
<file path=[Content_Types].xml><?xml version="1.0" encoding="utf-8"?>
<Types xmlns="http://schemas.openxmlformats.org/package/2006/content-types">
  <Default Extension="jfif"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richPivotRecords1.xml" ContentType="application/vnd.openxmlformats-officedocument.spreadsheetml.richPivot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broul\OneDrive\Desktop\Excel\"/>
    </mc:Choice>
  </mc:AlternateContent>
  <xr:revisionPtr revIDLastSave="0" documentId="13_ncr:1_{75219ABC-FB46-4F28-9E5B-C5DE89A18313}" xr6:coauthVersionLast="47" xr6:coauthVersionMax="47" xr10:uidLastSave="{00000000-0000-0000-0000-000000000000}"/>
  <bookViews>
    <workbookView xWindow="-120" yWindow="-120" windowWidth="29040" windowHeight="15720" activeTab="2" xr2:uid="{D1FC2354-1431-294E-9D05-A71CF1B59C9B}"/>
  </bookViews>
  <sheets>
    <sheet name="Raw" sheetId="1" r:id="rId1"/>
    <sheet name="Pivot_table" sheetId="10" r:id="rId2"/>
    <sheet name="Mano_Clean" sheetId="6" r:id="rId3"/>
    <sheet name="Clean" sheetId="4" r:id="rId4"/>
    <sheet name="Dashbord" sheetId="8" r:id="rId5"/>
    <sheet name="Analysis" sheetId="2" r:id="rId6"/>
    <sheet name="Findings" sheetId="3" r:id="rId7"/>
  </sheets>
  <definedNames>
    <definedName name="_xlnm._FilterDatabase" localSheetId="2" hidden="1">Mano_Clean!$A$2:$K$259</definedName>
    <definedName name="_xlchart.v6.0" hidden="1">Pivot_table!$N$3</definedName>
    <definedName name="_xlchart.v6.1" hidden="1">Pivot_table!$N$4:$N$9</definedName>
    <definedName name="_xlchart.v6.2" hidden="1">Pivot_table!$O$3</definedName>
    <definedName name="_xlchart.v6.3" hidden="1">Pivot_table!$O$4:$O$9</definedName>
    <definedName name="_xlchart.v6.4" hidden="1">Pivot_table!$N$3</definedName>
    <definedName name="_xlchart.v6.5" hidden="1">Pivot_table!$N$4:$N$9</definedName>
    <definedName name="_xlchart.v6.6" hidden="1">Pivot_table!$O$3</definedName>
    <definedName name="_xlchart.v6.7" hidden="1">Pivot_table!$O$4:$O$9</definedName>
    <definedName name="Slicer_City">#N/A</definedName>
    <definedName name="Slicer_Manager">#N/A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8" i="8" l="1"/>
  <c r="H38" i="8"/>
  <c r="I38" i="8"/>
  <c r="J38" i="8"/>
  <c r="K38" i="8"/>
  <c r="L38" i="8"/>
  <c r="L33" i="8"/>
  <c r="L34" i="8"/>
  <c r="L35" i="8"/>
  <c r="L36" i="8"/>
  <c r="L37" i="8"/>
  <c r="G33" i="8"/>
  <c r="H33" i="8"/>
  <c r="I33" i="8"/>
  <c r="J33" i="8"/>
  <c r="K33" i="8"/>
  <c r="G34" i="8"/>
  <c r="H34" i="8"/>
  <c r="I34" i="8"/>
  <c r="J34" i="8"/>
  <c r="K34" i="8"/>
  <c r="G35" i="8"/>
  <c r="H35" i="8"/>
  <c r="I35" i="8"/>
  <c r="J35" i="8"/>
  <c r="K35" i="8"/>
  <c r="G36" i="8"/>
  <c r="H36" i="8"/>
  <c r="I36" i="8"/>
  <c r="J36" i="8"/>
  <c r="K36" i="8"/>
  <c r="G37" i="8"/>
  <c r="H37" i="8"/>
  <c r="I37" i="8"/>
  <c r="J37" i="8"/>
  <c r="K37" i="8"/>
  <c r="F34" i="8"/>
  <c r="F35" i="8"/>
  <c r="F36" i="8"/>
  <c r="F37" i="8"/>
  <c r="F38" i="8"/>
  <c r="F33" i="8"/>
  <c r="L3" i="6"/>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M3" i="4" l="1"/>
  <c r="M4" i="4"/>
  <c r="C10" i="3" s="1"/>
  <c r="M5" i="4"/>
  <c r="M6" i="4"/>
  <c r="M7" i="4"/>
  <c r="M8" i="4"/>
  <c r="M9" i="4"/>
  <c r="M10" i="4"/>
  <c r="M11" i="4"/>
  <c r="M12" i="4"/>
  <c r="M13" i="4"/>
  <c r="M14" i="4"/>
  <c r="M15" i="4"/>
  <c r="C12" i="3" s="1"/>
  <c r="M16" i="4"/>
  <c r="C13" i="3" s="1"/>
  <c r="M17" i="4"/>
  <c r="M18" i="4"/>
  <c r="M19" i="4"/>
  <c r="M20" i="4"/>
  <c r="M21" i="4"/>
  <c r="C9" i="3" s="1"/>
  <c r="M22" i="4"/>
  <c r="M23" i="4"/>
  <c r="C11" i="3" s="1"/>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C6" i="3"/>
  <c r="I256" i="4" a="1"/>
  <c r="I256" i="4" s="1"/>
  <c r="I255" i="4" a="1"/>
  <c r="I255" i="4" s="1"/>
  <c r="I254" i="4" a="1"/>
  <c r="I254" i="4" s="1"/>
  <c r="I253" i="4" a="1"/>
  <c r="I253" i="4" s="1"/>
  <c r="I252" i="4" a="1"/>
  <c r="I252" i="4" s="1"/>
  <c r="I251" i="4" a="1"/>
  <c r="I251" i="4" s="1"/>
  <c r="I250" i="4" a="1"/>
  <c r="I250" i="4" s="1"/>
  <c r="I249" i="4" a="1"/>
  <c r="I249" i="4" s="1"/>
  <c r="I248" i="4" a="1"/>
  <c r="I248" i="4" s="1"/>
  <c r="I247" i="4" a="1"/>
  <c r="I247" i="4" s="1"/>
  <c r="I246" i="4" a="1"/>
  <c r="I246" i="4" s="1"/>
  <c r="I245" i="4" a="1"/>
  <c r="I245" i="4" s="1"/>
  <c r="I244" i="4" a="1"/>
  <c r="I244" i="4" s="1"/>
  <c r="I243" i="4" a="1"/>
  <c r="I243" i="4" s="1"/>
  <c r="I242" i="4" a="1"/>
  <c r="I242" i="4" s="1"/>
  <c r="I241" i="4" a="1"/>
  <c r="I241" i="4" s="1"/>
  <c r="I240" i="4" a="1"/>
  <c r="I240" i="4" s="1"/>
  <c r="I239" i="4" a="1"/>
  <c r="I239" i="4" s="1"/>
  <c r="I238" i="4" a="1"/>
  <c r="I238" i="4" s="1"/>
  <c r="I237" i="4" a="1"/>
  <c r="I237" i="4" s="1"/>
  <c r="I236" i="4" a="1"/>
  <c r="I236" i="4" s="1"/>
  <c r="I235" i="4" a="1"/>
  <c r="I235" i="4" s="1"/>
  <c r="I234" i="4" a="1"/>
  <c r="I234" i="4" s="1"/>
  <c r="I233" i="4" a="1"/>
  <c r="I233" i="4" s="1"/>
  <c r="I232" i="4" a="1"/>
  <c r="I232" i="4" s="1"/>
  <c r="I231" i="4" a="1"/>
  <c r="I231" i="4" s="1"/>
  <c r="I230" i="4" a="1"/>
  <c r="I230" i="4" s="1"/>
  <c r="I229" i="4" a="1"/>
  <c r="I229" i="4" s="1"/>
  <c r="I228" i="4" a="1"/>
  <c r="I228" i="4" s="1"/>
  <c r="I227" i="4" a="1"/>
  <c r="I227" i="4" s="1"/>
  <c r="I226" i="4" a="1"/>
  <c r="I226" i="4" s="1"/>
  <c r="I225" i="4" a="1"/>
  <c r="I225" i="4" s="1"/>
  <c r="I224" i="4" a="1"/>
  <c r="I224" i="4" s="1"/>
  <c r="I223" i="4" a="1"/>
  <c r="I223" i="4" s="1"/>
  <c r="I222" i="4" a="1"/>
  <c r="I222" i="4" s="1"/>
  <c r="I221" i="4" a="1"/>
  <c r="I221" i="4" s="1"/>
  <c r="I220" i="4" a="1"/>
  <c r="I220" i="4" s="1"/>
  <c r="I219" i="4" a="1"/>
  <c r="I219" i="4" s="1"/>
  <c r="I218" i="4" a="1"/>
  <c r="I218" i="4" s="1"/>
  <c r="I217" i="4" a="1"/>
  <c r="I217" i="4" s="1"/>
  <c r="I216" i="4" a="1"/>
  <c r="I216" i="4" s="1"/>
  <c r="I215" i="4" a="1"/>
  <c r="I215" i="4" s="1"/>
  <c r="I214" i="4" a="1"/>
  <c r="I214" i="4" s="1"/>
  <c r="I213" i="4" a="1"/>
  <c r="I213" i="4" s="1"/>
  <c r="I212" i="4" a="1"/>
  <c r="I212" i="4" s="1"/>
  <c r="I211" i="4" a="1"/>
  <c r="I211" i="4" s="1"/>
  <c r="I210" i="4" a="1"/>
  <c r="I210" i="4" s="1"/>
  <c r="I209" i="4" a="1"/>
  <c r="I209" i="4" s="1"/>
  <c r="I208" i="4" a="1"/>
  <c r="I208" i="4" s="1"/>
  <c r="I207" i="4" a="1"/>
  <c r="I207" i="4" s="1"/>
  <c r="I206" i="4" a="1"/>
  <c r="I206" i="4" s="1"/>
  <c r="I205" i="4" a="1"/>
  <c r="I205" i="4" s="1"/>
  <c r="I204" i="4" a="1"/>
  <c r="I204" i="4" s="1"/>
  <c r="I203" i="4" a="1"/>
  <c r="I203" i="4" s="1"/>
  <c r="I202" i="4" a="1"/>
  <c r="I202" i="4" s="1"/>
  <c r="I201" i="4" a="1"/>
  <c r="I201" i="4" s="1"/>
  <c r="I200" i="4" a="1"/>
  <c r="I200" i="4" s="1"/>
  <c r="I199" i="4" a="1"/>
  <c r="I199" i="4" s="1"/>
  <c r="I198" i="4" a="1"/>
  <c r="I198" i="4" s="1"/>
  <c r="I197" i="4" a="1"/>
  <c r="I197" i="4" s="1"/>
  <c r="I196" i="4" a="1"/>
  <c r="I196" i="4" s="1"/>
  <c r="I195" i="4" a="1"/>
  <c r="I195" i="4" s="1"/>
  <c r="I194" i="4" a="1"/>
  <c r="I194" i="4" s="1"/>
  <c r="I193" i="4" a="1"/>
  <c r="I193" i="4" s="1"/>
  <c r="I192" i="4" a="1"/>
  <c r="I192" i="4" s="1"/>
  <c r="I191" i="4" a="1"/>
  <c r="I191" i="4" s="1"/>
  <c r="I190" i="4" a="1"/>
  <c r="I190" i="4" s="1"/>
  <c r="I189" i="4" a="1"/>
  <c r="I189" i="4" s="1"/>
  <c r="I188" i="4" a="1"/>
  <c r="I188" i="4" s="1"/>
  <c r="I187" i="4" a="1"/>
  <c r="I187" i="4" s="1"/>
  <c r="I186" i="4" a="1"/>
  <c r="I186" i="4" s="1"/>
  <c r="I185" i="4" a="1"/>
  <c r="I185" i="4" s="1"/>
  <c r="I184" i="4" a="1"/>
  <c r="I184" i="4" s="1"/>
  <c r="I183" i="4" a="1"/>
  <c r="I183" i="4" s="1"/>
  <c r="I182" i="4" a="1"/>
  <c r="I182" i="4" s="1"/>
  <c r="I181" i="4" a="1"/>
  <c r="I181" i="4" s="1"/>
  <c r="I180" i="4" a="1"/>
  <c r="I180" i="4" s="1"/>
  <c r="I179" i="4" a="1"/>
  <c r="I179" i="4" s="1"/>
  <c r="I178" i="4" a="1"/>
  <c r="I178" i="4" s="1"/>
  <c r="I177" i="4" a="1"/>
  <c r="I177" i="4" s="1"/>
  <c r="I176" i="4" a="1"/>
  <c r="I176" i="4" s="1"/>
  <c r="I175" i="4" a="1"/>
  <c r="I175" i="4" s="1"/>
  <c r="I174" i="4" a="1"/>
  <c r="I174" i="4" s="1"/>
  <c r="I173" i="4" a="1"/>
  <c r="I173" i="4" s="1"/>
  <c r="I172" i="4" a="1"/>
  <c r="I172" i="4" s="1"/>
  <c r="I171" i="4" a="1"/>
  <c r="I171" i="4" s="1"/>
  <c r="I170" i="4" a="1"/>
  <c r="I170" i="4" s="1"/>
  <c r="I169" i="4" a="1"/>
  <c r="I169" i="4" s="1"/>
  <c r="I168" i="4" a="1"/>
  <c r="I168" i="4" s="1"/>
  <c r="I167" i="4" a="1"/>
  <c r="I167" i="4" s="1"/>
  <c r="I166" i="4" a="1"/>
  <c r="I166" i="4" s="1"/>
  <c r="I165" i="4" a="1"/>
  <c r="I165" i="4" s="1"/>
  <c r="I164" i="4" a="1"/>
  <c r="I164" i="4" s="1"/>
  <c r="I163" i="4" a="1"/>
  <c r="I163" i="4" s="1"/>
  <c r="I162" i="4" a="1"/>
  <c r="I162" i="4" s="1"/>
  <c r="I161" i="4" a="1"/>
  <c r="I161" i="4" s="1"/>
  <c r="I160" i="4" a="1"/>
  <c r="I160" i="4" s="1"/>
  <c r="I159" i="4" a="1"/>
  <c r="I159" i="4" s="1"/>
  <c r="I158" i="4" a="1"/>
  <c r="I158" i="4" s="1"/>
  <c r="I157" i="4" a="1"/>
  <c r="I157" i="4" s="1"/>
  <c r="I156" i="4" a="1"/>
  <c r="I156" i="4" s="1"/>
  <c r="I155" i="4" a="1"/>
  <c r="I155" i="4" s="1"/>
  <c r="I154" i="4" a="1"/>
  <c r="I154" i="4" s="1"/>
  <c r="I153" i="4" a="1"/>
  <c r="I153" i="4" s="1"/>
  <c r="I152" i="4" a="1"/>
  <c r="I152" i="4" s="1"/>
  <c r="I151" i="4" a="1"/>
  <c r="I151" i="4" s="1"/>
  <c r="I150" i="4" a="1"/>
  <c r="I150" i="4" s="1"/>
  <c r="I149" i="4" a="1"/>
  <c r="I149" i="4" s="1"/>
  <c r="I148" i="4" a="1"/>
  <c r="I148" i="4" s="1"/>
  <c r="I147" i="4" a="1"/>
  <c r="I147" i="4" s="1"/>
  <c r="I146" i="4" a="1"/>
  <c r="I146" i="4" s="1"/>
  <c r="I145" i="4" a="1"/>
  <c r="I145" i="4" s="1"/>
  <c r="I144" i="4" a="1"/>
  <c r="I144" i="4" s="1"/>
  <c r="I143" i="4" a="1"/>
  <c r="I143" i="4" s="1"/>
  <c r="I142" i="4" a="1"/>
  <c r="I142" i="4" s="1"/>
  <c r="I141" i="4" a="1"/>
  <c r="I141" i="4" s="1"/>
  <c r="I140" i="4" a="1"/>
  <c r="I140" i="4" s="1"/>
  <c r="I139" i="4" a="1"/>
  <c r="I139" i="4" s="1"/>
  <c r="I138" i="4" a="1"/>
  <c r="I138" i="4" s="1"/>
  <c r="I137" i="4" a="1"/>
  <c r="I137" i="4" s="1"/>
  <c r="I136" i="4" a="1"/>
  <c r="I136" i="4" s="1"/>
  <c r="I135" i="4" a="1"/>
  <c r="I135" i="4" s="1"/>
  <c r="I134" i="4" a="1"/>
  <c r="I134" i="4" s="1"/>
  <c r="I133" i="4" a="1"/>
  <c r="I133" i="4" s="1"/>
  <c r="I132" i="4" a="1"/>
  <c r="I132" i="4" s="1"/>
  <c r="I131" i="4" a="1"/>
  <c r="I131" i="4" s="1"/>
  <c r="I130" i="4" a="1"/>
  <c r="I130" i="4" s="1"/>
  <c r="I129" i="4" a="1"/>
  <c r="I129" i="4" s="1"/>
  <c r="I128" i="4" a="1"/>
  <c r="I128" i="4" s="1"/>
  <c r="I127" i="4" a="1"/>
  <c r="I127" i="4" s="1"/>
  <c r="I126" i="4" a="1"/>
  <c r="I126" i="4" s="1"/>
  <c r="I125" i="4" a="1"/>
  <c r="I125" i="4" s="1"/>
  <c r="I124" i="4" a="1"/>
  <c r="I124" i="4" s="1"/>
  <c r="I123" i="4" a="1"/>
  <c r="I123" i="4" s="1"/>
  <c r="I122" i="4" a="1"/>
  <c r="I122" i="4" s="1"/>
  <c r="I121" i="4" a="1"/>
  <c r="I121" i="4" s="1"/>
  <c r="I120" i="4" a="1"/>
  <c r="I120" i="4" s="1"/>
  <c r="I119" i="4" a="1"/>
  <c r="I119" i="4" s="1"/>
  <c r="I118" i="4" a="1"/>
  <c r="I118" i="4" s="1"/>
  <c r="I117" i="4" a="1"/>
  <c r="I117" i="4" s="1"/>
  <c r="I116" i="4" a="1"/>
  <c r="I116" i="4" s="1"/>
  <c r="I115" i="4" a="1"/>
  <c r="I115" i="4" s="1"/>
  <c r="I114" i="4" a="1"/>
  <c r="I114" i="4" s="1"/>
  <c r="I113" i="4" a="1"/>
  <c r="I113" i="4" s="1"/>
  <c r="I112" i="4" a="1"/>
  <c r="I112" i="4" s="1"/>
  <c r="I111" i="4" a="1"/>
  <c r="I111" i="4" s="1"/>
  <c r="I110" i="4" a="1"/>
  <c r="I110" i="4" s="1"/>
  <c r="I109" i="4" a="1"/>
  <c r="I109" i="4" s="1"/>
  <c r="I108" i="4" a="1"/>
  <c r="I108" i="4" s="1"/>
  <c r="I107" i="4" a="1"/>
  <c r="I107" i="4" s="1"/>
  <c r="I106" i="4" a="1"/>
  <c r="I106" i="4" s="1"/>
  <c r="I105" i="4" a="1"/>
  <c r="I105" i="4" s="1"/>
  <c r="I104" i="4" a="1"/>
  <c r="I104" i="4" s="1"/>
  <c r="I103" i="4" a="1"/>
  <c r="I103" i="4" s="1"/>
  <c r="I102" i="4" a="1"/>
  <c r="I102" i="4" s="1"/>
  <c r="I101" i="4" a="1"/>
  <c r="I101" i="4" s="1"/>
  <c r="I100" i="4" a="1"/>
  <c r="I100" i="4" s="1"/>
  <c r="I99" i="4" a="1"/>
  <c r="I99" i="4" s="1"/>
  <c r="I98" i="4" a="1"/>
  <c r="I98" i="4" s="1"/>
  <c r="I97" i="4" a="1"/>
  <c r="I97" i="4" s="1"/>
  <c r="I96" i="4" a="1"/>
  <c r="I96" i="4" s="1"/>
  <c r="I95" i="4" a="1"/>
  <c r="I95" i="4" s="1"/>
  <c r="I94" i="4" a="1"/>
  <c r="I94" i="4" s="1"/>
  <c r="I93" i="4" a="1"/>
  <c r="I93" i="4" s="1"/>
  <c r="I92" i="4" a="1"/>
  <c r="I92" i="4" s="1"/>
  <c r="I91" i="4" a="1"/>
  <c r="I91" i="4" s="1"/>
  <c r="I90" i="4" a="1"/>
  <c r="I90" i="4" s="1"/>
  <c r="I89" i="4" a="1"/>
  <c r="I89" i="4" s="1"/>
  <c r="I88" i="4" a="1"/>
  <c r="I88" i="4" s="1"/>
  <c r="I87" i="4" a="1"/>
  <c r="I87" i="4" s="1"/>
  <c r="I86" i="4" a="1"/>
  <c r="I86" i="4" s="1"/>
  <c r="I85" i="4" a="1"/>
  <c r="I85" i="4" s="1"/>
  <c r="I84" i="4" a="1"/>
  <c r="I84" i="4" s="1"/>
  <c r="I83" i="4" a="1"/>
  <c r="I83" i="4" s="1"/>
  <c r="I82" i="4" a="1"/>
  <c r="I82" i="4" s="1"/>
  <c r="I81" i="4" a="1"/>
  <c r="I81" i="4" s="1"/>
  <c r="I80" i="4" a="1"/>
  <c r="I80" i="4" s="1"/>
  <c r="I79" i="4" a="1"/>
  <c r="I79" i="4" s="1"/>
  <c r="I78" i="4" a="1"/>
  <c r="I78" i="4" s="1"/>
  <c r="I77" i="4" a="1"/>
  <c r="I77" i="4" s="1"/>
  <c r="I76" i="4" a="1"/>
  <c r="I76" i="4" s="1"/>
  <c r="I75" i="4" a="1"/>
  <c r="I75" i="4" s="1"/>
  <c r="I74" i="4" a="1"/>
  <c r="I74" i="4" s="1"/>
  <c r="I73" i="4" a="1"/>
  <c r="I73" i="4" s="1"/>
  <c r="I72" i="4" a="1"/>
  <c r="I72" i="4" s="1"/>
  <c r="I71" i="4" a="1"/>
  <c r="I71" i="4" s="1"/>
  <c r="I70" i="4" a="1"/>
  <c r="I70" i="4" s="1"/>
  <c r="I69" i="4" a="1"/>
  <c r="I69" i="4" s="1"/>
  <c r="I68" i="4" a="1"/>
  <c r="I68" i="4" s="1"/>
  <c r="I67" i="4" a="1"/>
  <c r="I67" i="4" s="1"/>
  <c r="I66" i="4" a="1"/>
  <c r="I66" i="4" s="1"/>
  <c r="I65" i="4" a="1"/>
  <c r="I65" i="4" s="1"/>
  <c r="I64" i="4" a="1"/>
  <c r="I64" i="4" s="1"/>
  <c r="I63" i="4" a="1"/>
  <c r="I63" i="4" s="1"/>
  <c r="I62" i="4" a="1"/>
  <c r="I62" i="4" s="1"/>
  <c r="I61" i="4" a="1"/>
  <c r="I61" i="4" s="1"/>
  <c r="I60" i="4" a="1"/>
  <c r="I60" i="4" s="1"/>
  <c r="I59" i="4" a="1"/>
  <c r="I59" i="4" s="1"/>
  <c r="I58" i="4" a="1"/>
  <c r="I58" i="4" s="1"/>
  <c r="I57" i="4" a="1"/>
  <c r="I57" i="4" s="1"/>
  <c r="I56" i="4" a="1"/>
  <c r="I56" i="4" s="1"/>
  <c r="I55" i="4" a="1"/>
  <c r="I55" i="4" s="1"/>
  <c r="I54" i="4" a="1"/>
  <c r="I54" i="4" s="1"/>
  <c r="I53" i="4" a="1"/>
  <c r="I53" i="4" s="1"/>
  <c r="I52" i="4" a="1"/>
  <c r="I52" i="4" s="1"/>
  <c r="I51" i="4" a="1"/>
  <c r="I51" i="4" s="1"/>
  <c r="I50" i="4" a="1"/>
  <c r="I50" i="4" s="1"/>
  <c r="I49" i="4" a="1"/>
  <c r="I49" i="4" s="1"/>
  <c r="I48" i="4" a="1"/>
  <c r="I48" i="4" s="1"/>
  <c r="I47" i="4" a="1"/>
  <c r="I47" i="4" s="1"/>
  <c r="I46" i="4" a="1"/>
  <c r="I46" i="4" s="1"/>
  <c r="I45" i="4" a="1"/>
  <c r="I45" i="4" s="1"/>
  <c r="I44" i="4" a="1"/>
  <c r="I44" i="4" s="1"/>
  <c r="I43" i="4" a="1"/>
  <c r="I43" i="4" s="1"/>
  <c r="I42" i="4" a="1"/>
  <c r="I42" i="4" s="1"/>
  <c r="I41" i="4" a="1"/>
  <c r="I41" i="4" s="1"/>
  <c r="I40" i="4" a="1"/>
  <c r="I40" i="4" s="1"/>
  <c r="I39" i="4" a="1"/>
  <c r="I39" i="4" s="1"/>
  <c r="I38" i="4" a="1"/>
  <c r="I38" i="4" s="1"/>
  <c r="I37" i="4" a="1"/>
  <c r="I37" i="4" s="1"/>
  <c r="I36" i="4" a="1"/>
  <c r="I36" i="4" s="1"/>
  <c r="I35" i="4" a="1"/>
  <c r="I35" i="4" s="1"/>
  <c r="I34" i="4" a="1"/>
  <c r="I34" i="4" s="1"/>
  <c r="I33" i="4" a="1"/>
  <c r="I33" i="4" s="1"/>
  <c r="I32" i="4" a="1"/>
  <c r="I32" i="4" s="1"/>
  <c r="I31" i="4" a="1"/>
  <c r="I31" i="4" s="1"/>
  <c r="I30" i="4" a="1"/>
  <c r="I30" i="4" s="1"/>
  <c r="I29" i="4" a="1"/>
  <c r="I29" i="4" s="1"/>
  <c r="I28" i="4" a="1"/>
  <c r="I28" i="4" s="1"/>
  <c r="I27" i="4" a="1"/>
  <c r="I27" i="4" s="1"/>
  <c r="I26" i="4" a="1"/>
  <c r="I26" i="4" s="1"/>
  <c r="I25" i="4" a="1"/>
  <c r="I25" i="4" s="1"/>
  <c r="I24" i="4" a="1"/>
  <c r="I24" i="4" s="1"/>
  <c r="I23" i="4" a="1"/>
  <c r="I23" i="4" s="1"/>
  <c r="I22" i="4" a="1"/>
  <c r="I22" i="4" s="1"/>
  <c r="I21" i="4" a="1"/>
  <c r="I21" i="4" s="1"/>
  <c r="I20" i="4" a="1"/>
  <c r="I20" i="4" s="1"/>
  <c r="I19" i="4" a="1"/>
  <c r="I19" i="4" s="1"/>
  <c r="I18" i="4" a="1"/>
  <c r="I18" i="4" s="1"/>
  <c r="I17" i="4" a="1"/>
  <c r="I17" i="4" s="1"/>
  <c r="I16" i="4" a="1"/>
  <c r="I16" i="4" s="1"/>
  <c r="I15" i="4" a="1"/>
  <c r="I15" i="4" s="1"/>
  <c r="I14" i="4" a="1"/>
  <c r="I14" i="4" s="1"/>
  <c r="I13" i="4" a="1"/>
  <c r="I13" i="4" s="1"/>
  <c r="I12" i="4" a="1"/>
  <c r="I12" i="4" s="1"/>
  <c r="I11" i="4" a="1"/>
  <c r="I11" i="4" s="1"/>
  <c r="I10" i="4" a="1"/>
  <c r="I10" i="4" s="1"/>
  <c r="I9" i="4" a="1"/>
  <c r="I9" i="4" s="1"/>
  <c r="I8" i="4" a="1"/>
  <c r="I8" i="4" s="1"/>
  <c r="I7" i="4" a="1"/>
  <c r="I7" i="4" s="1"/>
  <c r="I6" i="4" a="1"/>
  <c r="I6" i="4" s="1"/>
  <c r="I5" i="4" a="1"/>
  <c r="I5" i="4" s="1"/>
  <c r="I4" i="4" a="1"/>
  <c r="I4" i="4" s="1"/>
  <c r="C5" i="3" s="1"/>
  <c r="I3" i="4" a="1"/>
  <c r="I3" i="4" s="1"/>
  <c r="C14" i="3" l="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15">
    <bk>
      <extLst>
        <ext uri="{3e2802c4-a4d2-4d8b-9148-e3be6c30e623}">
          <xlrd:rvb i="0"/>
        </ext>
      </extLst>
    </bk>
    <bk>
      <extLst>
        <ext uri="{3e2802c4-a4d2-4d8b-9148-e3be6c30e623}">
          <xlrd:rvb i="70"/>
        </ext>
      </extLst>
    </bk>
    <bk>
      <extLst>
        <ext uri="{3e2802c4-a4d2-4d8b-9148-e3be6c30e623}">
          <xlrd:rvb i="142"/>
        </ext>
      </extLst>
    </bk>
    <bk>
      <extLst>
        <ext uri="{3e2802c4-a4d2-4d8b-9148-e3be6c30e623}">
          <xlrd:rvb i="176"/>
        </ext>
      </extLst>
    </bk>
    <bk>
      <extLst>
        <ext uri="{3e2802c4-a4d2-4d8b-9148-e3be6c30e623}">
          <xlrd:rvb i="236"/>
        </ext>
      </extLst>
    </bk>
    <bk>
      <extLst>
        <ext uri="{3e2802c4-a4d2-4d8b-9148-e3be6c30e623}">
          <xlrd:rvb i="256"/>
        </ext>
      </extLst>
    </bk>
    <bk>
      <extLst>
        <ext uri="{3e2802c4-a4d2-4d8b-9148-e3be6c30e623}">
          <xlrd:rvb i="356"/>
        </ext>
      </extLst>
    </bk>
    <bk>
      <extLst>
        <ext uri="{3e2802c4-a4d2-4d8b-9148-e3be6c30e623}">
          <xlrd:rvb i="393"/>
        </ext>
      </extLst>
    </bk>
    <bk>
      <extLst>
        <ext uri="{3e2802c4-a4d2-4d8b-9148-e3be6c30e623}">
          <xlrd:rvb i="426"/>
        </ext>
      </extLst>
    </bk>
    <bk>
      <extLst>
        <ext uri="{3e2802c4-a4d2-4d8b-9148-e3be6c30e623}">
          <xlrd:rvb i="438"/>
        </ext>
      </extLst>
    </bk>
    <bk>
      <extLst>
        <ext uri="{3e2802c4-a4d2-4d8b-9148-e3be6c30e623}">
          <xlrd:rvb i="182"/>
        </ext>
      </extLst>
    </bk>
    <bk>
      <extLst>
        <ext uri="{3e2802c4-a4d2-4d8b-9148-e3be6c30e623}">
          <xlrd:rvb i="262"/>
        </ext>
      </extLst>
    </bk>
    <bk>
      <extLst>
        <ext uri="{3e2802c4-a4d2-4d8b-9148-e3be6c30e623}">
          <xlrd:rvb i="76"/>
        </ext>
      </extLst>
    </bk>
    <bk>
      <extLst>
        <ext uri="{3e2802c4-a4d2-4d8b-9148-e3be6c30e623}">
          <xlrd:rvb i="395"/>
        </ext>
      </extLst>
    </bk>
    <bk>
      <extLst>
        <ext uri="{3e2802c4-a4d2-4d8b-9148-e3be6c30e623}">
          <xlrd:rvb i="444"/>
        </ext>
      </extLst>
    </bk>
  </futureMetadata>
  <futureMetadata name="XLDAPR" count="1">
    <bk>
      <extLst>
        <ext uri="{bdbb8cdc-fa1e-496e-a857-3c3f30c029c3}">
          <xda:dynamicArrayProperties fDynamic="1" fCollapsed="0"/>
        </ext>
      </extLst>
    </bk>
  </futureMetadata>
  <cellMetadata count="1">
    <bk>
      <rc t="2" v="0"/>
    </bk>
  </cellMetadata>
  <valueMetadata count="15">
    <bk>
      <rc t="1" v="0"/>
    </bk>
    <bk>
      <rc t="1" v="1"/>
    </bk>
    <bk>
      <rc t="1" v="2"/>
    </bk>
    <bk>
      <rc t="1" v="3"/>
    </bk>
    <bk>
      <rc t="1" v="4"/>
    </bk>
    <bk>
      <rc t="1" v="5"/>
    </bk>
    <bk>
      <rc t="1" v="6"/>
    </bk>
    <bk>
      <rc t="1" v="7"/>
    </bk>
    <bk>
      <rc t="1" v="8"/>
    </bk>
    <bk>
      <rc t="1" v="9"/>
    </bk>
    <bk>
      <rc t="1" v="10"/>
    </bk>
    <bk>
      <rc t="1" v="11"/>
    </bk>
    <bk>
      <rc t="1" v="12"/>
    </bk>
    <bk>
      <rc t="1" v="13"/>
    </bk>
    <bk>
      <rc t="1" v="14"/>
    </bk>
  </valueMetadata>
</metadata>
</file>

<file path=xl/sharedStrings.xml><?xml version="1.0" encoding="utf-8"?>
<sst xmlns="http://schemas.openxmlformats.org/spreadsheetml/2006/main" count="3467" uniqueCount="72">
  <si>
    <t>Order ID</t>
  </si>
  <si>
    <t>Date</t>
  </si>
  <si>
    <t>Product</t>
  </si>
  <si>
    <t>Price</t>
  </si>
  <si>
    <t>Quantity</t>
  </si>
  <si>
    <t>Purchase Type</t>
  </si>
  <si>
    <t>Payment Method</t>
  </si>
  <si>
    <t>Manager</t>
  </si>
  <si>
    <t>City</t>
  </si>
  <si>
    <t>Fries</t>
  </si>
  <si>
    <t xml:space="preserve">Online </t>
  </si>
  <si>
    <t xml:space="preserve"> Gift Card</t>
  </si>
  <si>
    <t>Tom      Jackson</t>
  </si>
  <si>
    <t>London</t>
  </si>
  <si>
    <t>Beverages</t>
  </si>
  <si>
    <t xml:space="preserve">       Pablo Perez</t>
  </si>
  <si>
    <t>Madrid</t>
  </si>
  <si>
    <t>Sides &amp; Other</t>
  </si>
  <si>
    <t xml:space="preserve">In-store </t>
  </si>
  <si>
    <t>Joao    Silva</t>
  </si>
  <si>
    <t>Lisbon</t>
  </si>
  <si>
    <t>Burgers</t>
  </si>
  <si>
    <t xml:space="preserve"> Credit Card</t>
  </si>
  <si>
    <t>Walter Muller</t>
  </si>
  <si>
    <t>Berlin</t>
  </si>
  <si>
    <t>Chicken Sandwiches</t>
  </si>
  <si>
    <t>Remy    Monet</t>
  </si>
  <si>
    <t>Paris</t>
  </si>
  <si>
    <t>Remy Monet</t>
  </si>
  <si>
    <t xml:space="preserve">       Remy Monet</t>
  </si>
  <si>
    <t>Remy     Monet</t>
  </si>
  <si>
    <t>Pablo Perez</t>
  </si>
  <si>
    <t>Pablo   Perez</t>
  </si>
  <si>
    <t>Pablo  Perez</t>
  </si>
  <si>
    <t>Pablo    Perez</t>
  </si>
  <si>
    <t>Joao Silva</t>
  </si>
  <si>
    <t xml:space="preserve">Drive-thru </t>
  </si>
  <si>
    <t xml:space="preserve"> Cash</t>
  </si>
  <si>
    <t>Tom Jackson</t>
  </si>
  <si>
    <t>Data Analysis Questions</t>
  </si>
  <si>
    <t>1) What is our best selling product?</t>
  </si>
  <si>
    <t>2) What is our total revenue?</t>
  </si>
  <si>
    <t>3) What is the revenue breakdown by payment method?</t>
  </si>
  <si>
    <t>Select Manager -&gt;</t>
  </si>
  <si>
    <t>Geography</t>
  </si>
  <si>
    <t>Country</t>
  </si>
  <si>
    <t>Revenue</t>
  </si>
  <si>
    <t>Total</t>
  </si>
  <si>
    <t>Cost</t>
  </si>
  <si>
    <t>Online</t>
  </si>
  <si>
    <t>In-Store</t>
  </si>
  <si>
    <t>Drive-Thru</t>
  </si>
  <si>
    <t>Gift Card</t>
  </si>
  <si>
    <t>Credit Card</t>
  </si>
  <si>
    <t>Cash</t>
  </si>
  <si>
    <t>Country/Region</t>
  </si>
  <si>
    <t>Sum of Revenue</t>
  </si>
  <si>
    <t>Total Order</t>
  </si>
  <si>
    <t>Total Quantity</t>
  </si>
  <si>
    <t>Total Revenue</t>
  </si>
  <si>
    <t>Row Labels</t>
  </si>
  <si>
    <t>Grand Total</t>
  </si>
  <si>
    <t>Column Labels</t>
  </si>
  <si>
    <t>Total Cost</t>
  </si>
  <si>
    <t>Profit</t>
  </si>
  <si>
    <t>Sum of Profit</t>
  </si>
  <si>
    <t>Profitt</t>
  </si>
  <si>
    <t>Average of Profit</t>
  </si>
  <si>
    <t>Berverages</t>
  </si>
  <si>
    <t>Burger</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</si>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</sst>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_-* #,##0.00_-;\-* #,##0.00_-;_-* &quot;-&quot;??_-;_-@_-"/>
    <numFmt numFmtId="165" formatCode="_-[$$-409]* #,##0.00_ ;_-[$$-409]* \-#,##0.00\ ;_-[$$-409]* &quot;-&quot;??_ ;_-@_ "/>
    <numFmt numFmtId="166" formatCode="_-[$$-409]* #,##0_ ;_-[$$-409]* \-#,##0\ ;_-[$$-409]* &quot;-&quot;??_ ;_-@_ "/>
  </numFmts>
  <fonts count="11" x14ac:knownFonts="1">
    <font>
      <sz val="12"/>
      <color theme="1"/>
      <name val="Calibri"/>
      <family val="2"/>
      <scheme val="minor"/>
    </font>
    <font>
      <sz val="11"/>
      <color theme="1"/>
      <name val="Calibri"/>
      <family val="2"/>
      <scheme val="minor"/>
    </font>
    <font>
      <sz val="12"/>
      <color theme="1"/>
      <name val="Calibri"/>
      <family val="2"/>
      <scheme val="minor"/>
    </font>
    <font>
      <b/>
      <sz val="12"/>
      <color theme="0"/>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
      <i/>
      <sz val="12"/>
      <color theme="1"/>
      <name val="Calibri"/>
      <family val="2"/>
      <scheme val="minor"/>
    </font>
    <font>
      <u/>
      <sz val="11"/>
      <color theme="10"/>
      <name val="Calibri"/>
      <family val="2"/>
      <scheme val="minor"/>
    </font>
    <font>
      <b/>
      <sz val="12"/>
      <color theme="5"/>
      <name val="Calibri"/>
      <family val="2"/>
      <scheme val="minor"/>
    </font>
    <font>
      <b/>
      <sz val="12"/>
      <color theme="4"/>
      <name val="Calibri"/>
      <family val="2"/>
      <scheme val="minor"/>
    </font>
  </fonts>
  <fills count="4">
    <fill>
      <patternFill patternType="none"/>
    </fill>
    <fill>
      <patternFill patternType="gray125"/>
    </fill>
    <fill>
      <patternFill patternType="solid">
        <fgColor rgb="FF073673"/>
        <bgColor indexed="64"/>
      </patternFill>
    </fill>
    <fill>
      <patternFill patternType="solid">
        <fgColor theme="0" tint="-4.9989318521683403E-2"/>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4">
    <xf numFmtId="0" fontId="0" fillId="0" borderId="0"/>
    <xf numFmtId="164" fontId="2" fillId="0" borderId="0" applyFont="0" applyFill="0" applyBorder="0" applyAlignment="0" applyProtection="0"/>
    <xf numFmtId="0" fontId="1" fillId="0" borderId="0"/>
    <xf numFmtId="0" fontId="8" fillId="0" borderId="0" applyNumberFormat="0" applyFill="0" applyBorder="0" applyAlignment="0" applyProtection="0"/>
  </cellStyleXfs>
  <cellXfs count="42">
    <xf numFmtId="0" fontId="0" fillId="0" borderId="0" xfId="0"/>
    <xf numFmtId="0" fontId="3" fillId="2" borderId="0" xfId="0" applyFont="1" applyFill="1" applyAlignment="1">
      <alignment horizontal="center" vertical="center"/>
    </xf>
    <xf numFmtId="0" fontId="3" fillId="2" borderId="0" xfId="0" applyFont="1" applyFill="1" applyAlignment="1">
      <alignment horizontal="center" vertical="center" wrapText="1"/>
    </xf>
    <xf numFmtId="0" fontId="0" fillId="0" borderId="0" xfId="0" applyAlignment="1">
      <alignment horizontal="center"/>
    </xf>
    <xf numFmtId="14" fontId="0" fillId="0" borderId="0" xfId="0" applyNumberFormat="1" applyAlignment="1">
      <alignment horizontal="left"/>
    </xf>
    <xf numFmtId="2" fontId="0" fillId="0" borderId="0" xfId="0" applyNumberFormat="1" applyAlignment="1">
      <alignment horizontal="center"/>
    </xf>
    <xf numFmtId="0" fontId="6" fillId="0" borderId="0" xfId="0" applyFont="1"/>
    <xf numFmtId="0" fontId="3" fillId="2" borderId="0" xfId="0" applyFont="1" applyFill="1" applyAlignment="1">
      <alignment horizontal="left" indent="1"/>
    </xf>
    <xf numFmtId="0" fontId="4" fillId="3" borderId="0" xfId="0" applyFont="1" applyFill="1" applyAlignment="1">
      <alignment horizontal="left" indent="1"/>
    </xf>
    <xf numFmtId="0" fontId="4" fillId="3" borderId="0" xfId="0" applyFont="1" applyFill="1"/>
    <xf numFmtId="0" fontId="0" fillId="0" borderId="0" xfId="0" applyAlignment="1">
      <alignment horizontal="left" indent="1"/>
    </xf>
    <xf numFmtId="0" fontId="4" fillId="0" borderId="0" xfId="0" applyFont="1"/>
    <xf numFmtId="0" fontId="7" fillId="0" borderId="0" xfId="0" applyFont="1"/>
    <xf numFmtId="0" fontId="4" fillId="3" borderId="1" xfId="0" applyFont="1" applyFill="1" applyBorder="1" applyAlignment="1">
      <alignment horizontal="center"/>
    </xf>
    <xf numFmtId="165" fontId="0" fillId="0" borderId="0" xfId="1" applyNumberFormat="1" applyFont="1" applyAlignment="1">
      <alignment horizontal="center"/>
    </xf>
    <xf numFmtId="0" fontId="0" fillId="0" borderId="0" xfId="0" applyAlignment="1">
      <alignment horizontal="left"/>
    </xf>
    <xf numFmtId="166" fontId="0" fillId="0" borderId="0" xfId="0" applyNumberFormat="1"/>
    <xf numFmtId="0" fontId="4" fillId="0" borderId="2" xfId="0" applyFont="1" applyBorder="1" applyAlignment="1">
      <alignment horizontal="left"/>
    </xf>
    <xf numFmtId="166" fontId="4" fillId="0" borderId="2" xfId="0" applyNumberFormat="1" applyFont="1" applyBorder="1"/>
    <xf numFmtId="0" fontId="5" fillId="0" borderId="0" xfId="0" applyFont="1"/>
    <xf numFmtId="1" fontId="0" fillId="0" borderId="0" xfId="0" applyNumberFormat="1" applyAlignment="1">
      <alignment horizontal="center"/>
    </xf>
    <xf numFmtId="14" fontId="3" fillId="2" borderId="0" xfId="0" applyNumberFormat="1" applyFont="1" applyFill="1" applyAlignment="1">
      <alignment horizontal="center" vertical="center"/>
    </xf>
    <xf numFmtId="14" fontId="0" fillId="0" borderId="0" xfId="0" applyNumberFormat="1"/>
    <xf numFmtId="44" fontId="3" fillId="2" borderId="0" xfId="0" applyNumberFormat="1" applyFont="1" applyFill="1" applyAlignment="1">
      <alignment horizontal="center" vertical="center" wrapText="1"/>
    </xf>
    <xf numFmtId="44" fontId="0" fillId="0" borderId="0" xfId="0" applyNumberFormat="1" applyAlignment="1">
      <alignment horizontal="center"/>
    </xf>
    <xf numFmtId="44" fontId="0" fillId="0" borderId="0" xfId="0" applyNumberFormat="1"/>
    <xf numFmtId="0" fontId="0" fillId="0" borderId="0" xfId="0" pivotButton="1"/>
    <xf numFmtId="10" fontId="0" fillId="0" borderId="0" xfId="0" applyNumberFormat="1"/>
    <xf numFmtId="9" fontId="0" fillId="0" borderId="0" xfId="0" applyNumberFormat="1"/>
    <xf numFmtId="0" fontId="0" fillId="0" borderId="3" xfId="0" applyBorder="1"/>
    <xf numFmtId="0" fontId="0" fillId="0" borderId="4" xfId="0" applyBorder="1"/>
    <xf numFmtId="0" fontId="0" fillId="0" borderId="5" xfId="0" applyBorder="1"/>
    <xf numFmtId="44" fontId="0" fillId="0" borderId="6" xfId="0" applyNumberFormat="1" applyBorder="1"/>
    <xf numFmtId="44" fontId="0" fillId="0" borderId="7" xfId="0" applyNumberFormat="1" applyBorder="1"/>
    <xf numFmtId="44" fontId="0" fillId="0" borderId="8" xfId="0" applyNumberFormat="1" applyBorder="1"/>
    <xf numFmtId="44" fontId="0" fillId="0" borderId="9" xfId="0" applyNumberFormat="1" applyBorder="1"/>
    <xf numFmtId="44" fontId="0" fillId="0" borderId="10" xfId="0" applyNumberFormat="1" applyBorder="1"/>
    <xf numFmtId="44" fontId="0" fillId="0" borderId="11" xfId="0" applyNumberFormat="1" applyBorder="1"/>
    <xf numFmtId="0" fontId="4" fillId="0" borderId="0" xfId="0" applyFont="1" applyAlignment="1">
      <alignment horizontal="center"/>
    </xf>
    <xf numFmtId="0" fontId="9" fillId="0" borderId="0" xfId="0" applyFont="1"/>
    <xf numFmtId="0" fontId="10" fillId="0" borderId="0" xfId="0" applyFont="1"/>
    <xf numFmtId="0" fontId="3" fillId="2" borderId="0" xfId="0" applyFont="1" applyFill="1" applyAlignment="1">
      <alignment horizontal="center"/>
    </xf>
  </cellXfs>
  <cellStyles count="4">
    <cellStyle name="Comma" xfId="1" builtinId="3"/>
    <cellStyle name="Hyperlink 2 2" xfId="3" xr:uid="{F249171E-1D60-42F4-A03F-480C913218A3}"/>
    <cellStyle name="Normal" xfId="0" builtinId="0"/>
    <cellStyle name="Normal 2" xfId="2" xr:uid="{0CD8B2A8-DB45-4C19-8BF1-7AC1BB4A4279}"/>
  </cellStyles>
  <dxfs count="23">
    <dxf>
      <numFmt numFmtId="0" formatCode="General"/>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167" formatCode="d/m/yy"/>
      <alignment horizontal="left"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073673"/>
        </patternFill>
      </fill>
      <alignment horizontal="center" vertical="center" textRotation="0" wrapText="0" indent="0" justifyLastLine="0" shrinkToFit="0" readingOrder="0"/>
    </dxf>
    <dxf>
      <numFmt numFmtId="0" formatCode="General"/>
    </dxf>
    <dxf>
      <numFmt numFmtId="0" formatCode="General"/>
    </dxf>
    <dxf>
      <numFmt numFmtId="0" formatCode="General"/>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34" formatCode="_(&quot;$&quot;* #,##0.00_);_(&quot;$&quot;* \(#,##0.00\);_(&quot;$&quot;* &quot;-&quot;??_);_(@_)"/>
      <alignment horizontal="center" vertical="bottom" textRotation="0" wrapText="0" indent="0" justifyLastLine="0" shrinkToFit="0" readingOrder="0"/>
    </dxf>
    <dxf>
      <numFmt numFmtId="19" formatCode="m/d/yyyy"/>
      <alignment horizontal="left"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073673"/>
        </patternFill>
      </fill>
      <alignment horizontal="center" vertical="center" textRotation="0" wrapText="0" indent="0" justifyLastLine="0" shrinkToFit="0" readingOrder="0"/>
    </dxf>
    <dxf>
      <numFmt numFmtId="13" formatCode="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18" Type="http://schemas.microsoft.com/office/2017/06/relationships/rdArray" Target="richData/rdarray.xml"/><Relationship Id="rId3" Type="http://schemas.openxmlformats.org/officeDocument/2006/relationships/worksheet" Target="worksheets/sheet3.xml"/><Relationship Id="rId21" Type="http://schemas.microsoft.com/office/2017/06/relationships/rdSupportingPropertyBag" Target="richData/rdsupportingpropertybag.xml"/><Relationship Id="rId7" Type="http://schemas.openxmlformats.org/officeDocument/2006/relationships/worksheet" Target="worksheets/sheet7.xml"/><Relationship Id="rId12" Type="http://schemas.openxmlformats.org/officeDocument/2006/relationships/styles" Target="styles.xml"/><Relationship Id="rId17" Type="http://schemas.microsoft.com/office/2017/06/relationships/rdRichValueStructure" Target="richData/rdrichvaluestructure.xml"/><Relationship Id="rId2" Type="http://schemas.openxmlformats.org/officeDocument/2006/relationships/worksheet" Target="worksheets/sheet2.xml"/><Relationship Id="rId16" Type="http://schemas.microsoft.com/office/2017/06/relationships/rdRichValue" Target="richData/rdrichvalue.xml"/><Relationship Id="rId20" Type="http://schemas.microsoft.com/office/2017/06/relationships/rdSupportingPropertyBagStructure" Target="richData/rdsupportingpropertybag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microsoft.com/office/2020/07/relationships/rdRichValueWebImage" Target="richData/rdRichValueWebImage.xml"/><Relationship Id="rId23" Type="http://schemas.openxmlformats.org/officeDocument/2006/relationships/calcChain" Target="calcChain.xml"/><Relationship Id="rId10" Type="http://schemas.microsoft.com/office/2007/relationships/slicerCache" Target="slicerCaches/slicerCache2.xml"/><Relationship Id="rId19" Type="http://schemas.microsoft.com/office/2017/06/relationships/richStyles" Target="richData/richStyles.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eetMetadata" Target="metadata.xml"/><Relationship Id="rId22" Type="http://schemas.microsoft.com/office/2017/06/relationships/rdRichValueTypes" Target="richData/rdRichValueTyp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[Day14_Start-Data-Analysis_clean_chart.xlsx]Pivot_table!PivotTable6</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alpha val="9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alpha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Pivot_table!$B$17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704-4045-A00A-ECC42905277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704-4045-A00A-ECC42905277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704-4045-A00A-ECC42905277C}"/>
              </c:ext>
            </c:extLst>
          </c:dPt>
          <c:cat>
            <c:strRef>
              <c:f>Pivot_table!$A$18:$A$21</c:f>
              <c:strCache>
                <c:ptCount val="3"/>
                <c:pt idx="0">
                  <c:v>Cash</c:v>
                </c:pt>
                <c:pt idx="1">
                  <c:v>Credit Card</c:v>
                </c:pt>
                <c:pt idx="2">
                  <c:v>Gift Card</c:v>
                </c:pt>
              </c:strCache>
            </c:strRef>
          </c:cat>
          <c:val>
            <c:numRef>
              <c:f>Pivot_table!$B$18:$B$21</c:f>
              <c:numCache>
                <c:formatCode>0.00%</c:formatCode>
                <c:ptCount val="3"/>
                <c:pt idx="0">
                  <c:v>0.28693075018514225</c:v>
                </c:pt>
                <c:pt idx="1">
                  <c:v>0.50931053750508559</c:v>
                </c:pt>
                <c:pt idx="2">
                  <c:v>0.20375871230977219</c:v>
                </c:pt>
              </c:numCache>
            </c:numRef>
          </c:val>
          <c:extLst>
            <c:ext xmlns:c16="http://schemas.microsoft.com/office/drawing/2014/chart" uri="{C3380CC4-5D6E-409C-BE32-E72D297353CC}">
              <c16:uniqueId val="{00000000-0B6D-403B-9DD8-A4C017DB2F9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alpha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alpha val="45000"/>
        </a:schemeClr>
      </a:solidFill>
      <a:round/>
    </a:ln>
    <a:effectLst/>
  </c:spPr>
  <c:txPr>
    <a:bodyPr/>
    <a:lstStyle/>
    <a:p>
      <a:pPr>
        <a:defRPr>
          <a:solidFill>
            <a:schemeClr val="tx1">
              <a:alpha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[Day14_Start-Data-Analysis_clean_chart.xlsx]Pivot_table!PivotTable5</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Pivot_table!$B$7:$B$8</c:f>
              <c:strCache>
                <c:ptCount val="1"/>
                <c:pt idx="0">
                  <c:v>Beverages</c:v>
                </c:pt>
              </c:strCache>
            </c:strRef>
          </c:tx>
          <c:spPr>
            <a:solidFill>
              <a:schemeClr val="accent1"/>
            </a:solidFill>
            <a:ln>
              <a:noFill/>
            </a:ln>
            <a:effectLst/>
          </c:spPr>
          <c:invertIfNegative val="0"/>
          <c:cat>
            <c:strRef>
              <c:f>Pivot_table!$A$9:$A$14</c:f>
              <c:strCache>
                <c:ptCount val="5"/>
                <c:pt idx="0">
                  <c:v>Joao Silva</c:v>
                </c:pt>
                <c:pt idx="1">
                  <c:v>Pablo Perez</c:v>
                </c:pt>
                <c:pt idx="2">
                  <c:v>Remy Monet</c:v>
                </c:pt>
                <c:pt idx="3">
                  <c:v>Tom Jackson</c:v>
                </c:pt>
                <c:pt idx="4">
                  <c:v>Walter Muller</c:v>
                </c:pt>
              </c:strCache>
            </c:strRef>
          </c:cat>
          <c:val>
            <c:numRef>
              <c:f>Pivot_table!$B$9:$B$14</c:f>
              <c:numCache>
                <c:formatCode>General</c:formatCode>
                <c:ptCount val="5"/>
                <c:pt idx="0">
                  <c:v>56129.559999999969</c:v>
                </c:pt>
                <c:pt idx="1">
                  <c:v>18402.100000000002</c:v>
                </c:pt>
                <c:pt idx="2">
                  <c:v>10401.700000000001</c:v>
                </c:pt>
                <c:pt idx="3">
                  <c:v>28803.799999999996</c:v>
                </c:pt>
                <c:pt idx="4">
                  <c:v>12000.6</c:v>
                </c:pt>
              </c:numCache>
            </c:numRef>
          </c:val>
          <c:extLst>
            <c:ext xmlns:c16="http://schemas.microsoft.com/office/drawing/2014/chart" uri="{C3380CC4-5D6E-409C-BE32-E72D297353CC}">
              <c16:uniqueId val="{00000000-56B4-47B4-BBB8-FE78CB7FDD64}"/>
            </c:ext>
          </c:extLst>
        </c:ser>
        <c:ser>
          <c:idx val="1"/>
          <c:order val="1"/>
          <c:tx>
            <c:strRef>
              <c:f>Pivot_table!$C$7:$C$8</c:f>
              <c:strCache>
                <c:ptCount val="1"/>
                <c:pt idx="0">
                  <c:v>Burgers</c:v>
                </c:pt>
              </c:strCache>
            </c:strRef>
          </c:tx>
          <c:spPr>
            <a:solidFill>
              <a:schemeClr val="accent2"/>
            </a:solidFill>
            <a:ln>
              <a:noFill/>
            </a:ln>
            <a:effectLst/>
          </c:spPr>
          <c:invertIfNegative val="0"/>
          <c:cat>
            <c:strRef>
              <c:f>Pivot_table!$A$9:$A$14</c:f>
              <c:strCache>
                <c:ptCount val="5"/>
                <c:pt idx="0">
                  <c:v>Joao Silva</c:v>
                </c:pt>
                <c:pt idx="1">
                  <c:v>Pablo Perez</c:v>
                </c:pt>
                <c:pt idx="2">
                  <c:v>Remy Monet</c:v>
                </c:pt>
                <c:pt idx="3">
                  <c:v>Tom Jackson</c:v>
                </c:pt>
                <c:pt idx="4">
                  <c:v>Walter Muller</c:v>
                </c:pt>
              </c:strCache>
            </c:strRef>
          </c:cat>
          <c:val>
            <c:numRef>
              <c:f>Pivot_table!$C$9:$C$14</c:f>
              <c:numCache>
                <c:formatCode>General</c:formatCode>
                <c:ptCount val="5"/>
                <c:pt idx="0">
                  <c:v>123561.93</c:v>
                </c:pt>
                <c:pt idx="1">
                  <c:v>73692.27</c:v>
                </c:pt>
                <c:pt idx="2">
                  <c:v>39437.640000000007</c:v>
                </c:pt>
                <c:pt idx="3">
                  <c:v>101880.57</c:v>
                </c:pt>
                <c:pt idx="4">
                  <c:v>53427.87000000001</c:v>
                </c:pt>
              </c:numCache>
            </c:numRef>
          </c:val>
          <c:extLst>
            <c:ext xmlns:c16="http://schemas.microsoft.com/office/drawing/2014/chart" uri="{C3380CC4-5D6E-409C-BE32-E72D297353CC}">
              <c16:uniqueId val="{00000001-56B4-47B4-BBB8-FE78CB7FDD64}"/>
            </c:ext>
          </c:extLst>
        </c:ser>
        <c:ser>
          <c:idx val="2"/>
          <c:order val="2"/>
          <c:tx>
            <c:strRef>
              <c:f>Pivot_table!$D$7:$D$8</c:f>
              <c:strCache>
                <c:ptCount val="1"/>
                <c:pt idx="0">
                  <c:v>Chicken Sandwiches</c:v>
                </c:pt>
              </c:strCache>
            </c:strRef>
          </c:tx>
          <c:spPr>
            <a:solidFill>
              <a:schemeClr val="accent3"/>
            </a:solidFill>
            <a:ln>
              <a:noFill/>
            </a:ln>
            <a:effectLst/>
          </c:spPr>
          <c:invertIfNegative val="0"/>
          <c:cat>
            <c:strRef>
              <c:f>Pivot_table!$A$9:$A$14</c:f>
              <c:strCache>
                <c:ptCount val="5"/>
                <c:pt idx="0">
                  <c:v>Joao Silva</c:v>
                </c:pt>
                <c:pt idx="1">
                  <c:v>Pablo Perez</c:v>
                </c:pt>
                <c:pt idx="2">
                  <c:v>Remy Monet</c:v>
                </c:pt>
                <c:pt idx="3">
                  <c:v>Tom Jackson</c:v>
                </c:pt>
                <c:pt idx="4">
                  <c:v>Walter Muller</c:v>
                </c:pt>
              </c:strCache>
            </c:strRef>
          </c:cat>
          <c:val>
            <c:numRef>
              <c:f>Pivot_table!$D$9:$D$14</c:f>
              <c:numCache>
                <c:formatCode>General</c:formatCode>
                <c:ptCount val="5"/>
                <c:pt idx="0">
                  <c:v>36792.700000000012</c:v>
                </c:pt>
                <c:pt idx="1">
                  <c:v>18089.099999999999</c:v>
                </c:pt>
                <c:pt idx="2">
                  <c:v>12059.4</c:v>
                </c:pt>
                <c:pt idx="3">
                  <c:v>32158.400000000009</c:v>
                </c:pt>
                <c:pt idx="4">
                  <c:v>16039.399999999998</c:v>
                </c:pt>
              </c:numCache>
            </c:numRef>
          </c:val>
          <c:extLst>
            <c:ext xmlns:c16="http://schemas.microsoft.com/office/drawing/2014/chart" uri="{C3380CC4-5D6E-409C-BE32-E72D297353CC}">
              <c16:uniqueId val="{00000002-56B4-47B4-BBB8-FE78CB7FDD64}"/>
            </c:ext>
          </c:extLst>
        </c:ser>
        <c:ser>
          <c:idx val="3"/>
          <c:order val="3"/>
          <c:tx>
            <c:strRef>
              <c:f>Pivot_table!$E$7:$E$8</c:f>
              <c:strCache>
                <c:ptCount val="1"/>
                <c:pt idx="0">
                  <c:v>Fries</c:v>
                </c:pt>
              </c:strCache>
            </c:strRef>
          </c:tx>
          <c:spPr>
            <a:solidFill>
              <a:schemeClr val="accent4"/>
            </a:solidFill>
            <a:ln>
              <a:noFill/>
            </a:ln>
            <a:effectLst/>
          </c:spPr>
          <c:invertIfNegative val="0"/>
          <c:cat>
            <c:strRef>
              <c:f>Pivot_table!$A$9:$A$14</c:f>
              <c:strCache>
                <c:ptCount val="5"/>
                <c:pt idx="0">
                  <c:v>Joao Silva</c:v>
                </c:pt>
                <c:pt idx="1">
                  <c:v>Pablo Perez</c:v>
                </c:pt>
                <c:pt idx="2">
                  <c:v>Remy Monet</c:v>
                </c:pt>
                <c:pt idx="3">
                  <c:v>Tom Jackson</c:v>
                </c:pt>
                <c:pt idx="4">
                  <c:v>Walter Muller</c:v>
                </c:pt>
              </c:strCache>
            </c:strRef>
          </c:cat>
          <c:val>
            <c:numRef>
              <c:f>Pivot_table!$E$9:$E$14</c:f>
              <c:numCache>
                <c:formatCode>General</c:formatCode>
                <c:ptCount val="5"/>
                <c:pt idx="0">
                  <c:v>47716.880000000005</c:v>
                </c:pt>
                <c:pt idx="1">
                  <c:v>17219.660000000003</c:v>
                </c:pt>
                <c:pt idx="2">
                  <c:v>13014.210000000003</c:v>
                </c:pt>
                <c:pt idx="3">
                  <c:v>34638.249999999993</c:v>
                </c:pt>
                <c:pt idx="4">
                  <c:v>13213.140000000001</c:v>
                </c:pt>
              </c:numCache>
            </c:numRef>
          </c:val>
          <c:extLst>
            <c:ext xmlns:c16="http://schemas.microsoft.com/office/drawing/2014/chart" uri="{C3380CC4-5D6E-409C-BE32-E72D297353CC}">
              <c16:uniqueId val="{00000003-56B4-47B4-BBB8-FE78CB7FDD64}"/>
            </c:ext>
          </c:extLst>
        </c:ser>
        <c:ser>
          <c:idx val="4"/>
          <c:order val="4"/>
          <c:tx>
            <c:strRef>
              <c:f>Pivot_table!$F$7:$F$8</c:f>
              <c:strCache>
                <c:ptCount val="1"/>
                <c:pt idx="0">
                  <c:v>Sides &amp; Other</c:v>
                </c:pt>
              </c:strCache>
            </c:strRef>
          </c:tx>
          <c:spPr>
            <a:solidFill>
              <a:schemeClr val="accent5"/>
            </a:solidFill>
            <a:ln>
              <a:noFill/>
            </a:ln>
            <a:effectLst/>
          </c:spPr>
          <c:invertIfNegative val="0"/>
          <c:cat>
            <c:strRef>
              <c:f>Pivot_table!$A$9:$A$14</c:f>
              <c:strCache>
                <c:ptCount val="5"/>
                <c:pt idx="0">
                  <c:v>Joao Silva</c:v>
                </c:pt>
                <c:pt idx="1">
                  <c:v>Pablo Perez</c:v>
                </c:pt>
                <c:pt idx="2">
                  <c:v>Remy Monet</c:v>
                </c:pt>
                <c:pt idx="3">
                  <c:v>Tom Jackson</c:v>
                </c:pt>
                <c:pt idx="4">
                  <c:v>Walter Muller</c:v>
                </c:pt>
              </c:strCache>
            </c:strRef>
          </c:cat>
          <c:val>
            <c:numRef>
              <c:f>Pivot_table!$F$9:$F$14</c:f>
              <c:numCache>
                <c:formatCode>General</c:formatCode>
                <c:ptCount val="5"/>
                <c:pt idx="0">
                  <c:v>19354.29</c:v>
                </c:pt>
                <c:pt idx="1">
                  <c:v>9026.91</c:v>
                </c:pt>
                <c:pt idx="2">
                  <c:v>5014.95</c:v>
                </c:pt>
                <c:pt idx="3">
                  <c:v>14041.859999999999</c:v>
                </c:pt>
                <c:pt idx="4">
                  <c:v>6017.94</c:v>
                </c:pt>
              </c:numCache>
            </c:numRef>
          </c:val>
          <c:extLst>
            <c:ext xmlns:c16="http://schemas.microsoft.com/office/drawing/2014/chart" uri="{C3380CC4-5D6E-409C-BE32-E72D297353CC}">
              <c16:uniqueId val="{00000004-56B4-47B4-BBB8-FE78CB7FDD64}"/>
            </c:ext>
          </c:extLst>
        </c:ser>
        <c:dLbls>
          <c:showLegendKey val="0"/>
          <c:showVal val="0"/>
          <c:showCatName val="0"/>
          <c:showSerName val="0"/>
          <c:showPercent val="0"/>
          <c:showBubbleSize val="0"/>
        </c:dLbls>
        <c:gapWidth val="219"/>
        <c:overlap val="-27"/>
        <c:axId val="436343663"/>
        <c:axId val="436340783"/>
      </c:barChart>
      <c:catAx>
        <c:axId val="436343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340783"/>
        <c:crosses val="autoZero"/>
        <c:auto val="1"/>
        <c:lblAlgn val="ctr"/>
        <c:lblOffset val="100"/>
        <c:noMultiLvlLbl val="0"/>
      </c:catAx>
      <c:valAx>
        <c:axId val="436340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343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[Day14_Start-Data-Analysis_clean_chart.xlsx]Pivot_table!PivotTable6</c:name>
    <c:fmtId val="10"/>
  </c:pivotSource>
  <c:chart>
    <c:title>
      <c:tx>
        <c:rich>
          <a:bodyPr rot="0" spcFirstLastPara="1" vertOverflow="ellipsis" vert="horz" wrap="square" anchor="ctr" anchorCtr="1"/>
          <a:lstStyle/>
          <a:p>
            <a:pPr>
              <a:defRPr sz="1800" b="1" i="0" u="none" strike="noStrike" kern="1200" spc="0" baseline="0">
                <a:solidFill>
                  <a:srgbClr val="002060">
                    <a:alpha val="95000"/>
                  </a:srgbClr>
                </a:solidFill>
                <a:latin typeface="+mn-lt"/>
                <a:ea typeface="+mn-ea"/>
                <a:cs typeface="+mn-cs"/>
              </a:defRPr>
            </a:pPr>
            <a:r>
              <a:rPr lang="en-US" sz="1800" b="1">
                <a:solidFill>
                  <a:srgbClr val="002060">
                    <a:alpha val="95000"/>
                  </a:srgbClr>
                </a:solidFill>
              </a:rPr>
              <a:t>Profit</a:t>
            </a:r>
            <a:r>
              <a:rPr lang="en-US" sz="1800" b="1" baseline="0">
                <a:solidFill>
                  <a:srgbClr val="002060">
                    <a:alpha val="95000"/>
                  </a:srgbClr>
                </a:solidFill>
              </a:rPr>
              <a:t> by Payment Method</a:t>
            </a:r>
            <a:endParaRPr lang="en-US" sz="1800" b="1">
              <a:solidFill>
                <a:srgbClr val="002060">
                  <a:alpha val="95000"/>
                </a:srgbClr>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rgbClr val="002060">
                  <a:alpha val="95000"/>
                </a:srgb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alpha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alpha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alpha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alpha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alpha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strRef>
              <c:f>Pivot_table!$B$17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CB1-45B4-A943-0A2A3D9F2FC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CB1-45B4-A943-0A2A3D9F2FC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CB1-45B4-A943-0A2A3D9F2FC6}"/>
              </c:ext>
            </c:extLst>
          </c:dPt>
          <c:cat>
            <c:strRef>
              <c:f>Pivot_table!$A$18:$A$21</c:f>
              <c:strCache>
                <c:ptCount val="3"/>
                <c:pt idx="0">
                  <c:v>Cash</c:v>
                </c:pt>
                <c:pt idx="1">
                  <c:v>Credit Card</c:v>
                </c:pt>
                <c:pt idx="2">
                  <c:v>Gift Card</c:v>
                </c:pt>
              </c:strCache>
            </c:strRef>
          </c:cat>
          <c:val>
            <c:numRef>
              <c:f>Pivot_table!$B$18:$B$21</c:f>
              <c:numCache>
                <c:formatCode>0.00%</c:formatCode>
                <c:ptCount val="3"/>
                <c:pt idx="0">
                  <c:v>0.28693075018514225</c:v>
                </c:pt>
                <c:pt idx="1">
                  <c:v>0.50931053750508559</c:v>
                </c:pt>
                <c:pt idx="2">
                  <c:v>0.20375871230977219</c:v>
                </c:pt>
              </c:numCache>
            </c:numRef>
          </c:val>
          <c:extLst>
            <c:ext xmlns:c16="http://schemas.microsoft.com/office/drawing/2014/chart" uri="{C3380CC4-5D6E-409C-BE32-E72D297353CC}">
              <c16:uniqueId val="{00000006-BCB1-45B4-A943-0A2A3D9F2FC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alpha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alpha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[Day14_Start-Data-Analysis_clean_chart.xlsx]Pivot_table!PivotTable5</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Pivot_table!$B$7:$B$8</c:f>
              <c:strCache>
                <c:ptCount val="1"/>
                <c:pt idx="0">
                  <c:v>Beverages</c:v>
                </c:pt>
              </c:strCache>
            </c:strRef>
          </c:tx>
          <c:spPr>
            <a:solidFill>
              <a:schemeClr val="accent1"/>
            </a:solidFill>
            <a:ln>
              <a:noFill/>
            </a:ln>
            <a:effectLst/>
          </c:spPr>
          <c:invertIfNegative val="0"/>
          <c:cat>
            <c:strRef>
              <c:f>Pivot_table!$A$9:$A$14</c:f>
              <c:strCache>
                <c:ptCount val="5"/>
                <c:pt idx="0">
                  <c:v>Joao Silva</c:v>
                </c:pt>
                <c:pt idx="1">
                  <c:v>Pablo Perez</c:v>
                </c:pt>
                <c:pt idx="2">
                  <c:v>Remy Monet</c:v>
                </c:pt>
                <c:pt idx="3">
                  <c:v>Tom Jackson</c:v>
                </c:pt>
                <c:pt idx="4">
                  <c:v>Walter Muller</c:v>
                </c:pt>
              </c:strCache>
            </c:strRef>
          </c:cat>
          <c:val>
            <c:numRef>
              <c:f>Pivot_table!$B$9:$B$14</c:f>
              <c:numCache>
                <c:formatCode>General</c:formatCode>
                <c:ptCount val="5"/>
                <c:pt idx="0">
                  <c:v>56129.559999999969</c:v>
                </c:pt>
                <c:pt idx="1">
                  <c:v>18402.100000000002</c:v>
                </c:pt>
                <c:pt idx="2">
                  <c:v>10401.700000000001</c:v>
                </c:pt>
                <c:pt idx="3">
                  <c:v>28803.799999999996</c:v>
                </c:pt>
                <c:pt idx="4">
                  <c:v>12000.6</c:v>
                </c:pt>
              </c:numCache>
            </c:numRef>
          </c:val>
          <c:extLst>
            <c:ext xmlns:c16="http://schemas.microsoft.com/office/drawing/2014/chart" uri="{C3380CC4-5D6E-409C-BE32-E72D297353CC}">
              <c16:uniqueId val="{00000000-06BE-432E-A9D3-B64BFADD09E2}"/>
            </c:ext>
          </c:extLst>
        </c:ser>
        <c:ser>
          <c:idx val="1"/>
          <c:order val="1"/>
          <c:tx>
            <c:strRef>
              <c:f>Pivot_table!$C$7:$C$8</c:f>
              <c:strCache>
                <c:ptCount val="1"/>
                <c:pt idx="0">
                  <c:v>Burgers</c:v>
                </c:pt>
              </c:strCache>
            </c:strRef>
          </c:tx>
          <c:spPr>
            <a:solidFill>
              <a:schemeClr val="accent2"/>
            </a:solidFill>
            <a:ln>
              <a:noFill/>
            </a:ln>
            <a:effectLst/>
          </c:spPr>
          <c:invertIfNegative val="0"/>
          <c:cat>
            <c:strRef>
              <c:f>Pivot_table!$A$9:$A$14</c:f>
              <c:strCache>
                <c:ptCount val="5"/>
                <c:pt idx="0">
                  <c:v>Joao Silva</c:v>
                </c:pt>
                <c:pt idx="1">
                  <c:v>Pablo Perez</c:v>
                </c:pt>
                <c:pt idx="2">
                  <c:v>Remy Monet</c:v>
                </c:pt>
                <c:pt idx="3">
                  <c:v>Tom Jackson</c:v>
                </c:pt>
                <c:pt idx="4">
                  <c:v>Walter Muller</c:v>
                </c:pt>
              </c:strCache>
            </c:strRef>
          </c:cat>
          <c:val>
            <c:numRef>
              <c:f>Pivot_table!$C$9:$C$14</c:f>
              <c:numCache>
                <c:formatCode>General</c:formatCode>
                <c:ptCount val="5"/>
                <c:pt idx="0">
                  <c:v>123561.93</c:v>
                </c:pt>
                <c:pt idx="1">
                  <c:v>73692.27</c:v>
                </c:pt>
                <c:pt idx="2">
                  <c:v>39437.640000000007</c:v>
                </c:pt>
                <c:pt idx="3">
                  <c:v>101880.57</c:v>
                </c:pt>
                <c:pt idx="4">
                  <c:v>53427.87000000001</c:v>
                </c:pt>
              </c:numCache>
            </c:numRef>
          </c:val>
          <c:extLst>
            <c:ext xmlns:c16="http://schemas.microsoft.com/office/drawing/2014/chart" uri="{C3380CC4-5D6E-409C-BE32-E72D297353CC}">
              <c16:uniqueId val="{00000001-06BE-432E-A9D3-B64BFADD09E2}"/>
            </c:ext>
          </c:extLst>
        </c:ser>
        <c:ser>
          <c:idx val="2"/>
          <c:order val="2"/>
          <c:tx>
            <c:strRef>
              <c:f>Pivot_table!$D$7:$D$8</c:f>
              <c:strCache>
                <c:ptCount val="1"/>
                <c:pt idx="0">
                  <c:v>Chicken Sandwiches</c:v>
                </c:pt>
              </c:strCache>
            </c:strRef>
          </c:tx>
          <c:spPr>
            <a:solidFill>
              <a:schemeClr val="accent3"/>
            </a:solidFill>
            <a:ln>
              <a:noFill/>
            </a:ln>
            <a:effectLst/>
          </c:spPr>
          <c:invertIfNegative val="0"/>
          <c:cat>
            <c:strRef>
              <c:f>Pivot_table!$A$9:$A$14</c:f>
              <c:strCache>
                <c:ptCount val="5"/>
                <c:pt idx="0">
                  <c:v>Joao Silva</c:v>
                </c:pt>
                <c:pt idx="1">
                  <c:v>Pablo Perez</c:v>
                </c:pt>
                <c:pt idx="2">
                  <c:v>Remy Monet</c:v>
                </c:pt>
                <c:pt idx="3">
                  <c:v>Tom Jackson</c:v>
                </c:pt>
                <c:pt idx="4">
                  <c:v>Walter Muller</c:v>
                </c:pt>
              </c:strCache>
            </c:strRef>
          </c:cat>
          <c:val>
            <c:numRef>
              <c:f>Pivot_table!$D$9:$D$14</c:f>
              <c:numCache>
                <c:formatCode>General</c:formatCode>
                <c:ptCount val="5"/>
                <c:pt idx="0">
                  <c:v>36792.700000000012</c:v>
                </c:pt>
                <c:pt idx="1">
                  <c:v>18089.099999999999</c:v>
                </c:pt>
                <c:pt idx="2">
                  <c:v>12059.4</c:v>
                </c:pt>
                <c:pt idx="3">
                  <c:v>32158.400000000009</c:v>
                </c:pt>
                <c:pt idx="4">
                  <c:v>16039.399999999998</c:v>
                </c:pt>
              </c:numCache>
            </c:numRef>
          </c:val>
          <c:extLst>
            <c:ext xmlns:c16="http://schemas.microsoft.com/office/drawing/2014/chart" uri="{C3380CC4-5D6E-409C-BE32-E72D297353CC}">
              <c16:uniqueId val="{00000002-06BE-432E-A9D3-B64BFADD09E2}"/>
            </c:ext>
          </c:extLst>
        </c:ser>
        <c:ser>
          <c:idx val="3"/>
          <c:order val="3"/>
          <c:tx>
            <c:strRef>
              <c:f>Pivot_table!$E$7:$E$8</c:f>
              <c:strCache>
                <c:ptCount val="1"/>
                <c:pt idx="0">
                  <c:v>Fries</c:v>
                </c:pt>
              </c:strCache>
            </c:strRef>
          </c:tx>
          <c:spPr>
            <a:solidFill>
              <a:schemeClr val="accent4"/>
            </a:solidFill>
            <a:ln>
              <a:noFill/>
            </a:ln>
            <a:effectLst/>
          </c:spPr>
          <c:invertIfNegative val="0"/>
          <c:cat>
            <c:strRef>
              <c:f>Pivot_table!$A$9:$A$14</c:f>
              <c:strCache>
                <c:ptCount val="5"/>
                <c:pt idx="0">
                  <c:v>Joao Silva</c:v>
                </c:pt>
                <c:pt idx="1">
                  <c:v>Pablo Perez</c:v>
                </c:pt>
                <c:pt idx="2">
                  <c:v>Remy Monet</c:v>
                </c:pt>
                <c:pt idx="3">
                  <c:v>Tom Jackson</c:v>
                </c:pt>
                <c:pt idx="4">
                  <c:v>Walter Muller</c:v>
                </c:pt>
              </c:strCache>
            </c:strRef>
          </c:cat>
          <c:val>
            <c:numRef>
              <c:f>Pivot_table!$E$9:$E$14</c:f>
              <c:numCache>
                <c:formatCode>General</c:formatCode>
                <c:ptCount val="5"/>
                <c:pt idx="0">
                  <c:v>47716.880000000005</c:v>
                </c:pt>
                <c:pt idx="1">
                  <c:v>17219.660000000003</c:v>
                </c:pt>
                <c:pt idx="2">
                  <c:v>13014.210000000003</c:v>
                </c:pt>
                <c:pt idx="3">
                  <c:v>34638.249999999993</c:v>
                </c:pt>
                <c:pt idx="4">
                  <c:v>13213.140000000001</c:v>
                </c:pt>
              </c:numCache>
            </c:numRef>
          </c:val>
          <c:extLst>
            <c:ext xmlns:c16="http://schemas.microsoft.com/office/drawing/2014/chart" uri="{C3380CC4-5D6E-409C-BE32-E72D297353CC}">
              <c16:uniqueId val="{00000003-06BE-432E-A9D3-B64BFADD09E2}"/>
            </c:ext>
          </c:extLst>
        </c:ser>
        <c:ser>
          <c:idx val="4"/>
          <c:order val="4"/>
          <c:tx>
            <c:strRef>
              <c:f>Pivot_table!$F$7:$F$8</c:f>
              <c:strCache>
                <c:ptCount val="1"/>
                <c:pt idx="0">
                  <c:v>Sides &amp; Other</c:v>
                </c:pt>
              </c:strCache>
            </c:strRef>
          </c:tx>
          <c:spPr>
            <a:solidFill>
              <a:schemeClr val="accent5"/>
            </a:solidFill>
            <a:ln>
              <a:noFill/>
            </a:ln>
            <a:effectLst/>
          </c:spPr>
          <c:invertIfNegative val="0"/>
          <c:cat>
            <c:strRef>
              <c:f>Pivot_table!$A$9:$A$14</c:f>
              <c:strCache>
                <c:ptCount val="5"/>
                <c:pt idx="0">
                  <c:v>Joao Silva</c:v>
                </c:pt>
                <c:pt idx="1">
                  <c:v>Pablo Perez</c:v>
                </c:pt>
                <c:pt idx="2">
                  <c:v>Remy Monet</c:v>
                </c:pt>
                <c:pt idx="3">
                  <c:v>Tom Jackson</c:v>
                </c:pt>
                <c:pt idx="4">
                  <c:v>Walter Muller</c:v>
                </c:pt>
              </c:strCache>
            </c:strRef>
          </c:cat>
          <c:val>
            <c:numRef>
              <c:f>Pivot_table!$F$9:$F$14</c:f>
              <c:numCache>
                <c:formatCode>General</c:formatCode>
                <c:ptCount val="5"/>
                <c:pt idx="0">
                  <c:v>19354.29</c:v>
                </c:pt>
                <c:pt idx="1">
                  <c:v>9026.91</c:v>
                </c:pt>
                <c:pt idx="2">
                  <c:v>5014.95</c:v>
                </c:pt>
                <c:pt idx="3">
                  <c:v>14041.859999999999</c:v>
                </c:pt>
                <c:pt idx="4">
                  <c:v>6017.94</c:v>
                </c:pt>
              </c:numCache>
            </c:numRef>
          </c:val>
          <c:extLst>
            <c:ext xmlns:c16="http://schemas.microsoft.com/office/drawing/2014/chart" uri="{C3380CC4-5D6E-409C-BE32-E72D297353CC}">
              <c16:uniqueId val="{00000004-06BE-432E-A9D3-B64BFADD09E2}"/>
            </c:ext>
          </c:extLst>
        </c:ser>
        <c:dLbls>
          <c:showLegendKey val="0"/>
          <c:showVal val="0"/>
          <c:showCatName val="0"/>
          <c:showSerName val="0"/>
          <c:showPercent val="0"/>
          <c:showBubbleSize val="0"/>
        </c:dLbls>
        <c:gapWidth val="219"/>
        <c:overlap val="-27"/>
        <c:axId val="436343663"/>
        <c:axId val="436340783"/>
      </c:barChart>
      <c:catAx>
        <c:axId val="436343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340783"/>
        <c:crosses val="autoZero"/>
        <c:auto val="1"/>
        <c:lblAlgn val="ctr"/>
        <c:lblOffset val="100"/>
        <c:noMultiLvlLbl val="0"/>
      </c:catAx>
      <c:valAx>
        <c:axId val="436340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343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entityId">
        <cx:lvl ptCount="6">
          <cx:pt idx="0">193</cx:pt>
          <cx:pt idx="1">242</cx:pt>
          <cx:pt idx="2">217</cx:pt>
          <cx:pt idx="3">94</cx:pt>
          <cx:pt idx="4">84</cx:pt>
          <cx:pt idx="5"/>
        </cx:lvl>
      </cx:strDim>
      <cx:strDim type="cat">
        <cx:f>_xlchart.v6.1</cx:f>
        <cx:nf>_xlchart.v6.0</cx:nf>
      </cx:strDim>
      <cx:numDim type="colorVal">
        <cx:f>_xlchart.v6.3</cx:f>
        <cx:nf>_xlchart.v6.2</cx:nf>
      </cx:numDim>
    </cx:data>
  </cx:chartData>
  <cx:chart>
    <cx:title pos="t" align="ctr" overlay="0"/>
    <cx:plotArea>
      <cx:plotAreaRegion>
        <cx:series layoutId="regionMap" uniqueId="{77132F0C-A93E-425E-AC19-F4E033F38A49}">
          <cx:tx>
            <cx:txData>
              <cx:f>_xlchart.v6.2</cx:f>
              <cx:v>Sum of Profit</cx:v>
            </cx:txData>
          </cx:tx>
          <cx:dataId val="0"/>
          <cx:layoutPr>
            <cx:geography cultureLanguage="en-US" cultureRegion="US" attribution="Powered by Bing">
              <cx:geoCache provider="{E9337A44-BEBE-4D9F-B70C-5C5E7DAFC167}">
                <cx:binary>zHrZcty4tuWvVNRzswrEjBO3bkSDOWiyLFmWPLwwZFsmwQkkCAIgv753VtW5x1LVsfv0U4flVKSY
SYAbe1h7rf1fn9M/PndPj+6n1HfD/I/P6befa+/Hf/z66/y5fuof519689nZ2X71v3y2/a/261fz
+enXL+4xmqH6FaOc/vq5fnT+Kf383/8Fd6ue7O7RP+4Hb/x6uzy59c3TvHR+/u7Vf3Pxp6ffb/N2
HZ9++/mzXQZ/ul1l7PDzn5fOv/z2M//5p1+/vcGfl64fe/jW/+4+PQ7m8cXnnx5n/9vPOP8FMUFy
lCNKBMpz8fNP8el0JVe/YE5zrrjCSpGc059/Gqzz9W8/U/wL50hJhDGF30Swn3+a7XK6RNQvnFIl
FcoJF7mES//c143t1soO/2OFP9//NCz9jTWDn3/7Ge4z/vGp00MJnEu4vaJMUUwxxxjD9c+Pb8Ds
8OH8f03LZKbBl1VRNnW4bQffTVqEJtvbbkyD/sYof7MYJmC158spJBSjiEoOpiAYnvjZcqxvaLW2
deGdpe835c0nJKZ60t282Fcyo4s/RDkYp22P46eZ9LLSXYXD9dqsnJz1Q1du2iyseZ3Kter2VT0v
aqeWsbmlC+X5rvbcoKIkqr+cqe9t0Q9jPA8LGobCKNbmOnEk37dlZUtN15IlHTh2a1GVuW20wE3/
wGrXjzp3DbltubM3KvYB9jI1RletEaGgvqNhl1Fp3rtyrM6j6MZB15vsZTHTJm66NOPINHIDVoVv
S/xRkUxMxbqK+mFWjOcFyjvV6TT0SWrGsgwVW+ZJv8u5yEQh2zFcV66z7+ZU9pc2js2bahCuOWvI
SkPR5cO4aB+npSxQoDjT2TJNNyEIXO1zv+bhqRHtxPc+3/zHyir2ui7rjRzW5Nh7OS/ZqoPrMNeq
w5EX2TZMDyjmyZwlPFqqa6TKK9H6od8NK/ylkGM2fcBUle+MSp3dISY7odmA5qjjhgwummxDjxSZ
Ode4zuU7vIZE9Jp8/6nvVxMPlq7e6GWa56qYkZShSJXKb2NW9eSMejazndjy5baJhGd6ikvvC7IY
mWkvaEDHmPiyFEN08hK8dkRaulW9lRLXI/iLZJuuhnEImmeCf6wTp1j3HtPHrJ8zXHRbQ6o9b9fa
HQa3Tjdr9OFT4+JC9aI2v2hrlsSKns5h0hRJfE8Rc1vRbkkewjRt9dFXcUWFjXG992McBnh+2oya
Ux5eh7LuNj2H3k1FWVu2Y5kSh4HbPB2Jp+7JjMgOe4p93LUYXOZKujqqAjvJv1RN1uR67Vb0dqjw
bHaodm7br2OY0VmO3Lyv8y4s72lkLdd4rXGjCWRHvO9aET9WdUqTLhMns3bWIV9UkzCVpsuKmS5p
VP15v860O+e0W+uiC33+tcV8rQru8UB0Mxj8wErT33do4x+ayTZpN1g1Co3qsvG7Vq4z0SnvRqsV
X6e7ykjptKn6xR4WWKHd45biVGTGiFG7IPnXyeRY6LWsWqS7ZI3SYSMTfN/kNdGMttuoM+/nXsuN
ka++XPpaV6PqqiKjQrYajz7ZHTf1LPY4x5Rom61jXUS0qqwgXdWYc2/R6HdhKPm2J0S2rwSzI9Fb
37oLWD/v9/1oNqM3EpatIKUjSdd5i9piHDN554TxjyOXwsBdKyv2tYzdx7h6bzVextLtSnigak+3
ijxFwnr/qhlXMR/S6GZ73OrcsAuVbdXbuotj3OM0uOHAzOQ/d/XGfbGEHpFXfp3bqbApyKg7Vy+V
JvO2OU15xz9uPHNg4dYMazF2YXhTqbqdC+S6cMNUx/L9Nkk87VhLRL/7PSf/+keV/DMp/1ERPttx
daaq/yyT//P2v1/9s/r+1+lr//r7qdT+693r8Wm48+7pyb96HF9+8tkXYbk/1z9V6Wdv/lKy/1m7
/rae/5uL/3cVO1fkm/J0uv+zmn0DlXapHrtvi/bvX/mjbGf8l1xiLhXnXFCJKFf/rNsZyX/BIidU
KgYlTCCo6P+q2zllHOp1jjESiOT/qtvoF0QQVHrGGcWKS/mf1G1Y/JtCCivksDtIQSfgoHiO0PNC
Gu3QbRQ1oqjmVlzXzWZuw1xOBxkqc9EPxnZ6pLTU09CaV2jh9d03tvq7Un5a4F/AATZAcykRUpwh
AdvIwdbfVvI4VmaoAdMUsNPsPps9JOkFU1h1SOfB9ZMeLVQhTf1srlmfQU5ImVP7TQZpIIyz7TIx
Pj70K/8AxXIe9ZRIfIurJmzHbOxYOLhB7IfE5+P3t57/desypySHo80Fo3l+AinfYh6+WsGwXQvO
19Sfrcjk/DCbkUa9rli8Xye8dAeVshyeqdywObck5e3lmvBcFt/fjHxpRo4FwVzIHDMlBH+xl6xV
czfhlIoEGKCH+rXk/IzbjstitC21uoVy0BR5ZRRUjRpBIf7+Bk7w88VBSqwAYnKqMMOEna5/a411
nfuqJrGwbYrbXoVFzgCMlhYdUl43nxrp2UHktJG7su03exjmEMozp3qPjmnsTX1hmQ3rAWesXIsu
Q02372I1qSM1s5kvMYpx+iNrPUta38LW/AQUn7kfJ1hBWBIK4QbWe+F+YWtanvsmFhOry17XYRuq
ok8q6ZZ0Iav0ZFVTX6CShuymp6uinQ6LTZXXi+XlmxZ3cd572mV8T/IOak3WTMY//MC4f7NNiBQO
tYnBHsUJ4X9rXKkMoNFyWwqIpDbpYZbLHXK2PYwLQlWB8OTzwuHF4rNmy3B9PW6pbo6pGsdSY7RN
aT9vLic7PkzSazOTiC+/v0fyl3DgAnMmmARIA7Ac8tKzPYKb49VZbAtlWeVedxMZXdHU3iq9rJFv
Ozau9tAHRc1erL2cCi67cKCZxOJsWMaw6Co28mKz5fJpruN0oGNq4+XEuk/N1GRW89S6N5b5SRac
sJDthinL6M5lsUT71amK7hfe9OG1i6xkR4cxL+/TMsd7UbIOYPQi5nnHF2gGfuRHp/7mmR+JXEBH
ogQmsF2MXhyQ2Do8rIvoilA1Y1NQiatF9wiVrY6orxpty6nDRYy02ccVo3e1DOTKeVeVu2D5UBYT
brD4wbYEeRmVAjIrIQichzGsoNQ8P5RJ+bhIuraaOtuJ89zG6Tz6NTU7Fe00fGpw70otSjMsl13v
zwez2GYPwLnUq5c3akCl0XlI8VyMXSpCyA5z49zDgpb4diXqvRoYOe9KE41m/ZJDR9aPYj87l66U
H6I2Q9JS4OG1yekya4P9cOFk748EuWYvrURvbRi+DEM5FER091218evVOVNrtK7NPittVzAU+6Kc
4n5ForA59XejIPHguvVrmPikl3H4mJBb2x3u7XgZMzeXANcoOsOu7nZYuP7SSQc7yRA6DJPf2gLc
pf7SumzbdJhgv+CqQu5nlOpaZ2Zir9TazYd1A2iLxbJcrCm92ZBix4ogeraNabzLeXU3b2OuK/CI
sy412yuaumnSshzaQ19N43FMXD5mU5cXTUXqV2Vv8h12Jf8IqfRiJo7uBLT1Z6tF1Rkb8HCRJjvr
UIm20snnIi86VoV+B70rezfxKhWtyO62ZlJ6bvxw3uVrdcw96g+9EW43rd1SCB/jm9Hie1VO7Ws8
iknnxkFXkE1r4Xp3zMxwtVaZeO/6lH10gVY1+GozDRo1fkMXLPIIYJS3y1OCbvBL7/uCpXkvydwe
5y51N5n0aT/Jsr8ba//RYJUOaBmeSMLTvFdTquQutTNhekV8u82gBf6EXD5uRdp8YMUYy+br7Gfx
ZaKE3Si68HculfJpdNvgC8QjNF++zq5pw81xnF8B7sC0X8652Iaz2tqoGRouEZvV+ZjjIRQCzmFP
KSa7DQmidk2qhe55ZW6j9/G82lx5Tmzf22NsrLsOoZE6F9xRvalw5CHaczJLvoO2YDjiwOsHspbH
atjIZVOVca9UpBdVW2dSx76jxyXUw7kPVXe2QW8FWZ8Fez9O4XNoK7fAoQ3uUebMfcKRYHDQSLeD
NHi4Y141O487xnUEZNMWm7X1oxqq9bjUWa2NN42W8+jfZULgAoq5QZDBc6g7EmfIFoE38UaqBXqz
PCdST0s39pq3dGkgktphPrSJC3dez8kcl4ZCU9qb91XGyJ30rtxnYZ0+QWJtzyLF08c62u5mCjEW
EpVO52sTdmD0yeje8KKFBPt2aiqs0yp4C00NrXdow43TGW7xPTMh6tpVkMt5gpBVbV6e99PSXq3t
tL2qXF7rhUGPhGvzqmPZolVN1dnAOLokQQCVkhA9Qof+aUTbcp9j8FhdzThdRMPdIci5Kfqedhdd
GW/6GD74hYZDQtKdq1XWrBCAkvcbzuMHu7XmVoWyLFRs81sZaf2mmkN2jkMcditfh6PrhTqbY+3e
pomhedeLlp4BqLmBd+ahQUNz1orAgh5CJs4rQ6q3nRDpU8h4896vXYmLYe4b3YvRXq8h387y1sNL
ql2nXbm6L7ltZ6NF0wwffLuGszXDnQYjrWelS67Vvis51WRw3T2wAbeka/rXKePrJ7VVvphW/6mn
7ElNU2z1SLL6kjjU3QET0F4vuAlfk5kQYF/S2KuMVupYNll9NsuNn+ENWlJN2ijjrkxxKEqoc/f9
vH1xxkC/n3n7ps/7qGlH5IXJXCrq7WSEBHb83APXdC76vi5a4NzUTgzQ76Zmhf6flfOpetD1WOU1
cEJUkbMcZybpLZg47efJDw+4leR1y+pNM9GnK2JnDmxD3V7gcnzMfRluB5+aCzaP6TiPrThwlrXX
Dii0/RiBNFsGNz+Uw1heddHh81U260Mqg7+Zurl9PXtYLcKnq30gRrd9qIEYSOtelF13rOa8KwCB
xXcGeMfr1vWBHXllHTuU3cy3w9qa6bVM0MoYF73TPauqJ2RGH/SIIO+3vbnmMzQSkXu1zwBDwW91
SFv3pDAPr3o5DHvTc3ezNKEv6iCBneNNo6tpfRgHP+yY9aW2c+LvKYFv0hLiWbdTOeulLKMFkqoh
mW5XlkNjFW4rh9tXLNT1mzxid97YsrU67ztuC6qCOReJoYcJGrOr0mb8yk5Q9YB1w0bD0vjYmX7Z
O2bEWW5T9tmJ8GSUxeelwfICEP+aNA/wIkrIaLrMo9upwTRn8wp9gJtGu29n7w7JSfx2THm26WGh
X7KZqCtZ90sNvdYSXpsFH1Yz6iYbl/u5H/IjC4i/HS3DB5/G5XxrLf4oVH+YpRjBLH7Ln9iowP1X
PNyUtHJHAKHpQ1rG7Xos8+XasGoFFtbM53yM46ansUXFAATxJTHb+toDmXYW/ER3A8+xhgxALk0f
qvuQxndhU+oiI1U26ihWezWWFC26BtZKS9Nemg66rg385OiaOFzQgYSzPoWsLcrOAr2E8dPIabzL
QuwO9JRbZOibQk5JvmVAkFeFCx0HZhDnh15SeweR3V1uk/Nz4VxbFRIQuKYlWfWUbXS/WpY9eLai
a2Nb8SGRXpxVU5mbPSlLVaxlorkOLTRCUx7kW1Ra9zBViLzPYoIsL0gTn3JoTG/4sMlGz/0C1FDy
FghNuT3iQO96aeZihCKUhFd3ZZvcxyV01V0Aqv9r3Gz7VKmxvjWmbA/cZ/xMzmUndTnXTrejDLjI
N5POOfejNmP9xfOtPm9b5mCHqNHGqHFnXd2+8qczw7Q6MbkD1KrWjOas4ULotoEQISua7qyxM3QW
FNBFopIcm7TlBQkpHzUJprrF2FkPgdWaLzlwF5cYzwN07kPGPo/IbHclCZ7ufSzXhxjG7LYeAeDv
sq2PuR7Vyt5vsQHGdO3bu0DY9G6yZmVgFfmlxgzJnSQUMgAFkh6YbrTeADU3Q6vdj+RiJZ18nZkW
nt0PdaoKCKxupxRE/WFJa33Vh9a+WbIW5TuF1i+LZYPRqV8dPtFr4gOuogF2MrfwCvBP3tO8FEgb
oppyB866aMJc4w8q61O6qGPTyAdmh+GQd4uCiikYg2iPVFEFSdv1NB6gHVdA3k4rXHDJTuo2mHFd
gU30fKzPpipAOS8nPPKzknfrDXhHW10ps1bx0Eycqx0wk4EdsOGQcCos7dkye3Wf10v/BRM/ngVo
9r5WEwewukTgEtOyVTf9lrdahmWZtGu2dYG8o4DXrwUHRWIZhle1WOxQ1Ln6MiAvg25IAMhTiekD
VN76ahQ5OkOmUVXRJEPDcUG0XHdo9lA3MKX8WGZmhCpGxvqqUfmUFa5ZaNF6wDc7qDz2Qz9VIu1z
MZT33IE8cEBy28ZiwJ2Nu7DlAnw/4xM+VCp0X3wk8r6b5uw6RQc3XuzEA9zTZo8llK2uAIhpW91I
Ub1tEy0f0SZF0ivJ+qMrgQouOjnJ+2jaOByXuRMfhtYB45ky4v0xV6tyOwOw3BXI1OJRNd7t+u4t
IEL+kZssjFDKPaoLZOf2OltqUgFIZgPTQ8K1PPDo7JsEYBswiSS81yir0bCLkwT/GA2urzobsutg
Wd0Vp3LdFWs0MV605SDv84kkdtxaxfLLbFnGrGiXVjUfB7LUVxDKQ3aBULb4I8CDZTs2K7N4z2GZ
pfBA2neXsd58U0wxyrpYXIkejG9HDAoFChjSaAb+igchCWD3idkiRywDIngYea0J4BZzSVAvHpgA
fmOXJTjRvRwXFg9ikgCOh9jXriitV4DKUSdu6Zib6zXGbs9VA6fVdahRemzZqhmehlfZkuSH2qUs
7cpFkv3AB/7Gbumi4jW/mVCJL0bcZI+g2fSz9nQDgzVdM2dFHEGGsXWsj6Fq0x0rHZSGnucVaGNU
vRuXhmlp+dTvbVrd5bJU5DFB8r4G8TB8VcBFUgijzJ7hmnpIebWjs276HnrOxeE4HlvuF1+s9dZk
epPLyg6wdcIPiYZxKLI5G7LdWLN+3v+A8wAa9lnbLxgR0FQIYD0YcJf0RK9+S3q1dZhDmc9aTCMo
CVsN3Y+pnIfUqcaj6hsQ5botUwRKbMMfQ7MRVPjYuRVKNFa+EJ2v/Gtbbhnd55JVvSb5xvw+MlxD
QTN++bDg1IGw1sb+Eq3VKMA7Qpy1BfenIFFhj4uApu4idh3NjpBa1Aqd2tJVoLiAMqon76fyhBda
Vpi+m5sfqLF/4dAEB7qHAumIJWYc85ORvjXCYIRF0EPrzTbVZ4pUPxShnO3TGkV1C1uJBSJjflvV
CwB+KOitbvmW+8KDjPqq42vzOu8MBa81NF1//4T+QtLC5qSSObDpMgfF+OXm0CSjHydAfXM/Nfcg
zkLj59CmGvDAqQ9XsZLNsaMJmb3fGmaPopvCDLrRBL3Z9/fyXLQ+0YsgwwupqIDtAG38gmusRozr
JoQemqx13E3BXfZqSfuKE3/Y2ob9wDmfS/J/LEckPDImoB8Q9OJY6KDmaAzqdbnSR5+l8cHzeSus
5+rx+w/2tysphRHPlQRHeCH+95XNGlutPfAmqi7MqtDF1Nex8CrQ89+X+o9kpre2h5+XytEzjenf
KlH/H+pLAojUfz8Ssp+9fTEScvrCnzMh8hcMmg1GiDOCBOgQ/9SWYFpECArUEVxWkJpOxN+f2hKD
wQ/JgKaXMPUB0Xo6rj9nQpj4hQGFD5dOghCIVeI/0ZZeJAaB0IkNPa3PMBCQQp0Y428Sw4ZH7J1p
8t2wIHwptvn9WIEMk0GGu/LbqkBX7YdLEKbUUeadOBIHAFALiMARhiCEgr6qXC6GoWruvzHhzR+8
7Le0//NI/H1jEsgg2JiCsRksX2xMQNvcxI6i3ZTG6XLwS19pPEfYaOtK4Fxk94MceaJ//0UPnxYk
8D/nCAQ9xgQ9RdA3lqAoOjOnDu/EWAKJD1zkhSPZj2SC5yIQqISIYVgLahEwqgJGcZ6vsk1zSkY6
udtkIsdUbsTrbjLI6Izg+waIqHdlRwegU8fl7vsW/V0o+fYJgWPGoEuwk5J5etIXT1hKMgUrUrUn
G28/Vr3tLuYBejzQXULQriPDsfc8HhQQ9Dqb5eD1Vi/42FPErzsx89eeDPLDD3b1PDOdLMLhlAkD
lQ7BXBR+kXLFCCQJKYFjLxPJDgyO5mzK7ez1kA0rdB5b/aZJ8bWZlvkS1PhW12ten3Ee0Lt2aMEB
c3WbLX1Z7xxI5u4HXpGfDuSl0YCfl+SkG8AMwYsDk5uQW+WGcgfzK/LgW0V2qKHuMdklnYm1zd/R
PrNGc2PRMc8bXyjH6iPMZ9jLca78DySc52LB79ZiMMilcohVJv+ixfKNQ780u3rPGgmB6Ko17X3w
UvPc8o+9TN0h9Yj9oCz+rpO+sAKAUMhEUgCfAg7x3G2xmLrG1JPZn/BF0XSB7JY1dbepIysQFm6N
RT2YuqjHLX/lmIzHbIIj3UoLrDpW83EdWbu3OB8vsrLO7lFM2w9O6m8sA+4NMj5mkC0IfrHFNM9s
wh03+1Jwcet8mfYO4bCjVZnOBgOAASQG9YPjeJk0YNaPQCAzyFQQU5BEX9hlGcmiStPsrSirI5Dv
4bixzr7+foz8zSr0lAtzBjq8Ar70+SoDzIwo05btHgj7sgbaveFFt5D+zfeX+YsFQboUWAqQqJQC
tf90/ZsMOBhIHW3T8F3L1+6VBSR/PvCyW3S7+PK4LYYfm6znN99flf8lJZ708BwESURzQkBCfb6s
BxTEJmTozvZbVp5lNcu+UiBsh4Ndp/oA/APMkAGFwNAOVKPV7cvB9kD5bBEDIy4zZ3cZ1Mugc+X8
XZtNdX20JMJg3WqBsZgZjsBF0nV848QAQougW3rTNKy6Alcir5vY5LcTIzPbj14gYOvXcr6qNpKn
olnYCtMVPSpf1dDmpuMCKeIIVCG212BGxnQINQTgQMbDlOGQoAfC0MhXal6A8K9z/1CDvHSNsj4O
h1BjewF+0oBuJFSci5bWZCpa04JYgkGZvJul6WDULZ8qvBsi6K3nHQgdw20KQ3U2wqyAPJJ8ZQbm
1EL30TO2lXtF1u4hKWxKmCTMsrDbPBSPAnie0hQ5nfl0dBNtNV+m83lU5V005fTQURgoMb0b5h/p
mXBazzLF76cJMxeQM0UOuer5aULvsuGSYxjvw322s6Yrj8AO8T2fln5Hti5c150c9t/3ob/UkNOi
GGA0JXAvSV7UkFiW1UKqke164jhoDb3aw9DguMPZwP/TNANZEAZbYaUc/uGXEyUwzwizdETBUhAQ
l/nq0KGsa5gwIyO9ABdfD5xn3Q/y799EJgeliCMMqZ9L9NKoVRXKtLV8l1vlX7Vrel3WotsBC+Z2
SABc4d6h/9ymPIdMjzkAQ5iWepFPLSV1Vq0UHtQYejjNNBejkcOBAH109v3je4n1IGiguAIigVkn
SgEXPfcZAHNLSEDRwEhoZXZhtdNZrEa+R01k111y8w/W+2s5y7HMhYS2C5pOQEQv/KUTbLJLW4td
zz3gnV6qr2rxihScJnegcljiEVmXbzvQdbY3qBRpPKIWmIZiG6U98tgGuwOJDXSpKh/rHR3m9Xwe
QHP9QTj9jWcDccoV4EUYNYO5x+emKWc1RtCFBMxRDOpqWUxfTGOJCj7O6f9hKYCmUsGYFCTj3we6
v0n/IYRZTUMldnndDzrKzJw3WSaLDpLxDw7gb/wZhtlP0QqUBKT8F+AeRlpn2YRG7OaNlVfLBirM
BkBxBFXVgOjqu+aSUJAHvu9mf2NLxRAF2R5G/Bi8PLelVcqkOtvEbhHtsG9ramAeZ171UiV8/P5S
f/VoaCaAd5JUKVB45QvSqU6b6NYZmNuBSLpraOn307b8H+bOrLlOo13bv4i3mIdTYC1NlmTZki37
hIrimIZmapqh4dfvCyu7vljZ26599lWqnFjDApoenueeMl74dWPnB29x++vrHbf+864LeOBHvhc6
yNwAE35+tEJ4sk3CNsyB6IKztrYJaYff/WaG/E9P5aEe40rs7GBJP18F0ZQ1JD7S7SrcksxyqvnC
a8V854VJn4VSxb+5Hh/57+diVwjZ+nhfLoXvz1dsAOlpyTo7n8LF8vK6MmgPOsdfkrMzmaRLu94T
Ra43MVxro/YSqB0WBYrF2ZY0jpHSR0WcjCdoNrvJTRiCW1RLDdtseYXM1iZAqqsN1cOiJu8Sbfj+
SAGPzqLYhubPqui3C1F563fdVv19OU+Ne1ZA9Eh7PbHO537lXE01sGB5QoRf3Zm9Hb+a2qZasSIf
s8aAiiXtAt18UbUxIWrzEklwbY/zX6gksD8sQ9lUKRqE9aXoqbqypOijie66Vjf0a/af/jigGuTV
t08a4uBJ8ra/S6GLu8I1EEPLsqNhisfJVmmlrK5FExAhr441Uj5UGKZ/CXp/Kq6TqAmOQSxgZ4Cm
uwxJclOctaxQH21gzXc+pHMDnzhHTjrJvaEPnKroxpslGH9iSvOXOyn0naIM2z/CYQIPhjt0H2kZ
ls+N3FDiyGZ1yndz45kyTbbNvBTLGDapHqDsUhXu0k9h+6fPAm3BcJ52j5bO9G7bnOGAAb8cse3y
ojJRQMVkvMlLuSk2JDM27Z/7pq0PAxB9nfeq4EbQyDOE87iFPlRyyVeoBIM/UUyJ7yGyAp5LVuV8
Hqu1/NCgDxgyV63D/RhawycqtmlKraLCTlAhK4wPBNKF9GwtDV0k4TLTqndrk5W+szAu+6F9XSbj
dWnodXb0rtlNMV/NYTw9NX0b0gDNIa4ED1rp+hDb16nc4+RD4nVoJJUJ1xu8IHgJWscXCMCTBOI+
qTSChKruihveoHEyis61Tzdk7V16aIDW493ygxHo/57VhTffzXE/zVlijdEjmghryKE44/h2jdv+
CnZEfHN7N5EXde8VVztUynaSaIeuKq/rVLZ4dvmwhLv7yIXsJjN67D+tpts/MK+rPi3EsPyl+jGZ
L2RvuFu35ZBLg7hQ9+FYRc1vKo1jM3yzeQHx2IiMARJitAs/L/LKBE7jOI6bK2EHFwobRc4R7N7O
obWeKDkA3NGV5lGxjqAUf8OV/7u+9Ngb314+QQvpANIlNLhvQNjOdZRCk+bmcKGig+TfVY5dZs/j
zRmydgqG8+wPZa5Dq8sHPSb3id9H99BlbR4H8/pucOBlf72f//uoYjkfYk0qFKqw4M1RNVltvFqt
E+YqpqnwfUei50JQpkTSPPz6Uv+CACljKbmOh08QSEZvS4xE9t7sR5OXL4XX3cy+2LNuUtPZXUbz
cQuN/kMEUZcv9eJDBlXWib6jz7Y4QnIeFiKL5o2NKva7869v7N9FAl41FJF0vWh/May9mRZNuGqn
7qIcFe30DjFjsqZeOFjnPh6mtJBh98malvU3k/HfgI8DA+FxUfYsNwZ5/Pmy0LHjLpc1zBsZltdD
xYZf2qW+jKt5Pu8ex0poyeg9XpLoqtlnHC0FPqiv1rC3z3oq1G9mAkDY2/kJdgwvEQVQBMDBb9ty
ZzRwpQt+JrUv87WP8yg4y5BuMFVeMVSZbbbKvRgRQN6VZU0r4g5Mn7SgoroumcPflg34NEv2Lroy
0qE3bBshWVR74NsnNVJfZkUgx+GKTpm9rksKCMMB/Vo+OqoZsqH0gk8SFfOlG8oVgZWjliRttTNe
urUo0S4gAO3TuXY4RguXTTJbtyD8LIKyCzMkoo7Gz+J6BYtpru4aOBb0k67Tl2kbS1tnIGjhnz2e
JQ4WR0/mqhXNEKZRMK5Pva88N9XWYFUZsv3yypmn6tkbvAbD2Fr2Oh9VG2/8cKXbP1XZ+82p3WYb
mQ0AFedaZcWONlmEn6n3z14VufeBN+incF/36ezgUrqf2Xe9rJigO89+vdk7jHQ4PuoIBOEEt9c6
lyvKvj2ns75t+zHs3i+eA29nDG7QrBd280nBiGYC5UV4MZkOnAv9hO5yZcWHlamaVJmZbWsDXG5q
em/6KfhW93FnXXAuNu1f7bLZ02O1gwA+7YkI3Eu19QKXwDbW9snrhmi+5uDWV/taqDujh3B5p6I6
gdn3il3m20E1XtXrpMaLTUwIK6JgGZ0HVF/z2RK+p/J5RD6YHuhzlQXzoIasb7S4rxaVhOmAwP7R
Lk0AkijgHnibZajybR6tidsfHJW7dmG759GzcfoimXrgoC7/jJhEGK5kFbxQ9IZemiR4CNPet4bn
wIk4KDth6y/0kjOYVT0WdSb6ShVXMTT8lIZ6XYDoWglKgEMUzYvU0KyrEtOj1uGx9ZutuZi2Ptan
tWujx16t0ZDrsTHnoar6Ousjb55TWxdSnqDQZvu8d0xTBPQSb5jwl+i+3qrYzWRQtxsawAnWtnMn
/YmqQduYAZIyTvuxajdAeVDQcz+U/VclnX5LfVNPaKFjq06LdQ2o9FAk/LVuSS8uB3+ANkV15c5Z
FcqmSZt5bMYL1YjgHYIGLJ92Vcbuu6Q7Lhltlr7sjC/mdPF8APdqQzk0FBOazGlflzlnPprhndGF
/SScjrkIbm69hGuNzqdLWh3l464Dedn7UjyXgVkvrTaJy1NVJMbOI6fxnvcOj808zdth0UHHmLkS
iiHf9EiFOBm4xqOBtQ53qr0pZldnvq4WUGLumcY879buqqxMmHRpaPv9hRrNUeSU8bPVWwYuX8uk
y+3EVzzFoO0nNC+lzirm17XZ/fqvINLWQ6ntBei+qZYXJxSjneGAtL9IlViPi6mi6igwrYd28lYv
rUBrPk6tKqZ8DZfmi6zj8BnefUbzVcvv64K6byyH2oWRGFDMYdncn9xkKF+aKYqsFJX73CIQnHyT
BaNwsYMAJ7SnrUM1e2qUg5cCDA5ZNT02HHMcGjQpRbFFASo10yTpQT+dEFdJpOlF41Ss0Ma5b6iv
EbdUqm8vOjqAr0srZJQ1Um3X8bIi8piDsnavLEst3WmeOtTgblzFf2oTlOtplZM0N1GDmfW802S+
L4xan03boS11Q6Qnci6Da60Uhg+3WUzN0b6Xt85S1F7qyMjZMtWscZMPq3b9zJFtpGBrNi+45KAZ
8UX2q9tdlQ2s+NUwR8o6yQWRZNuNas3GiWYw8+Imdk5jWO4Ye52weBiGvv/kCGGHaYXFYz+57qK/
eRYOrTzGlnq/sGGWiMO7eckmBnbO1FhjhbaMtD+tk5XEyFe1NV6ghU147a4vPiEq8RpOl7FLst4M
20Vf2b1CHSUhtcq4l/I+8qcuzONkMtsFGsHyu7cpGV6u/Wx95k2PCmbAw4atxErFHZQNCiOxOJVE
TOkkzzPtQjqospanOq5BCZq2DsUpkXP4tBQdx1c59823ytltDApWJD9PdqkelA3VkDuIqt6prdq9
bCh2H8Xa7JsCMaovqhyNcePne7uPezrGvXkpQ7dfUuxN3XPhqP1lFFaxoGbvOFCnxZNdzsuc3xkf
z1GO0Qa0dsKnGp0KmIY1GpG+xtNRqM397Dy34zSMl6JDu5jbbrsUeY0Lw8+sxirAgFtMp9mPmun/
xL3/r8T6T/T7/7cWTxIaOmIafvJq2oAa/yge/2XwPM1jP/z1P/zKKwcfhv9B/4O6D+vdkcrg0GG8
5jJYrv8fkFVK3wPQDek/qDL/JuEj5z8IA38gOBAflGDcwn8HM/j/SQ6ZyNGwcBhC/vyfSPgj4uEf
LcjBHqE2wUZh+0d0xL/K/aYsMGU1TpRPTh+Nzp0Z7aEc7ptZjf2WO8E8285Zir5mrgM7xfaW+zUF
HliI5ywIm+fIhZm8isoxWT7YDaarJoMsD/nLFrf7p8lf6/1Tv61N/d0u92pHHknFh+bp9ff7uo+W
D44eO5w96G/pm2WFlu2Pqlpoj7BpIGH+UNUUn5+oGuztRjdI2hAxLjYfHIyju91s1q7kH1GB366/
mTQEys3edH1sTqYzY3hX6Hbhkq9/idqwLreTI/fjNkDI+Mx5qDaNI2Lwdj6a3z0eAw+frL8XNMbb
TdOtAz9NZ86FWmfet0tPzeHyfdvXtiDIYJu3/sqZ9kCfS5e1hq+83jY+bHK31sxpZXsTsM8Ugg18
6H48lB0HDZfZ55BRGcFAzYKBpg19pNtWI//Yqravv8865gl2bUlumvSPYPlQzMEAL44GXpM4oOB/
HUgg4im+1/TLXNONe35Mu4JBd+dJoyWzg7kQBAOUtFWkKNSBwPT++mzJTGLGd5Tc/BmEJU+wz6iB
EJt6kJl4AvDJfkiKhTdQJ00v/wiE7urvflJL5shWtvxs10XUgfmATnJHmoal/Rgtq1V8gIsU17WR
Ne9RhZwcXSl3wCFv+B4y1zX+hhbBK+KTXdQM+OssoTEsj7nw+pB1UU5zckKOVQ/uVVfaVnNf2hMv
ZgulnTyCSTTDRQNSJnHWOL4+N37Y8d/CqY95nITcMCTz8UICuViYctwCH02BqDcxc24XQdJZWSRZ
y1OGELfcsK5Yrs2dvn6egx5Mt9mclJXoYXuiPrz7+we61TuePYiSpo7PMGG29vLhdZb6Ap2oc+eU
U8+PvL7R2tgDPs1h9eY9gbfreHHixwSf2lrw0F7rcbvRMsjWSptB7RLBv1TlbdsUW7Gch2E+lt7r
ixnLea6969pTjdXnIgxL1gBUX8176Mlw4F/dj9Xnuw0oTBYWZVI7n0pf2fO3drZ4jkEOTJRV2ceI
vz7a62djUbQYCG/ZVXj39/BZnGsDiEnjj+Jb92P1RjFi47shskbRU6eWVbBwmC7DxrzctRDsHTx5
yZ0Mjr8qsLdB1Lb5DZ37Bk4IfNQzIXb1wIY4ciNg25/7Z1wqxVqLxEELsBbBMyO1FudYy8m9N3tg
opFaXQjzxExeNietNxmH14CfA9+xfMmW5YzJ6N7Pqhj5/uuXkAUvuDn+cUa8f4V4/ikx+hlgeL1T
8mkO6Qmm5uCtIbvvBlm0ynKwAhz3qAZljSen8jaupERbjCfVQF5c9qhdGbVfX/xnLJ2Lc0FEhqDa
nEoADm8Qns7sw753rZN1R4LA9b5i+XRSvfgWZs7OLc3TFhS+/A1P8Pag4aqo/zjOIjsgV+gtO7tU
dG6B15Oaw8wcAVVf30is1MbwG71tfPHXD/qGbOOKAXQSIjMPUTwCs+gNoCIlHuKu6Am5qIQXfgTW
qZR74QAp1t8Tt4iKmzBJplmflsWPus+YFeJpS/taNVv7rnIImnpfDkjhP2iHqvVq1DVzJMLYw60C
XoSlnbmtP8TidzfuvjmVg4DUhwg6BTYMrV3w5sZ3mroZkf+YJYu0gmcJwFvczKLkjuNh1O59NLte
MmZlWw/yHPdF4tl5GUAQX8Wk+HSPAc4R7CLDXsfB869H9Qf69f9Qy2P2AAehHmTmwkIjyvl5mS1L
Eqxh3RF6tGNDWtNWlkcnGc24Wqq8xGTo3vu1zVAFKyy8n66NnKyPVYB15sqxysC/bMOIaQbIzw+V
Uc2Jl4jB1qjsQx50GMym71S0H/Mk8XpW6djJosGZ1AUrkvhdGL4T0WgVv0H+jrn/5tlQbaO4YnWi
kUverI1qEU6JDBclcm02+VmXTl092Ozvxe9e8YHt/nwlwrpidJTILFG9vH3FjTW1rWxcThRCbJYP
TePUysmkW1nWnMEgu+qljCdGyUQmWZ+2YQ35RuzrVX5OpBTVgzL1aL7++uX+a284NKEocVijPord
tyum0v5s10HTZN4EDvA0JMqavoP8muJqqJZyuIUn98LfiIyOIvjnsTi2I+hD13NRGhCG8vOMCvp9
LaPRwnE1smLvXCuxd3q0jUrErF4tPw4YhYML6bd83RN1qd+XdtfbGqpsDL1TE21xcaorvOzf9ypu
RE6Tp8MgX4x7HIOVV1fWx0LEW3Mngypen3vqTfGbx/j3U/iodlCBMXBomOJjUf+DxZaYjPxtN00m
4O/2x9GIfhzztQWfvUTrjBc9w6yg7bu1dtfgyxKt5T4jwAer+h2S/HZyheRAuPDUEWI0m5t6M41t
KGDM5HuDobtBlZ9W/sgcO5KtrI+ht9csyqQq2Bqww3HybLMnwme3t5lPlttG/tU2gPTk/7e5ddwU
+hQmPGzrvze1st/iuUfOlxnscphBi8XdOXicQtQr/AJKPvl5dL3D3P/rC+NleTPBSNjxsRa4QYDK
AzX0m/GYZaRAMdY6s1Xvl8E9nJCygbO8UPaH86bXBfXYsphJXVpruyYJPvyuLtDhDrXG31k5w8Ee
BiNFaBvpZWgYwHqq56yVATFnmbTceX/vNDXVBBIJQNpHx++wX6cyToT9gIts9R4rS7g7JJ2zQe4O
5C8FX6S7J0Obt7SJ8UVgb7i+1m5o3acoKOJ6yCZyIhKs7WDBL3Pjb+E9yTGQgliMuq0rsJ9JCIHc
Uq2DEbtwdtlo3D6irvsrQGGfTaOUobHfFThOnR0fjB2o02wTUkLWChE5gl0FpDppr/t+90BY4qlW
O3Dq6q3jbRzWojhHoeqA8ew6LKrHcZ8s8RdpbSRe5K0tZj851RNGx5uRH7BDYkRApm6o0qT6zmEw
O8FlCTkp892Y0f0zlCJMXgDA5H4r41GB4pqyHPY/UcpZsBgcZ3F9iWEZv05cR53cU9mDvX8Fu6zK
Z3DLzru3knVJQD/ZjdYVuw/WbjdztVyKb51sSadIaV2n4MLt9gnHn1NoXhrAYavti2FK2r66qD0t
wsd4HtuqTXej7fhbb1wEQWkzHWct4tLZij5DAAiLXLN2DG6KmeAyQ4Yeg/+SrFHnf5kXqerggl6r
QPwaCMsORnJhNE1PGu5mt9EIbmhnH1UZBMxAdGG+11xwWA54IjZ3davg3LhTUNQXsfbjts1sdoTx
NwcbsR5v1gDlBCXFj2Ao26XufLMGGCCBZFfRBRczNcVg+fSt5MCE8lZXiY3Ckog7Nks1kJhyrqET
OM2RPoZqyqNoiDmXd9fIz1KW7fDBKuohudzXJvYguidbeg/4W8YWPHyCGxZnBy17afJx7Lz90l27
uH/CEtysf7YVoT596sVDqU/BVJtOX5ba27arAuuLvkuoY8yTjMlkivNloL2+WWqE4BcROSp8MACu
MFFaYG+A9Jl3j651dfcI4sPeDGEqYdusnYGBtqncAndazAdv44WN55oMy05f4KUe6Lt7uzmy9Mg+
I1TE+BvezZTYgh1FSUe6hvOeXaGH1iewb9h8Fo7b+TdzWGzz9x0z00rqml/3y62jCIG61ltpvCsz
VSWZGzC00VZcKy0ofOa6pX8WRCT4V2D289GHqBqrQxdIC+dq25myKjOFpg5xX0n43XIdGF4Xi9+u
qiHOFpZ48WnwapjbVNV95fm5HjT79FDOa/VuIdkgwWxbhLiGMdpGRw2xYAlhBPt5DKgUC2NN5mu7
OIxws3u9udEkSkDOUep1vPX6yE74MOEPAF6oxHK8ugY64ZnMHNr1C2x1VMDDhif6K9IBWirLtIJh
gb7ZmjbvIVE2JBBInuPmcsC1EV73wjMUoaNbNmzwhVOaAt88kgORNo4gBCUpyoXRjpSWfFLYTiA9
iJ1D9aKV61b22SuN5KwC7Y1RY8h+F5afdoc/vHlkXxyjp2ryWXlpsrhDVB8pK9B/aROXSfBMBKGq
v+9Wd5yAbMjafK23mDwwuIRhMV8jpUZV/QUI01QP7tARmFSKgVvApED7o4f5mG4V9f0y3r/Wp+Xe
c0hNNUj0R7bhI8MEZqMYciN2379crJ6lEy6CorENNwraslrCqs6Smsw8gaUgmuRnJcIyjjKn75m5
6I6j8Br0gSli+bAsd8WSMLoF0B+kz9DoYrhaapL97hZkg/7VKoSnXpBQcwt7ouCDMhWF1KpSx0bf
gQtT/nRid9TLazPnmr2q8CkclbUaB6pvjMP8CSNgNd+ETUrAx9LeaYlKIBzWfLtuVNyLO9u818LW
fEdO2gkv4mTt5AafGRW0G8FQ2ayYqBsY64CcOvATckbpXenHjlp2+jFD95HN9DF0piG+3pBxjacd
1rBG8Bg0GLQ9MbOzrD+WSNuUi/wce7pnGwltfRQJjjexNVkNOV1X5RG48KEfG9k9ClG1042JbE12
KycbshegvIkOAxX70Ua/tkZTt3H7nS55Is4o+ie9wix9HbueB5o5yWrEMEQSkMgTrFRHcuAEu6CI
PO6h3fyIJ6VD9LgVb/cZ1MHtmSi4/HnfG6ivesHMCEzn2dVofWz6WvOLluvsbJud7/GRSI/5vlE+
L5c4F65bdcRS3paLy+NWBw99t/XN7mBsaIAnxOoGTL9m425HqG2El5vXj/UtGV2sqhE1/NEvFbt6
8aNwYTvpfG2p/hSpTrTfWu127YNDBG6D4MZ16u3qdZL5m2cN7gWhZm544a6QbHdoHyZHHkGd7oAi
ddbdZUShI2/7H6cDrvho/urZgMEP9JgsjcIb2NGwUDTLl8pVnvzYBMGE2KgbxsX60G2yS+xUrkQq
TJkLT8XCp6OwF4akO5amDsG43gEy9s4H5REQ+qmK1aYKDttqFHm1WCp+T+upKwkau9XORx/3qLzw
ttVEF3LwQchSp3ZaedY9CqwHt2AwL6kgj6LWLSsGeR9REl7O3YZZhQitbb2LZleoz76SSBT7Dd77
qhL1VAFCR1NPYGePdIBxdEdZO0ydzjbjM7m4Cdvo37jItLXVQ62RPZ+WyFLWR4xpxvi5as2qylPr
x8iw80pvYXg96JUl6lnGWp/GTSQFYHRYhs/KK1uRu6Ue5z9k4nvtexGS2oQte+tZ8i7bW0h5Q7bA
CFU9zvLzFvZcMBDeMXTzurvy1uuIpvhe7OCEnwfdDHN8W0e1nOt0iPoZLGkuNqdLIQdpu9OJ2DDW
5RSUlMdsoLNIzoKiY5AnRxxikmBkvcXZxK4t8pr/ZhjIURQM5rBCnhFQhvb46tcF+dtynDIEJTkV
Lf+Qt/QWQQgiKoh4gilPEgvA9m8EWXgAtq8I+q8v97apBfyh2IzxNRLWEeA6/LkxA58emr5Ec7tb
htVn4LkZk/7H4WyTg8GzhvDT+jfu4rcgH4pmwrVdrnqwO/8yOJakLFhUkBxOq8AEm03xerzZQDu8
psUErGW/LIlhyStnmzkof/3URz33T4DhMF2TNkfeGN01Rv83aKisTYK1fDLpKxvzyhmAJBVg37++
0tvxRWxMP0d16YFXkfDzprKsDNxXREGeWj3x1iQkIt9n3YOaHM+rWnfpvxBtMbi/BXx/qIv/8ZBh
RJML0gVahkz3kE79/Gr7dXGcygzfIYIpLDLwxT2g31d6oHATxkOOcJ6xmpDj5pOf64lba582IgKD
WIbBlDekIEz6VnfO3n/xyOGJP5O/pgO0Zd2yuM2N9tZ4nnK7aaZku4j9YvCW62gNYGx8s7lLkiFi
8QndXtlvzUNox/wp6fuoqayJckmfdjPWvpMjGdHkeReRZ90ipFqi4px0xQHvyjhQxiL4yen95FxW
kbPHmQDW3MunCD23i2YJhSrmG69LRmgqe/aDGeefEcsEylEWLS3NbedG2xjko+8ZHr4pauBWJKZy
psNLCl3H65mckYHSQzr7qOc8SjxJmCatG1nnJztsqBHvRSgOVr2NRLv9ES3b5HyM+b5eCfw+yK0R
ikUIoryBtKKvBKdEwed9NqLyT3Ybs/PexEtorPIaxLcm7AaaRyB+gPCal+/1BM8RpMRGOX5/s9um
IximF1tAUBbcqQ4/Tm618khEGejmnnBSd3BPe+kADiElaZOkzZCHIcRJd5AshGiGI3B3TlZQtUQs
+PsaTISvu76RVRYnm+BqzaqCdTszGYvkYbbLqFcZ7ajagpudgWSKTmSs84Mhkg1Vn4cyaCZ5WaPG
80dkLORbvCSbjZQ46+ra66yTa8pOPyaut5ZOXnZqJPA96gHI4rRqC1nW52IRflfnpnIbVedoNohu
zypt2zSzpT/7eLsQp3ESZ0i6JElWey3Eo+m8pH+2OuUXPMuCCJWiZkFUa59EOBZIkZs5IsfmzOmx
YKHniAhC0q2HQTbTeSNeZlOnuNiOySfmOQICAOPf2Pkta6tkmCUbBxjeOpodDyJsbY7H9nyL2OzU
K6WaPjgL3SykXlGFrGQnbHSkrwNV2xyWbcwLHYlwbRPnhS1rNc8AHbWCbCtJc/FPNGjdfr9QVwbb
A9EYZjKX/UZSSZGPhUYGSg5JF/Q2cUTuWCZfQQOWBrX43HKQXTIzdeNcmGXdJOIq0W3WdrGBSXjq
Usy6rscbt/fQ8Z09cqhsItMtwANk9ugw+D25qsmVJ1Cebc2rWkUowgtKuvB6huObgjTRWAjRwpFv
3d0psa2OfKE8N0y315e8saFOV2NZe0wsUdGHfGWUxfRthSmuEJ6WHJPEySc+8yab934+aK7RVAy3
1uxPItW+1bFAo92y16u+TqzmpZg7eOpQDD3f8PVcrBy0kB9We0KJjcaGVNANNuBqpKnkk8Kqo3oI
Zm2tw5fVH53B+xBUIuLTZUk+G81hbIYBvzG72sp85SDozU6gja8W+050RVwGKVL5kN+ImragEE3K
5fj9neKWdRH1UcxNLCwvI3I6HiY4IanHVjTGe8sVKkJwuDFkTzV7mjzaITReEZ9kQkQly7Xj7McH
vt4rGfgHTxrO4TrTOwd4mJ5JFeEp0Agdi3TnFfHThVli/oXVs2QodmUdZa4398uT3Vtl8t5pKe3l
ZQClu39asPvvn4h/Phbo3szSPPTBvhS3KGwcM5zodVGAvTeRsxxglZscRKUILfgFMFWERpiDaYvM
w+v490YkpXuZNAn1IP9vh6TdgZv3cB8X6P7j0+24ON777vNV0mTb1pqu2H/84y8/XkltxcczF/sa
25+t0Sovp67D15OvfeEdifDCBGvWHImu4wWJJSE37sHmq5exi4+NaLMWjKa5Ie7HIzuHwpapZ9Wd
yyWIruQHXyvH13qofd22JCke+mwtpPi+4CuryHAvdXms8C6ejjcyDqBzE/oeBA2f6Cgk33od2wrZ
kHlYMHLydsCsj1ch2bsIU3ml+YH4B3bBOV6Obyn8EPwuxjtElf/984jbKvOgx51jDTAOCYB6fZhI
hExr6ByLqUTZqHgWWSx4HjK7BU6yOfcaophO4+vmqpO4mK4SoY4Pet2YVU1wo8hRKh2/hZvmGI/X
h5czpjS8s6/XcuINRj+QwTE9DAWlvH19wi3cUHOmJfF9+6fGqo6xfl1F2IgCPrudmuN61ngcKtPr
4my8Pjge98czkZdkOBwqiil5G1vYnbcLjr7jlAqbpGX4xiqo29tGFconrsd2V+sv0c1mXd7Nlefw
gPi08fnmr8ejKI/KPKWmtie2+pL0ouUy9EoCS29DvyvVk1O3DpmclBILuk+msWg+gJ9hssRf50OV
nYNNK3Ahiin+fyVpn6D7cm+tbubsvwrI22o+ezLWVAWvs6JdaoCV5Ajiua5NqKjgi8amWZujIpmW
85G0wF4+hRaH74XdKkodpLzF+gQQkAiLACdUAF9cyyAK5n8NgHf5+5Ys8fiNyLCu/LYUOOhvnSSx
ZX2liYQq1kxPTOKvti2s8XOZlC3z5hUGG6RDK8PuTNs9rSQMy0dEIgd+Fu/oh0xaEp+AuBbZ9tGY
sFfEg/1BWmWD3HsxYGSX2Jhn2h1XqYN4D8jW5hUvRCGxaci+piEyzX4Q9H+Dk3rjXvVVrQdgzcXQ
uOvTSPwkJXenPL72N5FviJY6uTOwVd6XA4mbf/hj0Fn9hTOzS6Zw4ceFWuUcnIDdNdzKMMU/cBls
gd8HdLXhdZOQDkskn197yIy3Kiw+ytCd+RLHPzzdKsf5mPvU5DzDIBcBYoJiJD46Lq8ga+q/mDuz
3biBZNv+yv0BHiRnEji4DzVptizJ8wvhkWNySianrz8rq9TdVrkho3Hvw2mgW227VJySkRE79t6x
nTsUp6iVnAVuwb4i22r2p3A5xZq33PIg6XzywrJ3iuuV3cxcKsqm+PMc69C9DGrYgA9JBDJT7qOs
hrEAP38B+TvBPlQkhlaUYLbJba/wPeQH3s6Cg1asWdA1Sk0+Dvhhzq4LKyf/RZ9ZiPs0Wocmv6UZ
HxK9hqg0O1LLIAv6HsJaDbw4dvXo3NtZ7nB4zwl43EsmK+6Zq5ygLb7il+RZ+Bvi9JRsbAcDMxsB
l7n5aLvgZcxL6mbfh7pjssbdKi0hbzDnMF+Ny+DKnVxLZfApJsmk49ZIqhWE8dmeInfnptCHFBbK
85JEWwwPlirfFqoDdtOLa+JgFBVEgcgaYu9HKdIaaXaql5XEsfdhcPLoEGDRT13oUfUoSOLUjfbx
Ehb521OhBIl0TA75wICQAOJ803Y416ZrH5H58OKyEI5l/KwmFsgJHWh8HKG+KWDJ8gvZuhYIuQKV
EqpJdLnftebJh9eOrM1C7XGKz6cb2TVV1rwlo/GZEuAE2VCDGHWMc7nOizXps8fEd8yevK6WjvOL
QeogPlTl5LaA7LXUuX/VKQfD3mbbWnaaVhgYuMIdDyMCOy/cw8SqAqactMsCj+RrY9nQ1b82mBu7
aQUNyMOWpdrnxGIoA1u3i+MW70N4U1k+qUPHn6f4O82i0i1wbBujtom+V40friGIbLDmS/ILivtg
XpoimsVcJqyNsKbRctC4rgayv8PSrq2yb6sbwfT+ZlhVAQQsa+mlKRBRPOMBam2m2SYmYExZ4VvQ
qm0nbG9W4L0abiXgBKlMQY64aYI8dlAJt5OdTagMWWf4xLW7wkGHmL5ZBy3C6YeHUL3AoLdFWz3a
9NqitrW/1mrwAmjkYV6npPW4jq811oe8tW1ZGOfePrR/2qTJSXwFkcm2x3sb/Iiz9Esd8mNc/QIf
8LCfSaauGOIiF7L9rLYLYmY2BgOOat0gs/Yyp+kf3NjlQo9tR/k2IMG1pdRMYdqWZT/Y7nYeS2SL
V/kauXl1FZni2dtK0szQusdmAB3LNX2mUmV0HrOMHxN2rEytatBDYYhhLSON6O3gUKpgigIhwxXF
PcN4Qg9NTJe3axL8FKsTNs1+gjhH9Zt3YJ3eVTfTm6MmT/GBu1Q5nt/BNvfnNPnYjsz8sT/MmW3F
H1NvcAr3AuJfOnAqOF7L5Y4+XoiXiQi4oDst9BJ9qRqH4vNzGWSzmLaIPGPaGjh5WBavscUilezr
zRiDsIS6YyrQ3RSPjV3ck4LW/EY2aOShux4xTuRer0Di3NRa12npXgzQsOxp19Wgcd9SL8RIGlJ3
1Sz1LsDmgUuLFBsLgJo/uzySLrDnIX7sSslCuBgK8M2FOVYizOK7RndILa41EqtiPTSw69biFpsn
NAE3RdSAvhxirO2T6NDqkiyWOT7RaMG2XlvtZynSomHOMLxApcBvZNOy6vher6oSyxbFwpg7l2M4
mpMvHW4/6QL0tr7c07wZDTq4+uZF9hcLABk8PQm6g7TwcWeKgcoEeWnirybPRdOrFrnzAGJZSAXk
x/ijt/pNmG7dFblNuO0if6F3iTOVJgPprHyynui9lDxH3HecEk1uPdUWBvBjbefiXpLEAOxumnVE
CLSvyyIjLKnWFrLaoCNNdXix8Pz8EebZGGmNbiZVYx5H3yfMpFY4Fh5Dj6ruWiJ6pfVHcT0mA9rf
yAeaIabnBc3Gy2LEx73fVIuTzI8zKGrpbMoxgKaa9NKJvvg6QihxM3XAbfJDn9nx/Njmms4VZxz0
tho32PgkerqfsP6ecner/H5Y1Qf0qn7wuSP0zsXXbqQvR4oaySnzHzodO4NHcyUseUHhQphQFFLh
A3E0Ym74SxU3neUy7knDr39q4fqP+T6YhyqydkjKpcXEKpZKqG8A9Ie2qrcCDUArrpEazCmgUZXZ
uJSPuLMg0HTh14/xpVxG25H7yMlXq2MsV4xW8CKQZVx1eKD7GDteezrJ+3qXdkSm+qDGSQpAiqAR
wtlNFZXXCHJs10N48JVWiikx0RphasvANU/3B8ZdlJW9WWmLL/ae2kziWo9qsxHWTrdhvSwwkbFu
DA8JaI/xMu+V0ulBOUw2C99MxEFXbNIRJYlzFaQ1biu7IRGm5hxzv+XfhjIo5W0SlXBCN6Gvpsra
le0a6WCzZJq8bwdbbnBD5Ek9md82toEavrRO2fHLXT6ZJYw1p8kS8ipE9rfHosP3LQphqqQ9VJiB
DxbhNPN39pQlZPOCQqPY1riEms81jvm443YuP+I0Gev3Hhb8U7ftGzw0CE/MXBE3JVvbIBBwoXel
gl3ZzKtDmnQrv9XBhuV7lSa2fzG9Lc5mzAiqPDEfcSne+JVDzwOHcpWisUYxaOPL4+rB3AI7Jclx
rmTUMkxr56HB499Wq6Gx1tGK4xNQooW0LknVg+BLIpG2dNiRTObQ8+k21tFYzs2l8CYu+nTp2ifB
YB5Y6Q/K2xMiqNw2eP7Yk9z1mRXX2S6ArIuosOklKQsu91lO14F2dlUmW52Z6ugf9aff8H5nETtP
jRVvZZtbpelhWpssi8wFxsdz++fVdhkffL7dQ5OY506IMMhE3s0orDbpEFb8ZTfjwtNBPJ18/q2g
ruJPtaNpV8VAFXwxTG7qtZ4AYD3Rrw+rNzj9uHxDZeMW8rNx6dCuyPgTfKCZvgb1w9+iUOvN/Y0g
pgwXs0KVR+PHtcuYJwd/gt9+fgfqsqJxdZgzUSJksYI1CjWVZ+eId9Xipul6SapgiqvB6XUfb2Eg
N7bcMv/BPNzqtKy6hiwOpU+I/wJjSsbKnN7zE2GsksOfliBjaRRtZ24BdF8DSMvZWS0kRDnVi7tt
/BmvX3C7fF47SD1Th7CYnpDlfxzh4WSAeLitRjG+wpikyrv8BGEWZdsk4ioNyUoLkAZGyri3NtpN
F6X46i3guXEwNAEG5yka8k0RdClQgQ2qzFWVU8i4hq1gGF3fPBQDm8x8iNAeTs2hsztyEFynGFXj
9XOWMkivxloAl7kFciaa7LZ2KOitlDrgbj5iDzrilRxvEWZNbCbPeEbYYHzM6K62SdGA5b1DSz8T
arwTk2bkIltCvGDvzrTBfsCTFRRrvJ6gYKxGFXiMyFM9TfOBTubofnFsIj2C/BFiKLUxLLL1STHs
As8BUUCOgf/erP7wIXdwmbhiagh1dxapjnpaZrapxa156OV3JutV4W3CtESs7xeBEhJbZdSKfrAT
Ci771ZK7BoboJmUwo6jTLRfrNLZ501legBzAChM11gmiqcbJwBUEn4q/46YUgb+Rspq97+CHWarv
i5U4gZOBTmx/3q1WsIT3q9tGw8fObbIACkTX1t18z+RGrdcDhll2/+gVOpDdflDBtGCATrE2QOw7
oVFDRovf/qQav0cG0jojNSqTfJikRErjlHM6ItYqPIOtNiucuAaLBbx2r9AuG5ysjkIjwciON6r3
KBejLUIPSAMH0scqi7Zp383+T4yNXes91tAODhjoxcck3a9LDY54N/pxx9S/xGPQwbRPGpmW/T5U
IlCfppzWG1mJRQ7+sc2z1FVAE7OPw2HpQYl6CMeYFGkTODaA61UhS7v9nCz0MR80DZABdlPk+Uxv
fL5YGgVdpneLU/VRcOgzTcds36JQEuMeRZEBSoQU5q3EMz/U0cF16F3SFhn8CQf6usa1OTskdbAs
XxqlJ+cLhYc/xA99CZ/0IUZdzdPGEpJ7+xx0kFJ6vKeoaM1CyGhL8O0mVnIn+2ww+JVuMBj/VqXS
tEPG0TbEpQk308rdgZc0qPTHEq4PEJ/jNOl80anEBGUrp2d8h7nTEXmrXdegVZNjMMNnUE1aNgnO
dqKzb70PhzzQDNDKefXvpozRIcVtz4Xh/oITo6soeOiWBM4OvbQLF/CE9g3MT1k/JDIIWPToXAFP
QZGlnWxVHYn2A3PA8oniutRI99BUdvifbJwjueCEsNHiZRXtoZd1q96u7JQzlL7ZUUH/jBPqsiUv
2lTMQ3IfAKU1KF6CsptxTIsqIznvqkKbWIe4xNyaApQO6Mwmj+F99BcNAXu/evixV3SXW72Ivb3Y
nsF3CeeWRWkl5o6xDVKZXw9VZ/pMZPsGfoS0Y3DQOtBmhc+nm+liFTOE98qzBwzbI20ZzLFLO7xA
d4UliFRxHZhXAcKhQft045qdp3fClC/RkGNXdVHwCzLYZzN03WyvQkzE870VMtvswSocx752kG/I
N3Hit816URZLQU0Ai2bQ6LLVNC1fvEHby9sSMVuG3T5qsvULsyRokFyR6ndZeBWMMxNwtiHEEYci
+Ijyor8lcd4myitTTD6HNuh6ovecoculw2Au9vSyIgQNAep13U18nr2lnh+eoXl8d0x89xfgnKcB
4wv/nbYA475lJyCY0U4G5sWwbeXGUC9FTO6xe0nlvM3EFDHwNV/WagqeajtL2vLmhLovuo6AJ1eP
gUPrD9R8ldlE5Ly06xNUYixKPvkTKWfI+9zp5WdolaNHZeQjPjGC0BJ9xX2QS0PxgrYPtw5MtTHP
xh3xbkD+NAeRazFQ03X4ktluEh83QkzKOmQ/XizzYpc4jFgsGLy7pIogSb5/ZQ20Oe5JIpo8fT+4
EA66vQv1JXE2MNEs1pHrq5Dl3xR9yDHF0JFUPGKoJuf2MwP/tFkdp7VZHiGpZ1QZnb1BnOqwcUxn
44gxP4PZx3DpNBhaXbXdyNt/eni5q479l+NLV53ucmND+WICrEoGjpNM6WJ+nCINk4htHp5Dx20F
XNUuW9XG7Uu0N7vmhKgHym30xSLtPIzv8Xo8hodcmpZCy3Q0fmSUxJyfgPppEGncHFfvwHassmaL
ZozX35tEGxfbIZkgiN0OdTX22SEjTXLrnS4S6SbXqHCCsd0JVNVMOoG3bIzfrXTG6WnHGOhAfnb6
Bbj2kHaoyOu7xg0hIH8dUABbzZ7MQCNWUZ5HpnYnvVzXWPuPMsiHLwpmH13CKS790d95bm+2X/Ro
HvNKprkM5XDQQ5o7+rJvhpk/pRXUTeCFSkbyc4U2HOxyouWlwdgaz08eqHR8BNKAEl78OK2Z7aJ5
ryANf04kIfZbX3U60vfREGSd2dqWdfhQuu4Uvp2hIvfBlqzK9BhO6H4Td2bDAFeihQADDQoqeayJ
NO2p4dKlk1lECZuCvjqh3JZeTbgZU6ouAhrubnzdcxMYJJ3k43LIonL8COTvrbRXpagTb4drGBYE
uL0pkwEyHQvQBOw9dcMf5LHplO5WKiA33JU5qrvkqomlmyabtUcGkj7QdLeC8g1VVWtFh8lGtcIs
M0dljEyk4+zM7pa2UV6WwNSMC69vrDSrsFRiVrQHdtk7eVF9rjzC27wPEj04DDNK/IkZL82RIyQ8
i8ZFbOF888GM4DVLaxxKm4kHvuXQwLQDVua7ucQk4ssse9DhPB27niF0wHI5SAiDFVmIdcI4SrlP
21l57W7N0oGvoKOknPkbXqE1QRg0BSRyrn0TfWXuH0F1JoEmH+ZI2Q2TjmaQdlLTU5cLhYKp7Sag
mPnB83oTvKqemQEfZub58b/2Erbvxj7w1HKben1V94wZWezywQpCY8Y1V6puaJ3ZlqpjiFmMqHjT
eaJWgvEWdWGjfevi1XcuSos4XdOeqCpwKjE4DlAf0Ddyy33HbqYly7NN6uoSaVHZW4diwdKKohJa
TzZvihai7IoIaZ7sj5alinl8ihusGsxcaiHtT2zQY/QIlkLrZhM38dxAO8Y801+3EXEUatpSQLX4
kbcVPY6NFTq+KvcrZlP2J9tNB76obkzyb4K7+VqYYO4gmblN8zq8GCdOFf1rrte23QgUzBqikYad
avyYW519HiI6ljg80EvIqkuUXyiWt80yitnbJ8e+nhwJBQ05RWm6rmXThkCGHDgaJra/3q5/NjH9
s+AS349lFfuZOaTZdI2Z2TGgV9JsPf0ozTO1jb6OCOpQ88IuwKmE5nPEmBNaG7WPVQKpBm4IAey8
ca7e+10s0uXtqXn1/DqlkzbNN6unt42zdBuxC2xw+Qrd4XoZYDWxShLmtJAtzHUOASGNmVyGlULr
us6wDzWy9+giinBNYZ4IViWgJHQQ0jW8thWY2wKC5nPupMwTvjOXcIvJ/N8p6RV5/1SJbImmy1UW
YmBYLX0Cc7ZzM7ptvSfntlx1PeY44+CToCfBZHoUBsm3oE2WNDv4orB9nNUqhiN9m2GWtO8YTOa1
7yJy6oYxh5C/ubYyQzJHUZxgsfbQgt9x+0+9QszedGyBzqS9zxwN0bjS25C4mQbumPWmqQsvWtMS
fG6jn9oBCrdO7vfzrfPr0ZQcz7t9NK0mX3hOgHgBTdv2eY+qwd54NKgjzfn4RWQ6toLWNjUPTL/5
oUcvxTEhWwRDvmv7NlDZdjQdZJCXE3vhuQOM55GDtTA66VQnrKwFZ7GDVUhs9beGTYBJz1CHDtPB
ZnL6bi/yZMYfmymelvUXZpbxSPiNfBZgdkkmSceRKYnI6fzj4I3ftFChYrpOs+b+LiblDOlMWQT7
Cq5MZBpPU+3BAx7WofS9Q9jQnBW4xFkjfOPJC+nFgYwYDi/w8ULTClt6GHP/5LXQ2qU7iLzJ/Djq
Vf2MUp5BoJVtumBR7tMgtsrZBLDUHycaoifZ4akduEiLph6lHjIDj2lppnfXTNB5kZrTR4I3obu9
h/DA+5kAkwXXyGMhR0KaN890CCcS+n7Gz0BQijeMVcNPBwr7ZVu4mHbvqh6pAQMSp1Hl+JcIZ2AA
/euEu5fUPu4uvEmqHWwwA4iFOHO9ZL2FpRfihSiifacmpzmINQftQFg/Kgqv//xQTEAWRjsCvS8w
JMffHqSE3QPLzYn2bhc21F3lzCQvp6w+vH6Yl9q50xX9fpizK/rXYWgcpUEIQ8kzMY3eZhlHYGJt
LMSOJs0QyOsedwEL5p6X4POIu/pg/8Va3X7pe2bOhlsbxRA4cQXHoO9MyWdrWiH0KybSYt6b94vs
zBoi86OMwa3QNICTKOzou9oJS43WCq3A01ppxqbns2sBuNj/o6E5MYKWOvX1W/aSdQmnFWDZMTLN
mPTEDOV4+WS8sB8zN0Sh4CfS2BpkQEVmCis+BmbeVImrBcpurCNeP+zx1f0X5dIcF8uSiJm1WJDg
93o0Tv1tRcAXX4PF1+3BgWlLIFMxSq1fbalITpjIbRodKs1ou6896PmObde88h7RFabMscH9+gmZ
pfHifELHxqrPjrzId2wIoWf3ofW1Yfcm+xbSPVIzMC0sOsbWl+VXxkxzG1ZX1MaN4mgFUoa0SB9f
P4U/FkyEoirkHfH5r8CH4Gz5dggLcJByDK3XMx1sLcPZ/4IOfq27XTdM9PMjIlQnD6fwEbarj3Dg
VJHAupjeKgaA4NugKCHo1p/a6q+f5EvSNQ/NiGvNneKwLGr/jA+M+weUO2uItsJFh1YAFBwl95KV
2qB1wyKWRtfrhzxfohzSY3AF0ktMNBkZcfZoEJv1WaciDHvxlMzXd3gw1PKy6mzFHOZUBJOJ1l1B
u/31456tUd5b0Cs3xrsHKS5OyOcmlnAjlnyeB7Hr44ZvB/6CuiHzNJ/fn7wWTntA2tbavKWzYLmC
nBbocTLXbf/myXxmRGDOh+QIWDwKGZ/he+eyanAZPJ8xFdjRNzQM+xNXxmCE4ClMHzS73InAw7hK
KAahmAxrYkl1yRwaknVUbAd+1Ypz+HWqmOaLGRCtvNNIEnj5jG0rY/kyhRTn9VvpmGXxr9eLUw9h
kAc+ThVoZ5nhdPYMkxYbPiADbqXyNUYaizb1l9DMQ7ljCJ+UH6d1hYO+reLU6IFaH0mNh2x1PpJF
CgeeUdj6Fbq7eg4NbSf0MphKiHkMCyZsPBNO8yN5x25gyLHfO0jir9OVFAYu73FTfv2i/ngeNg8E
61LsnWOivH8uOF/qNWT0d6636JZOBB3oNnfYgaEvKgnksGIyI6SYGNHawCBFKyB7OtNWFeV0Gr0C
fspEm6q8O1llOPh0cldQuJkWVOTQMuu3niiR1L1+5kfv+98fB00+XiWB7YJHvAMzehntnBXsB/LD
vJWiNA0OVVoQazqPUuh9NNNO+obgJcIyIomJt32gufpN36SU2DqEJvRTFVgPfKNv43vQifGUaxij
OvnjG0Ebcr6tsAQqURQtOgVgBGV1kDB3pAAJ2h36FOLh+YlJpjE794VN+4t6t8GPbd5HsYKODeGk
Xu3PZQvH/Zdv2dJPsIWusIfeLXVuwmMGkbW8A89kuLCy3cxlMCptvuDTEqIJ+/j6LbNf5qKEZdTc
cN8cAh9+pmztL28ZvGaJLqxlYocEw8lgnx9TwhLokZfrlHDC8SgaHxJAWRXfaMuSDTLdwjDO0n4s
+Fgp+7X4S5Z8tm1wZuRo4BRkhQ57OdMVXp6Z7da4z079usUvDhVg1lBcUQvYJWLZOkJgRxrJUNl8
2ZBNoBZFQOjZxdtuolPyHobBrBWz38u0vraT1O70NoM+QEx9/Qa+1LGYs4QkwWbvYgrhI/U4u3+U
WAmwh/K3kYcO8BNQw1AK4KFKuahMm9Fuv8Z0inGXDOrJ6/5mG/Dn82NPp7h1HCQemCVHZ0ue5qPD
E8hTJoQ2A8HTCRPjG7Cquhryp4UIhlHOUXgYGB4WVWniJsTLQmeGC9lbLRQ16UgTll6/M3+cmguQ
KCIWVggqgI/0WXDs8Ytxs5IBMmtdsMOA9UKNQ0uGH/k2Fg3x0oWVwbksPhamnxYfWpM8ZFNlmHno
nxXWjX5SFT/+cl7nQRvnEjwWCHH431MO/RElhqZBXqXna/QlK11oEVhoWqGxGMJMz/QX7AjWG7+Z
veoNyEqk0jscI0yHLTq1t20wRzoFr5/Wy3SAjBFHFWazkKrDgIr5fy+XO287Q2bw3qErC/ficxV7
ZszsM5kzZ3oggTZADv63TPk4xeO3oOkgwzIRwA8Dl1TkjxRximABV3Q9QaMEpPLVnk3bCqFBBb2l
AzBRtAyHabALlLMSN94NXRtS9k2JXLrAm3KkAbuBTmnjVeBSm8cJNlnK9ETQ9gBIV1rN+mc9jXAZ
15qVfFFKrAYgRvVEYS5aNZ8cFIz+97oxrM0BGvR4OyxiXDCZ7zFEoI8Q033fg7wQGv+z+24Ll/Yg
ex3ph+BdOlulmJXEHHX8cdLKD+PCIn3Ovp7fERjkRN/Xj3oe3RxAHofIG2K9hCrsj7tOy5pB1KBL
GCoxZhd6UarJvxSrwOyRaWciFbuTycAUnSno17ltkiMrpRe33jOqt+M1j/pa8MHMkuxwCNozsILX
T/TMGYHygQDsM+mEktrki2aC4u81LvNhZ1vFI4KxU6uxaItGfUa3VrM8pnIxfCLHUUyN3hRJhYx+
idVQ//KQviujkA5ZU/ivzokE7w/o4Wzzrgvy762NWTHAgehbvogRQiTm9GQoQ6IbC4d3WBYdWEUB
WG3mwqw7McMquAerNpx6nAhMptU02KbSQYkWR96g40TAiEGAFYbbvs8W/bPFaCIqdz77b538Jb6d
RX52TG6JCHwnpGz4U6fZLWuaAdtDIYWz5H1kurXFkJwO9RK2rnQOeKga2Zj+rpYcCP4v+87LgoXH
4rtxwH4d80jYKM/3HfQsA22CKd2uOSK9CP3XsWDRuRpMIXXEb15fCecBCv0g4cGDwGAqB9LDlwsB
EAf/gqWk912lBl/D7tgkp7hGm0V64jA7zkyh+/pxXbOF/h6gHEx6yOVw6PD8GOXv2QrEs0UnbL/0
P1LXljdMA3Ch553aX15JjvUA8ZN4Yq0r0UbbYmLtWJWr+EHKQsvhoqdlTQiCPWPIhX0aVP4ua213
LgG/sgZaSF/PGZM3Gokbs7+fJ5Ly/akcxU9iTd6GsNxnELNFwgKKljkVj5C3a0axT/ByAEjh8g7d
U1MKHMY2OufJizfO3KW9h+TDeJ2/ncRIKDk0w1I41fXrN8lEqZf36OiVJSj1QxNRzh4OfrkuqRie
yvFSxBhmWWQrn04kmNcPdL7qCVzUjjFdUx8+kCvO8p2kG71FJKQzJ6X96kApeoR6z2M/JYuZ5ZrY
RS1DcH/92OcZhcN/gC8pE2mMhx5jGF4uQT1hUBziTEcftTQvvMs0Z2D80uXpn3YWahEk+HYd8/In
x/VwaqolvuAzbt2bLtLrZ/XHrQdvxBIsIAEzgu1ziEXqesCTAFIpRixpAjPDyWg07QMEVvAZXz/W
ee2OG64ZO0WW4JvcGBbpyzswDG3R+nY+bBlMQGDFa7Rr7lul4BPVIynoXXDsCjsuhuR3aRiYIF3H
K3vuAN4i/4YFnscEooEDgB2hQCB9+SMKNRGTyLDKxpUnpGvxJuItnt51RWRShzIShiHuIhl2SC6Y
ny3aWxfiDBsGhjcsmAWwCeg/xEkFGQBhdmTWeEtjrmBQoDDUh8lJfTiG5fHS/tNbCTgcgdWRCIa+
i8/vy1vZ5n0+2NNSI6JgvV3Qi57yGWs7Q0aKs7gr92ItzRUkKcXyhWLQh/+L9lMr3V08G8fd//iE
yEvZZA2WwBDhc8wSkio6rBlriN6KiXPShn981fWzoVisQbCyg+Iv12FXTyPYlNJsPjXnR3mxEhAl
Vibc9tdPymSdv8cVNn6EzmR+rot3G52LlzepzMWE92CCMT1AK68OQ14Rc2iPOpieDQ4rJhIvM+sr
zSRvHjpTw4F9/ST+WGUGxKQS5KU3G895CoJsI6pxfZQYmxv6XBj0HEnOwLBmsNKRuamNJPTp9cMe
w8mLi6egApxBIMDxWQRnKbliKG842R4mPTPWQD2igXRGtyYgB6cf3QwruGsY3XTp3SPxQmf06uqd
WxQslzr34b9kOEjDPsINk0vcR4ElEH17k9E7taNY9c84zeBDoCQ2fBCNt2Jz/yyVywPW4Wk16gJi
D1MLMKDhR18g1QuReaGbn+9Ob/rrF/6y38CkGWO7SHRnGDFOWeR/Lx86Pkp+XsQM2akyY7ZCrW/2
+2cWmlWhLf0ZTwREpus21aDQw6eAfMg0jxLI47n8/3FO/184kpzN4Leb/Ycj+vs6H37++D83CGl+
NPJ3Z/TjL5580RlAbiYL4hpBa+kISv/TFz36L9PYoEQMqVgoYmPwnGdf9ED8F65jThjRU4zhLTCB
/B++6F7MP4HBU2ngIOnic/5//xvX+fQnCqpqSZtanf35d3te52UDiFoAZ/WQpJMWhvFoPx9MtMqk
QbUq5fZQPMm7dvNme3nzcLP7Fe8u/+bGe7a3guJxuthnBA69FNMtfbkSJSP54OUESPz6HfKAy6BP
L3+7/c9X9/vV/NsjENtcHKNABM7LP0CGDqMAjgCrrafdLtLi//EIJpP/rSUU0+J3ZcsRJGx2riEc
/jY3899egyfMsCjmPEOye3kEe01VUFi+jd38zgJ87Yr+L9dwZkJKd8L3mAQcs9WzshyA35eHSFuR
dW6RMF5vaLz5LtOteFqVjD7mKXLGG9HDEubKUnyNyqi+q7082TttWN1FiSo98OLVLm7mjgmGW5WK
Zf3Uo2qTl7Dcevsi8XMx3wpLFHJnV2Xr/KVSe7l/cPIsHBsUinHG9MHAfF6efIeSv0P5i9BytW/F
8COKy2uvEXv62n850suq7HQkynqfrgB5Bf/n5ZEsz0axVKHvBEt6l0R9cTOG6wOwybp7fdn++wNR
AjIl1XF55i8PhJVEIJH/I97QAZNg0dJPzYc8nj69fpg/7xzQHXltyMQFgLLz928OqoZJVQwOopzZ
uaNoYNtHn+c6wAi0/MuxXlYW5t6FLpQINnNySWLY2bueh0igBF4CGyQcV3VxwMpvM7fr1lE3WXh4
/brOKonjwbgoShl4bPw89kB+eykZUoab5Jx5TPtwt1XwQbi7NLzBcGnTRV/D8bFPryN566q/wcXU
4S/f1uOhgZqA2+hTskLOV+PktczNqXsXd39fv8OhoQBRYyoRsqxIp/dkdBDnGkCPHw5K5et0YACg
O43IoFFyeDuM5fPmEq/T/L5osCjblkFbU5Q38Gk2AXarn9pJVhej3woJMGPVN4Wt2/dL7LBafF0M
75Iltz8ncP6+JBiY5hsVya7dYKiX5DsyEY0OReoUX1fcQxlogRrc2hZgZ7dFu+L6ENV8ugum8VvV
TnVwCFNneh+00QzoAqN5X/kqevS1nNQjehoPkQXmbvM1w7qFe5O2k/g2tG3+FjmPWtG/JCDzuDev
16INlbdx8zh/dHX6k60hXTazQNlPDzJuI6YiDS0DcehlPE0qyB2sGVonuI7ntHvqVjpOV3Pr9zi9
WOpHjh3JW7xhmivpZPWlDOFye4O0YQIUSHrR+I1OfzECKN653qRGjJjiVmyzMGoY9D3i8LYbqB/E
AVpU+w3GNaNAV0hsxW5YSjnfQ0xXuzZxOnkn+2X8muDeewNB291lXSceYldFb+3eaXYNiMpttCKb
sTA79MiioNRAABbNvUP7VR7GcRD6KZ0rM3+pQ7O8CUrVzHeKWZfTTRqo0YLpmEBF3hYKWvwF9aUG
kS3DcCHXbKantoYmvlV45X2O1/i6IN5dgl4nhyzq3YfRU/HTVBO+8XZPDpXMwq3QjMssyBg+WIGd
3OLr0A1biSXpbZuX9XTNw3QOqgvn3Rwl4zX2W7ixij6FUuK1Rf1u4q3ZQ7IMZmRRhI9bHZdjs2GA
XOjfIpmpLlZy3Q8tdr4tkiwsB8agwBWmWYI+e4v2F6mmKrroEBRo4jdD3vR3ehjXvUIbiy8bNsdX
DtTF5hEWr2gPc7LE+oZ8O8BqMuqupiRm86iZ3LC8K1k77sXE1wUpY+pkqYdN1UEkfDd4ebXXqMRv
kPAEO4azTculrzCeEZhmNtEhXRqkmmGVTwc1YAt93U24U174Hdg3s9KoNpz7CTuW4vsoSIX2yZwM
1uWCJ+r0FAi/+KoaK25u3Dlh5GC94uE7x00VbBcZ+++CEqLT7eDWCmwoX6S/64K++AIdpmiHHSLW
ONnBb3QuvHDp5u1QDJUrIb2H1lXdi0DvwDb7j3UZ994hd9S0cxN3OGBOFD9lDGbDB8MbwU1hUH11
Ki874GU8XcJx7CEVx8HnDOrzL8eecP8T0jnk+LNcFj3eelEnpr2f5gxYnucqGne2V8U9BlydNtYv
yXiplsh6rxI0BZsaaWaIQEJnPxodR49JMubWFuel9WPvuhO1H2beX+OscJqtn4j6EE4j47OcFiao
cbc5jLDMP8EpjL4y7gXnvXDW7oUVDMPbURech4VXGM6CnbzO0blaX0OVufYFXQ7A/tSKS1wik5lp
WxizWHucdPB1yghy4wVDcNWtty4fGReRfZVMor21ES5/LzCdiC4mKeNmT67MfDFPIiG4mC1mIsL4
TPL3S96n+DUhYr3wZWIxqp0gnu9FJeQvBvVFSD3dKX6kFuuDCwGu598IXc8Yd4S5sjGqYBzOrjQC
3Fvfy4XDZLMUhYL057i7tHJUgZsgofhLLMZ53PV2UekPUvtTgrJQVF6X74a89XaixtNxownRh6TI
BNDD7MzvOG/klk40fRWQddvPQyjjrYbB7m1rJDPBgYEbi3XjYv3sXWaMtRGIf4rxou7s6QI6gd1d
hHRrfwQNlAoqMqe/ll1vTVvM3tY9GvQcp+7/Ie28duPGti36Q5cAc3hlqKAqhZKsYL8QcmJOm+Rm
+Po72AcXx5YMC43b8LG7T7vNYpE7rTXnmNgW71MKSMlO9erskcqC9Qi1xYqWvG6vvBZRKGjcJCHm
dFie3Naw1zPQSfUaBMU8fuoE7XUsgnV9t1Ey9iPqjq/TqLkE0Xltqu9AFLVGpDapazyW7oAsY07a
Uylo1B6agePncXOviwj4yUrIYbYC8H+oiTRbr0qgvs3OGVbdpOZq9tUL2Z0TVvBMHzMIcjZImWpU
r9CYNtqXciSRL0TT2Jl3E/vHc6eV8pIQdkJMUDfpMXDlBJ+R1JMbUL72fd2OxLatNlRTomtiYt18
sKssdh0CtuQVQbklbhxzBJg6ElTp0iddteQAxnLRn4at+rMX9kSCnJDJgb6Rl1zjdzZQdBOnfFx0
pXmoWgluuJ6GrDwl1mjJ0FUb765MJt2LZn2p2quF43wSUHlYcl8bEoLyxlj0HcR+xcszisx2uUMR
qkKGU921OCnWCq4yx1R5Lz1Gy0GCVbEPrA3iQNe0qW6Q8vT7TE2s5yrRyafM7WWedrEmh8M6adUz
Fqf1ZWUCcHawHjFdKy6WDmZb0AAc6BklttWj/NVTbZ+oYrwb1kw65wrlhBaYcknIuepn0fkNhaB7
c1hrvtl52rc9oy8ZMqGSNhBnD7g8VE4DsRHZiFuidXTJdlzYVewdWsxEqOTY3ykeWxQPLHz1PZ4t
rdmn65rNfgk26yhUqIXnwrOnofdx3NT3ZmM6bVSMUn2oUkup973Hc/d7VXjOjYUQ4V7hfFLv8DKZ
j2ua3jNN06xMVTl2hy6ex/wFLLc33VRKmQdOX3c3YLxN95xhEqpDkLliPDWEy2k73c4JFQKhzqem
M7WwmEKc8KsWjkUM7utKYskNmpWt1UxafPVFmcuScSfdyUQzNhVlVBto5YkKRL9udNSGvwIb1SLw
FbDfE6NVD6YFUetcxVNuHTLsRUWoiVwjWbpDgdb6CkU1cYcptEciHb/WOnmQpUZO2BMt2IxlDPKq
e2Nra16dxOx6dYAqQG+RAtXJMY9V/ggBjuNl9dQp912ilfaSQ3zBXCsKDZg4laljso5FfdUXRR66
3TSkERX0IrnX4nWUIdaEooNIVImwUupkRydgZQfVLp/cvu7lg2pZgZZl+RVtSoHudEnCKTEOnWql
N6lJSHg8eekuGSDsxpQodwmjv/K7UcWTB+T+MGO/ikoXfyioIds9Fxrl4p+dIh1flz0RhfT9iPpS
lJq1djNQO1tC2UXC/CpQbiN6PYyWM9ykiLM/V91MMQ12axspq1xOVd/OJn1EzySmwyGDdzfZvVm+
TG3upKDnK8hQfbNoZ33oBbvezJRndUFFce0VJh6IefTKrzmLKxsDxUuOSNCLTd8/2Sda4vYd8W7V
3bw4jfs64dFMnjzkkyHWBy9nSbOdzzE9gF1qtGtUNtPEZkJRPyuz6boB1Zz+MhvglNFu9/ZJrzSX
eoObNxE0mUoJujx1daTcGK9ToqnmYyvZLu6app3rKxNO8VfExWwG6b0qnzlGweY1s3ZRHpytqO5T
I60an+9+eR3yuFi+604dA7oWjZbtRqdSSPIqM1E9WEXKFDJ0bROMwkvZa82VE+Jh0KrQylov0g2o
H34v5zTAWGl8GpeKc0LVqsvVQgrBUdGy5h9Il+KeWTEkhUIPtrxjdmQamOhf3NotMT8Wx6UoTiOW
FdIYDDOqsc/34bIK5VgsXYG6PU0OuZfHt3Omlp/afkcLDU0kTMbMkwwAdcZMcotzGgIGRvkFZy4T
8hoC/wT3IYrVueAw6ZCvrr17g1qyjjhlWDejunCGMqvxZ5lZ5SNDzt0D6HBPvdci+3d75SeBEAtv
udosx0mF2nVlxWmnntaZCOOI+T/5ZmMo2Xfr2uIzNgoDN03jkqPQ5JDhtj2qSkpxtswhqEpLPm3q
I05hXg7mBIRGJCzsNvDw8FcJNHPnvkQ0HNGSqIF/d42+j8Ucr1Bu1iU5lkQBZ4HWV+q+muoOiy3O
7fyo2FjhjwLnZ312S7sxfIuX9iVD70QAXzm3Ez6BsanPxbhOpwY26XJkWkyPHKpISUWDpGaRlk/L
N1aDvA6KtcL4CFdAv0q67dxFNjNXJQd3Z4McOOTJMAEHae1Nr4+J5t6FIEpdzNbzuyUvu6+dg0Oe
oENrHzuFhwXNG2df74q4OY+gFF5UOUhsuPU8jXpYjyhZArLpZiea1jLvzo3upc7VELd59WnA7cDW
n+fpRJ3RFi84WEQRsBehnwit4KLMcf8F95U643m111OSqsNJWqX5Olc4poLExMR2vU4kmjKMB5He
2wQh2yyTZkaCwqgsJygyy4T+T51vCtCgh96UYtrOJgTMJR1W+KyV4htgp/EWuF3dHyk4Fl/NBJ0U
LUZipWuv3SGniotrixzYz5bG/hyvkoBqYGQkgq0oYJ7zQcMUbbDslgFGxhRJoFxx2A6sPwSiI4gJ
FZuwG7shuRnHuUMbLJ8m+5h77OOH3mLP4I1luACa2A3kNuyyQkIsnfPyvtXmJFLVDmAVncHNHIJ5
CNxB8gVohvUJYq1kcMX4ZLsBUH8jevVJaBxZ61Utbi1qUVE5270KsbOJP+uidajNad0JPIu4SYF0
luHcImeCtjnJZ89us59lgzHY12dv3nswOG9suXAuH2wx702NNTGscVHeLo2JO82ytZ4ocGu5gsOU
hSt9hXXHkLOAqeHZhNpkf7N7XbkuZAeEmz5BfWFL2hAMQgwhW69NW7T2bIBMI05GpgmYLj4mck6a
rWLrRwNNwN6Wc38usqI880ZrECXNfMdH7y4G5INPk1k+xDXbBIvqhp8bmerxbqAqQl3frT+ZaLSr
HFqXuYvtdDou7N9rv1jr+rkXY5vu+dPMmyI1CiDvwqFvKRvjG+3VIppE1xwnaHVTULf9RCie4CwS
4zf47Ha0JYnVpUalYBhKwbspLBklod9zhIYXt5s2EILeMR88KUrh7XROki9wzMzmqAOkT/yis+ur
TG/dEIOYoH2MDPWioJT5rIikurc7LQksHK+nUlnK8yTihpdOc7QbIr+qA9qo4p7QbCdSoR4FBEw2
twNRJQe72KhBLod3YG5irEJ7sKcv42hV4eDovX3AygjDlpfAGndkDhdO1KqKt8ffom20MT4ACp06
fuzs2d2vOP1D6LraTxYU9t+dnp/SrIdAgg/9KGj840fyDNhsOHquEO7NnzxryS+AgdzKn0jqsKF0
VS3cdIs0Y0kJ/mFEBLRfZT/XwWzLqibNeSFuSI+pWDRmhxt27G3Mx9q00yaFhcdZGrz7/N+yCImg
HwNTqIsTTCACOaZjmsv8utTmi6K70DbjTpwxlQK7a7EMx+mS7clFmwJLW/A50G3gP+rhPj2VS64X
kHHVYvE1q0x2Rrt44cQXAVXN1uW51oBKwmoQ1o+kL5qIlb7+Mlp9MGRufh8jzpXX7TpiImbz/Ohi
XXuoxi0aQWucsfi2ul77vAjFlDtlddXyjq+D4TO3cnF8bW5IMBldwI4DmL9bjQ5vHkxbbZB9wOyq
e1NvnOVAjpK6nOtEs16bzNSYjKmLhsLgYLHLMtCd2MFKPVIXgj5DsA8OQe6Eiu+6VLIcDZ38hjh5
jNAe3qGOTbqgbzlJoXqBiDJKho6DCSuQjKk78uPcH4gWmtul0icjGEi8eYHCbb7E/TLdUwTjLOnl
Vn1yGV0a5cp+RPbdQRoO01E3RLjSq4lwLWYPsbfmO2KXncjT6jjbtTSuctSMvAQR8e4jUi8n7YDi
ZJpzRgqNK8c1RHKxxbLB9elmsfvlzUNriBTxIV6F3z4pZytx8mqvaq0Ka5NG2a4oOKj1Z7Vss8ir
lO/DMsZkRnMe/xGPtgJWKt6yHIH+4AQS62kSTgPbERF5ephq0b86ZmXuVWTbYQc0fDmA9ObSU28s
jGxViguIJO12xn0eeoU6RoVXTaFaZRP7IW2IbzD5e53fdUimAvy7q3XdZv2nph1fHVfI69XVl3tT
etl5XcyVWRaWkbiy9uml4PU7LPFQ0u832Y/vHWGNL2tWO86VikGA2bbpmmtq8gvbQyKe/FlP0iP5
YUjThdXZT5wNp6vJradIL6ZZEiNVDt9BX6ACwuVSbQhjwUlkUseQ/jnUlVgzB8onhXwa2Ad/LRub
54BpE89vgVS3DKEmeWy3Vc5k10g0au8gRJ6NftrOBD+x7eyAdbjMvmzZTCPI16V+9Cothd+OquAW
4roHhGQ0mDg6c2gSP/c66dwYQDx3rhycnlwBzhbkYVjTV51wnmwPQns86vjCvf0GS3olq8Hep60s
XhWD2IjQmSBbxGs+qzsOD8u0zzrvlmF5KVIqBymCTt/K4GcePTGaaNT7rMRQyT7ZA5CgG9dtMZA9
n8StF+ZtIl4AkZoBUgsPHJtXxQDt19EL9NGdYMryyJ5IZ+kcOkV5b9wbjeOEMRL3o13x+Xcqmb3Q
unOXbZMhiY8PsaZO8B9Lk8KgMdniOk4W9zsFzR+NXl1i5M8km4NAuF2srCHvNZ1IaiSpsnwwBnPc
Z5jgfxoIolv2CTEbT1fBUAvggYBcGOhedV4I/bUYCqBz/a63avoUdrO8JviOVczQ4/xkxqBQsNwV
+QnNvKSkNEKhOuprq46EuCijDNypFwC1Qd0V/miOQxFtcJh8l2+4kUjAX+yCQVVk/AljOqYbJ0tW
uUstPV58eoHxNZFBTuH34CD7fVGXxlnJBh2wdJUs3iGtqO/fIIVEAooveMZ34S7ZN43iuARDXmXn
3Kw7K4zNZHEOZFnlyp62t/06wa5H1cfOyQbCXY77tqnX4oJY3/3U2pUqg5E3+zw6mE2oNCZqcYQy
oyiBsCiyJD5AIDu/A82hOCE1+5HSP18ZfuS+m16rFPtn0Bld9wqCKFu/Dxy0yjvJvvdYMwfOBxRH
yuD3ra5ftATMQhgXtfZJ2Xa7h8Q0tP7gNQaR9ICsI1NRqtst/OBhhPVG3bxTtR9rZqS7udY2nJVV
V9TgZ6MdYUCm+bnke9/NhrCpQGvqjr1Jdm2SS7zuSyURlz6BLzE1Vs4xSnjrLfy57I5t3XRTG70k
YAGKNwUF2HuHyZ6JbVtGVQRKbhUG5H4r6SGV5Na8V5tqMk8GpF7Cjfv4qTZcNaziWrhnV3KK4yRM
Ff5+1BnYAVpY+VStOKd9QMwKWwMtATc4LsUSFaQypNEqEdf6Y0L91B+VJH/KoENw1qCajx+mjEOE
8v05QcjrY3HqGtZduEcQ1l+5WBFDwXW7B2VVxGNZtRadNVasH6TS5HclMJeQXN102EvbdaPStgfO
wS7eoVNDufBhWFYTQHhTGPo5s0bvZzlwcvXVeNTWMCWhbtob6rpkOw9nCi6ZtUUenwCiPcx10Rcw
cJ30WFeFqfDVyGYPrab7XFmLdU2iW3sEcj89qJBAWV1LWfrxD69tlUul9CSfed8zxwczL7SQRieV
g5kNKACcGvQ67RhN/dFrk0dg0JwTZ1vXcW6cirRKn3PwCiLK8Fga9Ed4n+kpe49UBW9lWn4CqVU0
oWGn5PZNSd/yFJs1GoZ55KDR5iciwoZD39jOten0y3haagohZzU2vWQHgrQTVy26+/Y45jX0W5NH
fYPqt5ZRPcp89b24kLov9FVJTtg86BBCshnOZhxT4OOJZ9TPOFKUtypkJb+taQyFY0JiIR8yTSjQ
Qwlmbm9Ee1DpGd5326KbDPDzfdtri02GvnhfaPRpOXAmHds2b6oZZUIDFcuKogMlyOtb6dTsBJFE
bZ0rTm+7mdposUcLxLpQdy7HsykTS34FNtZ50QhxPSlT1S+34FVGzYdPChSlTjVMb/m0BWw1HXRM
+hFfC62rs50ART49ty09C78jLQY1b2uw2IrMaSKpxBOtOqo2l3aS6yn18rm4wPTuuDN3SErgDZZ7
yTJ9qK/KfGmUsKod5XHtW/VWxY/b+WpF2cgqukqNaiBlHOp0W2ejA+PoumpX55mIJ0rhiTLYemRA
vj7zLsU79lHqzluGsb6aB838yo6Tb4iQnVYc6HU9gvNa6eeUxuD4fdU7616vXBcUfZLkOhrJhBAw
3dC0hsLiOnI9iEgBjaPEpktgu4tvuwrTdWlL5amJ5+6QOyypfpWVy1cenHadOX1efCm47c3vrxM8
1dslzRWS0FYKd47xMA2ushUd4z4stJ6CAJDeKd96T/I4VF5SHNakbcU+6a31U25lsgzLaZ4fh8UA
pgCI+rxQrr7QRc+/1EMnDlkDLPPoVENbHJC6GV+12dKjouRdxYu1OCIyyz4H0rR0Lh4oIulCChPe
Q6WyHbguB2WC5t7EAFsrF/Q2IaeutuyQMLTlrhS9RyGxTkpwB4Nj/1TQu5THYWoJt6sq5sfA8Mr+
mJJH2nxtaeIsj4oND+q+j6uCZAhY1WWwLCYlfcsV0yMo8ioLYfvVj/0EnjFSe5cqOt11EF5EE/TN
bpWekl4g9ra0vrICgXCSVMdWXdODmTYExJg5Ms+sN8yfcz8XD6nVUlcy4ylWeHY2/HnqHCoAyy5D
G045plXP+Jm1jCBdJVXvUzwInBp5t5yTxZJ9rHDJZFc5XWbOpBC8meNBF78iuRpuNLSTK+dIz75k
OvNwMEFMvnMTp38wOPYTwwRBMrvCgNNekkSbx/Ok6zXM6yb5bLMRIgdnjqk1/pNG0nv98toVLnmr
I0Y9CTWPxSXQWbfnk7ImuDsRNs592Mxjdgfy2liPpRV3zTPop+mmzGyV03hSlM+1igLBV7V++DRY
tvi02A6sI5OQSIr9WXPlrh3RZKun6JXvGWSu+MvKGSKoukKnmNSO1ZmCXnnhsytaiO90ML8VyyhO
srbEnWazMdHNbn1quyW9bizdDQ1a7qFGiNqVTdlE5XHSObB9S8DY2i+21dU+AEgXkXlX5s58n+cD
nU9HFfqFDEv9u6kSHhumGbBv4l5d/XPGHpDa54Iuwqf16Bx6xssR4vl4pufmfNHICTsZOKUpqwu1
C726i4v9JFTC5Rw7M3a6masX2ehyr2d2h9QWaPxj3JfMsBLV594ZujE9jJyJ6VpWvXbQR5NDVlZ7
QxcR3+xF4P7WnyxZWgjwQpAta+Xlaz8KcV1WtMSbubByn9eqBgpE/a8JawU8rF9bQzved3qn3/UZ
2S5ZJecb1VP1Fw1U9tmeNSvqWv6oju59HNRZb1VR1tFCLPWp3S19s/CWmEQKyEm1ZWRIJXevaP3M
z1SK6h07Z3Ds1dIOJ2GkCTEdrfOkkmpJm0Efb9pp9A5ZUtDvLOlBc17BxDsfaIzV7Elp/H9nLMWR
bHvvLhcjlaoy5gMltrFLKk29NbIxp5BT4k+pmE6eCbvbOqr9EonYcmd/iFO9+hlDZ+dJTG7cXCUu
/KgwLpmPD2zSyyLAV6MeyymuHnKtn74YdZYQ4GZPPbv6xBPGXUrEZH9AwlcTYmjah9nbkM5WOTe8
0apS3S/oG2hn5l3+Q9Xj9bPeY/H3VTpt4kC5cnnsVnVQr1M6gHwXZtXGx8kYYSZMXmb8MBiG+1g1
YxEaQy4GfM5FeZ8kLlUHhCza/UQNk50UVTf8xrqsd6lC29MD6aAHSWa4j9UaN1ZkSyzGUQ8hjpMZ
wPOwyo21PsZeopDEMUIJ3rGjaAHo0CM81MALy09Lts4+3KnprLOvg7JaMMvtGpa0E5K/UduXa1Xf
WS6bnAWWvkvlVeuRK/dqzL5le3C7GMJpfUud002+yLXTGSjC2ppbdBHCpJLJNZYhzMfGUg/yyYa8
tfcgws1+TALNfBxBL1J1dimkMcQ7DpHkHIQO06QS9L2t+ykt3bUcZGQv7Z75ooCm6hTZFbH3xX06
1rTleRQnCzL+I932pL/JVChM1A+N5ED/M/kE54FxNY35DfYtitQI9RIUJezTYdzVCkdYDvWMC5hH
WGqJsBHhvCrdDHIkFd+ELKYqsJtBfrFyi0kr7tLqbgvimMOC/lYZUPiG+UdXor4fueq9udTVKWYa
u+EIY9+OwywuWrZAcdLVmo6FBFjlxQrnFQiBRCyMLVHK27Zwh/GN5AA00dWBXM6BxHJHVe9pnFH4
7fizGtzTZnxcWGzk1WDb4+3USfSNZSeMZCcstyp8PK5oabLYLnSUF2NzZ+Smfg14PjVOaOua+WjY
GSUuV6jNHaC6guaOZKjQ6c84a3TiFkeRxdiY6n3O/uZEQvj6GotiehADQkoyf63pLLxx7aMWP4oX
kEzX6TsYMa7ra20pj1Su9SebnfezomcLFXrLoO2Aj+N1bGLgcAy7uLmbYQZGpoX1gi3aYl5NRSa8
ZzKLxLm2wO+DgiQZfSfgZJIegWW18x348RERq8VtLvmCdmwTNPJ5p7q36Zm6dn2hC5EuDygJSvHC
tkeQ0lJ16cESafGzV1VX2VeeIdM7jvKu3I/sZ0KjJywhUCUmSl+YjQs8mjYuMUZwu6jSI8O5Zxoo
UC6pDevH0lZ7sQ76o6ONM93CqYn4xtXPSPvIlZEW658ecpJhw8/KPXGIXS3KEfRMQbiGpMXE9Id6
erpeQ7vGmAcFPN/ABqCg0HfOCds9FypTSVAhjHs02sR8wrEGIc/R0++uzkc5CHNuexoQjZtzWtSo
TPGJ5/S0uP387MHjtXeZZws1YsYF1SZZDJNnzxXu92QhxPJYT7CCr1EnijpiAz8XAURP7XrxBFsb
DeLly1Cb+ddsro3XzpW9ghisdr+kKJuGDddbQVcgRPd7SvvCY4qn/0IJdSKGT0FOzdSlCNpEaV7d
5gPi8EhDlwH8zQGbeShy17tQwkQGoidu9iArobY3RaxOwJ2W3GLDYk6tvK2A8l2lmpy/qayrP4yG
yDCSmHXmHRCz23sOu/NFbzWTKGBFK+myEwV82LZnwDBSSks76tk2pHadkIgzWrSafPbKBRGV6d7w
IjhNnoCuFOLY9DJ2wpGJGoeppJkcTpW+zdSJpHpQDYmnhq3ZJUWAe8oCTrfG1L6LROmfjHE2v6Y1
G/zAKNOYxYSldbjKYtjTR3rn82UolLHZ/88ANG6shWQKzwqDUHJpyp/u2BsD3to8uy/G2t1r9pif
cf5Nr3o+dNRgVfXz32Wp71W9OE4wtnn4gBw0xG+Eys2kyT4lqsXX+3sApNcVA9dz1g8CRv8gtKUX
qbo0Ql0L99MbLbdKxIICqY5uvJ4CV7jPAJB7zQ293Na8+/sN/UHr6mGKw7pL90XV3Tc3hD4LEAIc
bH9NObGpMXFH8eXvl/jDdwalhDwax+B+VPeNEtoyWmXG5YlytL20zqd6jSji//0S71XQ2IDAXaEv
s/BQ/GOI+FUsnDZoYdKOYBePyA0SE4jfVZHJgsP5wOnkItv+r+No0wa7qmVqrObAHDRLe3MzdeeQ
w5g1aEna2M8p602AcBf3YM/fKvcqA6389zt74yf8zwWx7XloRFCRk3L2u468addCoLMF4leugaR4
qGpXNQFt3nWeXSdJJGn32h+Ir98/sU32jIZNt1zNVt9q1/WEpiZUTzoX8l5vxoOsh50xRn+/s3/k
4r9/ldjrEefwuDaOjbmZnH55aLND3HiXsYduQxK5InsvwzlUfNCYfhY1AZvM0AuoOwZdKIMhmoMp
1AK+dJ9SSaCEtB8iJ4QM+oFD4P2I4GPBwtJQfzvgl9484daFgClsPpbm3c7j0+CeP7hv7EZvXiEu
wDeLYQ13EJaH3+9bKROq1K4HIz7a7luGMoSWGFAL8lf/v/ftBFlAhzRAHxP+567RWgZJGAfUUoP2
gxH03j+yie2x8zi2arj/8Sb9+jS0qS1jt9Jm312OGU2JBPiUn/eB/dDvtJv4oBBz5Y88gcfUf/j+
0Zf+xsnHa/7m8tu4++VlkGoumzjn8sBlYxQLl82Devxy2wSDn1BRrf3sCNzw8A0pi1/7eJoW/ycg
3SD/4PG/4T5sn8TVmKgwpCBg36zMv3+SnrK7Mwvb9s1+DDpNhRHznFt2QBQ2pCATmXhL2K181fsn
cA8RJWlMgM4HzIt30wzmFEw8rDFwdbA2vjUMNRVuAG+l5mlYt03ahqM63C+5DQBZ0e6AS4d0oD5C
472bRbeLghCw4Um4DPw3A5LAQCS7qUZvJfduRPfcAlv2e3O69EpzXmo9Gif7hj4upW1LII81ya90
SboxijOo90OfJNdtMt//fbj86XnwqQwgNSpfBraT35+HAJtQ6Ri//Hj42rTmSWXrbhGS5svm2iX+
IJldn3TBR08vbxVray0ZX+G6feB9+eMD8dTN2c2yjCn590/h6DR5Aa05fleh1LWUkLgTn+j0kALZ
oaByh2js29/v/N0uYHscv1zyzZDQxYLug4wjX/Diw++N1dSf6NGOYjo06QdT/rtZ783F3jz72UoQ
xk9cTCKqYp9H/9vhFPr3O3q3rnARRpZjYWA1NiDS718iOtolH2vD8dXFiug17bFJUyIyPpjL3r/H
OCgdTJTM3xup580IThxlGJTBiDnsuXdLrf7Epk9Jreof19Vpnv7tPXlAeUiI4ELggcw394TXvFMG
C+KBkgEbZo+dGPKJt/iDfdr794/L4OCG1GjAUHO2e/5lfmyGRJfDCrjH0Z6GfFchsagRliBqH1/g
030wCb5/9dh/gkyhVw3/hvXg96tNikwHr0uownJVHzj7UcYyKubqUnhrJOv1g+v94Ymxp8JTz9TD
r29HV5a5VIg1eP5m81Xa2k05D/c1IdMkjn4ARHh3JSZ43gluyuNL9Ow3gwr0BQr63Hb8tHcu/M7m
kEhB4zY33DCFuPj3l2MbNb9tcVjkdcPZ9qVYfnE2/v49qqR0jgg4GcJj0JsPmvVzwj5UqzSNnaiS
L7Wcor9fcXsy765oOrwiHou49XaIjV1VFQlsY6hFZmBlBJxZP2DC/NuBjMGYrTbvO0MZi+Ob+6I6
uegbD9oX8w2JCJaIKeV8sAT+4UlxDZdnBViI7f2beZ/+Zwvo3mEvr5xdaj+muHLK52V8+vsXpr3b
jrHLNdn00IADDGtbbw5bkvwHVyt1jie9op1x2w9h53TzsZyN/LSM1s/YmAak35QoW1kfigWXnqDp
F+l5PH/wdr4bd+AuNJsSO/wQhoO9zdK/jPKp70qPSGjLz3VzQm+CTMOtTOOTYcryuA469StzrD/Y
kDK+3r80mPI2YzKCa97TN191h8BPGkQ2+GEYnsLwOjxd83e77cdu5++OR9/nl+vdbsff+Ud/P/jH
/d6/3/PT//1l46j46t/7e/71kV/v+X383mj79/wUbD8C/gq3n4LAD4PLJTzw43TgWuH2E/8L+LH9
lu23bv8Qfj89XZ5O309t2PJPpxM/vp+2/4TPefpgtL5/4+Cr4cEnGgDjES793799c6QaSqcQ0crg
+YX4RiLSLi7Osf3p76/c+6dsQLZj7GCoRYn71oOcLMCyxIAQFuykL1uJvc46VeiV2ixovZ9/v9if
bopBCvvUdEyu++amiEOfYNNRTCvK9g7v8xHLMLrZ6Sx15fD3S71/jSDfQAJQuTEbH/p237+8vUVi
5ASZ1o5flUXYxE9914XUvAIU/VE9fKOp/vfrvZ/rDIulG+oADEqWqu3Wf7leqhVGa+Sp46/SFCc1
rsqQrntzNSuV/GBafT+RcykPuorHptxiV/b7pbLeTkxyFXDaSbc4atTPQXcDxIXtD1achh7AV2eR
J5QlTw7Ckg/m223c/z6rGxZvyjYdAv9498bM5JIj8hkdzh0eXUasnt0HeKr3dQa22L9e4s2X2Wru
6GhC8vAyrT40UllCojrHI+HmeEEXtAuGVn8vFNkFU13eGqPaBX9/nH94U7eRxwnE1dkF/HNE/OVx
VmUcp6bkE2i0WYJKaufGbtjmLC+l0/37oY7B1DJsikYWx6s3W0RU9gulcLa75UAgkXKletdVxXaj
/39eZ1t8frknoUh8vhrXoWscTto1LBpgwW7QlR+sln96Q6DZwpzjxLDVDn+/UBeXRTJqKBmIGr10
bfItd5QP7uUPww2zKuu9xrFYY378/RJTWqATLTkeCsScfm/IwCLZywcN9cHbrm3f/pvX/bcrvXkX
Z2zhbtrwrY0mrrXsbuXFS38MiokKuAoUQZ1vfO3RbtvKR5f+wxzGpUHtOhR3+Zs3N5mPeNiRpXHw
1j5lyS3tc1M9dKDh9P0WOWtm50ZeqfO+xecp7lNxRiwzejvgtmvz+vfx8E8t8f3X8N/P8uZrMPMh
i7Pt5eGzLM0+GW4a9QtMRt+wzph4bWufzQ9lfIpzicggsovdsnywN/jDa8XWyNZRaVKyItPs92eu
SdtobMHX0QqVMOqxZcFCg/T3G/3DwAfMzYoBHIeyy9tix4jIGp4APRD8Yz91OMbo339gPI06cMf/
+lIbYgcYJCVVINr67/dDMFNntoVhk5MjnmW2XNreOqGX/BYX7fjBtd6PF7bIoHgo4FuUbt/2CpRJ
7zqQOLzFhrLvOvebUeg49b3P//aWuAwnQl2ljq8hy/z9lhYSY1v4vHSQBnkGQ4WCA0V/s0Qcwz+o
EP2zgv/+Rm5TCzAeFZmH8x9yxi/TmWcqfdfKlIJLPjnupaVrdkx0Q5mey6ElyMnI6UFGdJfcZ5Ms
xpyGOXE7HI2LaQmoYmdHjM72Exk2jnMdi/Z/STuv3ri5pFv/IgLM4ZbsoGhLliXZviEcXjPnzF9/
HmrON27tJprwO5iZi4EBVVexdu3aFdYa/knB25rvWN1hn8SiuZ3tigxsKyg8acgd6Eanvyef1cAd
jO3Gi8qi8YNcp84NLjO2JORD/7kMa9bAAA/PqdmVeXrUtXhksCuM6mfLnIPPTdTGX2kGttdxDs6t
b8XtNTs/Y7wRIM8PC4m75jBVAZ7yksG//xKqUfeNEScOhEtfNf02Nv/F3+fhusA1G0txUDiMpcOW
aVCwvjbNxY+W6YZ5sF7+2pnA4fkjYlHx5ANLsNiw2oIIme0qutIu39mzul3LzsRlSWu+BJ457sQ7
Ffg2R7ixeiOEGR3GNheaUffbf2rf2kdGm91pT3Z17A+gRewy75/hwBagtvef2D0/DreA2rsv8M65
v39BNXqwdtPN1k238iHpSVDm05ZrTlOFS2BmjyK2msLm5DZME4Ddo22pfx7zlrbHHxFCbG/nfhhY
JLTZ/5XSHfRf8B8UMrxRwEdAEyWPny+be+UyocutKmSxOCf0GYK5i5zB7c6GtYqxSdfUypsS2jdK
fqCeMNEEQhRzVZ8B2YA6dvTskN2kIr8tWM232HpR1Pjx8u85fwOZNBwBErBY1ILOQ0jAHODo08iS
fCjD9U+w5bClXINH0FzFc/jFnpWNp8L5tf7WswOojFcXCbRgbqMEWLaKmHnMoKCD2DC2f1VR483V
hzi+ttSNZOxcuaWaBbsRluaaecu1T04Rb0uNccCWMGnPV5rmPzKW4ipdf6+TZGrzFs7xii+BysS3
pVtH3c4WDi0IyIyaQbBGTUtxw25vaMPBmoGkyTcy9PNzgfewKkVrkFIBl8D76BAkpSmpnQxzuRn5
d3Fj/R7mdt64ZM6vzaUVxLOYks/SjBBekfQa/SJg7NPV++9RIbNGYh0krdg4D+efCCkAwrJ5z01G
rfO9KkkJCsAIvbBXNsrPtsyPPtvzo2Sx5VdDO6009vGyw6+pBYUKzMIAyC+pznuBc5dPvaSwHG4V
n/OS3fjIAh506wu9vXnf39DUNfWleETJjMKj8IlSFY7SQkpD7/ZL5iZuQB3m+PPV23uPG6Uq5dwZ
4HywgJSFJ43pAUuwYEgm5zO/Enrqsd5RGzoe76BzcCnbXDbcm2UEld4JEtx70NSRzUbwmdhGeOsV
1/SLY8/ca/w/DSWX/2X85/bLl929s7//eHCvx0Xx48NP3b3T3WoHKeze2P90H9iTdZmrcF+P+yfv
6vHXr9ut2uj5aXxvF+ELsOGYBFAV0Se0oJ2F1zQ65koJ1k2QfLKMQdnI0M/8Ct4GsBf55IwlMJMg
fIZxYFsoNovIq2O12psG0FKE0WgfDCQil7+EulQ53n2JhSPCoFRKbCMAvLG7nMS1MIbSpW8UuIOD
A6ArLjf4PocrOgWSKHnp0pHZ+TtWBW/DtGeK38sYkByPZhYfykS+lroPtf+PZV0bw0Z0fwO0PPth
YGrTgYHlA14v4XDV05BUuglzZc6CM1WgmNjn5A0D4owsZvcwFEWmx7AyOxORZHbtVVGoxkOYqhI8
gnXnX2WRHYQ3NY44uURsbcd8q/o4MEzb7+oens2DIo3SrQ3+ne4pCZPyHuARJK1VVmlfOiti7JOm
ZNztLtt85fMaEJaBOsyQDl93KUydmFz1Q4diMxNmQ3NnLHAYc8JK5sYROzvKy8QDaN22wpMXiE0h
NlVJVULsOyRket2VwfA9UfPqr/VYKFA00j15IbMQvhBo952W1ugBLdILS82HhjaPnFobUWkxxztH
sJfDt2DjYrHzEmTqS1ZrQ9brhbbvav4XNjz2SUNa1Y1XGgfChGTRNUPj77/SWz3XdjQKdKaYzVRj
m3exZjG+1jo7pbuZW14z9rQh5Syy8JmWqvH/SRHeFxPgmHMfI6Wf2DJmEqEDlWxiXsbawnNe8Tqa
Oly+vJVpiYheBzChMtlllDJcn1xLDOpCC3fw2y1mk7OsbFEI8GoYVXTqSrLgFFqt+nrbhqnn67Xm
Nqx5Uqu7AUmOlVEMWUKG03W/Lzvi+cX/3kOEPJh5fDDXGMn14m68YUXhIFfWjQ0M2Di2B1LyDYc8
syRVRgByFRzfpkytCuIAs8oBrwgjjw2om6aSATaYhttS3aIsXZFDnkldA9xK5hM14QjrvtFUyuIT
ULC6BpvenXyXpF8u2+7sey3N9BMhggMCEjBNKUUZb4wIFkrA4hvY0vpAIk2JI/V/h2P9dFnkSi0Q
3pcl3yTV0OGdF3ykj0ooTLoxwjWix3BQDzoL9GMt/1SU4HFMlntGfmVJiw5dtYv0xLss/8xdlutV
hj8ECHqFMRQh/naADaX9Av0yyH3ltoP108kt43uldYqnMG6yS6t8er4s88zMb8eCThzTfriMWJxu
/RouYItjASrhPurvsuG6VB7rgoiWPYDdc1naSlTRcE9OOlx53AGLBU5umBS6ulGS69iDyF27o041
78rBLz157uUrJQrMq38hj04GfkQz5eyySeq5VxqT+WwnTG/U9itE7gBQHWR94xF2diKIJ3w1EhWC
C6VxQa8oZfcSEEX0mqoPOMpPYOqOgWR//nt1lqYtib1KCmYJDkJGMYdkdbGXxt8U41ffH0ztVxlu
nLy1j6SSXTGTtjBPiVMmUSQrYRepsRfI1+38C4JuIFcfov7XZWXWbAbBksWkCc8vYsl7X4jTlgvU
h6UxJmgdpcjIwCbU4XFzorjYeOepS0h6d1fzgZZaFoGRp+tZNhnTBi2sKIk9NRzkFwCunN7Nw1h5
HCeZbZKJZRZgjSVV/tHkg3XI2WZ4Ttl75zzEsvUA0kuZef3MI+7IRInMdoPc+L8aUJs+QyGf/rSs
xrgCzYl9m6m3ra96XCjf/95eCww/EQJSCEYn39ur6sj4IJiLvE6fdn7I1p1TXDm+8/cXv3YqRgju
ueonNO8Qw1w+qENXQSt7RpKAF/FyWZ81N2Mel7kRpruYABLOjKNXAIPq5JddZjFtlo+6/qrYSfWJ
ooX2c4a6ZCv1PI/vjBovLSWFJODtdnlvwhpQ0mTKk8QDEj0GO0gJAX+8lnO+7MFSAeTsAKit92G+
YdMVV0euTjGcsAfBiGDTuQpzXypZXwOwxNMSY1c0EgjTyv6yRde8nMF6hUoiFRrYZIUjZTajY2R1
TtKW8hgpQ4rhj479rIOtCdAKfaM22lf+jRYc++IFkJXRfqqBOe6/l+WtvqxF7cfuI1X9yz9LPz97
VIsY+F0ejQyUCbcqCCOVEbH/C0DFkW12MEiajYvzvKHMhz0VsfyEk3ulGyuCMmxxXvmTUSRQpsH8
6m+mL8OP8etW93PlljaWLJIGEr0qXifvZTlzNVZpgSybwDixd9t8bFX4P5tdszWWtOY3JOBQmC5F
Ksa334uCsccMAJThIROUV6BF7ILEuAaTesN862KWGunyvDfE22sO9EazR8QExeyZDBTA6Q274cfL
brBiN045TyUaVdwsYgLeOLFGGB1jj+IwoAVyL90TOn9AYtiyFC3n+4GG2UbBYiXG/Kc/Qi2aUvRb
QDjxC8m3pYriKftZA4Dl1eBlFBQnO7vyh+zhsnpbogS3sGcaQVVCuTcpXkpwIVjJYxHxS6hvnKaV
j/VOJeE0wRnRGlqOHLbbdkHT7K02uurmv+YuoLUPPQIlNyoCJKNCdJYjudZrVjOxnL3rlPqDD0IV
GMWHy1ZbiQ26Qyw2WT3iYWYJYrS+LuK4WwA74tfBrHlNPF0WsGKuZZAGTumlmcjQyfsjVPoljJFF
l3igvf2O2uxQgNbHWt9GArji3MtgHxsm5BY0GYQIL4NyH0pmQFUjLe7oHjJ4ASpx/os5HrAEpo0D
uyINjpLldbS8+GiWv1eKfpFhFhrYs5pt3sqUu7Le2pkd+jGpbvUb32jFhAsjCo8Sm5I8PDTvpVW+
zYqdwVZrMNs3skEbxTb2arORoq2cH3rkCsVd+jQ8KgWdOgMsH0cCXUYuzOPyXo6z0h3A7QE8eeNj
rSp0Imr5KSdRIdJBRXBMRGm18zkFPyR1S2OedrU51d8uu9+Kf6MVOmn4BF9M0CrqiwilEQXy67U9
WR8BHNx4U22JELSZjLAPSphpvbocnU9zUMc8+4Pg02VF1j/PH0WEgxpOrI7MDlKgp3dnQrdO2+eT
Jm1d5auuTdShvExpixG/998GRDZ5ztkTBHVQf1oGtHrHv5rVEEju5F6T7K0399r7d4ly/1+eyCY2
2SCdQcvF+7dkzb2pw8Ir+sByA7X66vuwAkTBMSySw2VrrkpdOJsoHfIaFlOiIQ2MJoiq1JuL9IZm
Wpn+o7KPxMZlpileZ2+IW8uPqK39kbf40InHq0NugTKJPLDPvQkgRAmoTUWXARd/GoyPGQVMA2C5
eH9ZzfN5Z6oLp3IF99cVYLrgCkrpD85H4LH06nHSwOg8tmjLmFHRTFCWgk/UXMOocFn4qied6Cyc
C9NfeEsyZNMlw3PAd5VH6WFKg3sF9tDZyDbym0UX4Yn5TlfhhOgjqM1hseiq3gUKENcNOLpAS1zW
avUcnmi1eNbJl4RzJOjqxXMmB/x4o/02NB2rk0HMQO8WrdB5g2/5fFTD2MokvWZe+b2wtE2DvtEp
u7UGQOJhB+xiZf3Ml1ZL5H+Or4rO1YGjBOlIk69lcAzj775pen3wpS824s+qdW1HXzrqzN+K93iv
Mm/YlS1vlqj5J7OBzenA/EjtYONuWLXviRzBazSgUqnDobKkgi07q57Ugkc1fwPfd+MSX43bLIdQ
sqWMz7DAe+MGFZkpSIr4pzRBjFkAHAndw4aQNbMttSnGT+mln1U0qcVBqh4O4EMDS2cH5Z2R+ndd
a7/8vVdSP3SoCTMTYIs70VbZSyEzB6mXxGb+2ZSn9LoGwfcuVB3txciS18vi1h7ypsPjixE0MiA4
qd7bLuwXENloAtQawPy+vaZYVfRfTYr7000nAbls3afDrvEPl+Uuf1Y84jzHltyLb8aS+XuxBQRH
fRfIXE5SdAeWnn5Mmkl25cJoHuz2Jkxfxq4A8XprOlN0SgawWBOlekX5gHqcI4TvFry/AhRxNpFn
E1xRz1J34GDtebJf1m/5/af6iXIWbzoJLlNcS1pTZiXXQvPBKhK3yo8aIDSSnXlDcXVZmGjMRRj7
eRiTdQGKFoKwsJ1rNaWu5nXNwrikqZHLYsH4UuQtoVrPf1FVnY4FRMbPMsjFf5luvkmnzA9UgMbx
ENfO6XJGcJxIBUktcMQxOxIP4MpT1TdyOgzwmmzIWzMtYRvwFM67zDbYe9POrd8HOmsRUEsBad29
OM0NnWAluIe997Jdzy77RbUTUWJKMxeZbtCcKD0dJFRXMXpvKsIvBgg1IHK8Jl19LUvmz6lUryfg
tP6FcFab+KwcTxqUgp511RZTtbwVWW7yr5mEykB0C77ALnMdV2PqQtZheMBbPRWOcyNXU7lxRMXM
SlReeKzkjRH0coCd4yx+6GnVBIbyUSpqLwHmEfw+Ekpjqx+2djzxI9RdbicmfN5/WxvuqnJgTt3r
+K8pe5L/rETJbgp+XDbuqm4nctT3cnyjavpYQ47tD7t7uErywHOqByk52OpGJFgVpS2TxHBRLNOD
70WxVpJ04IiWQLaRNEbZkZSYDmlbK1eGDuLzRp1mVRytALrovJRoCbwX5xtlZrxhYHdyEF1Vs6l4
Esic7pQV0wcncxQQx/z7Mh2CDX9dgowY8ZgxY9mbg0lrRYjoTJ363CNV6ZXZRwIFCI1XcnX8F5/t
RMai/ElUjZNcAzEHGWNsMUqb3PoRRW/bfyJfv7bC2tVArP17keCsLKstTJSe1doWchR77sLSG4Cw
lTwn+ApuTDN8zgbVlbZWoNcC+akw4XYqOgZHrDgqPYv+Stj/0mOw/RXAQ7TvMFm4/nAbGX+Zay+n
nJFArsOl1M1G1nuTlmEEiMMiUlLmw6i0DEFAajJsYZOcvV/e5KgM1tN2oZ8ujtXPXTU1lRmXHohk
rqk9BZHX24cQlEpjpwYM2btl9o9k74xs3Ijia0Zlb51KM1gES5/9vYaxHJOTl5x1eRy5f0GNip5l
66Vbdr8+MU/Izu3nyz6zFsUW6APHpFPBvL1wBk1gTeNGwqZKqD51QFJ2mboPjdGr883NF3G4682u
f2SJe7CgWfV6nmBXPfkVQrqe+cxQGYb5XAfRPsohRWgBjga58SO8jy+X9Vy7iemtMwfOyjktbyHv
zruwbzqZ69FJwcL2PzkkHrnMzQSzYl5uBLYtYcLZmOfegOIKYb320wmOaguoavxaVXtwbjdC2fKn
xFB2qpeQT9UzBE61tYhSXtT0e1BtXAmrf59RTyYwyfIBK3nvkYHcBnbp8PehS3hSwv6Hmv3tLPyb
W1AOoWNPRki36L2IUq41hxc0YSvZpSY4o2W4cazOxgoFEW//fhKMc8aNgKQjxbU+MsdY3o3XyXF6
qL7oB/PJdL+XvyF23IMSt7ePEstP15d9b+26YTSH1pFlU+c8G8z1W4h8Wq5VS2498EMmNvXy/uqy
kLXL9FSIkCaAXaeBeIsQzXmurGs2VdXZhpFG86AqzX5eFrbqFScaCacJYtGpMnKEqTwwFepo+lYd
Z9VmTIswSrWsxYrlZ4mZJguqmpJBUNalq5jWdJA+K3Gz4d/rcnjWERSWvSPhToGhlsPakbnadjgc
Zd4B+6SnFawoVFguG231CzFhSUd4AbwQHwNQEwJFaxD+HLnet+ZNHO2M9h+jTFw5/6z5ny5LW/tE
hDraExqIYhTw358qBxI8Lbdw+XJ6bZsU8MiNmsma5f4IsGVhMmGqZjtLbQSYw3cLJRhyC7eujC0Z
wtcJTb1ocloC3mTCN/EIqxeJ9mU7rV2Ap2oI56aUO7nsGkRAhhLGnt5cl90OIOXLUrYUEQ6MkfMk
7TSk1FpzABb5MAEAkLX1/rKYtYvHYcNxgb6hsSu+by0J3MRhCQJqdWA5JHSek6F0E/NnvrX0v6rQ
iaTFrCcRNXa6idQaSaXfumble5kJj8dGwne2AbDE7VN9hHyoUqElAJae2y2aHw0bbqKKaxtMeVNP
nnul3YVQGgxAO0awIupzy3hPER3SNAZcatz6MVvGFTJ6QE2bXNcIFd2N9NF5mh7hzXUT1m6AszrK
1yBb7vJ9/Gy/2hsuuvq2PzWDcJYn3WjUhZaV0Q3nZaizj9FcHBgLZNMjvGGChmnq8DgP6i7M4uNl
j1oLWieibeGUh7xxwbFG6SBifvUHJWht2MMJOPUwfT39tSzeLjxeFnywZUTsvU/1th9qRd0iC8SD
rP05FDYf1zOGo97fxFuxZc2qiGOknxYnm2ticTmthtiBeo7QH0ofaFp4utFSmGGQFqKLpB9+TaG5
n+QGLKn06rKmK6fnnWjh9KR63TY1C61eptzH5T6tXnJ/Q8SKtyICsFTgsOADEuf5chOa41FqKIlU
j+wMSPo+Bm+1v221DVyHVV0o6rGWSknNFuE/AI5QjIgqvdebVyokcMVLPHy+bK5VXU5ELHfdSbBJ
lx67HyEij/Zxd18BzSaN+3m8cvqNVG3lNmDS7o8yi7InkuZ6cMak5MO0ySGLbqby2xg89vGPy/os
jiwk7czDkE7zGqHfKT5k00zqGxXCEygeXaV3HS//ru27O9BvtyLHcnuJkpjjYACO7W3GR4UjBc6w
mRbh4tv3003wafoQHaef0nVwnSGt25hEXwvXy9TI/0nThGBhFU4ph5JceuldeIzvyrvwEN3bd/Ih
OM5H41gf26+XDbmS5FAjVxjs5/lKT0VQz4JfPYSbj5QK6Pw+CRif3jhGa979RwKzHu8dAqYSZ1Q6
JMjSQz/e2fBD+rvLSqzVG060MGUhy7Gl2Rr8HhnT47ybPkBeZf6q99PBfw2/SYd/8dwCmgAEFATR
VRPTUNb81X7WKqJsJrNOlTkp0z5NtpHwrB2kEyliOdoqO02GC4PLUv/S6gD03Obxazv//e10qotY
g9X9rJPCCF1ix01zxvFgSowPUvzqaB/y+fHyd1pzBcBJQJBjp5OBOcHZQK+ps6SqS4h5a5WSl9lA
OVuGe2u2jQ3rrfk1lXR5QckEMEv0CKnjwUNRnQs/oKE1t7eT7PwL09Fa4lkPKhnLB4I2hh32merz
6g4rjSRu9Ao68yoVrbhwHvXwh61l15fttxbFWbcFWwjAEdaYBDdvSYCHYHlqVSP0e+w6qNInKBeZ
QZDcyNh4nWwJWwLjSSCv4N2GAm3JhPN90XXeNN40bBhNyr6zDpf1WiwlxthTvYTcvpBK2058RC28
HLC4NYCo+fE+y2hFwrVXA+Fvb/jHmiueihQuxBra6alvyYvzvLhJcucLvET3mh5ugZmsZH8LWBLF
eZChTEUszfQzT5RA4hQDWuaqyUtlvTg6EKHXSnTlhxsJ9rod/ytMLNIUbTYVloqwMoCYMc3vYM65
gmbpOtJh+7Dmf1Rz7Fxbkv8WHYZXxqmWbwPWJ74SyvFgQtBD28MAkKF6HgPVnaP73N/qOygb9lQF
r+z8FuKxRcVBLb+Hil67cmN4RTLdWeW4z2RtF8vhx9H+Kpv+rrCfuUuPcaO6rTl8VMvPwajTaopc
GYb2yz686lALwtkCXsDE+vLvJybINSnVSigHvdEMIJYgYEftbzDkNoLO6qmk/grQmMlcrljVURo5
bDWJEGrKnxv/qdU+1vlxhvPg9V+oA/q1qoAGCze9EGrgaeulaiZ+JgyGTzwLHUbwm+nHZSmr2pB0
gCwNzMRZP6IC1h5EeKTIsPbyW7wkhRJ2hKA2LW5aZetSOJt/ePPTE3mC98zFDONxRxrM4xaESPnX
HH4rRogxOv1AN+h+VqbPvvxsNbVnpn+LnSYKF6JcMko9AGA9AVVOb23jKZP9J1jGDhaWvWzWVV88
UVMIbqWmzPDYYFYWzVPzOMXfOmvjKl/LTrj4LJLVBXxKzIHKcej1JkeZKPxVa1CjHqLmKIXtRphe
/2J/5IhZUMBxV4eUL8aanXIIoP5xaeg8GP4+3Ut35RY2w6rlTsQJbl8mUWbUCWrJDCDPZeGNzL5v
rQptCRG80GmdHuLw5TE2PFXDVdp8ioONTGFLhOBrUpHCOxKjBzN7XsZCEiQVprXxcdaEMO7O258b
jk2L5To6CXlBlnS+ViCkqO4ya19Xd6G1v+zJqyUGOmsEPKaAmZNa/PBERlTSdbBGmSTL/tlNnwOQ
JEeDdqn+oSMujdANxU929i96Qrwr/0hd4taJVB64k2OFSKWLX7SyZwJ1clmxlfOzDKIz9ABQJU3u
xbYnEiqmB4gFxHF9VJ/ZHMOtteBHNwIrO0NQeFnYSpgFfFMHJ5qATsIqePUwmbPZNsQDSfkFVt3O
nNgYz6edbcCwE/+8LGzFK94JE7zbGgOFZUGEZelNN9bkOu4wbLQHV613opDg3mk5zxooF6U3M4k0
q89q+gkEAVhmfl3WZSWheqeLEEiHRpKhuEQOTLfPXWUcrHa6yhxoa2znHuKm52DI93Adb3yvLRMK
zmHOqtMP8EMyTBm5JvMcGWziWz215bcLSfc73YSTZdtdAMsmugVScZ3ZsKS0W8NbW3oIx6iL9GJM
A/SIR+22b0d4uxwUSTeuu5Wc8J0my7+fnKUwd0h7R8TM1tFsGTCEPFVdzhMIBZlXbPjEut0s6EfY
16C5JkS9NlMyw2mI3uUELW1zW0VbNae3Vvr5p/mvCPHSS0upyUe4yjzjoF0N3rTXvdHNb6XnD/LH
4Wtwp3nqZ8Zf7sujv09qN/mR/U62fsTazYtV//wIIWgYTW3nYKVQGYLLGGYr5W40PLvwLJg94Jxg
t57OqLkldj1U/ZEqRI/Q6aVWKZCaVnB+a49Z9rUc73qwzoJxI4hsfEhxmUAb4SplaplUGlzsYTra
8Fj/m/DxR5nlF5w4ZgFsW9k4iwQetPbgjsF+iI9ZsiyZ7mLlOORXlwVuWU8IHBFdxHHOEDhXLB7v
5vlhAYHoot2gbSzorB/tP6oJ0WPInazOZCQ18pFlThtUs1zZqoYupcFL50CIHxVYv20XLdnYxAjv
zoxe6/xbq4BvKn/L492kuv14vGzBLacQYgmLaqou6+ilKS+d/22zVLllNyF6KFXPTt/I32+d8Ls0
DVdylr+2pXG4rMZa3nR6esWuU2uWYT8vzg23HhB3BzuG+8VLNZnm372Z73L1xsi3hG4YT8wzoGQa
s84kEOPo9nW0l0tXucpvo2vihw6N/EfpMzEEFu7Lyi6+duYmKktiCqu+azVsMh9fRaw9BLsok681
6mGW9BPu7I2bZlXB/0o6q2XXSiRnXYekqU5csy7csvk35+pEghB1C4s1Cnm5y2owYqz+pxEcgq1d
sdX78kSGGGPtqolrDd8w0q+m8zQHH5gMGFNgPTXGnDdMthqSwLYn02XF0xF7hIoEZaJZDZxh9VFT
6NbYu7G566KPpbRxdFeP1okkISRBRdt1ib5Ei+aTbOwMee+UWxFp3QH+aCNEJC1Qo2Ie0GaQSJj6
vaS1e0iXlBL2CcUraqgU7YULq7dfkuxr0XtDt3HItn6BEKCmsiK3btGyKX6Z2s98C8xsNeU9saIQ
oGYIpvxsXDTMX4Lhk6PsG+nB7zi4u6yJ97T2/jcHEWH7jTn39TxEoSC+oqXt+bM3BD8DYJL6rVbU
hi+KxTNzqNW5g0UNmGPmeZfv9SWavvTJjbHVVtuSJBwxLSmAIWoWSax9atJtJIXgVbowEI5bsw2r
0Y/FGsaVYSGjzvw+yajmqQVZntMs268sXbmB+aM1HpqtaezV03UiRjxdapQ2wVIQnK3vpsO3uTP9
jfL1qmufiBAOV2v3SmctL8fBfgrb35N+ffme2FJBODpGXJla4GMpNYegMAl2cnfU/N//mxDh/Ex6
ZQ/9Yie1N3e5lnkgsmnBl/9JiHi7Z3Udt9QJeJdyD8XqfpYMF5iejfR1w17idV73sCo3S7VUsZ5D
/Rsbvem4MfrwVq8/u7v/fHMRFQQs1ipNFk0sxXWuhsw1Pn5TH+KP9oPyodrFr/I1gKXAge6au+cA
2vDKrW6ljZC6elhPfoMmnCCbAWB7yflGCXS7/iWCP6Mu7pLoTnHGDZuuhtcTWcsZOHkSSJEaJhZ4
OV5QfvfVaTdX6Ysca7tukPet4+yqKjsYZvb1sr9smlkIEqFfQBC8fMr2oNwpMOa480HdD78zLx52
5vV8LO7823qfv8iHx+BHc/NyWf5qxnGitRA8Wgh70nl5MwfDN718lrT5qq/NQ6oo9DFN2wVbKNow
9PInLzmWEEyKsPcHKAvQuHQr1ikcf99zQqR+4/raOiRCULHMvFbGRTV1urbHXTa8Sn8LXULjANv9
N8KLdda2nnWZOx//dA7W+ClPf2xuFrxh1Vwwl3gLT5pVFs6MGvFd4xVH5VPkMqX2QBJaA59zb4CP
65Wv6sH/FL+ar7I7XKkfOs/ZPWvHbJdtVQE2jCpe1FXObm8XvH28z2n34DSf9GjjslkXwcLG0k3n
7SD4R5tqQyUvJ2KaOzeM4Yd8VrdGONYDyx8Zgm90puqPcPYQptPpOcpaNxr1QzL6blkWX3N9ay5l
9ZQxkAIUIghH1Kfex5YKxk8100g6LLaIKrNwne7Q19GuKm/C+FreamOsV4iYr4BwEyo7U9zyycy8
ycZsotL7qXlhQBoXie7YqzPc7EH/wJr55SCyeqJPxKnv1av9OXEmC/Ui+as+3djVNaATmb2RJJwt
77+dthMxwm0A10BuDwVaSVf247SX76MbuMzT1/Jb7SrX8TG+SR4Mz99fVm7VHU+kCveCkaQ02gDw
8FoAl8q9PL6G0oZmq1cPS3ssmi+IFuJLbKhT1cwCmhopO7TARib7BiQuddw1gPNB9j5vrZuv6nQi
UIj6dadKiSahU2pP6p1JSuz5nUE/Up7+lnyLjwY4Fr1qMPZoWYtLNoqfSbWmNJnX9WPvypDwHtuy
aDaylS2FhJgx22USjzNTh52TPM556EWBdZuOGyvPq35+YjYhaqgEiCbokGKmR1u7GQA3kT8YW9su
Z2QTb35+ImZxl5NMpDX9IhmdZYRyXpgdvFSuQV3+UJX7sXjpC8+Obtmdi/zbvoHV2NOMg/OvXuzW
smgJBCjtMMGegx6H+mAubTb6X9p4Z0zfzK0YvOr1JzIEa8JAwwwfnY6lKhBquyz7YbXf23mv+L8q
fV9tbeevfrwTcYJVGwncx9pHJV3/Ykw/FfWz6dxulvdWX0pAWS6Y+zT2RP4Fe0qNIl++XTONXl/9
CP0NH1z19BMBgtUGHTjd0kJA3R4TAEa1f4J8I5yv3VYUoYDaWi5Iju57/2PnXwrtgHCuTUX+qQzb
G8dguGzuYuOmZVfuQyDryVHVm+zqcqhd+0RMi0IqAecT0zqL7ieOr475aDj5SFgyP1nWI7OOo3qb
bNVp1iyoqVDKwk/P1LA4+DWorVRWobYcL3XnR/J1YMw7KdeOl5VZ8QSmKRdU+IVHmUbye2UawqEU
2QbwX6y4e3Loy25aVlsZ6Ns+92l6yMAm1QXQP1WQJ/howkmtHKoMkdYZbtA4YH3OrXUnheMXqdHU
fQJEv5t1VB+glnxth3LatfGke00SfQo07dugBC9s1iUfJHOajwkbyG4A//NGaU40BL8QeFJAw9hD
YB5BBGNM6dSyuyNDJKF9bsvXIf9y2dCiu4p/f/n3E6/JsybUMwbO3EI5JtKLpX4e08c0Oxr2rgy2
iqai84jChCiix7k+l6D/un66k4PQTbXgwDzYxnV2Nja9iCFNXIb1aWWehRG1aXtySVV3qQe6uvVi
JN807VnKR7cy7hL1uRpum/4g+/dqsjVoczbpjmyeNHwngGXf0J8Fe1p9kVYakCWq8lVhbdUHfabf
W/pvy/Dgx6mbgcXmYe8Mz37SHHznfhNY821AV3BqfoIGycwywwtJyvufIJmFaY89Tm1NJSXcXeJT
XYhuWh0+KXZcpY9dmLh9zBCq6Y2Ud/PiMFJr6fb0oriVVcJveFWBHTf5bqIOXhsfe+tzPj4N9U6T
QwbeE68ywsNgM6ri+6yeP+n11ZRH7mjXbt58hzp7l0j3bfkt0/9p6ifH/qg7x3iSjwEcNOApp9lT
Z93k+Ra641l76D/W/6O64M1RZPlzDqQIiOzJLjRTdwR7MZjcUP84djuezbsp/mR0W++6lUP0zuKC
X8fjKEnpgNh+AnYAiHjs+AS5Ac4W3MFdsHHFiHe/oKW4TUGhPrFJpSAvm6gzTJMrpzfJODI67ak8
kczpl2yXu8txYuXonqoobqZE1OZNKe8N1xhNijwzM9qZG81bj6Gzis5/dGNuEvA0lm5FThl/mnwz
6ZAzzaOXOplb+095+o9j3Cjdo2VJbuLs5mTH7upQJztTOajaL4b53MEwXTUbXAlE4VK7H8ZjI1MW
kcr9ZTucDTGIP3AJ2CcB089g4y0UjG+QOrT2DVhBbq5niOPMW7B9/JNOisujZG8FD3P0rSgheczc
VqY5OTreFLHH7jzC7gaR7ke7D9za+qA25vfLP/MsDX77mbAzwgGpWcvG5/ufCeynPE0Ndgy4pyXL
c5LnKLyuoEyCGSh2gp1ufbLBtgY43Kleu9Ltxl96YW9Ya9VrTn6FcB7Vyh+txOdXyNDD6qSmSz+9
yzZqVWsBn12fP8oK50+2iy5O/cFwh9rRPuWzIi9UF8btaMw1tNZO63bFDBqZr4LImmfhvuv8zo27
eNg3WmRvlGDOntpvtl+G4hnvY11RF20vk8LmCjNvafWYqYewvtb01A2jzLWcXed8sYqvMt8fiEn+
990Yi73sfB1qSDM+X/aCs/KX+EsE+0NirGlawy9p+tmNq6sOMrg8qW5t9cbxAbOrdwpjS5L6cekt
so01fxinZ13ydzStOhCg43hy1e6mXoak7X1mtF4cae6ot/Bsf7EYOJ+K8nj5N5+VX/7zm1mBY9hc
p9kv1EOkJB0sZ5gMKOW++OrRsr5KWujWjX4c4T/y+9lr4UWC2lTZmmtZ9VY+mSXDSA8Zi/DdArs3
C/aJDbdLh8Lt2qbYsZD3S2/BRr+spJir/0fHP5KE7xLYvq9rNZLAdwPwD2Lh8NAa47XZmRt3xZYk
4WioGR/NT5AUaPLO5+amL+lq6YO+9TB4o5M5Szv+WE+8lfS8sq0pJApG1f8j7cuW3NZ1aL9IVZop
vWqy3ba72z2l0y+qjBqpWaKkr7+LfW7t2LSuVclNsnOyK3U2BBAEQXBhIfQs3ZlV/DG/q/rZo8mp
l1JfRaiMFIAb7xV5o2p3UbLXbWRFb7n9rlVvxJrxLx9sOoL+22n6B4Bx0KTql+obMt/JPt1eg+UQ
yal40XQAyunPbXwWyU0tDzGnAR9sSuH9GAMn0JBTpBDwW45akKl6MMozuO+IR237Iwt/NA04YdA9
u5ntwSu7tUHvy55/9kGC/82xDvg+miidwpwDXqpT5A6t+oc2Vl1bwhNlsm/lR9aZeBT7++MddO98
WDDsgbYFwU0oyFtYQhEoii4G8at0DIfcB8XgCjZtSUXIIRjthBQdLd3CvU5qM5RuCA6E0ZBSV4pi
5qRTXHl06jBML2ylAP/fcBOGnF+6wQlLMxTVisHKVxReStRRIAelOdhMOQxb+JJcC6c0pggzadN+
GyPNK23lTetMTx1L1y6N5zBiO0vODrY8uFSPTyZTHhJdD4whW6lKLFkFTsiJrnFpwA2eb+IzTyxT
UEJXOTZpmqntg5pOSLDL7odmYzA0/gLAupombyBkKvbxNCeuxOQHK+7zlVjxaX1hCxOkpfJn8oX3
A8EBCWieQj1WDKcbK+rHFhDBqtbIByVE3/1gRLyXkjFXt9PnOKcUBB8zRiMmhoqlQ80VcKWnlT3K
a/vCF12skpBt9Zmd46EDftlz3lVjM4Ct0DyWM5gVogeNuY1M74hx6OlKcFg4Ci7k8r8/W5Gw1lq7
wJgYB/ObdzlhQTKjXbCjK17IP/9KPZW7IQInpmEIBs9BRq8kXL0svTMV0Pd1K7irJdcyMLH5PwnC
SaMM+pTIBRSh9n1EvozaDoWnjH3RxhMt7zCfUFcPrFxRa+kediFVCCeYGRPFugW9DPKqzF9CKdzk
8p1UPDbJ77zDdB/MXFoj0F1cMpSmVJze8GKRjdXoUF4wJ2iqm4gYob6lAL6Whb1SXeAGu1qyMzGC
QRu5iSfCxYwRdSu2iTM/LHxtfCo1E/M/Vso/S1sSA4r+aCVYEtchXnFDaMjKR4Wig/mIuXFJ9CuP
bZSEfFogZ3DL4ie6CjDDfnN7+902KdqNL3dBntJc6XIcSFob+8yWHwatPA659S+b7T8dQft4KWbO
M7D68vBXGU9t95Ca7/NaIFncaGcihKSyTORY7kesWjZLDtgX3UFaCVVrthLOEyCjZAPD0xCp4nij
ob9qHKM7u1yjpeIRQXQ/jA0CZRh4IvhouktbRfUoUd4eDm56zU/q1Amto1J3GO2zl8w1CqSl+8PF
wSSEwUi3KqNNsTK1cjdMv41Y3Rbdti5H1wSrY2w/yHP/2bXdEBBJkY1M2o01Ptv9tjd+2vq9rP0s
yU9QTOrqo90VXluWns72EvlmmeBgBazrtsMuWOfiewXroPSGe2+J741rlEZUs5Nx6+mHXUYxBgEz
ZioHnXftSrTjW1BYkguhQkSIqGolnQShdPYLlNZYMTlNUvgYk+X2qQ7iy1cL3QW3NV0K7IhynBAH
VT4VPVCXjoAWFK0wRziCwRqnvUtzCz6NpgbPus/JQzE1v3WTPjXm2nPr0mX7XLAI0ooGLc9hZX67
fenZV0X9HdmyV1kvZbPrUoyInU8V2df96PTGSuxd2GMX+Ylg6VjtWxQ2Ido0qEuHrwwTaYdiZSN/
dnVfredZFiRa1jTrIQSJlZMiog9Zu0mmt3KaEdw9zfrWWI4SFw5qp6QEcEt25yz2ZiDvyum5Sjsv
S4Kye1dtVFBzZ57f/2nZ+YgKcNJhGJQQK1tw69FqQopW9q/jtM+1nZYHA4ZujvM2mn624Z7qblbs
botdKsvB8n/EqpfelqExTbIL3OiYjSJj5mdICJM88TtM7G1az1Istwy/DelGAYFtmYNunYCyF4yG
ANdJT1T1VOKGuZuiPNlZ+3bt+/jCXy0ZJzlUcXfnr66Xn1diAG4dS7CKqTMvnRIn463d/WNIdm32
dZpXXOSqXR/3dz478D95giNKZZSXSQtzpMm4RTFFSdClpwRVtculu6R6HaxnwziCcyYee5QkjxMB
njH6lY5eopzMaq2xbnlPnn2P4LLog6TKkPLlMd6Lft41+RwoCHl98qpKbta/TTpYffKXesIX+bd9
YynZOzeG2NaFZ0JjVMBdi2prhyP8kIdVYIbHEA9iFNel6qcd/0jXuDX+H1JtGUU2PoToMz6eZegS
DqGGdJrhzPlXO5cdo3iPstwh9atp7eqxdQl5lnRpRVnR0fDAauLcxew6TJDDESyc8oPMMK9XsjAQ
Rt4Z6QS6hkNkHNBU0wxPZbkS7q7uqJzjjs8mBAgJb+JXUy74rMQBraCx+x58D3a/Hn/498+Rt/Yq
d+XNXIzFzxJMngFaQQRYgcdD6+OZJu6b4RyDwHEOmF/vuP52JZm1xWIUF4S5R7jig74PD7s8Sztb
MzVU81KNqsT1jt4xeD/+70cQHIOjA7H4hR/+//0Hf9g4Owe/gs9//veXvuMXzuHgetvTafv7tPX2
p7fT28+37YpT8x1zHlHwqRi0B/gG/2VdUc7RujP0sOwxfNdt3SAIEvfzx3aNSOWTvORKkIZZtBj9
gwnyIt2OzEqa0QnG9/aeF3gBlPYdd0Wba7eFNpizLmPCOrAV4t0IPLqU1kmduJmz37/tveNHsPny
Q3e++CtLfJWWfNrtTJIQGeUiUkI7hqT98Yhlc/01VZYWBg+sIAPEEDcd0IBLH0pKu0zbBEWQ/dHz
3o/BL2cDd3C3K0ndJw2euC7ncgRFlIGWcVZCzvHj4/vLy0vkzM7L6DzNDlqz8Wf8G0T7B9/dPv+u
3Offz8zhP39PDt4b+f+s3JI+aaSuvwisfbYFnlhE1UvNG0BLirhV4Cl8u+wedjCv43rQfeu6K+p/
/sduCRNKUowU8mjUXJgH73eCpw12JiR5W29F1CfnypUoHYAZgjERmCwnpDTy2EYgPW25qCPfAcGO
b3seCKAe9PP4r9sbYtmWZzKFfCays7Fva1A6etTRHPwG6nb8/gZtMzdxf22+bB4Pj4eDv7KIV0Vn
vj8ACvpPWeEA6etBjeUMghEBSycIXjZf3fu1oLIU0S+k6JeuQsBVgIE4XD3viFIZIujjBp76uuYm
V4mHqI7gk2aSN4r8KejdC3Yb535Nwmcd9so7TLSm4TUYneniY5qWloWUAaXDV2pPnPch6H0v2Dz+
qPwfn6HS3fI9sHL0Lm//M7HC9s+0kNJZgVjuH5nz3rvvb63PcBxMbue1/uB5BLvCwUmpOx1+5vjj
FwAO3M7Hw7VjOgV+wv7b2577iVi/ZQ8h1bOKGMgr/X9Ly49R7/j5GzYO3zz8RMUxyjcr/w2/48cB
//u5mbCd8MPj2/j2V5l8v9z4KpHBX6rDupcvvurz2wLvf6c3/wr+LfiFE4H/WPsCjbu0+AVgsgTu
B1PrkccIdilLVIr1BgAXLhgZxecPhMgn5wu0v3fveJj0TsFaUnOV06A2B74EYP0wXwO4OGEHaE0b
a4MFuUM/NU5v4sHU7h07M3wtj1buHZ+0hRdKCsKEqNylhZTGlobDr3QeIidycA12B+cX/jQ74BLA
T2RuPvR1oPbm8Og+7Z42O9+H+r9/n37CLLuAb6S303578k5vb/vTtnd+Rx5zfq71WYnFGJ4fc6Mg
9TDwDi7OjDUyRgs8NWXoS5PDBjSCWVn7YHACKLcew55sZjInu6gp8pUgu7AkJtpKMKAD07HIFQmN
FUr1NOtgCECXgu7gFtd7eP8HbtUAyB19Lc5t5+ehQFgUYBXRB6wCaYGRC8Ki2JmmZc0APbUO9RdA
3fUNs1yCEgVpfGKvPBZd5T+ob59LE/Kf0i4yw2hkKDc/MvSf2/emeRiLTQKgV3eH59Xbyl1BJLGK
F/KEQFhjUmLaS5BX2M78Hv4Gtc52/p5/j3blLn2qnGaTvUwe+26shBS+b0SrajIfXG5gIiOmAePv
z+4KplbnTVjamOFdnRL2LUrxLLlWLlyR8XnHPJPRq5lC2QAZdRYCopIB67BleOi5bcIldzzTRLyp
qnjYZ2YNKTTXXlQGQt/OkweWOYq2kn1fxUBO22kBLUqAbORz/i5thsCQV/ZEC978405pfz9G+sre
WhaBYTOA/gI0KwJz1RLvHzomPLj1FO2qFgMtQWTx4y8NBjV41y8xOEc1aMsu1YjiHlNyQ5CgzcZ3
a0Q18WuDQrfMVsRcrT4XA9ZRTJXFaB0cGoKYPs2YbTawlr4va/tIdeKBiHAlOqxJEfaPzQamKQmk
NBUYDZPmkBr6T1r87bxxzlPJB63Bbrw6KxIed4mR2uUAMZH5nhTfxzzExFFvldnw+n53IQcn3qXR
KrMrjZRBTl60nlRv5vFDK+/mWHViM3MM+x4DD4vazdf4t6+CrCBXcG0V1dRoCLlcvfNBaeMWg+2g
6O0PIzC+2pNcSCuR72rbWjLGPCkG+CjBfIz75qWmxRgm3dgBIQyYrxuNJZ6CmRNqb+EaYc+aIL7l
zqKQiSZ6RZsgqNUAjCWJpu4wXq7cT031kWEg2IpeC5a0ASlHVDUIEB/ioNFeAr+doiFItFX2hpF7
Xhf1vQO+FieVi6NGiROC1OSvdzR2GiY2oS0BZ+5nXnOmYkYUzKxK+8LVgB5lw+AMsWfjmSSsV/L2
hd3GS2Z8OhdaBzAK7NKWycAawJAQOgzJvrNoATQsRguXGlm7Yi0tGt7fQJ6OdhUdZcFLQfYkVwjh
0GjKUAlXXwb7pOV+0mgrlltU6EyO4ByxLOE5OxkQC0OySQARUAn1snYObi/Q1Tsz4gdY4P/ow7/j
bIXGEEgEi0IfAKi9LJsxzSFoiW9ObmXeKZkzYvZSLXktsCj9vE+0FWDQopoA+8FDCAbYi69ZBeY8
ceq7wsUh7ytS5quT7itquZZAQ4uLpIJr+UeM+HYV6r2SSznERHHs6uEH0+pnXS69TlW2ZbXmjFcJ
MJfGD2KAQBXQiQopTDLisZZZM5SCW8hVuZf170nyC0OUvThfexheOJghDDgmXFoNHePsLxdQkVoZ
8yChmpYUjxLVDqT+dttHFtfoTILgirU8NRG1IYGkg1tEg4P78ROGmK644qIiQI+AXRqlkiv+8S4p
Joo6O+KTFZ1kMj5ryUqatOzsNt5wUHBVMWpZsBXQAIZKSwPOPoZPYTljOMwLobOnV471XBS+OpyI
fiS/ZGTzBe02t+24FDo0DH3FByDFwYTky5Uq9LYOjQlj7lILWIcGdKk/kt4PgTW8LWcp0GscAA41
MdFebIxtDMoUNVEgRyNHNHl6Y2k64ZQ5tp1vBktxAPhb2cafmElxg6FeDmplGJZoYtaez6womK4X
GJmifdEjIFoT2n+QXNtXnXEs+tZ0Zz1+MRvylLCROUYWK7tGZ/JdSOsdLvBaUHU1BUxUe71tjat7
EzYjXsiQUqKf1gCy+NLqTWUoLJlC6jZMAZ7FBUl/VAeY1xgagDHbL3284sdLy4weBg0YDROzCMTr
b4Q2lMQEhNEt1MgJ+++EBEU1u0m2ssyLip3JERJMTCiPJasEhjgcXrvxcSh2AMx51NhW9lGpgor9
wxGLMi3e3PjuAfru0pBA9xpSyGLcACxMxWLALmMyXtusXTyXos25GG7eswNJ7wDUUCyYz7QfGSmd
Du28lv1y2ymWtgi/api4Z6AjTMTfWUlLqd0nhauM92F8pA0mJpGtLQdd4cfTvxjuTJiwULHclC3N
U0QdXXbqeq8mmxZjFm5rtHTmnGsknDlZG7WthBgKKrdAIr1bgIokLg8dHoKHf3HwP/rowlVgAH0H
yyOIipSvlbUds1OjvtTV7rZCi9voTIoQLU2bZWNrQIpt7WzAwKuHQXKGNaTb4ibCTRN+gNQYNAKC
t0X5kCYUOXikRZ7d/5JR0IM00oILD2hFPBS51rSWHyy5OKdjxiM2uhWJLAhN0lKlaK0oXCRXvp3X
gCKDYJCcbhvwuoKDyAeQO+oBINEAzaNgwSwv8WaN6c1uXbeOEWsOM3XHHBpwGI/pTi3DwGB640h1
7xjA7yjFD2oURzTRBwMw6EPN0Db526jXmLeWTI57DFFtA9mKaghxBAd/yNIYlYSiIx5YDRDzf2dV
uymV12J2pfJYraFtl+xNDE3H8z0qSjgJLhe5IlIH7v8cu72m6baWcyBltHg8llpuereNvigKdse1
0cY0HfFVV0dkCQsbypXNfLTRSMlG+cUk7Pm2mGuEAGSQTygCUiUTN6xLlYB4NKnMr+MzwNEki1+H
Ljm2w68p/Kkx4NfjLnaMXnYNnT0ryegbGJ3pSaoMNHe/Vge9fprAx5z7s5Agdgp4dSUb/iyht+a1
z4yh2oYtENT+YJDpWQdrTBig07kwHBTxe+pVij18g2cyb7KVCAQv1pADrhIrSvlkqVL3NvZKkjpS
2NrEq6UGMW2KWbm3m5J8p9NsPw1mk1coOCjWcxqm9mk0wd470LD9WuO/kjopmhDe89oaN11cRlkQ
SfrQOSrGvvZO3GXVcGoYCmoelqjFhJu0xmQ5VZOzgMXA1/mMMb0NSJubmOgza17bkOqxCusZvY9p
3uROX3XEJaNRBTU4mWnUgZKp1csCD0FxX9nOVLP63m46ZXZMcyx+Sj1J3if+AOgkpJYTBzymuFWN
+oyUuq3Rca2nlWreZQPRgJmK5GdWD2N67PXJfFRiao8+SBJZ5JNRzR8whKr31EqLTHS4glZDzxWw
TtWSHL7FlT2SY0xxXQQXlkYelIY2uzhqSDCmA7KD0Iqw8+vWojK0T8krS+sIjXL9kG+UpisDCvBn
EaQ22qBcNQFqc4ja8Vsox2nvshGNlbGhVmttGUvR/tyFBH9uZjY3A0akYy5U6bThfR8+EdSWrGzl
4L+CD/H7Lpr/AeRCsRTge0FQm8q80QEbdBofinILhv9UDqb6FRN7nCrdAzimSdvbm3UpJpyLFDKa
0RpaUkgovDQxkONqjZaKuDqhl/brbTmLNrQxDh3AKAxNFnNwu63nocghpxubLYv1TVmnr8AyPlU9
Wwlzy2b8I0usoI9TwRKFV5xnc6tY3+Xp1OmJO1nf9MqfZ7/NTmmzNi534ZKB+hXuuqAU5ueGJR5o
ch81SYspl7l9jOrHkh2b8UcUf5tKNzWCCRs2ecE+d0AFpFboAVC9JHvv8u+3zXx9fl1+hXoZepnS
WGEX4yuGDNQ84XMzZR5AE24Ye6z6Eidu0q7cW68dCBLB7EH4DR9VfkHvwgBNTxJ3hYsXILeqpUBP
rB0L18Qs1HghB+cykPgc4SjOMwvZYKIbqUTKxcxn3R5OyRA32y6270wtKR2qZsyNNVzyuqTZJSXG
lwORbq241nUiCz4OEI2gvGaB0+cTmn6W/89WZlcJL/gmbXtE5hJvQmr1XjcBZAjaDhR9gUZfiQpL
BibgWwauloP8PkEBZzKrwa7sRM5LFNHH3Glo3rpRzUK/r5Rft51nYeNwGwPXx7FSaIUTcpFQGXOq
ZFCP1m+J/SuLJ0dr4DPSV4l+G6Z7MEtN8982uKIoeiFUv3RZmYZ51OhwWTRGb1PFfO/iPigbfaXA
sawcf1NB0Z6goVFQTtZqNSwxRweN5hjyQO8b+4UigaYPVuvqjU/bIw3XAPHXUQ+6AVYDcwLJiCLf
pW4YndzbfYPN0dJfTYvW5fI+DCenkFZWbslHzuUI2z607XLKCXRr2rsy/95RX2Gn287Bl+GyiHKp
imC+BjOUDYVCla45zXLpjJgdd1vCmrEER7DUlhhxASWyCn0REt1liXUiGN+k9msogMUwebYu3J5n
e4pWVoo3IyhTWA8SekFa05lHUJmHTqgcmBI6bbf2rLukHXYUdjGgB8je+CedibQ1NB8wC7VstdMx
+fhhSu6LIQm0NZbXJVc4kyMCn1ncapMcQ06sFHtTKTC7PffmPPJuL9aaGNGzx3zQexlierB82szy
Y9p4FV1jgbvGciE6IBIR08ATIriGBDkMbOaJbKG+WyVsxqsQC/VAxaCCyRmzTqPHDHMag8qqpftE
TgZfa6biw2J02KttoYFXs5n+mlUWX0TQ6YRuJ4CgUSy9XEipwHA1W6Lox0214V2eZrS6hEwh4M5o
detbaU7tg5FErHMlPCogiUO89f/B+GdGEbY70RodNxUYxQqH5zJUfrZE90i5co9b2iTnphd2vFK0
czWFWGLCvthgdlVKxQ3r06zdx/KM7Pd9nP9FLws1L1y9ef4mSAQIO6tiFVX2JLHCIK1l467Uhgyv
uPnaeLqlcIbRfhpYvHCWI9++XMWuzbuo5KL6XjsA0/GYFKZ7e5UWTxy8+3EHti1VE6u7cZil3Szj
qaVGw0XUgHxtq8rbbghAZK/Yj6qJvpN+hedjKczAfMAYob6CLFQwoSTZGOo5or5ujJFDlM7N52lH
dd03i25lta7rlGA/xUuBAeAzpInJEMnsupkTtcDbKXVmyZuHyFHMr416LNhd0bzetuaiYmfShEIl
oaybKYW0GJVrq9hoMmgIytYp18hqF0MOjmok8zYSTdMQIrU0N3lbcL0mQ8bYri4AUN1L+tbpWslN
ieKx6YvNcneqx2OYkyBEy8Xf64oPQCUb+FLuPZfOSWlZRSPDSRjjoh/SH70Ve1SuQSubrKzh0h4H
qwjyEzyCA1gguEsym1ZBE4kjZx4GiwVy7tjdo2EdtHTHxsQhpFk55Ze8Bs8/YLLVcUzhVeZSN8uM
RqXNE0z7s77NILGVHmmrOy16sMjoRe3aFJGFjB2GxL2ELyie7wRTqnVZgcahRrWgt+p9PekgR5Ia
MDyMepr4Gqogm66z2nBFy4XwArYzDYVEw9RR5xTsao5DOZb8NmKkxkaaraBK1iATiyI4RwRKP2B2
MwVDDiZYKMhEsP3maFerKBHhCfev/VDhzBsm+NpwAF+lzP0EMsLewOFL6VatI8yxPzSJ6tjxGiXv
wu5GMzgePzFlFTR4V/Yq0xy0ZCYif8pQGopAfHFnlKdIXfH3xWskAYkXOphkkCCJ+YSRDHDADFYr
OeWMxgBfeK5tZyw+jOkhyR4q/cE0N3PdBbdNyVdDTJ/RAsg9HkFZFldLsUivRwwKdtI3Scd8cVSt
imjlLr5QeUXnLR+WjkdFNKKIMBqzCalqUGwuooKdaNqU5eOYnkyKWucmNrdye1DVYE50lyHzVL6i
ynZby6tl5GmRic4wPqhSAQLlcnM3fUmaYR7RACt96KglSbav2iHm0Kwt46IgHN2okQGXgQh2KShi
iayFXJDSoG5rur06ugmANTOo7bQglt6j8LUtgrH4opIN4D2T+pxLvmWuXSqvNiFX+Ow7+HeeZfUd
HiTkHkN00XoeOpYaBjlo48HIzfBsf6wtJywOBHB9xa+LwbGSgy2tIG+vwqnwAUIe085SlU8qPkBX
4gjDPDCHTwadmYGSSCFnPo1Cv1GNFfNfBVVBqHAWh1rVA28Hod0Y+2l114zUyeNAGrbS+PW2Ry2K
QpMvL3wg1IlvCW1o94DZAcdsY/qkFG0q1c9Bs64OXhj+7VMo1wroOlPWAbwEwu5yLa2sJHrUgI1t
tB/mbkeHL/Ma88lVFPgUofEdgrQQqeGlCNR3h6JW0SAeTzWKvN6k/M7X5pVc5y+CEOF2EDdxODcY
OwoWZiK3YLiTW8xOivp3Oti5b1qpvo2yWX4uxjwN8qpih66qyeCPvZTssjwx/joqCR8kHIZ1rM5V
ogOtHasekVFpBteq5RnhngzPYXyyk11tB0lveyY5JobbrM624wIugu/nB/wBwwtmV7tMnwnFB5C0
dTvFpZKv6TtTPhqYvwCkRSl5doNrDphHf+jG7rYHX18DBOnCekiTPhlTDRcu5U3c3c8kdNTkuwV8
OvsiW0HeBG2zYvJlP/ujsGBxPE/XQ8Hx+Fr4kWdPUwUc8e/bai1uzLMGAx4ZzyJfWcszRppCBOgk
5eaHldxR62GYwcr612BlwX5CrNdpKVt5yVsZ0um+7D9wxQnUuFg5upYCKUq7yHR0XD5Rq7vUB8Sd
emPH4KIDN2bUBBS8WtN7n/QgjNizcHPbeEvrcy5MMJ6SG8gQgSh0Wch8Mzql+uQ1w/fbQpbOyHMh
gt1C+B3OYgghCDbqcKQYAgPuYTlcc/BFbfDUqxkaQH5XPG1WV0Tz1CJwVobplD/GgTmTQT1D8Zta
9a34GaMQPaVEOxCu2403aQ/x+K3pVz5jUd0/X/HZ03zmkCD/HRKpwlcU6YGyb6Nxp+XP4drcjyUp
aL5G7xD44HFfEtzEthE5zawEHd98r2eebd1Lo2etcdwsWRRJDWeNAN8kgAGXzmhWQ9wy2uZuG43O
YH9tpdxh6Uqp4LqdFhuLM7ODvY6PvBG7xCampLLNpSgyeO/6vM51sDCW1jZTa3BNYtdleKia88aP
Mqs/WtaMYRkpm8rjaJIW9Qwrt+pfTEJfNKiby8hW3TmNe8+KcvWX3OYYNNCEEWicgWqU66CdQMzp
6xbtusMwaKO8yakx4jxo9Er38AIf/Us6ihkiOmeGhyXFp5O8UBWpT7rcrRXVK0KfKrj2WU4/rSAM
l7JAZNwcG8qv0WLTRlUpWi3hQd6tm6gPqpT8zitD/9srJV8t3nAATIWlXUHkw16PJV2xkGqW7T4B
UXlUxCvHxpJzW3gNBks3EILgORXcboj7ep6T3E06NfPG8aNRMKdiNCZvBCT/dnRashkQVLgb25hJ
YYgotxAcA/U0ITplE3Ws8jTkj/8gAN25wOwAeA/Ay6Uylj0YUp5DGYMTn/e7tPvxLwI42tDGqzZS
xksBdpSOka3HuTsz8hNsH64FFraVRb++r2LVbRQq8RN3HbwtXwopMWWobtI0d8c23CiJb6u4R1BP
Mj3NeIswUKyWDoUlO7a0Inlxfc4E878/C6dDFQ1Tk2e5S+ri2zAQV4/UlW2z5G7nugkHFMpAwHnE
0C1Sv6IU5mmjL1l4KzdWTlseLcX0D4z7eKLGSxzSe2GhwB5JrHQGeWdDlNCN6x9jg6sS+wJQx6M9
RqarF/lBztaaBRfVQw1RkRF5OJru0oIUVCNdOEDsNJiYSFlrXpaS73mpvRXSz9uuuHheaED0agaf
yCAGoDrW1XJqEeik2r5nieoqTDt0UebfFrOkEVre/xMj3PvyVu/LzkScm0JtcDQ2uhQg2ASsl2mf
b///ZAlHoJ6BklQaIGsovlr5vsiOeXXfr02aWEzOeXss+qVQor9iLItoMrUazioXHaW/+jZ1MajM
wTBjNE3rDo2bx6zIvbL+zpvlbiu4vLVxtgMEb4JnRSQNkdHMX5hlDQ0rPtz9QMqHybyPk52q/Srr
rWGcJPWFrM0iWsrbASVFpga4ho6b7qVX6kk5IZGDV5pN/KjiFav4WYOX3so2Ogtua7gYQkwAflBc
1oFtEjZAqQ8xqVWIqjt0IbdKsw2jdI0fdk2IeqlPKpMCvg8hmL7+xkIZPRNrIhZNhrNKVzWeX4oQ
F2ki9jhLOEkmqf9VR8muYpiRrttbi33UzRqCeekiYp9JExTSZFytGOqhbq/MSKRldGHM6KJn36xY
+hIO9r1ifLm9TtdlQ37IAGiMVQJpFh4WL22INzIJjwAQWQL7xWbqKlXySqzyrZAnh2EuilEoXldU
FVoN3zV78tRe93qr8gnGct/+lmVb//kUIcSEQzrleY1jxzYYersQXO672u+Nzs/XHnIXDI36L/ou
OMexgt8vtW4xoLimn5zOI+bKtJuUeLGxNdHKFlkfElvZ7mvShGVNeqsbZlpg36Gt25xf6+h9jFBK
z3BlAoap2N6240KoJrg9QDEw2CBxEMJnWzXGrLIex7dBNqi29NJPo3uy5tq7LWfhbCXI4nCBMHGR
0MQnW31spKShA+YYgOSteTHZ1pDuCn2r5K3TqLg9VytVuiU7KqjQqXyGDpqxBcXQDohJBiGiZj4/
jrUbF+Ne9Xc94Lxde7yt24IvEu4fGgFsQ4WKlw4iS+iUkSucqm1v7UfkFc7YY4KLQdE6k5FHE6DC
2wIXjnEIJOhR0ky0KYmPVXNUjmEm4TBKmbrpJcvpUEhm2Ge3xSz5xpkYcf5o06qV0XExIa5FaXus
WjesVMzbWYn/SyccwcAhUG7IoKbD9LRLA9a20XfVjKfSuWrAFh9JeeZ0hVrvp1w/SWObnKxk0n6E
tdkFU1FmQZyafezosYlu7ds6Lx30eMnCOzxvSeccapffgvlnKu0sBd+SHioLPQcAaMwhz93xDBRI
MgIaqtj2Wn/iorueieXH11kaDT50Og6xivx9lE4Acnt9bL6VsbWR7PmxJimIWdeIrpe25LmmgtVl
iSpkYhCZjB+J/MHUIJ/56II7Q3Yju3WSta6oNR2F0Da3YZ2UJgSWkwRCxy/1/ErDyFHL1GX0Q4lX
Qtt1p6SKG+qZTfk2OrOpgQZJDeie3K3UXyNGKA6YXLeL7AOxd0R/sLvXnga1kaNxBEDUlSvyYkwA
yBe0BhjkpYnMTz1QCGVUwo06Gc+h7bYjWjBYmAgXOaxdedtZVhQ1BUztsxDqxBMqi8ZwwBTr3NXM
SgaFSwKyJzaB4JTq1OmV8IceYX5pFjP1TpWVZylUNI+RznTBU2LjEI/p7vYuWtIeiBadExACkSoC
E2xW1alR6LB8aPnEqPY6ZrS2gSVlm5rOm9vCrvhd8V6PVvb/pIkVPRCoRl2VYN6eUjz0aBmT6qYG
5/4JwcuNS91jNPUKwE3qOKgUT3UJGjtfqvSAIC3RJ5k46ePoSZ6SrnzYQsqJ7+KvfiifWWBCv/Q/
SWsllNRghRGvUVldPeBoWDH0UogGvBjN06gvoFdWcHE7C+NG6ni0yhKSedOQgcIWA3l3ajPXSZCM
dvd829pLEoGRAIEh5rOhJCNEjaHGO4VVgA4XdCDpQx+1qJPJc3asByXxwqhrVxK9JXloeMJMLdQ3
OHPwpRHRTm33Y43DtSpA4qNE0secz3eJoj7k8RoaYzH4n5uTf8xZxND7LlORViOntlO3rL8N/as5
+0zBS/GXUT3SGPn819v2XHQSxAc4AvaKbgsrSGUpytIGK5gz2wlpe2DhGvP0kgnRcYB7HEcVgEPz
UislVLIZXFa5y9qDnO8xrlxSN/Ya8Hdxz2ONOOcI0Bki3tEqtQbzrfmej4rHTJPu6rh+nqzEB0PH
PXp3VhLKRbuhRwQjrjV0xYn4IBkQz46Ced/V+rrdt/+HtC/ZlRsHlv0iAZJIathSU01nHmyfjWAf
+2geqfnrb8gPuF2l0iuh+xoNL3rhLFLJZDIzMkIrzJM2Ge+3P868+YuKEAp2/xhZ+EMZoxYQdjDC
MJVsJhWX4sSu1J+3ray7HfCMMwYQAz3LywIa0EoeJxpe+DTDTJcC6Hm5j/pwJ/kQzknoDtNYx579
0c3/lO6g6jlzZ8D5yBWgBqycph+ZyP9bYjfRD0XCOFatul3oW0ObeRn76IvBAzHqRnBc21rUUUA/
Bwwi9LIWwRFlEyaBjRjFNiHZfrufcBOFfzY2dg5Gy+93bmR2ovPzPExC7kMY6SQT4J0ytoZAclKG
pcY9L7rBm1AhzefZO92M+BT9/j/+gMXpLtB3k9IMPyCQMpfmnj79CPx7OnqNCJy2flLlV4N8oVF5
2+7a4Thf98JvRd0QIyMI0iwuXIl4hjbYty2s5XIE1EIIWaAtxyvrcmfrQAmIECOOH7CxRHGU7i2W
PCrt2iS2Uuis3TY3/+Dlh0QhCvPGM1826kSX5tjkI8CFCGGKclJMQL8aaNnGH4W0BXRc27lzQ4sc
VZQsDwCHSC1a5i/tlL+SfNpYy5rno/s5U10hL8Bk8+VaIuqnxOiQrYXNdwP9huox/y9FhHMT8yrP
/J7JTVplf1P7/g23lw7dRrxfrTawmuqxUjbi1+rHOVvQwsnNxJSryMfHGZODUneWpJe8N2I+bCVU
W4YWbj1Isdp2CXYu9g+K8dald7XAiOVGTrX2fdBGQI8MEiWzxNbl5g3xZEyab+DMpkbBO+lHWVa7
Psifbrv0mqdpAF8DNgmSLvDDXprxQ5lNVEdoMJKYHmVfAfa7UeK321bWanYYiABSAVhvVQOQ/dKM
3MR63vaoJ0Wt9NFWxFMlAsEVGahlqH0M4akXv0hv2BXmk802cAIcKaMMrLQ1Nvx+9ZlvQBtx5o4B
l8kSOkFKrUd9PUPInxpIOUbdwJMBvV9aQH+isHrJtIqogqxkxKHbYhXTlp7gGuQJDXkF1w0ySWz6
YjPCmXkrNlBoyLDSGroXPZSztQqj0NA4TqU9JYnKIUV+CKC74quKxYwtXPMcGJeR7HwTFkdTM6s0
0/O5vodUIm/dRD/mnQugBw8y2WmLAu9D67YPrB2bc5OLVTNQFQRlACyCWQ9u1PwSkVf0xJ6aX7ft
rG0vfO2fD7w4nyw3x0iHHBx8C5jwfMh52eu2pteHoAliDm53W29+kSnx+j53YjWCiPbWKN2mly2O
L0061QCRD6pxmc9TFe2KjFPjz8Q+K+3XGN41Q2sl1BPtfyg4GhRvfQBNZyDBYpcNMoYJwAkI60q8
C3STm4V/UuOXxrBj7Vfc2bc3ey3dPje32OuqQKYmoSEJNrDpWz5WTkc16FWimjrXHRXz67a5VR/C
xPKM8qZI7peXVhPFpiFK1G9bwx4ruyjvJxmy2FtSzavLwkOWzGMGM7fGZbgKo6loaQQ7VfYyH4qu
8gYF5DnVnbFVNlk19ZdKA21XcCUuAnBZZ6FWxxXCkaxYcrAjkp0V7uj/jMgGxGAtWZrbd+DpAbRb
X2IYotEYGhAsI3tpnIZB+PmpSx5krbd05SSajdM++9kywJwbWzyYFcxGBaEOY3kncq8DiQSXDNrs
MQDXbPjglqlFEgimvYpmCkyR/l4fP1PpEZWADRtrjgeyVmSZqgI54mVtS5k5HooYDlG2FU/awkLb
mZeqhPmTDUurqzmztEj9oIZjTmYBS0EDSTICSUj/vut+3D5Ha+H/fDkL/46rDpR9OYwwGkED71lU
EVeYpyiv2VhxMTxgIP22xdUNPCugLOIhLpugzUcUUIbwnhZuKe+j9FWNN7xuxcVxs0IdFaycKGMt
XXwoAdIp55tVp1+q7nQY8mT7Dnyqsv7ZbaLrVo7u3H4E0hsFIRmcG5dRQhVDIaY5S89YB1VyyQVT
xivVhh3Q38cs0LbYYej1mZrzBVByzx1XID8v7U1KPbSEYA8B6nN6zXBQtr79lVacb4bYoYaLRzhe
4ouvlAuRjjVBfyyUPsrgPsM4apxu1KS3bCwiA00jWc8q2JhHUXMD/KzSSTEG9/ZKVvztYiWLb9NH
CSNBCU+o44KDqy6t9hF5UaCh/n+xA+arxTcJOtShJqwGYHleyA8ARLRxCT6vDc/+e7UtAiroANAb
pfjLvJrRUtFlrDAvjG2rAYbjbT2WGDXFlJItSRk4AUmRM9XJ2soED6JM9yG4AfcxdMBPg1Hi96V9
mNiTUfXeFIaxCxvtH8xcgD+nBgPHo9GYfuYkdYzSXDRMgc6zMQHct8FZ03ct+hdAjBWCOElaqpxJ
0/DN7yf5RxyI4GRG5fgxBKnuPyWtSn7QForPRSihCtzLeuAZINX57UfJ9KinKpTMJIxIe2VZ5j3w
ekEfW9NQt75X+43encw6kSqXiEQJPSUIwm816/pvUl0RYuVFEf4oR0OJuBT44EwxGrXboR2Yu32M
of+NWLwWTgBiAygTb2Qg8xZ381TiMsgUFBP9vLEb5tVI4kq6G6pTSZ3MeL7tSmsH49zaIvIHMebE
YxXWdPCFtSXmkcA8ZaDMcNvM2sk4N7OIIiKZ4DQjzCjkt5I9Jf5z135WW229tQQYOsg6qnrI1EAb
Oa/27PFf+yw0CUahLVF9liBiyjxCH5Iwtkh5lGIP8CGzetS0jefsptl59Wdm+yYMUmTFqLWR3x1E
sovsORUJuNocxsAxQx+E5ED5Q9rCc/+d4VqcT9A5ogViIjDDXRbrNUCLJgFCl1mgp/qkxcfUDS5A
UUEHFi9x0ILRMZAWBwnbD5iqSNgT3oX7KSwOI9G921945V66+CmLPWhqI0U3Bj+F9orGScFsiZWA
LDeB1RYJ6Oq2WOFW0gksHPfSDPaV9SX1sK/5eUQz8FimhfZSpIVjGGVisQzkU1Lxhcr7TozipaTG
79sLvRbpmTHtBJAOTEgCOLLkHNQDpovBbCGjPb6xUnZDJXs3+xz47vTFFAAdA+uegvJBETUkJ4fH
CI3PhkUvjfpC2/jOV14HvbQksjVFc/0FkCVi3I+YwFmDJnxxxzEGQsxel0HjppQeKL9AGI5pN82N
woxL6bBxoletqThteKnMaqaLMIWOXBwmNabom6Gwx1yHXgegSGNhqwHAm1snew2If/61lwzQDKQ7
vQRxL6srpr2PGWwlMDIdo6K0uZO1Drq9ZZ7Ex3gSenFIQsk/ynoaQd2lFOGXPxJZsppEU1Drz7pH
WR3jXZwZSsGplKQqJEL95keYsOG9C4AL4DENq0PYd+wwynL6KMfIffKg2HgbrcUNJMToPwEzx6Df
tzi+cTCJJuwGgMmkrrN8DBDIhmAIxfQHBOESp66TVxSkHlmKcduEcGVov24781VcngXsgGXHH1w4
yGIvI5c/BVOmh7rEQ9RJ/cA1e+heDnZF97ftXGWRf+1QBCnc8cAHzt50FiHRwhahGsFOXb6mBGS+
5cdtA/MPvYiECwML59eSZpyyYjYwvMAvFOVpUzBzaw2L7K5hI4mTBiaMMHBZ63MQqW4kdhsmlrCj
QokR0OZtEqHGafAumxvfYX2bAJUAQxeIwugiSvuDqnXggsQaYsH13q3rZ1X79ykFoGAAz87QQUC0
Fnc9oOSTRCI5Qz6ffSMk9Eyhv2vKFuT0ynWhUAR6GdRTUTxDi3wRgKY+HjRWISKMPUga0bbDpGIb
ehnQUbddayXgz7VqjOgATgfazuUUg1B6NH2NMbMq9ceAegn93hV2rdjZdOjkN9q6Pkgpwx2pBp5i
GEkmD2kEysadTCwV/+/2r7n6gki6QQcL0BjDOUKkvzxJchpPEmLSjMbOAEbdtSP49LaC+0q4xZdD
MoBJNWgAoy97aUVKTTzDwimdNQsfoKL4+joLCUKN6mXk0NLc/Xs1Lkz8M4wWYzIIIXEZh9qw08kA
QJIVAIcFNMXAPlT1fdgaLr46X7i6z80s3B+PHFKJAmYy0M309H40t2izVq5FWMDrXJtJX65Ic1g6
RkrGYKEgrTPKoMS1AY/30snxt8ST1xYDPno8B6BlMR/ny2+kaZMPV0Aekphx89jkEQAUTZZt+NvK
JTVPLWroeEIRYWaXuTQDwAuhtVxlVpCbAeo2jWpF+vSAHgf3i9ApJ2i1j7+GLnNTAZwie7nt7ysI
gUv7i28WBxLrtKbO0L8Ds3HV8WqUQLqnhPeT/1WLyB0lirlJvLqHrcrv2sdE5xXpJXIc3M+LHS7A
G0WmXCDTQ78k6u5USHjgMeEPxynZao1ehzMs8x9bSyRXBK5XGoLX3CJTA1w7dLmHIxQUjK03/eqa
MIWKNh8GOtRlNTsJNXREtJn0FqU+BSx1euq2433afOSSt/Hp5hB8cSnjuOEs/K+tRRQZOiraRIct
lHjwhv0jK3jD7jS/sKj+a0JbJKJuAXDg8Hrb8MoaUbCYCaXmSRz8gEuXBXlKBLovEGH22VeQS1zN
kVRhrDc+6Gbs/AdbKMbBPUDojD+XtqS+zvK4hXKNqQp0mj1V9eSSWaFoefPvoQAYPwDUGlZAew9Y
06WtshkrNRjBA2kKT1PupsRE2VThU7uxfyud00tDizNXkrHW0gGG2uyYhHdT6Q3kt2o4A0rresu7
/IhOnay+F8XeEE6bPN3e0/lcLfwGZN/oQuPWlTFnPn/fs2wxZxCNwuMNjPusB04RhAQR5IfmTr7+
kosSTM+/k60JuJXzd2Fzca8SRFM1m7kvJ5q6Zuwqmb/TyYE1W73grcUtgkpZNSwuB8xKERJzQwOw
Tx95m3wqzLcb2lmR7EbGj9sbOv/4Gxu6pPxHLjEaII8EmaOOyvShEfZEPyZBURSzhrje/3tr5w/R
xecbB7nD3CCehkYB/ihM1if1SUI9PKkGt2rBK1VuUgv/Hfe+XCG6JAYGixnAmZhDWOzqlDThpLRK
iGOIWX7IRxW1brj9mIqO56VkSt6YpOaxlgJR2EkdKu8KlLUByy3pPpV9Pbqf+sD48pNC+RpEXhyk
SAv2YzqCdzsDL7ER9IBRiyKtX6ZpGjw9r8pHWTK0ozaq9HveV7VXmCWFllpT+r5VsFH+iIYm+tCU
GPw2fSlp31BGz33boDmI3NVhqDq7SpN65FVkdMTTeom+9Encmg+JmRcx7poZ7xmQruz2ZpBpipsl
sfEdNF1SbhcoQtZOm0Iy0NX8zPxTFj5GS5qABYXj+xIlDsSulMGrEznWrVGgcg3eEIHuc95VZeUG
VTawvaTTznhWzVBE3I+UYdhTP9N1K+pElhxkgDSwcW1QAUlMBi8Oqdk8+FEaNHstrYJdY2ojTJhD
9iPEGPxDX6HCz8feANFNboCHd1KN0bdLQ0LHOytHUCwwwwfofQrSxEqzdNC9jFDf8dUa0k55H+in
uKj0wkLNQceV7ndI7RkuEtDbpHT8DbZAht52qWEEtuzApfQY9r7S7MdYbsAolOtmzSNpTF8KaAQ+
qGo5RM6AuYk7dZT8ATIK6aC4oMuROq5FNP/RERaBnccsewb1xUlxgewiv1DH0oyn1OyBDGlCMNRb
TIjGoRPgYG6cQuWIN0lYPugTzdvXCURmrZWZZV45pp6ZYt+UjfxLVtrRk/0wjzgb4wCF5DrW+2Md
18aPkAY6uG79oPfkSYzowGJu6A3Nlqiy4qxonrq+JDXkTwHXNhsd2qe6KuWffcn6312oVd+LsZfv
KEocu4oF+rGVkgyDBUGn63ZvdkbGQ1mb9mZaSq+JKbJnc+iqFrR8kW6TLKyOtA3igEeprr6UaVa7
fqWOk9OMUAnkog+S90Kpq8e6gMQC981e7Iy4wwy1wDw1mGenzv8JEq3hs6gkYUDiQ0we8Bsy+MJ0
jDrZ8WBqGEmL9QrqYxkmig1pzH9mU5zstFgi75XSmsxODb/4g5qtoBYIAbQOZIXZBLKDXv8ZgKQe
WmaKXzxFNSu92mBq5Sihrj9UZq6OHE2EKeZdZKKG08qBHjh5lvaoNRI//mlIitp6dQvXhHcjgida
m/duz8IZc6NE+V2aNf6sj5H2DZ/kAA07Dc+CO2lIRtnNcVh/aaOSBDzJOmVL6uUqGKNUAd5JglcV
Xq14xV3ebn6v9l3bKhKQP5YkLCWE0oumWrF8Z8RPKFneDsZXr4TZGvT7gDXFe/Eq3wsjlovUhzXJ
/CkyDHXTjcrL38z0IvQuLCyyPD+kIA+M0ZYGKdxntEv37rT7QzzpUL5H1q+Og46ByzYKhW64MX02
B/Wl5fPqlXq5k10h9KhKUS7JMWmCFmXX3IviPR5jgKsGnold2W9VaLZMLj5emvUoC6oooATjRwqw
i5zzAgcixXjFz85glrlFHTPndLfWuNhdtZ2aLke7kg/DvaG6BPoKSrSVqM+/+soI9B1RVQTv8lVi
2WuhJmkdjGhvqve9s5P3dN/3nuIl+9wTu2p32yevlQDmat2ZvUV+WeXQNlGh68I7V3lRvnffVes5
sXxhq4+n/qSedFv2dHvD6OwNtxa5SEtoMyUhcKmofQWJHVRg0artyTx2rRVTnWv6QyjVvGojnghb
3lLNWTuGM68hMLwgAAKv9qWrKkGiJXqNFev+XTUTqm80uK/S1787+s+/v0hfg67r4jbDvy+NIGsg
nTMaXJ7u0i3Ghq11LPKsSiMBG2d3LKCikik7X94C8fx/nON/l7Kk565pK4HeEiZQ5NID+yN6mk7d
7hPDmOFXfky55mZu+VZtbOCm2cVDLvLNaBp6mAVHz/j8lH3JFlIWpOPH/se30c72bybU2baqK6vx
BIdhngHFlbB8PrYyNLrR+Jb4ZPLqwD5Vb/SMu+qrsV8fQQQwPoQ4C4Fd8/hNPmobb9fr2srsNWfW
FwG0MgVgTD6OxMj4FDrFe8Obmg++I3nqt3Arysw+fnUATSjPzRSCc8Pj8gwUWaQgR8Ra41P1Vb2r
Fnp3R22veMNz8X041BzQt2Mi8y2fXV3mPG6hzywSOIULw2A2GaZ+wDIHyKBqDJPsPIjvIe5Jxn3J
7Ni/r7YgGtfqXdhaHaBaCnwz2h7LGoRI/K4tJSw2y5zWkZ285ZWXH9kzaKpOo2u45lO/Q0btbMGR
1iLBueFFbNVE1VQdEneegBdA5qPySgF3rthGDF8LBOdmFgEN3xLJpwozsvpDhyi61v25Ha9X84pz
C4uQJum+r/qAiXOUoSuuHkqXPjacBycR2Bo3+JvY5d4T2bPHrXOxsoUYFwO4haKtDCj8Ym0qdN3Y
VGNStxJvChrLlT3S/WC+317g7HWL4wAruAxmNBdIzBYBh8TzDFc9Ic5RJ0fTMawTIGy22J1XvhMq
RlBjwQScAvz3ImDLfq2TNh9w6Mw3U3+Sw40JXDr/zItloPzM0AcGUz+Yda8IdTulYgKJe2gdwfJm
BTvzgXDDi22IVPHGjY6J0xyzJ0hxO4OFefL3x95j9xqywpxnj+IBseboO/T+fvLAOLxXeWC/pda/
3OnFT5z36KyeFBpRI2EOANLB0n3SHxPNIf6/PQ4wgW+ItjuEm2RzKRzXBRgMrPs8xEsGg4bPlGz8
+1exc/73UYKHmjN4i4GUu1yC1MlBlPVFaDXkS6lf+ubQh3io2GG0YejK9xeGFnsVmD7ORQDVaBX6
ur1/iPQPmjryFjX33+HVpdv8zYVmCnBAXBdnLJ1QEyZFiwXZ2vvAdac8JQ65/yhtoMCswGtO0aGz
sn3I43v2lD6b+8xGBuBJr4WzhZy4OiOYdIEyFYDXs9TiFTkdRNXlrM57MFCpX01kt90WiHJlUy8M
LEJZ1kC0Z8RUo8X0h8l3MXReAkS+BbJa8RG0XOF7DD0hFMMWRz3x8dJmzWylukt9wXMVSgqFZaRo
p9n/+kSdm9IWCERlMAuiDDA1TI+08Fpx6IyNhGxtNXi5ElSBZ9qU5aWdFiHt24bgo9BPCoHn/OgL
TKECV5NsuPza5z+3NH+9s/CQqxqKShosFQwgnhzojy1iwuvxEHjYuYmFt5vgn5OLkmK/XF3lkeCq
g6qYIwJvVLmEuDn9vv2BrokRFhYXLheYg1DSARZryY3eJZNTq7LyY3CqkGrRT2ZYW/ML112DhcmF
/zXShCuCwmR7yCXIgMLgH9MaLPl7lFls5ApI+ezRu73Qq1uUglsHFDRoNSEsottz+fGavu8SKlho
ZaimJG9Uc+J6A6fzt5O6iFWwgYFF0GvPVKMLG0TSoMw3gKEOBdt7aIZw46A/ZM8DR13Xjb80O+CF
1fDklN9/Eafn90DmcuM+4z97Hvy6vd6/TcdbP2bhrUadCdYUemiNFsqSEBqw6cgbezpRK/zVOL6b
c5D+FLZvqaiCc3/jvl8JZRd7sfBkjHX6RuNjL1Lyx6AcpTNexc+F2EKFX0MQ/n7YfzZ94cBxUqiV
mGBodAjPuLivXRCbvxZW9tzslN3kvXUWdVNOHGo396ZnHtodOmP/loBx/hXgNoIkLK5dZPSX7mUY
vVnopRlCLduOiRUj9TQepi2mh5UIBKgAOB6gJ6wSjBZfWmkjokba1EYWa4AFe42ytw2nWQmmFwbm
H3AW4uoACKwImlBW8ykQ5Eye7qMjRIv34a/pXn5gXmBloeOY+y2Wjr/wgKW7ni/t6uxElVp1sCyc
IuXdd/rVetOD4CEmDO+kj+okItzrWxn81oYuDkmntnmYKbBaJq7IHpvy6/aGXp8CYPaAtYR3AOZx
le5FYW8SUQcAxsdqszP95t6gE+r+BbD+1RBuYV3nTbrcRFSMZ6AvHBAkFn9z8LPP12VxbRoVRmf8
/HECoqR6arcKmytxBTYgu4FMHhSZeJ9fuojeVFLZ/aV5/BgeML9QeZ2LFL7bBZ5uWugYOg70fnls
ZfZ2+25tfXgLoXFHMVm/fKQYWj0okYEKbrKLWz685C4YEazeERgUtySrss0/k2ZNd4E7TFwc2433
wYqTYu3/2F+WnOQ4KgkdYL+1/Cdw5NS4LQ0bc7he7+wnqw9txXq57UHXBQLU489tLp5/0YCCHcSL
kNMWPN6j6njQv0sF/5VYYF/F4u3QGRz/W3m3VSBYSUbQBkBAAz0TBbfdshZZqkVbGmMAHvfom+5b
MsQFut0QeAzSGIX02IEcqGp4rsmohG7c1tePeqwatzWkr5Hx4MJeeJkMotdYmsAIHJ+IHe8zp3dM
BxcYCuqcePFX8KrfgSxq5Lo9fLZWuyWluXKXX/6ARWSITA3sEDp+QMbBababMIN2Mr6a0/ffhjse
oK90HI6Y43Iw7QJ9kGPySgEHtuTDfTNZlc+BzdkoAa6GkrMdWVyoePMNkxmDOrMaHQ2azXrtRsjY
A2nDya+vAMDWQbGCsIVkWl1CcEU6tX7b+gk4zx6UUGBEwu3Lx1YVbtn/vO3bV0VNfGTEKYjQ4kVM
ICF3GUqSigFATWHKKFrzKYG67lOfiuM0JvWu6ERkqWP/i4hxOCboId62fR35EUPA1QlGR4gygbX2
0nYfkEGqDWwnqK0tX88dscX5MCcey2AMYS4YYRj6wyjApYUgrrQ012YqUNY6uoQUTG+OSRl9a/TR
6oDe0tHx/Q+LQvsOeC0koFjapcmYtFEIlkUwGVSPsVHyZmt6Y/Vc4qv9r4XFsUjTqUwgIY5oRBB3
MQGK3Wvs/idUDG1opYJZy435e/KKmnRg/ZaB4dhY4prPALSFJGi+Aa40fKkBGQaM0KCJFyGbndNp
+hA89nyzCr3qIGeGFiutaJymagRD7CU9AWIwcZAglMdon1nf1E/VNcBFtXH0Vu+X88UtzniS5RMT
GmxilOtVPsgW/dFiP/8YD5GFcTWe/dqiTl7bTpQyQCoJPC3Q/QuP6XQ1gw4fZuRZxTiNnTy0B/MR
A0FyDOhIj56+fdtFrx+cBtDe+Hq4vVFoZ8vqAzrAIHLMICOXj+5AH/o5zUTNe+ogtM3l9s4ECYvx
ZdQ1x51kK6zacKB5RRfHcraPOuSsg2TMwqOXZ8SXciL1c70jUw89pqGqpzD4vbFG9aYNshy8HHXm
M62GDWHSJxXcrVlLrUH+jFlyMmN1R6L8ownGH3EL0GGr7Mtkqzt2FXwuVglZyctVorMCsVoDv6CY
SS0GyPCK+zJsjloz2AzQjDHaAjiufljknphuBjOoivfJpckqJUk7KRTaUmUwaZ7E+vp7OwUoMMlj
3zyHrCufKllimauymYXBZ3oQnJSAJju9LDritimVD+BQ6LfG1q+uTmwGxR6gSI/nOQDrl78M2hpU
QA4CEoKZfFTkT7mqdmLAcFDMJOc/fHpU1kDxAc41oNsWtkAdg/KNnsC9jHu/f4MSN5dDcPgmVlY8
SMWb1h5bdsi6t1DbeHGvffJzy4uHcJerdRTWUDeXxzu9ulPyPTQ7LEbu9fBNmXYb67wq52NPGZTq
of0HSDlbjlXg4g6yUS4KqzTpiRbq89i9ml3pBAEG6GP0B0l/J8vJyZCMg1D8H7fNr62Voekyk0WA
Ff1v6nr20InahrUV8FpQ5zPfRxaCIZUAjWlYYS1/h67isQnoVuBaXTEUB5GtAPyALuylF0nDSEI/
wIqHhL0OqnyQRsUelAa6G1pw0hQwjCfmQQYDPfN/Zygw3V7yddkMO65hr4Ed+38AgUv7xA8VvWug
e1iI03y3i70BdG1l4K3V7wzTMVDbgGoesTNwuDE3KbY++VysXUbOGYs0NxcIw2jJ5Q+ozcgXrQwN
yz7eKxlwy9D7otJXGKGAJO3SEZDAOwzY3V722pf+yxCrgVBzvvQvjYJCM6jCOZChhRqfEgD8+QDo
5J2ZmS+ohNzrsf+zS8xmg6pmLWSgPg57mA5GzX+xVoXUOdqWDRDoFeG0zbmuQdRy6LmsBBulo3kF
i20FpawOuPZfXpzlg9ovMTahF3JhdezTFK2HRNluCgH2jnq/zQp/3eTGpTeDpdGAglGMRV1uaJsi
u09MiG7jin0ZUMIGmzP01BJHMSqvF4+dKVtd67uBEm/cvCt7emF58SmlQourfpb7Fv5jD6xkk9dI
HwOX6JtJxsoFDFMAz4GNAqCJZVNAGieACzLEh2YiBxqBWKksTqEU2KSsnSSDHkUZuoXxjLrhceo1
T8hbAz6riwUzJp4YBPNnSwq7fEI9K8yx2En6aNidkAQvm2cRbyVwK+cDSSqwAyrwe5j3WiRwrZH5
AmcS6ZTSHmoDo+SYXtUq5VPKm52UDfvUH7zbR/K6JDG7kIELFQAlFLeWyERa6noObHFhJdGeFbuI
HZTAq9Md1NlzYxdOdqZ/YxDTMV01fpNylJ3BZa8/tFsKYqtrxwAzyIPRUcZ438KViTmEAIwWVgxR
Z6hukFed3Rm1byXh0UyZe3vZq1/0H2ts0cvqhrGK4grxPy86cFZ/qwRy5YGCwGsj5K0FBBVDKdhY
iixi2fD3Uzx723aCoAhAU6UUgeu0fc6V8hiS5Hkw66fb67qu8+BzIvigJwLCGEDOFrFOyIMcYcoC
WGpz5IFS8lK4CQqHtLzLMwu02H707OfvkRGhBvR62zhdCX7ntueDfHaRJ12vyHUG8RQlD0AiH5+U
sNlw15WEX4UoN8ZVoRRKwbxzaaITZRkavlFg2N5wjLi1mDwiC4z2t1eydj+D3QdM2zPDwtwJuLTD
Wgr8OZDRlqjNwoOsGMXkbxY8ZUZg2h0bUi9sizsAmGGcBLYYaczDAOKiWcDewE3eYOQiGzeylhVf
wofF1B/+wsddHtW0FDQbMeNkFYloNQvJtn8ywmTKbVMFMJ/rNUmOTPLjrS7fvNrFrQYuUqRokGvC
3OGyVKpFwFIXCkaD6sBR6/teq2wVtVkdYzmp8TMTdtNtfYCVoH9hcvGhozY3+26eRtINjKaXb2Yt
W/KQOZjdf9RJzYtw5iwhDOO3KhTzTBOakepGN/pvYrBYN84R/gNSD7Wf5YM6G5GkxS0OU00i3qUK
7wEPr9jvjjRHimFnP8GFR3+akcZLVnu0rTGEnu+i7LE2tF3CGoxXoNCrRUcfGssh4NJDuUkAuHbq
UHEDjhdq5HiKL1LZTrRxMJo4dTlqqH18aJPvEF3Wie2L4C2m5Z5G3xVBuKr1r1AdcuO45rWsbsS5
tYOJ44hyPvhqr3F+OABgYpuQ+EREaqyIKsMOzHwYeBL1xtNo3RLaS8D0gZ1oiZ5UdFGl7fw0jam6
MyCjIDrI96Zb1bG1G0KHthxmQCFWhhnwywgwyESKWZ2VlhGCgE3souR3VBQu3Zy1XfH0GbcBhDAq
89dE4vkYsbiJqxIE7AC/OSGm6F0m1w0SN6l764xR/4YhJ2WXhXp5ErpA6VqDFjDNy86qFDPYuEHW
zjq451AUnGVyri6QoikVbUq63NLCb1r6aPhf6rCHwsKUPobZyybib2WbUfv7x9zizoibSJWj2Vzo
3xkgNCucqX6nm8W4lecOcqoZq4YqFbKLRWZVQAGVML8tEc8xQHLyi9+t9KU2jk6/M9Wrci/dCtbX
1dW5IHVmcl752W0YxW3R6QlMjpZi198gi/H8C5TqeEXz9hjynD8ewj/SY2vpdrYRuFY29cL0fJGc
mR7DshZm3JVWnP+oQEyjplC9f+jJVmNl5UK6sDPndGd2/MyXC9HCjqSmrlRJmEofLAjY7Nui5EQK
N+6/tRTxfEcXR7InYTREPXY0bb5P9cCn8qWPnmXJLnxQ6pruRg7A1k4m3o0EoucYgYfE2eXyphjl
1JwgSYTwqI5hr3oYak9UAuOviEHaoW7UijgBqrHumDX1uww5n0eJmSM5NHqGmnZfKoOrJWQGeY76
GLh0GscndSxkHSPfhKSPCOeVV/Y51XeRnww/E2UoNOBmAuKEU4B7JcDgwlFUJgbdMC1HMaygdZjA
H5hUH1K5kJxojgMkV33JggaU8ttsZLFTRZ+MtpyZUmR3YZzrlhh8455J0CnhEActH0lA5ddKVdLv
TM5AXiQpBhAOppADFKojxQc0tWjifZv1BA8vcCbYih7W+A1Ge9/pPmE8hZTDTwyvgfBJ1eoXUpG+
tMe26jED1sgf0I9C8KT/Q9qVLceNI9svYgRJcH3lVouqVNpt+YUhWzYJcAd3fv099MS0KYi3GO2J
mJmH7hhlAUwkEpknz5GpUaCZEMVGoMeVeoxAr585Tdmj8ZrVmM7a1ZkEaBwC2eRoSqp5ST3Je7tS
McbTpK06gSB5sFHeG/IKsR7NxGOfxHbrVhGz3gsFxF9ja9q/kqhUDhmx6Q5lrtGz0zA2jmiIFuDg
HTvsW4FNdqIak0JeZbatKyeNEbqtrGU/q3JszwbYMDGZlbCwDWjYxq3DOdN/ZWj0vym0GS03iWr+
o62V/LGgxRQ6ejWiUWJJ9q9Ux/Y+mIUZ3XJlkJkbjRC0BNsEEDrNBLJanrADbk9c0r1t7bo8VAcX
3Z1D1rTsOIEe+NCOlXqQm8F6q4ayp5hfj0HPymt4mMQHkh8xz0uyc64Xlg8FSIr5gLTNb0jRhWfM
1Uh8P+YKRicSUPCfsxa+64yFWnxV+RiC5gekkprLx6nCVKep28V9ObD4xuAjAUasnKoJ/MVVlTgm
Bqx0f0hAd8NiSPdI+qQ8anygaJlUUGpzVFKoyl2pd3npt73SRmep4eQ09Grtk5bY3zt7rHZoFOY6
xv9VI9tINFZfODZKgbOGN5zo94N2EXQ4b+A9WYn7XzbcUN3F1VntXxN6SxInZ3tS/OITxLRPhrVF
17BmGs9yFClncV7A2oS4WnSNXdWQTMFsun6qu+5Wj94TNXP0pNypMDf2XVCo/U2VgdI7LaBTVmwE
pZUQCMSqAmg3esSozgshMMfgCGh8QQvbSoqjujv91PYaTqXsgsxpw9ZKdMcEKrqppq6CJEWskSpS
qtdKI6FG2jqGcVtmhkvr/Rg+hWRL4W1tWajOAbCuok/9iW+kHHuEzSoqMQ6moR5bacVRkYc2dehU
6eCzlmnrTZGS5OA9MPreuR7pV65LVPeVGYOCIuGnsiTKzx1nE6bzU2jb0xRqwhI/N5IMnoMtSvYt
U8KNCYo4FchCmKqGam9VIMzDt2yGxI3+NQkzCqxorKInDj0qvNyEjIcMo82tEWoVrMv9MAMvnyoV
j9LQ+8zMfBD3+cNQbKTmK0+RDzbn1S+OphkxI+4YbKaY+M85wSvk8fqnWkn+l+miCBoKS5tqv1ki
SkyEgw4cQ5/cCa2N8dYVd1xaEd+7eczabupb8EK0Nu5v6YVirobmBqQe0sCMtF0XbfGmrCwMAxug
8MO51gBmED5XQ8aago0AN6bO3FpukdOEh5Qq/z4zxGQIVIuAKkBJSqylNmirWGVcIjMENzfX9xju
R/L2ZG6VvdaezgAWzNol2pwGi4FqNIaSlBEt3Rzn9Ws1JIBAG+MEUpamSyUIZhgRfkXMkhFEXj3m
0ZwR+c43DFB1FRi1IuBqI8W8ievO3seREYPeoIxuYtpLPnhSOxRgayiGeknTF3dDalgYFuJdnGxc
NqsOvXidCBkg1VHiJrMjcBPltJ6hypPEZOObrMTZD942/4jFqYEsz6j0NoxoYOdRh73SvnPtXqc/
DN2/fnpWow8GDlHEQVELrPMfLbWsbUylwGOrQ6UK5AkeoXuQR9vhy3U7q+dnYUdYEavtFh0SrIjM
5wU8JxZ0+nqFBaDjeNVD7VgmyQZee60VAr9GgQokOXPAE2zaHc11ueWlC5oIB8QgTpzmfjp9iyG5
oMTfwBmqpl6mKd71pa6d26VZ4dwmdZ6pYHco3Vbv/TJ7IuO4S9sNI/NvF+pQEDOD9hfwc9DMEl+v
TQrcVCejRNChOxqR+JJE7cb+bZkQQrdScKQBEUxkGaR3xzC+Vxu6cT2s7BUC26wzA4qbue/50f14
JZtdWjcoqcjlQ15Lb1GYBllY/kUFY2lGKCm0NOVGY8EMsLNleinARRXTMwP+2fZJ9yUzdtddYO38
ypiG+81LCB4awQWyCj2rTEcttBljryiaC5tMvxm0o9qEnpmNwV+Ys/A3TVRi0RYTzLHJqIxWwaM7
RI9PmVJfrwxPLTm69PG5lA7Xra0dZSBs/rEm+EXVQaCVjbDGpcvUY4ZFfa+Tc6NDkxZw0a1rY634
BJIAqOXgBGP+R/AQLaHqFPcTrBk/NRPEKruh/5WyJ7sPvap9H7QtANHatwO2Djo8gMaieioaJAO6
tVFSuZQOvl6EJQZPtQHUTMwdY0D7WqP9fn1D1w4BgDX2zHs4P2KEz5fFQzFPF6DzX0C3ZDAuUaTv
VDxpN5LatZXhTQd+OQT6z6BbaxxNirMG+qfa76abOuSOPfgxx4tua9Jt3dQ/7QExKSMh6udTiqTW
5F8LWXYK+jwasVOG+3GrSzi724dIOLPXLWDMQv5cNsBoUAIYs2oOh0HxwTsNoduHaQtl9BkAJRgS
HlooSyphPsFQeSLvPJi+ZkftQM4c4ze+FoCWrN1f94vP9cKPFsWkkzU1UIrwRVceXe1bsR88dhnP
0UO3B+nCeXAxO+Hm9yAKe1aAlD6Wu+v2PzeCBfvCUciZEqJYA/vxQbrYjxHoQKoXEFKdrKcx8qe9
iee1Wz2pt5hevm7605EQLAsBW0mbfmgUJG+TBaaH5Eucl0GzlWB/Ci2CESH34SHt2Uxy5E4KNK8A
WYPc90NtD07RyC+R0jgZ7526tzcyyM8UE4Ld+eJdZHcD1pWEs8fKu+4ksz0oH1z6c7QdPJHUS+8N
R/UGxAAeefqLTZ0HQxHXIOIhtoXKvgZbkoZNDVNoTrMdL17Cf82fN68NlMIAf+KB+VmXpIo6qZtt
VLbR7Xvd/gnl1UsjjeUeoN+Ne2/VS/4YE89HZ5MEE5swFpOfuuxPAFzjJXZ90z5nkR9XJLbPzVgH
nQSBEU06hZrXGSdmdqCZIgFXAX3zp/KHKn29bnQ1pi0WJrh/zCZ7VELYtKmao6rHzno3aqByQHUX
ippbSlpb+ygchEwOc1x6DA5J7uPwrurA1b8BuNoyIfh8bLN4MiOKT2V9tzQHfKqOGW3Ey/WDBRSA
DHLmWZRk/hGLgwU1QV3rdaxDt8+S4k7VudCcBpNEZB+mB50+mVLkRrJDoqDSL1oKWTJHbTZS2t/d
xk8X0uJXCPmRnZMS+tP4FQM/yGiyxgMeor6ZvMXDJWt1TNN7eLza3dbo1qrTLOzOd/Ji9TEazEpZ
w+7IHlXDVZP9VFIPzHHXfXP1QMCMDT5X8OFi+uGjnXpqoWwewo6kgSVJwzoUg+/DEJz/IUR74pkh
W1Y8qSbHmG+8ST7lFTiMGLbDewG9XgwuCXcwRDb1UVFhO6msI0hBvBQYmn4g34zCPERbF/Dqp/xj
Du3+j0sdTKsqRjUBRSEmZcyf5aB4EYpM9UNpgUEu515cBFneHzAZdn2T177l0rBw8xpUrkc1guGc
1V5FjENEOUbGoZcSbWWFn0vY857Opc65q4W8UPCbtK2HNqewZYEYzukIZj1a1P711BuNztHLwZ//
Oa/JbaLMIDAFUj4bDG7rG734DUISBzrQJk97/AYJgM8nEGT1N5mRY9Z2AhgrlyFa30vRtIsGazyW
VOWXDH23BmO5G2DN/2czoEH1H7o8MRdX4jQDPQR+iGyA4bnxunbPzB9SEyR6EGlOARnhHpuE9t2w
Fb7mECjGDTCvmXjpgDgc1eePzlYRRg0iFwiR0XhLpApyR1tN71W3At5VxxSwZgHK8NGEOtp2BqgO
tpl+s5JdQt7tWQx6I8FZi/XQQLNBfA7QmS5qhTFpIFJR8jnP0I+tUezjFjqj4/frR+QzIAt+C3wJ
gpAJbmBUQT4uxkxLqlgMaZTaIcSi2/aSmxI6Lw0qS2Gbqs8hIQFrshDP4v77UBZf69q8B9GV7SoZ
eQ4bbavAvhoa8cJCGRXgWzzlhKOEMiYuJg7BlaTO/JCED6BI36Pb52IkxUtCeq+1ma8DsxSlGxnD
aq4OQBaGXuC6M739x91Qk6zviIQ5hKS848awo1z7no6JkzUPk9J4ShT/tEB7BfqfDuIeXfnaoDLv
91w91HqCRA21WPv1+heaD63o0PguFoq+Bv5jCx9oBCynAmBuHjVkx6S7zwgKYTr44sPhtoDka4hH
9nWLa/69tCjkTWVnp+M4wWLJpsohSNdqOX2lGKfXN7Vo1rx8aUtImhSpmQa1h60E2bSN9qxZvpT9
Rkqzdt8tjQhpE9eluFZsGBkRghmrHBrtJPsYot3f+df3bu01tDQlOFCRNm1cxNBOqkHtX+c+Guwm
qu9J5Kl4541R65TtRthfNwmUGoQ1EI1EtmbWl8D5GFidHFawxFyeqIfRlp3WsG9Do3b07JJI0+X6
Qsl8a3/ySwx4AL495+5idQ4IeQPoFMQnbUe/aBgyxjP2VJwJiOduJH90wwOE6zwNg4/ZufQmJ3z6
Wrlg/jrSp/Br9a5tfOO1uA/4EdIpgErm/vXHkytlXB9jBUEZs+cOQJ63NNrM2VadFY0/MKMQzAaI
NEtFnk1QowB7cnivPShBcYz8zvYGF6TKuyhIvLJ33C26rTXfnT8qNNjmIW8RK1OUM9CjxvxMbphj
eZeNXQ/hBERN3aMpUNUsavSHugZ5s3P9A68tFuN/OqwCZQ383McN5WWGdELugLwdLwkJmjxGzv0X
kQbjB7hHbQ2gY1F1A6iMPkcvKHHb9k2abqP4mdrPhhX8xUrQZscnAx4O//NxJZM5jCmuUxwQiz62
bffCOCCu/bRx9FezHhADA+VhwUPwevpoB/qLYSQP6ACl9lmPfSO56fNg5Dve3sm6Xyg+wUPJOCnd
01+sb2FXiNfxoLRxH09zDAXXAwAxpHooMmljF9fuoeXqhAPGIjpFWY9djE0NdWRi/pyN7tE3zl21
zM2Alq3iVXn+b3vGSFBwnvFSAp8s7mThsaL3eUVq0M26E4iPaGbddKbhjZN0wZCqkytSYBi/ru/n
WihZWBQJ/sMmox2BsiYUOSPXYrd2u6U9sZriLE0IroIXnlYZEUxYVghFYpwsP47uov5LabhgGlPz
GmnzxoFeuyd+awLNA2L6p3si1Eu9njBc6yYdaBj11x4zIUPSewRMz5QPx0bLTnI/Hq5v5oZVcTOB
0hoSyDhipcNlKi+svVPjFy7d1dqeV261RaC9FrUWixT7DhgzahOoAUKsj0HHEMMgoJ6I/+IkLG0I
560YeGFEKmxoSe1ImqNrGK3EiD8fvbHxQXt/fQe3liQcvDGzkrGSYc6M31Jo5+SDz9uNr7RWljdw
xGbmTKS/KMV9jF0kiZqqRiLhtmOa0kBRu+gVoCLjB4UwSmAXwOYNhZXcmkPDJ3fkkXQB0R8IpYDc
709xlaY3jW7148YFsbJ2XOcQWEOHFrgKESpl5RCmbfCERxXqEEbH2hwcqws3DsbaaQThJgjXDCCy
kGHPPryo+fB0Ajf/DHLo+0o/SVal3kWZfpMOPd6t3N6Nndp7yOHOoJkZnZgV018sU8ewGPI3BUFO
LMFyExMfWYr3cmg9WtpdYe2VrQ7gZ+E1YAKXNoSQA+GLKbdRMwfGjrmQXPe1pnAgAOyZIYegqnRS
QbcUd4ZDFYiMENsFXb8j54qTsAEQSLCoENUB/tRETfC6gxvYXiGT/PDLhPNkmUkV1nPhFFMwNnnp
W5yhY7TFlrMS1eHc6EUac/8TL+qPH9lAhxwjKXhVqvxXwp9i/vwXq5hzDIiYzsRLQr5U63IdjjXy
4cz2K7C1gtJ7rDwr36KeWTsSOqYl4bHzdLk4M9mrDMc0wQuDhEdV+ll1EGfeeFFsmZi3cnEeZH2s
WD/ARGs9Av8BIl1PHjdqRFs25n+/sFEkvLM0C68Wq/hVJX5SXIby4foXWfviAHUCe6iCAB3VuY8m
IEIBBgITX3yC586IPaRg1y2sRg6i2DMl8MzSISbJ0VSFjR5hpwrjxm72Q+3PI3TmqxbL0BREkx11
tg1U01rFBkXGPzbnRG2xczzG8Gpn53CAR1txxh2A5472Wuzs2wlT7i/1yfa0jWr82sfCdJxpQwEM
OmciNCI1SAbI7fyAlk4pWCvwjIae9vW9XEkUMLj/x8YcJZbLUmTQ3zfzsipPASdO5E3ZOaTPsukk
qtNuPQpW4yF6bBhDxIQ3RquEG4+FsanUAx6MLZgo5ecBg2gOGlMuqP4DerIuMvjZpJsmSHdbsNjV
3SSgvAMed36zi5ECEjVGi9kFlypHLT6WwzeLbrzOV+9zjMX+Y0NwkiJPMI8f4akK7QeH7jFe+Bqe
2sDeQc3pIfKUjY7C+pKgUzpXEs1PQ8ZZpdE4nrAkS8E9/aPPzmOzYeI/AHTxnpgrHDOCBQ9wEcTS
sIGPCZUYZlRp9YyZa/27Lifdi2Zl5b4tQ/VbWuf2IaRMujVz1hxZpmQ+A5JjHxZyfIgYb161IZTf
KlaEe5AUTAGTAM5y8MQmu6KLwmCI1PYItZ8Oc6lmPr0mY6O5RjSkcI9Bk0tHqizuZSNrzw1N4SO1
UQK93arnejSlC6/CoXFka5x2lVJFbypT0rORteV9WNbDSWO0uUsl3qJOGANyC0kcewhoCxL2SFa/
W1PSgl1IqzEloiLxeWpbSnFPd/RWN7lee1SnbHJLkB9wJ4/N2nKmYqxfGiPRdti4/gGXfHQAHZDi
2yFeZ07bWto+Lod5bGiq+IkSMv+ykB06QPE9tWrz3Bm1mHm5XfRBZeg8kDFKke0gU9Xu0R/qDxDE
opErTzF5jtLJOvZGDWywPOSE+qGWjqWjZbJ2Uks53Ee9DVWgspbr2mmxiUGfgWtDBzH766AYmbTv
2pS6ral3dsCMju6yyTa+Zk0MFIgsS08MSce3KbTCS132mi8pMWmhGqERINbBCKZ5JI006HHIifKF
TCqKL9Fg3KRZq7y1KVd/agWV73ozZX4BaSK88qFDl3qYwk+/AH7XV25kF+l7HurDkREpe2FK1x2K
XJlc3o/ZGf/39hxbIMFpUpOcQ5CXoCVO4oM1qOysUr3yeDHR0sFEYfEFszTGfZ9HNnPslhOMhGtW
2gdhFkXpri1j9VCodXOfMFIFgILZjcsIGY9gT++/mV0sg++Mo81nSUW06yFMCqJEqmMyEHp9t2lY
sRKzV3PiaQ/RYwTaq4cinzD0w4AzxiBYVb1GmhED9qDw/k3rGARXUgWcDkc1xhwXg65IwKa0PIat
TJ7ytiThQesTum8TdbpXepJDAW3UXSmUzHvdrMJDoyCJ2XUaUBV+1Vah4hg5OmauBjBxt0vrerhP
y27snCG1w1OvSxnkJ6V2H9ISQxPmUBXfod4YPxHsS+xUMZceI0Wvcy8HPPGpYNrwqEaN8s0ubQzy
pBjcd1jJ8qecdNWbnqIWjOEcIAydOImrL0Wf2vehHWFUIC8J2bWSlt1Y/QDITNsNQVrUGLutRpU7
kcSLX0PXD74CDMqTalCoHKYW2vwOhuaH0s+oHT+SBIPzGdVj0AijovCkjqoUFGFLYkcu5BS6UeHQ
vxAe9YcQIl42QHiGcdOXangbkQYHuJAxFE0mqBfEWdnd9H0iv45g7nbUpNLw06HFlnkjZNRuM45S
pAP+8OFQhVRC6DB4Mu5oOfGjxjFoPbIJhIg2hNEPlWUkQa6DFi7Up5ijbqwPEPhjyTt4yfvn0rTb
Q2alNvj30L655Cgs5ZCtjL2SF/wtssL4FtGw9SSejd/NTK2CSSMSHvX5EDu1WYJ8FLNx0Q3tKN7b
9miEO7C2ZY8QJMZRZ7XaOTAUHaC3VwUgO0zOWlmwBykc470REx3HISlxkIy48SOSDzcQycMwzmQk
rxBnkxxtjFs/g4rNvgcKdXCMSO88zkcT7RpFBS+i2QIooI2mdek0zLBRlmt+0SV6vysNg9uulWmg
f4JmdG07fUGrxlPjOo1RSeIAFOmg0VCdTiO535q0IRCxMRPfUJL0yWIExe28HiQMCGk6H92p1gBx
tOU6+RUbs8DuUFTNS1XYoT8SXr6aWtjsuzhNglFL61cSSc2+AoMSMJgtUPsmLz0yb3qcS9MXTWnl
X72WWI4Jpqp7oOfMU9TY9Y1pWdNBgSM+t5kEvtHradDqY2iR3n9Kg6wWoQ8ZZQnHrPQvVvEtzNye
b5V315Lj5TNCSEKoogL9r8NO3h518sy6jbLdWkaw/PtCAiJVuApCDSljlfkVGEJr/UWxXq7v1ZYN
4d3OEpV0aYk1NPWRtV+4/ZiE99dNbGzT7wfAIiu1wxy0MhwmoEsZpxWeQv8e0oO0yZ55KFFOgbN9
THtHuYVKXoY0NFOOgMpKmHCTw60nw5zLipnT0ojwMTqS9qbcwIhxn72Bdf122kuu4bVB3zmtW77J
++u7tvpGWRoUvkySgv5WnVfVuwoi6d20v+tuAL26IzsoP8mnrZR63qVPC8QRhN4auBqAzv24izIk
MTHKi/xzxHgm7+8s6b7VzxHYxY2NYsWWpdlhFg5RIQbGOdRl3FHeafE+4pajGfdTAsHSjQfR6uMS
rTVQT2hIMtCD+WiKpZludBlMhffsYiq+DsjEERwQqk/ew4238upR+mNL9HNVKcMqZ7DVKZ6l3U5a
0PV/c5SgnoPmGSqNmKD7uBw+GGqqhOitg5gMg7JOk22sQV2LncsHgvrRAtHSgfcJHgiYkD0BWfi1
OVx6P7JcY8fuDM90Y+hFfW2OhmPvyl+5i7viWVOcfY+al79xAubiguiRy98ieGQM3dSEzOqsHXmY
aCADDKSYr6r9RQagE16JUa1kDLQuuG53LV6BiRr7C7onoDkEsxxU7RjdRilTqncVBsJTviU2M3+m
TwtbWBAOQNSWamTPSE67Hb+VynsKEKINsVKDoBlJf9gphu+bYeNWXD0LmHGB7hjAKjoE5D9+2prV
pFbY70+ruikAVahA7C3Q67nRhX6/voebxoRwWdUmawcJxpJZ7gX0XV3QIi5bekDj/UC/hNo7q35t
GJ2dU9zX5QqF41Fwhr5MBqMxdciev2dHVPxd7YfsMX/Y5c8b5uY1fDaHV4eO+SO0YIUN1UDvGYXS
jPu552APTw/fqRudG8fMIMSh3oVBfUB/yLqNLluNxDUHAirvH8vC7tp8iiNoXqDcC6HPQ/orOsk/
+AvbmRsVxs+jkqh4Lw0JO5rbCQ0hhIw+DWilH4uXYNpBhBDc6JpjvGdn/QF6DS6/jXLHuOXP1sZF
sYYlMubeJSqPYGBGLUZwWbzuVK3EBz0XD83FutOgu7OrULZ1bTdy2bfibrzB6xpCiF/+5tsuLAtx
ULfjwo5nV2q+WrpzQX6s7AyPmE7xw4pBPg1VZ6++od8ZCBPcTZGKVUdeWBdCEJWIhCsS1quXHo+z
/UUxnfSl98qjtKPBltzA2n08MzRB1QhNd5TTPu4yreNUNWaQdxHeUjCDGEFTgqHxHG51/dZuyKUh
Ie51Ix/tbsZeS/yp5V9JdGjlDZdZC95LE/NPWOQWrIK70jm0TuZhyIApUchfZJtAQKDVB055C3QL
Hy0UIInV1Bmlavc3/QgtCt/WN2rFa5fwos8kDi0pdVbLSodujjRZp95Kjw0Fx0lBXcJU77qjr5r6
k1GIZINp3hSGFc8tne4ZktSgqSzCnbGlFrf24UGSCSAmQJL4r/BVTJnmVd3OhWlz10eg40nAJbvx
5ddWYhiQR5xRDvYn9FJRTlYc9YCOxBCwzoAlwqxtWvjKJv/02uFcGhK8WJYY17JmNoQZthPKj8kx
R/nLN5u6voOmbujyroVQiWF8G2Sl9oxJD1KDErfV6NalvnZ00YybdQ0wcWn9jt8Ld08bMhWTikeC
mQQyeFuU+CGSbxqoeAzKRj187WQtTQkRMS/VCjcSTM1DO5Tc9/EWlGndAvjMAGyeuX+F+5SkaWay
uajf1LuyuCXdRva86iFoUP/374u3Zm5bCh/w96v8nbXMi3LU1WzTJ+AJun6q1gbm0BVB7giUCEAq
okwTHBGQDQ5TVmd4GNxByiMFegS6fVQ3m8kEnNt01Ij6UVKcMJR0O6JKPNUtaqidwyB3QCbZob29
b5XbNoQ0a76xF2sZxPIHCk4MXvp2aue9aKUvlnEHPiLoLcWFWzXHqtyTLYDl6tYv9kMIAKhO40al
6KUkwHvUtHGMcoSi4z5CKfH61q+FmuXC5l+yOBG5Da71dMTCGIYiyHMj3cqyf93Eqp+Cv9FEzodm
nuinvZTr6IYBT8jUU5wo6LlvgpvW9+uPCcFVR6PQUC7HfrUYMHHjzG1v8yDyTb/yjEt7kLz8F31q
H62Ni2e16ADGsH+WJlxu3WTGUjl/J0yw0dvmbqaFPDLnXT6p0MpT8Nzb4i9ejWB/LNrCZAvNU7sA
OhOIPwo2uPqpNoM8/ZrWJynbmi5b7VcuVieiGMM+bEDPBd9ID9OJ3BAP1dxb2y19eqh/yD9UxzyN
ex055sO00XnbcBlbCJ6guOJ9pcJlYlruC0ZPhpbur3vluuP/8+nELK4m6jiwEBtpG+2uID3q3LmT
mumG8299LyFwVF3CNSXEHo7Q8JUxPJd3TpV4WvfYs9T735Y0L3lxlsdSVqHPhF1TG80ziufMgK6z
tbFvv1HW4jNu6RVCxMDkrVbL6C64yYt90u4Hzw5CjFP3r80NaO6P3cPobLnDevT9862Emy6UFWra
Nb5VxPYyRnh4fR77c2Wg8GZ4ubKzSXB9J9cNAlWPxAiyy2LIUlqDDnraIi3+2t8Cm3RK7qYjcemX
62bW8LtIjSBUDRIfECGLCKGSjUmvabBj0hPNjuFwSTGgpipfjH7fAhSgOZriAinnAF/0N4F/hu+j
zUeghCc4Sz5MCVphMB3Xxxw6vjJ6ijHbbSxw1f0XVgRn6ZiZ6KBgwnACVNSnR8jUB/RYfgHhXGS4
/GY8VI+gIu8dgNsP102vnu+FZcFnOi0fJWO+dUDSx8wdZDcxMvo3YWphQ7h2qpxO+qTDxpBFQMsj
+P9ruhgUFDCQ9c9XEi6YqC9LKkmwgM/ohCBw67aGvn5Pj386z8A3QJvQRCVbnKrIQlud8pm3DLw+
O/qQenpQudPeeAnAdO52Z+MrDWJcalZQn55Hp95vPETWpn+xxj8/QPCRQacW0K34AYN3Dj37B73h
h5/JyTiwWwJxXSN3jsVGVF493wuTgnMUgH8bRYYpgNxiTww5kJNlfX2aYjB2mmQEli4dH9AUf8M0
woZfbi5XcBpIhQ6NUcG2cY47DFN79oUFxo7e51/0M3RhJbBeOopPA3PjeliNNibUdiCDO6swfBrC
TfqaWfOXpvpMf04w6//U1xUapOWpq003H+R7PnyfmheMyYKeO90IOfOHFD3NBIM+po+h92t+whFK
Wa9yBSvPGLg5A9kc5b3WSfq7nZbgprAK5fnfxwD4lQG0lWIgmAsxDgyzShN3WLAdO0pSAlxwmaJx
Y1VrIW5pRHBf2B5oqcFITH5QEyiBfYqcqOVPdftyfTmr+7dYjuC1w1CNUdfiJV0O0DHsgR8ANEcF
8oA0r9ctrQXP5ZoEH0U6ZKTo7uNpab9FEfhCHk1z4wiujQ7jfYzCOsZN7XlI5mO2oqFtX0vzsa/M
Wf3YN7zsJP3Uj/0TOJV319ezdt6BwUV/EFBZJC+CLVWtqpr2mOjIwzeTBokJBFUJTI3s9PYbkYJq
S+Z5fQP/MSjOIFhpi0nGGgYhgOQbA8CFRhNkgPFcX9f6kf6zMBFwmgwgtxmr2c6Rd+5TzTz1nVtu
BwRh1DgK83hw3eK6D/5ZmPrxq5WFrnA1n30wCYzc1zQvTx+JthGq5qz4U6RYLEsoseq5WmRtBSuE
f81QMy43Hm5bf3/+94tM2YRa8xBlMoozg8uaCHSAW+nVqsfNaR1wnhAQEguFHatTMEQqSHzMR95A
63t44bIGAA6wQwc6oie3JTK5Gocw2IYBbuhQ22JtK4KoONAPsGgrJxpi+p4FedQ7fauggrDhBav7
t7AleIEKzlFd59i/GEw7Elr85OW6m62+rOdR9/+uRvCA3BpzUBXDAhjRRnYs+WMRPXDNzatdC1AV
qggM6jZBDxiYggGmLfme9YOFRpVqgdgLLGbC1RH2maG0ITxQihXo8mVmNz5rVAJIizOrgAZjCOpF
MlQPqWlkF3AtQVpuxu2dwZ8Fam/gm7ZO3tqeg0AD+gKYzLRQwvzos4Y95UZlz/FyyB1pOHXF+/U9
X4tZM5ckeuUYVkDV76OBRNWqQSZYshlOuxmnU0pyEKGX/e/NAEEFIqOZJFgXzZhq1Fd1SLCz3SNT
/bo/Nrb/v5mYg9jieJMMvNU01ZDSMvM2gUpYmLPbHBJl182snvHFSoT7GJdkZ9EJZiBb0dzoZl8g
RVeObKCGV+vsaNlpDPHO6Eariq263WoaudxG4YrueamMqoltfEhtR7+ofvhaO02+l2/IfeZxX33A
JbDfeomvBpnFkoWLtIcGPfQi5yWTwpHVgCePRbwrYkxLbbjJmrsv1ve7ZLz4hozVnRVxWIob3eEa
GOTVjSC25u9LC0K31CSFCR03WEg1vA3LQAXGWMs2Blu2liFESntQSiBm8Zk65cW0YOPxug+ufhAL
BK0GyDQwDyIc2pyxfNAr9L4o2gyy7mbgmkvPUniHEarrllYB/nhmol6AuIzxbGEpSaqwlMxT/1Af
d0Jy03W/0tAp2K3EITZc+D3Zm9nrGJ5L/Q4DXRvW1xaKhs2M9kchyBBTuFxL4okW6Kf093ag7YqH
aV8kjnZo/NPomYDfOCfutrUrbfT01+2in25pIFDHPPzHWBIaUs6kENEQV/objzH8O3wDkP4y6E8k
qTcC11pEmTlVkQ5jSB3dkI/GigJ1GmseagBjvDtMNxn7PhDL0Qs3zm+6xKubn9e3ddWgZoFaBjxC
+NuCQalEqlWizAvcSXEz1q81FCyt4Ta2eqh+RU8ThK8i8DtcNzr/UTG7Q/IDcTjwmtuG2BI2UXcy
cwVz/omG0ZfkoHY3Y7eVgK0aMfQZk4Qh009aSrY1tGiOoWbItTqow+lQxfKujjblP+co8Wkx8wA+
2jUmOnFCFOG9mhiJOT9qaXoe+WUa0YDg9S3UyHyMMAVxFd+Baf1hZLVrp2/Xd3K+yD4ZX1zZwkUn
k9QCDQOyJAgeOq2KoaUsaNmj9he0Vr9ppv+bGgiHQCmUvmsxK+KGyGEpQF4JQJ0K2Fm2sI6r/rhY
kHCrUSs02hJC826hyuC8eQOCRUsfG+3Sml5e0H1t/QU8ASkewifkCgkRsQNl39oyh1qGGyXHcfoq
G3uF/wUuGbzSmNCcdbVVMTGXCEOlWvo/0r5rR3Jc2faLBMhQovQqk6a8r65+Ebq6p+UdRcp9/Vnq
c+9MFlM3iZmLDQw2pgYZYjAYDIZZCzlQL88DOgGCEHeaqgS2dc+cCpGcs1MsoP6tIaRy3AfdEY9e
/XTZ1lQSrK++ybLAmjlXOLWdPQDt9t4uFVuxGXOjjdBeoTkMnFkpuCj0OUtGhgi3d9/1BiAI17P5
rInXPH00wCp1q90iC76o3tBbZ+hEqvxSSxGjlvaavxmLBdPQb5xRv3XDWoVaupqufFZP5UiOImH6
ONU65BidU+8zc34cpne2eA/O8rMCUIlPi8/LO7blAk8lyjZRF1ZTNDhMhY3Z0L4KLPFUdNFlISr1
SWZRmb2ZsBjLGrz9AujjxfE76lup4sWuErNa50k42NB+BMAzxLR4cZbT7FfOJ+hLW13VuL4WUC9t
06rUE0FkNkpqoh0BpOTAnJx/LDE27DZunxi4U5KiDUzbRAT0H5o5UG6yDGBJA+cVtOhfxXp5gsGY
9RopB/2K1/RuEC+XN2rreK0VLRAM4wUJdyc58dhuxgkzehBBu7tuTQu0i5+lwq9yC8PKHdJhV9Sq
w9H+NiXfzFaFk7exheglASQ4BnqBvSND9DmDMCqAguNVhmr52OxzzDfo3+1sf3mdG1b/Rcz6GScb
iAoH2DQpxHCOQTE+3XPS/ea1Hl4Ws3Gcv4iRtMnF0g3ZChJT9vktAVAexWzl40S9W9bE4GFQZSQ2
bka6kuoA6Qew+2ddFLmh6V0OPuQgd7o3YjZRKn6D93yvjc8wKcwdfXrZqFDl5hpPZEq3sUa00e64
ubqskC3PrHj0favN/JwrmqU29wzxNeJBB3TJnqTMtmdVkq2CxrnZCzfdgZ7qqltUlN4qMdJ6rIkl
dNQhZuL7znnI+12ZHi6bxfqlkvsATY9to8ph4jDLnUw87tq6wIBdMIyYQgH/EEPWCoO8IEpTFVc3
VwOoAQA1IjhDieOroYPbGkdqFTWlYyicgzWJoFTlGbaF2ODNtUAjCYDer0L6ysIope0iW7NyAZmv
M4AN7ERx82/ZmaGjRRRpLahNxlxJksnUEqGhbTo39nGKykZOirAj4H4bPAzGTkicZo1ip7ZWZmAS
38ULBD5Jfvrko4MHZZuUCMZAmuexqgupN4y7zFoUy9tyfKeSJI+0LNTB8CKWl4K4rRXkph68Y1Kn
IW6a42Xz21qUiXYk4HSgrnL2gASQZVx6BZLA7eREow6s8NyJZuYpbuMtKzcdvN9g6w7azaXbCqR7
XtlkSJ144PHK5j2BFt1rh/pzvru8oC3dnUqS7v1UqxZAV2FBtbYDbqPvULDSRYP1fFnM+jPysT0V
s+r15NIwNBNsiWu6vraXezp6+6Zpg8sitldC8dzFUbLPxh/KqqQoiSITVNW/Z2Bfee9URKP9XwwA
YMD/V4rk4rLCsLp0za6K9qERxxmAkyqe+a2hJwqgUmREVlZZ25KU1U5DVegrrFeFUb7yV3uTPc1X
L1pQXk8He8eusyO9Qj33HuD8d+hevn5cgS1UIwdbln76EdKhyqrKE+P6EXy+m+w3TYAFvVdsmUqG
5PzYNDLcuJDhkh1Jvo0GULJVDX1bvg8FedAgrsTPgEn7anlTaRaAq8adBJyFz7ZKbwarui6sfFeW
ZWB3rg9e5N6/bIpbscTajb9mtYBAJEdiNiZ/Rp5gXdnQAvnkLse10VWN37MkcMAFaaIgplDllsc4
FSlt19CaZdLq8BhdRe/QEReYY/VzaI2o8tzdQCuFc1etUNo5wtAZHTvQ6tyAXpKT6Ufcav0RbGPf
mkH/0L2kieLMu6vQj6xQ7vaG/qNc6QRqGK+dyhbKXdAZsNdbpJ2AeDmEFdV+TE38oTfGbWqrEvNb
3gUZQ3Pt5AKOhoxUkiyVObfa6pHHazxerKnwlyxg8e/LlrNVtUcfL7iknXVsBO1xX82VAHJhAswR
zr7p3OqFE8ylA856b99p+XVVfHC3OtpATLCT+ZDY4udl8ZtWtJamkP8EYpxlfZXuDMPAgK+DJ0Tz
kxcVDCfbmcmAi/UHho8UG7mp0hNh0tVj2XoWA3kaqSHgt7fOW7EUR69Pdrb2X2J7/Nzfy5KUagMz
IHcYljWDww/X7jWtKaJTehBTcw8G3pCl3HcX5WiGaoXr309uPbCsAa1/hNw0bw9A1g1yW4AKF8MY
Xnk7zXOAdu2HBBNbZq4fYsGfq9a5p9nIfY2X+64QvgEWgf+wxY4ObNYVbwfwul+/CbgfJRvFenyQ
dy7TnZeEDgmBeeXPn5clbR7UE0nS6kfKADKYYvVk+k4svyoPJWoo6JmI1/m8QWG663fLEQZAu/5e
l+SRmhnYTNa6rgwAkfr8LUa21khUNquSIjmfdCxszS5XS7IxDxEBo8JHTKjYok3nerKU9e8nZmNx
W6TGvG6R4N8sj9+kwgmH+A2zZBFxsihLf9SYFbm8W1sdARi8+luBjtT5noP8umtXqejM3VlZdgQr
QmCAEXWg/IAYHsWRPAQ62tMwWDu05Udu8gO81g9lerz8JQodO9K7i3eaE2NWbk2GmyFJTfAvZPtW
44obcysktRwLzxOA0oOVRxJDy761vQIvr4TauzF3DoDW2f+Xlfwjwvy6kZi4yaZEg4frh+Qqpyna
7NO3eFkUYjbdzMlKJK/dWLxxQbqNgzYnR9a3t8bwZNQumm9UnLxbNUq0sRKgd2LmH91ektKIx3vN
Sj1EhcA9n8Arbz+VgCO33ij5Ni07Ed/boLMlwKAQUa+a11RKl/SZIl7uCcNCTWS4GvLopFepG4zt
NXhkSvEJ7BicR1AZDiZ698bo8mZuurOTpUta7unYCba+1JsMANB5sDj7BFzLSfVaez5RYUJuTax/
0bR0OyZJ2qYV3ppButzZQ9SiGd8e9kvGEFc9WdpTaYZTriimbxrS2qS8Hgjw7a0n88TxaF456l4D
mW2cHms2gGGsj2pX2wss8bI2NyONFS8ZUEQEOVPJkIbZrubYxJvdTgf0ChqRJsi+xAtjId9wbSlc
ytbC1iEiTweBIcDPJWlzkxBbIw0Cfov2PivKX7zzhsBMnMxfTPv18to2M8E2WiGBAAP4WV1OUiWN
5/a6DXHoSCT7vmhveN81oc2T6Qi8WWcvHOsnz7ren1zRhNbkJqAAXJ4rp1Xxjm05Uzh1dBWAt/uc
c8SsuDUhyiqDvPSuiABef0dvS+Ura8NcUX9bH8Vr7wDmaqU7i+fJAGaBAanM7Mmtf7TDYwNGmHkI
0D2W1lGvaWvZ4rKez3cVMpGgQ8+1Bf5uudNJc800a2LIzKvA6J8zl4GH5tiMKjRhlZz17yfHgpoi
TwChh0ufBlw8z/WOLveMvP//rWY9MSdS2nwEZZuL1dgAw0hdDA0bz0RHXfvlspxzi1i1BvNcMTLB
eCD5sS5LQePH19WUz+PwWOv3nYob7vxwfxUh+a7UbhfPW0VM9DOhR4OFSYNmhN+LqhZxfodj5lE3
wacJdlcgDks644BW0+a1AX1qHxPmPemuUGTONyW4eA8h24eDLLfFWEaexlmMsoBgAc/fifWvXS5W
gPwoWAHxskQC+Ouui7Sd++lPCYC+9tbOihu/iO9rjKRe3vUtGz6VIwWu5lSjY3BEAs6pwqQs/YQC
+hElKaJYz5a+UABDCQrZK8DnSp5WcARurYP8GPPuzeavcjQVYduf7NfXQB9POSRXMJENCA70FnzV
mKPRVp8GhODtDeY6jt/NxKdhF8Xf+/0cVb7uv92aV9bOjjA1t/jvFTq2h6skxAPPxxMWvaY/4ihB
tRucO/vLOt7AB8GnYRNX5qU1SyzdnwwzXvVcI3IVduv304suYj8F/Apa8X3W3Hreb+Lkj9wSuyJ/
1If+gArQizCtUDcYIEkbuK9O9WLZOIvgMAdFhoXrCL5SUhcTZdwD2hrRtFNex4u4Zpmxtzp7N+NY
zouqvLslDlSaOJVIksKiJRU0DTDPRwo7Y/3Sfsw0BtpetbjUDJqy7Es/nw0CVCHR2YdaqzB5R8hA
/WWi41UCjszIE0vp+gBLaGowFLorLGk+9K8x8lsPdjMQO7y8Z1vfi0KS4yDfit4Rub8vXoYYiXao
Z8ZTx48LPdSW6crNmptJ47/qTAVucn5RYjrizz1pIDGIDZEuykxPe02ABQxxXTn5WclBwgIMZjfL
/ipSdDjRtA3hK+oIN04SdnRkvy+v+Mz/4wPwA5hPAsgqTpC8Q/NktiXHBxjdkPj4j5Gpm8fPWOtV
zElnEfMfSUhgoyCOOE9GeFpzWTmKwyzwSPxel8MQeIBAjTge6JON3kI0BvngUp//7ZZKYiVXlyMj
GVsGxHboNAG0bEZDUpR+Wsd+8q/BuSRZ0m7WjKERWYMysx6QODU2tD38l+36W4lyn27LkFfNISfI
3DsgdvrjeM1UjSxnl8PXVcgdVK7QvSXm0FiCOX6moWnB9MH1fc+7QVHYWvXxxXmvklAThN82TDhJ
KZTSnSy1Y9Jjb/KrEWDLrXOD5lp/NoJpRZlodymvdpcVeHbCJZHr30/iKj0FUCLy0gC9HcywbQwg
w4nnou5C3dbQVqu6BDZ1ebJCyfoyARR814O40p7BtHZ0hseunwNL1S62KceEEhE+YHyCSMtCIb82
5hlRieM112lMA3uoIq3FRHqt6g3e1OCJKGlJGHP3Bnvg8Bg9Bjp/ONMhKyZk9eqAOao3/rYshPQo
fOKWl98RwnTHtqphirYlXH9uftC0vOpMMw3xljowouy6XgOSM4tc3xD/K/APKdqJedhUE/Wg4wSj
N/qot+TKyfrrPtGPtfjG0+4eLbA+spg3XaX7VJTHy8a56YzX1DSQm9CaJLvIbiqbuEReAQDobZh3
4ABcPmM7VnjETVs5kSJtYAPMZMFzSNHTLNTEcNTTfCfAeljaKj7jzfsNA9WowKIbk549ylxA3bKk
giyNR+ZQgtgM/SxlaCaANya+mwDf2/KJauB4U48AHULpBFfq2a1qCqerynGEX5mB+O6MrW9Yeeho
XNGtvum//pEjNzPOqTbGlTawoCm8oLS+gw9wrEEbiRl4jITZ7Kftkeiyiaybc2agJyKliHpyzdrW
LIgssWFeGuLmHKqg777nRu3rjqKXQiVNSrEtbovRNxeKJOBcj58T7cnxblPyjDd8onorqJQphaaj
Uzuk1iHLGbpo0UI8rPmCsOCtHjCEZYQFgvXLulRJXF8vJ4e9AKo5ei4g0UAjBQesde4l0biAvRgn
G0nn1zKb7tEh/euy2PVnL22hFHIZtZENbgOxCSY5qq4MU+AXXhZxDiazXnMI6oBPSFA7lEt3Zo1u
OprNiBO0m3R4Y9033l9b4IUwDwAMZ/WhIrtlKf04f3R1UEZg/sG+puJogfktyRSPtM3jePIxkp4Z
4NqHucSCB+epEnPUFtdIRyiEbGr1RIik1dJCe8LYYcVFcWWxKepmFYHJpt/EiOKaogRQnDwSSLFV
JR8W+DKo0Bh+9SReMWbcTpVX39TXiaD1Q07tklhxm3cQNLbcbwZg6VtvhqPwXedCQLiAHliMooCH
R5ejPFYaZokOLDgSvMA0MDU0guyAH/ivt+WrGMmDaDRLrMLC3gOsakD2WAdUe8ZVWDznW/NViuQ7
NEyW8oFjMe5ihlX+xkDn0cWfo/398rnaloMMIyZcECXIfcPu1Np56SD2IdzZg4vywDwK5o2R70fH
HBSqO3dPWNQ6fwVjM2DZkqs33WJpJzJhzgpmkM7PVh64NExXQro8wisAp1bhNs7P0FeJ0mZVqeUU
SanjPnOWO9ozn3vJ42UNbprdWmX733yAJ9n2QCeM0MxYlGaVn3U9kveC0HgfF6CMuCzpPHZE4QKd
z+hwxRQvxkG+nqKyxdPdmAnK7EUDyozDwK070pt+94Ec0WVR5+OhGFcDavHa34OplrOhE9E3ZuFW
DsLGOTC+7fTnyTcfm6C9RrdG4Xfh+C0JxKehGqb4k2/8epV8lSttmNFnhTuD0yWg/ot7Vd4sD320
3A+7RwM8tdQXfr0X+NcU1Mv+ix1NwfDe77XIDe0InHCH/M0IHF8PvaC5aUIeje/Wr8uaMdcvuPSF
0sl0m4aBmWT9wvt0n7607zRKAzf0InzBdRuNyMQtV65vPgF3Jt1bvhJx5zyE+aoi6fJZdGB7igkf
ADImxt4N58XIj6R6mC3cFArj3gh3vwqTLqFMN5NGWyDMLEOD3Fp2lIAdREfPFdvF7TOLo6VVuKRN
Mz8xPelAzeOQ11kG01sLBZZABYuCmbbxh/hAVTfgli4txwBBEypjK5Xk1yOFns14aDSKI9X4k2b5
GHDw5wH4RckQCnatajo8b3/CsTqVJ5l3nYGJNsfYcFAXr5z4pX5Xtd/x+gu85labUXHeuSLoVbj8
W34XWTk02uLlALRWyXFM7aSlRRnDYqZ7EClpmeeXSWSAiadA347+6qrqkVs+kax1SOQAUbqS6Sm9
DNAlM7CBA17sRvadNm9TrDiH58VyqPJEhpw46myzNTnTcHMx9rzUSwhG5qHIvhNQvbHZeDBact3a
Zai7I5r1k6hY3tE/q3DJ56VQ6SskA8rLLMVnYKXj2Aat/dnF9WM1NTsDAxyZ+baMCZ4yN5qW7dkg
kAcuFfWbrcNyqgXJoIrGsCuvhhYctDV3wKRZyPti3Nj5A50UaGVbVnQqSnJ8TT20He2xVB15R9YC
KJuGlvhl9TsE20V/oCoA2U3ncypR8nSNbeW0XyCxmF/ybj9VQdJUPgokIR9ee5pE4Cxk+r/PeX41
LMnlTRjSJssqdaKvDbC0iCrmUilScnBuZdh930JAXy+pnwA9QBsHv68z9O42kWXFbzWIopfafrp8
dW05u1N1Sm5A6+O2Ba853IAFOoLpmRQAz+c0aNO/8vyY/fuszKpH5Egoui2AKC/Zy8Ixb1TqMM2k
+j3yAckYvwZ0/L8G6fpzAv8RIxmJ2cWDQdcTwJf8EPfzLeEk0s1O8brYCpRPVyNZhZ3xRO8tiNH7
p3pcLyVrV7cBRWPV5V36f7iUfxYkmYfVxXOeaJDE0jaYSh7Z2buzhCbdg68C4NbrE94OljS0bFXX
yub9tM5RuYDzMwDrKLkzd+qNZiFJH4ylPf5VFWTar6PBx7qloK4QVTw8aS3p30GU14UDE80Vsdsx
YrmSvH3TsRkmhnrQxIlK0mrMJ09Gq3RERlnaB9VAwjR/aTFdi1cCIRHNFEn7P/3qckhHTmStB/ZE
VjzZQ1b0WDVlIgTOF2RC2JK/dmhQZt5HZc0hlnnN7WLfmc4HBb2Yjl6eYRpv9OG35lY7mP+x1H96
RhpgPm1vTdo+z+KnjuWABwfBqvevJ3Vg9g52GHayPgnk5hAISQBcwAEKgHwSuqYy3fGtZFAYo2oX
pDOspW2BFkJoRtP/murjyHatdt0gVayrXhwqSdIx9sCQlKcVJLleEjQ0qtuXRv+WdGnUADzj8hHb
dMAn+y2d5QRpMgK2Q2T7yx1nGBEPMCsGAM7Wr+ws0MS7kb1dlrh9lZ2IlA41YiSNLg4OtU33uX3U
RIShSy13gpgBnPzRm5HFEr5C6Lo7l+xacvgeqPwEp9Cp1T5SAZsFQ3j/Xi5G1AP7qmbcF2ti8nF2
feZdgdxHIX8zDARyog2UPk8/QwfprDmmPc/6wDZucK0GoyN8MFAt+R2cScu+u0mP0cYnYwqc8WX0
rhwdM00qejpz27L++QpJ9aSYRTua+Ap6f+98oCl9z8L8iDY53ScBR4zoj6F+bIKfrZ/6v1Ee1HdF
qO3KyAuXj8sa2byBTxQibYjRLQODX+uDSQO2sjl+R6oE3Dn1HAq9O9qkDydhq9rINl+s5ESq5ErL
JPHS3oBUFlK/3qWp/9d37y7z418pHqtoJYUCABHvY3oH0wlH7TCpnvUqQ5AcbAYS86YEIH1QMB/z
ZcGYhk2rImew1lj33Nz/3mhP6vBukGbPSxtSANRSReJggjzHOX6C/PbT9q1fc5BE7Xus+W6YHeur
IeL+FIwf1tNPI8h2zbEMxrAI1Ydwta9LnyXdqaLnljusn9WKAt2ZdtnNAQbjlkNcpEbQJGx61QbX
eDIwuDoGdEz5VS8yDG3lVSb+IkZOQEMXz94nJv/z66E3vFudVy73k9oj8+MyxfyjGYruxhj6GLMX
1O6fwEoldnOao0fZHAsvbDw8onk2aeCfaltP+GnaxUkEms7uKsltfgBAnXXdgFPV1zvNeJx04Twj
0ZEhLwzy5EOctu571Y/xVcGSOfHRhChCnCsk161xuaupV+5zbfL2fd03UR+jRwiFrPi2whRKiDw2
WnEqxl+ZZuPR6XhJdlW6xLtvMGj1AyQ57m0lllaA/dM181BvBursYpvUV1Y6FTs7pnpYo+nPB60D
QQ65tz4yXoiHBlZdhSCbbVHoXupw4VX6ouWD45dp5T7wcpgBJUGY6H1nWYwDb10bwyh8dn7qUNt1
2iU1RwpS6Ekweq1u+Z2XTgf0ZMVH0BpQYBPmYGgQnsfe3GWYXwBK1D2405Te9zoAX9DNaBw7HUR3
5Tjov7PORFtow/SPgZvecahT/GLssmrXzhSbvswGPzJUu66SguiPejwmVojyl/s66AO/TbvZacOu
0+tf8QIq3Dh1RLx271sHA3zRaP1KSkauBFqMHN9MuVfvkCsjwmdxbFeoZhVi8lFvMmffzU0gBk19
8khiExStTVvGdz240h+QCUgt3+nc6jtlSdwDfyvBRH5PmYa2pI56B53U5EGPC36VVpZ26zm85EGr
A9GXOfH82+kdEjRLXvP9Zd/4Jz9/6ZxIT1myIBVZ6Dgn5m32hGDzex4+FFdx+BMjwnvzvjlm4ft4
TY/zLvXBRaeQfobbsT4j/nGScttdlfaNN6xO0t1/CmTtDukzJtaXx9o3P5bIjfJHzDHRG3ofg6kb
LlM1x7kZk3gYiwO3Jqq8cn1rLnGYSVJg9bwhPp+7W4csbhSL8UeVuz8LJm5ojU2zm/l4eennkzFS
KCldkBP3itFpBixd+8kF+phvUjx73Xjlw8VD0fIZfXZYqOeRmX5Pugl4YlRRlt3ykafRrHQxTlZa
lnmKT6BdFeqpvSvI00ymByYeFYtdve2Zla0Ip/AvmHGXx/azzqJVO610y0a/iy0AfDWu9wP0zWTH
rAE3oKMhhNeQ5NbLLvM1A2m5pqkVaZut9SIV9/dXSCqnnDWuvpI+o8J3F2vTnmjHpdp3+RheXu9m
8HMiSFLsgC5GDaXKPhCdQPJcFIPf5vGNrWsfInP9QQmHtBnpokvUWtvvgDsvPyG1svDsiQCtjI/X
Fm7W2Q1hPwauH57goRgO022uAoPeWiUmbVf4B8TYSDhg008ecITPpihXhDSdfdYU8Yz97jDbd8W7
repL2l4f8pqOCdJ6dAFLT6IkBS9tz6BRR39JJkzKXtsYdtRE6KIJj5Jd1oWZoSLn3AqgAMprYETX
Qs+JXPoZvCxpB1738Ly1b4v8OuVZ1CLZcdlaNsVgaAz46oASOAO9S8RcdUOMB0OzHFiBm1q7Nfnv
yzLWh5x8AO0TGdJDD5kEEJeZkJFQ8HcbjA/Hrkji6LKUrQN2KmVd6YlFxPNsic6AlGHEyFTR+SMm
D0YzZFOieExuG4SFFBcaEFBIlVtsM6duc02DKHtk0TLiOYEL0+2WoOubI/BvwAaPrGXK3JC0lure
2toxdD/jfwQejcj4czmmxWp7LQY12g3Y7ov4tk4U98PWhp2IoFJYnYi6a4SAiK6e0e7dhiMa6y/v
1tblB4/xtwold7gYXiG6EQ/yQrvBYQ6BIvwNTfKvuVZ+N2I4kZL4LVfVU7d3jjhredNcK53rZ50Y
iV3g1YXBM0Tm7BBbfmHsB2CDmsFiBs4y+Z0BblEV6O/WhqHbCdx8GEVFZVVyyETMGkYVsFTPerJh
j9UMHlrFjm3KQHshur7Rgo2WiK/rmqpu8ZoW6yqd5Loz9+bQHtr2r8t7tpkrBA3e31Kkg5xzl5V8
hJQMk2DGnOKaLJ46cND0xA3AWTQEFWNgKhrDkdkvHqu18PIXbHr9kw9Y1XCyfXFrOEZTIWTjxfzN
mZAsXbKfmtUedPABMq5KJGy6lBNxkpHalTGMQ4z11umeD2/Z9M6zt0EoMm4bjU5IM2PaFTOKHoqF
VDLKuEoroxEIBBdR/Fp09xeQGSKbFr7VJzcD+Tl0IEMFdIkvrOyKmJXvVkXmg/Bx9D0nzf12+tW6
xm0GalHCVXHLVgLj5ONcyReAWp5nSQyVj4vfZdeLuxdgebH7INfBFaDCNdi2YwATY/6Juhi8+7rB
JqZx42RVBeDc/bY2QqY1R1LXitT+pvdZ8Y//jxjJkCdijCB0gZh8eOftvVjycCY7t3SB/oGpaeT4
VTi9qoVJljtzI+7SARL1agm4m5S+ixbxhk8qx6oSJNlskjotMfpVg/S1sO8mAPq3QOu7fA439YdW
2HUMAp3a8h2E6ZI2W0lUQVWJl2TxPuZ3yZyHffwDA3G4AP0e79rLIjfPIkCkXQOoq6gOSAFf2Qrh
xGYD32Pv3M4FfS5Yb25nYewuy9nUH3qXbSBigWZERtcpEFguwMDE3Y4e94UcU+ROATQWXZay6chO
pEi7VLkr3swCBXZ2e1P3c7lLuPZBubv4pikemwQgXJclbq3r9E6X9FcZ8aiVa9hg5zrmhZswma/T
9K/LQjbvVwCyAW5wZTo+C5X1xCgzzYWUskg/8P/3BnMPjLZRHi+3tW2hx+yxBjQ50jWNoqZzLhtt
ZoCCs9HVhi57IGN+9R2YM6JT4q6z9BqDJ+z1cLTEDYgBQ7rMIes8IN1UoMYd9wCJV02JrT/+JcZd
hWMmjbiYP0K7tiQc3GgYglow/T0NXshG/aDp3o7qoHiw7Z0mrNclGzEVDp4H82Vok4fLel/91Zl0
NHSuXwA2BhmeqcZAxQJaLkzaJp9jilakXtXPeXb8sD40d6wIcXgD4RR+VW45JFNnDTGAreKIpMfO
uJ7qSNTfLq9jcw9PxUgZITAraqgfQ436W2tGyav1qX/MIYCDSOLP+8vCzk6EtCTprpnq1OB2AlkD
PeKR4GfdvecqTt15z8ofISvxN5oF0cO8fsRJxNKzJVtYD8xAxOy7AiQ/PnLzRkC5Me+RhSn82h6L
sGwKjBHkfLoDlwcSuriervpKPA58mRVfdOZ51g+yAR2GcQb8U0ZOtLJ4JIBTLwNm/ga+nF+5d7Gu
PQhvBILdpHDa5xHjH2mIalaYCcTcko6toQfY6Qox0RoIt8E8dePFFtrnuqb7GDIn32Fy+54nC70z
Lf02dzUa5kuhOB1btkswHIipUQd4oTJ6/IjUcJtNaFQvhecP5Ji133P3m0MVN8eWZtdhDRc4Uzgr
MsrL2DBLgIOoDIg7RuZUHh2vCNMePV/WRzKR4LL1/rEc+czDqvBsN+DxAEf+1bJi202nIU5BRN06
I56fQ2XpyGVV5EXzwGKObDlDy+RU1Ok14MpxbLO8QH4TrfvLkdKcvUxWIRafa5T8cAfkpQvNWpAL
JFVxpXdznaJ/Cr/k99zpXxovM8I2bpFZ7ms+R8niVK+mw+2I8MZ40TnRfnd13+29XDPf7DjuDiWf
qzBPyXKTZqQC3F4co/UF9YcHgQLIv34Vw9BOlS85jmUwhzxnUD7H7ENnmlFJH7pJETZueQwEOxbq
miugrvzuN9NiSqiXQeXV+HOcnOnBpcMrRkKVd9nWdUJcz0OpHyCTZym1HEjEbFzhPZp4BHT+Zz8D
IPh68Xzkn1wSmfRqAD1lqwp+zuK6VYtrYgGDasCjk+M6l3AaO5gRCBz+uojnqUWpCOzZfqG96uxg
qMAOzhtfIA99nzpSawgagAv61YZFI9oKYOA4MvwVbMSTFehFGGcRL3yaf7NKjJccDOfObfeXD8/W
fXkqV6qP5mZaa6OLdbo932d0Ooyzik1iyxusIAtQJoZXzsCYGB+5WdbYQTDQtv2xGw9zV630B+hL
V0TjW2Z5Kkqy/aJJ8JbCnHrgJjwYE+fg2qWvV+V/8G+nYiRfnuSgjWMpxMQGcjPTw1R886omiOdf
qbKEf/bqXA0DABgIIwGGgQrJV8NY4cL6euQ4adaBek9e7vme/cjiZ4HOfkeFFGZu2YOD+X6E+xbq
MfLQotFpeGNb6y0NOHpu+F77bC7YuUjrHvv4DYSwGrkVyY+5CSr3YBW/+/YOeTFAv+3d4Vonv5jW
+VX7XC6H2gmzunq6bK9bxnT6fZK9Ol1vFXYCX48GcITvw7xj9NHqP3mmuCrPS3JQPMYNQK+KRDeK
JVKcZzG3N1IbmmBmCjTqfTkDDs3vUsxRFI+dM4epgbQZr6OyYb4ov7eoIcdB2f20ratieqvdyXem
QHcelVnXLZNYX5xA/QE8CoYvvppEMaHx2BxqWLkJLlKTPtT2Tw400sLAh7jWblKxm20GL4Rg2B8l
k3UEQ5KIqjIZBYXBY97Lcx8xelaL95q+pMMP4T1mgHJDXNqr2qK2TjP63zBw/acfT8abGEtztmkJ
zC+0BRwmI8ZLprh3GFHcZZuR6elOS15DmBhpmFab6qrrWa9gyxES5ijXWN5LXu0c1G2KQ6OFZVKF
9b9n0oKZeRAPFG0kY+UHS9cBhAa19BJNjToaIsBUjCq/rvCLW7fZqZA1LjyJvYu+9WrQ7EGTxgfn
vs33tNpZ6ctoH6r43lQll7fCzFNxkrl03Wwn2Qxxjo0pJ8cn1t0EzjNP9RTbcgbAN0HK0AESF2oQ
X5eFdDJOcIPLyyoG8NUd2fKUdkVEjB+laiZt48wh+vjDLgHM87NCB+gh0ZFCICrLn52EgdQQPeDN
fWL4hYWBYUVIu7FfX6RJ+zXmZlJqE6QV+XHpGjCtpgBuIL5j+hX5boG7EcSblx3rxmH7IlLasxx0
nLU9QKTJrEjnIhybW11lGBsb9kWI5L2XMc9jtsamyVj5XXkFAEio1XfRB6jqWTY3dwznCbUSQC+h
DfurcVR1Tkoyrzosn7PpOGZ3vLbQKxPaSUTqlywnQYqxz/pX5tzEy4FaLBwJ+kj1dQwFEJk82bEY
gz8iAk8VepHRNzTsEKAVxG/S+9H79zEFKhb/fK6kGlw3ojYz/D5Dr4WHdjSD7Wn3OWpuRH9d3urz
NDtYD05lreZ34g6YC+amZQ364u6zscNee88AT+Vxv0iP+hyxbNdaN54Rmc0Dd66quQ4688mzv5X/
w9l19UauM8tfJEA5vCpM9jjHF8G7XisHKku//paM+x1raELELnBwXhZwTVNNstmhKgu3Je9GZx2/
i1+Dks3lr6nF1O9FEb/GwjKD6DK40jBun4h23e31PLD9/qWthq2m3eSZ2w//wAAHeIiQgWAAnEZ0
IUzAU71G1WhejJvBeoCgO4SHD0PIiSeY++sbhh7ZESZfsOoIMHn9ElW9G5S7nOT/sokXINSBqKlC
iBnTeSmFt9oK7DbyMJ+y7j2ss2nmyZ7VdgxoqVD7SmqHHinNmbxS/5X6+yl1ezCTGqk7JMeieB6e
1uFY64byBJ6AX1V5+vOIjQjVh2DEvhs9wdxp5v30D1fwXAH5HwT9aUq5B/tcCYiKXKXBK9E9Iefs
brYVugVtWBHJJjrXNBbK1ChCj+tj2o3qsxifKl5zBhMCWUl9rgyg/Z36LmEnS9VkwIpuuIc2xpic
wIK5/i1YSUnojn9jUIfUqEkkqJGjxwH1Mr2pIBpDd7z2R47e2u42xbWotRkHk23WXJ6y5gc5nTYk
ZdOqBYitQcCxD4LPCHkW5X3dLNZNAfq//yCo29ZH9SMD/1jq1L7XCzu8aTQ3zs+T5ck1JzXPs4b6
SNYYpKHaAsoywdMn7froDaIZ6+bMf4NKh+EjfZtDfaSkHftaEoFBohEkZLZqPI1mZlvSUeER9s0r
swZFXSSSQSpfKgHVF78l4ZDWnyXaioPtukGs5AgeHhKqKIaKIJl+A09xj3akFm43IroDhz0GkCTb
b7ujQTBEIFd4GJdnEFNtR82/Co3gNiScuVzWobf8BZSLlFAlgKYufoFi7rvxj949yAooQw8k+FWY
m0jkWTwf1NTCQm8MdRTwOppIQSmXd2JnTeHQSxoeXFXkYHohjR6Nwkv9w6BOGNR9VpBCbvAU59wf
X6fpD1yIi2KPoy0EfSGXuEYmjJVf6GAyseun9j3zlF+KG34UaDy2o32V2MEHeh2emyvzOHKwGVsD
ijjQcUF7GZRqv97ji6AkqRriG7hH5iPSNN2s2XaDt+5IjK+IYRMJA3miAaV3kXLXMjPKgUQC3iUk
QukZs5tbNASD7tDWIhdBXszLXjL2xxLw6zxd2KTLeSWVgw+3UWM7jTGhGu2n9hQrnKIba+0Whn29
3xc4nQipcTWzkBEQAvR0I888YKbyHz7QEkSmfKNstTxHSOyEkOeyfEexnvuK0wvLOLsgBIuM8kw1
DE+Y/31hSKILU6Yk8D/wUJ7qonUUgiGyPvKKWVGwiznrxjj5L+CooxKa9EogiPC5VP5I0PEayZKd
Ch4xDybWkqdTyEOj3K/SWkQhOdBk3a3id7Dy22q1GxJXk2+T9nPd1xnvHxX1Q5x6iGvxAqKrIoaW
WgRtp4lzBJnqttukD8V2PFT72jP3liM8Ro56HZwgF3YW3kCu7JXb+OTiwLFrL+AUv3665+VPoZZZ
FH09bw0BCq41QVLs0Kgd+gI36wb/3GsAAY2LiIIEY3xTmzKUnQfYK4OKVG1dAq6GzLgzhP06zs9D
BDgzCRoq7Agb6XdlPAWFWEbAkaTPxPCQC5vIs5zHdqffZkbvhBrn5fBztgcDlEtEavmQ/40l3wei
cv0WOcpL7d1jZHnbeg+/LXt6ie5+Z7UXOej3jNApaKtudCrt9FDcB5vJUzzkB7e8au7PfXr5kyhX
TsW+kMZsXmzfA/9UZx3q5tXS3JxHUsEIOZdI6By8PBHArVz2+ezGE1oK8aLx/WhjNH5wBRK4eBNZ
mYYnaVV8qKEe3IWSGW711koe1r/5T0qYi08AUYnLXyGOUtD3On5F71RIx4D1xPKaX6lo34xuCUqY
CNvmKOwMzsZhLjOaW9FLjtEuUEFewvqVVSmZGEGSgVzVkAVJ5VvTeB00l1Sck5Dp1QukeXctDt4M
vTBVbgAp6cFRi6iegEoGIhCFugv75069VRtOKMzcrwtE6qg3VR96sQoQFWNb9N4kG6AAufbLf6i8
w4OQvEZpGC98BFOXpqlDmA9jCiDRcCId85gYvAQ7LpKsVfvpq3di9DBYZ2jXrPsM+9v9B6tSjusH
Yhzo+Wyf5IKg366EG93ycssTe04Cm3m8fhtId9xIQQWB4gJIguqhH7+fbqTxZd0Y9jZcYFCXvyQI
JaZoQ8idzArWhZeh6NpMtWf5EbQrHrvYFsZ9x1MU5llGhcFiZIjdKMGyTp5c0DPCQ978KfrrwObC
QVT10kF8K8+0cnaQSDmG8X0LhoNk5Dxjmd6OK8OCBBVy1TSla1llhT9ZwCBggphi24QsBGSEQ2RA
178U0+0WQNRlkVh544MsEO1XKFupwu+AXFmKN1U24XGFMI4MHT2PaB2VJcxt0ezjgt+mmKwMELD3
npZfd5HbGPddcUYvC5rqjOzvvVwHcRqovFGUQ02OOi/iEBP+ZhIhgRafDOkm1V6yv48+UfFcQFBr
F6FnPe5HFIKS/KaRb6rukRSYXLyWW86VziizXiJRZ9JAkMJBJwlSTi/Ju+pUuZ3a3RMmMTfBSTnb
pHdUO3w/IP69rg9KbH9+im8px1O+aBIuH3tzgRfHImImdIzQqZURRGvm0KIBSpLANWWrW/MgvpPU
Tp6KbXrMQ2c6DJ9DvZE5+43hohe41F1DWhRWjQ64pn+TivcxcUzTUXG5x+NufTOwjq0LKMppwD9v
GqWOdTbTz0Z40f+EPQZCR7turyTyJMVXgc8bembs9AtIyolSQVVzM4Z1qNn00sskbivrlPP6U+a/
svbtKAfqxqSeRhOGWdLH2L0rgutbdyS8S6OdL3N2HtMiE5TeSF7OhUr6FG77Oux7lPNUZOM7lHnR
Ax+kJ4XX/s847SH88I1DncNJ38lK0gAnmK5lzfXLh44Xt85/gl42ODxOkLm2r9HBe96YYSH7kMxB
AzVo0D8VXi6ZDWCK0LEWkbGmUwyKiUyRMUF+NJAUMLfJ9xOXhpkJgRTy3E0DZQO6uxeD81oPo+dT
6qMo73Soda3vGtb3nnPU/wOg7vqwkeRhyjOkXLNbEfeUnFwb6V3IC+1Zn3sJQ7lVFZMOUQvsCOv9
lD8ZxI59zv5nnTRLCMqjwqAOMEQPS8ziSYheIYdgCqhyjYmd8ojUmV8FJHqmib5g9G1T1piJ2ku1
iBYJLcIYV+nUGW+egYdAGZMgcC2KuROuwZWAnGCpcSJy5gdZmDD/++INUDUlCmUW+kqE8DFSH5Rx
cOKe80WYGGganEXmUFmjU7mBP+UkGdDTUQzXguCaxUnJPtfdlxWXoJniP4jZvRdmpFVQJ2oJiHI8
N6bdWq6KRuLyigi7tiQu+Bo4+4V1FssmWt3RIIBKEX2Pol1GQuUCVbdw3BC9duUCz+/RFfQTzmfC
JbpmOvUCjrKv0azQ6Od6qVmdemkXGU+G4o7VDkTM6wvJ/lbfdlGXZ9+ZpIsmALXDmx5vCWoVKsfl
mLag+2WWipu726hrzCRWBjErVL2V8qEvH6NwrwboAb+PY07ExQGiBzlJ27dZRnDwi+Ouyx7wgklL
p0P7rv63Y8QYRJW/LaLHsQPZREc7mr0dPXwWUrBzV5Fn8aaOmCe0hYIYtOqhjkV7nAjFnBj603Bx
8O2jzov5WrGFhignQmSeOAsYytOkJo6lMACMLN4KwgvhDTEywzOMAuATmyjuIbC/3KpFrMe5Pzc3
kinziBAezThxlUjegQ/mKPbnIc/R/yrnBOx5NadMxug7QMZIQ3HPmGNgiNtdgse5EhlmM+EoOkvH
bIv0vysKNrqjwGBmg9s1tgcO5FclmQ4/lpDzSbI4mnBStCAGBKS8zffR3UO+BwuU9Gw5xC0/kUna
hmfpVnpTHAHjfrbwsb6fWV4DAlbF0nSU0fCYv0RvlMxSphybbTCvCwzsa/GuF9BEuF+HYR0b6B2d
4wdk6UE1cQkTNp0y1SZ2QCFtZf9PN16PYA1Zx2B0JM4TxP+BaFR2BaPDLdTQAdKWDtp+XdDo+Mar
amwtzQEl8JTfxSDkSTmbm7UhlqhUGjAYFXRGzah1fowwZFuqz+t2MT+RgY2AvY2RQjpXVckgpZhK
bIgGLFmto2L8cgsmMZk4xEj0xtEg55O565is+1JBUkLCyBYmNujIZVAmcASD6cbxGxVT7pjZiMHI
WQrEMaLG3Gq9DG2duoyuhMZHnnfMpO36D2BvCwuUuTMTP1gEqGWtcpOo6dSjB/JaDJ3gbtaIwDP0
bHnTOXKiffBgbcG6jGFqN/T8c7HnRbzM77r4AVTEmwZEkAMJPyBD2/N8fXe8bCCjsgqHXUBQm88Q
xEwYYpTKh4200e7DhzB0O1c9kG15hDDcFDrGwQlexZfKxtjcZn2FWbcfXMrQMOaEKIXOEGYZBl/1
EOBq/KlMgj31tqLZVv6o/f30Ccz8dmA664mOuzoxZwcmxXtm7In52rYcY9i3xgKDcheCSXRSTsCQ
9D3I3WyM2KNb9yZtbiaUfmrfLQSQoHr/sIS4pdCCoOMhTDddp6lgKm0KUBVhcap4BAeob6W2kD7J
OSdIZp4Cc+UflTtU78T5hF1cE2KmtJ1ltcisVZELuinwjjfEDlMZMT+XIo95XC/A5h+zAJuKPPUH
At8Qy5tRdZv+MTE5X4ztfv/tb3rsTABvTJqn2F4SybckEWzDfEeSBDMgUMQMNc7dwDzPFjuNuhqI
Tho0DcOgMYK2jfk6VS+BNd1muXgUcxNxH0YN1b8fcpm39/cOo04QlJGHsJ5XsRUxrwjONctRotuu
Q5/B6z84IqbNUeTUEDbRGYYGMwlKow/I/KBF0mjOFXE68wFDSZ1fcVaS5RpfI0loJ5LQ9Uz5oQ6K
tUjJ5nMZKtUJuG5Ji2yA/LRuEKO9B6o28+TT/8NQHhiFkGCRK8AIO/+qeBcgnXynVl5y6l0NjHN2
xmtDnv8gHYaBQRYcskigzAnsS5cvRA3qRNKIt7rxHiufA4ZZiH9d8/SWWG6PSWRMyWG8VPoxKdzW
bR9UIb5UIJzaYC/K57Q/ysVtq3O6k5jR0BKJ8j4R7Wtt2Mw+IZXbqbKOcYNuXiVXXEsuW1fqMHpZ
kK2MMcyhrj9K7WX9EzIXFBaitxGZL+yuywVtK3OaGmte0ApMHILqBsRrsL+Dz3UcpkMucKj42RSE
FJ00IlbUPMbaUY03Qs2Jhr5mWX44xwKDCl8zaZzQP4cYXbzVb6V92EH8o/6DbE6z0+8bwxUe/cCe
HIitubzsJOvkUr+hab26ZNBLJYywjEP3PFoo2Qy7eBjtQPkcUfWWx7Oo/MNNg8k8tD2LYECEQNbl
hzPMUe4lHwuaoYIOHmBd+gxHN5B5olHMrYCyjYlWfPS1aRRONkatHGtw0ATkWvF7GT0IvVeX1xov
L870xDkJA3sQQtORTtoGNSgjZOyEVNjr1adpdb+tNAI5GuG0KvGQqD1XpX40+hWQevnWMjdq9qzU
hoMxG2/d55mRo7owiYockenBjIMvwSRiXk1dYSvQB+ny+LGs1bsqaU+RCPqf8EEuQYYd3mi424Ro
8nrzVUX+YSxBzKVHIBeEUEoX7td/HG8R5sB6ETy0qUZ0leC3ScStLa9Ur8QQT9e7dZR5W//YklAq
mbshddx7lPcExOplqUM3pDm8pe0nxGZByy6Sw1g6/cc6FLMohrLYf1jUZw0z3IN4O+OJ5+UveKZf
Y+oD7JBu0Lh4hoAI0vFjp/jF0w5mvUBUjF0iHaGgu54upqpjLPVmMm+Q4bqQriF+bq8bxvxSCwDq
SyWKUI4JNCkdoqdurJwgqJYSZdP9S1Z/aQgVMxhy0WV6CxwteouyydaQ0OBp2jJPk4Uts60Lr4Oy
NgYCZoyxzew4eRnKwEnAPh+3dyavMYa5bpg/VHW0xaroL7vE6oMOeYYRWBUosgFVg/3eGXiNDkwP
X6BQF1tY1T2KSTj5Q2xZPfYa30a/byvemP5GNR/WXYF5zSzAqBsOVLq9Is3t1JF45WO8qMaE08aS
HkLotVQ7Er2uw3FWkE7V5Hj6ytr4FRy8tMV2QJZLeQhEdx2FfW8jLJ77w2elMMoqtRyVKVTmezs7
GpvuRfQC6IuD49ceb3K7vtG2+n3rvoMg2FlHZgYl38B0alkqi6TNCwDXgrmdpMQlenPlN8Z+HYZ5
QixgqENQi1BZ9GPAhGB4i0Jw8z6vAzDf1SCG/d8KGtTRRxQFohfQaAcH4Kfaijapdr31pKp3MnkO
0RkrSAeTJ+7K+2z0wTeEnairCUC1ErcZMr2Ixt0kCm08flzF+GjBchXmd62OF4j1OkThrFFQiPlD
B+YMAumqWO0f1xeC6bCLdaCOSgGU2FoZ4Cd1cY+n6n1ZYu7vrhK26zCsD4ohe/Q5o08X3WmUw2Zl
k3VFoyPXJ7vRCMbAaeJ4JvNltYD4sfW0KDALPL6d4Jx4AzQybH8TPU7bdpN8YMww4T2suICUk+pF
IAbi3OIcn9rPfO8fuiMmVYfKnj5FG0p9wmZ9DVmfamkg5bJWkOhVFplYw+55EN3BuJWMF63/h7tz
iUJFYH4Md1AIrBrTPwM4pYLEboa3xvpcN4Z1kKCer82jmWA8oU8wvS/qGJ1Bs4ysA31SW4Oq698T
1uFoXIDQp5Upl2IoVwAhGLzNgnuLuBZkYyu7jo91EbsliKjXzWLdbUtEyiegomdhlB+IOtmoUE6U
scdle8xP/Qek2jlgnDWkzzDTajt57AEmFA9J6w7do8K5zli9wLN+JxpyUYTFeAflDU0jqNXYIhOo
VfWDAUaK3TDKG4NML1YhJXbSQ3RtqKvRjYJOPph6+tIXBAn82LOi39C2PGlZv1GGqeGUa1lREUqP
yO/qUENA0fkyUrHkVg0hH4AouROQ4YpAgeQjPfke63bDI51mLfMSi9p3FXrgBegAowBJeqgkgDa2
+q3y+lpZm3sJQi00QqLAHOdhuRwEq30guUXanTMhsad/atv5YqTFUxjzs3TGFWGfGdbBgKtPcrUh
scP8fX0TMD/OTHn7/wCzrYuQVYzNwDIyAAQS+scxPDaLO/rdU6F6Us7j2WXdLKAZM6B6CMJs5euN
swBrTXUUo0Gdmyzeyv436TfrxrC+/vLvU8aQsFWNwFfwIkXZIlBqNzQeGijUraOwlmyJMv/7wooc
hWM/wxC/U8T7Ttv6IogdOic18cK9X0di2gN2E4wO4jZG4e0SKe2zwjTnqbdRjcFcvVFafyMbnHOD
+VG+Qb6ir6U5mt/JtQgQH2PfprENIQW9bgZrvxiYElBkuDKq2pQZeYWpjCHGNaWQ3QSS5dzOh7v4
XzrcFig/aXA1VMpk2CEHm0z6HMBltm7GT00GXFEG6P10c1YnlTTKjhZ820ExAkFHOSdX98gt6O11
NGwT0TX9fVk9Y4cmzbYMInRYuhpemeu/gL2Q//0AnaoggNEc3OJzDmCWNKtM29cfi/pl6PbrMGy3
+4ahDuxAjKRCqmGnJIW2ibshvbd4oQtzE0E/TEZawUJT4vwbFl7nj0oNPjgkaHKQ0VX3WrQX831R
ezEvd8m65Y0FEH0myMUYxCHSYcgiyv1V3z+Owk5tXqpsp/LqYz9VnWYPWYBRR4NaWG1lEYBBsmPa
GPeWHdljbOuhfXOyn58nx/ZOnqfbO4VX32Tu4gUy9VDvizhPRwPIMWp/E0i/yohzjTN7w5fGUe4f
Z31sBQMglOs2c+s7wRHOgkO2wZXhEZfsS8ezBy+47938UT0FLu89y3ySLX4A7f65WenhJMBnzDfp
PjgXTyA8bOz4/g9IJW6k20PrVnZ1xaPl5TgQTRpZyINajyZQ5SwEkzLqhCezPZHGVZO3VOe0g7HA
zJlnD0kdzJTTLPFTYKlpOx/GQ1JsIll2WkPbt1O1g8IUqMUGu6lKTvMP81gzlZluH13UMoq7l1tR
afwo8lOEpkXk+IoIZQZbUSLQTl770D8z7cj/g1jZjsk5kU9G4jbDdv28YT7wl79gdu7FYSCYFVR+
OvyCoDjLgzsFrtZvyvQqDK4q+Fd85+PB+y+YyJvNBTAZtHKU1WhWbJqotfCowaRgr6LD4iYqb4Tq
GOogzdZBA1Qks/oaB3b+s3TKGG1luD0wxA4uKuqESE0zz3IdsFauCB8Q0KxRSrH6YzsI2T6v55kD
tGlvCSbCwXEeK3iQyD0eqeYk4peh7aVr+3/pp5yLgaIiY7oZ7W6Xy9/GoNOu5CCD7uFdrTynlYJv
/tdM/XPqawFCReZyPo1N5oeZo0IZPjzo5jXCpbjnrC/rGFyiUF81HSejE0SYgneGbRDFNnit26w7
eIlA+aovSpmYS0DQkts+Q9YQGFBmCnmNOawL0gIlL/TB541JBxuJKRakhIarIwTVU2xYN5UknBV9
OIJxYlvLzW7dMZkL9w1Hn61JFsXa5EeZ02ntdpCG2wkHzzoEK6ywZiYjCE9iPJYmUtAlX+uCDBB1
+VsBRUQSen3w+g8YGKrE4Ykw3KAjZoLscW5NM5OCWNh580LMzxJdTOsgzLX6BqEj5gGVULW3QDhg
1q1TqSK6lzhuzGDCwm6RTMi1gxICTkBtySLo/SD3YUcY2SSzs0/hOjoOx3KTH/FGi06G1+PGmzz9
HB5434lZtUd3NdhzwTWLEV/qopeQ7zFJDRcvQqezbNyzp+SK9PfJPnHjLVot1peT6enfJwOdb9QS
ELQGDfxiBI9lEfxuwdSZWB95ecOdJma64DcUnXeU1NHsowiWDUHqRvF0iobQlYeeU4JlNQ6ChB3z
/qhdg/OS5qLK9LTqRAI2WYhDb6yT6gSH4E+1C5+D2/IXEo/KnVna8gcIDueafe4U+T55Xl9VhqkX
P4EKCFu9DjQilBm0sUdftUdfFG8w/hkbLsQ60shbR2MlWE0JihxoDgVbJPolL+8QUUl9BfrTON6z
2IbqpGNoJx9Ni62BBh2nnBIIf4U7Kb1RqmYTNzwiSUbcdAFP3S5iJ8eJnlQ4W9SNgNIUOJg718Iw
jSJeiwInEmbFKxdo1C1TY6o5SSKgKcpdg3TD1HhgkLeN8KlVcLEjAXfym3+42i5AqYtHG6FF2MhY
4bC8LqEZMnGfl6znywXE7FOLOCxQzCITUtglCLe+tqlNTwkDVxWvNP8lEbwoF+zqQ4GseBx6YfQc
xu08qoCsjmOgazs69tDwDF5H8mB2PO0w9prrmozjaPYxuiseA/kZAUV8hsbqpwxUWN27Nm360txm
1YM6uXA+DO1wZ/QZuwgKXgYqIXNxHcoRlyuiRBo0ck0s+ngQ/6ivBAM7O+JqTvKgOe0RQqNeL6In
n7OZGCcinvHQojIM9MXKdNYvjIUmF2Ts3WEzevK7/yZ7Eyg1smIT/MnP+ia7tuDZ+/iWd+8wzZ1l
AhUDTEcafe2Io+oTCUP7jj/YsfKkF1dxs1k3jmkbnjYYSUJK06AZpFJBVAbFAB1bLStbY/gtp5sR
Om1Dvh3i7ToUI1T7Yub6HxS1YwgaU029AFQouamASZSdlW9HnqgAIxq4QKE2DZibGovUQDGT7SBf
1yZvpoD5URYrRmUwoNRbyGUEgBgSaMFj1G3CiDPuxLry0dk/F2DmXvAf86dhWEGRpcPMoxGJHoZ4
bVPysuRX4kM38aRgNjnZpJEMbgrexBBrX18gU/eUoKRgOVbmaUty26IsDqnR+BeSgxCEiUoXAgnc
9BYTEgwBaOxE1w6Sq7OLLo45yYr9VOlQKEGWJoVyAjhbWjDoN1B4bSHw3IIyAu8Hd90ZGV8R01ff
oLSdEOsdk7kBPZ9uCv1GlD714fc6BOMSvICg4rbKDyaFDIAITIyTQSEWStvBybQhJb8O9NU3Sb1i
l0h0sa7uGq2XRCApZf+gteQQ+6MdY6Kwxgx70ihuo3xW6Ysu3SMMJ/opG0JPMtF3Y9piApIJLdxH
nb6B/rQb6I+yLzqZ/DsC0wqaKO1Oy2+GXruOQZS0/rsZB8LFz6aDlKgLJa3Gz+6Qz5CLTS89WeiX
zL11GOZ3AGMuegotdPPSuc1ADX3IgGIaZ9Qn9SmyrOwtgBuCnFlVQsTvGk72JtdB2COCsPTvXydQ
ep11ezEmbYo/eGMhBJmBlyhCx1Z6X4jHPOVY99OR8feNWShRQ185zLzcPVlXRpUf4+/XKNRaJIDM
XLKxxJf1NWR0FwIGjbvIlKBOB6xLmLnhQys0DN2n0V0F0YRkIyrbIXD1IMAoxbU2uaSzDevUOORB
gziz48i2Vm4m3tHIMhd6WRgZg8kggKN8pglLKR5lmEuKP0Win5pR2I6tzOuU/nktzto3ug7KC0i9
ggTg0twmzSWSNgRJuNHWHsRt54pP2cE/GVda5TS2cZV95E52TA88KqcvloTLvQxkAwomOijZLFSO
L5EnUWyFUsQB3Ov6BBVvvEs/JbQbHsdC7mbF5Qa9/A2ZOmhKKvVtMaRgW5gyqVJcKYqKGwmpqWv0
btURGCysWneV3pe9vq46dMjrbZbbgpwGhd2QJHzwjbZ+6KcC304RE3Mn+/Hf38dzTyrufMyozJuP
9k+/AJt9OB+0EKy3VB+cVJxpO9a3WiJQF/JIUMcvEyAMxW0HzZf+XoyPVlLblnK/vgtmJ//xbdC3
DkI35GYN+qYibZbqalyha0ANkGcqjdZLrRTiVIJp2kTOTmOV4rmRgqAAMSOvNZMhNQHXwFsOMh8Y
0Pox0iH5KXrmKxxk8V5+898VuzwJyLdbjrrHMNNLh3T7ru/t3D5k1+o5/PP3XTQX+F8X+eKiFqTB
qkQL+EX6GehHP9p2/rOWbdcXmbnDv638io0WKFpSdrE2T0ab9V2SuFIFmj7pcR2D6TJgX8BACci8
8aK43GRtjYHJUunmQb7yRm61q9BStro/IdwobFPwOcHGz5gUewDTYCYGiE1IhFDPlpooQiC1MAkj
jOBElm05fF836OcdBwRrVkRFmkjC/yiD/K4Ci0gP15jOGAcQyc4Pvby3NdMJuZ3m88+lt8ECzKLq
niDzDap8HoOsiJvJV/24zYhnJp4U7HR1MyhuUV9nkVv4O1NJODEDg6/ywlJ6CNQXMhMfFeDkXN+K
gy08Ws7o9duP9Epzr5rQDl1j+yzt7GAPuRkMtJTOaOeO6fQeFKZ5P4flrMuloBMdKqasyLzuIjlV
qGhauyDcrH9a1qGzhKCcpwwt35fmqdc2ddthD7ouXLbQL4utjWA6dbFbh2PUn+YFxh2PfBWciU4d
DXmSqDm6SJ2g3NTNjTi9yPHOrK9HjJ42f0xln6pvpdCjMytxCvG91jjZOtZmwQGHYAYd7ngQUBeG
T/QgbhXYm4FfEEPUdidzThgmgjE3AMtg5sScyeVmEaeyTGR9bpFVMFafXYkRlyB5/u70FoH8B+5x
bHkMCVD7sSKCSPwEAzPQOvf1YzbeSdZOSK6Cxit0N7ASm9RodMN/nPIh6yBYANN7MzG6oOk6AGNY
zRK2kvIrbs7S+FiXB+nve/hxpH0bSW/FeMRRVM5GlkGxqcf3cpIPQhhxDk+eRfQWI3mqj/MwVwg2
a326TvMjXiK+/ktsdmh05qCxNvTSJmq3tWjbqxNxtgm9V8Zb3Rzi/nV9h7EuH8zsizMFkIEmdMo3
ylKDtkmDsV3TV9GyUkV/ok4W7L6AdGU4BJMHnkYe3R9rEec0HQqs6Ho3acLuQQiVyJob8bLkvmmg
yeUI4mMh2aN16HksqIwllGYNsi/WEXDdUPaBt14qBB1YjYXEr6zqD2WjT5vUAM/8+krOf4naZRKo
rVD/w8NuZs+53MiB6OPhCyotJ8ojWxqjc1DcYJjpLEjloVTOoahsTA3h8ToqoxqEObhv2B9li6HF
La/h/IgGa4e5aIhGGm4QPSmjvBME/VCXD1UQHruwdhHwgkNMxRVVq3Y85WixfFTjcKe2qqNKv9d/
2A/HQr4fpTYI+oIWEErMVFRTKL6MbvccBwsa04r2lUBWqRajfd4GByTk9+toP1yKQpv/fRGnIdaJ
9RYSlk5H9oL0GFcHrQ9vJ2iWFBimUEye9iHPOupj59nUxVEFvLQeNpmh3JR6DRaK1Iua+DwUcsr5
zD+yE5f20Q1sJtQIDSOCrnUnNUjAPlT1JzE+Bt7Q2s9cH4VDPzVNP4rLHDiNJb/VSRzaVZwLRzAJ
n+QsA4vqMOgeZOIKTN5nmdfI3afQlAnn3ONZS52ydQR1dWm2thI2sumW6NVtMWM0GBYHiPkZLTS2
WAbytCCsvnQbS9Yz2RrxGcPyKiObIbnFHWLr1XPIaw1gOugCSb1E6gXDyqcBSJb8hAqXNGxytIHl
EL9LTDvoeYcRcwUhtoc8PeROkSe5hFMh29JE3fwdCZCg/prh5Gkm+UrHOPf61uNBzf++2HpxlZRi
qQCqNKR7U+5fYw0p0l7fVxqPtOzHYT5758Iq6kypYyHP5QaLqAbWrWrpaMpvf6lmzbGIvQsWONRp
Equor/dhWWMy1lMmN4fwrhyWbg7fIOkDhsQz0HZgVJwXw/CWkjpVEiMc2qLCUhIFWSvZKuy0atGc
X7h9DlHQ9e/2c2r0azXB0g3RcbSR0Fk0khWlaElA0+LhT1pKDjq5rs0h2DdZ9OLnGdKgdfsZa5CL
s/JTaIpoZKndmPguatjPKgZ613/QbN3FBXr5e+g2k04w8rJvv1Y9tyUohZqg3E9D3dOKjaC7KUZ1
655zALBWHModKGogiYJ4hPIooUg1ZcgrfGmx6G1MAXkQ7nGnsnJxpXBSQz9rCzBwCUa5VdoJhdkN
iLUzclQgPKo7anTqM7cwHiPdTq3nEFWN9TX9mSqlMCmXysjUYJYRmKp0yKPrrMFClm4T3yeIX1tX
La4CcZfEXl3ZfnM1mjupP4TNnREh8DtGAa8VlbWDF0tAU+0IwqiESoqfU2vBW5/UH7qcbKE28rfP
ti+r0SKJnvKZ1pQ6/iS8AZSoAExsoGNJz1+RiLxdX1nW1YEU4n8Q1LFnBYruYywICxvXdq0ea1z+
k3AjJU++yMmn8KAoJ9WtZubnw8aoQBwUZre1QDalcdSEHC9uzsqxP9C3WZSPNnXoZyk6fBwcRI44
uIGALkOeeikbZFaoRu4QtQjKoGSwzKgWsOsSBKIIMpws8I+lknM+EevOBXX5fzCULVWUFj6Z6tqZ
8quhetCF+qXOz0XaQERnsEPV4r605/CIPsKWiNRumxQ1F+MGiG0+OGGxs/7AOOU8lvYhEsDK7bQd
T6WN6RwyqPEskMLgJUCFMA3i0KYdsJZi0JxiNGAJRu+lzRmz0Y3CKwXPUcoP+xZgVBRTpkEeaBHs
i0rFG8A5H2bo8i4rxy83XSDZUod5l6fCusUYLsgdQRaf8sgymJcz2Kz+M5ja20E+pUj9wmBoaln+
26DegeE/azxVwA1Wen5f2aZ6XRuv6/udi0tt+NIwQGFaA7dCwxJKImJ3CxFlIm9KkmBkLbNLHRxs
qishMliHZm6XhcXUdsmzTojzEcglUvxid5j0YdvxXjTsTzuPWyBwQvJ2du1FGCf0k1gIQVs78iS6
oHLAq6lpX9YN+Yqnf/rPNwgV2PdW1RjW0NSOZEE1AyHOs2VtK+GUqecugmLnsyVv6+ZsFr8b6/9I
+7LduHWm2ycSIFHzrabudrs923FyI8QZNM8iNTz9WfLBTtRs/U3s/V0EDmDASySLxSKrai3BJG46
A/IXmtsnUpNpErMBrea9S3UZslYveIionVZ2DXtfS6YoRbIVzxgqga4BioRQrcM5A70uUzmagSjV
LxM79bZjJkFYD06uNg7t9+K+9OWt+2J6/yLypyuzSN5NJRCZueuJb1QPUzajY6/yynihVkLDbI2k
3b9uo1lOW41AwwgFIhC847zC3BbFjJR96+bKWz3Gjp0zZ0jogYZf1eFb18z762a0ObErPM4DNEjU
pwND7lO35506jzsyyH5dQWfYZvdRY+zkhW0gV7zrsJsWtILlHEAxslGVF1hiS29S+MHyJnZ6dQoq
9ZvCCn8gtegisrnzkVrGMQkNc4UviKIxBNL6GTObkCkgZHxV5vqUgC/Lsua7VHlNlGk/RvgMc0pq
BHAoH7WlL3JmO1YX7ipD1ES56SS05SUZtUA22t3OnYSG8maa6lbrzs24ywl9GmP1cH2WN8+zPxAG
r53Eatx05hgQUHcY9DtExWm2szQ0Hwsinc3QfwXEOzyqmwXeynB2GaGboKiNIl+Dpot9KUxSbS/j
P9MGQvLzaUMfeZXIyzKyfs+MR2v40isib7N9u1iNh3NwpdHP8tRjPCZk55iiOgPKTrP8JgmRnil9
tFOTCPeqTtS8IQTmtj9K0WkdKwBmcu9D8wutziBV2jP0q7SjMxl7tblrTEFsJ5pSzgdYrMqsVAJo
STwTDQNhtDM7Jrgib4KgFxk6MfiHosTzdVPLvBitZd1KlCOMSb3TJsMHSY3gaNo0+RUM51gaYkxW
agAGD8sOrT9adBdFFeq00iAMRwHYptmvwLhgQrF7s2ongDVT6Uz5Xc00d4q+d5UoeSECWtzpKqAw
IqVF8A2gpHxIh52CQZkW+C0FOSbRGnEuSa9xAGQpDEE2cbGOiudYngKwpj9fd0vbMCgtRlcqGqF4
Oq+mruKim+GWIP/lDOqEB9LnEfwy/xsK5yjKrG4jvKm37tjre8WOX6Ym2aWlLRBH2TzJ0HT9z2A4
V0ETM4+oZcPH4kI5xzstLH092fe4pzSQBhRdi0RzxzkIqw0HjVaAQwsftKNqwpw0ESW/RWPi9ipe
AWLbGDF1Beq0vJbYceokc/E9ya3Z71FZ2KFZZlB9NZ/py/VV274a4KiS8WCMYI9PomlUivthAJV9
2/t6e5ypD8ZTR63u6urG7r3UdGjTOhE6wK8Dbx7Hf3E/W01WW6yM5mZiGcY8K8TJUWIZjqIIZDOk
XEFwp+TEpD7PFUBYJaohMYra3BtwtGhPySB8P9HAmII8+teFiktIuYLlNoJZlig7YzAZXTIPY03f
5jbfXZ+8TatcQXCbQDcS2skdFs2uTm1RooLtxRQqm22GqisQzvRB+WhJE2gxXbxtQtns0C2No0R1
OiyYMT712c0s7a+PS2QU3EbIB7koKQFkGaIQy8xvwqr8dh1i07WvRsUdWIYaIhllwec2qIcq21MZ
VjtqnBLQg/wXICgg4m1joaHg1ig14iHUVKkFqTx62oo0cgnYkNlYOpUlorHfPIXBXP0PFrdULYQ2
esOGPRT6EZenUWk9tffU2JWV//LSDdaOP1DcEnU5mqXKGlCKSm/VaHJT7WkskDaWafTB2vygIvE+
1KFIxGzb5P/icuumydnI0gzTSeDjKdi10DIQjYPgnXvTE69Gx0UYamYPobqMzgIzd/5Ug9VHQQFI
rwd1a/vCkqRtY/w7qOVzVk5wpozaSoFB5ZHPkCdg9U7tvmkG/R9tkQs0lHzRlpExLNL0zrjc/ZoE
uYnsmVYiief/40D5Z0wKfwkqLakIEwtYNlSNhkMM/tSsBImeO0NPMs+eZ/v3KL9UmqjT95JG4dPv
/gXm3D0EHHJjLgCcdJBnSX93oR0F1ig7PQISsKDvivqZscmxmeUNuHLWDKwzkPAlKjQImPk0as3D
VMiixN91k0JBx/kal72poV4Ea9ynrz076tZjX8U3af5mGN+y1hCs9LbTBs+CQpAAg/rqOZqqTHXd
5jjzWojlJpDcqUYnUTunVA5j+R2yrI4du//B0X22kkFMDh3QnEcYs5CQBMq5Lt5v0CvoQ5m4U381
Inbv7Qe4FQ7nASQ6pWkXYmgmODnKQwEFZulH3u4L9jgpO4XgrP3Z0tcmf0S7l3d9jJuLuMLm/IJm
NaQ3ljMdVD+5gaqp7K1DapNaAY3QgCXqidz0Cys4zi8YdaekSg+4qPjVJHda7TbWfakLBrV52q5Q
OK/Q2amBJiWgsGw+6Dr9qdB/LWW47Mk/EMhnnZtjLqd2XSaASJrWi+HXJHUR5s2b4Pr6bJ4OFtKg
KCjSNJtwNgjWadKnBfrtyFidJE09GYX8ZrTm03WYbee2wuFsEF0TGQ1V+Bh1+IIcCTQH0yRQFafX
I19uPYnuwQEXg8tTgLts24vX0RUuZ39kkrqOzsBFSZvTsuYmnFUHl0cvLEenzFo/tr93ZfyjTnun
bkynpN2taYLG7fp3bNrl6jM4u1ShJqcO/eLLcnpTa/WxQ7VQAdlqIok4oTZDmhUUZ5yFrdcDbl+t
S4ufOgynTXG5QyHt8AVEpfv/aVgXPPBdFpYoPcV2a4MoTiBu4tmTK2uC0HPTiSwbAixboIXhFXU1
bTRSc4CRNtNO636hBKRGW2Aie3r/2sqdYHdvngQrNG6tbGpmvTlireThG2lfDXYk9tsQxugfOZZ1
MPUinRgRILdiWRdKWlUtwytTJzLcUjopKNFvq7tC9XXDV0XPQZv+6+8I+RJdPY4h20FibHoLRAB4
aZjT/uW6ZWzXIKwwuKAi7FBHUo4YlJzLj3Yy2E6XVwztnIR5Sj7eQW7wXu67H606zK6pza9dOB8k
K8T7YXKftAufWZunfpWroVsyEKoMUwUObTuUBKfwJVMBvhJdVpD2WzoXLipT81Dq5cKEVGyuIl/c
RTt0OKGFpqr3JEUfYpPdxKzfaXUGDkl4qnQ4jL39Xx6B1h/B+UcN74HIpeIjlOpxgKKVgYxmUYqe
5zbd8BqGc4daX0jgTsbK4+BqraDrbufhzZAMN8nfu/RVrvZ6c2hmgfffPmT+7F+bnB9mITrp9LiB
LaTyfCMhUZTX2l3UZCLhUREOF8OZlpzWqYmdi2fbvRpWfmOivF4TvbpvuyOQ+Jgy8nwGzymDDqwK
BVIYjmm8MmN2usKjPXoPJx80ObIhavfeXLSlLxkiMKD8ROH2+fRFgzmGmYZFyzM3NyenorcFsolQ
Uhjj01DubVS7ShB5K3XB1tj0Eyvg5ferW1aU2BCGROrfncxmJ43DbhAJK26eiysELvzI40JH7ISp
HC08KsxBbYReZu4rzRQcwJunIujw0FBi26iN5uYQzFn2WA0wjTJ+0hs/QepeRhiq+WgBFkBtWuEK
ipu1cCRMLssFqnnUlMExOhn8xWlw3cGKULiZK6IYAi3LtV5Kbm2kmBPUDQr5WTdPJpTJgqbXVFHf
zoHEA6qO1A7Lo4AvOEpuJyhKyGCr6e7t3E8hLNaogqP+krT40xujaUVGLaYOUaJzm6tzlhWZCci+
dLKT/jQ9GC/dHXkIA9lbNOfQxs4O0W9Ecdfnc2tTfzbL/H9cPpQhbVamyuer03ywTF9HCWb6QKIj
VbwpFeSxLvsozwfJJxaS0sgYIl8cjjvbiXwzciJHc2fHeChuCujs2bPzRXby1yaIPNAQoIRfEmQD
tvbDeri8S+57NTE0mM88BjQ9ThOeoV6s1jOU79fndTNTuEbidp5e2CUZIiCR9AiXTCfqqfJR11Gj
oO5bI2gKw21ELWuXHRLcDHOb0LJYRJiEGe6c6jQjrkdLrjNGUJlx4i/9a/h07FUH/RPe99CPROls
VWRM3L4hc5bILIXHBg9cEL4YD+mXzjP9xEfabRdhQR9Tz/I0tz3oT40nfetBzLDr3mtYNwS594iT
bLBlpoe9+rUNIGl7TEQXoy3XvvTsm4ZNoBnC95+ioWnO0iLFGTbehckIZgLRsbXloNahBrfubVn0
uTzh8ChDRweBiFTsQmHJ++bbxhqFW+c21xNtXo6oAg4dEmxmfgKZghb/VCmKJ3IJciF+I7/O8m6w
A32S/evWvXV+reG5u4JUjyiuLQCvNdJNNpvHIf8NQtIv3STSxBVNJ+cXWyZXZQnub9ecHnTldWLP
ffj7+mAEEPy1IKU5Lc0IgyHZ7JKEgPxzDua89K7DbMYzq0nju/Zmy451OiyTBm4u3MhxFlPr0JJ7
pvuD8jNVjpXiyUZxuI4rGh7n8qJ4ZIocAzbS31vkzZjyqJMv1zG2N/6fuwQfqukWurqLGquUDKjc
YyBlGqR3yxqOrU4+Uuu5s5L9dcTtjfwXkdsAk521uRYCsW1OoYwosIDQhOBs3MRQFobShR/noiKp
hEiyMiybjND4rrIHPI/YWkV/XB/J5twpmm1BiplYOj93MiqAIL+woDSGN0nOBNEfqNMTSYVQzX2E
bN3/hsfNXBHNUwaKGtyFmqdWuw+zIJtuU+trET6O4Ga5DrZpfKvBLb9fhdKmnKSZbABsYjOqkA9t
1qEXXFCqu+mNViDL71cgWcQGpLwBEg6ND5ojV05s3L+texR6CMxOtFjcRdKIypRkMqBACanaKFnx
+/ljGp9VcpR6QW5pc+6g+aeDShtdj/zTvNl3U52HOMtN8ABPw41ieUkj6jrfjslWKJw5lBqppXy5
Glun+L7dz3tkrw7FqYZ+UeogcVs5iaceSlc6FYFcOPnJ8olg/S6pV5aoZfUNnJX0VAO9RoYtwH7c
QwMnekNN38/3F6JD163xmKvvTHd2py+WT131ZtbdPtAE37DZIbT+Bs6I8DY6Fl2EeaBgLfCKwdWf
xmO3Y/v0o/kRP6qgb/SRBlP86xtkO2JbjZ2zqLwkk9E1wIVUkiU56Pw79nvyM/xJVQe5JTkgTvOB
LOl9jSpl0y9ERQ+bm2eFv1j8avOEmpZldgJ8/flkg6jhS3g7pD7WXg4gxfVEj+ETuQNBR/RxfeAi
XO5gT42u1o0Saw5K6wRPCNpplnyhxKsA5TNKX43OzFD8PaoYXdJ+pOERkgEZxNPnRnB9Wz6Wf25f
Gc/n0b+CIXoXqqm9TCI4VfPY/KUizIY4gSOrv+dYRuQv491WVDK76Yz+Lt3nC98KVSvnNmYTUGn9
Uwo1L89APpKD5uzFwLth0gXXV+ySFvN8m34GpSu8qC5siS7vp5MLASSQlLnmO36gW9C80zun97/K
H70rP0m35a5Ht7WbP0q30+76Vwi84ieLxuojehU8s7UEu2kg1DIOSlBpLhTP/8u5tZpaziNVoIdn
8WI3TVuC8qBxdfVLn4lCQtECLta7GkvelkuZAlDk9Een+B31mviHnvkQgnRSEZH25e0MZJNoUwel
JVj1QT/NjamNUlaZJRgWrAqqvBKN8MKrVzJxcztJ30A+N3+17Nw+JCod9qk2ZV5LUerl1KTP3Kif
Q6eZs/hL2dbyQxmSNPTkodfzfdhlVHOqYexvylEdEwfaIKpnoov0J01ZNCCUKcafeZlqv+KwTYJO
G6cR9mmQD5O1+qEcpuw4RRYdwQLczk/UbhUwF8jZ17BrkgMkmjvclpOuuJVKap8ymVUP123qYh0w
MwjzdMh7aiZK5riZiaissWIR+jAnKdlJxox+gsY+IDPeHlQVOZfJskJnqjR2cx348h4HZNT6LETg
aMq86ERJihrMESZo8MkjxalX+CoBj458mG+qANdh+aXbX0e8iGk5QHJucqCSA2nxJ+9+96iCEdwU
yURceFwOgLv/9lrUWxLsCPU+PkgMKwm1+omMqh/v+kAu/MCCg04BdHwb+A9fhyg1rKHJwj9vGY1P
aXZXooieslZQcnsZFwAH6TcoI4OZBzx/XEKn1sIUQT8ODpD8Dj6Ix/fVrZq69THcR8Sxd3rtlDvI
cAhuVFvTuIbl1ilPe0WLa8Aq3Q0o5yT151SdcvQRXZ/FyyIYDE8hIIhXlsFZPNMtmnlY38QadBhY
W8puHMfshG0+/E6o1O1ljVqRY2T1+GGVGr0rx6FGWMIQC6EisrvBE337lGcVqu97aS5e20TLHppc
oh+1Lc2CXbphuqAfBunIwkGM6xgXKaE1rEmHbADzsTV4iQT3JEoQLn/h7BgHKz80jcA8CJUp1TY5
PzDEijawFjZFJrdVfFL6jBKnK5nTCgvhNxYYlCG6AU572warLbdPmKzhzfeT2b5yWPmtHe/7Cm/L
gjnbWt8zGC68Z8PQjOkEjv5pZz9HuUPc6sk85vfhQ+L2v0GUkKGgKUAixWsEkeVluLDMJq4ukBaB
qprFy2loataHWQbufuVZf9ZuNF/y0w/t8UO/Y5HD3OwAhmC6nwrHTQ6qO+3T3SBijNkwmbNP4HZR
ptsJsaZFPqD8alinVFR0cPmmw42RW8VUTpi+pItc/cciFRNC54g5mpcQR459+mGIbikbJ9XZgLjl
jJMcsmQxLDQ+0FNl4KYS3s47DfQaN+h3eQQl5xdQ97pv6kv/VeApRHPJbQ5JytVcIxhq+54eykNi
eeyLBnUYR1kMye2fsuDfn1Vng+XCoxhvBixfVAosFMHKkh+NorcQ0Zg4l5LKqdEXy5hKkh0Mlu6R
/b4+bdvb/O8mWBZ0FeI1dZw384QxNGUU2CqeuccvBhiWRa3Cmzh4PQJLLKQWEOWd4+hMqWOGlhC3
gByGPjqR9R0t0TZasq+PZ+PY1VEr8AeHM0AD9J4TLjaFG0kPaPREeY1ERZa2HKkXbniFwVlaZoSk
Gxkw5ugpDaHlWviliRKRYd/PJ9I+JuVBtr+jPen60ERTyJmbgWJFKbEWZ6GhaRa3qkZ26+qoipZK
NIW80cXV1NsUwwutZ72+byMI/4pYhUQYnNlN1RwWpAdGGz3N1r4aXIiPimKHzd0DolwLoSukVnlu
M2qRJNI6TFhjQzZW9+xkD/rrhYnVlF+RWtOStzZ/7kLcoHBXo/mLJAoCL7Nsi/9d+NXwPoseis+X
pdX2qroGKqcVzJ42gWo+siKAJlEwNm5Y4O0Ean3yeJtXwXVD2YoJdZssVGuwUtQQcivY67HRTgli
3NYbPQgefsyFgyub7eZOdK+79Ul+GiVHyG+y7GF+X6xhuUVNJTXFLEAezNhBQH0/BpHjtMfRpe/N
c3M0BanSre2wRuMeaEwjm6dWMZEsLPa1dkJlndV5LRNsuuWbr4yJJ8Jp7cKK+wVFb9/L2tPmk8Vq
J0MCcwzC4v36wm2GJKsx8ezSitSMc0OA1jnRDoQfWLL03rxDCJQ6yNNBi+Y98movfnpWb1Bkn3oD
il1F/T6XT34w2vVXcFFJNdK6D2OYz3z/LUG2f96DlOvZ9n+RQxeETrur0TN/PI4Cv7rlExZBZA08
MSYKrzmrnWslqywZoWDeem3bghEP/MlP12d460KLsf0F4Wx0mBUrayeMrQ+Yp+/pHURUvhe3gxc6
bDfswdkhANw6LNaAnJnSVrFJpwCQ7JQ8CHfjS/RYvY+zqxgOJEn+w/FnQ4tKQej+2X98fsyiGE+z
myXeS0oEz7d9uh9EN87NZVJxIwCjGR5qeJXYamjTIRnh0hYFoXhRQATROxOMY8t1239BeI690YrN
dJ4B0tcvIeRsEiFfsGAYPMfGgDvclBY4gaSmdiCeYdCbULQai8VeOA8N4qngi/8k+T9fjWIycS4N
0IbrlVvw91D2lZmBmh2m4U1gZZuj0cAaCnoCyAN+XrNW5wxVUzOaQuwd6o4/eriIwjEDuHyHPCeH
2a0fR1fIzLa5RitMbitZoH9jRgRbGwPtd3YcfMubd9VtftccejcK9IOoxXLZKpfT+XeQ3FbK9b41
IBsIupdd9FS8JrfZYfRrPOhen8xNl/93XHwnp14nMco8AcMCE0U4ThfoGA4TeDsRCvduk5bxpKjN
Mns/Zi96DG9JhUuuqORFMGWfB87KLqyIhH0+ACW9BQeFG6PehflJIDqLN+McFIb9Y398nEMVrY/S
ETjao4Kjvz+2Ph4k3/Pd8Hh9cQSG/il+uxrQTMxCQz3YIhy4n0Mvag8heb0OsXVpRtAEhmZoHi9M
A5yd0aoHe8IMoTsl/1pLN3j09SrmT8ZTaAaWvcvIb1MOKlOQTt2IZ4Cqgkxp2b8XLR96TEMD+joI
u22GMo8e2p77Bq/PleDd4/8YnokWaWJDgETmLE/Jad6RIoOyk0H9ChWrofWlkt+h/Q0VTsWHJhj0
cyWIV4IOL5qzj+uzu+E1loj0Dzo594ksy2TJgkgYVGzR6WHdKaJ3nc15NPCqA1+Ip2Lesecm63oI
P2B4CK8z6fc4PknxKRaF9huGCIC/MNw4+ljt0SQGGDW6jdJbFu/1MPgPU7WCWOLtM1uXrCbKCsiL
ERC7o1y1jl6uI4gGsSzWCkFqoxaP/hgE8i5OZf9GRT3EWQTJx62Yy4C2ogF2SxUE7p/XlRXK3FmZ
VBOgpJHm1As5DrKApeqU5R2edIE36t7cgTXodaSvoaikbsMFnqEv9rJCzySVpZIMgytYuuts81lm
zXEySwesgT5EM7x0LGCI3e761G6c/WewXDSb5GmEd1UMelafuvA210+j8lVtv6mzIFS6XEM8CZua
TJY+MQhXcN6q6IYGpcxmiqZ5OXYy2twVhuTkcizwT5fzuND+g0AL5e54Dr54welp05eTAX63EvTK
9FSPz0MzuYN6kPsdMx9KkTrn1sAgPwuBPWxjGTKn5ws31qA2rWsTxfXQVVFes/hJ6r5eXyQBBF9a
p1OjtMMKEDXUdFvtXaWG103edZAN4YRP/TIVfFyIaaHXdz6QEDwvePyyMlBDQCHWqt3it+2g10x1
+tYxv0kn4znzRIUzl372HJQz+0mqzWEYAdqAgxAVTt4gitE3bquAsDQkJVUF2iV86qkBxVWcQM3A
bfzyhQXgkA/SXXmwb/NDZziVW+7V8s3c1e7j4Ni36c6+FUngXvr68y/gnHChSUYpJ/gCkzm1dNCJ
z1SG28jb9RXcgAHr0JLFQ5vbsqvPFxDbq2A2TTBA+qrbR3UMTPmFKoKNfNmbpVlgplvIjYgM5pLP
e/nKU8kdsZsiL/DW4BRP2ZvCUIOeKi4e7J3kJtmFXu6okPE6MT8KimehINmnHz6Pr8/xuQ3X5DPp
bIQgLr2ZA0gxBtpX5Q7luqh4t04/zd33n9endeNgOAPkI20qg64utQAYfgOz8SC72Rs7Ko7t6yc6
Bsrv1BkcAeSlW0aiFOpZuCLDaeq8UGgqT1Kro28HT2PSc/rQ3LFnSO0atwtfpDPv7G+Km3lN6Kq6
8F6xZUXQu7YgGwa1H8iynVuRLk2GkoURrCgPc9T4hE+5TO+GWeoOihyKqEe2BrpGW75mZUyZqaez
pEqZWybgxNTq72OZv5DoqzWT/dT/vj6tG37UQjUK6kMRty7ilOdgaVrHYdNgIe0qckf5+wiBRqN+
vg6y4dEg7ApPY6AvWtH57OeojH1l2pDHGCF9pjuI0c1HhICWwCq3YFCQgzPVRP5evVimxCrQrDbg
8RQpXAjA1JboWWDjJAURLsERil7yy/vFFNuF0iy6lmYYZPN73A7gYDqA57pSAog2I90qqhSGsgxW
gNvb8NTIG0M9jsDPcEF/PEuFHUflogRpdbMja+HkFqEcPkDkFfZhxsgtOLFeo2bKYtSzh3hAMaGF
pxckAyD0LSENhcrwQUIONJm74TAMkvZWhB2ieDRV1Pu0VrPZYyoCEbkw+nhHh1xVPIag5LZrB3qL
9H571yhTRI+1mWgPxmzAY8/THJB+io8GKeRvZKqs45hY3YHCgMFVohSIabRZU9B6iVwtOF4j2/hd
yNUYzJo1fSTSpD9WXQiqMcizfKkzix41OxsDHRiPtQU1sho89bFXjDa70XLDeGdN3OxINsUKGOuH
fvKUSAITcQIh6lnOu8idWpl9R7yadgGJlOpAjRkRTzuYxcNQtv18hHTQED7YUMi9T0GfzNwBZJzg
ISnj6mDq8fRW0zYOzITZkVMpPfFQFmDs4kSdQbRgVfXkReB+gDI0iaX7nJTye9bM4WPVdwlEQUy0
ei4ss55ZT0N7wzRw7CNBF5focs6qGyyjCiZ8O5t+kYag93YesuIloaRGQkGX5aDsuuR3B4lCEoCT
r8SzuGnSDAmIiL4Tbei/VnOE5joWW+mHErWq30ZUGx3Ilai36GZEnrE3Qkngd7cchIn7Ji7VKgg0
+fepxE5gQIsiEKbSI+abXaDOWsT/sAmCahjEisCCysy5F9LMPEGPPWpSJOuRdUFOPV31rvugDR+O
l9W/EFzAYUOy0whBM4Hn/2+ZbngphfZtOaD+5V93HqOqf43EuVS5olU9SBhMN+2V9qZDtC3S/tk4
IsCfp+FIgtoQdLW4+UrYRBiC70X7pwwKMPsXO+M5ngtfC5Xd9Xm7fO1CUlaWFeTiIEUHrvbzpUkA
E0tNhVfwYna1EYkMqd/NqbxL+toNWfErlUQv759PQbzL0xFNQXAIWskY4TkmK5omjhY5JekZKZvy
9r1yzdkpTtrLS3THjolrPOt3md949KH4iH0oSWC/O6IGxq3jBClAHdw1aHFFtfz5V+hhZGpLz5Wr
ZoEBcUg6CvM1W0a5huCOeuh4jpXVA8IOAzRIktPkfiCzajrkwS499bE5JLetYx9ED6WioS32tQox
6jI3q34AbqTi7TKfnKE8XDcbEQL3xNxPCtWmz5MS/rVL7kbyeB1gKwRFKIZ4TDEhPAEa3fMx9GiC
rsp+QsxdEembyUzzaxlHSKs1FlhcHXvu8qAA8RJOocJAj0gfhwnx+owUP9tITWG/SXesk4E1Ak+z
NfR1GMLt/zwKxyFa5AwH+irhKmDEgsrBLatZAywfsFo9q+2zijTQyGoG8paRctfYqA+f6puSCJBE
foZzmmMlF9kkIasZ1sl+iA5ljuxA7/XyKY7319dTBMXN2qiYEctCpKCrMfR6I/EmlJ1Xb5rceCXo
FK6DbTm1RVQLjy5QA1b4ErkmqhjtbPjPoQZHV+LU6LnR9narOvp4GFLRibC1YGs4bsE6JdOmUgLc
VKCOi3mT/DtkDsvfro9qI/1rWRbySKgcwMMLunvODYPZehsPNWTaqE99c28//0J10A+4TjSwoRpP
3cn74QiW9vfB9kQpnq0jHEE+nm2JRi6rZg06Uj3XgR1LvYPabgsVgMpc+deHKEDh751TGckG2LOR
FYlLx4ofDO3JELHHbK3WaiT840gxt3OTTRiJjj6S3aBmLUo/lNOsLOxKRZg+Xx+SCI7bY8mkNXmX
A05Vf+TmjxKRfg0e7Tj9ch1n65EA+oR/VojP9KRNYSnScgtLvtsvMt4anfkWj2Y4BG5NH6UKzLHu
rCD5EMAuxFr8YW7h+MRxjrpXaLafG2ULF9KGVEFSDidBobu2/kTJswKGtijx4iroJ3HN2tb+Xgqr
IWwOIkow6p9j2rESD1GlYU6rsnbrWT1WlD7ToS58pb1jKB+SbEE97Jb/sgl6AHVERCaKb88hEdEP
qjkQxCyg6fUl9UEHP5djJaV8qK3m3bBMUZXUJiLy+EuRFJo8DW6QBu21rskQZ1ZTbqLSS0nmfTYk
yjeShVLsNloT5rtipIUgK7BxvoFCG+wV6CvF9Yg/eLHEZWYMyFiXsX6o6MkMm911m9nY5TbkDmGq
6L1ELRQ3Mgl5T0ujSOPJWVb4+izH0NTsRpT7m7+uI22kP5f2CBsVF2hPUDT+hTcp2ARhywlVpv1u
8KH78t1mXumk0BcWXXI2NuA51uIJVue2BIIAErfAAkdpcVecrJ9xYHg0IAG5d6FyfJI/ZMFabbxg
n2NyZqlUzUQGbDa38mOI3lcObm9e5iaueorveucGRfiCGb1cvHNELvKTZAX0qHRGqR5qh3/Ib1nk
9s50mBxIZ/rhs+LmN/RgetdRL/fCOSgXDA4dqSA5tgzTfp6lI2gKB8NVe6SHwLByHWoj8DzD4olN
qoLpRj8CSyqdzpcxMNd0tefymHoP5mP3HAnGtjmhJjYc0vRIivLqzdBvK5HfkUu3pZM7w8Ok2ksz
itbtwmXiL4PJXIEevAUhR2P5ipVxmuWAZ8eZlhAByp029OL4qZsggVC5mf4jZiK9g4tT7xNuaYow
DAJtU84upwhKX8SEJGAaIeXF7uqFPyB51LN/fVVegHRiGsvjBfJ23FV5DnFXlgsAdTmE7U9SHrR4
6Cptv4Hw0nXL2JzCFRR3kpf1aJujCqhJupUz4pACSkP5TUQwh9mt/q9LzLmRcV5STdRYtttlCuUm
yOLwGA3D/vqILiNKDoOLXIvELhKNLrM3fSuNp0lBe/roWNNNn960c5ANLlgm83qPcjUJgpVG8jrY
T0b/gGwjKhFeBF+zTOBZKMF9DWejKaFVJWv4mpa5tD1qOjjCbOowNAnVxhGs0w6Rg6Y7xqVPhQQ4
i6FcgONh2YKMOkpM+ApPyWiyyAKxLIqrydcMsSBphjuJxo6lZLsJKpPQIfXG9ltpg9q2DgvRUmzi
WyAsQ5UJQT6XW26890xDIsGvUsVA7yA6hyTk4umrbCDNVKh7CWXYrAi/Q1LyXZMF0c3lOYKpBycG
noEQbxDyWZqycg+VSpmRWxg9G74MpeGFpEXvYoG25OYttMnBrEy/BjW/NY1+pGfvw1D6odHftkUl
4sHZch3rT+G2mR5CbDLvMRElcrFR7Mv2LxVnZxP9lxlfA3Ez3luFjPcBADVmDaq4N9XaEbl2uurF
wEO7hHs365y0flAhCyWw9Iug+XO6l/hn4ejE+8a5N7blPmMNNHU/H2jUGqSVP1X5sVD8dNT9LL2P
p7uC+NdBt+f1L+bi3lZLPGvYWRR6Jm6TVHPjk2RSc89Ii2HX5sn4ldn18HQdcfmL/JbCQP+Mkju1
4zmpC7YEJ7r2M5WOWe1IYeXEo6vKpzQXtVRdnKNncwri/fPxhUozpaReApOyuoEu8r7uQviPX9fH
dBGJcCjcecPmlubaMqZppC6UE/cKNU9l8gzWLhc5E0FssMG1uexLdF3LsopwXOOmMAedYkVlBAd6
bDnx7Mryo67l0Jd4sYyPdHDzanIS7b0K72kp2B/b9vIHmtdM70ZJz6zp/5F2ZTty40jwiwRIlChK
rzrq6urbfb4IdtvWfd/6+g0ai50qllCEZ3ewmIcBOotUMpnMjIiE6Q7TkUeyyfveyyGyEcumz18m
6XxPgV+x8NHQdxZ7EKyZlKUhsJSXr1GwaWaXhLdo5TiafgCUni3uMkgWd4m1E2wKp4Et0GnSStg0
U2Bz2CZTDVcJjlayUeiNWW+XwDcVL5aqu/GgcnEmTtYqfNB4sJQ+02AXrFS3sfdNd0dNBHe3G495
D7Ja5wXZBu9m8EcDaGVe997Vb4oiAZqnOrrtYgtVa5M5tXOjgN80L/2YPMbj6I7Ra6bI7tPV03hi
if+Sk2jTTUOmTiMslUHmVVHk6UO8qZTiXwQ1/paEJhu0d1GEODdTasOkxETDgjCl2IVqZehYIeJo
YRifqdZLWJRr24fimw4JU/zfEB3VqptcU1RMlFVI4U4BlDo6jGVV6sfA6N3rX2pt/05NCf6po80Z
6uh/ot6WN16qd9TJMP/Kq0y6vW7p8t2Ko3BqSthDRotoGHKYKgvIbH8S+8Gs7vr6GFVfaBzry6eq
vWrBjgxvZfqkTeAGSn7BWkw9+QFi1a+YgJMD9x+pT/kzzw+qddSgAWKRhzyWwUz4tonH79SUGL7r
wGjtMCzddmG/0+g1xVu9NAevQpfLqqLNYPz9BB3srs29E9BaDJkXLCqJqaTtEOBDFnRvt/0L5sB5
9RD8m4NwYkbImnQrymINI6pcZJE3XWlsFpiIJ7prciLBG67sIagMoP8DgYqBi2IBVYmz/34uZo+t
nwWG7WGcDhTjQ/aQdApUxhvMtwTat5HkE/w1Inw8Ch0Siho07Jvi/Iei6s0oz6MSLaFYedL7nLk5
QBESb+TuLloxUOkDBImhBiZOJF1qCCHnOh7Gef2K4d8qVFwhWRx8WvaMiba5o8l4O5f9UAiHoFkB
Bh4FHwVlzfMgVpeYyNLUaunGVuXo4Lhn/eD0C8PgKNRTR7qzyeLHBFOgqbLXMS+YsdCnXbztlsRp
wvEuLkCTMkd/Mdk3tdQcy8q2mZ1uEjv1qsJ2UyKjia5EQvxkG0EQ+mIc9HP+k+dpzOqp0gAlbFuv
CpCNJE6W/My7x+vBac3XAIVHswMqE8D889Bxco2woVDidDBKzHrbUoISYbQPx28kxZuo2zGc4//P
nBB1S61ZVLZwc+FLaUeOZt8lw30UvBTj4OT/5hlA0cbBRDR0VHRNLMrkVR1PrWqWLrRuMstpUEFP
Us1ryWtsOS3dL+VtGfx9CgCQPwB2YFEYDONbznc0JD2domws3aHxOh1V3uxXMX8bVdn4ppWgfmZH
CEhhbo9mreEYUWs32AfMoaaYQKktblZJQVQrSRWPrFC6g4YT3huiN4ZT0xgxbDHtYTIelMkleECT
2OUy49TeMM0rq00DvFiib63h13WnWctf4ZwwbYJQDLVswUlzkyVmPk9/nLRTv9L6k1EM/NlVEBOk
wAH122ySnIu1UHhqUnDUqAumojXxFc0WksSL/ZzrMkbm6gc8WZWQFkSmPo90gAmljo41bTZKWG+G
Jr6lafY2RLNM0Yg7nhh3T5YkQr6JmbWV1WEXWT3+bKJ7hrlCWRTeowZ2qPT+WQmtjY1CZWe8t5Ys
MV57aJ1+Q1Fj1S5tDHa0sdqo3ae1XycQmqqelP5nEL5a0bGsnjXLb/RvEOKXeM+q8/6zz7ZwUGKF
kGK2YLmpE0/BnKali47UTO4bs3xpq2wzj0+zHm2VcPDS5HnWX7Uhk70zZZvPf+RJnE11cy7HCpuf
1j+z4LGvRw/DxfPkHpKs2bAvFrzF3loZ3nLtFgEzzQY81QAGSbxq5zlUp8KA1Ujziu6ZtQ/BuEkK
SdqwdoecWDGEwkCaBH2pUFihBu70HrfrZtF2hH4SDh78dv1zrmQPpgqUp84pXGB9CKcmZnNhaBAa
c23rRSnSrVm9zrby3KiFo5TmMaEAbdNIwhyTGBWf6gY1NWXsYBRDzMvhhQY3CR6UmK5J1CMEih1T
pj/HA6pwVqGZwOXmLRQsIQR17i5oY9ghaZCxQDSk6ohDmv0snQuw4h1nRoSDQXMzDzodRpbpocMr
PbMxzwY5mGxqg2wxgu/HiqWVrOJ2rB+A/KIWjsZu61z3i5VoaqoQbONvVCheiK5e1KC2pwwJExq6
RvZqlz4mrs40QYFR9nFW9003dFzvKKbgZXz+cWwC3kWpwlQV3C/Dr3p8ZuEzlYnMrpwqLOgfK/yG
OokYS4qOUqbAisJQKMVkA8s3A7/uP0K9dkfZWLS1OxbgRA0kTBOxEvMVzs01FlpKhJtjOYRPfoxg
RwIdZdJHtuy00R/7rSLzi7VPhuYSg84WWv6omJybpKVlGRlPBsFv9mKo0NvML8O7xjrWRiwJwGsn
GKx9HCWgSzkN4dyW1UYlCSzYKvPIKdO9rb1E5buFgVe0+8Ko8AYR+LpDrnkJ3ANYViRMwD8KGzrX
JgbSjrAI+DemoWBighEeNTB3SfbX+CgwA05Mie979BxSWqfclDLygbg7hbzpmGewlJasj7G+Kjyh
bKA60RMUUrEWtOpqCmnpzl2T/SyCsPxhVZryPpK2em4ZCag/l1l4M9IoO2bLwo7mTPJuq2GO9L5W
KrzviLGU2gOg/lrvx0tUD56qY/Lf9d1fOz1IdjSb8/XQbhJ2v6LT1PYzK5GhZnDkjdk+UMg2ZpBs
0MvIGZuP6/bWfBnQFeA5CHJ+oC7O/Ss0+2qoWtiLutpJS8DUPyak46b6YMWRxJdX14a2L2QoULW+
aG5Akbnsdb62pW60t4lEs09YdduEFciyS3WXZmW8w+JlWIiVpgpGBYPFZ4OhZaPYcr7GoIIm2JgC
tlyVH8S4JXbmUfOxIo+ETF40HVrDR//u+r6urPXMJvfHkyhosKUZDKutXAz+cZZs8fL5Oy/Y0Sxz
OgBvO/S+r1tca9WdmRRcfJrHcGIGN9n4KsQ+jW2+bHnDUmO7SgM7vdrb4S2KMl29KarHyn69/gPW
lwzZRw3Dp5EzC66Lex76g1kPeQf1tiq9tnuyoKKvYxYvitrhLAlTa8URpulozKIvCwSDGIWjTK9j
lHUr6PyYwatVqPMTCw3teYknorn6kHUfo6mnO2Lk9HdNe/u7PUWD3w6Q3nAmdPL24GnQd8Rx/DaI
tllPVpLSdKuUxjh6Zj1Ekd8MZvpGI2XyclNvvURptN/hoqOKpWmh9m+eq/iC/9tBMV1LwfuqAg2O
mqgAppJdad/Nw76vXQUUwx6k58B8raCigIaI+XNqZJPm1+7SM/vCZVOqFsSTQnzBcNknqWvEb1Xi
hqo7xy+RvpvoeyUdVb6SY52ZFOLPGCP7J9xpCHmMhl/qcmf0v6/7Jfc7ISc9MyFc19UwZMukYlej
CKLCwGeo2oYC/27nu3zxGu6s/nWLK0EV4pRQ8tKhJQstVGEflVGzx0VfKnexDzMmAQ+WYzc/4mDL
pN9szRSqNhogzZCtQUX5PM7YTQ5eWAg486R8loVHF6A0Ul8nuTMtMkjNyh0KGhqoNMhSNfuiQmR0
0PGDjl7ldjk6fsURmb6fJF9Dvbu+fWt+CIoT3n8I15xUI0QybVDNYMi0yjV6ChB6wYw+c4zMiLyx
7crFmVuVRM5kq8XRVKxu9PIE3DWvDqf8b4Hw6LGe/hIe807COIaaG+qgq0CLR9Nju3yV8XuHnuOc
ouuyyOTYVvcXWlDsjxzthTAwcOthk/RYdra0pRMwiNuZWvFe2uxdyQBFuL7LaydPg8YRAaaFGhcU
6SGMAgsoORyLGmS6EDJAEHgILCYxs+KgWI/GpyPxm0F8dKiGanXaklbop2LLAkclz+if2ukPXSY0
s3bOIc2lQ+AK71oi4pyHAmw+A/rXrgWBlOK1mjFxoD1A0jdXpm1eRntE/+tbuNYs5mK7EH+xVfCW
RCUHS2maCqrxuIPU32q6RbbuaH3sQENimDAFxf4oy9dQf00KiZLen4aiGNNODDOhdDFVfap2Ogwb
yuDWPcQ4FC+xH2jwnWAqZD1u4uBg11u67DC4pDUeGvYehx9LedfKnHY17Tj9KUKwm7o5H3oTP0XB
aDKKczlqwEjlHlW/J6x19WZH8mO4eMXshAqw9S4fGHz9O6y5MkoqBmhBSD0uaHFMD/TQ0Gv8acv2
E3ofRVBqKz+uG1mLSniJ4cjoKHCAFSeEWsI6kkO4HxPN0WgZNxn5HuRbiztys0nmQ5MMrgns63Wr
F0sDuIPPU+VPMQDaxfi+VLYJ+R1QSJISghDQdIc6A6klfvwH7XzmTrACCQMT2kJ4HeEMnYc5kDjC
KNcXCPmDpOIbt5FH9rpX3MybDOPVFgxNibzJBePUxcjxYut9P7iWL6vzXpxf4UcIhYOYVbQxVBC7
5i2U0aEm8MO+Cbz2Nt6Xe/vWcuqf6a8jcdL7yrOeru8y/9PX1s+/wkmY1xYratIG66fm7Eyq7ugy
ROWfLbxmggf/ExN63ViDpWF1YN9h3qPx+ZlszI8verDuodbomI/dMf7MH8tv3d3yA/PdQ8PV/OD7
9XVeBGNhi4WLlS2Y3aXq+BENCELJQ6JuNH2X58cSsfK6pcuwIJgSbs4wUwvoPcEUc7IP8NXNyal+
5C/H4VX5be2Mpy71meSRv/oVDeRbYK4i6RK7PWkxoV4+g7IcaaHDetutoq/rqyKrG3hiQvyKcawW
Ckjnbpl52n3txPm28xSH3X9LmPOlOtFv89tb4yi22/j5tvbGCmwlpwe7xrzrbxIZSfsiY8AmA3aC
ggHhQx3E6lA6JqzSKzTrDO1AxkNh+LP1u0Rr6a+XzdVwgaPmGhz4Rwh9NMv7Oea84y6Jy43dh8Ou
GOxmcVhBzdBjdmTdxmoe3YV21JdeU+b13Thm2XO86PEhy0leboNGUxKnrjEqlphB9kyglXUkyTTN
qKxM9c6Exmn82Y4j0HlJmSixb8bxTCB/ENPnzFYSyKe2xNwnbVtjhzNNkdVHLwMQ1sd0cGpUABiA
9z0/osGchkEDhTAQf6nqz2MRuEbbKvux4wbrDuUKMhpbOveARg61JcmULkM9zANki3GzuMcgp3pu
Pof6T5xWUNCMCak3HUvDd2vWK4x9bIrN9Q+6agpkHkC9MBICYf/c1GQnWlIkkNIEoGB2mFbE+6gy
0WgeJhmwZs0UvhzcE9BlAkL1uamk0pVyzFroy89Ve1NaZvVIks5C9U2HEMX1Za3oG/HaHsrp2EbA
Z/8c35MgO8VdP7ZVjWvKLb7Z9+Vu8qjm4fEQO23ipMfOh37HMdxaHvUzH4HordjK6OMrCz77DULg
01KMuAlH/IYhOVL6GrEPVMQlC5XZEDZ1TtWwLy3YWIr7oL+HdkUSP1/fy8tgeraVItulmZYWAzhg
wljmjaZlO4yF8v7eBKCGhg2siE1VEd7CgAKsjQAmlIRtYpNBrCOVrGKNtGOe2hAC9oBqb9EpsFH7
WeQnD/mLdVT3JPS1g71Ftl45i+zjrO3cqUnhHLcxiyDdAJPZAg5/jvkNktriZfYPWN6pBcHFQoyj
ReMSFpoje45c0mBwFn3Ca9HJN6MHwVDXumeHwlVlJUb+h8+TmHPDgt/hFRqjiNYUrvWYPQweyJ3W
B70hmPxh7Zmfwbz9qr0Ot4GURLdqGQ0eE51T3ECiKINJh66LMTrLNcvYMYpvyTtE4MDa9kxI40w/
rjvmykVg4l61cQVAdcoW8WQIL3bWNx2Aj9r9PAyONoWeCpkk07OC7RyYWykoZu1AY2stPMTxskBR
8zxK9klU2lU5oFCK1E+dDnnyvW/d66u6TBZg4cQG99uT4NjojYImAGyAvxb/Hto3NfSSSHbgLort
XMQaRRs8lMCwv2gytrTjnWHM1Qhe1EP1bHK3IJvawozo+W+724IpYUHRSIKpUVBdzumNApxZHj2b
wIhHtqOZmBPr1ovk2b2ygzhaILpSDhJHMeN8B0Fzt03Uj3O3qu5rHVqlBshr89aolL//VNCTA0kO
9W1TJ6pwzkJi1qxIByh2Q0F+jiGwtsR3EWQBW6N+uu4VK9Hq1NSfV++JVwSVUapLB1OzWTtTW9zP
ffVx3cSKc8MjCGr0kLKyL96wtZEjp6tgYhxCLw/0hxRsgSiVzfFbi/Xo//JBS+gIU6zq/PP0GJsz
htkMAc9x0y9PcXajJK8h2VPDs2IMJKpvlskdk7sqw0Spb9fX+AfcKoRG1EXxrdC0o1yF+Ny42VEG
Lp6BSU+PGM6NQYJHa++n23QL4u3szBv7UcE7FhJSvfOibGWAmbWvyKEymEKON/wF7FJVFDbEKYUA
ch5C8xBHIv4XKSNAr0B2AOJuAWx7vj7a0zIw8bRw4+qVloeFPEpTxZU3o61CZw01X0D3L+s4QOrN
Zq6ZeJvSm3T0bKfYDM70GN8uj+iG1srmO9nJis1k7VBD6QioCPQ/ge0VDvVS0bKjNRaWgyPdH95b
vwNkNXbAYu6d3LkfPLK176qdfhfsmtm39rkL9UrqhJAYl/2YS96lgR04+THkfJfTJW+qrMWPgSqQ
ZjvJgHkDITQ7uodkg+ek+s6eYjfEAyl2735KPJj/7QsPPrEt3kFWEWtpAdvDe/p7PkBlza8d46H/
+LJ+LtsJIyW63Xg0mZM8sm3JpzRJa4lrkeJ0+dzNT4JRXxtJ1fBvUfr2s/6OSib46nQLp3MnX7l9
JI+VBLN+WdWDGipCEt7RcG1eOxZM4rIfwwYcEa3bzpE7++0t6l73beunD5PE2Mry+CsdXRKuwcpE
Qd45TMtmaSoEwnSn5oqzoDwLXvf177gSCiB9AUARZ6KgJCB8RouWdVxZGlwIrN0evSBDhn/5U0gR
PAUwYYz9xEFFV0LU6QqCImqLkkGw+67dRm/G6EAMHxyl54f0PfLDZIeChAwntXY0zozyc3ziG0SJ
8sLKYRRArG24A5gd+e+u/aje2C3ZkXtApppNdJvfaIh+kkzjT4HjYsWI7SgLQAcS+d+5cWYvE6i9
4L2ChbWtb5O9dYAy9vSDPCAtfCxeY4/u44/0LX5Otp3k+lwJUCYlYL/x2RMwLdT681pr9CiIkBsW
t0F0F9e3zP49kt1fuw3GHQFGhciLIo9I3rDSuMA42hRP5/pVM97N7O99H3UGDi7nrdGLkkPR9t2c
GkXhVj0QWqlHinu9l+Rn/CsIXwnvA2DPUNgASUNsxxBQTkzoeuGxp221/NtobUv2Zph7lT4FNHNA
pnCub9rFgQbtBGYA1eHIPXyhc7dQVYy4RWoGaZ0udbTZq7TCYfH2/zMivPbqCmrUwQQjNMCYNxBl
9WLbyj7PRdTgBBoDmQseH1DfE1NbVRsnc5pS9BkAfo10bwSw4voyLtz4jwXYgNAE2KlirbLrqyoe
CBRnp9r2itqz7CcNyE31x3UzK58EcQ/EP0o0rinJ//tJmAjKpkL2XEGFse4ccFGccX4L/zoZglqG
AegX8LwQjwFC+dyI0pYRbRi0m4pIfwRF3qOFtiWh5J2/tpRTK0IyMGdj0CdohLsFJtCAIrvV4v5e
ZzLd+1UzOvYLlWQDxUchtg0TSpHmAlm5IaPHbtJvGbS5oWHx924Mtg4iGVekV1HxOd+zeVGI2VCg
XFvIrSGMs1p3oNd7/etflAnwYaArgrMP9SCgvcRLoqwL1DFNDBuhdDPasV8uM4aAcrmrBBPURsib
yOp9F0FHMCnEgMSqajZ1gClAMcMtVT+uvodB56UYW21AkLvZ0lhyG/G/eBbmUCtD2RaXL4SpGTAm
5zvJltKsKFePtKwWqQQSshFKAWm1NRfrafgXChTcHlfN0wgXXhSvhijQ+6DPubAhFJ/6zK9MaNpu
y8Qt2UsK1XPtMYre7VDSD1xbJVCohoGHHK4MUXcDd8kY5w1KTHpzCCPIA3I9yZt2sp1SBp1bCU3o
aXDmk0EwrNcWvaZIs6UuYQpX/z7Xg2OfpT3ei797W8ZbWzPFSV0q5PdxZYhvVKMoW5Bn4C3UHFSn
1ar+1orm7li1teJ04fwvIhWmTIN7BNQOVLjFG2okVqsFoNC4DTF9aP06FuZeQi39+rFb+1aYv8On
i6GMe5HY2tA2hvegc1JqKfNSFjJgHovHWMuAuCrKzVwU7//GImYz6JiubqA3dX4GatYMWVNDNtIa
6K9snrbEqJ0lbCDMYaWb1pSJj6yv8B97wsuknQA8YhHsVXn8W406ty2mwwQxtFapH81GJja1EpMZ
Rgv9b3nCEZ+RXddZig21ihHs+G+A8GzK2L++h6tGkPNByg06zxfKMkU52xZUN3Ejp2Rf64/dQH0I
3kt8Y9XjT6wIOxfmfZMmHMEwRWSjNsF739W3+vIVxo2k/7u2HrSYuFo/khl0nM59Ql/mJFmSGZF4
eMpGGwNlFSeSBd+VGwY1OXSX8T/0CcWr30iMuQkUrsalal6kvqnxW4DeUhG0j3X8PWeP17/RqjkG
J4cOPGiTurCmeYogns2ntrdLdWDpMdN/NmPtm78qyLIO+vN1aytZIAO5GUkAEhvsopDXNOrYqy3w
km5q219KZvl6EUveAWvugPRMR6EbaRoTm/Q4RKpBWsRaPF73al94/Th/opKL2apUck+u+QPyJ5C1
wdUAVYP/95NUMNagXV8wNOsTaKLqOibs7FqSSZ4Al0Ur3I6nVoTLwwTkrLBrLKjLjPynslDzEEx6
81CSYX7RlIVh5r1ZbdGrz1CSZO1NUqFD6BRNYt8Texyezdwn47D/+y+JLbbxYoW+AGY8nK+9zyB4
k0VQwtTs4EGPq4epfrluYfVDYgq7jgACgToRf01CWthzwy0AthwfBjXXku2ka3UE6hKAaF00yOpD
ayZRbgDa20JxAy50viiQvvSgpQjCcZa/j+rbkuqPFdcSQXF5c311a76DZgyKI7jNoBQp3C+sHsAR
waQT8B5p6lTU+G13+QFF7loSHteOHNrj2D+GhjX4MOdriju9KBc+hw8Qi4+yBrccFAnJYi6LXIKP
CkbseKZBZOIkKPUuyMYtxsiZixvSyDETr6x114i2UhLnWugCMAV5B7jPoLQIwURTwoYtFOCUqun2
sanvl7g/Btm0mxGXg6Y/pEbjXf9qMpOCgwylOQdFCJNNU4MPbDqT9dVhCk8Y+ADOFfG/CM54LIPr
wF/MqIyff7thngcj5Ir/XRFve6a+F2p1KCu01Ri57ebYU3LmX1/h2hEAzpHPNUKzEIzSc5NRvUw0
wZQyl6GHYizqZs6LG6NEqdyikmrKJbqVew1DAxSsVZT7xKYkYeBDlD3OACZSYqD46BjIFVi4SdKv
iTmKflcHz4xsDCYJqWtnD5VLJONcIeWCgRYB8bikBkc1tczRivwBwuebALja61vJnV58Rp2YEdln
LZiD0DyAGbUJ/bB7VVB3rstNBFWPIZFcRWufjRJk4HjRgNclvrFDqmgJyXiCPEEBvA2sn3Y9Mlfp
psiZ7XR7fWWr5/00UApeEtqDBcwNvpbZ63dx81RarAS7a9xmNNyQJfuYFvre5PeJKZs5t7pQCnV1
KCLbKn7DuX8mYKmMAFxw0D6mC2TEKROMlzGIk5uS9+HqIvHWR4kHJw+UasGUVSrzMi4AMZldZ2mH
ztbD7BbJZjU5kLSzMb9lSFrLMUeS3oG7ED2RiPQ3Fia9SOo0l2vGcw6HEb+EzwgSUxqqj3SskAW4
qN/6o+nMQemF0GUqZIT1S4+FIai0og/H31miIX0Yaa/bqG8G7bEwP6ccijDFDk9V4Ggkh+PyDJ6b
4ms+yZ2oZlf6ZMCUNjdOa/t2iTRKlkLIjAjX0kBpW2scAJQHftj+sJUBSjaSRGjNBhAcCCSol5gI
ZecLwZCgRp1CgARSjGsys2GXs2yjKzKZzhUzAJziEsCwMGQNYul51nDDVn/k21r23VaNLQtw5MIq
lAQSiR0R+K8rCHGjDgYYhEWcqFI2rTL5AZVNf1k1AyIaj7+4aUQxGMWGPHZbm9i1ORhc1SrBYDKh
6Nn1wd8fYw1QEVA2UFwBM1R84YR1gzOcQSUxxkS33PLBQEmTW6uMPav5NCG9ZWGU1CJDzl5mCrzJ
gZccirgAvIvSLGbcRkkQwyqG2X2rmuaVVLjYVHTmVYyOopjCloe2fz0sr8QJPgvNtLFKE1VIMV3Q
wyTrl7jExCh1M+g/snncLkhPZjpurlvif+n8aoMj/mNJ9JIgLsN2mmCps14whwa3jq+A4bxMn5Tg
NvdrWftAZlC4cLKuDICdhcGorTk5wmB3ybgxyVvMLL9V3plsksfqXhIgSsARAypBvFB7UMLo1Kal
q5lAV0SPE5k9NXAG2ZzsNT8BDOy/di7EQ5uyUqvAxMISTUdN982wFzdIXIW+5/abpcjksS/PHSAc
AFmgdcHYJVqWxlVv2eh0umnTvaA0g8m7JPEKvRolmfLq7YkhCbwZw3EjIvgyoVqUWTUSSVRUDroF
fcQ0rP2gjT6DYfy52OQVjBCXlMWDhsradfe8fPNArwFVJxx8fpeJkAu2RGMUQvnErc0bMkPaLAwl
Fi73UeMUHaRb6ALwF9x51J/qDIWGHvGrAv/NmdUx8dMutx0o+sqUJtcWg9oxpB//RBPxpY2OWqZA
0hxwz7ByKH2Qvt7+JKLCacZoF0CoECe5sh5f7Mld3DcYh9AEiFUTbQtITNMbltNuo8zQA1aV+7w1
6CEg41FTlINlNXuFlC91vdxWJAwhV4xY00YP6CEZSP+GQ0m6XaAgIwtVfZDEnUu1JCQl0LnCRYsh
ZUgDhRA3NgOgQ2kEzSLF3FRavlMj4P5M1asG240nTKdIAledvsKFeokWuvYgkxdb+fIYWk1QXYJc
Nx7uQiRqqwAdyJmLVmqHcGBO2DwRjUgS7HUjmFkJbS80msXog5GvdV7NIcIdDk/QqlsTc8gMmdDu
H4y18OGhkUw4rRZ3xkVtoM2MJSE2gg+mI26Uux+goX+HNJFnuXXrbOev5u2JQ32Lm2N63zjZ67Py
LTpUn8yTQusuUJ28AYPnJt5kDMB6Ma3vk7rQ9BQLLqfUh/g4mzn5o5t2kHLwmqb35qB50qrGcmgr
C1Wrm42HGreOHE6Ub0DaXesxhW0jsb/PU+dCX/Ami2TgzpVzjCX+Y4bfOCenjBYNRNx6mIlLdJoy
866L4o/rcW/lluTNSbzfQdehRBQhsepqSXMF39NsnozgbijedUC7pierfTeMXR9IcsWVB7x2Zo9f
bidL6ubOCuY44YIbXtncpZCERhleg9jGwVA+bUyzHl8UqYLy2kainwApYQ4jweiFc6vpUNl11WRQ
utphZKD1qPqlSz7wHjI9w8v3wzb9+nl9X9c85NSisE5M6SzzCuAqNGfU+1kvD1B6uY+V97+3gsYd
6KVAeKKuJUQWs7YBMM1yrtQ0+0037+um9UCdkZVdCPZHPPUYyIFjD6QllAv4ak+/mj2mkzWV+Gr3
0XHaDPsWgEPtszwaX2A0yyD9MmuC20OyLECVHNa6DZhsO3Mbb7Wb5ma5g5j4BBDk9T1c8w2og3KM
H1BGFw2GMbGiGvk8DhnmQOntL7xdrxu4xKZx+dkTC3y9J7vHwCLt1RwWIHyS7bt34oIggNaqY2pe
ehwOi/sd9eO/79cB0YIbB6xzvNBRKzu3ShJQSAezRYxSv2n0oBN/zGR+sZKKAtyE9js4upwuI5yr
gDYkaKYR0qr75N66/Wb+JHv7bjmomEXvQhbUAxvIVWQCVGtnC5AqPjEPmCqErvOVBRi7WwIAgJgF
9ZqiMZ1QR4VDWqFeyec5cut/ZrjjnHw2DHhjUVNxebx7KNcPHjLC0rW+AVWYbtlteWxezV19Y+8X
Sej4U6MVT9upYeG00QoEgirH+sj2c4Lh5b44johaG/0ZJbNf1bHG4CRI73aAGKJz/qYc/L53s++z
Nzt0LwUAr10Rpz9HOI4mZKFD1cTP6Vqf7thz6w43EPf2yTOX1NlMvu0Zu/oY36dvbirTnV01DhAY
GpvwMrwgzz9CaFqljSohTqd502OGWAuS6/iYRl4R/GqgslFK3v4rHg20GR/ECG0IdOCEvc8GqLPa
XJhJj1WMjZocMj525UNsQUIhiQH4llyIK76M0bkc4gGddpAR+PpPnEyZB1qjGgQxy2LAYFDrCyIY
CBTkrxlguPnQNwIGjT8LUME+t1PoWhVEMYQDO6tRDstIOrSk6STpHF2CUmEGmA6uEIygB8DvuZkk
YqGZjzOO5ov1yY6dxzCSCmOuYwfjxSYXqhAHojnKrbUJZXCItTB7Zls4r3XSzDWGhuDYuO3v/LU5
Zg/6TV47FpzUhvCNCx2+6kV9ux7dV66PM6uCw1hpDYfJYLXNb6bhtZQp3KwcAIyRRyUKg6lA5RAx
iqRnaQk4DrQLG79S0VNJASf5prXHKPVJuJ1llKyV5jE+4YlB4baq0tTuqoobvDG33VE7spvlxvaV
X603Y8iEo960u+tbuLpEDixB5QSj6UWQBDCFdOxU+CYrp0NvT1s0zBzT/q2zH3hnOoHGtiqTzZNd
/W7Q5oB+BvTXLnSYx6GoxxTPUqTwXJ17vMuhbXN9XaseiWVBCQlARj5c5vw0GL0elRT/uCHK4ph0
n8X7WL3tUKvp3WZ4IbNjLQ8ED8L4e9ZvByRXssx3bZWnv0D4mCmdhqkuIGdIgkU56Kwn90ZNv66v
8zJmEmD/EKCh1YfmtM5/xEkMyxXMp55aqLz16TO0Y83k0E03nXGvqAfD+HXdFs8ozu/Gc1vCcQNk
QSlzHp/n/jsztgV4J9NRi2/tRPLxZIsSbj1eAe6NEoY6EMSsuyR4sQMwtZ7K4jgRyaWzUvlCTxq9
dlSbbdQIDP5jTnbQVsHSSoETdaPY2pfRG6QK3STHEDMG2ZOCbufpSw2z58CWueja9XPqH0K8bvRU
wxmAhyap6iv4dzt0exbLbvGVVOoP4gUUOGBEkSyer2+21TmebH774K3cVZarTamnxfd1WW6u+8fa
gji25r+W/uz0yU7SZonjKIf2aqYvOwiRQfEo8ZfRfLpuZm1BEL8BlgCNdrQVhX3LUq1OejTV3BAt
S2aHPyaIjasoMIHOJckQtBVbwCXZmGEAugVSemHzIGCcZ3oIWySpbvo+fFhmE7JtuYMizSZNu52q
P2hgHmc1cezpjmjPptkcw5Y6tf6jSVPJ0tee8Ke/R9zirkYtv+3xexYavJWD5huNdqBVcUjS6KFF
uyQD7YChKAOQAiTRir+ONsiVQApBrYJweTnhzTEOZE7HDlyAorWdXNtPmgttngwK+rmC0sXH9Q+9
4k8W8hmONwceFyTAc89dzLCZ8yqGNcjYdTiJ2fdlkCi6yWwIQZoGZZrZQVS5TVw4S7At5tDDgDDn
+kpW3ehkJYLLhnU1qVqLlRhQBes+FLB3My9K/P/PinAXRJWNWcA91mLOUNgENnCPKiuxvl23sr5j
qERAY5DDKoUjYWlLwuCGkKXTIJiAcekgR862JJSsb9j/jIjSl9HUj+rS8E+v3BbGfc52yexOvQR8
eHnPwJ1Rpgc9GBorQA6fO1hdsCCZGDZMafX/kPZdO3LzTJRPJEA53Cp0mp6cfSN4xmPlLFLh6fdw
dvezmi00Yf8XxlwY6FKRxWKxwjmIy/t9rTVHotc5SNlVb1DCrTqIKkhry8fqHJh8wmMAmIanMvPU
ylqnwHVj2ynKqc5RLsqt0yvPl3eJ7fXpXY33GlwWc/kQxDfpN1mTKlMNdDJEt9fTjAnN8OOyhPNo
gCXzEDcCkAx4LnzJNB46orYaXk+WnRT+QMHEnsUDmLW78scwpQR+MSoE/u/cLNhdjR5GlMWA3cwD
uhhmZ5AZD3QPwEv7UXKuGke7T1vzGuisoqrUuX4qWDaR10NzBboL+U6BGaFV7+iIxfvEp867rgUh
OQz6DyJ7f7uQEISUPhtTg3Pl75gkVDTSVYiGa/I2mu9hu4/IS6seZhHMz7lNnAjiL4+uyiwjH3A/
K+0bptPdcdxe1oQd/VOjA+ESeINZMo9BSTLbXwQAnU7nqu9NRDTj1dzfmeVWil/baNcMV7V6FXWC
ZOXaDi3FMWtZiKuiMiUtsAZBFTN5k7yfp3YbJj+kETy0or7eVVkYpseAAbqU0WxzKovOjJMJ/fHe
LL/0drrTjfm+0tpAaomL1hhB3HHuJBj6HuvBtx0Vf9nXLDQzpD6NKnYrDUMBFqfNYD+HdXB5s9bO
EhuPBK4J/ug8f3uVUhtcHkDiJNWXMT006TGe0KkoSFOu2RyGr4BcgSCUAXGeaqIoTVFqFpOi3Jth
ghLD/WU1zn04HiVw4HhFfnshbqmI3NRl3QC3FHC3Zv2shp+Rfqul+2LK3EyU112zgqUw7q2APHJM
SI5ryZ51EFzuDeveMGrXkvedKBewZgIWclMYXUX4eTaI3g/2UBoxFq5pgD/Qbp0MfSixKDBZlaIx
ngSMybIb43R74rYyUBHOa8+R7iendlXnQbLkv45+sEULIdyq2c0gwdNCyIzDWe275HNWDrKSCcSs
bg7aBxCbIm98hlpZ1gCuzxKIsTPjqgAGxg4ZjM7Vo/GHRcxrNQoLwRFalQhIZ/R5oRUEY1Xc6hng
6pNDXEdh8Ytd553lNdJeGmq/r7aXzXzttCKJ+P9EoUXjVBTVy75LK8CqNtOuy/YNkAQdAyGkQMyq
PSzEcMfVDI2GkAFiwjww6TuJH+rk5bImq4uGmgyYHlC0OOuSdtJYb9Gw/w3xTdNNbxxkJ0RfKFjD
Ba5hVRk4HxnTTPAO/OxvDLScQSugzNCBU3TSvBRzAqM+Ce7v1a1ZiGH/v3DWeTGA1Y6JyUiBRLU3
JsGkmG5f/YMrRdjznzpsYRdygIgGmt8MclojBr2f/VLO0b9s/0IEd1KRqI5KFHeAaRs9GMlt4tzO
oyDfsr79f7TgzkynO6QxmCF3SraJoyuSbZsIcIB65VLh852ZKx+QLJaMf0YAvHHoGh3CSBkDHmxg
44AzGGB+mMT2e6sI6Kz7jUlS4OnSXTY7/9t68lEDCN9C2kSQD/dK1Ceqb8NOVF0QWLmhnpoFAJ6T
zK4hI28d34pv5d5xLVH/r8DG+emexqwGRVYhRIl8pw+ovTHUgyVKIK3aBmaL0YeGjIvND79o8hTH
yggpQ/0Zlm4zBTS/z8PIswCRe9kLreSHcSktZHGmHitDMloUstStsiGH5Ka6AY3aZtxZswsoDwQP
d2Rn/fXbmQnFIBYWCxcUDyka61aHHGQN9yo/aYAgLL4skQdn331m8gsRLCBbeIk0ynvNDqGXWYIF
42NUfmaOR+1HewDTgS6w75V81KlCzDgX0sK4z5W8gUI1AIASV30vr1rXupa2ie9stV+X92zdPP6s
HudoLQrylEHHm7aVAMmcEJC1jB7i78H4qIyXy7LOAbzw9FtuFfuYhWZZP3ZGF0OYPO2KQPaSF92L
AuuGHtodeJeeJdcJaNAfpK22bR8SvxaFZqKN5Ay0iyIqNxWWNm6NHRoY6PhqoENY0d7V+pqq//Di
WKrLuWW0GmZtpEOaWuofuTWBDE7VN1Or7C+vq8hivpvcFuuKOaUazYtY1z4K2vDJKH0LXU9zuhuJ
X5m7KsEdGu9CWTRFxBS4cC74JtNZGWOjZnDtYZu9UCfdO+OTETKZGO13UuA9pV7TCiIQwR5qnG+u
wrmLowxCCUDhC8BVNYMHrAS1ex+Kyi0GQXp29Sr4c/b5thOMSTWZzNxLSTBHBFCNtq8fcskSaCVa
Ss7FqFJvzLSAGLn6NFKv7g8WCZED3MWDNzluJ3o/iNTinEyU16Dc0SAvnK6t/qaqntTm8bJZsk++
ZB2ca6FNXiOVBBHz8DhOH5qQtfS8Y/LEnZx1INthZKYUAuyxf5kn6UFxUrdW4nsgFAaTaVwl5W2d
Y1SwMEUnTiSacyStrTZymkC0qVcvWkGOKYjNLGs65HpyaB3Zm+vSrRQzMEZZcD+s2z+ifHCaY2L9
2xksDnsJnBCi9biMUkn3cvlTTuNtXMwbxh9XtOk1oEsEOaFVW0EAgbEoPJoBT3LqtjVMCo55yk6c
MQRmMwSlogNf6l+Sg4Bc+U8Md7B1YrdOOmFN+4RuCtv22iG5pYnqF9pX7IggeVbKULCeRZWX08rE
yy/RCxREwx9S7DJiAHPfXLe7CMg8e9xAB9DQKu/pXtQdsLp/C7mcmmbbaxToFgj7esXti8xzyLYH
oLs8u2r1Cnbty6dw9YJfiNNON0830hnkjShmh9WLhN5h+7WrwGWyAUPXZUFrHmyZR+aOBLDiy0ou
YZejmm3jyB+qezLvkGkJHMmNwAs1YlLwssg13ZYi2SctjoJeRHWTJ8gVdPnvwr6SyO+xfwZEqBdL
mn9Z1NqusQcvo5rCKDnPN9US2o/g0IIzyzZWCMyLH6p9DKdqo6q+HRkCaesF9IU4zkiKytJq0kFc
gyjF0vd5DKJI+95Gl9HsHO0qqIsvYpoCsWsvkqWSvK3EeW/VjPJmREfTuKUVInY0rJgiILw1h7KU
w26Oxb5pFcaee+SWvGr4kcmeHN9lIuBi9hP85cNy5qoNJGEGiHcqAuUTEpkNfFZlVze0Dh9whwsu
AZEI7n4rK6m2q77FlV2HRzRDBE0nerytLhSbRAXkLcOQ4QwciZ4mKRnFoQaEBCV+7+TRTUVYk6sH
9z8hZ/NXSE4ldjfCIVnT9GPunxLQcSZIwo4fnfSYJsq9DcjCy6dpdenQiYpyp+VglIXbnRLNBnbY
YXey6Ufr3Ol/j2KBmtbi97mtGeVyohIL2hLT3NlOchtnqKVHlRSE07/kI4A1aqN6j15EjWcXNmOa
DMBBwR4B/cGNLKlwE9IfmlhU01o3hv8E8VzaxBpzFWSuzN4Q5tev/3deWOBSV13AH234ux50q8RK
8PpEBz6G6HPXBu4OeU5ErNkrjZXYIUABY5vQcgIEhNPziVqwalO0I3vTPSAywnt//KwOABgPN8W+
fI2246HcTn62D938IOoAXvXlC9mccy2lrp9sDTpObJomymMvLhIMlo0J2ATBoZPluwEvmMsmv3JX
Ac0Q09EANkdb/lmHTWmkMebb0HGdBwn1dQroLretfEnEEbr2GkQHOwCA0H7LYCW4w5UBCcwsTAed
gAYJ9KnYSvm8CcFum7fzrte/UC6/MZDUSifGiS6q/6/piUYi9BozJAb8Pd1Yc5aHckjRTaMTkKZp
uVoGypA5Lsmq3sMhKn05BmTk5cVdORqgpcOWqihTwOFz1lSCZ69HnzGs1or3ZQQMlBKZDPL3o6Pq
iRjOcMAUOM2VhXgDLZatWrg6idxBNF13Tj0BjJqlMtwtPGfOHEXsFjZui5v8tt84bhLclRug880g
XWJZtO6DXgN+xRABLa74ZQz2YcoCPQ6Y6vxO8C0uZrUk5RQqKPzlIRhdnPljmICWc3mvVhpyQVkA
DlaUYBk1Dl9CoLPRmQVBFc6c9LuCovEL0vor0ESWB2makDoYpTvk3KwrBXGcp87pTwB7oEXMpJmb
RKBeSv8eCJF9EoYCgLIEkAm+yF5PqlyMGvSmxqfRPGZR5oMmCNY7gQ/WEVx+a8a6FMZdTgQlbrk2
IWyMRjRHScbkqWZruFI8fVxe6pWbHWqhSoxXG9aZ9zllg0SM08Fe24lmXh7jaZMnieQrk7RvpsTY
tLmjuADe++rH6umy7BUne2LFzNQWplRSszETViYwpjtF9VR633cPanYskPpTgv9NFufxctoo89hB
VjQOx5KYbpt2nk67gKbxXUod8PlRwSauuDngGiDpjIYgAHRbnHrUASIpMYFLhO27q4E3Hjf5Bl07
jx36GUxLNAywYjPouAYcF1rZgaRgcT4BKeFct0eGSUTioGq7T60fPVOSBeWwVTEgZMFJgBc9a95i
pVIcBMAR0bR+K6kEosn2zhFe/ituBplO1r3AyA4g6tQ2rMQsDD0Ggg3oUY3AbrL0QTbjtzmL0iAB
ZHURgqk8NV8rXNIunc3rMCo0V+5n0GeEjbPPOkMUBK/t5/egMRbXAHItdygLo1aSuQEqANVAr4me
gGy+MXpPyYDDKjgZKyEWwkRUadkzUkaV/lT7EnmjuMtSUJwMRLlOSRSCr7MfAAOThQNwZ6Re1K58
TtrFnqwYL0OftQHOk2+i78VhRE9bGacR6EGS1m0Cy0XuxnLp+1u1LVyMJvyqthbK7LkHcz7O3sH4
Ne1ESeq1PbeAz8Q6mTGXy4f8QFmuFF3DJ7Qz2qSImropSV8v+4E1813K4DYxAgst1Q3ICO253aJB
TNmrXfxhFZ0oe3SmDdIOiOLAVIMuEkAjMXNaLCj4aIFGFFVAype1V2vq7juczcvKrFkkaHxMhhyK
Pl3eeVOqNh1lFukAdn9wwMlc9iZoUctW8TBgAghAU6TVqkj2YEZeER6ATy3GoxVhCL0ovHEEA+EB
45D492MCoEktKqmtZTgwOP1HFhdL6YlJU1OHrAm1yCIG2WEK8GEP7OT97Gva/YTkQysFl9f0nImE
QXAvpHJ+1ATgYNWNIA8eiow9cEYrvVaVqvsRhvZ0bfeJdquEpvEVDqNdb6KeAA0iN+VwH8kKBetM
XvrzrCoYWJRGee8otKUA2+5Ah1xrRAFAheQon3EXmcGQRCAW7IcUL4pc1epdmCXRc1zqE1i0pT4G
fTA1flxWb80qVeBGAfUTBLom3+ImjwMZgROMy6gmJsbDMBQnRSKWiDMjgenrWEJgEeO9C5TWU9Nv
E6uq0fsLHpxcdu3hSSt7wBw+SLrmzZog83zmKiELU34Y1QYiJUJ77pglYUGdCZif3mA/muFvSfGL
+Y6ML5eX7ftFxCWLGKUPo0PXgL/NowYB1JYaGkHHhLZBTj3cKz6eL+4YfCo+WOw25D4KtAPA1iTw
bNluekj3GFMNih3Cqf14NQXllrgkeFSPzWPpiR6OK4HU8uN4oCFNqQZJYu0cs4F5Te2ROHt8ZKxv
B+u6pILu7TUPulgJPs0JGHfDkdhKgIFMVd1BauUvZWjsByIl+fvlZV/bXAzmIYJSAW8KsJpTQwIk
E3qIGN2RHI33qfahV+N1XdroHZlFTw52rE82mGWJwe2Mzk90mqKf7VRUo2OKs7Qgqu0afyQHquE4
7pxqJ+lXiuGNc2CamLwa3lPrqhDdvmt6IssBH27AuoD1dSrcISBsAHoquAJLoJlYW8veM5TwBBmp
ywu69rI6MRXOp9bFbJkFMxXzvo0D5UoNbBAVAtUR8OCb8iYMZP/3ZZEie+F0m6BE1WTs5EQPvb6v
lW0oArdewebBmfxzOvlQWzeAxd8NkGE9viXBvKd+9kP14tuj4t3Nu7sQpHSufkw2WhBtLmsnXFDO
RI3ZgcGoEE1+W0/zG739QE1oiyrK4a7YjsC7E+zg+nLiYYEZTng73reqtYbEAMGdnxu/x/IOWIrC
0bVVEcAyZ6hUFiJ8zqUSp0qToUXsLRsTEJNlF1mAIKtFmLsrMEXYNUwzwPCRBwJI1KnVqznJVPJt
GUnlTpP+EZWfBcmPagdfOeW/WsXyFD31jCLbzZgOibLkTrB7TMTJqcdlv4zpud3LcrlXWo0ZJzp/
A8yIvMqgr9sYQIRGsJsCiM7QH+XWzl1ZTq5GI5HeLSBIFwoxAzyR/5pxkH0OEmLwdWDNwEPudEVk
4MxnGov7U+2rV4IB6LLNvDOJd1ntM3fDieGcAPhMmkGpISarbsLUr8NrkmIHDMGQ1/oGY/4RYFmg
GgJP5Kk6ZMizpGuywosyK91QNCulTnpMp+nJIa9xmV+3OfEaYLcTU9qU+bw31LfLmp7zVTFVF5/A
rs5lFK6kcVTo+AQr8uMnu3bT2M1/T0ET3KqS+zr40aMyud3e2dPBTQVX5VkcxISz2wuISSB45mdZ
aNQVeGwggO11NCq/wNjcsdq2ya9iELzKVyOAhSQW9i3UBHgCxtxYqNz2hu+A/ysGZMcIJvSm2iVk
2NfhINjcs0CS6ca4x5ALRPMcr5sUTRRjSAiTMTA6ukU2Tn5LdBGlxZor0tmlDDAZZKfODsSU6BiT
L7GCjZ9mzyPKDfLsC2xkpVMDkxgyZo5soGAA4f908Zq5t/RGQoIG7LIDYIumF2Jv2vloo5SGBmnF
8q3wQSBzbcOWMtkRXWxYlIQYAXAgU8VTt8JkMFxN/ZNqN1q4aVR/Nm/jxpvgiaS3RvXygbiV7PfF
3qz2DhBAL3/N6v2JxCbLAbJkIH9QnbJjk1+MEq+6ihzX0L/C8R6tdVLoDirCamSVAwWDHu2tkV1p
lR/asKwDIUE9vOeg90kFt+qag9LxhEDEh10/y/86Y4W0T07Anid/zd1bbVooxNieroja0/RVSeAM
01m9xTwrC1hOGMWtCUldkPvVTt8ifNgofn6kqkt3xuZtcJWNdZu4zo3kdltCXTTteO9xoHkF4H7G
KyXI9uWNjV4Gd9e/TQgy6Mu8Dd372g+v4+Dl8k6tnQe8qjA4wgBizp5vJOu60dAHhG94WsJy5uTO
/ociIu5+xMEMxAFRKXcJdYldkaSBMZQTsG8MEN1Vyk5SOoFzXMk8g4YK5w1IvRiQ4yGNhiyvohxw
/hgTKAGWMg+KfEtRFzq0clP4WtvL95So5FBMvWx6UxGXr5fXcq2KYhqYxEKaBh+BLOPpGZTnLmyr
CV9Qx1tVPtA2iJ3rUvKKZhvlvt3k21Y+mDWQl/XP0A5i/T1u9yG5S0SddmulzpMv4TxQlkZJlI6w
wuwFyIKz3340PuB2vS+yzdDVsY+Pxl0c2AHZmTeiNoi1E4AcEmsWsxhdL7fdRjMD2MaGbAn1BsXY
AeEoiV6cWZB4WLNcBDUo37HUnnLmYoa8mRS0mQLBStm2o7KxuziYQi0QbOqaM8cMnwI0c4wHnYGc
RIZJu+Gb3XNychoUQ2z8lmhLMgCCq2m4cRISAmC16R9yJFctjwJSUUFoWcT9v9wrGC7FGWLTs2c5
bARyUousMVZ2hwYyAqJKcJcb7UbagPtbE4Sya+u7zN9yMZ2S9sQKGVk1aJcd7UdZAG9NVNxcu7SW
MriAPZNJ3cQzc8uRPyNFDMLPHKW2agPwcDBLXN7JNYUMUO4wYHnQ4fCtm5hfTGaT4HRKzT6i73K4
LUTef02fpQj2/4tLuKm1CaUHiGjwPpTC42wGyeyjARyTtDYq7wLbXNVo4W+4k6Y1mdbZLRNHVU8v
nOt4NIIpmQWxxapWCzGcJZCmMZu+wS6hKopGPqtt3VJ6NbsnR9rXIiaM1Rh/6UQ5m1CjRJ31AdKQ
3e7ztxmkY3HxjBA/rl97O6gqZAC/5GaPlgJB1LIWXS9T+dzrAhASlhSVuAvzp666Mfvbcb6W09vk
8bIdri3nUgxnJIU9NF0tQ8Ewe4w63QWkZqf7GHOc9S2Ce4FSa7ciirHoElLRzKU7zFsvTFKnY6lG
dEQg/waMSzt21ff0ED5MkRv+gzWiug7HD4pOFH7YlywktUZvYooEkmTjyk63uQoCtX94Zy5E8JPv
6qS1zdCwHRpe5+GXCqDO1iva7eUNWnuJLKVwx0pN1EwjAxTpgbajks6dqMCTrx1cJAeBWQdkB5Y3
P10qkDqi0mKAzLnUjsZYusXsm5pAi7WN/y4Wy7iIkWPmzpEzol+nU00EohPKKdsZk5oFHnEAxHfH
etuXmZ8OAgtYLbAsZXIBkFlmiokLEy42wvRVeeyj1u3plVxshsnrohs0rrSDwMDZWnEZF+D+ASfW
AGsb0Cy53ZL6KG3jErUBVcXoIdrhnOIrnUZ3bj+0cHfZMr7rpOfCvukyATGFp8TpxiV5FpGkDVFB
8nSPPg66WxTuBObjl+Sq32ubAkCk5YOTuyOI7e+cvbMlpev4ppsGeueJ0gFruULo/t/nmCx2WRw5
swqzspWge3m0t6ZXPkVBdh3uAA4YX2mH5FF+uKy/UCC32NEwNXWVQv/EdO19AlzA6B7QbxA1voRe
vq+3vwQSmZleWHFTPVVxHopQoxkkDujRdyU388ZDurmbUR0pMfMnYppde7meLCl3bGIyDHbRQF7v
90ftOFPPcTO3cstb3ZN/VjeR+2q2/g22OAYuI9zpRqDwivc5+QDuDJWY5Qfi7PcHdNeduoGNmZvP
6PCKMlBooSMB6L0iBM0Vu0axCyk1RgsFl8R3RxhRTkqLoj2RGKyBNfRNm7pTFlDLxGT3LztFOdh4
q5HZckDaqisbVPzcDPCC6XxdINlKup0+Hh3rsZf3pv0QkRKIGrlvdZtCBKhwft7Zp4L5FJgKqOrz
vlNOnKmeC3xq3gXJ8KAU78iyUBnJhPHr8lac7QR6mBiyBt4XQPE4S552jjSbXQySVVIBY62Z9d4F
o6wIv+PsLmBSHINVAnFznvkvECvXZpmg/wVwZPOhq7rn0VEx3Fyaz3+vDgqaKjq7ga2AxMzpSaJa
H6LNDw8mOY5+Fkg8z2rkXRZxFtpAF9YBjzI+GpTAYnwqAgxRWo70JEp59fukPfYzui9RvQDqb5m8
GKbgullbOdQmkNUBtK0KXo1TaVpZT9lstCg9J+2LoURHO25fnKgWpELP3rOoBaNvEILYLDMaPk/F
FHlvO3BAPeK13+YUOMmT2R1yUd3n3NggBdET7jEkDtCycirFsDrbiae0B99ErAV6bUa+PiWiJVvV
ZSGFiwYBIAj6xjzrAdRt+wWxtypjaZJYRUTgx85NgekDWmkACCH25E2hyotEUygkIQ2IlC6D6wyL
nz3q9s6tFIvgrEXS2P8vLsIZcGno+sxBItD2V1pIO7epu8StqdJv0HkygS7MTNzCcUQv2PUF/aMm
Z4MkA6ulE0HNdnqsCwVt+ODsmxH8aoKjdRbOsY4EBhGOLlnUcyzuaOkWJaAjRN9DaYeu2Vt4CAGv
TZWCDE4ZmScAbDreoOW7vz3RTKzO2lS/jzZn/E2iR5nSwvj78QZxRtw+Rso+Kj7iekLHoyVQ8jyA
/Nbyjzju8qvKXqUyhTjwyQaZcWOVKfLUu1C7M4bnJNkUxEPg+r+pyJ08WqNSkOeQGfXfc09li/DN
uDGjQLbubdHj4rueehLQfKuIPkQZnHKAzuXEjSNAlmwDjelO8mzIqBNuO2mfAa031Y6KCteJLhDb
t+AzL6t5nhPkBPNnf2hCEzxjvUfD8ii3P1L7Z1U/N1LnoVkf2UmcD03aT33mEhDbOohyKgOIuoW2
7eLKdRyyCevUl0ttY6IZ5PLHnbtyZmZ/FoWz7r7pAFgiwbpnvA/U8KE031IRsPZZ4MD0ByI5+sxY
JxGfMGzb1gzbCTKkuG8x5lwi/x4P1KVmToKJlDd4Q4nKaOflQk4o55hoYc3gqat7b7Kq53QctuAv
8utycJMEc3xoKaUocaXNe41qcGr81rL5Wleec1lyNYv6pTH5ujYf27DcXl7wdTNcrAbnuGQzIiOi
pt7TRuSjpVeV7Cjd5tOnjpafcgii+toqDpTsL8td3WgAjoKDF41PKBGdOuoybcY4Vdh6jOXOsAC/
b0c7tIuL1DvL2n6vO1oN4N0BiMUDnThIKqLUiENN28kLQX09G0B5QMcpwACBdqk+6XHlUyu7n+ZY
IHvtJmc8bf9fNOfD9AH4aQ7zYcSkh6Rp9pohugzWV/GPCM6HlOC+JHWGzXP6cTO2OlwI2Ix15Z9c
xkIVzmUMZimr6QRVGrzj/WyHetXvZIeCxrHdlbvS9u7UR1AIDi5i5N0keGyKlORMpS77aMjRpewl
2eh3gCDOzS4YpkKAmLF6sS505E6oFXbE6tjFaid7Y97Y1YODqyc7pgTz0TuS3f/LAfizdfy5A58p
akRY0lzxu+HaNI/m+OuyCIEB8lmBNA0Hp1YQDEnV06jdCoPI1d/Hm4h1Y6JXkn8sah3gb+yZqVDe
9u1j4/xLzAGaMVRdAJwIIOpTH2EWtLLyDj6il7PjkJmupqSPRv1k6vWuNfMrOnYfl1eM/eLZnbyQ
yNlAU5hy46iQaE4oiHuTdNdIO6P6FfYCY1u16YUgbvcHRwaf0QRBsX1LOgMDa24y/n23LC46PFo1
QEyjiZW/6LJhllJda+CABlxvRT7u5Smv3Fh+k6fG62dZsF9rMTCarViLkQyQS57ZSCdVGFZFy5Ta
dfqrrfims+mp4OZge3C2RzbYPWAQwKo9Y/lASiSyTSxdZOZ+26O5Jm9wd3eAstohaeJKokHoVaP4
I9Dhkmsx8C6SYoDAptra6k3bBn31JYM3QoTsIRLEJ9Uku4nGhmkmNQjtfVDzZtmHqnjOLOix+X6r
8osIMA1U+oEljCQAZ3+FNUXRFPcI+Uo39lCMPphgoQPXZrJLXND07o3rYXOTHt7vQt/xyNtjd0X8
/MrYNpvSxZJ7SCILjsT5oAiu6sU38TPGtTy0rWYCeHO+fZOC6KDt+qvqPn/VrmvwVaWvyX4O7jPZ
Ne6aq8hH4WIUDeKcpzXZJ7AJHLTFgnCFBxXK2rrUCod03oTk1kHbjn7sA5mRen2AqZw7zVW3Ikbt
80QjJ1M99XJTHtLWtCHzI5o95Ti+ynfTnfzW+O+lB6o/D5O6fnzQr7DqOxF78jkQCSece9YNjpY6
Tkmh8IH1qFSYUfeyreQNm+HO2OIZe8xv7I0tiPJXnyDLdeZCowjP27DOIBbFLr8JDLc6ZJnreN3n
sXnSb21X8s1ry5d9dSsawP5uvjgz/cUeczFTPzWDPAGh2cO4xWZ2X6zbcfPxYLoErDqAMb2Tbx1P
2+rgf8peH8kGEboIdXb1MbBUnwunaNm3gxniE9RrTYGJ9cHD7I4byfs+euWmeKu31kEDGdTl6219
3QEWwKZsMf/FR8OYUJq6iGLdLTeFaXUBpqFc+qaBG87aJF59lU5oQ0obr9iEqNMIwsi1eAHUNP9J
53e9yzG5aEN6qOquTgPVmf5BAvg/cYYxGoUxX86caylPYM5j5+XA7URnr5cK0/LMM/Lmo6OByVKx
fOCh4cxHKfMhTWSI6FpX8ZsdnHT/Acu5+ixfavcr2kdPYO7eg0XhxRYt4NoFu5TN2Y3eKdqshJDt
ZNSLBi8q/RipA0lUSlu1E/S8gSMe/VOYGuDW0QRzV9ZgrNXTiDt/AgKMzYP/BIewZ9znrtF6iUe9
6h0JksGdtkKvtBYdLcVzhjI0SVKYI1tjkLB9jm/Zddq6mGiKqIuiv5f91PDQKG5/CU7H2lsRmLzQ
GOAgqMly8Wba0zRsBg3Lq7xYgJ/IvkzrSLOnTH1Jgc2bHagIhnP1zluK5AJOK9GGmKYQ2SZudk93
mLG7Lf3yqt5nuwGUmpqr3AB+hXqpy0praQAQnvgZBYjLqq8YtYG3MeYKkaPFe5WLPMK2K+IRnLfe
aD5XIOkrbmt9i5yijT4B0tzaosh0ZYOR2f4GYMEUnsWTJqjqZJem0rQeOvLodnTQ7KOHKcVDKBd1
fK44HRuc2xrI1NgEKt/tA3DvhOpy13qoHG/sevo567IgmlrVZiGC28QyoQi1DYhQugYwwbPfD7dU
xNG7cvYBxM/qQoiu2UDPaZhgNiTVkhpCZqBnVVEWEKiTbYrw/bIprKVeIQiJMYBNIZ/Nv+oipdA6
ifQt+DIOI8JDgDAA51YL3UhyS2Vv59d1/HhZ5toe2YDGB+4D5kIwunGqWwT0gzSjpPU6u9iUYb3P
rXZzWcRangtq/ZHBhVmzEZtlnkFGVqNVRA7w/AbEfO322qbt/Xlyo9mPeyAYC/CR14wDva5gkUYv
KB4snCutnbJOHBsND9p0E4ZfyfhYkd+XdVs1DWDXKdgzA3MBnAgwHk7AHALVdl8/NQBViLRPK09x
w75clrOuyh85nFuOywQ1vR5ygHaQaTc6uVF677KI864v7JGN7l2kxUG9DTbeU1OQAAA0hjKzvqK6
n9OQza5WL+2sEbRs69FuiuYZ3bN1eayUeN862ruDyVgf0NkibpJvLBDupsenAPNARZkFNz23rIpe
aqGSja1H8zHK3c6xupehiqM7Kx/rz0kvR9VLh9oqXIBMZT7tSvsmzmIMvxIpazw4tHKHH6+2ZQb4
JLdBXHIc7W6w3NYxo8pN5vkucjAjm0j1uAUtdXOs46h/BqWICbrvocaAlBwZyV056savyM6c135S
+708TtZL4mDQxo/1hNwnYabAgFt3VMfUi3s1va1AKg/C6XqyXbWhyabKpur3EEt4NIHWUg4i9Kzf
KWWDl3OjEPWgEgJSzstb+d3Oza0fxg7RbI9ue92y+R6ZQernyW6n1itNybOrZyxxUI3FZnbmXWcr
rjZpB8RSH5HxW276R3tS3VhNX3Fh+IWBtgq0Tpbtj4xRr3cDuocVVNOooKa7YtJoRwcQAtLDjOqd
M7ccXRByY2CP1T65GtBiUYE2cbReLy/FyvV6IoUd4EVVMpntkhgypDhdPdzoAMyP3dhG06Yrm8m8
l8sue8hkZxtZaPeox+HusvgV/+AA7Qb3O+P2gcmditcVJZVLCW6vT2W3mqinD4+aHUydQM5K/uJE
DndgpNDWprHArW63QFaeN2CbxcS63wyPlIrgF1c2DocTTBrIA8nnESoGGapItuGL0LFxzBUgLkjl
MYyif7jaYb4YNMPYAg4FFxIaY1SYdTq3Xkys21qmPnq/Y4yxCGFJVmJP53saGciqtnU2JTw3ykAt
ABJ5vTOZgUMYh+Vkolkf3TiPbYRAeI7Ah6rmyuCadlcGKimjp//NTjj/XqIjgPZZizUtEhfcoS4I
a/IC0IKCTM+qPSroVzPhGFFT5q57Ejm9pnawE62PfdC8tMZ1rduupQjykWv2iB4KgNaAqIa9J07t
Pg7HOk/ZsWsrpD+1x7QG36uzocPzGE2bv1+7pSz+jIUx3tYTZEnOwWm3Rtxfy6Bss6T9P8hBvQwP
FKQ/0Sl0qhNIfgxzjmAnSaza9+gy711D6pTfjgmI6Nk0yufL8lZCM0fBmxO055iukHlUrnLMkhkz
eHBdBWbYtOGhGESJv5WjfCKC84601xtncnBPDMAbTTVl44DzsKfdP7h6oKZgZBJRGEZhuZWLElup
JnaU9fajxUT8GD6m0tfl1VKYizu78xZCODMootjo0HTaeo31XUeSM1APvJXy/v+Q9l3LkeNMs0/E
CHpzC7q26paX5oYxI83QG9CTT/8ndeLsdEOMRux+e6uNyS6wUADKZErSs5L5mgmKv94e2rvO8tE1
fxt9JTOOhcQbDkT36CVm99UMVqMCjWl4IugNJCM2Q4NuyfAuRXI3cpqeR6a2dqqBJha9d8iF4IRf
/n5xquU9qESmenH5atgGiepL4/gDPSL7MuwPqgrOgVndasrwctvKNY9c6KigWolWPITKa9gqCIVU
b2BlMjZ+K5d3mNL991F/GVL7B4IJhFmf5Iq+uIomxve9mD8kYEJvMcFx25I1x8fXkhCdcL/UWB5K
5OLS2egKvBuh9DGXsydX89bKJw6MseYXeNHhdqNBpBlj4NcrRg1kmGW1rO0ukmhJMgsfjNTg8XHE
PK01r4803TN7Oj6aXdXfVVmWOplMA/xPAn4kicW4nSCKFTUyFIJbapB2BHukqNXCZNdRkp41IVOO
AhK67lBmwUluk2gkgSiOh6A35p2KTuHXcZYTTJ1bAX1tAyt3zUgC3QVmBeLD0NTzvaUO1VOTWPOu
Bw+W07fVbBLkgQyMsc7QT0MCqEoSMJ0quUZCJGs+FC0LexdKe+DSKCTLCccoOEMXg+KclI3By9Sx
sLVK7X2FjqBnlzEkgxJRdK57JfZEiQZboQi2aSnIW0PQXKmaFa+ojMmbh8pC2501nUDqMWMaQ1AP
GsXrkURZV+auUqTivTLqINXIR1XZTHMzv0y1LuVkMJLqrMyo95NsjFrw6CdF5ppa1D+N2Sj5Hc3T
dyGMJaguxzp6qHBtCjhX77U3PPrDcKFAoMOYK/ugli2hKTIDNz4R/KeHOKDVXTfU7RZEN+oLWvWC
hNRFNzqVMJp3ktklBRmTiafFun7OI52EbAViBDvvSfspoW21vOWQU+q7PzVolVTNHYM/t/cRD4cJ
unVZ5JWCaSRbkjPP0ikIkYOXJDN3gzVH9v+GxeylMKdTkxlIw2hW8EvHO4qEaCJq6swkQ2k83AZb
C3WXn5ExLEMBrxo0fEYYchhT4yEtOv82xFoQXyZQkL6Ctjroqa5jw4A3I2QesXaFKdlzB/K5EoMh
EQioIM7yq8TgS5CY20rn1YrX7mYgGkFaDu8RqJ0zF2vLGoReWe6AhXSA3HAphERGbjPJNqgDcrbD
mn9cYjH5ubxLxtzosYyVQUEA0mW5J+jiU5vR+gHN3Qrn9FiDw+D3P27PnB4TmEkoJkWXq2DqQKy+
1lO3kp+CiGfX2re7BGK+XQnx5qxTAZRidMjoRnTp10S0XmYFpZ04Ped1RaaGchJa380D9+RSPpKx
r8FswOwAMTZkwyxRIxrN/NWs2n4jxyYmnOcKCexgqre3HfT7IQk4MAhAiRQFK3D4XTsoeENjk1rI
p4gJzoOOpoUbSDKuVa367/c2mO5UtJsg+4lUHduqHOM0sSKxprakVH5UF27R99sxNjagYuNcRr/v
bEBp+pJXWpQU2SoSGjKMvmkAZYLONzdGPzIazrG/tnBo+kCrOl6UaDBl7rtBJIhUVwoKwuBMIqAM
+TQioXPk2fh9+wutnDZIkxhovjdA/ra8tq4/EQbYpKqqB8yV94Wtit2+z5Bf7YNtJRo+cnl3qUx3
Ulp5UmB+crAXK64v3Jj4xim2TELj07E9J1JfdklkzNSWg8ltg9kt22wr5b2n0/o46NF2SbDlkGTI
cw1i4FHCWeXvcQz4YPXCAachgcSqZ9dd0SpUEaldDTrI9pCas5WhvwtHkGCpCfjYRaPjUc6ufdkL
TG3JJVxcvDuhh1P2ErWjyLE644eop6TIkCe7vbZrGx2KK5jjQ55FwXjFNQxCJqSGAplCnNnyxWH8
oBji1+Z6gwS+dxtqJTuPQREUpaFuvTwmWGaouLYyddYUClUG2S4KC8lr1QkL1FVj9BuKETE76uT9
SxqKdt/zZBK58Iyp5pgrYUgB33Sj4eZ5GRA1Rg9EpdJDFOOWK/bKaQyFidAk/GVoySEw61+cNfie
AsIaSIs6LKoEeGozGzYGRbphDRq1wZd61rVkIEMNLsyA/pQmeZcEit+hHbGLLBB/DwaHRWHtYy8a
O3gf4/2I5Mz1xy6QqIUEjoG0taofh2Z8qML5QQjRhzJb77cNXXPfC6ivcHLhvhMIV1IMOgGqraDX
NRX5Ken1yNZrNeDsTnUlOpgYlUDdD+uK4tm1VfLUmkoIhkwbXeCuQqv3QdU+blvzNT/LRiALo3IG
Xt46eqmYz5a3WjxPqQxNSHNLVUek+3n67NJNlimkaN6iVt/r4fNUbYPxkUqfiQVhlewoVF4+b4zC
Vydbm90q9LXKG3hUB9+/KkawUWBF7gtFFdQxru0HpUuolj30jSXqyNJMOiRxJvkjsR5uL8IqDnpq
cNFHOzdO6muc0eqVvv4Sbc4Cok0LnWFHMmWnFvq/vn/DIpiEoI+5W4kVGIiQxg6GRRR4mgvSzg+G
+jYFpzH/edug744jY8WQTDFRuTBlFsZauHDMADzx7ZDpEAFudTsIuPSCa8uGnQAeDwnVQZltcG06
AVXjRY6pr8ZsbyFJfyxrWXfkIXoJp4FHjPN944HcH9NrOKtBe/UtdyihrjbOeAvaNVSExrbzNdCU
6KXh//u1s6CovqQcUPlhnxRR1SppVkA4ZjQ2efApZ2+3//0lGF9vOJgB1jPYsoyKsE1MULpHZjzv
0YGoOUpFAkxeIx+PSjZJ1K3acW43a55wibb8/SJaSVIQK1kKtHjQ3Bk5XT0znNsGLbvwm0Em7mpI
AoGVhN2l1FJQ1SxHiKt0yp2Qma5UvlvjgyG/yBhfIFr3Cy94HjXXbdBvyjtKZlJdawdoswqbpvMi
zZ/QSTTmfqzHNmR5SMUT3llxP1mx0JS10Lth+pQJRiYGPqweun92hTYJa/aEWXRSroLpCgoo3VBK
QcYfnchsmjcYh3LC2DEFjWXu6OVoG6Zgh3Niy1PyOiX6U1++IF3lpME9OmM/JrHaQxwWhWSHylxR
Wvn7l736McvfL5ynGSAOEix3cMu6F2aE+dYNw9hJcQSS1nwtunLfp9S1ZsHNhuM4TpwwtrIYGNdD
vhuHH2aX2eYD1IPVKClH9POF5hPebSFoLNB/lzYZ7wb3/R4M3RWQPIFOxzLBq8ecACUo7GNBDdEb
MKloDhMwo1/N4pka4YemdycIWRqcKtJK7xTeheBewEAnWMswgHC9uJJVF+ZgIL1UHOQfMygIYvfj
PXFaKJakduTVrkwKEFs9D0Qj97zk90oPJ+qBEMFC9RT09vC3a3TVFCJNHpaeFbA81iS8K84zYB3N
DY+9rbwoGB70o7v8aZMSwbsdMFa6JPA5ZQs+jkMDuRtmtUO8NQSlRBZKPlYHhZg7c5var+VbuU09
Hp3LOhjkbRa5ADzxWAKRUQk6NW6xzsIjerM3lr3Qz+Zoxi7scsOlsljZMhqUg/5BY+JtlBnhrFsw
jbr6LtwJJDplTgz52tO7ui94z7eVtytW8gKOcSLDyqgk9TBuuq+dqidQeSAGCAt8yEFxri4rxaFr
rOU6cBENdCnBVv3qrNp17q9xn/rdG33T0dMoeOOJd/f7roiNit2laYyHSio0QozFtPYNc40/jT1G
HHclXuikIuFj69fP97xS3koz+zUm85AqVMUcJAjT2eZ9vkHRCb3rkx0dLOIpOaFodFa90QfJoegV
/gtnUyyJJ+YYRTVZxAMS1L/Kt8LQgLpGM9XAlj6sz/SnFxxlGyQZHg7WeVduuZ9zJeRd4TGeqsWd
mFbL51SPeOefBihYJFhraof+jGzmaXAwGXU0bd7I5srJfYXLuGwLXaRcoMDt7MqDRtqvB80XRb67
rtuH6hmG1DBIxEa4TJKrSLJQam52st/9zo8KWtUFgslku3b7n/H2Z7Tr9uD/4HzHZd2+f8e/uIwP
WYWiJGqyUAS9pT+R2gBD1QElW1eyR7fIyPM9j7V4FRBTUmANQhkThb/rfam1ilbIi+MMwnzQDXHf
FtS9bZSyGtYuMBhn6Wf0GxcxjouFMMg6NO5J2k726eEtcAJvdKCtdSdvj/Hzb51M74MTkdDzo33s
qHfW0zNv/mLxkG8rjAKRiZLgQoPK3MSGWIvNRJaxU8qnanrIIHfH2x0rTxuk/XDbw4wryrTsnXbW
zJQGqVbbKMI5SE8vE+1qcAx73lG4CgTVLORslyIqm0kVykQq00JFT2eEIZZ4AyXbd5Vo9zrKhgNp
HFSDiOHM547HZrp6dOCKiec1WhYxCsDsw0ilHW0mscbgVG9uqjM4l2xXPwl+LHKMXLXxAmn5+8XB
EaMfR8pHIFG3V22wt5GCJwy2CgEiaSQyQdyis3sg7rIeU7b4XrR/jkCeFSgbGm9N3s1lFcZAERp1
U1wm2LtEXSBh3U/wvFA46MWDTDdzbE/F5vZuWz2GkMbCbkYxc2nlv16w1MzVJjB0HH0fozNg2iX1
DRdiQ1vzEGVkdttdRO4GUm6Co7GVOfyza7sL7w50TotICYGR7BrcmqJqpAY80jC786Sbm661vHjg
USWsG/kXR2HSwPks5bQbgTPt5NzpFbsCo6st+YiRD4NvubMGpRgXVroR6va2NbmyA6EbzlIvV002
lqDMrC8JDBTy2CdGV8SRlJZwHP3Y/ATjEx5dhxjaD9OH4dWb6KcyE+VH7YZP4iazq4/Ys3hyaKs+
hRcH5jYsDeT2TPhOQzWXowm/IJ+3w3hvBBiehLIXNBJvm8rDYUL4lFNzKiPgBLniRaADhIc9d0kO
3uaJUx5aO+KXZPD/N4kJLXGqKYnZAWoS6qMuBd6gWU6J9ihZ6l9q/SOrK6+SOA+q1fvpJSqza4S2
UOa+BurcQxMc83jy70kilOK9WKKfaFtGLmoZbSvbpgxxK/f28q6cwmCLxNSWtpCPoXfhetvUuPMX
SRHAkYwEXEQtaXhtESsfEETEmGpCQxsybmxDd47yE95NwlJzjsikk9l4T7JHblvP2joi/YXxsOVg
ECFmdW1JJYdg/u3ixs4zcHxXJ3UbeNpR/Gzd3q3s6Chz5/q+lw5QfrpAZL6cIU+L1iIQv8jGbfk8
nK2GdFjDTa1wtsHad7rEYp4V/UI5US5YMQUPmmEPSCbe9oSVAHplDXMBlPtmbvMQCJW11UDMLzRO
weVQXolbVyBMlM6rUe9qK2ps0dfvI6dzE0fI3MF5nHzj87Y9azcFdF9DzATTxctXYiLUnDeZWJfQ
hZQ+8FUEMucEB9FIal8/zu8cMPl7QMatDjN7gEJjBVsRHWOdVqGWYbjUt06iO+9BTW2DaxxKpiTx
cYm4jbfqDhdwjOtRpVIGLS8wctkrTpP0tmQ6txHWUi1XFjEelwZqMSsyCAQN6gz3qg8WosSrjUUN
xwHNVusq98uTpCLlIf6jPXHQeQYy3jiGA0ShCqB3NmY23PTuV++JNhrNHPGx/ERn+O/bgCvPritr
GccUxk4ECQAWdLDOceZiAktWSJIGpOApnK0h6UjJgopaRq+jtVh+ca1UxhHRXiwx/J3v6xbVc6RA
P8vYaXl0qSvzpAut4V8kJiLKgkxnQQaSfkwg7LnTfc09nU9iRarNSEI/IzuZiB2oiKFqfHs5V2q7
19iMg851bcitBezyvicShsyDU+r37p/OILzZ8sUVmLvQlZmMo0KMSs6GqIL+64/iEJ3ajXAU7hvO
5Zb31Rh/bLscNIcl7LFwig0SiGdR2XSa1hnmkbN2KyM8y9oZqEZDlh2VHMag1mjlWErpYtDsNXYb
IlelktQdt/XmPfLKN+soP0UP0z5BkiD9lU6c4LKWw7r6AYyxES2a2gJPtm2iGzWs3yj4uAUylR8g
xFrEW4YPVf2YmztUjhUNfXgyFFZ4i7D+Vf8uArMhwcYJZUNxWYRjsp3udV/am/6417fiZ77tCVqf
vB6CfYEn7WoSe4Zf2JE/nizyYmx5vI1rwejig7CUPjSvO3Ga8FtmqwXpyb1acprXvrI633xYwfg8
pnPBzaUznzytYzrHYt3YPdISuMJApbW7i3CHCSNkRdVN7HSb+SxyeRnW0syY0/0LzHzqQgCNaDMC
eAZJ11bEW1e0Z2xXusT4uCI8eq612+AlHvNZBbEs0joHXitBbBCVizogsgRKe8u9HYGWf+jGirIi
iqYwNV1q4puJk21IdhPs1Xi3FMhRHNdUT4k+buOtsJhg1/5dSbYjAa1eSdJDqNn+Ee5QavuNEwS7
drZx6XVEED6YvDjBs3C5klwcJGUpSH2ow8Iu2RSVU6uo+3i5ZksCqfI/YH69beDa/fDSPuY6ZWpi
qmnt4ikdaUVnrH+F7fk2xOqV7RKDORs1TMN3mgSM5CDa3e/gKdsLPxKi3yn/oSx69bWYs7FpwaPV
Sli8FiOu40su3UFdhGMNx9cN5gzMdLUN/9+KedE2suVd4eQ++ohaeES6bbyaDBv5VX24DfuVzfnu
+QvFH7qGMArKfCiNgmFWN2Ca9ajvjL3yaiF73JBzj1yMSkSvsl8ROe0MqV1xIzrS+39IN2Ft//4A
5isONEnjIsZXlCQMwh660I1A6pNwlnc1KKMECOlytFsqXyQ7F+7ftKUhzMgF2iPmK/F0IaDuvL2S
q0/KL7oEWIMxb7bnIbLGTOxMGKL7qIvZyWcUgRkiPgtO5mb+sA0dDuDa8+gSkFm5LjGTIIICpa19
MdsP5PVdJs3jtCk3vDbmdTfB/NDyqRbj2B1AkcqrwUFhl64YuLrbuSkR7ZGo2xYVe6IvIpvn4PxR
PYRui+JVelCgqMZZ4pWPCJ4IU1rYWGUMAzPZtDStg4zK4EXTUbwmKLs6vQYGktvLunKVgFARmNFA
xoZMBJssU40UkyyWihIRrR1B9+v0DS25c5+TqjtFBecjrpmEjiwU5DFNv1SKr8MyzVR9riN0v+mZ
OD/qLX2e8En/fbYTLUx/QZhju2v7oiwzNA4OMQhxVHnX6iqeK/rmX6+cJSJlvHQzL23GzGlNk0BK
ij7CKY1kn0d7AzKaqVWRoihPtLbMh0Cl9CnOqMYBXjnb0NCGexAaG9DdwDpn20dBZwo5Bi7FbQih
LOtc4waYHGn6o2ntNL2/befK7f4KjonUagjzDRVwNcaAOxBQCpWbYEwihcQJvuRtsBUHscAAh34w
cOmhKYfZeJheqbp8qfDNdNvnKViTeB0wKwfPFQJjjpFlWhVhWsyuK4lIRWo3yYOaH6GDzvH1tXW7
NIXx9WhAZEkTAOnifQPJvCKs3JnupTInLdhlbq8bzyrG5yu9nsYSdHV2Nwv0lEfp6HaQyb6vZuse
VLoyx7blMzDHKDbY0oENlujlkLnex1PeqRUUq0FEYd0X+RYyn9wc+tryIfmKKKEiMH3jRO5pOuaT
jInHpjzHGhm6zYDZlemxLzh3ghXGOfTMXCAxazcGkQTtBCBNPoS3/sxeu/81o25huNqD+hieK1/F
yIx/+4Mt/yi7gpegzAoGcoA5uBSgZrLJEZ7EM0iV1c6ZooeIN/W2tqn+YiEHd/21zK5PiqgEVjs+
xsPO5JWS197E6BFfDko0p0LxhkmUh4Uxg5dEwa49laYtuvlx8Efc5TQ8KHA2YqoTSjO441NOfWDN
DS9x5WvDpjAakTMFbgw1H9F4TYLMEQUOyFq6ZmF1gFiogfIdKAKuUYY2ojPyY4gYoROMTtbkTqiT
RnyR27cWg5TjoajuZ+vPbQdZt+0fVPaNls9pD3Fo2GaWn1Wmvco19Mub4u1/Q2G+HGZjIcw6wDY8
N/20wiU8K3eKKXDixZq3g8Jy6UlHRzoGc66XMFgIHUMVxhjinzLbDPnDjMnLvoYUJhby122bVjf0
JRoT4uVIldo0BhomSfQfU5dq+9TIhBbtucFsg3tUcUdsvXMrhZqtFU15MMZ22mJWqHFFEPbZY9Y3
2yjJdWeoIezWptXn7Z+4VilFhz64nzBeIoJPmFn3uFSKKdfBMDCnstu3rx0e310kOwnYIAb6AU4q
QvvOHiuMfon9sVUmlQwUGa/ufTbPGcQ5BUndoWp00sTAqayac56sruHlD2S2FqapDZTE8AP14+gl
58EPNxleaCq0RjbqY74tdhGilo9m4NsrsxarLnGZB9oQGRjzTlATKNPXVj3m/yEherXwC/7Fy6hU
EzVVVcRCGSFDQc9g2ztGtEuSc9BDn4tTNV3bxJfWMH5fVL2QyBhQsimUzuolb/6iWS+3V2zt6L/E
YLxd78x5oBVWTMi8JH1SkL9JHZlHeb6WfsCEA7inMNNmYbKE+TBhNeRj/kXlIL8MoWHXdFtLLSmR
UdR8yM6oaCegvKTHmm2XoMzXaiyFmoG2EHH0z1n6pGV4LR913qtk9fzCubXQWGE6HQ3v106hopcl
nmYJEd7BxpudU+PHhouv5VbHwDWR8xuI+sArW645B6gdDRTEMKuHLq9r1Njo+lw24RxDlboxRQWu
gZ5yod/d9o+12HsJw+xkMzcDMaXwj6j159LBnib9PIMOBOIsIANRecPG655yYRfjKUKtN4P45ZAT
VG9STM5hOg0vpUOuJNCOFg07U6JTCd5vi/acaxVvTRmHkaNACRURaxqI93H3nnZ+PXKmjdcuppfr
yTiLIBvlLEJ5xo7H7KE3ZQLmSL8x6qc66l10EnE+31ru1LrEY/Y3GgRaMwCflK08Ouou84w3xXKC
x8ab7WmL+qLX8Og51mKwAclCNHODZurbKDAKY1rcBEDUM+H3lAy/ikx1bjvlWlLfusRgrCpnSUwt
AV4p+s2DaQ9uv5dQwCiIugkOvd2BaVncoxPq4Tbuqn8oeK5Dq0hFXxmz54Yw6PNBwX0npuZrHOQb
qdSPZqTxzFt8nL3e4/36Dw6z6SStNGmdASfK4+eGPkN8aauDFbCRJ9AugnlE8OW+e2xiyJkMDana
2Dan7PnfG4tZhGV2E5dX9CFdBxglztR2gFoOBHjPQ3qXGU+iyFnP1e94ibFEn4vzFEK/Y9MXwDBk
e9xjqPpBsGNX3w4Jme+7bb/Lvcwf36XPgLMv1r4khu7gpphOlTHtfQ3cmxn4B3Nc8rS58YI+jUnZ
VCQPAk426Uv16PpTot9YR3sO3gDyMnp8DTRBCmbSxwHCT4866MilD+EUIGza4V0EmavBkRxMA/ji
1gQx8UTUN/Ra78wP8SN6Mb2Y41crEybLjzFBOgDuvGUq9/rHtLER6nMEpSTR17wS79UtVMZB0etJ
dxgVTkjoqk5zUH6DxSUjhZ/4+jPvPPm+8Nc/YYkeF18c83pTHWtQJemSnSW7MloYeY/j78c+IDAi
iinHReCL/bZ5o0pULBcrq8+u/mOpPagpH/X+z+398T2SX8MwvpuiqSESKWAy8En3v0RwRpXHUh7J
JPLojFf2yYKFNzKekFAEZMc30zkd5ygAVjhCgLj7nFV938o/UQSxdfD5S/pgY4KgJFL6u9Vjx5j6
o6U1zlyjlT8xQX1yHsP06bb9Kyf19Y9igrDaYLv0YLq08Qx1u7RxBbTST9spdhT9baYbU7xTOg7o
4h7fthMYPdGeLGMx2O0k1tZUgmsPjzFTvE9z/ZGvlv39xgOzLiAYs5QoFcaJQvVDLhS3TkAb7Iup
I1ThdhJ2UdGR28u4uiEu4JhI1HRWK0QN4JRYJAPmMqOsIbNKOTCr3noBw3jroFfS2AVYOD2VNmHj
lQnqU8oyIYkpoe1/MAl0I4gyYOe02PawcOijpK/gGAt/tEZ1orYuaAhug6y6HxQfRZBI4ywWWSpL
HXJ27ZjDolr6E6FVC7levF7iwBY0sCOCOFYnsry5DbrmfhZaSjFrjLIK6KSvo5cxjzo1NXysCtzi
ba3cZUPNOZnWotclBHP2CxRsNDSGWQJ0GgQMiyXI/UIqqHq+bcqaQ1ziMGdBTFOsagWcwkjxdjgh
ezFjriEq3ZbH48eDWlb1IuZTuZTSRgVUKoPg3yRVLaNf3q7bQxZ/3LZqRQ0DCngXX2jZbhdYdZHq
Uy5CjlPYdBNpZWIeQRPmWrZ8wmCsnTsZSP8ld/Z35il6eE7s59Dh3d/WIsjlb2AiCHpahk5sF8+E
XHBeuMNcegOaPjRpL4SOIHzetnktglzCMRGEgj1lKk3AYZLsSZChTZtgZJVWSArdBlp1zaWHBq2f
WGKWukhCCkkRuq61VerNyqFSj2b4c+Z5y+rqXaAwkcqy4izHVC/k0XJ/MPuNIGgkDvZjk7uVeQ47
77ZRK7188JgLPCZBW1BagVAQVpUTMf8YIcnfFAdseK9aTsKeVKEtvKDPZCPfUa/FEF74ePsHrH4+
8Pmjj3vh22GPtF7RhDGaYK+QQKgojO1YtXUeRe1q4LoAYVwynPRI+FrUAP2Qovwad7wDRloCE3s0
o8UfGQkU4GSJ7UafU/C9jAHWsRBOtDwX4Xsd+sb4EaufdX/Sk51eHUPBT8Wn/7B+F7hMdAnAA5JG
y45v5tCRoFyuGbgR8djTFy+4ZR0TV4S6z/s5AAot7tTytzodZGQvURoOq4Jg/twt9X/NYAO/vLCL
+WRjWVFw7S9+0eys5D3uj2HzrvHO6pU9vbRVg+QEPfC4MTPHQI9UywxtWpxoUEtODMXLUGxMzVMv
xZxbwUqeDBAXUMyHCtNMHowCT6ERXauPUk/mTXyEIPhRPdc1ybegctlb7xKn82klnKCOimwzso4o
0311olwcCBW0H5RwgP50Wx3NYCSQfwUtIFGlElULtys5+Z2V3XwFxxjZKkNmDCngKvmQCw9SspGE
h9sOv9I/vuic/TWJ8cVRrwaTisCotYcBmlM1mKSOXeb0RWEHsSv1f1rVq829aN7X/V4rzk18akKn
Q2CLOKu79qTEb/mixMdgiMG2E0iNqAnzAJ3oygnvlFOHL1v+VO2H+NAf2k300Hm5QIJNeijudLKL
nhue+NTK5eLqBzDbpAgE1LdS/IAx8ILRqyInst57666KeCLOXFuZg7amYpzFGqCU0KHJRgRtK1E/
I+93evhIvOS1lJx4G54HUhwgf/hU+T95rUU8Y5mz0TTL0aAWvnyXO4PqqOCCq3M3Dn8oycttJ+Mh
MadiZpRTW+iwFXxOfbCn2W7KHprpMYh5B8eyI5jIevkB2RZgFVxXalIDqZYPtfqjTTkX6pUKLCYz
VXTsgVLDXMg8rq+EjVrJgbpoqE/jSQtOGCQaM48q3lzsp9GBcUoY2bOqcW5LX3xyjGGY3MemAEMx
RrHZx0IUNk2Vjah5gR7eqRHfxhGkj34CoV55cDOw5CYpVOP1TV7tw/4oRHuK5IG215W7QXvTh3u0
+hF5Ak156KeBk5S9OzdkEPfp7A2lY8x4+ShkUreJGey7AFqHJigzIb7ZFoLdjC99VGG47afc+Vmu
20Y+kSrdT/XJaEVvjGwLD6ZQJjEvAq54Dqhx0dkERiYVBGLMiYKEDPpnZw33AERAtCGX1jFNbWjP
Uq12bjvpSmy/gmKCbTmoc5vJC1R8iHWnicBVCGEpwTFDR684kX0VDCOhKGLhP4xmXrtROA8gWlUA
lvUWGfPZEwWdtNKbMBzK7i6pWu+2cSsn8wL0Dx4T2LpmAqmcBLxUeBExKaTIT2Gje3Pn3sbh2cVE
NQmEPlWjL3ZpAcmb3DPlj1LzFehHV4a5NWdeD9UKIChjoYmOjgjsDzYLKciRGUAwpwNNuCuG1Tae
f0ztUSjoKZbcfz+3jySEjLFFJGBRkGCP/7wwQPgXWp0ta4E9Vc8TaviR7g0FxztWzv0rHMYVK0mJ
1AbcmHZhncb0mElPcc8JySuB8gqCcUBlVqwYFc3ObgPVlpXB1lXOFW3VCNC4IsGIcIVWi2sXl2dF
D4sIi6VG3WtbzE5fRQ9FwrkzrNpxgbL4x8WNrJdMQY9FoIA1kShoLwbf+W2X5tnBRPxEiCxQzwOB
5r8r6ioTcl1Ik/5PIOy4uqqVSogNgjYLCNq12nYwVUReTgsAZ63YipOZozNULWGJ2GmnqJcdDEk6
t+1YSy5jjvOfr/5F9XHxPRZpxFYDkQ94C+ZjrB+0KQXDOdgIJ8Wp4uKQtygGRAMe4yIYCg2XShCb
iKDz2RdEG0Q/GB7blFcnWD4Rc3he/SjmFCnQdNZaAlY3757N8pFOd2G4z5p9Hx6l1O27+9uLsBJs
r+CW73CxBkkg9kUiLz4ZD34fW0SIXzPZD1LOOBLvezJ7uOsts6msZQ+nybmr6T4vnm5bwkNgjo2S
hpY5ikAY1Leg8OVW4vj9WuL1aq2YKKHH2YxJI6xVpolPZpIkBD0koLK2pvPYC66Vmt4Yl6RtHqww
/V/BmeARhTPmMoYAG0J8ygPoF2CTd6d8Pjf6bkwsUN7sC0HmoK46I7JeOPpRc/hWdWhqE8z4QtTb
OSJWULixmqCfyjZGkIL+1B/E9vftb7jmjQoU4qFEAr4NjC1ce6M5qk01WsDrrP5PXkPtHrmwTioc
UeEuqLyy0S6xmAUdWhBL0DTGnPMBrYk1NFEP1U/jGDw+yw/1R8lrh+SZxoRmM1CzRILCpN1/iHfx
i/GY3k2/qUWqvYHatuto2xftnjv9sfSostHkwkiWYboy5CxsMqDideoOfzCfoB3VLahTIlLxKNg4
FmpMjcCUqlIsRmCh0OkU4JWfCztNHkweM+TaIXdp0/JhL0JWpCWYRkqAkyvoDsjUfTTE9jDxEkQ8
GCYQd1JUK3m7wGiibQ67BNk1XtZ+ZRwIJAJ/HV5jwu9kTsbULSAC2AVNv35LnoqDBN3Y8k19THQS
c8Lw6pl3CcjEYVAGiX26fKSmeAl/GkT/0YLcTXBjH9roGhF+V3v5CR2m1n32cntv89ZzcZ+Lz4a4
mdVxDWRF+RjMF1lpCBWfb2NwzWMCSD+lkiAuvqEfFfRc/pBIu493WuF0A0wq3+bdeE4drYL+u8l7
bnMCisYEFJzaOrR3gY26ONrSpJOKQjzRwWYQuu8i2goMzh1ppcdJB1++rC3kxl8MYNdLGkx5bFWt
hIHmKsbb/pRnuzRxM8UBx4ITJ48TPRbBput8OjkCvUtSn7Pcy5a+Di/LD8AYAOYNUJhmXzTzOIdW
VqiYCxxqkvZoda00exIJvi2IyBJMWUe6OwduXrkc5BUtpGtoZueUZmjGaBgAB6q+R19lW+egadqk
wzZOj4J1ystDTd9Kxa+NF0sjvRwToXQV8bck/dTxRtGIOKb31kKOE4qu0rrxcDRpsJn71Dagvqp4
svCWl7VjVQlpwCfZ1j/GSLTb9hSCsFqtNooMWctw26uYuvw/0q6ruXGdyf4iVoGZfGVSloOcX1i2
Z8wM5vjr93D22x0J4gp1787juErNBhqNRodzkL6o9/UEehDjwwAGrNAo9jB6orSOgRWbbdRymwvU
LfsNFVZ+vNHoZDXoojVW2riqulMyHHz5TgVvShAHTkZ/BdEuAHefhqgiQ/PhdJ/Gd1RyNMlDV2cB
rAV6F2ebePRIg3iVvmSYH/DXsb42zJe8eAAfny3TXTo+pOB7EhMHfEl6eTIaL0tkEJftVW0bBw9a
vheAEqa/mij4T/uk2uVyinGsjZ4/ZsmK1p9+/4S6CTVPerfONUsfV4l8R3F+SAcUrui7VtAfeddP
XqdLbgSw/eyN1O+5HtkoiVgIihLtEBq2Ij7T+CTkn/JYOyYQABCwNFqA5QKKXqlsa8Exo28pV20l
eCfjMYvvhALoxSikSB0mPQwP5mfH+bNfAonam5qfBnQY5p74d0hjdfWzkXz1VW+F5b4DwHJDd4Bi
p+ZgJ50XKG5N6o3QlvsmAMe5dJfKvUVyY2Ukb+gW8rLIzUxe3WmhugZAObTGYkSQoCzEordkauBX
atjOzTi2uNE3ldcAmyay0n2NWWeL3MsH/blyYWEnjECOnMBtSTwGdUUF+Evok0fD16VrKFMV1LES
xMf71JHs3k5selcBXNJ6PWn7wKHbbxSOXmuXN1yyMASKFP2ZZOZgavmo6RUutT/tQb4rbUtreg1K
K0Poaj/qrn4o3Ho/rsON7hROvBIGiziBw7sJZm/LuKaLz5ivo7PrJuzqvAl6fIY0471AtO9oKzjj
HmAXz9TCDefo+8R6M3/d9kzXUdCl+sw11xWJMRId9bIhcMLso5DcuiisVubpN3//Lf2Ym44kWV/q
KupXmZUdFVvehV4CPUunWzWuv6vXrc1LKS0Usi51Y264LARnQGNgTbOX0go31CsVoGYg/+h8Nocj
WBHtnhM287RkouZUrgBAP5uxbm5ldeUPR1lY396wpVv0zFIwnMpYCjC8taSCjFgLvoi6ngjdFHFt
1f0nKk6OmQ6fTS9ZgKtPLLCF2COYW/uoe0gS3gvzD5zh/72pKNpdfoppplJhziV5BIMP4GsHi90m
dpKj73wlq8GZHnGrWSizWLVnWKCf9Bq7d7ZqbJ1ur8mVEYM+SZHQMvkHUFljO/t7IRxTIvkIo8bK
kzCuWsK51vqBOx9xtb8Q9AfbGNMRcOFsbtlMp7TQwNCCxBswDzVqFYIrS95tba53mJHCnEmpk6d0
QNOwXUWWgekpxGdWHq/o2j/lG9mmg5WjeMXDUObpxpxQitEPPSjj3hbyhyZ+KlSvF+3bms0/cWEv
jGLMgUTGUqhJC8WEmJBNmpTZqySA8dIFk3x+0Ns4/RFAmsbJYy5ZB0DogeejaQCdZR96CahdxW5K
e5QDVwSIggSjLdVOkt9uK3c9TPVHu79ymIfepEhgPEEjvW0irnPEwdNWwVZ6F0w72Bsn+ljs1EOy
Ue1a592e8+14ta6AuUKvJYjtQEt1eQ4DfTJ7M0qABL3BqdvoxHrF+Icrr+pN7CJK4wEXX78DZ1XP
BDIb2QZlG1UtBGqHZh8hM7wybfVB/+iBsh1ujSM3HXGVGGAEMo5VUEfa6yEElirggcDqCMgcq0Kk
5lG75kEyXBfuL6X9yaydXcYtTfNuJJA2OOKdseq+89SqAWNqz++zaaXd1QiMQrv5hDWNa969tXgQ
8RYAxQiZsQfmv59JH8U8p9KU9WisQktrt+7nLJaq8Yxm8ViAXxncxOg0B0zDpRitMfTCxLIi2Gp/
2hWxNVfYl9viy7/XXTDETcfsPvCanuMDlm0HYxkoXcyhHntpYJCtDTQDclFY+lYe0Fjv+U76JT1h
aNMu79ovzrGcj93V4TiTN//9bDlVQUqbMMyBxiuhk6VpLPSf2tGqxuxJD1QivP44K3vdfzCbz5nE
+bieSdRbP9UyARoaHwGYu5Cn9qgndAAPBK8YWBvuRiBaCZsYWFY/4An5KLbCnsdnMIetV1pjFheg
oyZWmu0BrNKiNnJ5dkbpXhF/DB49zbKSZwIYF4DOsj4LGvjyZtDQ5Z1bpRLbMTEewe8Kj1OY6HdB
Kb9KrXhUkIIOLX9AkbsP10ERg+lQtUAHCzqW8q4HjXNiyJbYVydDBV10IUS8B8Z1mD/vydnnMg6k
S4ALTqT5dtM22kf/OVm55oWnYv1YAKzU+M68qXfirbwdbFFzBnt0Tv+4A+byE0wmcJMFZahSFSsG
vOCSfAjtgxGBvOsVFHocC1zc/BnMcc5y4DHHHO24U8soruG/JtS66FQch4GsOMdq0X1g7Ag80uLM
wMUY+UB1PE9njwwwLBVogMf26Kk7OQOMfGMFT+oWRA/okfQq77ZgnlzmvRb7VSJHDeSakbRRimmP
KrUd5KMb8vDMllfxr4aMH+7iUZ2aAJIM8zWKXpTIva3JfELYI4ouF7S8oHkAQSsTPet1EQZ9UMIk
A3VVI+nh34N9qacrkabHjNfusaTNuTTGDWZaMYV1Cmmj+doGXt7wep54AhiD0PRIHcRZgGacFPEX
+FlvL9dstFfLNUPE4/WDRh2W9l2URlnWuqq3O/2rVp28WdWRh2kWM+DdUIua/JVkMAc1HwCwrCeQ
FMmkAytiiIxzEh+y4FfgJ14gyWguTRuHduZrH1FgQtHmhXSYZlCN/OinNcfirzt24TiAAQTan5lQ
FW3dl/fJGCil3FF8T/IDMBvTadBUVAN09ogmJSREGsJ5xS4dMcBuYp4QuOrooGHchxLJihGWdW8H
PqBK9H0hZ5iucfPaub2js8+92NHZHs/GJxm9FD0To57Mw30jOhL9EB3VtRunyl7Qgi0g110VvXM5
Bidvi72Krxix8/afXc9dIqkDVhTYRpVsAQbPKkRwb2qb21J4yjHeQ46Qz+lMSKlS24AawzO432UZ
rIGfabLzwf11W97VpjFazX8/04rkWlKG+ixPcUMkj0J0uLwSHkDAohRVQaeODIBxvLcvpdA0JNk4
4ypReU+GlRo4fXuQxbfbuixkbmAZZ2KYLRonzA1msxjlML3prSV/AeFOOEbb5lXbNA/FoxZY4m8e
fslCByLEgs1jZp6Zy7mM4UeBXoOsDGsY5S+Vgp67bfWja44u3XUAok+dofsceT0wV25t3rczmUwc
FTS1rI8FZOLBmMQ/g9pa/fhqxscm5I0nXl04EAVyCkzloQID3j9GvTxsdOCOYlxZNQ4VPbThoVLu
muJFnh7Aent7C5cM5VwWo1YrCdPY5pClpKGFqkrhO0peWELPOWY8neZjeGb2kahEuRbOI9gtevsH
wyrzXxHqDmhLsTT4ZgBncK5tjmZsjXrqg7asgnkVi7s8+K13z9EUWyav3WfJLuDtCThHZUm9wsOt
aEp6QQcpgjrPfaVHrd9OuGL8ZicVq9t7teQQz0UxezUo6ZCDswsOMcZs7CfRN2rw+/8ngtkmmoPR
GPBLQMEQB1sCfmTxXQI76raQxZ35u2QsmJJZK0nmi7PNRa3ixoRWmDNBbBqBf+FONH0eE8+i7SFO
ANIcGuqBvXVpe1pTGGBNnSfvB+lliuPAnrTBqfpxR1KKEpv8iiwiJzhZ1HFmOwdswx/Qz0uZphKK
QdWDrWIu9iXzRYJHVuikyulfrCVgUjQZ+Oloj2Z0C3KxQoCgV7ZJe2Tq7HjMbVMI7GLkGN/8Q2wQ
AG+OsRaw6s5MpJcKgZ8mrusJi1h2n3UBMlrZkvPVgN6xypGpKw4ceYvn6kzevMBnDiMraNBLA+RJ
0xpETbLkBM27Lh5owZkLWqhpwd3OKIRAzwO/CAtiXklRD8+OJewP5rGntviarAuM0lTb9BlwzIIV
YAjBd/3fZrtOvngQtIuX2bl45lTLdVgTcxbfefmxTcEgbtEvoAmvIqdeh/k/tksEi6KIOWKwFusY
MLlcVikTxLTBo9PORcCkuH1z8CdnlDb/1CohRRaRr5rRI3WDeTJlSqJK4wSOCYx1DOoe/NbV4Ag8
rKXrZAGiGwWwukBeIJqE5udLZcZenIasQ7F+BA9khJqgYNVAX5eP0tb0AEafr2oZMMIxqkpbfQOy
tNoGZRqvNHltqfgK4I6aBBAq4L9kl1Qx40xs8dtp5YSTI+CRXXhhfl9UHEudf+jyCF4KYo5EbwQh
SKWg7iB/ByDaA1ZW/XV74xbwNS5lzMqeHTutI0YjJFCGPDR7IMNuDE9edVjWyG7WrResQrtwUcMH
zK7gxK66ISvDVQ48ZJiFyBI1cgmpRzJjJQJ98fI7lHHyezIYtR28VN+aKwLO4w55enQS6S5dx6/q
QdzyWJWuU56wp3OhzFGMVHOIpFlo8z1iAEtHHrLaR8AZrj3hozqO69uLvbSf5+IY8xWNhIRCB3Hx
uK/FH23OX3PCO946slFQW0hSWU+Q8VJsjINuZQ+CJaJev381t9GpOYiHh/+XUmy2ZDDbpJFmgdK4
idWNTFYCL7K7vooutkmVLm1jzHLd91OI0E/yK8JHBx10T/w+KOmqmHFpDuzkzYBJzrgd5/3ZVMAC
2aOHR/RST3nCWXDzzeiBPNhw0VwDfhI/8ngsjNJ13HKpJ/O6CrTAV+rZHHuMcYR75dh48TvG07bN
bnjs1jPUtY6zSDbR5vgz3Et3kjO50ZcPQ+VVkrhrwTg5tGDGst/gW4KX1gXR5z720LtLPdNN9vFX
/Va8CKv4eAoPvR2veG+vhf67y5VgPJ+pjqqazDsxbjXXXxmpZe5GV1yL1u89IAm+k3fhwVibnMMz
ry/rb/U/uD4AhZSAv3FpZ4VQAnpGRGlej8gqbUCCE+QcPKMlF3AugvE4gRyTYRohohe6dVEE6win
pWx50zRLVxQuJ8D3gIxy5pm61ESX06bJG0Sjea9+JmGGfEqmDwew1T326Fj2qCpxLpKlM6orqI3N
oOkYW2N8mzL6BqAj5/ceWGjS4DiZ2qrr3HDahKGMrjcr4yFjX0fcuH3/SmTnR/xSJWPbza+j/CXI
Sxc9kx8d9feT1oWcIGrpYCLtQcy5BQqJYcYwpNZIIn9+UKBJapcEzaOWAfFKKLWnofcfW9I5uTY+
3/ari2fgXChjKjUpyyojiBNBgH3fFb2jZca3EU+2qX+Mum4D6gBdfDga+SigBa8+6iZZEf2ZpL4D
zKYtVXWvSILH25+1aMBnS8HscwmiN9/P8FViM3l+Wx2HvrDzsORov7jiCLFQGZLxomJjdMWI2tYY
cE6y4UNrFEvBGCeJAeZ9Pw3rWhes21otnhdwgwIbV8XLgK19NqSaSGxAqzR7b2TqGWL5kE0/tJN3
hcrz84u6nQljrrPS1AIdY0lASQQkh0GTdVJviGlr4a5uNqIRcrza4o6diWN8QRUAL6yqsJST7wMg
qXdjNKIPEQ+omacVc3m1gkaEzscZGTCfK8ifYeQI5FOMXztjp/MgWxbP/plOs85nUWs3mJUZAfXR
zlGjQwznlM2vYKCbFA3Tty2DJ4m5iWqBVhGZn8Ea/ckTwLpLQKt4olzKnOVdmvlpMW9pmgqzSxLA
ivVYNPHclhULULDHZsB0RZ2sb6uzeMXBgf2PGGaXSpw2wHvgYiiahDgAMxHXYx/I7m0py7bwVwqz
PTRSSG20UEar9wbRPVl/6/pN0aw0wS6N99vClncI7RJoy9AQwTFvT3Wgk+kLsO/GEGyhxSNJqy25
1K2Q8ph8F/XCzLAxA0fPL91Lsyu1QZR9DasnRbFVaY9y+aoPoG/MHxMq2iJvQnLJKyFXC9ihGS9L
Y3t/wb4KSO8Qb3daqVZSHSvgbqAre+zeKoUzdbC0iOAmltH2AZBFoPFeakYVxL0xxQM+D0R13VUB
gkspjla0UO/TIG6ebu/ZkhnOaOS6CtwUAj7wS3EzRYiSNUFty1XsZlJwHIPBuy1iYfEACARlJIzS
K1d52lwNKmOKQRpqCg/AfonRx6AXjobMs8ErGC+kdDA2CkhI1CZEYH2yubIqx02Wo9fTDmOMK0zf
ZiE4Ygcyw2j0ImSgdTkXLdKPqF9Mj1Tl8Q0h04L1YiJXESQNmqkgJ6GpLJhxnBvZCBAP0OIhuYVG
zjh814MxccWmJ5OVSknyBKCP3iVykG+ESM6+m9zQ7E7281NXGOGT3yCICEaAmCVUaDwjjlQkcgxh
38tVd2wbsQdlu5rDIgo5Kb8HI6vfknSQbbUWize0rRshYGkKwfYBsfFFgDn1WJeGfqxS07ezMgvX
YAQbfketlsnHwVfCTaDPcVo6Ee0HGLuoYcppKG2KaQBFdTClm4mEeuY0ZqKCHy0J471aoJ5gAQZb
JRYalqXRGQf0iINyQKG9lWi5CYJTTVIKy58yJXRjsZDR4Ur0Gs+IPgRiBNE6Fy/J7qcDgV9thXoc
otEjbk3Z9vuJbkZRHnaxKGT7Os36JyOZipdaKJ8lWb6HqG495FQHaRqZJgxy6GYOjnkJnL6VL8le
1PXpR6s3hj2JRfrYoj4KnEBTBJ25hN4ZOgDrFmwCUVW4ipb0GG/LiLZS1FR2tZjEGzGlkpuKyNFp
8qBvcWgEl3YVJg6qrtyqXWdsRlOSOtQchtBtOqFtvhO/FYOtgu5XUKtlhbGtgF6Zu6VS6fK2DwcJ
LS1YcjTkTYD1aykpQUFcJYUFRPvipFRRjOA1wUXth9pLVlQAfBNM0xs6H/wApa6BGg5D+R/DGKPW
16ZoyXcUMxhAnxX7sQfcjrgATloXnNqpboxTmg4t0E5UKr0CpihbF8pQiLY2ZQlaVsXxF9EDkIhU
YlG4mZB0z6OJPXNE6mv5aioVyJQw6/CqCElpbJWgNJ8QeWfrsWlrCdAKpS8fJvS8mBZwGkGjTsW2
2Q9SodMt8JIVxRnx/y4tCfhgcxPI5ZZMm7Gzcmrqk9VGBTI8cp93Xkup8hJlQeLbdUrpVsgIWZdY
Lq9BrP0LPVoKHkyJpAOZKvCf1E4WnW4gzaGVm8EDRr60rUNarn2hMfcALIokSA2S2NFJE6ybtI8f
K8OfNiDCRbFyGgDLkPtNtFIw52RV6MwerUBV+8ApUr3bdFUiYCA8GkQH+HDijxx1AWaFuggxVCdh
/EULBn8vC0J6Inre/zanNnJHc0oexj5v1sBsEX+HwlD01hAb0y6hse9kgSo/lLUINOAMGXBLhrae
WnYJ+MiEoPoIMnTpWHpWBO9SHKOKVUSF0d/7lGZb8F4JqGyRJn1Q+to8NVIZ3GcyHd/7sR51jySy
uZp6yafrSRfqPfhbdNzyahS4GebYH7oC1GRObwipuG9IWjyqIBLfSYIW/+QqIkSrn0wUABWl7l0j
oMD10xKjwwx8T1PMepXNVpv00VGzLHYTdNWOnODkuh8YwNP4h6ejiVQjIUyo1Zt6pho1CHxHnAhH
mHJ7GDJ71E0HOMcurvZntfytpCAMCOE3WyvZfo1B7tD8oJLh6/Ytdd1DwnwME5DVhBQ1kL1w8aYA
Q+qeMpo5sf4xDDJgtoKfvPwuA3Uf+og50SIZAaKF8wFLV8f5ajCxWioKqUGHOXXfx9uYtk5bUgfD
EiDWUizBF9cK0Ee1NHQyFHIN2Xz9V/LnPAXapA1ZZSIPQShj8G3g6tKqryRUnLAOPZnWH236mpOh
t6oOiJpaHjhpEVpmMXAikYXAB31yc6lfnR9/bDIfjDPyALYyiG9KoBu1Xzgq245uKWrVHE0X0osX
ouZPOXu05EI76U0LWjuhKJ3IdElcushsWhWxx+5Fi1ZDuG15iKsLIauIRkM8oSVZw2gls7wJSRUf
hTzEkLgB1al/wcz8epqIYZlUBw148iiMn7cVXYq8QCH9Z6ITz/dr3CZBmNIWIqMaA9VA4g2k0BaE
jZ/aTby6LWshkBTR9YSsOgATdUxAX65pR8NaKTANaIfyN+a0LL1xbgtYso9zAfP6nm0a3KBU5gYE
tE0ZAXVVyY6099/SGNzGGk1Ljrj5tLGBHEYFQIaBQBLVOma7wNWAyxuY6jbtTlX/EsavgcZB2llc
sr8iWLywcBTGQughYpAHRxtqp+YBiHOUYKN76k9Kr0mQ0FZfACBt9ed/UZ2W0YqsIr6ffZf4J3l2
ti0ySBJGDE7hARGFoO5occuX6AYUxTcqFfsubB4mMGIWZc/rZVg6TyApQaUTaGiSYjAblMjpCMhH
CXTItWj52RfJAM28FcLJrdOngdfxt3g94J4CDPv8ktHY4ytkwyhIDcpz2gd1GslK76pX8Yj4aZP/
KsHW+k87DHEbYc7URBsn8Mdwoi6tnbZlW8vz1ZiIT2XuptOXoO8QF/3zM4VpLUBAm/APSGxcSmlD
vGqJDPuI6V2NQTigSpYyQoh/3nongxXtrxzm7KqF2fRRQqANCENJrq/rKQXW2GinlHBKtUuHSptx
z1W09iNjyZjFIFS9GocwC4Qb+9SY9mPC8+RLp0qbQcHBF/rn1Xy5amNHFIQKMAWhBchup1HdKQfA
dVMJRffbG/Tnvci6oXmSDg90RVeAVczIMqVSUDHNDAbW4Q1PHi1zdw2YZhV72hVeZGsn38MI7jMq
7yBft6ot/ed1EvH8A5j17DFRn6b6/AFAc4+GLaW/k4nja5cy7GdCJHZiEzzyMpjIIERYYzq/dA+Z
23zVtr9KPW2Tf/tP9X3/Wn3w5g2Wys6Qq8J94aWOCj5j/6qutBUVUN2qK+tjWuuZFX2Eoh1sTiWx
pDWIN7lNJ/NPXm/oX5HMhsrBBJBRH6oSu9sAwL51tPuusUwwLQvv2lp5jLfSUbgna17tdjHa1tBv
gwQmBl5MthQlqcUYyo0PcInVsJeekSeLQdjhr9FRsJIstGpEp2rV715uW/DieTyTOv/97H4YxbQF
zqeArQVQB4BGfYmDgDIb4PWC/lWLCZsno8OrOICAak9Dq9vFP/Ql8kBAK/66rcniFXC+gEzYSKlW
J5GCBcyAjXFs3ug+cgW0VHrqysQwR/J6W96imzlbOcY4gzCIumaEuABtemj5t5Syt9L+6baU61la
3DTnWjEGifdxoYsdxDROdgSKhl26b4AVIhv/RLzPeh1x1FpA3boUyHgURQNaTadDoPyNVt7sMBFb
6q32rX4KJkfmqbcU6yOLincFcAA19EZd2h/A7cRYL2EeYB1q3uoVxk1/6wfjTt2qPPtYilDB64jV
nAN8PGIuRdVxXZoTRr5s5NQe5VPnoMex2cdvxiZ8VBS33Rle8xmvTM4dsXiwz+UydhlRTU4CFEMx
LZi44Qt1osFCUmF4RGe2aktH5SMWLLIKD7yB6EXbAU0khi+QeQNoDGOiWhSVYZ5oiC9jUq5rmiAj
rzYjwGnCWNhgpBDqTyWqXYWsZvCrhhKfppLUz3mvi46ficM6lyd6KKqC5O5tw1YW/ML5tzF23UxG
RTFZBL9AO7AcDptc6L3bIhZNGWlezKHiZTf3Ml7uOKCrI7k3dMQ1k4Lsn3wSy/deCtdJ1tkFRV8B
UBsL8tCpISdbsazc/wpmJ+Vg7kYdjVh4PxY9zP16VExXHOUWzfmvciZTGgg15PzGFMr122Iv/qqR
fsE1SZ6N0Ap+74XD9Jn+YDaUVwFe8udna2oyRdlmykOx0NQaaGPkpSmkdeDXq0lH95sO/uGkDGyj
1O7rQnm/re+Suz2XyzgKIFOg54dgSTPhvky/SmGr85hKFlcU+E4I5zATKF8F9eU4GLqPFQWLuI78
pXqnoZOcvN1WZNE2zqQwht9GgpLk47xv0S+j2LS8ZvjFqAmVS4LHyYxHy4bYQILrSRQgapLvoIRd
lpZ+JPelo32Xnrlp1wOv/LaoEZ6YiOuRP8HSXR6zSaMIw3PcGJ30ApDihHDO8eLWA1Qbk1YS+M3Y
km+FKQJ9kKBQW+VoOwb4U/nQTYRTwF6WouvEMPGmQyrtUou+D+EJe2gx1o9575bjfZVwXo2LIlD1
wrtkHmpmDSwQjaZrelx25fjnLX4EhawV9/XzbQtbtOMzMYyFGVOG351v8DLeqEoCtrm1or2QjPP0
4IlhFsxMCVLz8306jkAW3yf6phWchPcImD+WjR/nSuF/1kxhZhkBC0GnNIAUSbeneE+qj1R3THED
CHKMot9euOULE89GcUZwAmzfvIFn0bCQqp3SlyFg7z+N1i07d9ga1JJX6TZyDLcDAGkH8gNb5vi2
5SN7Jnde6jO5Iq1iUatmudt+pd8Jj3jPHXKAtx4aF4QS7+36tqKLW4cRKvxDmzjGFi7lKaTVBrmO
AMEj7qMJ7NJxsomrX4lQcMrli0G5/lcSu30qyjv/TSEBRsm28Axtpxav4vga0k1CAWWSb5r4IcMI
e8Br51mOu85EM25JrsReB1gLYPG/QUttvoYn8TE7JIFF1wOYeu1EsMMD2eUO0Tl2tGizZ5KZO7JD
bSJoKJgGkhCNhY9Zs5fbl6EFzNp+KHlzVkudzBgmBg0qQVMhGh0YoyVxWPdVCT1r3akPZOujSLad
3PFeXxVrFBsPMggn76TH2ya0WMvXTeRHZ8AYJM0ZG5JzWibqBJttnO4Vvt/yT8HmPTyY6+meI2px
Pf+KYo0o7g0z8CdoWLy1rrYqj+pX8js/jHdDZY2e4qn3iUc+gvfQ4uYD5rDiyv2ciWaNaOzlvJ21
7ByQyVjZKt3pR7p+f/btfMc1nGWbPRPHWA5gfhqwG82L6pmWuL7v7OjQWbotP4JDwdb36SH74rUw
z6+AWyqykRXBrU4xWzkjylfCLiH3VQ9sKDQ9ubf3cTbEa0HIZGIEVUMBizFUvI/jLPaxjZEJillF
tHrzqws3t4UsBiNzuvQ/QhhXmmhV05oxmEsEsAyIwyOqlLcFLC3X3NokSmg0wtAcYxFJ0WWZEeBw
T6jWNCMYPYL0kA8ASSrqFdUrThViyVWfi2MsImhkDOkVENfGvpUqgddWB6HwMt5g9GKS71wQYwZS
NcRBJGHhBk/exIBDWavW4Ay7HjhFO3QQqh/tTlgDDO2Bh2/FFT3v6dn1BwjqFBl1iFZW6jd6BHKQ
myeu6Sp3VWGbDwq4eYPN5Pou5b1meJvJmCQxqkZuM6yuaXxm4Rbcw2OKtod1G3u3rWbJ9s9XlzFL
s+3VvmkgSEUPJiAz83AlgULktpDFqwCAJjPkBzo7rue/66w1mjmGLakbCDlaYHZB+lopm9S32nhH
wkdBsYYCOAX7WHpKwOIUctJ9Swt6/gWzKz/bSuL3od7PWcwmu0vHEzoILHSxoOhqmXHEUXdpTdHJ
g5M+F34MNmOqA5NxMgaEhtF4Jwm/ysyTeWVTngjGMoWq7iRhFjHm4gONkQDTfK8BeSpn42anwbrG
c1UYO0w6mhUthZzGXJnpZyu4leQG+Y+sHtBm7YSjnYHug4dIsnCvwkxkiQBjByEEO5I0DX2KuBtS
xaq0RPGra2sry0BZdhp89ODxGBAXXNmFOMaVdXmUApMdzx85qO5LSh2lib0OY7J43HEWdOEWuBDF
OLMJr0Wj1+aXVpe5VZNswWjj3t4znjaMaVSdoMtjAxFddjeJr6N4MqYT/RdPRiiiaTI45TDLzI6L
lL1iavkcEAz9CU04arShPP6fpTTZuQx2QEQUGp82Be7l0UgdzEg7ZpBZmCp9b8D0LAWl20STM0XD
uozGh9uLuPTiupDN3KajJA2m2kM2Ud7iwu2TbVqs8+hlKt06fA7UdSMDVnvTF45CHmQehtyCt7qQ
zlhkAi4dpRywulkAYGXyqwIGaBIGlp8TwDp3HIvhSWON0kzDNJlfXa15L8q/lS62DdpZJNuhl5Oz
rvOXMw4FOU+EbiDJBF44O6Ilx4XUGT40U0eEy6WwJyjt9k1wX8Yhyrz+e07RatqIj6h23RkKcDqT
t9ufMLusW1/A3AR5ZgimmEDbeEBnkmH0IhrcKtHWxZLHg7u4sGfKMk8RwABlLaFQto3UXSgEXqGo
W9kEy6mU2mH2698ohuYT3LAyhoKZbSTBFKZUhGJquVEAV5mjaXF1W8SyQn9FML4FBBKlLwwQIaIj
dNDBpzYh37pPulWcvNwWtXwCQcT0P+rM+3h2Y4tSCDgBEcHXuEXhzD+IXn0wfqESc09TS90q6/SB
d6sukCfj0pm7sIGGBegYlm3IFIdE7CLIbJ5aN3bA4bJGA6wQWMAxX+vA/cycwc28wgq32hF/2MN2
d/I9HyhztoxrI/37IYwDKBOYZZ/iQ9S71H5JdsB6AYWd1DjGHl3p9rj+TJyitIQn+ixvQk5ov3j9
nq0Ca0jo9Y0qFbs8pmuAYxF51/i2Alx3QK1qPPbDpdjwYs0Zm8qHKjH7fF5zr3AAbbB6qwe7W8eO
+Sg+Nm44g83zkECXjQuc6RguMNF3zxYpsLplLxFQIg6aZtWYqcq1uRN6AqZid0jV2lIxjycBmV6L
AjsVJSuXEqdVvzGqwHkXLh6psy9hdjoMxaEG2QB8BAbl+oNiUqBaYUa6cvrQ4xypRas6k8VsbGQU
SSGO0FrZ0v0BVZnuPr5v1toTHlKJBY51wAq2vwTnAVzFHMfPU5PZZSL1ZqOFEC3o6FrQMGzTJE5V
tVbc/Q57xeJoulC+BWz13/1lnEcRgzpQLSBuFF6HULXaclPpoAwAupXyZGr3ANSwopKj42LkZciG
CLx/lBvYKRJhkrQ2ryDUbxNrRLre0IoH4EqI4BK7rd/8+Vfu4UzS/CVnvlFVS6BNzYyeAQpPEcAr
OlRqdY4bWBYCjBVgrhqYSWFur8iom0QlGaDFG4TCRuHFteGFhAdWt7xq/yuGjfKSehCmRIcYkJLG
gkP9+6R2epNT4uBJYeI5A8h04ZBSrFiyVsefxryPqROYE2djeGKY02xglmEUAdgC9uOu2ZA6+hY6
Wr7SJP4tdnLIMbiFXCfmhaTZ3jAbrCpsFyWI06tMTyJ0yXRgWtFRRL8nuhN1aAKvnTCHxyo8vXmJ
Ah7vyrVtXApmgiipLQn6y0I8p9uVFO+G9PeAKfHbRn59DV3KYOwPIy65mJWQYUoYOXjrs002rQyw
j1X/RdqV7datK8svEkBRoii9aliDZ8eJh7wIsZNonmd9/S0F5+5oMTwSdg6CIEAMuEWy2Wyyu6o4
PczGjojOn7HxwtovPoX1loJYVdePsJaZngKBjs4l+XcFGi0zBdTHQiq8k0tJevQuLQouWZqg44UQ
EmhozmigpFcAIpU37bXlpXZ02xwAIdGcT9PhS3rsrwab2dzdnt8l5F4GkUv7gq8ya/bDMsGIlaT1
AgDS2/ywbeHPoL9YQORAVwtIrUR+zb5TFjbnGKi24rmDzod13VbPYepxbWcoe4aE04WNSlWguNiA
RetQhd9ncpWPTjq4HRBQ20P6c4NfDmnZGCs3MfohC0cwazmk+ADLlcGdtOIQ8NyJvfK1MTmgnMhR
iHhNmmLAZFMDoIoYXcqZmSAnOG8PRL67flsQdvBEQpC+GPC+WY3tCaLWQ1Q4Ptdv+kIB/wNzm4F/
3Tb56+HrT4/7bVPY0egaDi1oiOPIQkwEPKuwszSvPGKl2QmsvboGEaaMMjtCc/4bqOYyx1Sq+jrL
UvSG55GivVMA1T66sVCglG2ON2QYy696G6afeiXWb6MI3Vy2afXRKZub1o1LpFFV15o/04H4z91E
pnedaugJqUagzRINEgJ4KtEAPgyCU9By/5C1TMP7ZGklt7yHKDWfpuAcEWN8jtv2tmkjvBhOBa5X
laVFH705gaUnsSAWwhv9R0iqGE1pSQYeJoV5sTY+kZJnx6RiT9qoWCe9oMyrleihsCJlZ0Gle0AD
jdsixsBBZHHpmUpOed3RHH1/6hswG5MS2Vyz9eRm5HvHzp/ZFTbBytTyKetNUA+WqSgZInNMz4YS
26F5Kq03BUTlKr9OQshC6V5qONvuI4vQJkOPEvprdUJ+se+srFbdECu5jj0xjZldN+lhyhed1u5c
s/wYBvFpgtpZ05KXbbOyeTUhBby01KNiLKLNcjQdAlsNfJXfYLNzdGXFQNeVzXvsW7dE3et5l52s
a3NCKPNDzhSywLkS8jikjdeYX2Jcv7bHJNv8ayNCFOO1ac1FDyNB8QNVjShx+/SxqlU7La6pb+xE
Z0mxHcyvOAL4gopBtiKYg17qgFpKCRBEAm4Z/xvEUsvacjXfTobPHfZfgztBPtnW1Nq++r49VumE
mugzhHVAPkQFrFTRy9gsWpBP0e/M5E40v7TVTmSTzufKhrBoVca0OhlrLBrka6L5OATU5TEyiDfa
fdf3NMXkI0IXn4bj08Dt9XL7mVpSBGzATs81sOWF3NPfR1bs5EOyEwhl+/83InJ1J4NOgOMt8FJd
NM9hzg55bXl/szK/TQgJEIjTlbxTMI6mjLzQVOxqah2j/75tRbp/LXAoorMJtRjR+SyttaIoxtr0
6nObONSI4QKxa5bIqKBUuG1M6ggrY0IQ1lptpkUCY1b/5BsPqlm6A3s308Jl/AyFvG1rMkdAwAfO
B2HJREP2pSP4XV5yX+1QuAB1bcBrOx6Zlyc7G+i/3DL+ObZFV4BiPK+NBsd2HnhKuaCg7SzuHKa9
VsS2lJu5+AKQr9XvRSnZ8JYM6D9JkEhKmU+hSrsCuRYAaSiZKzbkP5xkrylmz4qQBis8zedioV6o
Jo8xqKX1h9D/sb1Q8ikE6SsBrh1BRmzgAhReT/IJRrr4KZiPZPgys2MCpi0/OGbRQWne6/BLNOwk
qzJvxAvqP1YFb9QVWjT1CKt+8y2qniM1dvX+WunPWvKUsD2mHelErqwJWUEKnQK8S8OaorxF2oee
WDbE0v/HiVyGvEoCprGIA39BG8flo9/dU+tuJIXdFVfg6m2C1s4LB7j8BEQW24ZlUWSd8iyDX9kt
QytN5xYpD6/94zyOThaFd90Q3NV8+sab7LBtblkZMVNe72zBKcEnwQrW4NAqrDs/wXMgPyb0IU53
trYspVqbER4EuwFcdvoMM9AyPaWtfmz6zq41E7xj1O5An5CP90Tdg+TKHGVtVTgtrcQPLCgywip9
s7qftL2i1uf/bf6E5Yq4pTVUhYluoWGarAlYUpO+jbl+3aiftm1Jh4Mq9SILAyJ4Ec2Q8zRre71H
4zSiL1HNq0Fnb3W011UgdQk0tf068hedX8ED2yKe1A5mGK5uzmhaD12p/wQfzDEb/z2XM9ovAVfF
uYItC4KJS1t1HOkVJO7RXGOe7imaXYb+TovSnfC0rLPg5BdWhPCUTzp69hkApGl9KufWrvfSMol7
wwD6DwmB7gCEFS6HMRlTNCU+DDA8KWYx6GFV/VB0n2fQMRFf+QibzG5Mf6f/WBJ1weVDLcAuQSUO
fbxLqxa4WNBI0IIJjCNrIr49GvojB/lBnN+0NyWLH7f9T+IYF/bEkBigKAEmkxqPgAcND+pNcUqh
KdwkO+OSFE3gFauBCXlnHhpG2oQwpFbnUj8zCu3eI4RiEuuZDweK7qE0OY3xkc2d3XYmLoF7z6uS
rbb+Ai40XeNixIaS4gum6TadJptC6Tk/bU+npO3gYphcyKqyoMPtaFm/RJk8H8wiemwBwgphZytD
+hF7HaJJqA5PBa48O1vivxi3TPQ+A1kKlMSl8yQzn6eBdrWjIedhYNRRzEMaveT6U4O+KZ+fobBh
A5e1PWbpRrF+WxVcVilTOhDeA17SHVSIAlMHl8MDqY5BYZdg/9ntnpcv5G+Dgs8OvpZnyoxh1s1t
Zd5Dobkady4w0qkEt4SKpk7gVnURpT7p3C+DcoC7kqi9G61wdEk1gRde1VDGtfLSBkV/Z1shjW2m
z4bd64W2kzZIQtxy8UDnGyT5mCoihRuOKKpaOtBkRAGqpnKDBloT24snm0tQKIB6GyKcBqxdukxm
gPorGeYagM8J+SQFAf9dWHzbNiLJfxaehn+MCH6ppJB2mXuIjoMoyRmT15QeCWhKuTPskU9Iui7B
B7EyJThjS6waFEYYjzF6geGM5WPEXsLyaWyPFtR9htJLk9swfQdT9dydhtSZNTuKXMrftocsi6vr
7xB8tI3AIIGmZ8TVDPIM2nNOJhfpJzTLx79ZQQY+DODJoUAhPlEkgEuxsKIYscbQ0XeYqOKUxWF7
OJIebszryoqQdoVWGaZ6Cisxy1y1ccfp3SRXPbkOq6PPrnueHXx6EyW3KnfG7o0lP/35HWQ+25+x
zJp46K+/QvDWqSRkaDsVAS7y+ITlLJyuYnYbctS88Tba7uxA6e4AuNYAgRgoZkSspQHkXKpw2Jtn
q3TThqGGxOk31rK9i6Qm2ezgB8IbAxA6C8hNOB/TuAqTMsQEM/QJg8/YZTaqctBwTu4SG4UkMBQM
IAPvYjv9WZ/ALHgTv/wAFcg9vYtc9YgD8wVtQTfkVLrbcy6fg38+TCyxGvVQdeOAD6vMp8SHnPR8
TrSdtwhZgKALhSHAdssri7CuszZMaZpDbimrnyuCGBGf2umKzZ5K91pGZPO8NiXEomhCn86sYTht
4xHURhK6V3rcsyCEoKwCB1wyw0KRQVZUrexkr2IlPZ3WgxCiSwzKskjvYSICGK6+DnVvyL6F5BQD
8a1c+c2NOu7UlGReQEGSAcTxQsssnoegrMimWF28QD8QkJZHN9aeCQnrvK6i8xkvbaC4BSxS8ALw
QuJ2EsML0Kd/1Ryao2W5zUd0fJncDm1Tmes7PvRK7YxDHLSALu62o8tC9tq84BlKkbF0WoYYlbVD
EKeRfXP9Kpr/xg7uEwv4D/BPscPbNAYSNxGGOY33ETgV43ejuGf0aXs00gVbWVm8dPXmQKgyWAA4
IWADjmkoJyMonWav+VldLkFiQNZA64G+N+ClwH96aWWgacd7sLQAapDdKeRYj6NtPvuQDZhtjRXX
ifWQwb5uHqzUs/Z2msw8dNPwzAxUAIo64htmOhlBqBYT5CfG+0Yf3JE/8vCFjR80/6xAB2Z2G+PK
xKbQ7mmxc+5KtjmlOtAyYHxceIyETL9L+qadLLTQgAMTxB8TO0ATbOd2JjnvwP6Lp3oc66g+iJqP
ZFCNpAaflcNC054jb5510Hn+BAVkA5RYZO4cr5IdcGFOCCtGCFbSaOnLVob4AFblWw245LpHTs/G
07Z7/jo2BM8BJ90inQn2XANPH5eeE5p6X/sWml2Gq8IOD4Pjo2MSesTolLsqjugihhaw9266lc0+
9Q4a+ZzYDtyPzE1uNIfY/G1PwlY216sPEs85xUr1YV7aouYODM8/Jh66CKchpJL7AGQR019ciH+R
8jHINkJmVszb+oAVOodiqaMuGDzFyXQXo/5oXsOTldhvA/TbuQ2euZ15l+zYC7NCXKB1j5JAA7PP
4C4jdlDZ3REiYrZ/1h+im/lkHfrr1B5BDmR9xQtzZn+zzmBkQfObZgeH5v2umN32MDm+t/1hsgwT
Hwb9CLRVwuPFB3uoVhPUKvFh/hflUN4EbvvRVbbp+jeBp9ZQP5ls5AfnPXiRbBuvzdJLP/SDVFFn
KGY4QQOSaA0Muy/bA5PoVqEtYDUwIUZqZGB9xWFh/Ohd7aR70V1xF782XyLHf2Kou9jBk/5aItVD
O4J7FXqJ/fN//ARh0bMyYUEaoE1uchq7A8+VegPx0y8P2e3HW3nLjsMLeJrtb4pr2sydrveAK7Ju
pYspEE52iwYBaquYAuV0O95nP02nODHjZJ4/XosjiW0/t5Wv+pP5ZB3542R/3x6+7FJ4YV442cca
fUR6hOGz+3vTgTTJu+qOdmEHjx+qU0LeR3Pq0d5pGpT0JmPdOdTX8A/u8WKEsxLQ6mbz0pzre015
YDTC63iKpmEXhVHwCSvBFSpf0LUwART5GoXeuFt8k2528AyAg4jgr3i7h85dafAB8z63uPhqrZ0Q
3UZQdvTqqGnnwro3Gzvo0CWU383mXbl3N5UdKGhp1TF+tkgKC2ekMtK50DvYH9i1GbtBfM4hDD30
z9sLvGdG2MMDsBK0WZpNfQUhrCpuqGp8KHX4SW39nTyYSq4qVAMM3gBWdhFoEYYUApGhssWXrHsf
KPHw6D+aXnoeP5uf1aN26iHWpNzmP5/Yd7zXHHCUHBp3skenednbVfKIufoUYdh13PAhUDC7yYRt
C+qnBtfG+JCBIgMGRwgV2P2RHGao4W3Pt+z+seQ8KhrJIA6Jh4XLoDlOKglVHW33Vjs5Mx+PCrWc
tsbSjtlsh4Au4oH1W9tqHoVg9bZxWcDG07gOv8It+Y9SRqrUWlVN2FY0uPXJj97/tP37JYkzNYBK
U1FulcBNycSsIVgOSBpO02gHZcGDw6gGaew0GXBj29Zk7rS2JqRccVA1UzXCGjSbznltHKA87E0m
iBwi3Z7CnVcp6dxhaOgKBPMMWgMv163hajB04A1HyInQwtbcjCTdud3IHvoplDi4hUL1rxfUSxtB
XEygwSxbpygmO4JE8+yjNa82vcQvrnsQrvugZVX06MRr3Z6bDtqUKR4CNQdciXubVRYYFl5g1L0W
6LxYw6F9Fmh9V4MFAEJb5QjsguVfZ1N6HP3xpKb0kOfpgQ9PCzt/RkCJ0k3nnKp2ZZZ2zaA6oJlO
qBTnrhsQxb/G+bcERS3WlU6epLdTZIJToE1RYOU7Ti7dYdCWR36sgSZeF+/CiU4B+SL4crV65cON
atm0fSvNYxc+sNIe82uD7AlRyzqt6NrmMpurK6Phs5qQBjaDJrEjdITkmuIEg5dpyoEU96N1q6bQ
YuvQxXbo/uJp78K44Jph6tMxnmC8G5QvbQMQifm5UVsoz2f26FfQgHrf3nnSrGA9XHHr5SZrxnYZ
bomePLzThPlbgkdFQ3eNAET1lavVJwI2fk3H1bm1U3KMFCdPf0BKmFs/dr5GdlSvv0a4D6F+kgZk
xNfwuHGt8eZXZylz6ejNfgLhCmCLX4mS2XnyUqU/FPNpx76kLROQc4QiBHRoGIuvEiwBXDqkHeaf
fq6RDenhM27QlJ4ZFCT4wUrQk7ZXw5VdudY2hbRUj1S1HPUeJC/pU9gfzOhqUgzb0g79WNpFsBOZ
JKHWMjmu0qgCglhGRNgwTsIc8Ho06TfpInXxVNWmE7HUNiEdV+4VPJf1Eu63F9aEzVT7am0E0dLm
mgdwmlvQr/k+h1Tcp2QArV1zq2s7p7LcIt6fOcEyElEwCO2Rep40yC15lHpNjecy/SUG8r3LtKeh
+5n6gdMne/0LsnBv4cqGazx6ydBau/j1KmjEety3BkMfnoplZHcUcEZKc1uvPTKcaeqBDd7RFbTX
fGMduIKTc6Wdtl1XcqhdfIHgRSHYbJTAwkxrvHjNm7I8Wy3dYyyROs9qmELGo0eDEhRL2yT0Oc5B
ABJk9lgbkYMqz6HV/6L3CkNCSc4Cj9USFi8nlcctz8YZS2lFxON0dszoRY2iz9DtOUwxvFYtd5xH
kvWsLYrKsUjb1Ljvlo5N9POWND35TeAk6V+8vsMM+nd0bA6QtwtRXgH0DXBNNPMquJLZpTJ/JeTb
tjtIgsqFCSGsQ42nHOjSe0ri/IRHS9sYD0vbQR64IxR/qPK6bU/qGRZduAkh9ITQeblWGgToigT8
846S272iHRr/vo4gWupANMXdNiXfbCtbgqv3uTXVzQBbfC7Iw9SWt1ZkPHazdSx7dEdrVHmietTY
Kl577bFJpwcf7z1exaAtkWbxfWtm2Zedb5IcXCAh/T1+YWdYEKfsrQjf5Gfxs1Y0XzNS3qVp8uEP
zxmKc4nvu4PiH1kS27Oe47IffAAcu3eWSFK9i88Q4m1RsC42lzbxJr/rLXalNjpqBc/837PMwXUt
AH/BuKtzUDJdLvfc5AVqSLADbK9JjhA1OhfAXe028cnSkwtDwlrrrB8jrcO89uYHCbujMbV4EvX5
lyDMT1r6Bn7lkwolQvB1uFnz0tD+oWPWS4kZVvPkLp4IZEaynTAh3Vyr0QuLXaC4PpIQH0WYTfkN
eBijxjxmHO2hQKqMe9yF0qi0MicsqqIonVJTTHY34e27dUdoraKfZtuD5Z6D1UT7HXANYmlrIGMO
mii0+1WlE/Ly4ANxy9B8lag71xH55P02JESmIjb8foIci5Pk33U2P/DosTMPLHe76UPzh52l2huW
cIbUQ9hEaO/GhtA03FxtYjVHRa3voEi3PX/LL/oj07H+GZZ4dBQZJI9Zhrb1MHpr8GqeEjdrM6dl
L1XocjO5HofjtkXZ0xqORuSr4HqkYCsTjpHER+fir+b/ORtPYzXaKloN8qgEl1hxl2ijoxigZWTf
u+4ny3/QpLJxE7RJbrlGl+18jMxH198irOrMaJXkGc6bZohzu0Zt3x0qLXT1KNzT75Qt6dqUsKQl
K1Iz1mEqGYJz2qt2EHXneM6ceaTO9hTvjEpEtE5dOdIRHeAOU5XbosKLv0ZPBt+pb0kPtNWIfj0c
r7JHeE0KESSY8ZX02EX6i1IAZcFaTwk0O20ppEjQyTYYxxFkbVMfexysPY2u29Gwp1Ug252I6nSR
EoUklMgbZZKhUyoGN26CwUmL2jZa7jQWuxna90gdnwZQtu5EHlnqAAaJRToEL2maWL4ckKXUoYlo
qk3aF6vuIrsp4hRG88qtNGgcBoG6s1nl6/rbJL08vvzSRws8EJEONysORaPZ9OpoGO2wZ3sFruUl
VIwLkFNGfYtjo4KS69JUpg5KxDVMaNYat1Hw3Uq7K0q6IwkTL05+chYjC7RsTrtzQfqd6Lecjn8Y
XzQ5odMKHRix4dlUY00bKhgvp/gQxexT0s87D/zSqVyZEDY+jceYFDMCbGckB0BpTiRN3SLcQ8vL
noIQXX8PRdj1Wo5V+qWoFac3WvhlgLTRaDw21E2qKyOMnZS8KgAvbO9/aagBW/iiagrhIfGZO68s
CMA0OBSNDnedzD/kcXfkBUVL6R673p4pwSU7ZgAmq8NUaBreiBwinhbhN+sesm0P26OS7nHUZEBJ
AYYPKiJpoFlqoe6KJVNSB9kqMOs5uA+QU9XZOzODv5rD39aWga+CWx0kjQ4aHgQ39dYwUcKMz1YY
2cneM6c0jKxGJZyGoOAjPJ0wqinIICM32FH50yLN1Ri+9Iq6czDIV+v3oASvL8KioumCiFRaL0qt
24S/t/5w3+y5vSyrsFaDErye5lGb0AjwtH6KLLcK/ATF6Pax5cNrQIe7bhogyAb8yXVqxODo3/YT
qXH0dqB0ttA5iUJsPdqEiJrBOAOVg1K64/ihNGcri+yieUrLn8Eek6Z0Vn8bFGXZykADyBXyW3gM
Pw7Vt651reQl29XEUncGJvK8ogpb+aQZFuEVbIHAi06+26FN1tZtdvym3E5ucz97mRs8KTd7LD7S
eLkao7DPe6uPJ0iYwjZNjiyFhCy1zpm2d6jKk8OVHeHcmZkKruoOdpJvumdcUU83Pfap9KZD/qkC
+xYOuyO53qNrk1XjoNz+j88Ywn0tAJ8zM8vF7DO000JXOfmefjs86z+yY36aUgiOOvVPUAexnaAm
nVdE6UV/WkVLl1CRBMAzKkDyv8g/31oqQNCVO/F6J2+QFQfQ+ffbirB60KGLNHXxnLg+suaeBWDv
RAP33Likdsug8ILpWOFuhgPJ6j9vb0fp7ljZFlY0z3gfQbUQmK9Wv55SGCHVDQhQjnVknLZNSWPp
ypSwiqCUIHEZwFSuDEcFnDF0gjhYhoYFI7URLr5sm9tbu+XnqyNiLP2yS3OYU623Un0slp7mvWC2
N3vLz1c2WIpHIzySYvbqCEfDY9aeAn5l/gW8Bg1qKPwRDf1cf5AzNq3WhmZCcArl16ni1uVHuKdT
L0+FFuVFuhBL6SIiogJJbWZSZHWsfVFN6AoMJajO5rdZaW5B/uD1c/maq+AALp6210maOKwMC6de
BJmhHJhKvPrggc+qnGJGIGl9e0BflAGKz9hgf1GtsFYWhfMPIsXQ2jGXVIUAbD5SfojNt9HvH9Vq
6RUjO5oGi1//kS//NiceQGFOwrBfcpW4BXygC771E4BY25O4Z0MIVHkNPfhsef/QsWq4Gfg2mcje
k5HU21cDEeIUCOqY3i2St11XgsyKMMenpjdzFelXsZcMyRpQgXxamA7QxYdGVGH/Vk2lTnTCtEGF
sZiPUfEQ+2/ov9aDz62GB8jphbJzFz+U4bnZK+bLcOEXxoWNPQxtkUcLFFZPoZV9rdPbwHhhoDIZ
7RQFtepGZdD22DltpBnEIg6pg2EZmaUw4rkqeVNEMJorGdjxgDyII3eg1CuZbjeNYZc8dki2q1kg
vU2u7AqDHZvQHI0l75zR4jNFKNMaoLQ1J28sngGhdtTpOQ/RTGA+s2TvhUs+0yvjQobdNanGwQmE
1CXp0btwW+R3nH1MMcQM+VXHj5XvBvXJ33sekfryyqwQdZRgDqywh1mFek1sPladYTO/Oqj8eXtn
So+hlSEh2BBGhroNYSjk4XnCZdJU8sOCwd82szOeX+F9dRLFLYvHki1mRsu3q2F8CbUZMuPg6e72
BCD+HBIjaBDSuEbBPwjo2eWpp4AdnAy6BqHj6c6Amns2HYLxx/Z49vzi189XAwoTHb0DFQYU059q
6Y2a4wdnHy0D1UIONRxIdxgbu8c+3DEsn0kAZYBNhmKD2FhXZNBi4QHuCy1kLQKQZyRjACSBcjS1
zNbq4kTTCf9fn3USezoWU5n5UwoAXGo9T9qPMuvOO18k35+/v0iIu2UNSOZUA2Heg7aSe0N/36fA
+4VXbCrBJXVUUI8xWs8KdhI2WSO5ZS16qv+ZCiE5bFLwIucmpmKu3upAO7YGZAhH496YdCBwuFeC
gVeNH9tsuurNEVVBcmZhdtbIk5aGVxbzP1fG+2C+Lar3pKNwxfCq5yhWQVTv2BbqjyatvSBI7KpQ
id03qK8sTEBDxT9tT6E09VwNREg9of+csIlhIGn/AP7HIP6o0IqkEzcYp53Vkgfx33MmbI7aL3vL
X+63Fb1u6VPjj0dSPqrtvY57i8JR2vm8PbY/d6N+sUiLP682SlCT1NAHeEep+6AVs04NUQHRHL1t
M/9lQ/4emBioc6BwezD+L0oNJvcqEyRVmR0QNJidk8TJus7tZxv0yMcdw4uXXeZPjKDlAvwsgLHh
/ViY0dJCxyACDgYY3TQ+JG71KwMejytSF78neDobY6fPb8bMrSFXjtLojv0/Jxj2Fx1QAy2ZIEgX
Bq4Yvdag8I0kvwIdVoM3tENCrvWIun5luhmbHF481MSp09yZG5CWa24a3pPp37M2Xn6HcGRRUAl0
YYXvCNu5POABZwCvUEhcPa/v/QJqGWCamw7bg5eOnYFgBSAghsREiADDTCFFyhDqO+su1U9B9Tkp
dqLM8tl/LO8ifsWgYwzorjC9/dyg1DoB7OOD6nnqgyO0Ab3O1AH8Calr+TcNsDM7Qf7PdPnyBBP2
zGhYAfrmdVyoQlAZYkl3+69kE7c+I4VRRVOV+uMycVno9Hijn+6q9HV7bZaPFCdubULwhw4vA5ai
wATP7xXegcDNM4KbttkBkO6ZERKYAae9umwBZ6xutfF7AUBD9mhqOyUN+Yqg1wGvLKAGEEUos8kY
ginFinR0sNvgkLQ//ma2/jEgUlT40WROJIGBcnqq66WuHvpPtPd3POvP8A/Pogbab6AJakKzUYjG
PEKD9TJbfh+AsBLt7giKc+mz70bc5S8BU5Lvs162n2c/Bv91kyb+zi1CQpaPT0CrIZqsTZDriZ3I
c2xQc5qh0lIfijtAyM/BVxbYDQPCx0ufmZM7xt31/F174u7wagL7E0NrGyxe2/MtqT8un6GbC+8l
YrcIOtIqbUarDNjq9dSlV6MbfTXegDU9+XZ2kxR27lmflX+vLHppk17Ovqn0elhZQNnhqDD6z/Tf
l24vf7+wunWrxGq8qGSE2k1dngzrixW72/MmDRyraVs2yuo4zyJrUHQTJgzzTmHnwEzsXaJC6Za2
oFkKpMHy4CNs6d6MZmLEsJFVCzvFN1wvFwIF0Ihvj0VmB8QJkEhFu/+yKS7HQpJuhJcvMJ3eSI/m
nPRPqW+GaPg2O/o+JmGxhxxdwqoYE/FUi4ZJouIvE2YPzwmJ1tYKuvvSAunmz8CAYGoBr+c9uETG
l+3xyYIW+scJyniEgUZEmEeUFqtB6xBT9BFsT6aBG8keo7x0QEAxoqIG0Sr0911OIZ9JrGUGTkeV
jm5ueBNL7BqgIvC4tU/bo/m17OLkAcGAhwcNIME/l6sp4zRt2kXw3Dq1r/RWA6+GPb4OdwmEv2z6
YZ6Hw3xn2F/yW+N+epju39A5cLJOHABGgBK87e+Rze76c4TNXA0zmcMSn7Ms4uhD/HN63rYgAc8x
FM9/j1jYz1GRadRvYUI7sDv/FoC5h9blJ36XXXVvittflbeGDZ5vjDK7yb3W38l9ZBtkbV9w15Y2
FcphsK+DUShNb8zozi8Ut8AlaHukkhrDMlITjNV4TFvW99KP4hSF6GZAPzh2zauCTDWZctcYgcE3
/GOaGSe9a2OboicWLfB40XZJ0f37wjeip2Zgx2BvAg8s+HIe6wMpdGwXGoQgFzlnxG6gb5HtUWhL
QyiDAd1a5AtEoqiRV9nUgPgZ0O6vZg/YqQ+qOeNxe0ZlGxPND/8YEbzTCLlStYsRHZEtepiHp7R/
xlXF7rpm5yiVbYS1KcFLi8BX01mHKdO/MQD2z7tsxz2WmRd3/tqC4IfAhxil0sPCoL9m0WmM7pGw
quWXBn4RvxbDTnuHLOXHqbDo/CLX+4NXpx2buoiZhet48TnXwKVFNbsOv4flh86/Rvl5e6Wk07ey
Jg4OUPgBj0bot5hOUIJXyp1ygnTygDNf6FBhRqycJFoSDEGPM4f1L21wo5G7pMSDjPXGIVE2OdXw
sT0eqXuv8jthK+c9mTJzye/iXvcqvL4jbgNItHfd3DOzxK5VIlLzzMqGEmZSdtYtYNQ1pKt/cxFb
ZwjCLporLVCCDGjHfHjpyytifdmeK1mAXf9+YevMiVpm/SJSqjansv85aBHIrI99tld/kUUD6Lvi
JMFDARCsgh1oi8SAPMIHyOiqQ2gzeurJ2Rwa3Mp2zgzZuqxNCe6shHmq+xXWpdTw/jknrha+VGbk
bk/cnpXl56vVV3qjDeIWVkBFlam9g54JA0R3f2MEpETGwrGFZrZLI3NHLaO1lqHQ737lcB3MheEe
C4HUBYCj/X8jwjW5DtApF4QwEgFOOGuRawAtniSqHXaft4cjtcSBhQQIExqMIqUILfHkHqtIdzmE
onT/Ph5PPvGg/75tRlKqxb0Sl8uF+d4A1ENwtjGZIhqhaOL0XHcqxp9jndu6NtcQcGrsGYf7lIF4
wA8ORrMHyVi8Szwp1rYF7zOnVisG9Lk4NJ+djtUPs6XuPAXI4iloWSBKC+Y8HBLLz1euF4RzmMNf
lp6rACGny3tXb0DcHkOn2VEKEHa3tZ+41KxBvzh0O9VamePjygqHAVuSjgvSpfWeU5/PEU4LHiNz
CEBbXJo3vtnu3NJlvqItWm7AIIGgROSK71LF0nHq4lDyPQroZ9AXbgs6O6s6bHuLdDy/DYkk4dVU
DGG5XCA00qiDrdZ++wTx2IHgpSXDjti2JvfNlTnhyoc3/GLKCmQSRjTaSUTsNCYnc8Qhn/LKjqMc
irVoXR/vu3Ley5NkaQVeKoHtwksl1CiEpdNy1VdHyGM5Ph5qdetTWYYgXq1uwoS6uvq9Bb/V9mhl
UX992xQMcqsb9TZfoj4bapu0YeAELMpPtAIndI8SbvW6bVA6vRxN+WDNBWseiiGX3pn66lzpiyRo
nHRXPtRdM8O047o7dBRMCGlg99NDHIJGMPy+bVnmRmvDQhRFMb7CEw8Mj0Fud9EpB4K1HXcyNdmm
4Fg/1UBxEU/+wqFDSqtODAOntcKPsw/2kqNpvLN5bxKXZRFjGLoKwMyvmpA6Fak7km7Q9Q6MOI4a
PBhQygSq3omS9NSrzRmKf6eITU9G+QbYLrTac8DE1Sua74k5SscKQT1QBZjg1xIfPBWFUgXNx4uK
W+qgOzcuAjurvXLv+JNtCv7bjvjuOeakMdFhA4/J409aFHuVWn6dfeL2NLDL6vsU7bXryeI3JP4I
0QEjQYOzEL/1OQN+YgRLgR9pILbX5uxUF7iCxaP/oGnF7Tj0oUMLxXeoSvcEmmRbEg3xixANwY1G
jAGQoGniegINg8be4+Ghz37MgzM2h/Hf40gXaIEGCS2+CHGLl1nAFpQgobi6G+ZL2Zzj+A2ickn5
1pGPPdoMSekNtnRw3TA0ByMLEuJMPOTdhAiDGcWTctcfJtSbhoMa3qvsYKoHk0I5ib7QvVuh9Al3
bVc47McESkwEXGwQWz58H51H5dTUB/PrJ+XZrL2o8ernnSgjXT0GfosF74k/Qngz5hTVmAUpb6YA
5rIb/f+Y+5LlyHEs218pyz2ySXAC27p6wcFHzQpJIW1oipACBCcAJAGS+Pp3PLNeV2Z0WVX3W71N
WUVKcro7CeDec8/gZYH/7jVP9b9yRPxHy4/94Uo/7WddtEgmLldCiZUhyE5570ubh//Kc/wfsJhw
6/5wnZ8WA1+TYGWX6wwzmLL+wWZdNpyC+xmIfKHvdJVHX/75Tv0vPtlvR8gfyqdqaf72HYqLFh+K
WfkiW+SB9A///Dr/QEWJj4Zux48ieMzRnwF+NyUSzswrwKt9nPsH/8tO5ogKY7f+G390ebPXdzDz
WDL3+s8v/I+Ooj9el/75DJw7mKpLtuCpnL5xe4SFHE93//wS9PIaPx8Rf7zGTyvOel0gW4Jr2F1H
M/qsT1WxHtlxKqpH+cVfiiEPYJUXFfy9y8/QH+T/Lx3lH9/BT2uvaxISkA7frqP0rnXeDoZXeQyy
hWN3Vo/H3z7wv31f/51/yrvfP9r0n/+Bf3+XCpmJHJSjP//zP2/V5/CXu+79++f0H5c//K9f/On3
9p/y5r3/77/0p7/Bi//t4sX7/P6nf5TDLObt3nyO28PnBIuq314fb/Pym//TH/7l87dX+bKpz7/+
8l2aYb68Ghdy+OVvPzp+/PWX3wbW//bH1//bDy8f4K+/PHbSvrfi/b/9yef7NP/1F0p/BaqfXNyK
kot/yGXfXT4vP/HjX7H3w+kHTFk0YOhUfvnLIMHj+usvYforDnWG/4ZTAX4fF7ePCVjp5UfJrxBM
IawMEOzFCwQm8v/3rf3pDv39jv0FUN6dFMM84ZowTP/TUwoBEV4GwBOuEcLeGO/xzythmrZ27Dpl
82rsaf1a1TKBs0zqWa8k1nctToXRhwtZGguRj0HUfbAGrFpn/CKBI8FhES2cw7e08i+yHcpQdAXN
22YBwVUL1a8SjtCZ6P30K+8h+AbBFG5unvsSQS6ZgfhgimlV/RdHRrSbFmbxW5C0n92smrMN2/rr
klj30IxNMTDLrwBakYOn27VMRjt8p+EGduOw2mdlJ7ApdUTuKzWTK9UkgJtYMuldlCz9gXqY0m86
Hk8otr+N3rPFZ2j5W1cnkJ+F36ENvUvbuzp8VhVG09JZXUZBb4+OXzRWS/gBDUj/iLJ5vV08A9nJ
KOl8kyg/+sY3Sx9MIt190tTx1wEjYsDijPZ7ylOA/s0S3zcdj48pAJFT48GyErvhfFJwL0rgZoUg
FpKA29SwQyUh2daqi3cj9+IyNVIfliWqvqaWhjdVqH3wt4qph2TXhszbwfTXy5Cm524G1zyZBKT7
jGje2TL26vUq0Go593RxO4matDAhr69MNFX7Ku7yeIq++21kinnx17shidZrG/TDVdVSP69C0mUy
FHcsUH4xB96686BNvF+QB0FFVcO+zGNn00/4CJ2BxRKfppOsxrVQ/nSK+15BdxB+EIaPjbxxdMEx
LF8jEl2ntRqR6TOve/B0wLihSuVR0PCXxSH7fYkjeBjHU/zUiOgVXtPRHZmrKic6Ca4kr9W+EmgK
FwaNf8aGKdxvg/5eNWrIlq0PDm3kyInWfVUGYyDfTf8cT2rjedSM9zEx9HoJ5iW36fxDpXRDGKYy
/m2/AQoYwF69XvG+SqIRsBsPzju7NcLkXYZz98D4YPLVWoRZtnzYW+QbIAaa437M6/zsL8nyvFp8
cbbdvJdgck+R19mzl/QcplqTPqkBNReNyFLwTuZKgWrTa+rlbNFhpqIRRm0Q9C5w35J0Fwd1+KYg
kNyDt5IW9ai8a1frtQxmBNBZSLzKcIsBDkmmr1XKmjmbddMPBWnW14Gu2yHyO3MrhySEPeq2+oWd
txcPfwIpsuAcsp4Z6SiBFx6qbU4OnfBhPgMU6HZMweIFjTaVz0Po4G8+Lls2sH4rqaM1qG4UhNqU
xDlRTkGaKqqnXnE80c20namleteSdPw+h0geXPzYFUE/+08hD8ZjVQnPz5KIDaexU/7R98Zgx5v2
dUlmLxvmocmRBeqVHW8eVuh/beapJf3A0/OeNqTNJreaU71IWQQTs2BQwe0FFFKJhDmHjEiMT/PJ
k/CCc/GbY3VjSm8jabktxMcSaepdb7U+9wlPjws4yFmEEc+cORe3BQYj2IFaEmVL7abbAbKFx14I
e/IS2ee1bJuSCmvPkR/254qGDRJV/fRL3Cz6jDgY5HMDZsPXRDaaxRUlR7NQklGp6GFYTPheD67O
ZTC4LF05InH8i99k3ekzo4o+EgF6Nu/CK7gxXmOmKl5h4PYwyfaViMmUSrb0JgkxcqhrXh9Ji8Jo
c1sJQOa2HnqRswT82Q5LOqPLGmRojQy8Bts+izSbi3HDeIwQyFaolLiDcmmvKvSTucfD5FvYbtvT
Oq0AWfoweRymqXXZ6PFzVVUIOTXLArO1IL4a+xS2W8PMe6wz7L5SAZreYu+O+803QQ9hSKZyQ3Yz
MeEbh5113NdFLCly59tktyr9Da1JKHd9vVxttWkPte7B4RyIIA90bt1tgLRVxD8ER1RMJWphhcy5
0QAP4XPRCqvg9OtXO5iZjMexoxM4dMsLaaOm9LweLlFNjjCeKMo6x/KRN3dIP8oiPyFFQFt75j4d
jiaGfbGZB3pI3fQYMnG7+XAIkpEFezto+xvTEnu3GMFfvAp+nIaSt0kjumjlEbszfRPsxngoha2+
DsAPNV3mw7jRFJFQ6QHGOScvovNj4ho0VWAUkiU5JrPezZx48CPD/6s2vqnS47Eo+Kblji/ktAbp
j6Bp7iLatuWoSZVtK3/3UoR6E3/xbxqh1SmMhS6SPkJ818jc99lqRBxOWKdNrOaM1jrjcdRekRbo
UYaIzwijfejY9KZ+jLR9rZXlIBn39AsZRr5DWZq387p8ipDDRzjx64MNq+7gKIleRSzY1aTAECZx
smWhDs9WcVbKymqMJbFXrcJGJwQyr8eGJXrHXauvmDLX6zZuJ8x7UCP491hkOz+u0Q1RAeObxN34
rG1uTdcCXtazX0pqg+PmlgGyUe5PO2YZXP8sIJVdrGo/E52sfyB10D5FfqAO8H5e9onDWEwu3Zuc
aLDnHk+O8bQEx7gef9i663asTkf46qQSSQiqCnM4yHn5pAU/EzaR/TQjxzfzYAlTVKSKHrSLwhue
GnV3QXgyPg/bfmN1/xDNrbdf+jQ+GTdX1z0YITutjTq6DRmqtV9tRyIWxCAs0wy8pSFPnq1pHsll
2W1bg9NudhB+ZJ4I3VPKRYPQYYTKfoagVF1mR5oWo15A+cQ58a2toiRLyBye0kGmeTeQ+blxxgD8
E9CDzdvyMSg0EpkjIT83Xsev+6ZlZUxAaljsVUK7YBdi+B4Zz9t1naeP3rwhGp4aMM7rx0jJ8OOS
+LmLcWQfOy/or2ww29JM4VpW3uBDzM26BNSBOC69gFS3a7NFB40iq6gJUphsx/jbRBxKPXYE5H5e
6XaOE0CzIdnF2tt5QZIHKtKIta1OLTwvNKydxrQ5G8hycu2weS8kqHd1011HaoE1zxacpMWAk8Tr
VARdUIjWdFeS9eFOT8MenJ+TSyt1v1l4Wpgq7ndrv8hdzLfvxCPHCk64cPrJvBUEkvks0Aj7UuwD
1cAFj78iFTEoo1Vee2K4YXx1+US28xyRBqaXld1j5PDit+7aIgQvRKxAFnsjwjyQJoRoKPgkze9p
u1FEp1uypxhX+hJzJa879CQ8dpsbCpZ4yIhOv9d+mhR1g4cYa2QnetR9ZDTpvma8NO3yTZO3WQ3Q
lNPaX68ZjrICExYEHKfbw7ZFD6wad/GKb3Kd/GDXNeFVY9qnNvW7XZ3avmQJKi4uz2zr1F4Mt4i6
Q/oC0iUnDtnjJmFa1yC2Ops3ry8Gbj9Gny5FsMwq98glAwkGYVvACp6g/s4Qy3QktPoubfocxaeN
museZTdsJP2mJF7/MCIdmIz2HMCg1s74jmH3jRDaBJtMneBs7HygfUENoCOtXL6FYh9yqPlIcvCb
SBXwWthuQWz7qJf1vNazLdqtj8slqZ/nMChbz7wFUP7JufuwI/9RtYhM8ZpDPcD/RdkRalFUK1u7
BUUQiXtIZk3uVN9fEQ9uMaCNq8JYc7Vtc1r4Xn8KOd3VBildur4Y7i+orTvc+CyGB+hjinuNbsDm
Kg7aHbdQsiiSKd/Xz27jO1uLGx5xHJZUgHnNYpzO3dMgdZ9tSj/zhJ6atbAr9tMtgqx95U1R+fw4
m1CefN2st8Tx5YVetk2Cwab6Rubgi3UQXSE9TFwRrGSGQkdNuE2rOYyj/qIiQUt/ZtC6iAgRKl1z
M0TDeCL+EB22miNgG09d+lXpYcymntAfnWuit25FyJwkOQjMJ1T7uKlyLjWfwAuNad6t6qbFY4je
Yq2LqAvB4K55jOGxTsZPeMm7HTe6y6XGU07DcBfoxJWb11gUbwO5WUahijn2v+HTnTpCrnvYBRZJ
PNlbz7bsaWaxxZtZvZtkjCoURTAk0SRGfhpethgZwvZaCBVe/AZGwklqb3vf+LvadcgImDU5E3iW
wg0t7a91yuMnCFD7DIWL2lOZyHJWD1uAKB1IhsXMighg+dQgZJmCKdbM7xajpS5lxYJbCLLhdsUW
lU2XHOGQ3shKnJTQkmV8EKeJiT38Z17hUCpvIWSimWztqR0uO9NmEXK28HJe2I0AO/88hVbv6lH7
16hJINlaFh+LYN3FnbzeEvPWejbeIQn3ekorHHiIUTzappsPk1uao9HsDkcAnDZcdZ6h8Ss7qdeX
sPLRV+jlczANMjZijlQNuFvbZUChP5IFumGwiMCVXPeyDq5rMT3MGiJ7dJExlrNCREwivnY2wdnR
w6Sxj8fq1npz/HXaYPVXYTstEhJOZU3mb50Qcc4Cjs8F5dsujeH8v8ovYdcjyAohul0a/7B++gjn
uwechsUg4FaMdXpksYPJI429pw7POawnQ6xjeEHn1dLj0IX9buYWvE8MUYJsmd19vyxthhiEd8pb
hW1sI0XbxCgg4FBcIoyCfscQdj+gi58FrHGWIdp7Q3UaWtkVBEL/kjPFSx6p/sWP0xJGwP5piqIi
aiH/RIQFNtYmeaY+HBs7uMK1kuW6S69qCv6DSYP1qHwlUT9gU3U1ebBbXJcuiq47qEewgVXFROo4
27pIgFiXvCIw2cdZE3fXo4y30gr6fabmGYXRrem96i5x7p5G4hwN4SttdFh0A6qfPqIFY1WFqqTx
97XvvYRtwmBWNaAuZ7Qq9biA7DbKZ5lCdbvWtXcdxIJnKHi7PUpO9ckE9EsTqJz4Es2Ghq7r0dtH
5sM0PsNTvKoVYG3aseM2ELChGJuvo2SC8ER3HBM31+CJV1vyPvSO7sc4xMS/79ruRJu++kqcDV7c
NsFHPBbkLJpmyXkdLUXDYdopA6QOb3WfHsfRqSdqsMaqfgoMHsO1ha9WggJzs36No2oT+Zr20UtP
uiXcmVR8rZsZoIDDLp1d3GZ6/O8GSZ4ONlTbw/AU6/DNrFMPwZPsT1rSKG8VowUEyEjkJcgVZNBB
wI07kVdEhOFxMHNSJLNM7ql3IVy20jti1xNfhihudujwyE3qNpy6yYxpblSF080cUMi2mEfeFwTi
3ps5xYg3nKMfpEfP17rNv06RzPZFT3yA5W8Hc7sockOmL3HVNmr0i7Crd5g9B7c/vdpbLCga5l5c
oaxzDPjxFPbVox9VyKNXcpJlrAb9sIBB9mam2EPnNUaHCGGBeMom8iBT7c4MrUBOJ/T0oxqiMujD
FWdLxXbcqzzIaidSzFLAn9pPmipTytX3KYUJ8TLGbZ6uvoTMfoKxfDDF30YVJGffTOkJ36JooONM
hjycLC7qJixEGwRdabTDMY4Y216Uim2w5SZMwTGe03W3pMG402Zh57ZdmZf3doETFoHdFgwzEgM3
t9a/ZbXSpU0YIdlQTcgJEVH8GiM05nrkGDJtNuqKRMOWqOUpHAB6jCrpsCY4j9pqx+D4+RSH/F0D
u7tfkXwcEaB/CEEhe9Dhx2NUcYiS0gAu8jW2q1YP4eUWhiXMGFH5Sbgym0IH/XWPCqUQHiC6yh2l
HACRuJz2aO9jt2t7izdbfwlZChlrWxdqNf5HZBJ2QpGfFiSJ3EEQDRtvpdS+Hox3hLwweB20wfix
6nJv6KcM/mOoKoGlkbsBsaUp2NN9fSLeJA4jXKu+S0+qQ2pG8k2ZTexmSeHQONaqLmdwJp7apo8f
/SngiNtMsV0lds2GgQcPzgOSZAHPwCp/5HekAr6A454Ufs/Gg05We7f6i74PqUpesL10L6mNxBde
V8mN5631XtIpeKgMxybQ+QTIJbJkj0743fOg4xsacoK3sA6LK/qlWh7bLkRJx/yQpKiv6DrA0qbp
bzD6DF6CqPavV6b7OhM8RPslK4gjw0H7t2sQLkkZ8q2FDMKMCN8JSbNPEgz14FItH0JANsAEos68
LjIkbS5ExL8uOLd4FmJPeKzjJmrziBHPB8YUcFoGMZ/PXdDEv/Mb/tdTgcd5/Pycr9/Vz3OB/w8h
f+pjaPhPIH/1Lv40Ivjt93/H+8NfEabhM5gOoOuBk3WAoeDveD/x2a8grKYMgD/8dX382t8B/+BX
cL5C38PY8rdRAH70N8CfJr+CHwwZDuBQUJ7Ba/hfAf6XWeHfh1IRcm6S8BLhBitclkCQ99NQamFm
5LUWsNDsbI/an5PFHRIy4Ew3qo/3Dq5YXp4uGzJ9EktWU6wxwM6Ct1s1lrOpOiTiwI7YFLSK0rFE
zcGn0vTiMs2NapDJ5Ab9aiEBfaoC7M+a/auZIT77zx8CeQF+gtRXzEdgXffzLFttWOdtZ38YpCNb
yJlDCwf4dJm9Yp0BDGUJ7JLrDL5lDiiKtud2TpcDW2j4WWGL5q/VUJkA+0EfXBwJ3Na+8EQ7v5jo
ANiq3bDv+diSzbtJwxSoi0bOF3CNDTEEkUrGFQm6kYl3Puqf8VGRKs2aEMO+O5JwP9gj/C9Ge72G
0bR3tupQvzvt2YyiV4bm2vVxD2kJNjrYkvS2EL1DGQTLaH1HaJ0i0YCSzUecbTNaOOk0K0DKpjJh
oStFnup400POe1GN+5lFw48A+1+AEHmUM6huhX5ltI3987xu6b6qxxXji2VIcazPnexyC6gclZUR
zmD4jvKlUJJ4tMSLXFUjD2kJu5vtYfFUX2XBqrZXQqUHa+bJGvLoNJftDgAHoJFtXZYNaa2N+CL8
WCHNtRML9mv09plkI77HkbRDXUwzDEDf8NcYTcC10i5f6lTG5D7VqzK7sYo8uHTX0ntoeu1H11Zw
WAEE87S0kAKnEIfrqdKvM2izBiHY01Bl9WbHD+yKVfJYDwME9SABKXdgxrNr3izr8hoNAnBQzTbA
2ii8andnAl+3O6YRpovWyEfJhT05FXk4+5DAQ9NgMjMkyQ33oDl7SJy2oqgagU8xN1S9SqPr9Ngu
Fb1fQKqUOUYRGODMzgFZs7Zed4ihH0Gk5HbVNzOaTQUR8RRuBeOp7ssgssBlALBArBR4PSJfqBZB
1nsd+wochqaFvWBwaHxN/QIbfNQtXahanK0VTM2PhE/gnthm6PXrIvrmh0TcK8/kgP77Q0bjepfM
tWsgkZJkBdowhO+gWuEmIctrqXbVNMMhaWZITC+nyTRo3LCm6tKTEa+fVASkgsrGoGeiHqCDqYNo
BogMBml5VFWG3jrkHMcnjpOv2oVCThswo23AuteCjOBBa3wwfLvWxdVZrhobiA4XkEqGNMVkKdWe
X+hkseSxC2cWHhkivTBU8pmzGawS8KJm82HJ5SOe8G6lXgtrgN+X4jyPVqAybixeQsHGfn1bZRWF
h5psrmkytFKr5Dn4pHX/EbZB5yD8BKMOqAZphYQeTUV1mj6vtYROpRDxigu7dFWvbGpnetuhHKl2
vz+ujuoq+mp8g5vekxZbw+8PnVoiwfc4ZOe5oJMbBnABlwCrI+5A020m9p6E3EYwlCUw1EUcX/SV
jkzGRxBL0czyLQlyBMNP9/hOQB0X9Ra+YqbVXkVdMt/GsOHUIDjW4beVLOD8DpX8aNrOOyC1qjnX
HLuunS4uNZfogHhQc1egJ7EH3g8/uFnHwg2w697FpG9vko7C3SVsPVHvGjmiBrHVDCjYgVtYDk3l
vazWN9j6W1o2rtleV8WSG5l4w1NqWXs5Drh8WzovPXebEEG+keGitGsNzc1QQRwvoYPzKpUeNcgv
15HZ4AXZc9XcXUAnk8P8PjhwHwLtbEVC31O3Ro+sXiE2k7WAI3fo2Xm+Z3SB0D/FKyC7gicNxfcz
JRsuYQRsByJiCyq7lBdTRYXLW0CoFDiM1oXyk+2hlSOpC4py9i72e3nlM4V7EBDzxazwfpqqKTpt
F0E/GxnaIzUvoFhEo3jYVN2u+A7ZdusGcDr5ItuSRf6G7Xh+apO5uYFb0A+vWcYX5sOyHK1mBSAJ
c/OBHG0vq5e1bR6NG4EEaTMCi1q6wjJjXtd06TJhRXVsU6DeqjNyr1o8usDRgqlIRDOcXIgFLRAX
iVSalfm5VKkK4CzGsHIbH9hB6dq6w27W1T8MGLCP2LFhi6yqNB7QHE56j7kA+jmV9PXtkuq0LRet
x13Epz7FfhE7DVk/i2je6L65cinGvTmrJ/Od1Z2Au3sCl7Yi1bZ6ly4NDn4/0DfTj7LOQpLob0KQ
2Curytse9aLjvSe4xoQUiR0IF9nmmeVp2NBS8ji+cXCQP3pTz/bYScxVv7RJjmksP9GQ6UM3JO7N
biAMckNNv9NgDyOe0GvkNxyNzZjBlEUcGtnMh17CbIq72gfPiA0hPQmUL5hI9g2UAtbgjmUrXH0+
iFzDz7i2PyrPjdeYoSKAENXU0wbM4pUB9HgjbF0EWN7q2zwsAD/R61b56FUMBhOJ9QuB5wKXatPk
3DSqSc8Y0OqHMNyqAhzPVRRjuqjPzZunH2ju9B12eI2AQ6y9G0i45u++PyePpsZwbVz8y3S8csmV
wZRUFZhIIU8ARlb3iqKH78dN3zckFg/YMPtyEty9tD4y1mZW+9htVHXNutZ9nzznvxhUXDs6TfM9
7C5TKMvnNEMauSz6WHH7OldiwP6RpON0A36G++J6FTS5aoEdl/M0KntooVtIXyVIVpjxdaSpYd8L
i/nMF8DnMkB923Utq/i1bR0WO3U2hYQhGpaSIO93zFNuuh9sBp81axY1gZYHP9kM2wEyEoRwmFjQ
CqhRLWbkMdW9RWbaHOIwbhY8RNkQA2PbLQKZxzucBu1LG89AzzDSs2cYv9ikUF7aYfYysTrXiY0G
YJFy9u43yabDPPfRZ99weQJff1oziA7XGPPRuHPAYTCaAnNpE32ZohgLgbzgHrAnm/rbhOE/EB2k
bScS2xxvIvaVarzpfPWiJoKjxhpjuI1+CzjUZOupRBHUFjLE4ip8f1BpIauBfNLE1N5uYVzAIqrb
UptHhOoCPJR5t6wVdzmmZyLFcaewd/sEEGcGFxqoDvWUmitwWIwo2mqcQGPRNCYPQPEQvw6IPeEl
w7k5AcnzO/9NitB/M0GyrXcmBVe438JQ7SOBUghngGcxAV+srsvRWWXuYlRK4sqvVh+jhWqj84lH
Jl1xJ+agvQIWMn0VW6jucSIze0L6iYRpCaqOJiMdUgnybVTqw2xz1O09Ce4pvP9DI3fJGuD46BAc
dwiaped7hMMAp6zTROXWsbDOQDaJyYUZgKo1rJrYv+902AEaTK29i5akR1x27au9Cdr03CuTspKi
wJsKMyzeYbv0HdhMRHzeKoXhm2gRFR7AcemBGjToRajC6AeKo5u4b5DopCeqk5MfTMC4k9gNNkvh
1LLikRSk35Fqbc4w4Q7OoJmocO+ZyrR5h/Sr8Cz7Fc8/8ZjFRJEAxUY6VKpfE8UrloVu0TctztAo
t6u8D6u6bwrPeCkiOJSHomO1wToDfkQpBggr3IKctRsWe4fWrUQ/g2LdoQx4Hwc+P3aNw7HsprG9
Hn0Tf3I/mXYbqQGaRqi2yrWJyU3b9eot9XmK7qju8PcVzMAQHBsqBMWK2TYIit8GqDonMOtoVjkR
b1k9RXhIh0HCcmaxIkC6Z4+J6K73nNZ7mnBIGo2LyJU3NEwXzkTEP6HxmWPotox4hmMrHBl4OrCv
Sz/yQkThNoLCINizDry6x5vG3pPPcaqOja2DE1WYQ+Zpj9lgjlk23mYdSPrMVDNcpcOK738LgCTl
iWkSeB9c+jvumfApmFv5GoIktkcn1byFIkAx73dy/aCzr++Zlog4rHRdhUdD4gAZbcG0HL3OG4Ax
GOO9Ia2mmzI4uOPv6s5f6dXWts8ND1hVjqnTbmcdyLSHGQh/gAcorAlalWrB0MmvfgTRIs4eECWg
wQk7gjk3X6UQiTS5Jh1w5B6aqaAALcUbLtUfzG0cDdxL7Y/u2fibCUs/Nu4RGV4J8PO0D85d1IoP
GlRyzvS6sruF4QnLIIrzc4xypxKTiIAC+7LTYaR8fET5DWM5LP+Mwdj4oKpLQ1hLOInhi2+vQWyV
MBAkoN4ncGgDzPQRxbPKPCfWIxbd4ueYodqsHb0eN3km8aEWVbsDvlffh2AvfI5hH/4wNiIPfSrG
t3St00e+Vby8EPgKmpCe5NHgWJN545DcxVi+n9WykhqTRy/4Ohs+qFxC9RQA7F86vdfgfbz6I+yW
iniCiyOyOkTGQMnBv8Ea2m4tTcGgr+W8Y20CKA9mByNwaguwKBgCewDhbDhts1j3OCwXaJ/9M6bE
yYU/zuG5EXvrnYfKY9+k44tIEv7kExqf6Rhis/AQRnCJfkD1tt2GRNOvGPsqh/HHUp99ObmgRHEy
7uONDneUBOOY4Wlv+X4NV3Nct27a1Ztvn9bOTxDhggJee8EOk1ogu8DzkXs8BemV65IPuQJkQ4ZN
7WGJpq4/A2huDrN1WCMVNy3cbgVlJyFXesTp81kvnH/ERFtM3PygZNhUhyKVJL7ymmQMijSJBfhP
UZP6+dzN9QN2SYSDMdOXixIptgiFpxNnPWLDoGZN092y/R/mzmM5bqRL21eECbiE2RbKF4uelKgN
QiQlJBLeJ3D185R6JqZFfX8zevdH9EKhFlkoAJl5zuuO8r5WaZhEQwdLiFyO0pbp8lFB4wd2OLa3
SInKjXSm8Twt+Q/R81Pj3BuH1nPyE6lw+DxjL0o50PDiWkbxI1C1s0kRL96EeQdoKpKqFVvVFqPY
SXwY1wyZ6O7KOM52KBCNY2skCTPFwpjKcvClD6OfMAGm7Zs6gQxa4JaNgvo67nIZqaBSR7MnqtTu
yu9LUusj5UW/z2avvWJevLkKSJy5sRnD9jwWEiGkDlo0d4KD/suk9LyTImYCoXUxLrRBmE5bJ095
l3g/Yebb1NmDb4avbplW92Vn9jx8J4ZTamXen6wJ6fVqShsz3PS2Gn/mbUPjYlHVsE+GiEXaOs12
cDjzqz+5OcnldT0chSfG2843WEQSsB6V46LadwBXpGdm1i8Us73zpe3pCd12sJAQ+L5+jbMysFaK
qoPVOyeVsSoMGhReY3KRmW8JSTfpdEAMVBgHivEOZN4UMWIGZFKciKbY1E4p3U03uOO2ie0Xt2ms
UwmGHxWl1W9FMykSOwzjm6lNf2ejKIgspfRJxkZy0PQfq6w36g01Cmdrq3qEkJkVH5pZ0htYKE72
LXLfJ90zFC5iXxDZxuu5Zk2yxpc6KOM+6jWiWGtEnZroqiGGp/RyuvOuepx1/Nh2SX+Ta89vD1Nr
sHD8zB3UY1vCaq0wl5kEp6BTu03dEWXHLMYgGgnvhyckNo/IlWkHvZgtW51MUKGUA/O6gZu+px5c
ttbk2M3Kt0T7mkFVfx+ypAUxa8Y3PfVZux4cuOSU0SBjkbs7Kk8jWAXh5B712NSbrhiNaw7A5nWw
DLS1ImmiNh4rWrBlss82rX+1M0ALD1OeT4eKJumuGMet7+fBsvaJcnpd0r5mJnabhQdLFqcMldjF
fSj3CPHYKIZF7n2GrnydKNaHqPSG4Ec7mTM2egaZi3XvzwM1gGe0/U6bHgLdZRy+NmKe99Vgd/3t
3GbztpL9N47j4kEFpd4EWZHfFrNkqCgb0mAMLHQSYYYf7uRN4riofjGPiR9006YptPEN5qj5GhT9
da3sYlOB30bagcpNk9K8b1tVRGLBO6g7M30Js67eG8kAXugbD1UMo6SAyuY9NXM4A2MYVNv0ydXK
mDxkOgN8Fu1kuSOM1/tmFKm1zhJHnhVPqa9GT0Hdx1AXchHlAaynX0+dPR8G6Rr3neIkouYRLAXn
3vKH4Qjol0SSY2rbGqSkxm4/X1WpDyNhL33ZoKlDer1aAmumBBBDem22ofUSD1R2U1e1MZoWozqF
1ajB5urymy8darh8/mkhSN4ydyB9Row0XNRV6boPhTpqiKNzliwwH37+tBhU/+VYvqO4MB9Fx/zQ
bVd05U2OCNqddIdOBLXMlRGU/XPnCuPYlEH/EiDtS2kNssq+VdQR+lvJMAhAWH8w83UfD2pY0w95
wF1TmjCQpi5cviNQX9ncpksBmOrnnDxrYsm7Rx8WaiSDk/ZlNV+QoNhNzWYnnRHgkigBqtSwr0wD
CZphPs2NC6k1yhp3rRzdk1Ga/AMae+92dqfikRO3HbdemVJLVVOF17jKE+CBkWYEB2XdNvWp76tY
MnmEompFBPeUok2C4LmiMoHUb/qWbUa7Pk0XzzQAfJIFMbZ/Iyj+R/j/d6H/f0LM0fhjYMdQZ0EC
/K7ybyoXMb4T/iAqeT4GxWAiOVlcmUVzhavdrYa4AtBv52s/M+qv//zZf1AOjscAOsfDUuthxYbA
+M2LjYIE52e1fA+qrjynoTPsktlS6wXQdZ1azbBHezPcG3HmFpEaDPMTH86HoQpQHgGx55cReM7l
4PI+Zi8iXZKG9kCSF9OSclOYyKL3MkzT+S0umOP2WJMwYrLzhzwCbZjmq1LK7batD7q5mdoBfIaa
H9HlLFKdHeLBmPPTQKSKvYMzLoy1m3WNvq0WK/BW1qwc45N0kA8mOr4CdQcxbLBKWJKZefGBtUHj
YAFmI4+yrTjzdrKV4OBGWSIgH0fQuU2fWVZ+mXYHpyPLADImya0LVWPo6dlFDFzsltZgPpv1i7Ux
0PDkn7jR/9NFYlkh+Oky+8viOn9/zo7DZuvH8JRe3apxFzuGV52KMeG6OLjvejmlP8Ksh6tReJFe
/2KRwiqkkbObxPY2UiUER2ufOHzgQ7F8lm98YfF+I7+Cy7RminHBcHjytoKPXpecLKi4yRDMDXk4
3v+16Dq7U3pn1WBU1+wbott6KXj92q/a2Tskulvy67CUWuerZu4tumOdUT7kTcnr0sHEdtu40dZ8
KtLGQWaNJsgLPokz+BWt9HfajgvmqQtW0SUqDNPQ7/e2VmLJQ9lkK9vNeXudbM6Db3nS1OMG0bkT
fi8anjeDHKWbnRPbTqwV26VU18nsVfKEzz0Re2w+MTyWLVEtQIF1yXoSncsAr1ayaaoLGwQSIEU0
9bP9LETskQbR5h5Oi05lSDOpm/W6KGg1qKWbYGcEVVHxCwvjJx2TuidSDaw1beBMIr0ExvdaTsF0
N3XSeww13qGV0/d19cnqsH93KwoPehxbeeCaeD7508fwnAViovAhdVYjj0leG2lAazNglYiRmuqq
2pSicp0zo7NpqPAsIF9d0ExlR2GW/NmlabsB/e/SXVhC0UalJdx6zyaaqROys8DdFp4pDAQqro3h
MhugboIi4UdtHVQpFVJphtM6aLHwfK+9IlsOoC7qKwC/OT/+m83Ut8nAA43Em8zLYLItfXiF5WTN
s5vFalUEE2FitmIMbKpzcrCK+uihMI0SE+nTRT5jb/A/oJX45wv4EA3JFXCTmRommCfMHOPwFzn7
N2/oIrWYS4WwcUHEdtHkWi5F5IJBNfqL0uE2++4B6Zz8mhoYala5bC87q5WgFpOiLqMcLaS7tgFn
8W/nYJXbwpmGb6XiEKT7jOODMU4xDiwmuuzEkOX1mjRyGtgSe0+BjM6OjY1wASp3n3y5388qUkhN
xrzh6beEx7gAkg1/X2dCItyLvf6dzqQ5g7SUeWQzmpVJEkEXnukih3iVWr5zjP1Mfq/NEjjR99ss
3pgoyJzNFJa9tapML7yZQUZRSSn1YGvdz3BKlngIh1mdvIFZddf4FbC8wN6U7do0J+ucaiLbgISB
zYPZUcz5LUtG2c9sSZsirNt7N6YZiv75G3/whf/6xkgVPJtMYjZtZAu/f+PcqPycwYXvvXPh1RxY
D3qIqrtgZ6gSyigAehq3vGPVOR8Tne5EBe5KTU5b0zNI8bOM6A/k/uWCcAKj6mfS568Mhw/lQuG6
KUXEfNlIOc4P1VAbD0qFJVKuwWJ4jna8+WlsRoJIBD7edDOJmVCzMETlCNrUd8NqgqhmzGoiwp+l
xB21UYXpXftO5ljboc6Kny3KqPgk6qY4D2PZ5A/mFGj6qwvByUZTv9h1Jx7FAF6/mk0T9O7X3xqj
qAHrzRG/3pyM6bhOjCDLmSls8IpUfYPYbuxo3wTuHWeF6pFicUZnVZNH3jHgOyY7KN0Vle54o8cS
tC6nKJf8ysllYA+7SP8VGwC/LP/FQNqF6yT70h+aveO5uPSh/WkkRTwgVgzoaKE54wpfmMqbal1i
v0B/NytWymDY2RWyceupC2cQYVHR+6wy1fo4worwnJu1Z0WlbeXhxukLyleBAQC2jLtrrGa0as1f
a+tfCYEeq4L/PiqAfvMJn9O3FgXez/7jv/r/UCcUsvv+v2VCux9t8b2c/24MvvzAXzohS/wXAiGT
ASEOjZmHh+p/dULivxiI4JFadQmBwhh/2eL/xxcs+CGMwZ5/GdCNgOgSGPF/vmDbF5S6l8whdi9b
/BuZ0O+Fkk/uKRYzy+VDPAx5yJV+3xQWPwaPwcQSxWCQPspVr7xUNm5sMlLD1aI9e6HQb5ZGnPC3
W/Rpo/Lrk7krdoBmQxCg5H7YgP2py5SRMAi86wqWgS8pxxuPE2WTODUy43Dywv4wBH32oyuG4rM0
sQ/hOJfPd2wPgdYllINE1l/jDP52uvXwh13tqSoKfb8yUd7kLuyA11W7qtPhU49Q4Ydrz6W9NrLF
Ig+stqpd35nuJyfR7wEFv66DrfAyB5GL4fW4NHR/u47RrPKmmSGflVrEyXRwQrvOMB0HeTkH//me
/14//fos2kJUJpzrLkfBh3sONDstZA/iPyhid3wM4hktPjWGcUaYyz0fK6E/aRb+fMEc/zIkiq7M
pCj/w3WuJ90Tn5NF/ZJP6arutMgOOShIsepTQ+9aHIn1NTCd+frP3/U/3VdGBvKcqV2gDT80KV1J
A2zXVsY4+Lj1rj2tYnV0tEGvhMom++TO/t52X+4sGTLCsWnceJloQD88RbjLQeOvj7I8Fyewjnfl
Dv2wXXS5ckYLBmAmcU3lU/lZYOV/uMHsIKxcdHJ8UfHhk+uhByvLnILJI544jUpnm2S0zDXu2vcC
Oc8hu7xX/3xvL7vC/zUpv94jKnCS3F2CBFDnfSgl9GIOXu6AetemMF+FVfGmKnaqTz7mz0fompeU
TDA8ftj7GM1aOp2Nb1bjNhBsD5yAkhmh5bC8L9DT7SdP8EPo7eVLcfv4GCEodywGAf/+CH3DysrG
tqtoVK569sfCS6LCMoedZTH+cqNrz83WfS4RKqjBMWZsExepBAIUY9NUpcBYK8up+eSy/rwHED/s
kohI4RIYivz7VWWBmVR9PFcR0xyc+WTGwPsl8Pl0TlMZ/uu9iAPHYkc0ORF89+OHLbPpSn2xrYdo
oU59Y1IEAkNKVPVT/fJv36HL4UauBYPDWTAfR3siPXABXwYi81I8H9BcvENFXSef1b1/rkxgawKE
iXnjqZofQ7772NJkZhDNh7VjPKsZEHuZaF7zpUEzBJaVvJmGLh6L2BjVJzX3n/stngA+EpUwezuo
3O8Pry/B7BE/VpGk23ptEGPOK3vBUBKh4rSz81CjufzkhflzbZL3hseaVCTGoP2xaBqLJIYSIyXq
0kXfEhqWP7PzBut/fnp/7DpIlckY5yRh20Pqc/n/fzu1Bh9V2cI3XpWtZWCrVfGZ+SbuxRQaR9oN
akT3dvDJcIkP+UgsUfZW/9KtXRYqn/qhY0AONhrOqAcSn0IZniAoAwREul5lnVyCvZFj+dvhZssR
wTGXPsUv5CXvaVmUzLlBZHpQpp+RHYFXZ/nkUX8Axbg2HjQpnh7YI5DTH/UMxt2wn0djjhaMuLvA
Ro6zUx66S/izMQA58BVa3VLexkXCTCq1lIdOEUeE8ib7kfqotSKhRVNtAhj/z9b1H4uAVP2AoFGb
6LiQsufDjRs1dj6i4RcadxXAno3FtyUEwN14c57eLao0zDMwOC8mdSJloLW0GlRhsQk7oED8QrQK
QYWDj8onTEb76PvxNG0g4Hy0e3mr53W91GzJmbA9vWnVMOI5gx9iRBM3S6/nuszeq5aXKRrx6S/b
WSNE2k5lYddRbeDZWbk1k5NXZqLN8+Tp4MdYWKXed7Gn1BY6LJ+2tR3w72ysk/4G7Wh+TOZwSLd4
OM3X1lQ0grXUXEQ49PcoEdNb04nLrY3pRa7MSedvvpXPJElMBRl6iFRQKXJPaPONEUw3W4wBi40T
nGw8GBdvyHgxuy1FkL0oT+lryG7db/55GX18Luzq1PGhz8MhA+iPnlznmUZohXPGuM7HbUFOVL5x
15X3WT4UHcOHFQuOxO+/DHEIQof23/1wkCg9tH3YygBgMfXkd8MmvmNl6RmxqW2mY7Va2g4VY2ml
G8YI1P1a9c5tnLYM9zNjhnN3fetceUQkXHtlUpfrxAvl7dIt2zyTV44mBsNlCDwG8Em5mKjt+H7J
iqVZOyw8uZHFQjhVWeQ7eyrslR/HS7ud+vTbYo+4mIolRo48pd6mqqd8k+pLwloHeacb9dVsYSPJ
Zc+mB8jNCx0fzNCP3E0EILWNbXW2FrX2mubusiWm2wbCbR/Hfn3bLHYwXqUp8oAapW67U71JsCfy
PPb+ZIidI/sBzu7SbTFB49VaojzNJsSRU+DfkQ4iwIZgvDOsydtBGozYjUOjqXdGVoPOy1lvQfPb
y/QIa/niJOmhdmtnQaQqLGxfoGvrRuq82xmOg+wOX+kEX5UX4yP7SYg6CA1LV2PkHPpZ3VkjputV
z1XMG6vxEI+EYKtHZOTVWom8u0OxWd83rp892ETf/HC7AdM6aHHnI9IRnRUh0NU7TEk3Q1g3zq7N
A3ISzK4Lf7Y1GhGWmiG+xmOpZwZcLwxaTx3tQ0d2eAhbXw+3Zho3d5YY8wMm4vSqRCl9NHqHSIEw
2LaOdk7cfPO6nN02QiChdikT35wIxKuHiSgbt9+TtPhDxvM3WOILtjNM4deWN+peGqJeVcMAtl2h
Y1vlk+Ug92+s/YQyFk1O/IxW0b5tTbR042K/WyopNyoNgmkVLIRkYDgZ5y04dWiuiDSxz5jO1ako
BEOlQ2tqkXIlXo96nvxYPqz9iTIZm2llUJruEO9a2XUe12++9B5S1QWrobUn4r3xuKBEWvIlRw9h
PdfQsMkuBlrf1qo27+zLVHNlCr02EqQLSbq8tdNIPSZAZLsRX16NhPzez+sek0TICJ2wIGeb9q3a
uZUKyOz1WU3sWki4yDtwTsowvE1nGP0RSXBfbMo4Ax5N09Z/tBL1KNH+JUealvyAjMiBJizTbmeH
SMs3Sz/nXzrNSC9szyJnxyDjp1OGm0c6r4ZbbP7mLteTuR4sdzkng6ePtNkeizt9GR1ZrirVPsRO
To5QTuLL4GyluTy3SjwrOscVdxU1iVEeUBzozcQ5ji4rtPADT/X6ojzH1jlYyKXHUACdIuiKiqqH
j+icUt9guGRE0iITWJ3MYSy8mBZm0+tmtWQadbubuHeykbjDZVAxDjZxolHIp1II60CK10Pd9M3d
MDfpuxy94lBW+ZXqu8cQS9vaK2xeUfG91sv3zG9zBtCU2fiNSuc9dDnYtDG+trq5hOgvyGLoWg6a
eWSwZgUhQ8mNMVflyWxc44uKlxuh/Qlne/piLe9tmT5h3iDMwNLREszH2UzObFDJyh/Gjd93OxxD
zZo4k3KjO/clSRCPIpa+sYwuRUFUb1W5PDl+r8H19Cnx9LlMsC9aXvWUGNiExJz9JJJzXQf2Syjq
V1OmT2ji8el7+IwKfOZRl+jvkB6DWmX1/EZtd6+d5RG1s7k1OrAPG10FKCOIeoU1hAym5Krm/col
+t3Wum/iBDcRh+4VM0pWrXUJixnR12J7TdZQije5O/N0FmwzUG9XlJ45kQ8VEE/t2eupmo3roncn
bOKI20msd/gEUxy1x8A4O5jwrxSVC91o4HtxquvSCtXKbxAh9U7t0wc5e6PM8KI66jGZvB1lzkJx
IBAUsUaGNCfYuU4ebIf1E5TVDclZUdhPBVVw+iOQ0j1QuYlg3Ta2y3g1S7xnFB0IuwtDv/e5QFjU
WyVIfF5fuUx8jlyIBKtmph5cQbg36vEm6yyEhIatH2D2yOotyidzHk+L37abNrw0GEmKnlk0K10v
ByqJ89JdFKX4+LvFqtf5FLqb3C5Oo9V9LbP42LV5vEt1WTJmdtj0LkARMF8YCaEdZsymclOPQXed
o3bwCRosIigcHkzhPzbLYqzLbnhSvbU1RHKHb1ytQCjgR8R0l6ngLfHmMWJ/Ta6MRvRMxpRvnZ2k
pOyyG5YleTx+mxRM9u3EOmSo3lnV9Zst22Mjs+AY4oIhvrn8GRgo5Pjs9CetoWS2CAHywVzJ9z5e
ylObiwKzb5g/uMDnT0vc8FDwnVHZGMsG+2vN5oxXnJl924UcHCrmXT2RDM078cMuwoW3DkBj6Ob0
nBZlcGjr+V5a7t6axgeowat+qJF9afVV6+YuTci6MCTmDrSnb9acJ5tK5s5hGVsbLGtWGw8h5Mpq
2k2ca7jrPr1e2Jnv22a8Z4ifXIWT3jk0SMaib5ymkbzv7lOV0VgEIcqcJrlVmTw2hrhaNJI22bDJ
DSNO2+w68+vHeBmpNkEs9tk0/qyWHr98PV/JBB9Mi5dntAdEpomsUJ2aP70urGceiu2cUrJKKFOn
U1Z13qoqSLKx8+kq6JJdU1TligrDP8SdvnNK3v6txY1c4deI3KJ/8ZMRfZlGEsWG00DUy+zaTFAC
E/m/ssMSu01fvNHV4Lxou8lYZXaFrQDQj3dxQeie+PN1083HHnHsxhnCFzZvwUCy5VtMKlAHtcEB
7niKGsVIrqzUNs+uzgloyAUy0eZnglCHPe5nIf0mmgpeUCAMsk0yxs6iPGVyGtFKq3bpjbWs5jgq
Y7Udw3TTmBnhNTJy3Jl/06f3mR22MHLJz9DumexihH6ULeW7mRrEGyEc3wbkHAWodogPk8SWjM5N
ST0dTVP86JXNlZcrwBkbYgEG63syWacxCfVNFmfDXiSutVayJrHGZhmbzc1Ye+k5L2YfL2p8XcGD
bCzAhrzAa5I/xn6yj6d5PZMGRhLiKTXl2ZckgAUtJzNcWTTFBsL8DCqkh4sb8+Ydu82b56eH5HKv
pUfsJPrZFdIXnxC4Nou6ouUnCiC5FiJynck6WDWLt6tlujMm8jlEa98GmEmF+dAIN96idd95jvEc
08FNaogY/nRrTfJY1JDlbkbsoeO+2/l47NLqtJjGDqudRJXJsOZOGFtstNvRD25BmJ/MIn5XpbsV
PTJDz924xNhUlf8wieJm6SDLlyJ78dsFU/30RNIwWzmnbVdZWA5JcuntNts6QX4LlppvNd6/jQ2N
GjVO7oGHpTHVJ48Eqm1dwddeExpB8c5wB0jySDrxtA8vA7GwlyDoHPFQTO1D0xDIbBj1NgBbY8lx
EUWVfDGJgVn52rxCEnVvJ/61WwA9edpAzNurTY4C8+jNDqnEzM67KKBOhpuWu0osQ2T1RlkQ9BR+
S0F+NjFpoZejQax1SHgTbCj5DFeZp8frsaze/FkYkT8pRRgU1TmV9ZegaG59yO6bYfHkXjB4wzED
jvKCoDrbSPfOHBtPKR3KYxKErx6M6ZT6B/yW94FnPGLgivoOsBA/yE+IxZGW1KGN8/1vZogTKfVq
Iu1QD6wQM57TwC4jm0OBcnt8AWr/PvR42eLWrzf4xh69ybJX0rK3VYlDRS9aHYPCecyS4AFdnQ/E
0dzB5ZB/pqtr0ybLcqmWby5Bb21f25H0BhyCjn9vZfFPvyNxBO/cLU7FHNca+hLl+QfqtR0ZYt02
1ITr+JLMBvDzmzQe/airvGYL83JXNUytbQeSTwx5U9U5pVevc3Jnuuana+V3RWdxFgAprUyvfu5M
Yr2buX6vnOnOquEIawjmJ8MiBNKeehHlcYI62Oo0eTXLTe8jJDTsZER3rArySOcC3btsvqtiuLLz
+kxCgX8k1iteE+3trTm+iA8EFszOvHbLiYS4F4hzLyqLmW2P6gSjkH3lh2kVrwvLK/eEzL4ZfaaP
fR+Sni3Tm4aQ6bJLj2QXDuj3VLirq/5ixfYNbEo46qy2ZvBEQMxalVmo4O2l3SjHi9eqzfBZqOK5
Wbq9HxDVINlcVmZDQExhlFe5UAv5jDb2ifKpKowfiyDBx0w6eTbRwR8rv7G32NdxLFaWscmZIXp2
yAcys/ggJ3sHR2S8ICyxIy83dngnWEDBFO/K3LhFMLoNuvk5GXuiYVI2yDk5IAdA1WqszT5ML/qg
q6rv7pCbIt6qmytniTehIMMIO4jgLKPmyQp5P4T+Y6W0i1i0vW1M8XUuw5twcPaYnKwDKmvmGQSB
XufDtFFJ9+QuxhNmb/PUBNUd9qV7FHb3BVEXq2xJX8yx2Tkly46Eu6sRn0ZEZN6xFeFxWfQmaOqz
Nls6FJoZTu6t7DVbVOVv3aHdTUx9BtI45AtCBivpSFATlY0tMyjnK5so100zhoe0iO8styQ11NcZ
4EmMfLrYOsX0XOQFgWO5tdEW/a0mqS6erJ99rS9Lt2Zijul7Gz/3ayyLzKggjii2TdrXasT/YuV2
Vq0bNU3eFlcPYuNMTOETvWP/EJqxzCPiY7Jibegae4uhVIww07HM5Vrk1NP3CGA4tbHQ5d1eZKM8
N52Rkd5VNT879LLkhrQdFWTjpM61nbdYhxlH4RrHGDN7wSxqYb8D6ohnY8S9YJhyIpqGXIzd1A/6
ualEdVOngRlHpoXqeZuKwb7FlB9zdltI+A8IGfMN4VNZsGZJYdkxu2nY1IP1WI1ysMje7f1HMhvl
rQ3AvB4SjKh2/BgG850F2P+qNSblBjMrNphIza9Ou9xM2BJWaWOrI+l3mGgsyaDhrWma/YvmBvGG
dc4qjLHSJq4c74RdDGjAeZ4dvYOSZ4Toj9q1Vgsq2ggR2z1BzcRkDreEE9+BCTPopyVprQjFjZbM
GyZWTp1tja4gSuIufhVSZTdSoWFXfhapykTEoII1wtjXpiWFCS3OdMjhi9naq8nlhxZB+hzvbiRa
Dpl2So4L+b6b0tMVkbTtaRzGLxnSoVXXmMNj69svZVA/+/5FET9jodZmsZNxB0ZSVtleaWHQi8TW
CupqOaUhvhqkzV9kJpBbWK057gs2lVXeied8DvIH8mi/2gUrl5ekIp6ML+calYMGmDA7qsFmWcVV
2QeACRbNaNJIZy3HdloXhAv53XgwnOY+HZybfqnStdQ2QhEGQRACW+2SdNYPskaDdDXoofxOv5a8
ktcW3OZ11mx1GuT3RA+B9qY6SvF4CPiF6R7Qcj0nAem13nKrx66KjDaZd9WAi8hSCFkGJRUur0Q8
sNK/dxj6CWcjiDZsL9mRITZlRUj0U5X3oLAEVM8Pc98uB47HFpeHUT7WBb1fvizq1vcHcjiX8Mti
lsYxsPzbxFFfyJcZThWpvBvph8uz4RH3tVDAdQQCBKSBVXT5g8zkZpJ98RQugApeWogHkhL4Cp6F
QBB286D7Jlxr4U239RLKtyDwvTeBu+J5yIWzynv3uUHec5Jpkd+oBMltILQirCseKSlg1lcpedUK
yxW5o7DaU0Gmck1sK0PONqa0IPY7/ab87sxjgVWb2u+w3fm6FfXd1FQTekIQKZbOtrg4ve3MlSco
k3KDzLo4jGU/HIIqL/ZktNb7qhbjk6PnmNHEoffVthDENRTXESUVSpp5pEy0tdqaVRXegSmRiDsM
2LJ7FWcPNY3FLp+zt6CqUUFc4nMxJCcrNIFPtSQEbVkYX6/rJGoKSrdUOmQjVXOnSKFrvOohwell
rAvba899vQBVOc5oPrmCESa2Xac1eeoM+3DKS+gtVqoIZt462ak2d2FgA5wZ84CXe7idHUrnXHg5
Q2Xict0LzLSrptXjdjTrbj/Xwl8TjUlYS43191DNnrpucQ4fSQwidK6Sc7WtPDKb5iBJHnwzE+dS
DVeEwRZrD0HmS96n8qXslNArq5tmuDbf/G7LrN2GIMY/gtDkjliOHldDkrbfg6yhD4M7z0llaDvr
rb6gy/RJqKOreKAiYW0kbqTRnvLCzUiaV6Rrz5SFesYEvq2XYQQ0CggIy9m7MJ7fVcR0luFqcHnh
9nPbglAYINWs30kMUdKr8PtikvwGtLgQi3nsgqSOj5ZM2+pAvoEsQabBc49Wb6Xuj74nwO4Kkr2N
V16xlO03xe+cvjohzqRrJqs5yWtol6m+MjGJpQfewS4hCqPJn7ui/8VEkMVDOirLZ6XsoDaJHaFM
I+8yA0CxBhKTmiZ2xMHSvlfR7nhJ+mAWrveaFIl329DoJ3v/F4WAtalThO4Zs0vlUHb7wUzr4C4n
JwDXbjj6zjbuu2zaV33Rf6m8HMNzmXn8hR61Q6r3TBD2BQDxDXWUNhG7xEAOjiOJx8Aqd5zaOS+u
HWLQbvN5UC2TqkxnL8fRI4ZXEJASkVepwLDxmJivRVPgOy7MoPrR20bn3pCu6hYbJRDBQ48JYl4a
Mon1ttXkneyB4snq0pKRhBsISyIGOKIMEJ6xDrOjk8Z9sFEgqeS82Gva7J21GHezq0Fhg+a18P2d
Y0+7cKrv9ZRNXysF5Bxab8ZEEFjV3bRZvR3bzgMLrtlOQqvZj8DKdwsQK+nG0jrxtF8k5SuW+x8B
2W6bzJ+Wly7H5I+NdTV3QUW1A2ZHZwXOQNI3HQ7Bxt56VgAtl+Zdbt2q9mkp/5u681iSW9my7A81
yhwamIZAqFTBVExOYEwKaOkO4fj6WiCr23jzVfFZT9qsJ9euJclEBALh7uecvdf+0qdTn0CEMxgV
JdKMqN7jajPaoH6S/nsWgrk1pi9mory7xsONXYQz2NCku+efOI+0yYsnOxzcF2G2+XFw5/dAOezR
6eIfO47V+3Ep02FTdvDRcbcvmxyCIB8x7cm97O2aPl0xhhjhHaEa74rhKfB3eTiyEMy9pw8gKYN0
U7d65ividZV9gxGvfk+cCdMUjJ3ROXdyqvDbYEfOV2eWlU/HXGYU745b9DAeU0UB0MDB8LfUh8NA
V6cMDw0yQecm63Ld7Ls2cMNtisGu3gOX9/xLnRkEvDRoUKuIByaQK2d1hlddScO9j4fR945Wkxk+
/GhkBXG9uMWtibnQu0ytsBvcSTQljuZoWcsunhWv2/c7Fkt0IkxeUXAkU9R0yiquHI3n5EmVurRv
CsxYDA9Gg/9iMWX6JEQTqp3dSoFNo45verAOKprrUIINRo0tWF2CJNg0PX7wm8pctP1Y2FNvXkLl
yvIoMtAvx6ByixaY7K9lYgzyofoyel6XPTjSzqvbomOUsxPTIDHK4/GT8Ni9Shi3odda2ZHfHNOs
wKZ4ATPg0sXsu/vE6SmlLL/QZ4SvbHl4Pe55hhcV9WCUjT1u9mR6GcIaHWU/t/CdjVSCCqbcKzEn
xw+FaPsj2jEghMv00ilpBpu4lSEYCSaWCQfMOxLCshPzt5+hv7yyZVJNcdK+dCCn7lm3IRw73qWG
0nys0hBGVzesao+Jvo3tqkNlNcseIxL8ewMGkdnh9zeAz5xAGWKnXAfuemaWtXW9wf4+BLkRMSeP
P8e1JZGqtui0K5mlUyQnhEhU87jWjrSeOUSOPRaxugebV3sZz4IL4vJS+jZNn7T0wrtq1qvLN5BU
V2HuUm/U8T5uCk1cRwuScoO7Sz6to5RoCNmEZ5x8POZ2UH/rjELvh969SeKieJ8TU18NM7Suo8ym
7DBBo9n6QHZPixCPg1Wj83FFFiHJ8GjYlD5UilLGRHqEMsJRBzeEJaI7z1ReBxTbP8rEyHdFGHeP
Vm9RvtCIc3gnIMep8zBY86E9poxMvhRZPe1EGcqdqh2k6b4L7kA0BvdUZ7BLa00ra+mJSliknZ3J
B4S2REn64PPcbfE9vTr1AkWY6az1XtItYFjmK8ICE0c/FwxXX9LCbq6F6X9G497uJkiC+2oeYwjH
UB72RaAfDLN18fghh/Otur0Neoh+faOC+yIcJpDwtLEJLi8LJpKyGE99qMiL9orwfRpKdWjHCQgO
nKg7OxbDxqczSZkNAtdL19WuS19MEdsXvx3e+8Iq98j7Tn4Wzzd67rwdO4a6CxWSdiRFeOn5tL/6
WQEPw+wsvS/6eu2N5vbYREwQ7X3pdrj7MJQ474ORJkC5QoiEeyxGPGHF5OmvHb6JaZPHhkV9n2cP
IcO6z6mj1eepDNgmbHE1+E23trl49wPm/oWzRb2cBdPiELn0UtxNnEIiadTjd8ftcDpD5XyArH3O
TZ/+kOlN/pHOAaM5t7dpCIGfdtJt0Sz2W9otwUbpoNvbja7vQNIILLbM/jcBgsplaw55cajAqO89
xDnotcWSfkljL4gMIGRY8JhlM3ZtW9bVYEC81c70h1NLoTOzLktKbxAWlkU/hFwVcj1dYezy1nGQ
BGDZH/rB3qFG1wfmjyEzvBSPWFrCMAHxXgqA7fUSLY7obhPIqe8+XrG7vBh/DAJ6BfXQcqJcSSBS
xyrb2ZUhTjVi8VPn0TRzi9C9mBntqhhj8sHppswAFhw719nyp7dWtmDEwPTrWwuT1qcaQ+8h7Nty
vyx1cEeTJsASFB9H+JrUaFkkxQBcRMyfkIAYT7gV1LVnEMahNWsiHn3UEKHIow6gyKs0XaozHAv2
KXF5CDfz3Pif4oyBP27y8hT2Y3hs8yE+YnKkCZeFuzwQzZlv6wkI3PKGeI5GdkJ7UeRefzWwMuxS
TvRUrViLHgcQCZ8n10ruADOMbMtWSq/Gs+6tOXwpvLWFalZVDrndzEiVR0qA+i4lUDisKNukdSyy
xQZ3VwwPSzuUa5JIzKOfhj/sKZbfAbP/KPN62vbdMHwdc8u/wxHZyU07rGQ8OXAdxnjMtuetYAJO
KgthJ9S5JSApwglKwkiYZUdOZxznuB5PrpcsNETds2VN3Ra7L1SNRr9JK8/36Eaeq6r45hLpwjoC
Pl5DundrcdO4YedwUkAeSEgIx6HOIwPDJEI1Mqr1aGMY5a7W2KvoncyQPamENsucfqLbXV9mUX4a
OTSPAXzBXSMpIoyBCeRqeTs3s+A5dTXVcFIZOr3IvssioC3JBVmH4oNgOQyhyN4UFX2qclweFzE1
u4L1cz9O5NiUk0Q5hSs/GZwnX+TvFfKwyA1MQEvOtOfYZT4rszjSTc/PVai/tNKU+4B788MgzXeb
2VPmbD1bP8NDBqjdZhMKwUqC+t3gbAHOulTha1zFFU1Jf2UzZWbOMjkStrgLYmqCgfCVdNPB2oKc
S8XcjJPxhFNCna1h0hdIaOxma3ZISMeMPvss72UX0DTyyx6Td5VeVpLFFv76cBfgfNg7dJY1MUkH
+obUHxRbRELYCP3CUayMrPYpEwbqJNbTfV1WbkS4xBQ5i5XjnKogF9FfuU0wqUSNwEdVQ/bZmtIP
L6ru2QDdxP0kYl/fLHront2Y+rSiG/nZ8IyT1sa50YOAk5w3zQ2N6q1Q/ZdscKuHYXDDi5dX2RlD
jnnsekM+x4FjXvpOBIQcdd33uRzFBZ5ccoFVBEzGzgbkybm4R9BlxHuWMgYLTMau4ClAxqq8OrYa
zWAYrMfFBhf5TFzuXpd1GFnkehBlW7jqYfBAvgcZk4mEmv6pNdrgIUZgui9xcB+tZCEqYSTj4pOw
2q+BLesbWbITRlKPzdFvG2+fOTqHSKDVe6gY6pdoqDfUdazMlXXxZqquW00r+1MypQyDlypZE6to
556NkXbielp8Hdtm3MedSQqH8GdCP6R59qfS2KQx76Du0VvlE91L2OaSKKl5DlvwSzo4NwVRB8y1
my+alWY+8q0OH/umKJNt3lbzLvUlhGw1GM2RyCPWgKxUe4067ViBL9sjReDblrl9/xr3nC5pawRh
vxvh3MsN3TlxmXvDOSe0S6ytPXQ+sUWW+AlFMjyqnuPYqFNHPLeuJ6+T4xjPdTZYt9BY+vOilte8
C6rbmerqauduf65ir/kEdAN4b5tU9snzu6GnVW4t1XZiBrazMcLvFAkWt7Tvy71LTSg2I636Bk5k
zSrvjYlJjzrpR2dnKGKDPE8J6AsY6L5pqBTDPrSW+DntVPHTLuKQsYnBXhAEK0lCCR4bCSCIRz5r
gDK1YKefrFa7AO17mo27rOlcjr+mvChCfw4saBzXSndB8kXJOKHw9c1IqsWni7Cg2/ToIhd6AHKa
Uig8VROrn6cRwtEdsYP7jswY2BuL2ZsvDjIKzk25l5yDuo63FOOefbQAi25EW2Uk6qQNYw1nHl24
YmMLgM90huSHUDkWpRVhSOpycbYIY3635dSdVbiwPrj2zKTCXm5aSD8bQs7q22Yy4ldrWd7Tmf6N
6zLuLlzWsSnLborCn+/sWRSR3xpTy/RvLZCd5rsTTCcl2njThflt4w9vGQ85jcI5s7ZZk2Lkz1xS
DmanoKZp2wqCQwmkwEUglezRnLHqcdA+mjHgRkLU0cEMdt5tEytuDmZSddkGmETDe/LgBYHEcDak
mHyjQ5dFfVcfpAuMMR1qeVsCh9n2ZSGYUOFIQIHtbVbOKZ0VN4SA01cni3pha8/BN3hi6BrQTh7A
pKrX3CCNImziBCOy6vrjYAHqSGO0D9S5+Le6OXngfiMbQn53gcI1IzWFEhYBz3ejItU0iBc+JCNV
BHcwqTAuoViqp3GFQe68agpM/rC+XRxzeQhAo9B514mxnFlXGcP6DIk5PNHqYgTqMPDZVDx8wX7O
VH4C0s7xnD8Te8kizZy46sS2HFClUIskx9Gz7X7nimncJ2hJIjp7BvCOyfkEeRIrKJ1VTrEOmqvZ
/TLaLs5bMI88fRZgQIor9XmBcXQ07bbk4BBAd68l0AJ7cBlXknbjf+5dA2mg3+vqVsUuEDEx8zo4
78XMtSiVE1CxO2MUD9xtFmfZ5HyGdbOcMnqr/0Z4ba1p5X+4IlBYIszxBMxLIAQ+km/+/A9NdEOu
ozMCzvytnl+CXs+M5D0v39B8R8fjcERgzVoLTuXHJz0F6iszeZ9ZL3w//DAhBfBxileQcDfX6FlZ
DeeHkKEjp7F8hvS3KHuwdi28IuNHpTQDmGJoqum3XPj/mYHvHza//58CQE30uf+zze+kvpb/MPmZ
69//L5df8B84JlY1PNJvf7X1/W+Xn0fC5y+uA651QR9kZRX8l8uPiE+wLJbA/+XwdGPf+T8uP9v9
D2RWpBp7uFIwL+En/L9I//yg/UU3b6N8wWDI63MtvlEfnky36vjqB0y0MzVdchq/XriiypRlHzkE
IaN12YH+uDcPv5/7P0Ekpml9vKxF3LWLxQOaAZU3LpZ/XtZyqgJKmBKQDRVBie0U5PUJMFOLijzO
Q/xmo8y9mybWgAJzcFW486fYZIV2gN9fUKWzv0LbLFnOxz5AUyB9NHojtLXlBOcEChv39jt2c5Px
MAs28Td9GjZRXvpavAVlQ5OUhJOuPcMRrxo2FvIj9/4KNyiKglIZi7DEutRa7WsCyf87FhC722JG
I7mtEFRqMXOiz2ORp2M0OdmCNChk3X3ItWgfUaYX8Y4m9+Kh5PSYsdMoiG0GqqHz2TXgfcJN8FLN
S5snpH1gKnx7L5Fnz9s6zxAYdAWQ1C1aYUKziAsr6JjOhc70Dv195l/W/m4P+IZjLzyIvqfTo+Jq
rj7JMIutXZOM4aEyh+Gap6Z5byUJgh6BjPON3u+90c2p3K3pRbdtJuso7b3R23j25H+uCFagUGmk
0zzEk99UpIk1s/EoIXvYe9zYRHQJUt8pfhG+5wczNQlvNGvvdRYcSmur9+gxtRVw5Tbo7wVj8nfg
1siVXBdc6S7OFt5oM2VhC09FW9W7aGSFX6BzedMlhiIyQAxMkVvFfMI8isLg572dhrvBqFqXKega
boOZg+y12LIfx7jw3ciuS7vdxoxp90nrqP0yTJjQKNfDbnjItB7HRzi1XBP3S/e2asq2Xqc1onpp
k7ZKuvZyzjPV3BVScv4DaZE9+U5jZhGDdvphnGfzb6JSXbCZs46gmYKYW+8w26olqnShmqcXXdUF
o3ODaX24gWXSxtc+h2HwPaAnaNrnMCQSjRFaQr4EQlJ8qxFO06HaDh2a44eKtAqG9jn/WxgOn/3o
dGBFVFZaGbusD8n6nkvrLgeYHtfFHg5p3D/QFrKLh45uXHGINYYXtCtYSfKDUjbPl+lWQl5n6osE
XTBC12HaTQQOTw+iG+qc4E4rLW9cHnueQlKz+NubRsjBJhvz9w8DJqTjcQ4tYATgcfjN8TL7frHr
wS2h70a+GSzLBte8O0IMh4k3nDCO+t4Xci4SlFpJ5cmo9WlEvfZdyl1b0pGn2c6W9g37vGcTtgpB
key1gXeNs48/TFpGJHVb03AYIAfJN+3OTr2LAfPt+KY07g4RPjGtg4Z8CU7K4d8buBjEofHhpT6P
Zc9XRbQzlQpGshLTnkr74mHyHHKGFcJINE4IPnikJXv2Pg9BAe0Y+8unjAI/A86W51DQCE7zv2Gc
QWSH4LEXhxj5zXcljQxmnRl+UhYTxjdgOzT7h2aFwZnmuShMlPxkzrzYuVNABwSw8pR0GeBdKozb
TpfHNKk2WOjIlUJSmHYkG1ujhr0L6jCT6H+swYHDDad/Y3o4RRP32dbFiFqOz0pxqrdJDNqqcfAf
wqQpHzo6UNuhCpDgeEydLzZ8uRdgrkO/L5BH+VfPqp+g5P/E/jApzrazexClMk/DMjJ1o4jh9jMZ
g4yjOOSFzvRYm6yEZWY1362Kufvarb8ibTxyQu4jP3FfxxxpSw0YbzcsHNMYKFV80Lc+Qu1d6phH
JnfyoLs2Pvn18F6r6t4WHKktBYRLxMajkVMcTtLXO/hgxQOJiBtFFtS5J+y2M+bnKaOrqUQaSTB5
2yCb/NtRxorngfA+5nqGzsx9KE1O2kNz5zM9dD4ziyaxjiHlXZinL6iyqFUXfBuJpfZMqWLYB1n7
2UxMwqsKwm014au2h5IjIeUxOJCXTJ3h9TvSe5yTDruo7OMbfCLgZEl93tjDckkaWUYAxqoDrH6e
EFtd4OmygA35J3avCTw6X9fEqc5WyxKaL0HEMuW+Lr5+QpSHtUAkHbovpI+A6ZDoLjdxPH5pF8Sa
fe0SdYBRYoNdBuNIMYHbDhnvJ4N9GDKk+gSh2ahEgcJ+t4LwZJjlsc4gxLay0m8xneZ0GxM1CLBd
UEiKOoIMeQMfhrkVMWPuKpcLNTX53CtgrajqnJ3OchBg05IOkUB+c+1ESCFkq+7WSeD9U1/fDYzk
BB3mbVrx9MTh8DqO/hVhibEZZHYD5e04BjQEOY7eEQzNUk2+1DZx8kPSou61C3h0pqs/s3ROW+EW
UQ9pbr66Kw6afIjsZLThez6u+QYOEWKkIo0e4zPBWkjHY5muYTCvOqRg2btTeQXpSiMrodWP7kEq
5pOBrr+SVMYyZLQ+M/d2HnEKAW5HTtcBr2y9cjqMa8beVHv5sxZEnfEiE4aHZk+duHG85HOoF9K8
soWpoWEOROKl1lCc+3hun2rlm19BeSZfQqNtvS2kRcDr9PRuWCX0fS/pgTYl+Gk/qM2zsxT1V8Qr
vRlVqV52A1mdNCHIHgTVnxDE6BbHhBQpMiBzu83JfLKCJ9kOzFXTnFwlersO49YpbPYxe8NtmmA0
4qlekp2gU/JGrKJ57EXqf0GO3SEXxadXcFJkSyhAJ3qzpqVuhl+F25X7IDEcmHZZUxa4lZPGe6eH
rMwb+HYlMNghgX+JeoHHBV1ke2i9EXQKtfo2WZAVAlSaf4YdJWXYNEWHzcbIXt2gBchvQYbedrRe
0DCZrmRaGndWtndiG7ys9GK6bZYoNR84x7dXQXbeXZUlCHFqKxVBREaduCYVo9odyF7etIVwd5fk
Er/Bknocr9rePwBmsREU9+k95Bx5iK3Jfw9p1hxpXIpzQHkPo4GBRC8JZigTwkW33owNGk3H3MJV
IfuyEx4uCp7Rq0/CALrfAU6whySsu4W3ReRcOhJB1kBljBADd8hf9XK0+Om8DeLGPIlspqwyJdF3
OknGb0R/6AOUUPNz15p2yepXlsu2dmYieGsK3GNCa/qzHIh/IRURXnoyGiEE8C4TL/4UkqPl0oGq
OnWMHYp7gTGEas5geWlkjHKblv2tmYPETqyqeQxm/zVj49lJOYLHhyyDRbWt7zJamltVExvIEkif
xgIv2duGCQs0tvZsp/W2i2kiLx0x8fif7WtGLuTRYa08KoRkp8xuAIBxSGfly1yE/bm8+J3RH+rB
DjnYlONJ9QOEgqzwriPn6itzDarspPNIUXV/0msuTy0SvnnTBWPM2HvoGxg7fhNuwiYxb/NiEGdP
DstdamUlcj1GQGKfxFX1rQukRHMgR4CV4VjfLXMYDbAlDz6TJpjKC+AZznyq8D8poyc2O/Hy+ADk
V62TBuMdCVyK9U+ihHDDtjz5dE3io0/a4W5uy4DpKzbOpYc8J33kDnM7pT/YPhmgBShDDj6xXmed
UkDAiwy39jQ5m0q705WlZ0CumWYQdsWK6A7Sfjgu5gjc1FiGYNvKrN8pmyZXIbP5HJeFEeXWop6V
bRsjM3pDM48XuHmTXEUMh+y3kKKm+eHA3hcw8z0UWKO3KEwp4fTSCvArEYlLyMZLB6/KRvuxegzA
qt3avY9NcCjHTz5fzpTkX386rG7LbRqgZdzIcmCZ1s6CDaEUcn6ahEloYwCu6CfzbB7pvNLWFxp4
LpwmQGdboUN72zloaKPBKJG9jZNAYlsnAGpx1Qa7sasKlOOjfsfr0eYRIN4xpUNqzffeBDOXyLgg
6+GUuvjDsO80/kUu7rVk6uXi6gqb/tCPvX9OTbt6Al7jbNOykuehsOcz9k5sWU2AUNzPv+HmYmix
KHO8cZvQMBjipN3VmPV0zpkeA5zD7Gplqt4UokjIn8A0wMhMQq6zCVPaNAZS142V6XwFGqM12iPk
ipP7lI8/2UytB3uBGRSFDCqmje10VcZA2EeiwpN5tH33qxwb/SnzVFlEuFLx0nDsgoGp2vJ2IhPg
pFipb4Z0gCE3Zi+xl2YXVnXw19Xi3o1ZT/gNqyZCLYTD4+DGtw6r+L071fiPg8xgz0+yZ3cipolQ
qXTfaCu9HSmndzK3nW/BsLSvrifkzdyX49WIsVzUTfCcE9Z7Ehq8v+tiU+oxGkQLKQB7hVb5YCDd
I87AIr+bNajdFeSXoM1H3b3BPzbdFoppZKpD0ewbep9ut/A0D7jZaqebP+Hw8g5MoDhi0PZN+x1C
TzlcXIrHfaq7cWc7ptluMOm7h9nqxhPdY1vdCCjG0drZoI3rqQIMjmccuzWI2e5rxOa4WVoumnEY
bEMazHTNG/fFk4GzjWtq7DzhWzu4ymITX+RaQRJnENPjAyNvJg/x7HlR5VjWLSxF/yWJ9fIzDw2/
3yimsveV6O8pFiXeFV7tPixHEh3HdRRXoB3YzsoY8PrnHAsND2DrhbzdnA0ncPi00Oz1Wb98Uj1Z
EES+e+GhnGAQez7JDBvDSfAWCIa88wZGWGJvYDCn56Gc6DLid132yNkUbpIy+941uG6rwWkjkM0O
5uSKlmlElp890oonAJiSyW0ukz/55AtTRt4YqvZPWuIg77ySAGI8R/cOaI13Dz7mo540TVQpsUSL
QeLTywZH74XOLaKCKCbg4/cBee0IbYvdjBXhlZjX7s0tE6KBesf+ZDKa2Ls6iU9W4KNHQIbDAynL
6mmYpBkSbzODEluKJvzpshQ9CeH/qJKZXXdMOO+mlhxR5lp96G4k7YJXdKngtK28tb/1guROG9sv
h3OF96WfU1J0RlW0l3SxipPsszEy+pSU5AKe/b7rRLI1sjybmOKqJuLK9N8zs9pZkBaxNjEMN9xB
vrK5VSc59fbdsMyKhMauWUcBIRqZearLxzBPitsSivhT5enizkGYsBlJ1+LuBxefj+UcM1iLsLPN
5j4GxiypdXoOCr0o8u+lBHs9llAZvyGOK76WFbGhm0T776SnAzfHIHnISVk4gTPO3D1RKrR7ZVFk
mr04ma6qj31GH6lfzadhNN1HZh4ELLWWql/VyIe+bVjHbqZCgI6gcsbbywJIV12T5xYtpQqxnBVA
y5FadNlWqyK75hblD4poy/tCanaJvnpeWXDW0gKJ3+hclUffAiAVlUr671MbTN0NUvfF3wZ6mW2k
O2n9tax191UY1fI8C1DQCFcw5/M14lzK3YPjfDs5tUaDXxSVQzConqIqD5BGey2HH/ZQsRx7Tpw/
OZytMi8/tQDGZUZ2a6GzGpgc8xWb7cp8oxOF8EqhZr74mR2/dhgW2b/FKu2XzfcJMVq6bdEouDxZ
Wn4tADudp7Sm9I5/9bLcX2mCFfbBb+wLY3qaDJSdGKdJ7Wa17J8JeIeiZ6V2vsbAOM1xQanRb1XW
jmcjWLp9aorpKVNIzejd0wygcZ+EN0MblOec8SQprPzgq2obugiuQQBDs4lHg8bCPDGdOK2DgNfR
s5jipotJK80Aqa4xkECu2ZtMBtUGgyS0xlWjne46VnV6Eim44K2qzOzLjE0SNurQ0HZIwYByAKhQ
XG7RYZkt61/BYLWrXeOdf82pHys8g2fAlG/03ONLLVviyjEkFG2xp2zjl7TYHTTm8E6MUdn6Dkd7
LcE4yMp5Dky54LHr+Gt8KW2e3nBEmJTYVY5H8NfP819NJndtlFgZ88MgSBhNkq6H18WzSiYVrqhK
1O092/XGi6tBtOgq4Q0cS2nNBYKkhEnrfZXk3AzLzBdCIFCvEJEA+nbyCXHXEz0mm+HYEvlVg1G3
mdFSPHiMx/PtLzR27axxOa0d8iumAGQOanWUw4yK2Giece0xz6Hetcvn3tQ8C5icAnVU6cA2ZOSl
5gXOU2cXt9INLTShJOzZ+99End99G5pV3CRL5fR9SKLKypsUeKG7qzs/bvYkdUz5UUwGAmnPHfL5
Osdd+2a4Ni/QcnNu3+9GDlo+XpXBZFJGkxR8BmQn8eY8e+bvhM3UFXvpMsk/QBUmGgUUf8iNGoqe
t6RIu+G/fE60WfFSN/eGyVwIEVBhVmjwukq+lT597g2y4wXbHvKy+cp6meQHScxmcWs4PQ8lWije
aaVnJ3eRW+dDcYesq10x7sXwyslfqhc8EHH/bBL81EYTCejrjpbE6jAIxweOH7T8NiQTvNB+YkR6
R/Atrwoq9OCd6PkZHZ4qZCXs6fhy0F+zpDAyDudLwEgVzY1n06MDlBM728loazIevYa3OBNsYiE8
H6aZExJuSXQIGG8IRb4hZ0Ft0Fw7L4g0LMrUID9WrhkVRHhVT048ItH5X8Iik3Cmo78BOoUxkHyq
GPsQrcv23plqs0F2L91/Q4L6QEmyxIrsDhyQOKEFmuZfyCRTgo4ps3lqLbu7r2c7MzeqGj28A8Lv
s8gmqU/9G1zPB5QwSBj+bWhZnmtyErTER7gtp2nGdZyeEPob7RutOpQiMU/Dj576bmcNi3t2tOzI
BRsNkCPlUBtGpOmybNRUdNdyqpi4Iy8h29Oqh02NlyXSdud+6RjrTTs3XUUx3YLzCpcSIgcqFxKt
HM8YH/EgphEyaPOsGsPsIQvkTP/+Pn35AJZZ3x7ASdzOUFAsm8HPP0cvi2G1JvvHuhIk6aU2U3VK
0qLbSRvCXz85060N0geXT9I9/f3K//JpEioF/tkGXSzsde70zyt3fNXGrNbEdecWJ8uiBK0N5/EH
PGAqiJBx07+jbH3EQvFmObUycnXX6Rskvg+D1x4+xoD2RLJIlPHdAiOGuHEjPM+Q7/CAxWFwUyEJ
vjfcsT3XQR9uaNZLROID8/3IUA0qpjS14Rr//Vas1/1jIMzrCogo4lmD6s50zf9wK+qut4qOHR31
jDU/BFU1P+S/CMm/aUV/v9j6iX68mCN8epkBkza+T/+876FGh9JIzO6gFdfs1JLkKNLJE+f09+t8
fFOM+Riq+ShHeLJgFjGz/HPKrUmwz/lONXw5Ja11QbOo3BMtuMbFVQ17w98v9/FB5nIWz5FlMw6l
6R+uM8Y/huq1NrOa9Qhe7a+NJ5szBg1a0wU6QARi0S+lXrtQbAx0kRcOWbu/vwDwFh/urMkzxQTX
clzmp97vP//jJWQTdp2CIRDyGNUNrymxqcY+dxyShyCSJfecORzo7ETRMxpIZfEWL+hMaPJ04BkG
vydjlX4wLRPFBPFOgiCIsW37AVhlEnxXnFFOUnyskKwgsYhXTwLB6fi7k4mIDLVYyxGPyORTEePy
ofdbg/bVorHEEVyeke5gIbP2/57BuKNio2VosB5CHSjP95ZC6kv73+lRShmz/BIk2skuNSdZC0G6
67U7oyRC+diXSqiHcvrF0JLk2j9TXLChMqZhFEg4OpuuGtdYjKAmeHQjhxg3wSwAESL4ivlvMxo4
2BCfImkH7HhNQs1POxIEoMpMtj9sHFY88zAJd92J85TTgIVnDttqr7KDshUfJeta8jVp5zaOstwM
zlUv6QQ7yh9u8qAIf4LEYavkHmecAWJGCueBcJT4tQ7XyOo+TdOXpVfL1Te0YjMFs4Gpv4wZQVm0
3subrG/Z0Et/5BCiAmNejik5McMPt3Q4RjdhSv7xnNuxOulmZLuXqPjoThDGiFJxCbIqauyA3wPg
GUOatXS13jghRyr8lSmnqMIOuFE0agALzPl6cGZysxyh8BvqpKqZDbrSfcbw7td5xO2KMDvPjYMf
J7MVvVRZz7M4KnMS1QWBVeVBSu3oXxMn2HZ7DKvrmSVzuMjAMAY7FsopTM1JloVHBnm/bsLqsfSZ
efc8NA0vduGQT9R9RebZg0Jo9ybJt2FQ084xreYpxOIa+q+W3fPU5Oh4ztqYurtYqbrax20RM8I3
gq9xMd/KvGas4NW5vjM9hwqylEAVz79PafOUg0ZC3eVsiBCodg6tzZ9mU1hXnRSmg2HId9xdXIFF
P1M3YVz++5f1g+IAIilLBUeokGXX9TwTFcafq0XoFUVrm7W1yWTGmT5hgHjlPbJOBQ7ICCwT6V0e
DNzAv1/34+ILFc9hm4VjjgYIxt1HpcNEgRijJd6U5Zotkhj0lsmgRL3z9+usi+ufizwyAjpapokZ
zAfd7H9YDWmsOqMi8BePpuG/pKFZ/ciF3XfHNA9dPP61T+VKqjPWzHgxm8+KL8XPv7+Ef7nFoPjB
sRJTAoURIKn9z1u8hNqC8+AxuZkgqTeaYzy9Jh9f80oZsF39vUo09+DvV/14quAdI4UhFAV1hOcT
aP/PqzJ0S+E40wKqnSC/rIaChVVrnW2Xdf82Jhm5r3+/4r/sc7xPxBKhcJDooEX4oJnBHpfPVcHM
l/SD8B53KcLEZLZ/EP/NUvL3a318fCzhssdAJ0WaQ97XxzNTjUIlVHPeYRalFEHA2BbGtVHtUr//
/UL/3YfncifJOkZsYvofPrwU+4XTO/4CMqIp3gn+yDpSQUt+EI5Ni5AumL//Vm/8/bp88z88uZYA
9IhpI3BszqaO/eEDZNOrPRnjgKb3VN4LgeJXOwJyHgEndbv/T+rObMdyI03S7zL3LHBx53IxN2df
Y98yb4iIjAzupHNfnn4+D6FnJE11NRoNNGaAggCppIwTPCTd3X6zz2zByD3xsumLplTrUxrdQCFD
6rfvlN4n3dbw5/rTxq9qbzGmyDMOYUb3NCbn914xOM8KJP6F5hHy7zAC0xeaU9P3AlxOp/NkPhlW
5D2WWtKlCtQaKBqwF8N7nvjan5ME00ly85ETHoP5nVKYtl4bqVGnF97OzJhqt/oYO3yg+8WypyNG
jNK/myyP5WoGkZi8VQHNYN06FjVh2hV+0MLZk81moUr6MsZZ76tBT3YKjH8dolj/O7A7XkNt6C/q
NFZwapinlYNxwF3DWzsWKU31DQxTMjnfOgEJD/55+a0uGQ7nimvBWd+/E8PMnxDlZP1uiByGD5kX
WUxwl7Ezi1Pvhqm/bf1OYRXqi4Izr62BYoB8KrhM+G3votZZ8JDoMgROq6wbOQPGaz00hb9LFsGL
rBxT47bFC/BIukx/uAimRM7Q9jPtSi2xJYF528qi4xfBk4PojBt6E6T+tJdZLshN0BP6iL/9K88d
WWJBGSIW/tkH4IjL3jUvLVW+EcEX0eHFV70g013OSJyGDF+TGCLWbi764DAtkfPWEjh4kXTcsw+h
R0+dyPzLc9lEgvBznPrJtgz8dt+k+s3UYb07MKn2qV0ktozckYpOrH1qPptzS0/yJlCgjv9YEyTy
ID3KzCizyx+iUArdpv2hQMPxVQU+ewJFRfly+OPfZxTkR/SVSs+/JF3ji4uHZvk2SQ0h8N1JHbqZ
/pkN/nbjh8GA5kngqUE9Ema4/MQDk3EyMyrSqcogMNOxzQUWF0iqJumHILs3hQU9IX0fXtMSBXrX
FF1b02XZFMU1gY8Jh25yYStJ3DzGGo8hN/MfXpelmfnIZdlFau8WPpJ1TsIc8KajYnPV8IwACP7+
clPS0stauU0VEOOepv33k//f5iX9f7AMQht//32X6IrEYdIXfy6D0P/BHzZR9x8cin26dDBumDDN
/80kav+DswV0Y/q0IMFqTeJ/m0Sl9Q+Mm65eAH0HurzHnkZrE/H//B8iwHTqcLh0cBAJl2Pwf8Uk
Cl8QopBe7XzpOhx3/rrEmiKdchgHuC9JF8FyKTeojK99Ls7h0HQ7e2n/uDVw/0a/q3/iENWX4c+7
GfP7J7oWAHDfFBzb//YTk4ryTcY4csVY7VlY2XtCH1hqpE9t2D/aQX/vqx41dXReg17+Yp/zgLPn
Yy7IczWGs2t6QKNSXrKuXLt1+1Y5M92ogxuhvfo3f/oO/8ln9YO/f1jdy8W5mu0HTl0TEtNfLw8m
NKa7YYhPMRrRdAsy2K1Loym7A+BbfKflzhUxlbR+Zz81RAru9aSgiUlYpMvyjCsPdEnESWxwwgTz
S9OunImDhWvbYASd+IdMdJe9E1KD6dTOTxpr7xkDbRyXTnanj+3T4t9GhF+3deaQ4J0EKiwq69BH
w3NZjg5RzWJmtUsOCBMpyZto/pjs7mYaBISvAt8LiPtmw/bYQOxOmeQY04PdKLHuG4eFLWAv39hT
dBkVTjizB8PQeNXPYvEx6i56HNfGkD5Zxv1NLFPrvu4G4z4KI3enMQu7oFTOAYcV7qbFE8QAzG1g
dDS+ErkMizoeNpwZnN9hZtDoUYl010fGtOnshcbZ3gDuhujJoOux9Zt8Fxfla9yJ4Mhe8G0R6lG2
HGUiq1uD+MpOmeD8lDK22DN5XS5sHGF7j+GLNdEba9KjioGeC2QGUcMZxDYwkyUKAAhvWZwap2Co
n9mkmsxL1bgt8MdtLdDiV/raT5h6y9cApxdOS2fPdxiQ+6/628isY+J0pQSGKI5FnH4Syyzu8iBk
CluavbUpAyfecyhkT1PEGW3KyX6YRwe8SW3KowxCZn4GbVlnf849WieX+LG2S3tb4SJa1/DtOkCu
BE3CGNefrzN+gmlKsU9nWlERzt6hxFA1qWOLQKNglRLm31q5cyeXpNn23VKCnQQUlMRNdSMNGoEH
zu/bSlHIDPWhY13u1TWfMb2UfviVunH0GU2MyWf8gMOQF2xWiBAelFtU90tYpCQuOZpDdIOP4Vvg
miAUrWkBSyEYxhGRQe8X4nHybvvGywjs8dZpk+yyxJh4bGU459iK3r2lyt9qtzUf4cGBo+MMhRWX
XmGmDZG4Mjk0tsQqGHpJ5IB16akSO5a6AQKlftZT6B3wS5Ik96Ni0xZedjR0FtWYrQzCaELQU7lA
iywHv6eXcnGYP+KL8daqrtKbMOwU6bJAfnjJkmNBnSEW4c/aYeS5Q3bHMCg5vadFEBx4/0XPNSnZ
ylxSHtKI5babDzlJWiLz5KpcyEGN1bWbUGdtoyg+NE2hIVtj+JALO7uRPeFuuxTVjWEGy49Zh3V7
HdvNZ0vXS8YFQPohDvfgsQijBvdE5vtzoyO/hZzHqwhmiJBhDFOKo86+I1TorByj/8gneetauH0U
Vb5mR0w7tGc2AATXZudTOK2g1H309lgv+q1kGNgy5u26+6EInbUD5M9hb7I3XYLBIwQ8JoaWDQ8o
EQnxkan+HCYjAI4h3B9h2L4UgBoOc1xigU9gd7VSJRjFxrB6EWX/vtiFAq7ii4PXuK+pY6fPdURQ
rnV6QI6tFV15DTGTwohDhMovtySK7VsaK3A+YpC485fJ/zkbJeRo7tV7VSt1Yeua32E9HshDxzX2
bTljDMmA96L9re1Qvadj0e6rtOq+wrhmiz970a2GRayoEIMGaXcVRq34J9ZormXfPXQz8Ja4leJM
lTh0bcO87aLxCTHodZLmi8xQThj7qwi8dx0fMj3X4bgxWA9akznJ3LaO0sfJwc5t+m1NpXe2eIAP
ygrxR3nKapiNqCKAL5hG1rEAhbFuhj4540AO542HjxgHiuK5botBYDeqnYMJBGhfk+dCS0O5ZMSC
AnKrEIdiVoJabapa9T+8DnL9Lg976hrrmBAsyM7OfMLVPXFlm/JLqL44LCQ3tqYVeumF3f6eOBHJ
2iT/tOlzpJbRr85CjRWGbpEBCPdC70NiC9w5Bml/6CSxDT8W0HvROc0pkg39YLnbaeOMvPpkJO6B
T2e3Is/nQwS55xiRFwZ93du/liSpp630+/Cp9XpqkfqYk3c1q/GGbsz41C1teR+lvbXltj6iHoM6
wHXnrEzZzDvDrNBCIW3tImwV1bZAGdxAmjW2HSavO9xhtb5i+akH8FIqnAtFLN2VE1T+bojt9Jop
9AwS3cMdPcmoVlrqWXhqdmZv0HoGKmVc2WLOIrx+vfYbUqZ56cP4azTa4KVq2mBrsM6/d4NXnfFf
kxasMX2dbVpd1I3qXbWHBVpQCWoV+WYphuJWpaH4MGa8j6EzosSK4dGuy/AUz15/jujl2TIeW7Yq
6H/HVMjftFNRbV0PL1Obj6fGa0F6OVl319oi2HFIem2wU64mt4I/awRVfJiTEl4AlZ2bcvJhaJng
eeZycHlNzGOJdBmY95WBuTmbDJAFme9rfgom+xV//0PCqsrRF9d9HuyCor6N2yW5ycax0yCpi88K
dGV3QDfChNtolYP0S3vWuE3e5OMjRlrFACQZs40/LO1NGGQPXUE4ngciRHsOnFeHvQc8ppJcpF+L
A9aWQzFkDfXy3TjH2w543qEaOQHVuWMdM2GFX72HyZfuxepstDH5SQEXpbLTr4SBwZFCvupc00b3
krTcpLyyMZHHmxbud3OieGCYHhKzAW/rR2Z3YijgH+ZugpUQOlAB87IVu2WJaRVuAW1j469XtvtF
RIiTf1wtwY4+kLsZDygAHSLcG0xV1ybG8+TnUBNaF++sUaQotlnPqqYk/jXTlTdjI2uYi4Z6w1of
Huqlqg6tGMNzzBz3Eg1T+hoZybJr4YWtM5a/czNMHcjMoJ92Pt7+E9g29SHyJDyPmdv+NiadMCS1
rWGt1Xgd6Wfdc0Cj3NHFiTLCBy3L6BEnT3kcYGyviZfAoCQsvK5oCFnJUZobTNXdwef1s+0jHPde
WqVn2JXOrT9yoPWZGFyE67enMpi7/SK9uyTEGJRP1ToVfvZbijrcSSMziXGWh8x3kl2vW1GiLg/W
IFJ4AK252vTOOBNVrsvDQCrpxpry12yQySUWdDiUUOnHQrZrXi/lSQz2Z0n99anFv+7KwnlRw9Dd
RwNmhJgfW5nNZxOhuSyY5xgpA0My8dSGcYocP4BPU0N/3+vKgJWz+P4NK2n6MvQsnq0TVbwd6/rc
4bxMzTG6lBggfodOq67t1Ngv1KUHr34H7kGmaAMEm8BkqrR072ISx3cj4QnCqNEUbxZEVIYRRE0Y
e6TqLANmg8Si37yGNHhrI1E4Puld28mbGwoo2RQaecq7Gy+/xSy8NejEsCDR0D4BrqWH/kAQ4ZHK
h2uNB0mbqrYdmI8Leam3lM5bYCJBfkytfthVOFLXuJd3UnmPvOmSdeElwVZ6rGRDnH4pWqY3nPQ+
s959L8Luaa7U/cJ57Jpn/i/lOu/z6MZPjCHA+kb2NfOLJ8VG+1Qk8VsuJoZOfDIiOMTqUWCTdWDk
7CbBEH2MbRvtsnoYjyktDmvsLAoykewPELzkrpjnYlOlIPE9cHa3S7EQqS/9XRR3WsOfSEhElh4T
3fFNYqmfG/LqpnpAaYrXM4SSW9ErxQAn/DRcphGq1QwBtpuzj1cR+027BSyWrmsWsFVKT8EmckKy
/jhmnmjOikH/hsZeuhnBCnfFcAzzIQ7hK5n44hhRHUB9A7UrDrYZNqO+DV0nJywjYrEbv8XApTtE
ljfuUgWuIo8K+TBO6tNxAxvDTQc33qHJgtad1SSBqI6ucxoYaN1YBF1WJWCirRd5PzHBtIepSaZb
AZYhHfNuF6X+ci6V6ItVieeNLk1sKaPg0NVSspvlGNZnzyIXwzuycsXGE4a4qMYp7qhXBvrR2SAD
cb6f2snroctkefVKeMgkj78AwJr8T2z4r0tefpj1AgK75pCzcvCgrUbbHD6iTO99PSd/tLuIVpLc
t7lRJ9kcStX4/ZEkvoD6b/ebmdo8sAfCwW4go/7Q18Eh6I0DHJEKZ6PZ40Mo0hGLu+KYuYQddHD8
CbCWeB0nlZusl455uE1J0aZpzR91+zVG03QcCuAemDymH+M4IHXHdvCLzsNl0zUVpRvskFZBC8Of
ZMG0m7Kq2CdSPLSFi5dWOfcNeKKyMR8JJUcnUfE0EK9IV93sPSZx2h1stO+3CazUvuZYDijmmShq
tRpl8rPIa8DB+k3nBXlOMCKc9kHg9duiED6E9YAT7YqtfnUJCuvoz6BqUhuyV0BiCdN58ZjhiacI
Qpp7nJ63OQ/fhpVlgR5GyyDAvxCpi09W9wBx2/SHO0MOjeYdRpZbDuz2Ax7Q/ejmJPYAXD1QnQox
HxbLj8rOOCnTpLXvwyzem7RBgkbSx80JY38XUEHdLJyX+HzDDrwKl8nngVX0oW+wNBc8ePwC2yZK
T6rIcIZ4bIjgq+6DiS2wOV1GG9tly1l87YUPJD+z61hqrnyA78u13efKyw8i6vjSQ3e5JAun18UM
YBvxXqTCUTw6VWy8sOfuLwNFrkcineEvb+LM7vp5fyKFtVlU1r42WU/FDWBABSFy7QUokxVndNya
ozoRhcOYKRxlPrcJuRAcu8Z1QeM4doNFOXADVTXnLPt7cWb1a3EanKJpPf8x2vlvUwj/f02ba4fG
vy8j7pr38tfvP6uI+t//Q0UMUAuZTgVEumGpmQw7/01HNOQ/0A6pVfZ8E9XZxYrzZyHRpANMkkLX
CuNfhETrHw6nddcX+Gd0ft39zwiJf53VSeEJ4UN45zYVJn/n/20YmtUy5ATP8unG9ZQdILQsL1Bp
glPZFC20jh725p8uzT9R5/6vnyhhL9AuSuCcXjreEH/V5iCwqq6t2mHFMJC4byyxpyzjaJnramoa
Xoh2stz/6x/5t743fi8pYCLR6Ydiyv/+PkoDqsJAwUTNn7BaUu056KFnO4Up7GEbe+8UKY9zAPOX
LRGl6A1AJ+rOHImvyWlynMA2k3I8odMrdlVWtH/98fRv/H8GxfrTkfcJTJPmVWZtzt+nl+QH3bCL
HJhH1YwcMJStO8O5al3ee7qt87sSsJQMojb/+gf/zYzFT3ZtwT1kCZs7DUn576Ju73qYnAzg3IMk
7liZvrOPcmcBXFvhFz0CqcHVnbh2c9tHCq5jnfQgfnN2XVh/SR5lQE3ojHmQIFyN/2CMbP11qvv9
6WApWLgMeUh4OhDT/2wQEJMAl4FRCj8DHe8rA7n3rhEtPM2G2OgKD2gCeqQx/HIj3YYtu+3F1Vfl
C+6lrDDan6Qckvuip+7mGrdJZGxm12BC+B9cRLT9v3yBeJ5wEpg4xyhwBFdiun9rIyXm6wYTu6VV
KkN5TGBibfltUszfOdt5ttnknZetJYLmJY5GEN1lCglF5F532/hlfpnTSP5wuxjxgcFbS+7Gc9Yp
aEG8I35Tu8d6iOSbA3oK328SW/OmHaT13hMd7dbpyPQ1yGaWvjoKmABOPj6kO8ZSGGJFkFgfCxxy
gXOefnK2Dj2JrrsFI2Skj7SOc5/SgWWDyeycpKRYwk8xpSYYV4n/RpppnFs0tt3F7phM+4hYb7oK
o0xAZuTlFsnV0Lle9+g1Eoy8Cif/wzN6Ezp0Uhvtsc+NbjfMnGb33aDQF0K85DgLLU+Nawm8eU2G
rGqOTa9aG/RtGc5HTgReuDKrzgCJ3oCqXrveYDRb2JrTe0QjGAR9DlH9xo0tkVzmROLSBhmbbXnh
8CcuajZpFjMH7e5WhX3ftHMEkIcs/Zr9QnIVSN7NFSMiZCvbnPirMeU2oQkMXiO8eXATK7PRw9Su
okCGgODUIVIsNl6OYkjSaT8bFGCnhd9f0yH86FKbvXQk4WajDLDLxrFfn1SI+rpD6I3zp6Ht2rPf
jo6xGrM4nW/hO7I3sTTf2PKYgNDUGPifOXVYo6YnxpTZ9hMdVcHifZgzQRJ0rJSNXyTy6c4VHa/q
79E6AK+JlIQR23Jl+jreoirf/OU3cZbtyNCHV/isYufOioF6EQ0oIIYs/U1bBcsaJkM3bKcZPoBY
aKwh7tKb61E3Qq3CtI/vF4Zcn0k1jrCLCDs36EXuqi0s6x7neNeQ/8gYXsN5DKanXgyoGw1bnYCQ
LcRuOAD1nYwmtre1Dm0YvFyGA8KA+4gBG36iNIDmoecS9vCZEcyrYcJ3RP43IA9SNkN1rCUhEYNY
0snJ/ffiO0Hi4lp7X6gHsDmAhc2u1WGTOZUSuMR3BgU8K3kU2Zf1NinK/jwvGotLbMViyrGqezrC
nMQeftGfkF7NJjWfPIbvTIkYjPAZdBQGM65zg6eas45LUEYifG8cHZ4Bt8e5TAdqAB5VdMQM/P7z
BFoedHC0pb5Cp3AMiE7k54qUrb/g9hWKcqmp6EJseD6U/hIh4dfynfDpdNjHAkgpyS0wF0KLTZtD
I2WPuMxSsbMICrk6MWSkIvhCQZHzuuO/D9atThdV30EjDFbJyWomYz1nEIxF6aitXFr1mApjhkzO
4P8109Gl5DvFNNY2pxqLr1vnDbLI3JqRlu++80+LjkIRhJePYknlRzLN5W0z4c9y4WsjKxKjqnWg
qqrIna2UjlkRqtCJq/o7fdVlBC3dtJTNLv8OaNWW8buC6XatdYar56DLSKMK49Mo5piOMWI8XxU6
2HoJHQJgc2wQBst0LozEn0/y1QMuQcxzeUCdSMg6kCXL4FOuJ6LJ8XX+TpyB3gPV9Z1D6zuOx61t
Apz5zqmVxGnYxSxgW3WKTRE4fVN4YkH2u5FD6Cb2dm1PYxVJ8WSfZoggKwMGznbQGbksIi3HlXEO
nk7Qga6QL/V3rC75jtjFFUGNoLEHhG76qHd9nfqHNI5oZeiB0JyAEM57s6YXDYZgLo4OLv19ip9D
cYDV2dG87B9Z/PMP302ca2o1VIsW6FH3nbUgtTmB3wwM6ez6oTChpR9QQPt77AGxuab/0T3LIfCz
89CV8XaYp+XOKEkvS3MkD+WbOa+zGHsMdzEehqhlZFFWwt0tgacXoKgS/r2GUhn3QNJ7dUzGYOGc
KiwjPA48CsVmbKd4V3PH8mxn4qYlH7UORhe0tm3SXARDBOB/2m9oP2tPUy7vBjhuwvGfcPLYl2yY
591odHvS0Pvas34V+fKgzOB3a6kHqwq2bmZ/EOK+bRaNeEzuaLASR9m09a1wGgqe8pYsrNNHvFNj
6zFH1OnontpxAlr59oQXJIhRojwy6SCGrK3Fg/wcjlDCa1u6O1Tp9DDMrYWIYztH1jmP7E+S/g6V
FQPPjuo9t5+3zdyx+4DuMp0H/nSPtQeoYuNzCTE61y84mUITcdI4AA+YsIs2vgvk1unK5NTIGewz
NZfqTFExLXWNmSumJ8RRtGz5TrHFDk3QTK5ukYF6sYzY3HnJ2FAawrUMo3dDQlYj2e4bjyqJoh2v
5jg6JqRG2Ggxupa0o0amfwW+DK0jwLT8VJm8TwkHWlzcrNiOoKfDh7J2FvjGVEituP/UGqx7GJ0K
0kDsdDt5geNOpKhLpnbPRmNcB80k6RRLxgkFOgWETZ5lbC6cHqdtQrxcgQ1FodlQdqwBsZYYDpbf
yJua8T25aEcob00ZmIvgNEFwWpngHh5SIu48vYSByErHhfxR95gBUVXjmOS7uaA2wf4YdrgkXJgw
Vn2BzoSNtjR8DyD+ULqbdC7UHZ0ZcpdS3F5uhzbKP/2oc/Q1oj6owe2+cb6ZibXGJ4LlBe/TMXQS
69kBT7v3NXIRc2W4ztMg+1JWZDzXvUr6bZYnNDnHURRtFwHLOvO8dh1Emf08uY7/FkPB6k91FcDs
SbtEVMeO3B2LBsI8AfSqPgjNh5w0KbJMapKwRVGiqNtpfusbwfSjZ+D2QNKINLtmTg7831dHWq9Q
z1uO9sK+UkYTvdjzCF0uxlT2k5iEPAek3sH/5tZX2jrec9RDM2xwQP3iysofnRXCfgc7hAmhYMnb
FIBLu3WSy+bVrStGtO6EYjYbfc4sosFHUE3bRbM2M6dXhxZ5ZF5lmsXJY88GgGC7Mx562oB+Kg3v
9BGFTlZdeejuA58z+4PziXmVR56646WK6Z9xpunkFi2ol5oBxPiNC9Xg0JQB22oh4H0yv7minpr4
JvvAmXeCmClbK6gpl8Gluy9KBwicsEnDxeUvJugIqEskqTTDFHXkGNJIsxf+Msstr63xprKc86jJ
pxSZ4OOYI2c40oRExlUzUkfZWU9ZLMtz0Vn1zewpqstUgdiNfhfssrEqt9+JxMWcjsY8ZD85mFLS
EEBoDTSr1cfGEG69Qiy3sVNSnadSalalw3mIE2P9WdoihGo/wIAFB/HscFI/pLOoT0XQxVd7rCJK
obIziIxbbwnLi/pGy7L9P0WecSw1ddbV/FkZ9tVzzz5nn+fuvZlhnocctjLjqt0LA2iK7w35BYdM
u1YmSNtYw22JHPXXRQNvpUbf0rQMs1/jcHMNxk2/EbkalusAlkHQAqA7a5SuraG6dCjj2weGQgkn
SB6kqZtAQ3hHjeO1NZi3+0b0alivA1vtOFKBxmsWnu+syb6QZYwndlsWHS9wf4dvBHCgTbWjYnxC
TXLsbeZG2C9zVAM9d9RyHhlcbcpefsSUQLEFIQ89BsWwLUBH78G3/QZ0UEGVyJZim4QiPDPLA68S
t9CO4tm+hcpaPVlxW16L0iROJqLE206xw0Z6NqbV0mfjzvfi7jxDrqJBlgxE5hkUtRr9fC4EQPt4
yb6C0QcsPQbZhjFQAMfUpp7AS2w0VZjte8IE+T43O4PNflwGG7esLkVcfM5hFe7YdpdnoR08ns20
qNPGnkxbfGBfRbx32vYGRZFAZq71bxOJNnbSBnc9bptw4Zw+uClfMUaiVjuKeu0t8rTLaKqHcpeP
RPxXqqyDa5/ScVD2zbJutUKHV4q+G63aBWwKf9OXC3pda3rawXQs2tC4Crjy+7kV/nMgQk5OHYCj
s5GrfhsP+Yu/RLxzARQQ4y+hSAR280oFIHzaMCW2FvjDatS6I9wMVv28NvE2BGiTRjNIvSE2t8yJ
oR4p10K+jyDw48nByetsQqA5dASML34oqaSap/w4zeZdC390C9sE/ndVzkzxvD3AAeorvtXUWgur
g1uB+7KBQfladi1HUjNZxgkGdpn5lCSJczCAExwBhXIxy9L5lbuk8op+fCC9I2fWgiB+pdHyDgff
sgMQ+ts1pX3i27a2PkvLET7YPlD9TM1QdzNTxXnmXcDBbTQKbEliwSiAVSa2bdbSKbnYPcERZgta
qw61bB3U+QxFpMLpG7C8RzzeB4SvcMe++EfhjfE+gPb4WoCtuNaz7ivVcrksF5q8mAiuW6R0bKaP
9qCstSIKDx/XolnRyquda88HgwdoxWzCuVC3ln6WeT6+jt/q/aSFfH9sVs68lHd5mgOzHb3Me9Rs
xd3QeQX8j8JkU0NbzEEuy1siY8aZepjAabenFTKKim09ILEvOBjpV5pcHFRF31OkmnUDXyGMC4zD
enAhvmcYfsTmw2SuETLfyPWgo567lISqW5CJ6mP3GNa9hDDFkA7YQSPemG+IkztUw41Bi9s72L/m
brQUyFbqPuuDKeU7pg7mCq7fqCuNHuKdUI66c1MzPYGsxy9kl86djlZDXEccGa3EvOcsKU+hn5Vw
Tnp1cpg3F0QwYutYNmjhBnjCa5c00z2FtM1NnQT8LWyLFbNQ55FAjoGwIcafjRisD9hXxcY0ur4B
ozECIczabIZDXmYgitC7AMJ7LX8BVoFLb9xiDXOflbeYn6EB+D7o/fnT4Q7fj9KnX8fT0UJtmzsX
YdmupdGrPfWNbEGCkPZS4LfC6jbm97zSmEBnkdUtnGcPdl9PvYZk0wm487XCfpcwbDDl78Fo+27d
h3V93+rhqbPwkygmYK4akng6TY2HDJplzS/8GMEhsyznrdIT26iUn0T1mOHOQYupy/Ge2LE/5nrS
W6ccZleus9yPsD7ACrCVjdXUH0yoNB+ZniUrholIAi7brKbbV+RnT0OxBJeuoQ0CEoJ60kSbewK7
dLZz0xyC1DQ3I1ROGpfTYV32nb2vIAs/2GN5P80q3gjJLJjGwV9MHyMclUzJs2H8YZlB7rBgmYBD
oVKqD+IEg7nnjQSfIauYLnNAkpQU6EF9oUf2kx7ejwTbKd+GwqUvuFr1DP4L7QCgzREzQJKm7gky
OGXWWOiRcdjFil3o59zv3/aCQDsNurmZwwdFH1h2GJygM3ZLgyVa2bP72xvdZVtbY3pVUfVYOOFU
/aJQUeDrH2xZWoCuPOZzFYrG7ZDlMtyOsoayOjWmdbL6Bteq1y+2v214sYhtZGVT/FKjPVF36Srz
wwqUO+/CfOx/Bmy8MkqTapp4uh64dOYtUNeRo++xXiAu+XOBcjYDJ2f6GSnMwbg75zRLDk7jRZCW
h5zdcTHDojvLeghHHJ/Z7B+CMgy6I+U+gX1RdoSQVhnhYK+sWtq4+iyLjovO54BljXlEpZM/Q6wa
g/6O12mZvdfdSNtsm7kJxZzctPJtjDkK3cTZkLtf6G+ZgsY8D3pclqQdL8+VkYs+3DkFW+5V5jbK
uhUukFReLLBfdym7ls/BAiVkcyDAAp33DwFLdXj2xJi/dEWTv3B6goATmoX4uTSZ2++T0pfLjTlU
dsIkksoaKUdx0/OU4WpIbQn0YaKYjpqoZLlGeNrbY4GSOCNahO0dxpawPHl239W6DynZQNwpLmWu
DIgLPu4yTGj5VO5LP9Ys/iG6j8kF5ODmUYi5tZIJ0nqp8q+gR3Hd6DSPfLYCr8v3VQLPgjvXphwy
wgFJybNvdfW2HWlJXnUGccwby5xKaA6Y5xDhkSWzg1O7zA8a6P3Vulywn+xbjGXmamnr6W5YBh5v
N3LF8BAndmffTi1Vxvj4SepjRGnzJ8jlNl/YYJK5ViPwlW0GdKnDIBELHHVhg4JH7SGbiS5EqVZj
WItdFWlhJLWN6QoUzFuwdXr9K+OO8TBkcS4fXBAk5JYlplxHhrCrOCRyXJZU+lzZlccU9zF+WDv9
RNSjShg8rYlySHOdsPv01nBeRpwGvaCT1fIzMgf5mKKh/xFOXqxs6Tf5BBRkTZEOWZEKN+P94iTC
K1c42dyjMyT0d2IpHu8iGRlcmbLugNgBaFq7aQfBdGLThthEX+JTGgu4T8niCor7iPh0a0x3k3tc
yjHE1kbvBvWOlfqMRWOBYuXA/QO2SnwH8Lb8BK/bv7gEf1DAVXsrWtPCP8kANlnJZQpXaVmAV+ud
EDi3dCnVPNKINPnHqmmQc+NGVONqAP95aWsKhWK2VXewV3GawrXLXzAQEsiMkavrDWZHwkFZV8ln
ac5mTl0hlgHQlrH3vtTY2Qw0clZoEPfuisjbULyCx2Is7Betl3zBDkGst2KPZox2FGz3UZ5J4KK+
tMGFtLHcB7LB9ZbQSzPRnDg678MQ0AnhGKHP3T7DtO3pssN+kNl406YlebOXqnnyI6qBrCaL9mgM
3C4mMQR/Qzgoig5dJ5fsvMyZyZCb9Iu/qZwIc1wicJeu0qVw7H0BF/guN7A23sma6NOZTBe/dedK
ACaGndDYbQw1pnAzjKYQd11nzOvYKoLzVLaI9P5s8FLrMrw1+dxBq0s6pziZLjvELec0buwxZa+/
gQ1i/kyk3nImZjE+CjoBnXVc9TwRJod2nre+oJOjHXjNjzQ8vQvm5+iBCbX3iuO3u8WtA4UvCKcG
F2VTYDzyu8AGW0rGGTHCYlulZhe0nOEJfoWGJ3JYu8rQvM7ve930/xd1Z9IbOZJl67/y0OvHAs1I
47CojZM+SQpJEQpNsSEkpYLzbDQOv74/z26gM6MamajNA14hUShkRIlyOml27d5zvgPMgIAJ6e1d
jni3ICakE3eG+WZAGHMaLTDyfoxqdsZdP3sgzJJRVw+0cYO3nAiHHyv0oAV1uFM9gSbkDdjS0nna
bPoAsOmJBKtTnzDmTi/mLuDVA/oCk+NZrOU4x2NIYwVcISFQV+Xvj5ZfYyLfZySGKmhFCVwZWFL2
rTs06j0xFzk08nM7QkDGV5eJxc5g4ynSdImaE5wKGuB1seMmDQ3u1UEuHbRUrkVv1TdMLyGQha7r
3rphz0ebECceZz3A7kHM4+1t30kd9KaY0HnaBfYoGzfDfERf4SxHW22Q7MeBJMPYgIGpQEJX6xjV
iO7bfcXHmQm72ioyGGsJ+CMMWe/YgKeYHseSHDjc1M0NUtD5ZnS3gDOir/3txXPr9mMFajgid3fl
eg15t1y+wlFKKU3Jg+2jddxWxNpB2z/OmjiTqCdWoDytVhGYb7/Pr9Za1HAZtxxuJgBi8Y6JOrw1
RYBKdVxk0HBylynzWvLDHsrCSHkylvD2Hi8bbopsIq3IXX0ktGWgv4U5PZNzMMzEruZh+jmG6L6c
NqWea3NMDMARyIvbsIY84bnclniYBgeVSok6OSI1j8e36d35Jull2B26sQmPygro7Wua+8jyRsmu
kHkVSMC0aW4SIZvkugzC2vtt8sdsvS9C3ae3Awxy1HH1sgHeWEzPG0iTROJz8wuc7UYzROTsDEQJ
hVSyxQCju5EvqB5+Dq2Vkjy9WeVT5/T2ej0vwD9fJT7bnjzIJanOzigG/Wbndrk9yeRSGQQC3SeC
c0O8XUB/on9wk2IFq4Q4H/xIOEUeshg3pvuTX3wj9HxM0rNfMDvJs3PIXboACrup1Kjk2CXeXcy2
AF6Xeaine5rxxfgVpqZ83Kat9fdjHzoLLo6RqNqgV5O6mwhSopJLc+Sr9nUJzekbFlfYs7QFn/2q
3D7S3E6+qK0VHH2Vuh7ydHvGZ5dTXY/jNz/dWgJ1iGRQiNiPjvaCU0mpdAdIa4hlJ2xUucnm31DI
cSXZ2VPMPNZ/cB1Pf5Q1WNJdE+b+0c6y/p4JdvUpusH8HLd0yXmr1iTeKkPKcNEV4fUMvfna63rg
wxYK3TxCixxGMzy8Z99e8tNI+LKWIYlgJXGTkKrC5HW0/fDRouyNfc2jQOBzHxdWqj7rvCZwBHuY
/GLAjJ1909h3GR5A/5ShWoDalazARKu2G4iAQYfFYqBOHKkG4qS2on3vMtSGEK1xOh9WxOnsQ332
5mxucbKqhdN/MJNe5LjI4dFtRJ6AqELSHwPDpfRvM5hue5BCRFyR+peUsbso12L+kYhjXWXbA9gt
ckGIFbex/cMs/hJs7nKq6A6+ST1mgOHD8o43qLNiP6soKP1snD5mJ6zoGYK6Y9xtihtNqomMSloo
PQPpHI51yin3YMIeNi9yrexuo9cK7bAbGaqqdG12ruhMupN9Uj9sUK1+MsVmsROG01pW2zb0cXh0
TjRA/YpgX+oZwGbpkoJcNFez7pwx7i9ckb6aWr5W4loKEnsARc+IIoNgevVALMRTPw035NGkZ9FW
zMRE8qwCGlvnVSUWujDRtmq/FfPwvBKKHuRugbrcPPqKCBzLAMlY6WbhGwrWOxLOS1w2uFm+tXpW
MSZsZIB0PIkzTkZ1Ba6BaQs+kO8ZGVdvK5S8G4G44p5GKg/+Bn/ygLrejhfV82yEGFQvUes5EXgt
ejJqK5mcKx9PdgRHbT74Xue1cVjjZ3qvndG6Yt4WBWYAcm8V+XDMthmGmsUFsU7NhbebORlH5aIe
7CWob9CQwJa7pKDsWE/dk+SeMaTmkH/vTus67zo1t6jIuvDM4bh6YtpQx7qcIABaIKsjhQ3Kidw5
DAl4mNofZMqwzyIlbx+h4/m3+Vasr2HXyz15CSTk0Jx/xiU7080FWIiOcaBZ4ZQASA7TTBNrB/Tn
Wlns5Cv4x/SQ2nKIYWL9tHzYfqrpNAkKiIOi/4uLd+WrTkBjWyE90cklKJrb7q+RypF6TmnSEhBA
Q2qE8xRVAZkAf63r+LMqB1FH4EicnD5aBFSPnnPRMf2BJDOwXtpNl7HmEkqWwNXEuLwlk/mYiYu6
t+zavytQBmZ/o8n5szzq98sqlCSIvmAMeIAx/nxZeLeL2i4S2aGx/GBXV6ubxBX9bpbUOuBg4BM5
+jfXJDzsVwVLGIDVkr7PTAewQfiL1GYYvVDXFUNnbdxLJxPQJTMom8Vrh3ZID4eMVIzvS6KZ3Qrq
aWQQQXFi1s9pz5TwcyGWevaFAxwaDk+5zcHVHxeYqlIr6+xZdMs5F3pTpd+8rDbNB2r+4mddVuQB
tCZAn6LshvpgLYT+QPrI+GdSXijYmcOmPqmqbUjOkJ4Fd3Rzbo3opseAE+4c1aRdOV9Rk8Jnk/bU
6VM21WbCoDevJGXOid/HQitGc6i/Rf+OceuiHbG6klWUl442WWiL72E+MTiFMGqd7WSFu6fnue8i
3zPbWTmN921xCsChJeeE9xmS/tc6W3BwAWP1Do5FcQkCyHXcmID1jbLQqkmtRX9le8R6oC94Xsdm
PXuINsPdotTF43CJOhGl1zMt4VT93ACOaeJOtaQFQRy94AMW3z8yp8pfUb1KdcwLg6PUTcT6UQVL
TgT2sEw9EcbLaO8Ls4Ac7YEJxrqj/8zZsV14+emJkXJXOFN/rmrdQVMMS9rFoT8M1zj52GCCbS4q
VEMDIpfUb9cy7shh4RRm5c0xreHj7lrPceBDexqVfot7kGaAKEMWbqQyMI8hTV+5orLDQ7+s27nD
mvn/2pr+/6vwFH3eH5at+E2//Z9PngS93r7Vn//8D7Jq3/LmT9LT3/8f/6U9de1/oLIMbKzqHnPE
QIGomT9H/c//kPKiPSVKD92fqxDE8cL/d9CRkv/gT4RgHfD4Q+Sp/+Nhd/9BO/myKklH/J509O9I
Ty/iwv+RPfp066UQFE3Y0QKBdu4XOFmdoZWQE0bNopQhI7PChWeNc/gP9+N/kZv+r1dxIUEir2Tk
rX7R5lGzBHXeoeW3kny1iDAo9WnR9fr+15f5RQLIh4G3ieANB4NnI8r45cNoVXcOogwTAzOeeA1t
2F91ap3CAWmOT67co9WM23VbimL6m0/4i07yciO5IMfdkD3rspf/ouFtGMb2s2wMIMNWJD8q+Lxk
TTLiY+C0bo493NRst/gzpKoWYBdh+qTFIF4bWfdJnNUjQ2BrcioYTOzD6b4e7La5hV0qlvxvftd/
/TZgB9BZ4iISPJB9kXz+YVN1A8Nuccl5E5mjv41BXiQgUzQ2xb/+On7ZvLklcBhcunl842gJLg/+
H69TjLi0aAFjWaeIZaLqIBa5wNX6+UvQzh4aPSq8rXjJqMC09+9+SESggUQMevlH8kD8+eIT+cqi
dxB6+aPlxRvmw2sHp83hrz/i5Vb96fUJFMwsnHlw/XiRw1+uAna5QGHYi7jwi/HVeDSNjHK6J+i0
L399pctP+uVKFAZsXtJHtiouJIw/3kwoJ11N4SJoHogFezetHiQRiR8Hy0IqbIky+d+/gyHPMqpa
X1CU/MpvyKfJnaRXgEmgij5lHkknmDCtm7/+XP/ykLAgUuVd4GOgzLxLQNyfPhfqvMEtuIpD7uS3
AiT/ofJzO2Zc6Jyl3T857Vr9DRTs7675y4NZ52TcIKxzYhkgpyPJZ4tF2ZND6XnPOmBwxdncv/p3
PydLEp81tH3fZk3/BSTlp8ugR9oiXNNKrkyx6XvhbMsVQkUXHVMxM4YxVT4nf/MS/utzg8DfU9Sx
YCMwPvzyWdOGjIKiJ3W9X3pSkml3vlUbLT6WXzqpBkHU3V9/0H95JVgB+Q9+iQC1plTyz19oS57Z
WPVKUe8F3R0zGozak10XXtwHhXX+64vhGf8FMyLxTrCBSUzINnpddfFv/PEBQr7brX5f/p6uUqGM
gdPXXHUF8uvnQtNwPqZ8yOSQoq9ujlJXqMYkPH0O+oyWT0oMvXhjwghgcZeWpRmumBJClF4Hf7UO
3bDRm4eTwoB0IUUMrHJVuO1eDPQZ941pG3NkWYPSRRr2As1jwgiNyY/m/I7Waj5ENVGb3R1Dys29
Xo0vODJvmeM8B8SF9bFOq2jcUMVVoOn2To1bftc36SaRLyJ4fncRBYCuDFaOsHPr9d7J2FMoMCIl
1ocY6hljY85Aj7mMr85eYTZg3irz/Z0ydNNRereIh1K7VSJGfMPTbobQHMlOoUWc1B0SCwcFQ/ml
sENMBg4kSXlMLVXcz304m93my8Dc03vJHNR8fveCVBWsb4EyrDssuneDG9enX41G3A7IriN/5y6w
sTucvNQenxCFBXDbRYr9mTMT+ucPVkc8BXt6hZJIWvAJPbe2m2WJBGFAE/6obTLNUFAjw94hWWYc
AllZSnAnAfLwbWr007rQwTqGSPMF5Peqo8l3EdRcb8CCThIln7V3Sz8Jdhtt2q9hp2f7aK8i/IF2
TQPIaVdDXos9z4N/cQAsgXiY2S7EV7eHRX28GD/lcetd3c10fto23VthqWdoWkBFOIUZY93M2UKj
2bJqg8CkrZeGOWbKcZttIp33rdaetXdEUSEhlvoy4RBjs51Nr906EmgAtjMiLMAg05z6MDGKRjzD
3wqIfp5LdT0yyiLdyNnoN94k4Na+p6tuxS4tkskBrWl61CCDtHGL6jyMFrDW4DS6olsPiCyTc+Ky
Ae7CLKuqGCye9zAwvVkw5DNDv2Zdp9ioO6xzcTOMso48et9vQzNSMKFJopcOFLILXnqt3c+kyfKV
yehm6AhaFagKSSfEIupk6Z+MdqzvUuJaOpD1Qt5sWyUcq4iVERbW4gIdT81gC0Uxj81PnnyiMDDy
GwuvaJI8lZPpO/xAE6Hh0ltIl9o6yWuRJ2l+1W5qzqLF6O5rM4m02aOtS3rCaQm24bUKSf/ymzZ9
bvEw8UNKi5DEdJQOs3qs8e9OSvLNLXAZJoy19FYMRgGmW/p3pnaZJGZEgDBlFL+FRORhnewC0me3
yXEcuvaJ/lC13Gz4OhWb0ehi9NxNFg7wuKY3C/cHh+4K5wSzLK7EBmTI6gRdGClXbtNdR2E1X7p0
nQvvl/cGIdecpt/YBAss5Z7Jpoj9Db1cEhoEPEh2Xqd0tl8Y+hR3ASNSl2SzhdBedG1lfkbPCp88
DFHgPEpg0le8uvarns2a7ofOkg/NmG7hjxJCXMoUwFWMF8oAET9646zO7p2RXi6MFtFs/JzaLsfa
4BNRPXYV49ZAIm0ab8KFHHvv+Cgfr/NKTA8wXVR2tttBEm0zIZ1fST0o2ZQPAHlkenZkBZWWwJWs
uCFil9SYQa6jvO+RjY3fyMmUoOwCph/mVAOXZzzY5OXwG/JusXy3yHdsTrybTbWfXWRVnykpfcmh
ojaFdQeDwt5NqM6yyJrnzaK7hBnnnr7YdCuhslYH+pMAuetsM8fUzZ0f/sA2Q9fVo8fYETH41bbY
dGn3bdtXZzXOy4L/P9tDeiIFjXS5PO4GSxNxnZfXuqvnT1GK7WdW2IM6aqsr7iZTbsht0sp6Y84Q
/AA16n/3g6UUePsD9B+g5cdPIHfzve3SPiCIUQ2fRbrIS/w73aVd5+iiJ1gaDtG5ajcQR2w0xDWZ
EE0WtmcfLZMO7KPa3LQ+CeR7t8zmAHUSYGygwtbpdDAyx8qcaW+msei2LbECtg77K9EVrRP5Qd9+
Jxm1nHHFrBdORl55+1GXoGtIsmxffbVh06rpPWSnmgNIH6O9uFDahWN9YLqeVMTcr34OV8aam+MB
2WiyxS7icXDkZWynmoPsW0dfFSvtQWZ5U7qb0pa3PNFBdWrLPBnOSGy8t7kMLMDS2TK9jKLCZ1y7
VgGfsFiXW1wI29dqzK0hmhDm8yEUsvVdlzr2tq/tBIK9aCqJ/Y1f+pMWaPHGvJ2RSQ5liwZz1vmw
ZZSLmN5scrAREE5OihijIFVeVP3wfeaupJGYHPOGzdNGyoYek9s7ezbj3DnEbOHlc07OQTl9oa24
BJGuFkLDCVPT+7YYU75FxOmMr9fsBSDG4MQBkuFmz+5Lxodchp4M8XJw0POTNHq/WVtP7tWokYmY
2mIxTkK3Z+dGA1vEesut96FBr0neQBuK2AC49/Yl+fQ/NLSi8BYhXznFvcve8d1eafnt6tBUX5p5
EmJP3k23b2gZkeA1NvknE/SORrzlQ2F3GtV9eEz/xgPRIVZ4REzt/yyCYrDiZCUUlxW1cZ/S3hnM
XmFcSZBQtfw8ZA93STCrBbV+uHm7cCXva4d8vHomGg46NGIXxQk2QRq0Qx5GR7zQlMoMrYXKDgIL
dB1ZZJoye0CAgDekwyXlwB99G1ObpjTCfRs4WYmWH5IM/OOqapIXlPKB3CEFliTNuovzuDEbImEm
JNqeGd/UvllW41WxsiWps5ArLqZ98uWQJgzj8iOQVZIeMCQN39LC34BY2g4NdMjWLYNTtKY2or/O
X2JmONWyh7RkH6xR6inqgqS/8kanRp8osoomI6XOe85i+C1gU4bX5yaAOXFLgEjHkUefWVN16b3e
goszLGsxm+XB4IOPczfaqYboFOQQOKVeq8CMTlyCqwJrl8pi2o/JGoaIUM3Ixt1NRDX6pYSdUOrh
+xqwrpwTkhKY/oAGWOKQ/BL7Fo9aY8V5V/Ktllpn3wAh9VY8J6SlRIscVhN3hC5iDEQ1Q6COMu9M
ZEtKVfI0GT96hRfuPE2EBkuSZ5ERmW2ETML+NJRT6BNuCxCJ80mLifYieCcHs63biTPoPEnt2JUZ
CtqkWV4rAl+Q6hLFY04zZsJvSeo2+grAu2Lnmd0McIlDMRYsbkfMKHE1d9CXGihZM2Kbk09Ai947
RU/hm4sxf563xLwNElzhHkvPxRBlcv8njLQO95pDDmLEaEX+NKyND141hVc2AWVFvIzd8GQcu3yC
EoGeRWYJz3O21TCbwhG1TAucCbEixqcOI9A6PDHNmdjb/al7X9qsfWhyYx7HodsC6vCuO6Gd4EMP
Xa68qFTo7Hf+nIZFvLrEhm41/hAipL3ma7Ogu496cJ9619eifx5L00m0JXZz1VoeLd1sEjaBuqbz
nyzoR+TNXhKi9pXYwhl3heE3YsOhJlW0NezIGyVBR+5AR4o3LQQH5zfePGEfDPxrWXMw2qEbdL5s
ODXamL4WiCwcA3jLjM8ReDdQviGCQrkzRwFBDAwTk9WYvUg87wGBg1seO6GaLypItpeByq7YO0tN
eWiju0RJlRcucqOtn88+qo/nZGXOhrW0rm/5OnvJfCHQKsKuK796elx/ZKBrAOKBtXvQprAfpFyb
xxGQmCYMUCefJl8QFKX5Ot2jBtmI6g3KAbdbvQa3gF7H5eJmSZ/Crc/7CEl6ewHrBMuHAU146zoX
+A+lS2kQCeUjzq7Fyih80wV/AvKogFVL2825C3JN4a/wc+w6zyKuevUX+Wy5E+bCSQ1YxpwN9eZl
PNKcVeHx6iQUql83VsiBR8K0ZPQR9/0A5YpNpFrIvmOKRSRoLqbup+BfXxKAlv7d9STZgF7mDHdz
kXAUWPywDnb9SC+e+x52DwIryQGZjIsaa9rQb2DccciIS7WdR+il5tc0VcACcVmqL9bM2h6bcW4f
CkiNLM5d7l4MXhYq4z5hh79KHDkj72QpesSIm70HICAZ8daJe9dAjMyuWSLr1xEHTXvEaBs8VAnb
GPaNdvqhB0/xP9PZOeIHY0RILZA8BTwI5dmVLTu4fRHxIDcXVP6T8m9oJ9CCHAKdI7cbFSaxnMSE
nSBjeIqKrWFhXyDr+ju/67EBJIZnksLLdX9iMWmQ+4ohvdJZQK2SdUOrmQNz+/fOCHsbpY5hQUVc
nkx7g8633dtbFfrRWNc1JxScN0Rq4wu398biELszfo7YxBtr2VDvKjvfb77tH92KVTdqR0Yp0cwv
nR2H1DLJroFe8F24LcuzmgP1WkvflbFQRXfXJpe4ncFoDWHNLxqwRNQC1yixgXoVRJI3u3wWY/J1
AseDqNub5lekqc33kmNSxdpaNLfTILz+loYg+j6qCaqPniE1Ra5AZhLTykXJTd5D11ziFPv7JSww
VKZWOHMrao3e3RSoeiKbQKmPgM7WK8rJ9qkpyZLar2z9cqcZF35mPqOlnRtW2xvSXw5gQR2weIvK
UmQOW7NNqlAC58vDBfaNo9WUHchtLH+ASjCfHfKp5oAwk01oqAaLAMIRhjcNRlclu1aVhDjO2vZ+
IvZe27sGNxiKTbOt4a4lItOHTlcvflxI8uQPHLeLz8wqiK7Miqw6CtW22VXS4Dsd6RERWM4Jooxy
dy0+c2ummVg3btrvaiE3MCipW3oR4rly2EnMQDeOdtuXaaqcmxS9hRURb8aREimffJOitm7MsGgg
81gHQKSzcOxap9Dfeh0oF52enRWUtaKwYwwTlUKcm7bAYHWXvFMITE2U+/bKadXCvwCHPF0vVnCe
/B289OAWIrT/gIHaepz8qn9LkmpjD3fy9Dv2Hs4rRQJTm7Fc4j0slEtZFNZ5n+BoqULnGJqQn0MZ
QF9i5djxmxzd7KVTdveY+Khr+N6AP51wowXo68ib6i4npNE5yIAB65ljKIXkgOCFz1FSXxw79O8Y
oPwSX3uNXqTEz9lfGRdPJDmKqb4eNvLkMkSs14wdFOD2FTHaibVzI7DEt4koR/nqfJu9shf7XJPl
uFsb1X8ry/mCn3MvIIhe1QUlM+qJLUYi2pKT16eUmhay9a/IbRDFcCxbUc5pVlzY722OXtsyKj1O
6pJEZVnyNdSaJExUtpSJrMAIoINpooHU0SW5mXD+WEeSbzl9TC4iDsqERnFwGLDpnxKYrcFbwyRL
kuxbYzRc5tZ9NkMLA99D9QxSUiD9wOKiirtlClS/p00FQbQH04+8uK7Dc75q0N5Ds5op9qvFPMEt
oxnjagNFgUrUioJx3QiAYfzaXjWcxtKTCXN8PgCYysO08OCRqbiGgCdLpqjX9bwO/A3FGTRg/vAC
3QqdE1Rg42Bf9fkdGobCb/1WcpmmZHm7HsawtU5Du2T1rg1JVNy5ZuIK+LQC3owm89TJSTZu7bQy
8t45+Lzygyy78UtuCwwvcwj8fTdO9cWcVGh8lrrLVisi+GreDgOm7HDvpiqQUBodUq35+syhcHur
ir2RZ2WPqiToXmzaUcUB3yKGMKCEOkBjr4jQdhglTvDGAMKKYsSg5/UF05mhS/BbynpeHnmDN3Vw
RroiHBVVcULNcXHZ4ukLd/AfEJ0Oyls+SxSFLxwr8Nu0Sm8fhO9AZRMekeH9mHovCjHe81DI4SOt
3RByqJuFuHCWWX3SH0aGqDF/DTG9Fn89+LOcfpv9BeQ8JXn/GjaeuAt0l5Kfl6fBI/tT6+9cQDb1
0RjTfmWKYftfgsHtHhGmkkIx2n14X/lN+ULnAvGTT1YoJXM/jlM8CrSeu96/7PAWI3BAYr0YrJ0C
c4q4mXPEB+oYmi5gUhB0dgV4VbwEq4olsELMOkHqvjuFnWA5muAsEhlgqy9bMJLlXDCo/+E7F+2w
wK9FM2EwGC/LARfq/ZjTDYyJUh7a2PFHX55yjatxh7IJLPzsdA1QqKQpmGDx/t7LTfJGTKXX/Wza
cTInBCvUCwvGcVR5bZaDeLQ3U6M+K9rHtWdaA9lLL9+7QUMrmMDONLFGEK5PBmFmz0uklB8vS9Hd
tMvIcu6CE2NVMMwQ6OzheNt5qpfUOvQ3bya3soh4gNKZxLDA+CtWmDVfA+CRIcAGD8MSLtXyjQRb
SduAlxB+aK5akuBxhj7bNdlWCOgum/dEAiIXbouVan2svbt1CwL3VLldyLFBZelzaNG+iaa1JReT
rh1NtTH33d+YJgwirlgN0HZBwh7iBqzKa96TDh3JkYjNWGB6LXat3MrgxNJsXoK6QWVkrwpRM9le
YLxB0SVih2cA3Jgit/C5Rfj06ZIm91A0AAv3CLxnvkwaVNEkx/6RFdPcSuMrzZkdGQa63VL+dKqx
fJerQ9ZzXi1WelxrDjh7dzXihURM5GDTNAQjgsl8+qL6gEhW4NS9t5/LZYPB0aqcn8dYcuX3cpPk
rGjy0s+qkXae8rXscFVbTvqC5r2/Dyurhu/tzMnXtWwu2XtiKe7DpWCmG4aNPOEPMOHBFaa+tcq1
Hg+Aa5MQqVwSPPrIYHiLMUAFEfm2nDNtXcng0HrJSAyyEhuViz+twYHzU3KT2c1UE4eV6vGqqLv2
JaGR2u9xImY/IXTL6tBIC4vpgvTvu8tUlS+tUNYPqIUJVmFuQnvoaO6le3+uRLFzkO/cU+IFH3Po
GEFWdlo/256F2LIzonzMTTsAxpYNE6FxIXKD8FHLfzRL2bPrsz4sB1Cl5Qfj5BG8sK6K5s0dEiQ2
1egnrz69P6xaue3076Zzt2Sv0bTT/tHIU+5bo+zq3M7W/OmoSf8mencpkZJlw3SVayYuu9GarfCA
1wyri+Mb+LdiRkyjprZc4r4nZSRCvht+GVghwL/303ry3YkUZped+dkW0pojl0Ll7MwTfmnVDe5H
5aRwR6Fl0JO1PAJQCxuRf5zYa3BXeJ36ttLN+QCC69AzWnzrPRtbTkOu8vPgCPVf08aAj/OzbzzU
3t22Wl8wLnG4UqMjTwysq+5K9piF0nXCp1STjkntQFv2M4TOy8o0IQe3rM5PonqsSGPz9Fa+p/NQ
LLxJLW6VbCIdDY8zYRg7J8xxzs2FwwK7qtU30Yy7FNNsJgOKP8Cw+tQ6nn9leVX/WwEAOWcFZS7A
ejnn7r4O+H4OYHwxiDa0w0G8DonIrwn9TSUsej9/FUHPY8KpbG6j2ht5f31k9neukuuPxXNDjnMO
Ve6OIhTkAh165KEWg1iLps46fM+wTH3KZssN1rlxua16Amx3NoTfgS2gdcJdjznxm5NN1BWJu41l
bK2Zoa2R8lhEDkuG2RtGleAJOUwXZyZo6m52tBk5jjqGjsZM93DvgXUoYoe2jNxTNXSgjQhlC/hV
svmSP7iFwFXrFONCQlN+51EteteQxklGnXBfiDMCcHU7t519Ly5PNcUVW23c604Yqg6HpnLKwHdm
7NOpm3mpNOOgRm3WnWPVMkND6yUNfKCVd7kaSIyDcx/wvjoDjpBjljGCPIRTAi0U50E577uxou0d
tvRddm3QDkDwC/oWN+Sr0RDUko3xS0nv04JYU+RbXHumea0Dj3T3LixFHiccKL9SiVgtXlIiHS5u
sOqx6jkR7Au0sZdDs4dsXvCmtMdx2/zqfpZ9Pu/pgHg0b7MVU0K5pCHWnh6Ryr5aUPLGW0kDIGLL
3tq4wYn3KTiTcaQGpC0iC90c84yZrlaUVHX4MwxXLzhqnz/YDe3gQwG4HMZJlfe+iBaoSpwgH2LZ
6rBgR7U0WN1xgLH+mzAx15yUMMDqTFp3tEcQ5+dZgCB0sJ0Etithvp8u1pGROPm+qw6kai/eYcxG
AuntbBkEutuCEAA9DOt3XtvaAtOl2Y3RsNPn73w7ucsrx721W6d9R/RobRGBbzDrXVKFifhOlpJx
7kYNFImqQKureOXowfeMmw5hglGNxQ2bIqF24XAM+wwnUCZon++Qo3M2tTnAniiDF//ASZhGDTRV
17qi/vXFsTG5nX236VnrD6TxrNqds2Y83jW0EFo4XLW8I33HQwhsL0wMWxqb9fWc2Qw2lcQKymG2
al0oP5zHDg4HiOu179xnNkstT07Xs9E2ObH3kDT7qjg5bTXdEarBoEMIQL7fspJKd9eybHmYjn3z
wrSfRvHGhIsoe1kFOPUcrIxZTJL74JJMhzdgv7WTc6DOX0Tk2VXN09FY+huCpPzH2OY49SDatZDV
+3G+oYlPmUpsX/1Q6zD8gpplTfEhu113qWMz6zDS+M8OtWi8MrL6JsQEvfQczh0FFCBeOLvBCS7C
KmEtki71SGXMcnKyOvEOi7PVrwiSLY4Wl/BPOvjGex1w4FYMB5CpRkaC+0AgWevhzJWr19BY9rXp
R9oNXWkXP5lOEBOUI5nbdVs1fYRq6obfOL6gszpkBAq5ry2LVQ0uzWWq8yOg6Vr/LCuWJ0CyQGYw
tS6C/Fmi4NYrul/ttB+8idFg4jcwPbwQrcDOR1nOsKBiTghEKw/MT7wXGKH6caC16pRNmnxn2JBp
zlLz8Da7PquHlfl9upNF4rnHOUth03PGDJDIhsmmQFKh+E6tKRX0isM82NsDsiSEop370AQFdS99
pem8hH4z7pRdVE8bq2a/L5i/d9eV9ljXw00Qnt6zPWwPay4wCrlZwOZbAL5gVhRUNhJ5HLHZVTsw
ZYwv+eAZ3VkvgwBn8ZdIdCA14tzNKrwPKPLqvW+NAoQbhNVEnei7mD6NJEj15i0M9bQ9danIh3Pr
ZR2sXQ7z3Kjelx3H9iSo7/K+gP1rI4IGjd3CasQfNiT0VM1W0+saxsaRvLZTqxF9eWwqqrkQmkR+
sezTyvDmq3meFvQTdRkeko6tjEmQi/S1h3msaQRinYwqyHitZPq3TWf+q2FSHFQLdumdohnCjVsF
Xvwxc9vLIm227SpQGYnfpMprTjIt4/CIOQ2ej67zxt80m9SDtZFhAPSJeWAksoUoF6Td6gy3SJOu
rvEoRG6TgFwSdHMHWrU2TDdnFHrdlSWt+ghbFNNR1QwB7AdlWN7mUHfbUUx5AcCF8fUXhOPERhV+
Jf6TuTPbjRzJsu0XsUAaZ6DRQLs7fR4k1+CSXghFSOI8GEcjv/4uz8oCKvMO6H67T4XKjMzIkDtp
x/bZe+11KYEzLZ2sIJcs0kKHHSv7iLJFCr867o8pAnvfkMrFX4irGjG6ml/qKEvSbYzdN171hqTG
DPgFr5adpBr4N9XY/m9DdiMRP9wIo4+yplXOiTsDIYgOVwLw4Vp3ixeC9138EGUqr388Wuw25MfS
4jzmiPy7AUWUkIdC9Q86y40vSEttF6Cf4DY3NPQ4QGvo8uUrMBKi/7aaW3dHhRn4gJAR1t7Rb9NZ
G85y3VknDcaAQBlwT5Zdb7OztWg4E0cjMhnhZ3QtfQOu3IgvkKQtPyB9Kus3EDlp+WBqvqT7VWHq
oG11QOUzE0f+0/H1P0LmnpLfTdVWP91//KUi6z//4y+25Ev9XT51zfd3d/qs//4r//IPtv/5x9+m
uunuCP7L/wn+cAc/9t/NdP1u8dP/8Zv8+Sv/u3/zT4/x81TjMf5dYWy5/9sihsO/QG7/zTD1vzmT
/6v8IlT7+bdf/09fsvEPTMn4wbAX+y5dfQbGqn/6ko1/WELgV/YtCr+xjAksVX/6ki3xD1Rm17g3
hrpcbwV2vfbPbi3xD7JSFAcZEBKIaeNQ/Nef+k+HMD8wftT/56qrP8IO/+Z3FLojsB0y79P9hW3Y
uptY/82kKnxOK+seIA/DSv+VDKn7YKkKBhJsmOWs8/5pm7zahZ3rvbAvIa3VS+2Fy+RRmvrdHKQF
Pn3wil+TAj+5uBYbcWtQyau6p3M4MbwgmqW39i0f0JQafhd68zFH+bAatOkxrPGSsdTKA9X7YLNE
le1yZ+6XeosyPkRW89EYyYdU3ns9zinXYDK8KnzRWSes6XuNNzRzHAyv4CBQ5QtUl/7MWuGb/sWF
rFieVJEFCmQsbmBNBoSQyd0LUXW4yTqmlcJwg5SnkBu96n7DJ7ryn1KcBrLcsLObAHxSS7Mn1uCm
htsTzV7C4TwBO2RCXNKPS6RzdIZVyKuBNGF36BqDNnbIgcGMkLnm+OJkrcyviuvaKhm9FHZNsem9
eHhO8/pqRvUXvVM3ayALTl2h/aMpY49IHz+HWWNB/Rm3xKRyFEiyVnVRz/t58MrDH1/W/9FT+1wB
UCz+/iD+5ZH97z3Ym+/qbtdv//6v+v/wmb6jk//voOv/6tuuSf7yUN//gT+favcfhoNhl8fQBU59
79X950MNAtu884UJV7s8246OEfRfD7X/D515krDBHT9sO3dv8b8eaoccAoY94oMmk5mLbfVvD/H/
66HGfn13f/7bY60LE/+/4xg28Rqd//nbY53i9GZ2QZrR/SHco6Mu/XwK1Oi+hREMSNOVe79pN7q5
MWt9myiLrI36cJO0Z0jMnWUOp/PZv/P+FhZL2JcxrQJN8m2PaAeInyeBihbH9iY0uXgU98v9fe/r
s4pb5IK+6OSZ7Zq14n6xG4whoC+O/FHMkXdnsEXDrvc9AjVvXWtXR9P/1SBSTMLDEsNFzFINqc02
WVVRtiL4TK6z3isHnIkQgs4YsbRb71H6FBlYNw0mQufDJNVgdRZzusyhX8bjSBvWbG5ESOia2+dy
crVAa04IILgftVWRpXs9n97VvZAUdtlGGvVako9sEKOtNnwbJm0rsg7tB8dBYoerJvqoGB3jEUPQ
B0tLagm8N4eurxqRxXzvy6+aK1KpboPWi9WUCSCafsGa8t4D4LR7TFMvMi82ZTu+9Jn1e47nepH5
2Us177GTrRKfEY1x+pi3jMZpCSzYVAc/07bkZ5eWAU3MyqL9KCBp+Wm8tcarqcL9GJfq1ZXmsvWe
Xf/ikpwGeust+wK+S6UuTRqbpNiKfpNhqp1TN35kVlo3sb7VTHcjRXHU1UdMhepjDrb7taJG5tnQ
EPL0sHplk7HQmu6juK8dR+9mMIfnunwXVr3vMshxzVPKWrGAN72g9oTEc9xxBQDcuwibaptXInD9
X7OnnTLyINiAsFmoOmDxu7/f2Fa4dLj7xjhDZPLa9NgCEB3mRQrPlJn9Ws7T02il8hfMx/Hbq28h
xxETzCfn1SoKvQfMFg94H5a5fOSchGSKbSAPV4SxI6L6xOuL2qVQ0C1mIrE5J5kFpMxvX1VfvkCc
BtVBPcE2oSt6LaE5LjpdzxFtjQ3xsiWZIJwEw9IuXyDaB6NxoqrtUTj1AVPwsCw4HzsoqRRcn0MD
U1IRrdo+2Rap/Vj74WtV8SOdSKxleysHSwkee+E7m7EqdrgzFk50quFQOSl8IXiSsbVVWrXiBsPW
q3jxYNDa7lcaFWAnD5lbXNoCxpVZrzz7YCM7c5gdBEYSzEnPIvafkhzILiJZ+iJY2MTVyTGzPhCD
tXKGj7n45bePuGD36EbI0Zver1foqhixD/7d29sDuUDAP4xa94vuLtYTkqal+PGurYQm3GLZhMuG
uNIclehK7bKUyYsEjtbM6Q1zxlmfKT9i0DVYrWDBWMTqXpm4z+/Abxw4Cy5Zz9KJHmt3ZxJjdUH7
rAoIg0VbUeGmiHOIlHuHGCLCKqbaaq32wzU0Odhe+mBkzcmU/c+YJB9F08fBPKVvVTQDYot11Bzz
7NMqh200kTQ52tNvY5bR21zX3uNIlHKThyUoK94b7KmM59gahj1db+2FVXG/1u4mWT3Wxt3YME+n
GgA5bIQPorWfGrO6EjY/ZagZKWLsTwat8TV3x9HAmmctpAifbRPdgR5CPrA6aa9ZlKztNt7jyt4O
sXbqM33V0NXduO0HJzdje+HUyBW/jLzZYn89NJP2hMEPCSl9t4oRPk3ZBcobojX3ZegkHgi4qGfJ
b2nsNiTcZVaxCndLhS5TDeJSmj+jhF2bOgqU/6FiLsFpPtw8s4tQAqP4awwxo0Lm1KgkayZ/wio1
BXqIYo8XhmrPYtY/xj5zj0YThyznPFgRLe4sN9PxvJV8TaWHYp1hbVgBq83SlmZqrmwIkB1XUlO+
FcJ7jjGlb1JfazknZv03zC1z6Ve5he9eToFju4GUN0zHb9zYbKbNt6bYa43vXWXyhbrH85y7S8w1
JCwfBSRbHo5akb9Zae4l0ff3W2vvbzrzdwXRMeLRAPtlSoAu1Q7W94eTgm8IvXCbRyYAEn2d8TWs
WenPJu2tvLgxNpsYrHXuqRk9S+F072CwTjlWAxXeO0gN6lSmN+QyvDoajdPpypX0XYF0yzCOQnnI
XZZvkzdejdBDOCBm783Hukivse08mYYeJRgVqvxQFyzPa+QfRb1N3Kujxx9vaAgPN0+JoFJ6RQcC
F+q90OfV7D16VvReJLQaYrNl47Pq26NlPUner6y2aAGLPiysmQIFX+uyTVQp7sL+xccW71W7tjm2
0VvYyQ+t5aFmJW4SSqAZp0ceHBhvfZA4sdusMi06y6HbuJV2slX+nrhq58iXIm/evJrtJW/BA/mr
fDFG5oQlEp+OF7IBrx1KT/3OPTs1O37oLXdmk8RPSBijHYejNmaPgt8brDraVBFF87amgKlwzyUQ
UIC4yySKz7TOLKqBT3nyv6ypWbNVx/XZeIvU7iLA0PmmH5IDTfO7XsSAwxgzAEYs2aoNOx/XNZsn
doVkfd8rrXqmA/gXwvJBNS7ejCJcFalYFnyDtdlZV101PPWlsY4z70vgOaNR3frqHP/WGdhQxggx
gCf/7mGfFzRkOOtJGNoBTB52GGBSuIzQS2me1/J3hdcPBQ7iLNFg1ob5mxFNaqckuglWZYwmd7Bn
wR9GH56lSncVus6STPjacP0gdZs3G4QYC6pHA8FzjTy+jiXbqiGRE911ebKxeFXFHaINJ3yGlaub
TXR2taZwqDeJi/f1MnX6184Zdi7kTxxCEkkxoZtWF0wmc4UR0ziQPrn06c4ycHPpo9AxnvLTgbfp
lNm+dAfwFi7rgvFAypnpAMky2XGIAbBow3Wak7wuAISq5IIHfdHr2vdgwu/0KSGfkkejkE+1WTzC
fruQHrhqcRVg8SneTWykee88ZbJ71/UfDEmbvsL5Ze7H9kDFamT3S8Liu1FnI6mNW3BpGwRD3gjH
GodfVJ5iYIreRyj2+vBq8ESHMPsApFEBZE+30i8DqYM+Tbf3GtaSTiJWHSvNfzUxyHvjJ4yAwG4U
voEzUbMlSH3yCtSFudaKnBEXLBv4utqORsxxUXyADkqXyO3iRovfSoQ2gSOP4iIabT01wYugIZhR
+4CfYukiuela/5TSZxckpGqqMP3RPR6lHgguRJyELcTdc3NO451huQeVE/IAZHlWilxFb/1uesAg
7DuZZKqtAbBPNyPeuvW2zrkIizpZSbs0eIQf4YIzvqlfZS23iHAlnittaXhiL8CN5RG0eX1Wa9oJ
X7BJB50nr0Z7EsQ6ZyyFffLjArsHXMbbVt+3sdibgDZ9A4DcXHisGbqM93z/KiOD+aMLQqr4WLOE
QWmP6zrxX62h2SWMTqAvE3zHbWiA++TFabLxWJhWnNFMXCgsEpNc6qTsFZ9F6lF82ek4Ctu9aZ96
OFu8dMwfJ5xfqpE/AkUsSyzs7tW/W6sdLsnwqcUDhi9vMRSP7A5/OR4WfV/xmTiqOiSpdoVk/KGm
LpgN7SIa49JNdGVVX3YlV6F9j9KgQe5zHc8zp21rp0/9/IJ7ClGUH2jV7szMX8WzYN1QwYLLW2oC
mtcOOmriTzc7Hl8zV5yoNThwTtDNylxT6QdkjFUi4pOgWFFoQi2MuT+oVoplbQ0A1Kio0hzqt/D0
r+M4JViYCSzeaXyQYGRqXI6L2cEQxnqFWvJncLdbX8tI5SXPEz9ybbzXA/NSwQh4HErsJUC3cmBw
3YsHD4mYjB4HYzpvUotIgB4B+U27zxbz9GLs9d+Mrs27U/L+z5Shn6PCsXh5DOWGvVNHIW0zlZBV
WITitrPgpLiC8k5NHlyMHFuiXxtZExJDoEJITKNV0oVPyCvRA3v8cjlg331p5oY3bkz7jHvRJpVd
1JxiIDRqfW0NZbHy7ZoUj24xS29CdpEEP+D+wZx2+5zRX/LDiEvtprwqfNAEV73BFCyJOtg9obmb
GxNrcG8/K007ex7IJr45fCPpxPDWOPOMpa079KOWYKDwDK8qYBZw97RbTBfjMi3d8IOa54dU13DE
2UzsRDAuE/b0tRizdkfg2VvUWcXrwHIRWqp95odXtzEhdFY1FejVnYlYPjRDiPWm/EpSO8gbUpqO
VZuBTMBFpEX5aSCePyRp1H4Z9txuvdzDAKIbyzFhdJOmOYOsTWFoV1p77FwL0F+L27UFEnXvCDo6
HQcZfkpM27q2twfrWWiwUkhuVsucm5ZdlivMtZ+DwOBWwdfZJpbAfS5RlaHWULk8NOaO+QejMX3M
NYL6pOOJbP27ubpd05pnLJz50slsl7jNY6v7l4LxL4Z5aWTDlztLIiszwL4mWoXS+KFq7VjOzsXt
JbMmD4vAuk0APgo6A4RHU+HsmccSmbic2w2V5xBEOj62cC6dZW1jqphIpSwNeyq4E7UfdSPexoa1
cy22U+seKymDzixBPhbtIUt+yCe+N3q/HX33h2LLFVTa7wbectKGn57rb0Xx2/Nfo9F4NY32qcmt
Zxs64z6c4t+a63zaTftRFe27q/VX4IopzCFxKeImD5rZ+awjHgV8rJMfMzKrDghOvTIryKnJV8El
/hA7FZitkOq7gco5nAM08059BsUMoA4NSmbaz7dGt+8xloSpnQbI1KvPmqbhMJsfRa3irZl/1AaJ
m0gfqkVid5fKxcBi5+T6nL49zXkbn/HA4kuYvGXhVes5IrWp668tR0hLOUl7vxIm/a9Ykc5zy5k+
88RRK69LN0J1+yqKbnkZP1Vlfg7t9lyLbGXnDFP1/DWwJDQ5eJdxY4SsZvDxdRzXdOZxQR6DydNR
MNMNt/IricR1l1kZesb0iaa7pzh0OFJN9JMw5hhResjl8FDqA9WOjlzxyXLpd1kxzOWbN7trZFOW
cy4lp7KkdsZ7a1LcwqbuEU2jP2Ih3GgJsDJKjQ8wqQ/JH0hmeo7vB4lwZEA4LA9gA3NZpWVIzPvc
8jdNi7UU2bKEYK9jvNfz/sUWBRWbsLJDlr2Dx1bOGInQsnaHsWQzSi583lSZM20bLCD4Xk1UFHGb
U1yjiYW8YbRcs+tFQ10wXgdGKfcTLAu/ugfCyEnY1bveRNJQIfgzv8/wr/v5kfLz5TSExoNZU2oD
/Zrc5CtKPzA7rZacuKmHI4SxdRu1dX8EABMzitI0Cf6PW2vadTcmov7oY1pBBofuQ2R9ZPTDm4CW
RjPVmXoEdjZmrYxdbE7JeSTiQ4kKVT/jYq499UjsIY9wjjnjY9qSOkTNeDIlC7MU7vlbVwNAI3Qy
KmgOEIiApYJI/yUdO/DVV6qA0hXdMzDXM5zR76oE7wjEQZ4xO2g1scdmeolomM4QpAqEJsnJawU9
vRK0huT0nbqprLZI2vpVhuWB/2xKs/T2qSQZs5h5SIIOrNpCmeoyVF1A/drSHvgJEki75Hzy8KdQ
vuWJXe86KxxAYx2NY54unJXV3X/mc77yRnIHSRvEefwa2hWEcmSZHo/dkUVdfB7mSl8aXJHNdHoj
471DOrfWpdXKlV2PYLbb6tr0WXLsJzUFblKuR7Ycm6JT+9nkUM7unQp2mWbPEvTXiqUCTu7x7gSo
Mw+jUs83pFC/i4peV6PuHtIe4+RdpShdi5vIlhXjKqRN2Sh07HDUd5FIUHztQYU75FSj7OYJhL2U
uwDv6/d+6si5jMwvnVNsGhvCGoum6YyhV71AM54+tVyPfrISsbM/Y5rYJjL6zfog2US1GeJTvFPK
oI8MiCJ7KrFoBHFoeH2lzy6giY+lIjgmj46h3o2xKitEfcfZ4J1tlfXD9huJaNKCwk4eFe5ssj8s
fyMuZL6cT3Ff3zRT3xVacx15iBeDjK+tjnE/Cu2fLm429xnFpKIm1I9xetAMfUX/Gf4qjK1N/uyZ
v7H+4NaoA9/qr345TKtCmie3H7/ESF0LkcPd0GSHxC3yrZghQ1jyJIWx0Yld8yjxVwd4Csv8/nOB
hndtCv1UuJTO6BEOak2ayS0HBpiqowA3WVylU24pWd6FFA5dEKYcO0LnzDd1quyFi+P2Y25Bbbbk
HYOB+GMt87PVqlMS/qrNp6m3iPXb56Qx36Y6aOw3gSyHpKfmAhRcek6Utpw5lbQu1lZaGQYWBS2M
IvMbmsfedfUtBW7z0jWNPWyae9U2dwFDPg33UI6V2O+wzOgFykC0QxVcotLjL/euCQaotHM+JmXT
Ye74+KMAZRqwGxBW5CG1n9uIcgreZR1HLCTHAMLdIa/Y1TiIPQkCUKun2+juEGDYw0GMiiCsHZmU
7eSLpSBCvCDAeKOGEWJx6C2obSm4SdP3RxZ5UXbvrXZpEaUn7OJ3gCEHz0SAkF0XYY50Zbkzr6M5
BJunR2p8Ky0Djlz0c3+qnAFPR4mNrNHf8N5CmygpHqK6zjLz/VhiBd+hg+7bO7kgpv/NTiAHbgaf
Mm3CQKH+2BfVR2bpNvXGYSDqfEfxIw9090QDOtGV58rxKc7GA8UPPlXdaRisjdTvL2d/U6rfysg/
Wp926/CN3DWAr/U4ed8pNxx88/usL1bFzHZ+0jeO2+8z1a3jIigpqBH0UH+L4jP33qacXon4i1f2
wSdNaUDlc7L3NnlB0dCLZFMjtevWvEJTOGM6WrctVwbDAP+qrWF8I6mV7aGIfuAZLDKjOOFVYvUH
nL0nKjhNgI6ltSptk4HNhgvgUZaXUokc31x6n7nk8gO0or2IP2Jh7kqKn7XhITdQkElJY/22tolG
p7rtPNjlk2d+4vNYwFUIQH1fC9xOi8bSNr3AFckulR1/dgi5sxFxNQODxKUizFTial5IrX905vFX
YUVfRHvJKLX1A8XKq1RGj/bg7WfeeLJMdrmHaRFJq9w3urjVtE848iaHM7ExKgleDRrT6+hHsUuQ
UM7ErRwvI5xdv3gFK84Pt11Cpiwe8LzodI+VO01ds4FVhGqdjaM6ILfe3kqGo44lW8HwJLaNhXqX
1ONzLj5yfFDp4F6H1tqkkCsdsgVGeIjsdyvxqH/GptL57ktvQ5hmfj6CbdskMj9U3SX0e6pN8EgB
ItjK1KU1gyR866/c8ClJw4MwnSWN9Oxfp3VqU02UjWQqsGpY5IRxz8buctZCDsHraD2XPUFIIYqT
kwRR99GL/YTY2+00GlzcplveiQeDjkF0aTRH7lGWcSjq00wjYoo4Ge8zb9cm806L9jRZcLwHGYNi
EpTlaz5fcqdY2/qHxhFOrL7aq8jdpswPsXq2hvQ0JgGGHw4QIOUsy2pzkWTRyoNkmfOVuV8LLa3a
JvNXaJIyTdVjXuHtVDfPokRF0Gyatyf05Wq8y87z2bC5Qo7mWi+jB+EL0ozmJjUhoibnRp7sjA0W
NtxlajEmoaxhiqKGQOxcaV+wPfnhjdf/3UQV6BJbzMHOTw7Dp7atOqSitZkYi6r+VuWr2d5EGCTU
Thm1e5UFv9SoTmGCHMIaOR+ctTZnMaGV18ZIAyqfeN9SkSItEXjzZqrNbUWUmqpmljtnAjg8cRsQ
Je9m+ji3VC4hlrsWldP1sSw3XkL419l1Ji+WhHeUWFs+A5PeeksSF7SoFQ+wGAVbCnYfHrV/vnvQ
hCZXUYGhX1hs2mmtWpDB/qHppecl02/pTWFAHAMsOjtyFAvWBCQXoNfzCeJCA7xZ6FB9zdDdTmwz
0noGthITfKYxhGVNzMkD7VzqXrGzppa7WX6sDfTavD+2c1dtYUhcujj8pGz1wySEQDD6hklB3uAV
lHuMGkyERlafJr95z9TbrNNSq7ft7ypPjs29OhEfHuGpZdLXATb8TvfWhXbJ7tkL9HGi3pvG1XgX
OxgRLwQkFgQj9PyatNPS0uqgp8frhbQvhFnrOOEgXdNRRqliQtsJUwmKL/k5xMW5tYMiBeNMt1pR
8yunz7EMCv91Ml5lejZhHzChL2ZNBhVf0cnM16E4FubwYLTAajXqbJud8D7J1Vxh3GAefghxAHpu
E7jztInsLmBOGLMKaDxV7rAd38R4KO0nRO5zA371gJN6KWzS4baOBtXK7mnOU4Idnfnu2+Mq99+9
oT7WjrnyKcEheQmuU3q8TYpdms8nfTK/yugXcZeOLFMV+ELh4gzdZE2F3Rm5wESKoh4xs4bjoPMf
2ZL1LEd7W9htdinDJgNoi6sxm8QDjxc1UKxJgjneeAgSvvbONZsnCmhk3Pbv2Vwu42xem7lJ20Vc
L3Qn+Q5bydVMnPwhmveJKoMui7YSHzC6XLmNPK1epSlfZmkgTqOG4qR2SYxolDVYGQveRvtF18C5
nFnjarp1zjPfOxCbHZ6H2fp0dB7y0ldXA3FI+c1P38ndlIbUh2ZRx9YLwR/qvVo21CtSofLoUzzy
CSDU2bZz7+2dhhvl3C2l/YkVvV/4lqFQilBYIkBKO9efTm1vysBwIwfUMxEgbF/yUbPD69xz+ejt
+MUnu00fFiJHHNbA0Ys22qaFYT4WxjrET8p0fRljyXcLtgeWc/PTjymfnGLK3E22HxfKDqFwddNI
r5vFFj2iZvHGvdC/847nQ4rFb+ONvrYvZG/YYJXBhoGfr1cgTLawAG6R4tOQo6UIYN/G0dtqsf3p
Y97OHMK8UNZeI33mBibWLbHPTMwXZ5A7FsRrDMjrpo135OOPna+f3Zh6mFRziLTQvkbAk/SgH9Mn
BEA4nzV94/NNenCd6QDLfvBo1I6iXZnZ+Vqv3akmp5yDV+hrKw0EIsmmbS0R08pE3oNbkinwvjnR
c0JGDddgG6NdZjG/7yqd0s3o5EELRGSvmTbw+ByTEfFcFbQsHZBouywMl9CB7XUY1pjD9fJqm6K8
Vgb7UX8K3UsdCbkxS6L5VJCIF7etT8QKTQo26NKeXcyaRs3VhuisWhUVSsUc690TcWqTOhtpPIy5
HkdLRUHE1pxzVtU97GosE6RiH6kkZEUO1tJYEw6It/dk26IwjacsrH/3Xm9k5zLEkA7quDLfx8KV
P3ChYRgJY1zWI0JTnsnmZ4aPvvCjuf/mGRw4S8z+QsWCG5hZg7hSpOyCa02eCv45jAzTwK1qBkLB
/SWyhgX7CRWwyfwa6omq4jgXD43jvmLBpTiyDuFohdk67kvznY07e+mq7i+9mCFE6cC+23I0Vnqt
52tC6f5blMXMuXk3fgCb+o5BzHdbMvv2EZO0+dlE7Lwj7A7fDLGUB06SyV7Hsh+PMCbDjrgm4XeE
NifuGT3mcjvSUXB0NDSnKtzyWXS8G5W9L2XzTeqxvthkgleSbSRHrnKXtTEj9ZN/thjtRn0Xa4xm
ejtiBM8n+20ofVktjbb1f6jyMcFZ6NqwEXmzRvUY7QDW0bSKudBs6piY1jKMZeuC//YarsH5lH83
lps9wfGpr0OpWvYnZAOScf7oQkoxaO3Mv/FHE/pr0YnYxA61yYGclOlj20ekzWamN4P9ER+yz+Vu
8DJmg0Jg8B/Fu1H24iLxx7933Gt2NXayk6AUcyMaW5wL7g8MOTVDVcUBg8cT3Nayy6RFTQrcdRaU
IUgu/mJ1TFMfdXCMvU0tVRJYXkki0G/Yp0DFcDalfsq8SWORqCzvq7aHImChrdN1gbnlAjTT/0VY
2tikM6ULQ93Yp9C1dfJnpbZHoGaO4jy9tIOmbu6gJnp+hPPQGlO7dvKhRKusbYeuQdM/QwJ0VwNF
T3tcTfXC9O/sfCVHyY3CGX7lY2Q3m0TTuLaEuU42rCn1fdN6nJ8iMq5GFxVYcWm5DcJ7cJwL2ETx
i1YhzGUdez6za084QmAEVPQ8PfTovwH3zOEhcxR/vo54wVtquCOBE2jwhMT4bpgZ4CAn4SqHzr7J
ADSR6av1mxeGc7OmjF1trSL3PoasiwZgTcUM8IcY9lVkuH5cV/vSw0KhMkzhV9FYgpg3OyeaQske
46UqUShA0/gRogl9qv2qS12PjyWxd0ZrPyjKCDg1AXoEIcwSlI17XUdducbNoqPoAX3Hb7AV1blx
drKs1xZpCK3DQexfZnhIAg0YIaQfQ1RHpA3k7xTejGvZK09UlGpMqffo1tG0UeGYHvQmHYJqxDEU
uY67JV0DlSRXySPByB8p3OKcMkvi+RjDn6RupnERysg70WhHYL+eNjFuSaNs9HXvElfpwxmRuBZi
mQx19EZVmbVPR/tGQ6W8WF2pHoSA6TSkwgz4Y9ESZYbhFg2pO8gsNN7ur8K17XONEnU5vYz6wIfA
d+JKFNHeTABHFrhL+RZZjb6zrGp6dnoH0UUVBlMhHpoEeeJRb0T/iFAFxH9opoTCV8InoEXGFPpH
qll2TUl68RKzSIDUQ51cXoyHMJu6vTeSyKplpEGJNrxvKwHGktoehVQ1S1+eIXYqkgsP7UHW9JWS
Czqhx/2iWpdPxKs3/jywSKZiCi1WzeUZHzk3KPBidFlnhbWLm0zfOkrwFQYxMcE1m2nW27ku8crW
c+Wy0uVectV+rEurP7GztNYGqOmTObUT3vmcZywFIAKWF053WDon4Y39Be6+2haVzF69KkVwqn1h
9bgUVH+GeIPIFBKqYd4ZsgfVqWQd38XYTsTXqWjMy8RnS6zV1sxAIwO7zWP1mtDB/mg7fn8cLDe8
VdpEVtDI3gx0BhzkFA3PSlXbpirW/mCNawMMDGiubn4hNfIGvdILaqzz6PAws1+90YxdYniRoxbS
oWUDXbqrtw0BLEzpmTilqcXiP6r0NeMPa6R8YuFC+jGY2Y9e6CfAlVWgArFIPpAIM8+tdAiKZvMH
Qg/6TDWqX2Fo6ktAg1gvwFGgoAsjULAlwbSzSCdKO4UiqBVVEVLTSQw2BaD2oST2RYCzXDEwdBwa
DCJl1kKa64ddgZhHxRbOacSXDxFlBqS5AewTbxwKg6LKzz6Nko8uFPgKzIKU/CJL7vYLqUYSzmBc
6B8twu8yMrwjdLSdxFqzmk0NIw+oIIAe7lLXR33PFzTb+oKe2CLzcWayk7zg4TD5jRp3k88xgYPR
ENpZFzF/7irbhl0PkK+J6JPSx4EdkDIjbs9TF174tnE1JwaWY3UKk2uHr5ER0xuqIK1Fsu2YPxb8
tt4tz5t2KzHWTQsvGfhYIgJoQD5bETsLVEF1EVlP4Z2Gie3s6rnxQJmM2qUiTPF79v28tNw2vdXc
EbB8UYmyooJY/Yy0o1ysfHaWlTMgTWcxRuqQsuo95lcWOjH/PtIsNrTDo+fV8iGjkuRXqyBNLCqg
yZcp1+QXLMaZdFFe7f1Zn7LAjagq40S8L2BV9IEBw75ovMnXoEHzPZSZ5J4TseNHupRxYEdGR7UJ
KvkYd8Z2VkP73kUztADfZpoGyHn1e5mckLGqoBihZsUxgCbuDzyJlYZg2OHxeO6B8PzkWVqcfGh2
9NJCfloIQXNAa7v0F1E6tpqJqwQgwYor2V2ssTnl2QTeJSbWYvSaC7HBrUphV9QcSTtysv+LvTPZ
rSS5tuyvCG8sD7h5Z+6DV4Pb97zsg5w4SEaE962Zt19f6yr1SpmJkvA0KKAKqIEgKTMjg0Fedzu2
z95riwMo4AAn0lieG1WXK6Lw091Y4eZpE/kQsp7cjNJO32L/Fg52uboeO6OrVsborVsjnt+bcKyf
FKiHfZOSL8vlqF9MxYcKNJ3ZotFpSTEfS6V0uLe9CMVQ4UUwp5ZMaWpvdWl1d6MZsp4mExs8k9Kq
d5WXD9seKBOh7U7d23BM1tUIx4/sEPHcntZrrGx+iXtpnvwLScB4xTNjnGJbOJ9txDeTmHfE+Rk1
bNlLlDyfzdAijObhfk5T8p1kU2f8PV5aLkfJKyJzU/HKy+SzY6m4ZyscLBzUhTXdmdOmTMb0HE4p
z0gYpTwLgzsPHx6Up3s/Ouchm4/4GLjXkF7bQ9QG6scNKBM24anJ5i1y9kJ6mhGADPVGittpPhvH
JkKqdHDoB+PR7W9cGtqQhYOjtjg6ZaJXug3I98bUIfHQQ2qlrchAbWBAcb9YScAko81oi1URHMFQ
SfeLYE340t3asYmhUSfrsaEfF6BaKfAkJ7mStXCcFakvQD5OQ5DXj7eFaKGfJC8mCiCQtVlEV98+
+NI4dmGJuNeSH87B8lCQkiPTRAgxCTtPa6rfOtLLRkaHrd+9GBV/x4Z4A9Nv37vTz/8jyYB/5vn/
78UH/m9MBgjQ+f88GrD/+pl/lD9+n/eBuf9f2QBD2N8chxqVACu/Q+THx33/WzrAsJxvLi46PwBm
DoXLvPHr/x4P8LxveCeEb2LmxnXry3/EAzz7m+UQ1PF813Xgd/9bkR/nj9kA13EIDhFQEJ7lEGkW
3p+yAX3vwQRgyUqDXTit8hTULF5pXJXw1ZbgTZAslNEBYuQpYF+ltnF4E0F9bCIaUuZ2GugwE1PA
u9ZMCZUiGK5VNYXfuUrLh4xE0WrgCKPJh+b2dopBcjja3doGFZYUWhOH0zlRnIy9tFnXw7rHBYo2
Dx41LvGvqQZ4VgDae5VTd3NKGwTBqgbgQmzfXwW8xrFlD/ErgvpMZjOzIEBDJPvdz/PvOam/QHe4
VkmpFR0R/PR+F6C4fZNYY+NBd2mRI7f1554B1xs5jMobNBBk+SWhqJBMUpDme0pcwuehk8Mzkcdm
r3HlX3qKkX6oPuWILnrup9QsWUm+jLRlXOcidZ6jKKyfTbwCVy4axkel+uLdUK37MWbltP7XX7r4
I3b99qUHVGAIvnqLinuG/D9GusRcDQkcI8y6sHLR5Mn+LiydVtg7WWTB850f6GJOX8PStbYhStnd
MN/ocAPYqRcvJw2R2HDWZsHqI2N82kbxaNyZUcFu/l9/qXwj//xtRsJ1fce6/UdafnD7s/wufgZX
sUJEHjwMOVHJx0ML23jHCUhPufTasL5K7vTN2eqURaOhQkXZWIhx/BjqoTV5MaZxh13awSOkwzzv
7YWR2DcabaeS+J3VTEEJLOTs7Lk0AoWQ50buyTLszl825IYT7OgS41faD05D5Q+G96NgkAVZOSWe
T0AAmpCx4sjoy4Ob1bOPxBfxaZtIVUP1IFrsnsitQsuD3ly67ELlzXHCHRPLwsgsPHU+vnl7hJho
xZX5QOF7/cytwQzXFWnbPchd4TzCeffFTpA3JqTjRJTi1VFfPQPPDx6debJZw6Xt/JaURvUT50L/
OKcWQWqBdHfK5rjbMH3tCoC4cA5AVyMvEY8hkGbF9zdE8mclms5CSGmD19YpzX3ARMAecrCdq67D
7qNQytznoW/+rOKMvH4RR8WN+tAQwu1U3p6xgjVsiOoBB4YLeaQHsvrMvSI6Jd7gWDsty+k+h/3x
MEI3eHB1VXyfqX3/7jWuPsL68nblaMdfEHaqgfVsNn+f68K5THZC+yJ053czGCm3jWNYeAaTwYl3
i7dBZ4of47iv7+fZg+XmVZm1i0v2TLVOwwNv0fnIlTS+cweFFqe5I65kOucVtrJwuuT03m3IL6dn
aavibLLtuACIh3aEAxo6UieL9tkZavcoI2u8kC1vV+R7mVcZ8Y+1aQSnNEy4NqMQqYP00/mtAuj5
wATSdaug7NxjAhboXBcTbjyzChrU0jTBDQgZdBsAdd16vG4PdUxNEzeXsn5B167SbRAWxB18s6lH
rLQuySQDNI93T/e594o8Z+9qaCtHWqHQg1gxfAxtNeDYEP5VojeqDSa9KT6G2jGnByb45DEWA/et
VvvndAi6x0EqlsFw6ulNLlFZIQpgGgTuZu1G2dZ7qZgmmcuS6mXmZfBSeQkX43pEjpsJA+GjTKpu
a/J0xcuIVpF0gbgL1yKC8bYxYz/8GKvGOlSpkWLaU/SI9zBYtpUWzaae7EGfWifUD6UTMpBp4vKb
QE3ZLvFoieRsaEKUSVkM66BXfrBTlgycfVkboliNJea1RrrtK6828FBtW+1NW6YPJtyiYwuVeO2H
N9GP7zOnj7b9wlvBR8GV2PqFjLHBgOx9aOog/jWSxLTXtVahyQ6CODvryalX1AEMzbniuvTA1bE/
Tkx6YmXNIwD6UKS/3A76zyLEM3yeCstdaW5D9z1FBe8xW5/Pip/Dln6t4quBf7suJUz5ch6xbNhZ
xmBYY44mjTK2XyxJs88G7eleJMHobLBypQccO/YFzRpmX2jm9a7QSXincdSeFRULdzWEkA0KQ3mK
4jZ9F66mrJNWkpacguSOSWUR7Qv4Mz8dOHFgG+OB+JI7jPP3kP6hndPk+ZM9liZr2zwHzdxSzw2H
w8rye9g09pML3ul5BqyzcVoc6HiAov7YDmm9s60hfKoaAI14LULAHLGn7ywgove6Cv0LlJSbM9X0
T3Szqx9BKOod77xwFxGMegcaYRx13GPU5OVSvMOJxH9BCr+X2yEtAzzowiYS6AgdNzsJQx9+nopd
IG+Uk8ZeLXE62XNy9VQcImZjUdmztvTNHef+8AzsozQhFvWQz1jyDysPb80BAcz98ERjPg/DbdC3
GhMRGfl7q7XbHJzMTSCEoAf3oa4ndi0lvl5PtHa3UcaNrOOwpt2b3tg88hPi7uEl4S1nOGuVb6a5
Dx+AtKnjYGKEbfLSuOouZr1tzOOptyLjvsx9A4k2pT4z5I5AWKvvPqGpka8accwcRgnomlQTWYAh
pvo60lG3jyCd3/EWUvo4z0UOjDceo7eoxWCsUgNcfkY36wGQfY3puCXOAanA3adoZ8Ya5Ky41EY6
0TEYDS+BVoQcVTuzsg2H6GxyB2NbNPj9XepkJQGbJG0xIE64VpRTZo+jWzhQ+RFfiRdERbCstGft
sVFG/NkbUb8YTmVLcLaAZO8Ex+djwZ84vMGu1DP4kuIecq8+AM+w5BOYfsmxWPXxVtiTeakg/jxN
TcNxVLe+v5hMNzupLs4uc1NRjxdHIE459crnJArbZMlmut9JDGn3PR3C+46fMfOS1OrVc/TIZ0JE
ex9uIOwcXyws0Ub3CRXIJGQyw9+NSUE+oHHFfixZxugJ4ulkdvlF24N6zPvA/mlZEjuxm2dkhUxj
+hkYUOawsPSJ4lvv4kB2MOhw4Yqv8XzjSPhRcBByjKejGdsG/jxevmyfZHSORG2cZoO9qA5C9ZAb
EGNWhA5jSHle1p0gP4f9kpWjKNdsl9JNKLGlE4QbwdlmtZtAiKaJnVVMd27R9EhptsmlaasSGK1v
nyi+FmfXbtBNMejpJzsGsH/MqKQ/z9R3H7BKmk8Yj0IHbbuNnqQ9Y9LIDR09KNmrNWwnard9Z/ih
KeWrTrU7eEQMwjJgqWyW7qbIgezXgxB7ahdTPKZZyH4KWa2A4m877dpDKyQqTCQSGmo/qJ1RUMcB
bKvGz8fzz2toLoPsCYyr3EgvcY6TP1ovoGrTo831cxc6un01pNGb+wQYLdGmgv5cybs9XyZNVjyZ
jjL2Y4qNctOLOX3hf3bnmgNx4+uIDvaiSLtX25/7Y+JH1V50Jmus1O44kEc2O5wWRpWfx0o6jxZ+
OTC/aX3M5qKk+is0M3cZ6yI5ej06qWRK2k9w6raxl817eusd/FwsSr4GhoKnrDbr99CMop+Mn6iv
hoQxFTNSwzj3CRlwYoy3oAbtni01g4fY4gUMP3+0H/p8DI9GU7vroRHuBucY7DVrtnd8W41+EWhO
g4baimvNV7emUgU/79R5JL4yPGQnCAvBlYoSLAKJMPa2EwRbO8abbKqiv/Cl549154y0pBMt+hXY
A5RlGwOb7xrVBgHIObW0wJ6zPuzeaZCzT1RZlujqKr1UPfPxwqhVz29Q4Fe0Bqv/kbSiPlZBHO0q
exoOudvoYh2y0bw2wgyOTZiOmyARuCz68saschKnXIf0Gt8B34g+RalzFmZltSHpbJwFMeI9JGqI
/I7wK7XhGgcTLBr95Lv0jepq4anfhLa0BlSXxPwYw1smyQ0l9yfH41UAcBQtJVPNcbZ1di7CxtmV
TlXvk8Buj9NkZV+GN8k1C5LqYHgO2z6j7K0nBUbNX4oRvNYjPaYllCqOTI1D/N0thvmNZriezRbL
0XpnVTFztNFHv9q4U3dWXMwIbF1+jrWdvHjpGJ1sP66fnVGTLFRkjPrZc/Y9WwNnKyPZ7qWO1NHR
BX2YPfteLh1hcZ8R+ml43I3+3FRGuG4BocvjnOZJy0M8TtuO/e6DDyv6k4ZoSXGkOeSfbpzUdzRs
iHXFaPCueL98je0ot7ZbgR6qDBNjH4xp7Ak9TZi6TeKPyAY3t/RT2b9lRtqe8DfbG9qsbyt6v2ve
zFBlRzgDCGNNEWT7sXKco2n4BhOzdu7ytsCnNIPBJ3iXZ9gcaZDFLeUU8WW28+Bqxj1NTlMR2ySR
q4hn15L63EVcpClYCZqXePKzHXUZ3cVPR9Ncq1tHwgkueLGHXzc+etQgvFousOVFHSvz05Ai27tx
87Ow+dPrOTQfkqgLLoQ00ggPg5UcEuWgrotCAf1oklVSNvNjPtfGpyK336/hh0UES7p8tA/s8cy3
xgenuKuQBZNHkBvTQk1x8u6ZXXOyiNUSvTfG4l6mthie/BrJGIiGyJdtUcAmhemRfhkT0up5rorg
q4KLyMDNpvHo5NKuLpXpNydKayqThbzrY1xP4u2NyIupYxDth5tjvVzTugerwGz0r1DJ7iPNCbap
ZOzfSh5esaYjxzN38dSPG625VnEFHR8r0s2Q+z2/AHbIE2ch0V1FLOBvOKL85SWBPoJvKh76WhQI
d8gi97GI9dHHksQE6hg+5kLD13s6XQtnW3euzdvAumGWYRqvPB9SQ2NWwJDIZ2RL6YXRfuBqWl1S
iwGVJK00qxWfgbg8eoy9CNU+SfDlCE5sx4NHH1TUhfUBn/cM94/WmdPUtsW4Sy2jf6fxrvwquDMQ
ORFsOPFc11tRB9VPWZMiSIypunSW3Q8bUHjVXeJbLE751S8YfglUmDCgqA3SZn7QeL9o0BtKmJeZ
3xCdL1KShl0S7roJE+dyYgH+acdtdXXa7m+BM5ZeSTL+sAXadjoq61mDEG0Qf80e5HkzdWrrp4H4
lUR2fC25DALKp8f8y8D7rbesjOwPIgwOnxrsrGvptzapXWU9gKms8LKTrkV9VYO7idqCU6bqjMvs
hdZWdW5Nv3qj4Ryo2f/o0KCypTs3KRDrXmkWeKBoz6FOnYcmb5KNZzj11YhvyS5mOOwDhmZ4xtLm
1PSAweovCNS6xDp9smxovq1P1BJ3lV8Gdk/NCjtLsrKae1Ax5T537N5ClLGdZJ1S0VE/thjj7I3X
NCmnrqTlfkO9dE4vF//VrD1iDfkG2Tc+Vxmn6sJGEkKKH1DbYAik3YFDS71wlAdnx4/BMSAUGZsG
L/yxsyhia5zG+Bgte3qxukk+eUkdXaSIGA0zP5l+Ik+5V15EsNg9O8EkGkP/n/tuOEdQrh5KMTgP
IdW4R5Y7xrmW2XgV7KGTdTN07J1KU7vA5icW/JCR/e906HKxI1wXnMfZnV8arvU7GrJadvGJpLhg
ap9h0BnBOsCgYq0qnCtELPwoBDudvvqtm73G3jQfhyjrd0orcVDAq763Vo09zQcp+2gDDvru64Z4
pcb9ujJZ7d2bJnXMdQ+DxGVXD76zUWhGZdzf6silCi9d3TQvWe6I2/HglCDkLUduKnQ+zPgU4iXE
OAL0CTZ43z0sVNkSzvS48wFv3uNlbs8MhP2nKAIo1WnZeffYazDt67Hc25PkKWX0/+5iIHuletnc
TBq3soySdlNmY/nYDSyNV1TSc1GJo7bZ0IPiuavJyMZj7SiobvU0MIFhxbfvMo8aHn449Yl8Ax8T
nBkmXcUxEs4hTJkscDRP0l+IKNDFpopE2q4zpxkMHIqN/qSPbTgnVp/cCUNxZUtkhqFZuDijVglA
NuMSd6ynWWgK8q0pRfCA6PLsarX+uO+GgZEKFqJl3xlWySfVV0NwjA3uVA91mBvUqxk6rX9GTTCz
bIQ64I7Yq9yoWuf4wKa9hXPSOoLeDrJrN2T2RIYPkjZZE0d45EMN/tEvAopEMSCahS59XKyzZTKT
VY+F+C5zxZ1l8dfKqikm8Zx6PTeiDbfBWNevdD645eqvuRdJM+5IRU+tN55l0cgrJmRHEuNz3Ye/
Fq3bhRBiorUSrrHuqaC/tirltOS28ug5nXpUtrCWZWi0v0myt8UFE+IfsFtfVT21JNr1b8Ce//V/
/8d/j5509/8YFu3GMPrne5JFRWfSx19Ylfxl97Odf0ZVn5R/ICrdfv3fiUoB649A2FDP/tYI7yEF
/7Y0Ee43pGFpk0tDyAV+xq/5L6SS+82SrmvRnupAOgef9A+kkvXN9WxL3rYtKOHC9/8dpJL9p62J
tIRkvcC/EK+y61iI1n9UqkHGEIzsnXRJXlrNIP0crJ4h75WzoJEDP0BZs14euwikvxtJInHtfHvJ
N9EtRzZqBvnUDIgwOKobPiI9iGcVyz6FRDGXRNGLtk3X4zxIQpq9KyJUbd4jC7qWGn8PhAF7tNWP
wbgidIl9bwRp3V5g8pfwbtRk/sJmN7Ap7L1wXHd9Tquhlxn5i+Eq1rXAqKJ5Wbo3u2voBPZBWpoD
MsHu/BIYTvLaRnF2agPKBECK+u7jgL7LH8/NbtH3eYRZA1SElJErB/4CFsGdSHorJasQYF0AitGe
dVDgIC9QI45+jwMZqg8VaRGvyWPi5MEjYHRxTiaqQeBW8a+1S7+/DF1IqAf3MqBfYJ0FuI6+wMnU
4WjTmWkxeIYZzKqoPebwwg28I5OiPyMbAM+a85QAIeLKzbWHTqQHAsX6l7qhYo+5w/edS66BDk4x
RZCs7CFvfXAxCpFsZugPT9Dpk345IRWvkZDy4JanhlEl6yB5HxxT9gvetcGdHWcujmzNWUBiJ4/O
Rqq8d6Mt6NLpIAR9cQbLLwYCGjy4QzVH7QYjhBHOtl0UpqhKaJRxs+zzMH6WWEzbxSBLKkN6M8su
hV/oi7KUCUPG70fQA3HIpyz29dAvMOpZJy+rsZ60XQiko0ysF4u2l32W1mSWxARGpvBQSwmlzp1e
zrQEegtROMkzEwRmCp4L9g2yiD5R8yA0dWHFKdGAWXot/BYnahHVgIDl5PzttzZNMlPEdzF8cnpe
5z4pxIrtm2dhesdjsMFGZ4VHeNDQfri14B/1Q08ccS/g6ESkTNxFnaYMj4kX60eM0nxpjWT5ABco
3dOHWqX7emq6T/aOw0V60LqT0dSX0fPw4hR9JE7zkBMIQfsOH3XQRh4OHUU6ExcS0b+8FXZxsIyO
XIWnvZwaggZrBtqY+ay01A4f13p4V9EtaDKPSGOQRotJLGfExkcjsKiV6JLJ/0rS3nj1YaphKOmI
b1j03Vy70XQ0uGOrj1d0XefDxuMXb+mPyCD0ypTyQTsIPRuQA5RYIiOeeHEbTAaLjCnxybdCmIet
M03jimS+5DYN2BYo1SSrlN61ks1R1BhRdQ2GcbSXdKU6P8j2MmtSOjlfM5anr8mYW18sCNqfmLPp
KklBzLB1zO4x0Q7fiUMM33PTyh7sgfzp9nY7BYZAwHHYVn1GvJWqIP8h7AWs8FAK5XDKjzgkR4F0
hkHebwNy9abGbS3C8n7wJiw1Q0SRlqQcHGWUxKGiyCJW9L/AAkla0sYCvZqACevQwu17FsI9Gy9t
Og5KSZ2DcmlK5wexVudNByzv1lCgBWqsP0iXkakNVlzbQ2cZxHp6blNBcir1s3heeTa/PS2XHQ4Y
ZYjyM58K8RkxIOD2NUezZxvWsYLAOesr1htD6R/dMBAvTMEzg6byqJJBaYtfCht8ycILMwgKRlx6
ZHu7kQfNarB4pqSMvjgnjHIFTAIhmAq8+mgETNNLHgJJ16qX5jGCtBhfVWUR4Q7g7GMAmqDHL+ph
TPDLIiq4RAdsHGvGiFBLt5Opi0sRtSXxdj9lwQZu934MsIcuM4L9D+COzJ9qzG6utHkWKXc3+xbj
07OFNB4gQYLqxurIagmD1FLWYWqQ6q9imxl6xhvpUz45LYM6cHmnR56x60Nb9aAuPcp4C95RL3gJ
4AbE0vKQUYDxPxp5RkMJlClScoZvmhc+WOi8XsuAdt+wiINrpBSNySKKxK8JaSUHK1VA05gB0uQH
GosN49kLDP7xmAMrWEqj0WKNjqfB8AfkOVdDLQJj3XFovwcDq7WFGJIbIUpKLRGpDOtioro9VBU/
01VgwAGBqeSNn11Z5q8exTodN7RQHkNH5CTPE9V96ThhwWVo7xZvkmDG+uAOk36JE9CIaVFNVAYN
MOzi+P13E8n/ZtN/O7d5quFj7X/853/cznXHd3wYq2bgSnSpPxV3O0ROeJNjHAt0qq6FEcV7zm0J
dgp+lpVSTYKUXB4n8nC/bb///1T4H7dv4r+YCjHPAPP7vXvm9gt+GwNt6xuHCXxbSs1t2/6dd8ay
v8HaZABzPCm5r9r/sM64Hn/LEu5tTHSZ/13a2f9O1nTFN8uz8MzwaAkmNy/4d8ZAi4nvj58XDD1w
cvldmDlv1p4/z4E9W0OqWNkKCqRdBzZQHmzE2GDR7GbOe1X7rFcklKVOrNrO8PduHt31Q5PYpJ/m
/NjkidyWTomEM3NSB0Rj54rClXQy9phbAI/UpO6wAwWLTpn3ZUQNB8CJ/FEa0LxyOB83ANcBPZ0R
M2WJq0wOYTA6pDJY6q7cKVIHvPzbqde3PCwtUGXnmCtQEOR/BVCiwN4EOTHzSSd1R7qlnheF5HUd
S7e4H+E4UrNav3EDvWd6iVd9R8lEGKm7Mp9fXETEFR3X5klSqEYZS6Q2ptREG9u3RMjm2oCH23Nq
D3TGgWeYEMwC13/PXX2OK99cR5X81XH6rd3eBO2TYoPz7eYR2ZLtDUh8K+/58uPpTfJHrh3xoatM
rXBIHweBw8jNh5Xh0P1i4fBfltz3MAN3bDkzCTffd8puWw30t3CQ0WUcxJa3hFaWvggqShfTXFQ/
JgcCypAO7S52Hbn1+/nEaideFUbRgdUgtH9bRhO7TdgD5t70ZHtiOkQ4hPZFYXT+whuCveF1THGA
teplV4GpoyBofG4y50eQoQVrqSo0sdYjzgvwid6wD9dAT1dEBWBmWZueECI5j6y5i/HNkw6juGRw
QY0DXbZhtLTX0e6zsyGrd+DBAXseRNv91FR6BYeCFk6OPKKn3Z6+D7b4Rkd1UZUMqzrLuDrT1M60
mhxR/t+DuDHWNcuYCqoqaCPaKyYsn7MRG+CJUn1lPG3fKUqfwbQ1+S4eGnK+jXvju4fxAO6uBwHh
faTk6G+oo0kYpygXKydvVlnGEDDSfuDWip72aNkI7xRX7iEqi1cEMnKLbyQ2ISOAYEpb8TyqWyjd
ZSFV0EmMG4Xh09n1GLDA2WCUFq2Yd5AcmrXJEv+uHBNi1lXXunzSMYTxxDnqRY+56y8CCewqT4YG
FSLsn+qOnneeFPBi0Hn4rpMsaTnoZkGSEkts2lnbnlKrWJGQ8MHV7Li4+nfKjuyv1OCjZ9hWulRR
p9aO2bEZNwfyE3Ez6WVlGfok2PwclItsRkKmkThWuKaxDloVeliSIs1ugaMB1qHdJ+c0tL37XCti
BUHs/Riy6RIUeg3mY1slNjUhbKBWNZLsynTp5rNCrklAmYpnpyLlUSAXQwmJ0mtRU13qW+50GODq
LsMe3/dgd+M2mztJzr4DjDG7erw6bnJC5ewe5wjovQchT62pc4adoG6kBb3TKIK5H9grgU1vi/bH
RrfxWXRTDeEeulCwHGCcsvNh2MYRsRWIF5oAD9x8W35Ir5HHvm9MBJmMUWlqx3PbdrBhEZzgQCF5
rjpB4WvgzcZ9YimSBH3KmyW2sNEOyOht4j17PNOzirn3Wf42yIpwH/VynZU+USA/ePAq0ZPvuXUc
4r5le17Im12CV+VtW5Mog/C2HwaHhgge98NIuJeqDsnbxLwH4tQNr1VNoBKDL8MdQA5aekGzBb9q
1qJFDZqxT7J3t/Xs84w3d+LFcDYlaVNF7pDft3dPhh/CpjEKPrDcql2sAV131xcek59b6l08JhCz
GsIwuifni4flErNafsYt7y8NQf3ICCQdXEI9HNpA1usG9NXWxhx2IvkvtyYnB2lj4D3rvtAdo7WD
ATLOnbWT2kAD+0mqZFFWyH4O6u8mDxWAO5zmQ7HOYnFXBMXbNHX7eJ6fMt74USsPY23e9OKlCPq1
00kOo2mZBh5t0tOS9BHwKE8tOk99etz78Q3xZSenEOdX51gXSmOvUZAcXBYETY/+jmJaZBTtNhPR
C1z83G5hONm6g05p3On+dXDiR5drMqnIe/oU9Fc1cQvEAgHPkz8bNVnXSFJ8OgCPBS/GfYCrQ8cN
J633qfikCPc8Ya3AsqKBI5BLje9lbJt39E/YJ4ZPdeNnTtXStjq9oqdgYNquSCfzxn1iOfSDXpcC
OdN9Dutx2LpN0N88bAyH5WCBynCb/tiLPgJdMCCimPEvPlz+jtJmXGFuUycgn8xibY3UzuKcovmS
hwf2ekrRW5q1IX4HkCaR4itXo0v6Dg/7VOoz3cievRBqiHa5ZvdqQZDKuNwAco+nIV7JofEf6sqP
PgwvEy+eT3RjAfpAb522SG5kYJmcR4q9DkEZNvTJmAJrlr0b9WR/xnKKlpFKvc82IwaIW4IPDeuv
+9IeCdYpbbk7Thvex5nJwUMoedo1Zd48UWJPt7k06zulUl4U+PaIwXleuc3qouHjdvtryD4/q3Zg
GUFOoO0CeKbaj70rdfPfgXZO+8JzUXr9/hADNH/D9I+9IBoTovUxz2Xedvctiau1Yu+UAUP6mmci
GryUkG5HPG0n9mVoJbzsN7AUHyuIXgRl9SeFp2TTS2CaRU7Ji9XPYs9ysaHkN2jXhucVn30fB2c+
WO8V+suCHxEtqIL4zL5JcqIhres/xEUnLzleaTZFs7cjX3cJ/fitCC29H2tWvm5xA4K1PAuduaDV
6IYoycyngZXlnlK0nD0TZobSHavXgi3fMuco5oceN5QI9zao8mQOmfYH/zRy1VkbNYcYxGhjk0xw
wfkEAe8v9XyKUOe2w0wupIOTlAZAwsmSU7BDM463cIKIxw7hg9rRdqfJFL3SbAbo/5bgLJmDpo+E
ZfYbjUQtW3R/PISa69mKGs5sqWKQLqlNcLsL3Hxt2f59pmVMNLrItp1LbV1N09neystk24mheKGA
DcwB68ZFP8C/TPo2hMpbF9ugzVeAcpnW2rOKuPU2TIerwXHPhqaxYNaITyZIa8t9bCr8WXH/mGfm
IjGB2mhoJwrJMfbCayRC4KA+NBFSC3A/4CitY3N6mufMfe24/GKNnbZBXqVfPnEuFIGuPCi2Klfq
he88+k35abqEVotEf6ZzOFxmJYwBs7jI127tlzDxIrZLffYqDcd9tglE33k1EAqfzh3GX/AdKOzV
U8538UQNn14lLrJU1Uscm/0EawBjA9u5oN+UAgyQ7sPxR4Z59diwAMe6JOhnIW2ehsVXhHVWo+Ys
3ICG6Wy4tIEFdBKojkdHa+LtKhBZC7euH+Q4751sghQa7b3OjpkBnPWtOgu06MFK/e/JOL4Obg0i
ij556TLKjdEWeKHNk8mk60+3/BqI4inG1VSE8UsK02sCRQ20qbsfOvgVIbhMN8FiNJkA6wb6JUmK
bOe5e/BrXEJk2dVgrJuSwjy5wkV0xB2OZMeK9L0w/PeuCqE1AAbsfYqt/eKXP1kbclgsWXlacX1d
gOcNy1kZ57Ift7aPWxDUSMxWeS5pyyZBiwIP4W8W8Eyth2iIip/9kHuUpsnx0HSde6qzzoSy4KVH
Bef1ogai9ezOVmkCjY2MPaNSJBmNZKzORuQlyDTenYzMN0Nx9I4F/iV89fy0eNfxJSX5jgaO1zIB
GYw7hY8haUjOYkCNotqSmjVh7k7gKMH53cDgNXQWsyQYFatolaVTfkZ1sHd9nYgr1X/prpQ1CcY5
3nSQgAwi4xkxWF6OkanvtetcohEZiNgjzvaCIFablMMW42H0UJD0/himNt/MWYofz+x+UrhFd+0o
bzDmqFuJtsOqEsrhbsqCaR2kTbkMZte+KzAq2z7Kzv/k7kx2HEfSLf1ETJBmpJEEGr0QNcsl+TzE
hnCP8OA8Guenv5+i+qKyq28XcJfdm9xkerqcImn/cM53MP4wBUutT/cmn6R4ir/TJMFQOpnpFyjF
y1Qifmpcnp1heDPLtHzxCRaAYQ8xE5EcrmgoLytOBagaGd56xorTBcf+L1VaNaF4bQdugqNUmrgz
b1G6m9ZR37GFwWseoAObtbMdG+me5yr3yPStmxsOPpTHpKy+w1676wUFzZlI3BctmLuHdgWoRH+l
Kc5WUCLgiFhf7fA0nHEERJ9+6tW4OiDcLUGF2TIILQ9CJpPCT0ZHBDANbbIdvGWTSZLwKDtFMGQ5
3EjtbtHvsiLg3Cv2c2vvSXI4K3cZn6AtPSgPt6VbNg+Vg347ilngdWdGUIRNRwmKGHB9UZRsiGPY
G2l15HyLV4bZJ8eWI/gM6Ks+8D5KTrFkEuTpTq3NwlSI4PO7kPX93m/KZWcPcF1wqcq3sJ2QcdiV
+iwb2X20NmPaDiiuRP2MaoY+vNtUEJfj2nktik4EdD74veQ+Z7CPSt3ftxxAu9zhqR59aAe9V53s
MXphU2wcJ29+EHnypewQ/A7J4oi6609EwKuwd749J/vsWJAG9SRd+BLC3DoOJTS+ga0EwrGycbYR
xV5MdwzFFHzH/B51yjUMSYQXndxbxudQGBB5BlS8ttongrSLwoA0pfLPbhoYygp8J0j7qGQNHsAo
cqBcLthFk/GPnpcb2HJab6skPHmNagsQC2CRGkkdC62fPRFjEpb5SZhmerGXfNqgSyaavuzpqkX7
5GPF2TihJtDcrX94Y+jvvcFTe6bROR3OLUontXi5+su9NAi8skoc/3bNMgenKH/PUSbNK1O9JGiN
AUbneBNPJPRxpyVSdFTU9yWZZTaYJh7PFTovUrY9s6BQLuwXz7HyF1dbmvpLGAeUtxqXu1veGa7T
rFvN3K1zC57unji/NXNUZDkDghmQ4DSlCICJIyBS8h4NA8FmVlJh96TmIAB4uENsOnz7wC32c2ci
dTKT+a5w1AsImpvcOS++wspqnzH5EoO5JOV3yxz5ONhzuXUnO1vPIiQtS2Jz9LHIrqWQIS8dmZEo
W2bvpAj6H7UsekQnxAaw+/hORc9uxsvZxEAQ3TJEZX/v+RHIM4+NWGxWe23jDUBjqlfVGNdH05ur
bZjLbLMUy/KVxbWxawxF/sNcoyhhu14/8tVgyc3J7otC0o/NWU1D0PcNMKZycJ/sHpVIqghsAC0g
HzvpApdoUUftuwFk3Uy+Pd/M3IKPdPp7OTT1PQ24d1eVsJRN2O6nyYgBUM1ZHmRezxgknUAoTZoK
pKqIvovraFMu7bzN0X0evMQwn2F6Jucwx3FSIJ48p+CmGd0DGEKMcEzDiKiD1iiG92bga+gmfz7Y
ZmUekASTVYHBXnm/MYl4Wy9SNY8O6e6EpwAo70sB+/km4x/Gyd6QXZ5yBfEFQQoEnGa7Tb2jhCnB
gZvx3gVi9djHy7s0i3M09s0FRb23kRXqtiZyJ+I2OutXE7YkkVopx79y7AJYQEkkRFBNOn+a8ukL
YSOhKmxqn3Itb4x69IVrPwo/iEyAgA8be1wL2upbO89Hj41iU5TVzKBPM3SBoeBeZmTTkKGjD0H8
LeW2S8AFDc7ZZ4y8ivDV3+ATqfgIgSbvI9UNvKBqLpudkPpQwysJza/QIVke31hzot5kdGYvyWdX
509xOH8YxA1gPyb5HRDHuoEkvIrUfDRAi61N7UpK0cGy6alAHc2F58IxSqFVZAZbIHuyiKFtDZto
u/Em9B49mOfkpyZrS1vRepoZWnSD6e1V1edvsrfifcnejytmLaeWexujSZxcs8ieHpEOyzeiEK8t
2ZowkGsMZKtmYVPtaVPhrCgTpM11qIlAFZh4loGbcJkvjpshbZnK+AFFX3E0FzwSdmRIsgWQ7lCe
pWzuxu6b2UwIzXxajuQOCdLGjHadYoVRqTR2JmTK60y0AMbvoCm9rZQZnL9pCp/rsvpdUaaxIqBO
CNIxw6nsk1BEwm0KIBU6M4NCEEQmGuTWouf9M2JeoVZrAmFE2JF1WAMZtmgkJ5BfY5WQmeMkY5B0
3khIEQmKrSIGpSElBMxwY7rU24iHSKCU2LyNenpioxbd6SkU295AlLcIFog1fciHAtyed3LZt2Xc
ov6DCEHpe4+L75LFbv5cO5p+qU6YnNSjd1BOTuGJ/xu0RCNPAivNGUOieey6GVRmnsxX1FWJTxMq
dqLuinUqIgTGdrvvjYUQxbFyt2hu+YKL4dMU7q8Q33AeJ1S4RCIXRPhYuTT2ta94miYCaJrYYiSB
xlbt0gEwZk4GIvim+MckCBwPiTAgQnc5RiOhrY6F4mxKF+vBnqpbFsKyBV1HeFNz0zKjCqbSax58
1GNz110Bgp7Npb6OPpXwbEYbu+moiJiyYJsmYVzV/YZM9VduaXrH2Hko2AKtQt98pzE7+iNFuAu3
BLnBDq129ZvxBeNg46ks3Ii6tYl+hRAWCUpX2zK2AWovrViNvMHfkDcfu8F+NJ2afZqd/Qbf7m8Y
nJevIMJcsD4l8MwFFwgWHYTOabgNx+wR1hZLpzwc31QrsksnkAYEKQncgOsJN7Lij5pJyljbj4ZX
gkY+VgYMFYML6ec+vBSU0j0k9mwR5CgrLOSxPrlKtrT19XBRnaXYBLvFUbYtS2nnzkMACR6+J8Gu
n5/mxeo2czS/260DRNEsf1utBjpghrsE7+xdPgvgCaO3Gxk+75O0bE4Te9nNQCwpUOj+POti3Ms+
5p2CXeCU+e6Hq8bwFxbKzRguL7gbm+dI5aAeCPu1TmOhv2jNyYm/sZaQc3OUzAlZFc4cVJS/hE8N
iX1P7ij/mv1+DHzbcMoZY4eZtYxrUyhU/WiQTuR2ydVMFl45LZmh+tzNZrXV8Fcg97FMZgaX9bAF
5nqIiy8gCBkiwYK1KpFLPbjxmfWl4pcv7m0EPUA8A0ixEDHmGHQFY+hgQ2ny+pfqfPtSpZGRHUMv
hV2ON8H7sAapa3JlrOonNDYcxY1ok68uLaej0NEYDIYVz4yrBT19VnavM+JZtrLTjy4Cks298may
MoZ8xRvu6Bny0WHzS5kU3/HKYMzGsvvOpDV5KsmhDexJmjskdCbPaudfokgXT2OZxacFrUm3MoBQ
bIwY29kQDj0TYhueWZml1raHy0Q6A22eZ0bxycTHyGGYKiyZ1tqJU8BUQMofSKs9Oa79o46dnIkK
sX+mD5JOurvZ/dXZPEoT+cmdOX9j5ijeahdXVmdjiFJpe5R9ScIyzA8yG+DC+mjqeXgNP1haXmd+
XHv4VyPibvT4A1zGQ2cN6QE7ZrWJ5jF6hL+0dthSrRxEzIFRLtlLGKaUIjXb3ZBNl6D+4uU6prvF
0ZsMD1Cb2flxyGj0rMiCfZIOa6ReaAZDwOWTYKmRF8y20y701g5CHQuXUprFD9Zk+j+HQU+fejYQ
Ai0cf2zrnYFdDYlziC8iVK3dQmhEGfYPRT/fs6nmrSFvpUqmLjPewo1djTzEY5WPVHJiJ5MlPugo
faG7eeEeFUELgqyS5kcMGhNY+nPvLYe29B9K5JO/mXk1fGMO6GQThfE5LrN80xsFd0XotM/ePBFa
ZZq/ohFIYz6QUrAaZbqv7IS/KgQMM7n1BdwY2dscxhBe5bVln2MrIPsjXBQm9wswqBXReUHvOcsP
5u3lxprKmVs7A3pJMbLSAm2C6mN2NJnl7HuwrJXSUxDbIFQAniNt6g6hDlkM+fTMvO3hkQ5wcoas
sV6tSXrXuYr7Q1N56r4rxj4owqLfqiGKPhh/k48wtdnWnlz1jolG8YYxw999RtDsShfGe5qDbl7s
GX0LaojyEZdS/s4erSTfnNoBSdVZT8nvBf1Kkxs/AeMiSIhqEDMi396sBBEB4QeULGBJwn5XV+Uv
j/ucA55gL2O1NASZiITtSVZWzT6saKi7pfF3DAGefYsVgN1SBFWJ94uDMN8kNbpoawE3H5Zn7H8z
BOYS/Jyp2ycbHND59mV2LrBWp5X4S5v8ETNEwo232JCVGVCOeQhZysAIbIB/J8louRZpXe5qrfXa
HeDJAvA/aIU1viqyn2iLXtRUHsd4QZCfsdd0GGzHGXM+siC2TdG+emyHNhnXndo5bbbIgFi1Nsa9
a8Nm49mwi6uYbqLyMNmToDCvYNrPBG554w/K84cuGfJLgtPh1TVZwvHaDNf26FSPJbgfSpPMvg3S
040t4vhuJFH4sZlTRBqsqR5MIYGXdpVLPIa/xyjsb8spsoI8MQ1mP0udP2vKRsjeIUqbwjcOXuen
T6SK6S23Yd/dUOxTgExy3hZugTcRAf/aHBVSX9V0a8rcn5ydYofcndMeg5F9g1CnUPwwUmK/kJ6h
TrJAUKLa7K5GQL0a65jqNtevCLaZxRHJoFXzLazuYBH+sZ2LpH5pY+9MfIRcexXVDGRtgZe+ClH6
O+ITS5TEQeOR3RRZFxGZ1c/S6R0UdRJyQg//Gv1U/tLVZnWYQ7+8eCpxTuHM8V+b7couoseQD36M
tB/M2W2ZpYF9rs0s1PSapX3yc0SGQ0GGUp2+dUCV2WpBkbBlh/XXsI+NasY9VlKQOl35TI8IM3kU
zwbpTavaqe5LS8O2h9a2inztBO4tx76fWVthFeR+RccjZcikt0BwnFLYcuCENEzG9BNxXIKspezC
B1UBoq6N0ty1TIAzZfwio7zgT4ORWPUAXNO0Yeldts0f0rHNfriZznbDHpfQnNeu77+7EXV5VdKw
65wGoarevWjC0GswlxW51FgXp2Bq46OPQw7j2mbQFutsBsgBFu3nJi6CsktPTaN8oGXpuKBST9WF
EqDaLKKV5AMQHJaNwBexZyYWr9cQXfSN9QFAFsqBq7jLso7tBMJDzlGpD92Q06n1D/6gMow9FbY2
IgoalZwTIIBsRouMaIuGEcg4FiyCXftlYHWyj0YjvYYNOjIokQxyjaxlRlpK79hNTJh9mqUpmT8K
FhgRT+mBK3T1RpjwLikEtCgySEThg0NmB2izstmPOrR3Vpz2vzCD01tPUQeBZKmpYKHhbNJqYn4q
wm5DNDqRXqOVTqtkcX84TAdPlh4YX3dqq+F5TdwyjLkl+itqEa9q7SeviqG1D1O9t7tKIZIrb4kK
fXppEqujXkKICpg0ZSBOkJPZMAnugAfu68K6RxfbnvqZ4ysGNbD2k/wGQtOmB7vE7r7gqNl7P1Uf
4+11l4WkyeAnYH2hWDwWpYBdXOWQei0RnUK3JfC8NFAhMq3MvA8NiYhPhcYSySyusbDfNAlvWmIE
5Hlc8g249T3m8V/Y6rkiAMimZpd2+aMLEy0b8ARBuhIIGxoe8YS9L5n267B+t/iCkgUqV5qfHS8n
AMl6z2umy17zZDiMVJKZ+9PQdGvMgju1MIdPt6Ng1NqIXYd8Uw3WpZu8cVsNcE+FPxIO2R5HE3Qw
rrXVXIsD41qma8MGY8i6GMpNynNUNtmmBrM4jebt8WcrjBav7LKZCArJWCGhLr1BTBaS15tCHGoC
tBLD+nJTKxA8KanHqjDCa9RqHko4tQ2wUPJvSCzomt0yQrvzh6D0iCNaWoYNxjG2XJdFdMGkn3Vh
mO8sys7DgkHrKoqeWHuQ+MlL5U6EuxodJPAcDyxT0/uB1nmXZfl0iTtY+WPd71OHXREzJq6hab4s
o7GLq6m8j4ykC6ze43WFBecqAD+va19LkhtIshNdDwUwZDCVMWM8W6P44boJohD8FweeDTu7S6Ki
uYfdZwdQTsJD1/T0ARUnGjTqr0k57GjN6rqgCAZcrEbOcful81ij1Emcv3NaoBYoK1Tfaejv4pbk
PM2GsG7ifJOb9YIK0Pz2Snu+Jm4NrHHSPa1kMuPr7CPm1656W4qeBzhny8dgnbjPnargzaUuDbn8
kDQsxM7tfEEyE91G6TGOkGO97hvyO5hCBxmvxY1TWfvQbda2UlwOL/lFF4Onttq5CIIhB+gjbMlm
4+HzWkdJj7JdhykefUkQMNQU/e7P1kEmghX1uE4rhMTOTcFqiekAah+8z+29mH7Pjb+NycUZgRvx
qk0Wssvl2R1LBlIYfzTaX1QoWGIboqaosIezUvbWMRnzV+LRxcz3oOnx6HW8x4w8AsMGoZpPjGiR
HAYwQeGOY1enAQI00/QG/JEo/ZCWpu3uwtbDOliiuLF1Ii5oIfkUjLNqs1+7iLjq37hNoYx1xeTt
h8HUgTHPNhJu6HEO4I5g8pPqtg5+YS9+0hHbfGFxrKXyBubOgaz4Rv7kj2EBHMxpABmT3cmohk4t
TAwqGWj4Mj9F9PtVGgaAU+4Rw17dpHlcjOS1hl476Wjnteo+sd1HkRSS4MPYCGBrEjtp+U+RaFhe
YR7YWCn8UjAky6m0G0CJJt/XanJi87dreSmycMNt36yKBAfTioEOO9JLX0qLs2w3xHGUbllL4/ss
PEbgSwPogrUfE2v3odJREEJ/Leqe8YzFqedjBCf6jGxNcHOK9KHYMZlIu00VI1oWPqjvgSdyjVh2
Uc/+LeqsimGZtENkvkyg4dI1Xb/jr/nlPM4OHvVHvP486aaqt063VA+ZV0RHqkl3i+/uNtEyeS8N
lhV9xySLgdH1VnO7rKsuF4DWMmI6G7vYuLcpJ+kMBCXOFETozS6OdvNAm9bVxYC3Qo5Tr1Ccrys/
fMpqdXvFyi7QtogOLlauc4yAEfg2dt0JOGKRYMvLVfeGPpsOQSJWqtoiephzjmaPFUQK1x9x17dJ
mscyioRoAUBAEsPjCgw0HGh/ADavUgPzYm3CjnOeqfbvTV5DGEseUm64IA5bcBjVxZygZWbVy20a
utXo2Q42FplAjsCX4aiEhCV1LLyqxH+ZJxgG7mRc2kzwUlAMHMio0azT20dkZiw3lw04H3ZeebS1
o+Xq3WyA6rYoHha5riz5aBnzhiEpSZ1m/ow3vN6ZTvWEOXphZ0wEpguvHHxrw8CLBr7lDGd8hg/P
uNS6i3dG7PcGyEnyJeJq/irQVa+hefuQOvookDFztrRr7gaXehW/MFGEGm306M7VI/WkOrm92XP6
lMYdkGVnl4s/jxR8gdpuBFFraRT0uJXLmWYOH9wu8aZp44YmbpMYruyA44LqLGIjPiB0rnrMLbnV
I4WXCYDYRYrtnBBL5LvNqa4rYweroCMBrnBXicyLj6iPReCS+nRXJlR8TT2+10qO+9Q2IU6EuiKs
hTSFfmmXHas775Lo5ntgs0DaVgT4bEqSe2PQvNN4P5PJgc/aDzHf9tR0cQT1XUNhGPxxWwy3ytW+
YXgKHd755viDNazeI9bk+MRTssaI6K/L0oyIkFQM6pcxuu+ZzpIOaDnrrGf5EmKKvSCmawMl6ulZ
U7Uc+V0vicTBvyBE3WmnNokgLpuQ5BCQEE7K+4EQCHOr3CF7ptKfgplBMoAU6d+3cdI+NBVphjNY
S77V0P6KWnM8oa5fzvBRsRwpIIkb3wudg61qSiO/h8Ft9T1CgCJ9kLkjTrRD47kWPq7nCbULgTyz
2609BSiROdj8UIDM/DXiHaSdTkPv2RnEPWXkAjOuGwjJnZKOjSn8UaN+n+OWpAB8j0a+hsRtrg1W
xOwuWIiugYBNwIAdEoYhSP+uahE3P+oQxnWQo/P9LYbG4aWGpmsV+7MkPdixEefG8WSdtNQV9VGt
zy2Im2TbzTcNSM5N6uHzldF9JqrloRaQh/CjYoRmKB35+KybuL6lBMDMptxIKGSSpTCJl00V6tS2
2dSydrc8z+0aO8DP2pm7nQNcZdUWqO7xQlK12XGq97DrIRh596IkjdelX0n6xX/olaXXSFvNk92y
LNvYSQlhNrNHy6ebRB1iMO1b+/hJQymesU7m13ikHJqH7G60/frBGsgSJxrjs2rsK3kmcpWCVMZL
JJpjkZF1BWCY5xW+BSMHhmixzf8Z7uEHYFbrbHUJCUdVtQo9616mExiFqtoAALiWHoN4d3iPqWlJ
hNmADNjqbjiZfDtJ2nxWfvSWcoybcazXTAPuQuUfpj7fmIIpH7XhBrw6rhprMLJtz+kIPBYD7LGJ
yPhwQevQ5MzGaYF3uk672N5RBXmEJo0S86rD75zYmLNBGn4IPW8BmIRE/Y7u1oK0g3iQEshnIXgk
MdZ5bGK2oThpQ+tTu2mPyqEOh9cFg8d5LMP0s8NqtY7x7qp1K8N800ribDuK2xgBSRveEa7VvVOA
PUivIfkUVQgpCJEedhmdyyotqpSTrU+/VZFkG8bdj5W0QcQ58zUW8NYcEK21cTDT4c5MK7Jsp0tT
D4EeW+R89p1RtU+A+r48Nl/UFDZ9Y+tLoki90NhOqVG/KMGieIU4+5KlCbFTTQaboy/SXVo4m3qY
OLTRzWPg6r0p9z7z1mVNIDtiMNqlhLaPke1j6qjs4ijBCtTeUAFEwh3kWDobIQB2V6V17ce2H0n6
iJ07Nd4gjjT30UdM/sjKziv1iiFvWeFqzg9MTWCVk+MIlQv8y9hdi9gUL0WWU9jHCdKfBmorwdBk
Cw1WuJWGIT4Yuj6abIaObs7jQYNg/Cp6x0DTnlT+SwFjYp1VM8av2kv3gCnx6hVyeY8TwdiDBfI3
corqbBdz+pygm2VJYRiHUjRcj9r6HBzxE4JBAeK4TK9Ein30eW+faVfmN1OIcI+Eun0gIk/vNJqW
L0WPcOgxh19Ns7bvx0SJEw6h9E5zca+8ldlktHnOPJtvMmvL8eCmWfYFOBZVMDINf8LrY+M2xvXW
9nelWOJLYczFJira9ayidNO2lk92j2++pRO0kHjoTsPI9FnlqLrJgbMuqTP7JI7ZDwVUuxG7fC5/
RKWe1i7+oCee14CdKRjwRJkH1NF3WTH+JtL3sHRRd5qJiENiMqTzPu9rMLyOPX2PJXqwJJ9Lhkzz
tgr7du308y/DHbqNTurqwe9rMjKzLuHEsvIHd5gZNZoeWSJVToJP2czqKa34H0PkJ8/XrEgld7M3
hJvODziYGQHdRJXpzut/ubzg0Hg4S08E8y1FfIgZUunFqneJK8SlHilcLZl+VZHBWmG0CUSJ9beG
FNjtGUBhYTd6F5bGJEjQisAup1ydJKl/pAMLx9FIeGw8kjHrYn6pDEx9PuOhwHecA+iM6sI8yD4x
Y+N1fHv2Z8h9pMqS+mbOvka/WD4BLOEo0Cj893pUP+Le9++K29LDm8qSWHQFJiuCN74MfKllhg7F
dSPe38nwXSmJ01MUWGcrZsJLaYqt7G6JrT3ZCDsZdsm6lMayHbWJ6r6Ic3ffVQ7jl0nqcoN2rNjL
YQDBVeHxGmGEfdB7sD/u1MGS/alrwPyyP7X7vTKd8ASBFCxNZ5D+SiPL9MMKD5BB0qC3CFtr/JSM
J9fDEoFBC6xNAenF3enSw/leiQ20YTwQEyeQSmPvPlw6WFpAGnc8FQtLqSV8FjllR+n50O9jhJaU
DPl+Wbw0GDFd70yKrk9UgWgjBQNgl0E7tZ813zUIqDZOG3MSRtbbAABkJ4WPvndk0si7m+R65iYU
R6o1nwrW+UFkRH6glQKgpf2jL2UVwHg+V278M1ngILOeTO9Yj9LggXjfpMgngKiX9DzSbdUeQvmy
qdFJBMOU/cQL8lon9MJ4rhHONf1BY7zddwbgezgT1rbShANY3vw6xcYVOTaDaUjXfQIojOTnjwH/
H0xykh0S8yYnbvwDeMJLmdtPvm9pBE4aDmhWaJy7BJElg4MtTka7sgzNzdBUj/BvkFzoTO8KwuM3
FtivvTRUZa48tFFkmOXjiyjrB/QHTpAyRURHe9vJzkxkzXT2bzETF7YKkKSIxG3+3CBl6eDs5C2f
6HnZVDHVmhBMocjRZmPeed4t/1CPAC5MmGa0sEmr1n4PJQ5CcXdA1Znsqbd59ajFe8VgRV503TDS
q4xm3xBoHPgqI9EzBHQdG4azd1oQpuAMyo0X4TVAgwvjbuW2svyJoMbdJ5g6o0LTNlXZ2TQS89L3
hhXEjR1yXUiYLjh/tj52xaByqGrQibDj7XreOYhyJ9lk6wifI3cqfa7SoN9Tq74fRSOv2kN2L6P5
Zqjspv4VITl8USBJd5RfLTs24+cyxLf5kCWJ2KyvtW6od0BHMFu61VtRMZG3IMc7IhLnyx9P2n/L
nff/Go3BB/X7f/fd7frvttTf89+Nd7ef+IfxzhB/WY7v4Be1eKULCX7+PwEM/CuG8Qj+wNCi+bWp
yP9JYPD/ciUMadf2Ldtx/gCt/5f1zvb/sk3PRFWGbhtyxn+LWm1BcvibTxMrlu26ts3E01amx1P7
L/wF4VrdBIiPfPY29k/KCLNXo2EW61ZGfOolg8IucW6c+LpjsqD1sUUgvKocYHV/u2j/hWHUwkz4
f3wSz+LjcEngeEsuxt+ZxV1YlCknCPGOTYY3rWxltqtpP7/6ZTRfe/RTvjF4ZzuLow7xrosGxRmj
j04btBbR3DkP9qJtZDF/gveUlTwa9bxc//2n/FcINJfLc0BmKBvSOEiNf4V8o2sJR8nlaoY+RYdm
yF1LdcVLfLyxCAovrE///jdaYDj+9bp4Splso6QrTWFx//z9uhhNATVU2CN7vKC/zaDBUMVPRNIi
U0MWDktopk8N+/cko5upRITznrkJdCrErrbHkQcaJtmNGd3Qn4/233qW///kr8h/z1/p8+izTf43
4srtJ/7xxAvvL2Xio+WY/eOMvT1S/yCuCPGXdFyLR1rYf57qf1ptbfsvYTlM9Uxh+3zVNjfWfz7v
WG2lo/gp0/M85XID/M//8V8gcv6JzPk7gd0Tt+fo785sSC+cTxafkV9km3+ILH9jg9tjEoIH4dgY
oyi9DhAy145BT45lvzJ3tEOIIGeqTU7EHmQUKcMevrZM9iArEpO5m/IaZaGMcbJLayehDmaUkkRt
LIUVBikpRO+WDS6cJXKF9coiIFWzJO0WN8gmR1Q0eVOL5YbIrMdF0tpTbEd2tw7/7Ebj2PIeesNx
jZU1CQUvuK0QupQixw0i/QjZocW3QxM2vabxHN514cKvRdaShau2RrFxcJ3cJa42ZG1KnlCfkbSG
4qTB/DGWb0NBVpjrXIUsrrHTvRukWUyjdzYcFClssfxCYx/Itjd9iYPJU0TTJhTFJq6nfVjiT9LW
nv8O304qh00+3Zw1HhMZVLWyu598U3454rX1K8QWZkz+DpsKHCpBHbYb3NR7xtafTedeQmNcgzk/
1Y2PmGKiS1LVyki7zWLxk3DwMQTUYFpyLgODjYkELo3W+vaPDRLMluhdzwRlImd+BPxNGBtBDaHA
7eU7brHtXBaHzvNrawtUkwJnAexK9QgDklbWMr7nBYOUNRWvCcPlLmsfElV9RajvVqpm60Nuz6H2
SHIms7e2yHnKnu2l2Sag/NAuxw96Mbddnh+cenggtSng8r636jXFl1UZH5Ent6mukCOKdS4h73bq
jNyTizThVKgIE5Nj9O5RwG0dTZykF5lPsfuYxPPLIG4GkngXEZWH1IpxIdvCNepZFH+Zj96f7Nes
owrLNomDzBeuMDpqcarm9FDM9r0d+pub8dID5lVxZuTi9uJUj8rMT+5oYSi6DTr9niuXlAi/iwBt
xzpxkSJqrKgWExJnC0TVzPOtpQBlYJhMevGCLOOkAY9Hfo4U2PihKvdc1Vm8y5qfiBGuDpmqES1R
wreWuPpeR+1map1HVti/extJ2qRfbfp7m3X62mNL5xr5xrLrKyPLtUbYnRJkOCFYsgvf3cxCHphC
IwNhvuU9emwmDWY+gJPD0bgh7yLEDPm9D+rmJR4xgUw4xPIw3ytIbk6BEcU1640wjaMKk+ajbc49
O9gVGkoHr2T7avCfCQM58Bz216KKgymf78DcPufFgF7HS68RwkCBk342IpKuZxM/sVkDN2mIu4EL
GrHdhC2SF1srSU4OwD3m4noTMrzEM43mJnfhVpZ79IVnEdZM01AywrG/jExMhwjSamjtzTo/AuSZ
VmOn7t16OrS4CyoTyJ8KcSvRU7L+1YE/ZhcccAcSCvYs6H5PqV6zmtwO3CHCKEhpQnWctxehxuaa
GZ1/Lxfkq7q/G4rjxK6XWCGxHub4KVNwo1HlwTseT7IPAfeko7k3WMRHbf6t2gZeQBjcjE1dPpM6
C0MUPdzHbLb2qu0xPNtzvk4VEHDdZwGyhX0suaI5ihJW5xWuDjzFu5IjuGSsk/v2dUQn1cViLXAr
TDk6pKToIRBg8XCb7Cm11FPRcf+F4sUh7y3M2l0e8qd70dG1CpagepVQAazwuyYn5qv3UxFd5mk5
yyq+M3sw9wbzaejbJIodYqtmWWLvBQmEcaYKBFUDwZO8GGjyeXB/T9jjCPzDGdztLfpVHM+BVTzQ
7JQrpBIsSKqYzPDxZIfzVejmqEpSXWPUuZZ58maqCwc9uZ0eUDnw9WRqjy8CKsvcYDzoZizYJpYW
gqmkifbLq5wvhDrMfT3+JJ/5glLt2cyRdqXJ0TWss2k16DX9AsPOd5up+q2WreLNHW0FeiK2uneh
mf6wb4bwJD4UTCAbe3nCRH2O7ShQLi40crpYwhyx8XA7lU1g9842txWhn+2Dmcvf8Du3zuwUa461
aT+D/NM0S5P2Np4zvf0He+exXDeSRdt/eXN0AJlAJjC9uIbeSiKpCUKkSHjv8fVvQfWiWzRNRs/f
qKKropkXLs05e6+t027v5SV1wWg80706lmaHz2GhDzhqnycQ+zASDoGhTzrdX5d2fbZOR1MQbZ20
FseT/WxAVR/W6Hmpf080mswippZ0BUJsAHVe4GBvN42uN9Wqy1iMlyk4p2F5YkO16F1yWOSMnIZQ
4d7hscvpYiSnjyJIejkFM2VWouEXKgGgZa5G0EahDS6sXG7i6j6vq+lJR9ORXd7CctyPXkzUnnle
d0a+bYMcrbhnwRQ+0VM5MSFOJb5IrP1Me8DBB0p9ZVD+7qgH30djV91hD+jJ/GxIldpYo/RoIyQj
nr+yZWnxlNX8pkLa/JgWL7tDX0k4PPZu52qitwetEwDdT9qX7V0DHvpxLhh6gydqpmSTtMWZIxOE
BHXa8TWik3bw6SAWJWzEMjbEoi+E/EWC1pmXDxbAar2mcmdR++iR+nwr+9bJUHhY5pksZwgeSdAI
4PY1Put9Rvll8OPKGwkt7ZJxN01m+tzaGu8Q/RiSv0Y7MH0gHtyEwZyZXbKKL/yszOz8mYPR+KRl
Y0YXHhEA2GbnmuaTRw/kUEMrwKKljao/RC5ohr1uaIYeIVTFIVPMaAhw79pBczoRCXPfqY6rZYeE
Nrmmn7yZJxteXUxdgOriOOTlWZb3SXyM+li1x2WnU/fcKnIHgNySWtdZ3+DPDlJ0P3CTDBfbgW5H
ev4oNgwKIHCFzpYEB/5hnLocOBCTLd4rip0BVlAqQtucaCx7NyG8DbYgngNmAzxo2I+sYVYQkFM8
PZxq1o89rYgiiuAJ51jz0bvtkn6a8288u5jaHtCLI00kBHbCdiQJCFVe5p4NSTLG/mTlWu1o9pbj
xTgRIsJbVqnC79yuaw8w05PgkgiSRt2nsQPkWrKpJU6BFZxwoiHE3FANVldepeSdhH7eAoQ6x+MV
MYt0CiUK9crinuy1qUOgWbfDljfAZh2mL0eXbEhVtFviEtcQHmTaQq1ZssfJesMkB9RD1eDbwnaW
I1qlU7IbPEB4Pjz8CuszkEp4Lf1ojvuRvtyLRY5Tfkn+BuIiHn63ehewgx0jFW97HwKHcUIR1+kv
aa/J70G5ll7TqqmKfVXRGzhSI38K+XEww+OzA74Y5RpxCK44XmujBfqMQ93SiH7IcpL6iIpElUAb
burV1nCpEW90GRRXvLNLdYLobsbihrPwpEOJYVCdKSkpI0noqlO5zMkd+DNSnRYWlwaEtGjucCYP
Z0FNRuFGeFl/koeZItfQlIm90SF3mYZUi7FtmWgRVVVJZTNg585kYnbx5HfQrJ1jQH59tsrqNXoy
RbLHhoKo/bMpEjvcJeFgEqZozqDGsgJKgEwGddpPFbL00UjV2ciHmWzNIIKXwqECi59h9SkWwWGi
hB8KkjA2KFqwzTkxzQbfY9vLv8G/XW3rSXfTXrqjoKAaNe5qQpMDLgdPtj/nXkMc8KpgJAEzxvTv
u0mQ6i2LD1GRgY2ef4PcNEKYKSM6ECpQSNJ0WRPEHmZL+Ttv6+Gxl/S00P/3igZSGzhnMbX457YO
8Y8PircFFzLE961Nv6u1xG1NMWZn5RHnaDJazNvUkTylKMvyoz6jGEOnin0S3eHxzkYp6VLwnXDV
tEm5bZNRPDq0xHK2geMKjRmtGO02vHPQO22G6DooskNe5nF8cG3HuJ5FvuACDcvwwdE/Qt4QP8rt
/neHXMe5AG/eX6dDI6lfh1hMNq4KvScb84nN5rebL6FJdLkfAezDEQ20FeGcZnU2sh7tDDdY3erK
lk+y7KgbiNHpABaZY/XkgnxrdgERCfKQBwg7NqMZgJVEh0JkM+60BcZFTusN74X22Sgx33q4K0Cy
uvLFofrxG8IGrWSjnuRPMUon2XVUTVBczwrQA/WZkVmPIK0ccYZrvdCqp2Enq4HuCI2ElO36UhJX
WuGQY5Pg1LR8l7TUN2WLpYoM6rR9mtqVt6jHnsfX1WpA0FmaPCSpBEsSIOFuJ8WMZ89FPNTpLLuR
TV3nPt0jdLAlmdS1H+kl4G3SHgsvol8ETSJfa+xtMdUsyYtlnxARjd0MDWOoALek436utBv7ipSW
aTvKsr6OUALhNOuT6GetGu+3ZdDuJdwNptzGmd2Gtj4hVkhv1TgkBIlH001GavY15+f+lzGPSH4r
PuR41wNUoPfNnK13URSUxwgRm4H0U0EPnaDWZmKOdKCc6hwv/obO+GLvFpOG1MbCjo8pmd74ZQXJ
GGGWohzuZzlI+40HUc/+J6Xt/9d1/o+i/PnfK7nb5yL/1aR/F3LX/8M/ZR3LoZDrwENSlofY1tP/
Bum6/6I8S1byWsG1NCvFf8o6jv6XdgT/TQgQeDb/+HdZx7H/xZ8Tnrf6dD3qQdb/UtZ5XSRkqnIl
IzOSsKlN8q2+LhKiY0bjg+iU1tSabVsDZiWaB1NQXJdHf92TDwq1a73xP/WjP0O5FsQ3yMAW0ULu
mzptGuuAAAMWYyE5NzGcgOvRpmeTHoqzyAyrAxT+7HtSId+r4iE6/nz4tbD2bnxNDWuFBZMdtFbK
/q6HIiaagzxcOj8mIzC6skTkAp/Bq7SnIgNs3LATlWwkQq3zGQ7ac2gBWkJvElq3Wg76KUx0cEUV
rsHAns3M12A1agxuFrt0MtqN3NqLJcmLg0bV/VKPtU6AtEYIrGqX29oYWY60bCgpLERNXbChL1nl
cpFoTt26s25DkL2h39h18AikZLijJSm+448szr2BSXs3Fln0/fObQk79R3fFBs1sky0jpVrv2l9V
vbkysVEi1vbHGGb9pqfu96sYHA1brHLgHRkYme84e1m/slYh+wLwTHx3VeKkYT2R9e+FqF4cQFGA
HSHKAJC0lDKeWiID9AadXB74DvV5TU8ydJIDO1n5RIHOsQ6sXN23oBMge6IkI5ijj+psT6m+mY7c
rirvp96lIRmrYL5xsHwAanCjaY2RNkhq9lyAR0k/I5xKdZvvDK5ivKCXF10MHKfESWsjjrhkg5Gk
exObRXvM8aFgo5GQW73JvUr120kJcDXpiCAIXo0dNduIKHntezjSfpkZsvlNoWY0e20vtDrnTKiN
bdtK92dgMe8f0Sgdqx3zuLXsYzJENEw0L2a3sfTdLd7mMLySALME+yc3+qUbLRRhKMLBCI3Nc/BV
o9n1t+TP1Lu0W6FNVYvjZmsumHP8qInNdJs4MVt6SnVIsWrCzHtOyWg6bfa0k1lvu2VM5dnAaVKf
tgGBR35gq+wmxl1g7hATFiSpweZgr+IiNTmKrckTT1ywck6xcSi0dazK8TW8Fj2eB6HhBfsldqt4
H6MGAXvFW0ED26SOehxIiQ0kGFJS1joUYsVlYoFyxbFD8Raz3JhJVjiruRSqWMqtzPTo+SPAa/AI
wdAGNGTsKN7bndShz0OaSXI3sH2gsfQg2+jUw6FDtJeLsCVNmgqGFoZdIw3IRzeBjw3/tCFelbj/
Lml/NCEhxSBAW+LsNZ21xfXXq98i6UgHE0ozEETvoCIOZ61qKQWB9IFKPJJ5tQzE/AwAszZu1gcv
n398rxtXfyZEjz4a4aCe+gPRfD1+ZxlhjJ1p8KskLHZdU9qnwNriE2Hn1oEQxuTs8/HedIT+GdCx
3D/yIlYPZ2Vp/nXBClcxhx67R4iOTrGzkYA3UwGXpCnXjI0J+6hY7G3nIPuc64EIyrqSj+WI1Gc/
zRQqc7T5+wX7/ClZ1OH/A7D+1+fxJwn19Qphm8K1PdqWa4tBriGwf/0+kRM6WdfAGghwBvPvzWsq
Gtlco5niJ4KDRRkWHN5RMeSa0+kkLF92Nnbn3OgOLUe5L1asdUV4/XtYr00HDIPH2i3NN4tjYbSF
iQDE9NHyUyobkjGkUL72u794MO8nYYc9gs2a5IG/dZw3k7BVpc4IeML0o3IcrpysM9pdHQzGc263
+tmgAoNWJXEU8p8mYjsIaJ3VmvwmTB5WP2JgSJt5vK+dRWJppRxpUia2OTUY1HO2fZlzgP/8J79/
dylM0w5C6cuNYR/y+lG5jnb0EKy/eFiqR0uW7SGYgnwfQxm9JSfCPnw+3hrf/Nez0KZJcrNQAsGh
oInN9/p6QKAWZR8aBIKhhbN/oG311AatxUhYd4j4WdUjRJ+cFg88sDT9MY4NYuURZfP+8x/y+p1g
68LmxZQWDW/LMZFWro/yr3c0WpzKqqyEgqFrjNeZ64qNOaTzt89HsT4aht4/HXxXuZpt2uthgJyy
MKZ0ho1y8m5mpP+Ut+pc3cR9Nj/1dhXsO2Dq3+fWNk7nNgmlPwE4MjdsYtJ0DxgjzXf87+gGG0t2
8/mvez1xrveAXiM7R1vQzGYz9WYeqdxEtHbAjwNlFxzXjmvspsyKDhCSvod9muxcWEDboMZ/jXa0
vf3fR+dM6ZoO3W2l3/Yh4wb/uA34DaV3Ry5DlxFxQxQiYUdzFLbbZSoN8tgEWFULx8euAYL0BaP6
9ef6z/VT+keeL5m3qZC/fjguuSbs8XgHBpBSi09kL52uLqmRZpIMAcojQ/Qzt8Pu8wt/Mz+u4zom
oGEBoZe5gi/s9biyLpVoKhTsICrLmPYiBqcsrNkZDVCQz9mq6Z3Rgm9zcpVQHpyicdrHDlQMCvBk
e+2Rr0XT9vNf9Xom+POjtEKdwmmEcG7hvZm0eUdMCbyi95cgQ9pqhx0JXaiH7MxeTmGkunefj7e+
+f+ZlP+M57I9xPSxbuP/NLz//gDlRM44lSYaEIX0tiTKOLvUojhgNG53m3MO32GHmdFIeuqL+//+
m2QK+vfIBMq/vv1oMMkXpZ/t1wk7xdAJ0l2gIUR/fn1vVul/LpBTEpOcx33F5/56GAgAilTAZvAz
YrePQiSY5xJNC+Uoq/jWZ7pZl7rHnuC6vZ23xiaKdfjd60Lz3CbA4KTNy/Q4IVb6lzM47hffnm2+
f/c5J6yqApPEes9037yDoCGQcHuq9ttqvApr+IixMbXYb8ys37D7xsGCAHuNbF0ZqBdOn++gy0IZ
MA5ulE6E30EQOiWoAmBzyCnR3IBZY3mTC2wVwk469ZSjnKR/EiGA3wLelRo7rBXdqwgqzQ5x63QA
45wdePEXLO3eXRKa4ZlmyQh2BJFiSCElQV9FGesoOpasf3EiL7onno6CTgE5Z9mZToX9KQfVDY5y
quYn2BB1tOtGVxxTO8opzuWwmiiqA1RqCkWpykUQ80CAk3lpVJaboyJVQ73psLSABQTJBrzCswa9
NaniXgpjxOHSVpY4pszstdgsBQkBggyLtSVeEehS4h/z+xGS14ZoZhH6xTwPKHO0woXJ4QBACaF2
XXtCeEW3z+PSyrbsnt0XtzaMeeNOqv6hLNDdG6LF+ajDNgWT43R18yyCSOe+dHJn2VaZEZ/QSWEz
HYKOAJ7fd98mR5b3WRC3z24o6wUvOPGUW6dtkufI4gRwzLtp05hqZ4Cz4IXHR3ZtZCEubIi+mTYy
v72im4NsnSa9u0lMYh72aLACtBelNV8WfWY9I2+fHl0rii44Gw/yG7Cm+C7WeuYEQPbgOapFOl5N
CTEYFW9JDHlDAhp4L6NHmRt0ObRaQRRJulMaATapu8xhG4L1+GWsDLV7kVUyvo/kYl3okcICRsyZ
+iyYUESqHXLqejuJyDuAf4dAVFYVNV+rmBegeo48LpoMAzIsFGQAAGPT33OfLj/ILiO3fCDN5phi
n0XnbYR15afVPIBacAyPh5i1yQ8XbcmvZIB84tOgMh8Ee9PfHCXmGvRyvrwoEG73UQpFHWbMZE3H
czY7EOcBRH1rjLR+wNtkXqOS8a6NDCvYli47UdRQVCqYDNz41a1LuFChlukCYFOJR5Gao6ZH0Oun
1RRDcTWnC7kRpS1PnNRVAfQGsZpuS9k3O0EO6nAa2gNHREO1cInaiU7QPkrGBIBbPZbVNkHHf4kP
nHQZ6EUlJ9B0mo4TlJ3OZs3u41p614xPpCKZZxsPKR4wiLkksixBxPnUUmX9SxEq2/qODlB/UBrA
mTJRzLZ8ZKP1i51N0S+3lMiUnWnp4ZzEoAHwo0Np34QD9ShuZ4/XKoXm4J7M5LSSfpGmxvEwC7qH
aZSBSu1Y8R8DmC3TRoOuqE64fDiN/eyE1iElGpN0Gmk6lGWqiU5Nhx6bIv8iOcSjIsIXfrCrdm18
OfipVk2J3W77wJyLQ9zysmxSow3lnshcj1e8K8U9J/cxgVkdyAsiWNEZNGan8iOhBrq8BHeoikRW
MxBbGxPzN6/HEkDjJPUuSh6Uu+VAbWJb4TOveIxxd1YbKzQ/VLiBQPfZLn8wD8V9GLvojNAZA+Jd
nET9GCEmDFvV9dSMMrwu97YEwLzRhtsbx/BrNfj5zgiQJLT572zW9bUx1HT9egJtFAG2BjBfol6K
0wYPar6jDkNxXDUxfRqCDgEudNJ7EIZ0XzrPC8iuKZZvZZ71632d1g9Qeu23eV4EvxsX3UpFgZyz
ceKQtabVrvFgOSEbr04C0doAh5LQaZFv7VkQnQ6dsyXOuxCk7k4t3BpMZRktmmogoDEm9+8Gou7k
gBpwWzyenPSijUj78baiNYv8Z7BItbPnBJmyEE7DC7IM+VlMFi5sT7ejlJ14pXmKRGC5wqqX3ZoI
OOZNleECgofQONRzQNmWGPk7vN49armJZn1FD7QrhshvJ0VWd5lIwnwJYDqylvXNL9g7/3YsO8z8
KZ3Mk5g3wtvm5BrZ5xYYuYwmRu71PimihrF3O8WWqyXFdROm7XJtjKJ4Bp6W3PEX7JcWOSW26Kku
Hty8GXF9LWlMb5fkXTiRklbWdnZtbIh0iugsRSbQY2Kw4hvSzomXBrCLLUgKWVy6ouoCv6xhHfpm
46mbKajnH9CTCN7kfD/dDVk5VSfo7fr6iAizOSXBoYGXCSjYcrdtNWfZ0WQtisIMFrKezvy4vDCH
WhdeEnCUr1uXUMd+wGW0XRLZASGvTAgP46TZWjU1UJiNWWJ/wTVRpijhCJpJxWXPTDueRZFqr7II
PBldLEInsXxn8C2aZgLuXxVV/rNYFo30LDCpRvlNmXrMCFZjz4eYcBt5bgFkWIF2ZUJYcWxrYycF
vT9/jhwXMgqWr2Bfmv1A+FNlAU6frQiMoU08yDb31HCdlk6/R6WnfuDNMG6W0lq64yXL4ahOLWti
JCJz5cKh/j0Q7LDLxtI4o9FYxUd2kNZkCzQ3ZO+wXAC2wlRSt+dkUrfPeZZVd1Y9XjUDrT92NyeI
2umDfbHFe3+AIrTElSYxoNIiU/rNTjIr+TzjJhsBtaSwkArsXqEPDLcqffyg6VPsJL3yRZIsl4mg
cQ7TaN0iwNKjbc4rNVKuVcyYG4ykLj9fR/3PpsrwNhIdaZOq5JnQ8VtzhtJAySbrv9jzf3AS4Si+
/nTKvatm9c1pvJ6QLWUTVEzoR8SduhJq1pwjyewrq/tt6vrWjh2a8pGVNsdUl0y8lPb0LZYTZePB
BKb+1S015btzAfUIZKloYW2x7qJfb5vRSgFCTenWeR6z8slg0tM7msZS/kKfQQnWq2IPVaDAgQ+d
CwwUSec1CdZjnPzITYkLfnSt4dorShMwSWhSOOVDVu6G4syfbAorenaEivKtl3V07rzIbWbOemIg
EcorZja+6MF+I0mDAkJWB8EXohd8D6Gssse6wSZ0QmB7DcAQkepRj4iNRcIyaBMOwxzcIpPFDD+W
c/gt4HX/RSLehIg+7OUL5VrzIVtCO96kXt3nf4CZgCfA9k3bdtQEobILwdMd4DQ1j3BWIvpSYa6+
Z/EELyEKZPMQ0Uq6hXqPbiQvBgLDCwCrB2gGgp1e1wF9sKmyG6eyTJCFOmGPgVCpNNxkeJVe4jap
1WojxLM1sqlwtra04RG08CbhsLE0uUOz/MLhlmDJxE5fbnTrmca2CB3iAPPRGIBeZcAvwDTF3bCa
uxFYFbCc0fWQtp2FfX3Xe0TgbXtHV2tmMcVZv2i97GcIpIe5xCkzzO3OYB1c3aYvCFUCGz/dYO87
to9MRaCao41k7MqPE1L6fNxk3aW3rCQPCkQZSkUDVENtVlVL7xQ8AgmzXnXOTtWxkDUZqbEZvaj0
Np9/7++PyNArbAUgjtuPqeNNvaAJQWqZbTCABUJVZv1hkySStYAESKZLpGufj7eWC18fkalKUEYl
TIvOofrT8/mrRoU323TGxmVaFoVz6nVGfAfLE8klZLbwi7HeT2UOHTXGoGwp9LuabU9McJwFZeen
FmIFrnSiErKEFEW0cUpxu9iJDuN3miTmhSo6sf/8Ut/fWs7htFUpPdAsteU6K/x1qRaJF8DcjNbH
hTJfLFFQHSDr2rDbelzyCkL55+N9cPyVlDuYu/Uq09dvZplqWlwy1NleIAZAiVyB4Cmsftq7bFi+
oxggk5M6yPXng74x2/wpCTCHKqqBglg0MnhfXyUNomZAQUN6jEficOYRk5G05nAy08TfTA0nlDHA
6kmyW0D/tKB/YrjKj7yq+ceF9V9L9B9c/oqnIPaAVpXHbPv6hxjgz6hHIMhpS+gXLbCmnTeOAyJf
nJo6QkeKutM8/vzy5QfvGK+z+FNhQmf2tlGT2oMGQD20vsza4XfB22D71tCw3IwxgRD7zsAUDlkO
ld2hUBO498CL5l9RB4qdYk0Xw82rRFNAz1jCfW05WFODrO/PPYEeyxe64YBig+Ht9nDzjAdTtmyR
BRy3Za7wy0WJjQU3nXdp6clzz4E1DuwA2z8kraZUvtMOJbrwgmj2DUbQDLGVKMKtSyubLMh6DtQ2
pJvYHjCotrTmTAPpshmTxIOYL5BffJEflKm0FKaiI4krhH7C62dE80DnxP+MyCFz8QIWhtqwbJFl
fTHOB4U4TQWWTCGaJCbF0NfjGIxMhmHQA+S1MPyyseVIYeHwAFJ9HdicMH129E28Ec341TW+/+wx
wElMLfQFXIW35fXYC1n3jprQbyoRWQfPmUaUdInrV96KPUq88YsNzwfj2egxVvOWLUxsdK/HM4em
XOwm7/CzecsFK3qNS7SYgsuOjz+GyDDHxhe39/1jpCmIYUxJ2mFKrZF8f89suieIRVfdutODDRB1
LhIF3mcUwZ9/Xe8/Lmo5AG8l67+2+Lhfj2P1Zds2NhO4ntEK880nZDlw9gutxrjvcyoeDnvyY4qV
w07mRnL1+fAfrFWYCTXX57AP44j4engTDeBiDqgyhqlz930PyMTqq8nPTbO8/3yoDx6iQ6GargoL
lnhXvzVBRmbM0FypXubbqA9FQHayhirocfwhBaH98b8PCMVxfXi0rlDtvL42vkTTaMqVwo63fY/o
Kz8iaib/VmuFW1uNyRfjiXX1ebPwozQS9KjoGfH9vfkky2JWrTJ5Z5qc8xXmmkJ2G6aBYlsT1Xiw
WvIND+nYz98qgGXQHGrPxtORYEZ3dA06T6VJVBFHqPqLiCovXMAkxISC5L2/STrDQbNZgaXfzKVX
mdsxbK2vmhwfvI7IbXn1mSk0UeFv7lneR601S2pMyFXnk6afUvI+cAeJ2gEzqZ0wPJlGQ+JwSrC6
iGlxvvge3i9xTGo2ihhnrfXTcnn90EJKa30B4dvXbQA0383lYTLn6qULsC3IDgunMpFofP6mfPCx
M5MK05Hoaxzxds6uPFDRbUPs2AT+giDnlKpblCzn//soKLDo3PKtrw2GN5dWojKCLdD5mJCW64bN
EjQY/aXx9IOTmPYwLNO5lEzT4s0nzXelqa/AAKSS8ZP6cnOKUZzKOMeO47jqgAdALbuiKEwVvauh
QsaRuBgIdt6npgJnEQ5ZY37xVN/1jy0ToYfi6+dwh9bJEa+vfVgar47TCVRMaASXJFNWR+6clD86
q5p7X5mj2rlVkJvEZcfJAy/BmvWOD+zzJ/DRwRngED081mY0NvrNQlJ0IYr1gWhLr69tDUHaFt/b
NEdCTE4omc667yKaADaWfhOQ/rPbDB55PHFkPbGPJsisTF03/KKx9cEr79Jotta2ouAevbk37dC6
ObHB6EKM4Fdhh/OxRCp6Yg7TsvNiTokjQogv7sT73cMqQKGBRC2PVp79ZuPuZoabTWEEY6JY8AUF
Yba1bNC71IlrX7MY7BbQImcRNOqnz5/BB1eLkZZ1VbKN5xe8mWHCiUk58SBQjgTFX0X0XC8Ngbsj
pKRyNDtN98gxtfz1+aDi/aguqEyLK3XXhe7tt1fGebjWy/j2VNmA8XZ60V2wsQFs1rLAgoBLu36B
4+DRxgnYHPYwzgG0nEFI7O7griScmSs7KvwZeyjBZaFNDJTt9tm0odI9JpQ2K+sCLdp83aeu/Rx1
DvOXtAIKNKEzYU6s7ZyYT7a86hCNscDqFrbzeb4E7RcL7fs1HdkDqzqkAcm3/rYUY2SEIZUudUSS
UHHb2wC82VlhKwri8vjz+/puqD9HT83mzNNIYd9iCNIgAQxeumjPRfdtqY3pQDqI41dR5PyvLyzL
OCextZ9NH8V9+5HEbk6gykjJi+p+vB2tOjjGR1L4pmFBcG6tAJJg1d5IUbT7z6/xvRiEl9W1VomY
Ix2b3/B67iLbXjoB9ircVJl5i6obK8RMbbzB+3u0zIu6ygpkgcZCg4+mirxoMdFeWxEa8L4LNWTL
ur1oy3X6+PyXvVu2FL+MOjrf8KpIVm8WFNPLJakt1uJDBwvOI7dXp0jR5cnno4g3iAfuOlt8dNKr
UFnTC7DXj+uvU76T9iKvSwFXGZenu4+JOyeEXhN1v8OS5t6j5C/vzQnCid86E8F7QZGMNFBlSWom
Dmn4zCPNywxPImWaDdC45qc3pe5jiV/I2kUFQfbYTRcCpcbUNG8Nox4uc7ftaoAuZhJu2CLVeKUF
uCVKiCZMNotQoOjYHmtBmkIZdqtJmaYQesxFRrupzetmbw29e05uWUAGrqbivTHTiOLibMcmOdE4
5uSaS0/hEGrqQ2tZaEFF3qBxsnVOAChNxuW5r3vA9WWUReZpE5HqdBLWa7Tk2PTtsOZymO3xmCpi
qRQp0vNx5Rl4dYlhcg2sJDjgjnqapfomd2eSCZeQF+JF1qPz3aun4bfjlktxFOV5gntLywrxYdNg
LGT+qeSekyvNswahMuCdYSBHEoz7T7pKeMMGI8zZW/YTNXoASjWUe8CrwJ3zAAW0NsJnR4dky7Um
MGQatrX9FNe2KLGl1f1DWgb2C21ocbpMAgmp0aSVt1Ok1BXgm7PinGaQlZwsSYrJQ6HIQtcjw+6W
JiBUTJNjHuXx+Q9RHNVLvwItMol2tOV4pGPFxnUaJYzG1q6a28IBgwgEHzXy1hk6tK1jVyw/iqow
v5ed7QJWn1YJAhEHmI3p8FBJRXpaB9u+HatLYnbGpxUwYgIubOaf3RKs/Nu6yr8bfU2oYJSu0INI
pRKfF2e6nPgcYQZI40bgtiOyX9gbi5VCIxdhcWQiS2qOqB5Ask/ripwDO1ltr9qYyEZDL776TtIZ
1yGKFvECdLBp/aAhcIEzElMcdHrDBcZoWkReF6tBzBtFeY5UDxQ3rEOan3mejiGuoGJtHeSlUR3X
XUVoFLK2cUY91Pc2xv/CxCMShFoeiGecHis6v/KMTAZvbxJSa+/6uakTMrsUkV9JbDf3DbPcVaki
tyQzsu7PkSEVd0kE1bynZ1/u2mzCFNXD9YJJJhrvxiMI7FviTWTg4m8OHvH1V4/tMozQwhAf3+ds
1rCK19aCmh7FKSqeGNrUpnZrZw2ZIQdrQw6QsW0sSsDITw3xHeRFBa9tqZ84AfTHeSolzrQch982
ghr2RHUVp3I7EGtT2Au1586xuTFDC9IIspl2631EZ5hHPBtlBpyWvurGc9FIY8njk9xEee39dkpV
32fLiunqImmjbxFWdWqBHXyexyFkLlDRwAfdqgjreQ9qcDPEBcA66sBQ9SU6KQjprjOYe6IvnPg0
Y/d5wf4fR3NjlALjteeE4os16v18vNYKBapVhUSHWKzX82TcwbiKRwq/GNOG1WOKk8Kolq/Wo3d7
N+oueFM8Si9IP1GivR6mCxBX0cGkYQwhBjgmr8vPzMJZFwWGe8K71F6JzMU7aFfzIYvK+gHxAe8M
IYlg6lapGAzho2lGRgPSIznQVX4A52p8L3kMzRdr1Eerp9bCwufi0h16dwpvKbwNdHpN7PS2Lvah
KPT3Qrk0LxJabqc0AROSZdQ03TDxBDc1reZjEOjx9ViEaX+6qqEU4QBWc0dLhBztzxe3DzYwnHIh
h/DrLI91/vW9ZA+aFThFgFfkiXzsVuRHaRftQ1lGX2xB3x+BeGxseBEzk+G3NiBfD4Wiosyg4IIN
pfVLzjlKfnadbvJMWURd9pNXH8p+dn06R+F5FE/l6UC39wss0boleFWi4EdQN6aKy1bGogX6+kfg
dJQsmrQ+KU4ah3EmF8StpwfpdPbF0FfWF0ebD4ejFUJjwuKNfXvN00AZ0tUUQ4dokBehmeePk72k
kOVWz5MXB199G+9KMFwfjRflcczTK5Pn9fURK4JeeqKApaDDHKHTrb6VFmy2DBwf0RZedxR4gT4i
+sm9aWlN7Sp091/VMD66ao64bJeE8LjJbzaMZF/PI+AQrFZBMzzIZtG/nCR5RgxOzvQSWHf/6zvM
NbMto2BjC5Q2b67ZtbJUp+wEfdpN7XEGABlVXa6ONOiML0Z6/7loywI+jPiT85vQ63//aycYeLMR
2fRfffpbcezH6FimTd/YRDeMnu7hmA7tA3WHLDzYiUOVlozJ+GwJAlZ2Pmz7hkzp/i42EnHbkTLX
bXChLP1hcCrruzKsANhG7FysyXLXJk33fFObU5aRUjYSW2MslfkIpNXG6onw8JBRavteVF70i9yh
ELUWx+TTcSi88yUe3Ggv7AEmz9wl+RU5jFBHFP5Uva2sejlMjpfF2yQjZGtXN0nxa9ZWFO9yQ1aP
DoFqkK+n0ea8ZiOW6QzQiwA9clOQ22xEzkHLcHih9kwIqWhB/Pnd6DXhOWTEqb4e8ghVAJjTzNpS
PMurq8+fwgevl8WbpTjPwluTb88jNB065ciao9CUEQ6ixNmUc13GMKLHQuZRfDFHfjAekwUlTU54
tJ/+9If+euiu9OIFgRI7Fw/GMbckMFBnaciaZCJn2ymyza/myg/eMzzBNtUr/jo43jfTFC4ux7D4
hhDhLsvFxEq2CStZXiCXaX+VXYTEvmwtsliseU8xrEF0jPZcp+q+8sz5CPGauxsS8r0TkquaLya1
D38cKzwsMI7ZrvumgmHUIwmuNseh2priOxl5KVj2QVO7Umr54oD9rm7Bycs1+ajRetBgfWtE6Pp8
jAypGcuDXBzXdX1W9Yt5iuiUjGiyAQ4BcusvLlB89MQ5YsN4WOv12n0zo/RlEsWGwxUOkYdBCtKt
Ck4LGA72vrIFMTF9S3LxXo+ZuItqAzMlGTTmxoKNAUcTKCx5eAW+DEizVLKAvRAqVbmBzGgBJvUd
Oq3ulhhC4GUNcWPTfslr95K/aesdFbl+NzhJSrRolZQvKIXpDvbG0Llf7NbeFwM50QthuZjAbPV/
2TuPJcuNNOm+yljvQYMWi9ngapk3tdjAbmVmQQaAgAae/j8otnUzi/2zjLMbs9k12ay6CghE+Od+
3OCn/LqYddyyAwWy2sK12+opRooCHWUKGPha7q3CoAJwYxrKIuywr0UZiXm8irCkAsCdx0p61fav
7+v/sH3k/YAn9Dhsq+rP2ZZKKwMPLzVWrbxMY7avTGZ8hkbhLw70RJR/3gT8QMgRcWbxwGP+091V
kUb1yrrvF2o4xttWUwtKFrHM3o5OTk4fehAP0B5AyxW8BEVVGg9TuCitAOA24GLws8CIdtC+LfLt
hS3uVDYVzl6a7Ls5jdcahQLOONwiGQ3PcaaocLTiHta4CZMmxnUVgRAJGC8e0jCdTEr17OKDI6/2
meqDwylctfI7Ar3J0Rm96JJmmIp9W6HNae2qKpbtpA/kszaVmLdSBzPbAi+R/R0yXTatR/gy3Bp6
Yv1qJPhDOf+yecLaxxCS5zozLJPs+NcLJmwcaBZxSSlY5NE3aAMVmEF0Ro8vZuqwHzraM6qcfge6
1WuWuGQHsS+Faz7FVmCAhTDz8DYAlGCuKccp2qMSDOKaj2SjlyXFgZiKefftyqkhIdw7TiKdFc/S
uPo9ifh/oIB/gGudc/l/uO+W1+b6X585ltPxfBWf//2PA8U+XfFHWMC//tA/QZDabwzVuQcBZvOI
Vedw3T9BkOpvswLJv8aDoc3z73+DX43fdCwpBmMO1hMeDvq/iAGm9ht5PBuwpIYdgEfo3yIGEBn/
aZ2YbUUmJgtCAPMk9U9+pixBdZ3AEy0QXKLLUBvjnniC2EUmme9gqjkRZ8sobxGex0KFSlVnT45V
foRF9taNxl5vm2tCd+eKzk8A0iN5EafAGz0Di32ossZtWPB06WqzXzoieBgqxyPu1l/bskQWGzxK
OWV/Q2v8tDby4Kmn9zyc4WpZFVzYfYptNNdIoM3NxZrUGoQahU/DRagjpacdeTEDiJhbxfp91e8L
V9sPSRXuKyWix6b51JMSGkDct+dcJ6OsgHqhxpjpjK1ZSFVx1QIbCr5pXr8lZ3fOBwuGQfqiO9re
pJMW173EuCfaHSbJcNV56THQoW8QWbsj3yg2OQ0PS4AH5gbnxO1UwwMLlOwwjc6LbhTFOY6t23Y0
7/MJOhjl4sVi9IpiLdPkpi4HtrSUgK2ror6wWVT22MkXbTVuk06xNpy4qIBKBAVOMJUKh0IuUEhk
Jyjz0O2nBoQZgzCM3jUFSk65QJvpgUIb92H4e8+BZxZ3qjeuZEubraTjcap28TAs8tIgFRIeO9Wg
hK899my+BuhtgZiDNCRiraR8yIhqLzjNPnq1oBIsMJ5Gx0MqVdTMx6a28UT1qA/62hoDZdtMen4a
TdwyCRgppa4ItBm8mT58T7HNQGHBUto4S1psdPgypbtM6mmXR8G9IAEL/moCGTNBNkOAyWuj9S0a
UpIoWVEHIxbkOpaEtXbIRls9B7Vt2RQ1Ix2nyYbG2GIZQp+kJrMGpBke+hIpVkkMDyFSQNt2aBeh
B2uBTkQVaUfQUbNByzmftInXPoc6guFpCy8G6amNnU2QtO+dqR2JngI4rMkspMCJSpFuTEmbJjfH
RtWpDXSg8CaySxaqMV4zdXzz+nAzurKmFD4/4l9+os7tIuz2RlJLnNbdQ4A/MjCzJVUOKw0WKuQg
2gESbROXqBZxUsKbMd1vMhObwU3NtZ3r9EhpyKgwtzD/tsW+d9RtoDV3Q0caybBBoeHmUNLe70aN
lrpWNXyAP8ma6+cpyJ2zOtFdiZR/p7k5H6Qvjgqm7RWdiNt0MBgZq/lqnKgeAtw+LqwWt3xjLSY4
lCsqyO/LPF2HZbFyxuAZQBvaud58kzFG/Sl6N3XlCf4W9L7QXI6d+T45zrWqm0OoR++OSuW0MlgP
euVk760d31sVORxHOxrWeDSoUktHudXD1lmMBG16K95AMLqpcrqeIaF6igUWaPQAtA2PkUxuQ6mv
aIO5l3p4i63rLs65Wsh46BKgnWfnD3pCrUyQams3Gze2OiULM/Oewfcs28g4m3VwnSSXN5SLW4yb
yzJoTsioW3RiE2A8ZVskzrWkI0TgWdugLD6cJiM/8wFz1kYaLO57TdnXsPX8JjTBYVbUA7g5C0QK
dIC+pGab9VW+sIX5Dl2t24FiEOtyeDJUagZD2FBC8AVXXFN6rj/wD+kibYF8zpPaSX/lEkVXSPUz
fY5ilUhp+RqLDfmwvWa3azpmshvyZfnOhvJHl/yDnOpHcrE3nRaWpK3qTVqwU2pUCssDjBCbHpy+
P5XRI9Hmpc3xWqbec5xQGIq+3GEFX7rg7MWhT5ee/eTlj5H7SLPYRFV0scanT3dnb9x2ccPCP3Un
GKu+GPSntKo2Df2stTu+F2O1aMyQWeAozXVce8kWYZZSicyeJ/OMf+OzmtDSEJg5Rc2xfTBs5yQ4
fBctrj3sT9QW99OSfdKj5eQXx+JmayfIZYGO+XfEX8OB2NhZbfsaO9admdG4p4utZtgX3WyR8OqW
IhQw/hSXe76oWNZov42IXy3KqfuoCSttDCIKPj7oW6YbbwLIEwNwb/793EdQwLde2Ve8UmEtbEtc
ewoqfVNUt4VU12JSSl+3WHJngEvf8k+1GRZMJoqYJgTvW29B5m0HY9+r+YWlYPD5rp/tVJvuuyF6
qs38mx3aRy+X76OpX0KRvbCc76oAGAMFCX7WctbT2ie1ard6W6tkAqod+Tju5pivOxn1dYahgbrF
oPctm3Z5CRsNV+awt2X8TZm7Q1GuQQg4oMay5jTq7nvWDfmy69to5VXGU24LxhB21qyCpLxBhDi6
TFoWWuh97zXXXsMfo0VEapBY8hjWG4nFYyHDN+oiX9wk20+m2FT0mfk82FLKWp33aegORVvexChV
1HMo5bqkxdP3WBnITeW0VNPga4fxJTZGvPjKZ6dFOlONZkei9a4ZbSB8toNw5tz2TnrCrHYRGa1F
Ew/USXN81+3OpmaRS4rbZVMPB9cle+KmzpYmant+lNcrMXjbBgBh1JYz60YjTWTo9KLoF37ORxau
6pim5TaFTQQu1y0XZdneOT3oWldhZqcmLBmj3eNbHz4p+71vggQitdIdGq888+hIoUM21NfRRVEl
dJA2NRkbyudjZbzFdYbhs2byYBbphfPgXpTkZgu6MtupBV02s4gnU6Jn9eG3egB92nnKjWGm77Xu
7iMPU8yITeLEbgYijafxG3rOc29ayaKZakSqfqSbAqtlGRcgPsWLZoDOy0t9W8F1XyheWq4mG5C0
1p3FvOVq2qOeZY8clb4rnrEtKHL3o9z4LooBko57QL2adqIU3Fu9ykyj65ZGCDKt1VvtFJevNkXV
LW1cMfSWMe12jaWe04Zey6aXS6+Zk3raxPJAawe2HqJqgJS8ZmfRsEGVyPQW2+63UcNP6cwpltZS
b0Yn2Xjl9FoE/E62lvBXF7Deeho5jfRa62Z0MMbhECU8I3SvY85eTjjNxcYoyf8lcwdHmRvHGFTH
wiQrSa8evapDIbpNLoFEesK6GsaUUUvQn7J8ojLERpxLDdpCXJzVZoc1Xk7Jo+WK3Sjzd9nZ2qLy
4pMMBw3aLb7Bqom3jAsgC6IkAuZJH+jfOFKRlWxYyCi+78imgimRq7AgNBSpVUeAOUvWlUlezs2A
8zCMOkoBynesWTUSDQBtxaQwCJ/7QbbraZTGBi1cx7DXJdijVCKbVsa6GPY6pVhykZqUQjVYXeu8
OOeOftXIW/kVz4J1PTZn1rlDZ3RHVnLCKXp8oqn36sy94rFiqn7v1gpsPvZbTbJsVYh/StMoa5EC
d4VOTlVrnd3QC2CuMst9bPTxzm7j134aT7qIj3WdXJ0W+F7lNLwbK6UYM5J4B5uaXlgvBvstOZxi
gB85GjjJSgudz9JobSpwFcTOdLzpeeKaMtlSgHeSZaAyqOux3xjJspfGbTOwMGu5eu7B2jWm0Rzc
oXFof1fmvpoNSeiD0I19WFC8HLTGR0ni4uAM/T1pxcfadFeV4n7vJ7oD7QHob1aSDAmAYWDinixB
9MIzuLUUZ5UJHuEGyVRQOJTodYUD30+lpMwb+9exoabQpJoxgg07ViqGvIAVvym7ZWzTOJ1kwV0/
dqjCbVKzZCZXfGVHxvcUezNgXU56j7OHN1EnGMeNqJ7WgrlvqlKISpP7LVcfY81A/2hk8QjPdpeM
LWFcg3YwGrpAVD6APg38JJMPOeLTKh2NQ62PL4rjcvAx0sSnPugBaf84JMaDCGyKIKc7yIfMayiz
btX+QXN1kNSa9a32Ojq/GS+FyrA3kgyDE5TmyIDEbOp+1yTsuBw6n5m+LokJXhhfECEWyqdeyJPI
2QxTZz76XeLdhFYz9693B2psiWZPXJAjTHK1pU5GySwSIGmwJSJ90Utv19ThdzSadmPRvJnxVEmI
e/tUMFp7Kfrn1A1hgYXirVUILkL1J7XmHlW3ERtyP+0+jeyz6REl4tvzWYvWYZqcSmlt2XatSPm8
0ETFqqOWLS33otkiHndrW1HbrSw94P9qZO0ii+UaaHy7peCH3TjL6n6MGnXVBFkPPjrfT9bwSJ75
MBq16cvYuzKAmqfYDRtcDzXXsfZlSx9WnoGRidsZvM6mnTwsoIvG41KtG28/GGq6dk08QWo/vtQw
ghfIR5fIBNcNmGVFZwkn0LR+Nhpx1Iv4yZU5rfSusQoKupVLO70aJXejWTguZU7heqi8nj9VsQ0k
fl8ZebVOFCqhlUQwKq+ySzfRKxdHuEo0qMz4OJNvwOymg9lae2EZsLUkS+JgKBuzCKuNmrTBIrA5
iuJcOhuRuGCOujZWZfixk5zpZ4KsWRVrxZKEcHnF3rp18FGkk3s22cWiLfOXmFwWilypbvGiE6Dg
4EdUXUQGbHPLy9k9j292R2pLxI/cru+ojDdRPJ8vKsGEb6w+yN9RwjlF93b+PhrZM652sa4MsTbZ
W3OCpXF9HFIq0+HkrdN00t6gVdEXHJXRytb0kQtRMaiWL7MjM68raEv2cExSfEGgAs0luifcgWG3
iegWzNylnRI7skeFA4S3kloCP8eMl6V9HF3lJYnosWSvkGkHK9csv47zhwksKscQKOcVZdTQrSDA
L+q4+3ApZh9h4HZsQYxdYDaXEmVZNOXsnjC3UZfegQf38kQuJNqNT55kKcZ6V5bj3qRDz1Yp1Qbc
u6bzYlrWkY14rvT89dVLjimQZdpiUWztcWUrOtzSybxt1BcUz2Cnl+Y655A7CYORZTvzLOTz0EE3
DeT0hI+cXcx4Cli9g348F7VRrQPHuNEJ+RWes6EVk/a6/hbWMJphE5+nojgQej8h958atmCRnT/W
RfUgQFJ4afGk9dq2jqiPtjSMQ5BEo2h8QEaARurVF6eMCdbTD7oAYkhDrf5K8IvacwZQHHbblyQ5
g899rISlEpqpUxLz40c1mXtZczQ12YEF/XyMh0uelhjWoNEQu5tszBDovVkFJVo18n3nJb0/1Thw
Q+5j3wjiPTAkXwneDf25Z0HsJnmLxB9tujB7OQjbo1FBnLpO2zOs43DdBTdR1VEy4Qb72RhXCXrk
LTv6xB50LFUm3KrYKHNtu2pJ8O2wOxwmbXb8MomrbC9WeQXUtRgamrkcpVs3JXsSde6yhW3ox9S9
ieZcV60D147m27ad/DwWQE6G6H40yL2pPUTuBrzcWnYde31HPY+O+YB399GoqTsT/AeANSptmzKG
LtpVZhQfsJnBCOTTuYqdxaS3/aatyi0YFrp5KWALuq1d1Q9xVFTrfGSea10d6WDuG74nGdgGlASR
qzeS6czZoq6AZN6Hxjt6JtHhq6r7QmFvsW2b9KMI+BQuLQjnEYSCz2xiQa4VqQ2Sk0+5ub6iXjDi
Fw+0tQO7JRwjlLrEpQTENnHNtgpJgnRpDDnvnQCF71H3+b2KsBwNDRsdU2+CjW4WyQkAjbK3qPE8
2I2hrQYNGaDX4TwzwZsWdWv9Ph7+P135H1hDZjbr/59Bey5Y2f7rdH3//CjyrxVD//yz/xSXjd8Y
hqgmSDGyMLo3w6v+JS4TnoZSS5ZrRkzNo758/lv/+x8mBUSMAeHXMnZgdGOgCNcFVnT+LxVxGXjs
HDUjCO78rVYxLDlfJ0MMN2Zb0aw5gwLERPHTaBO1U9JeD1RJQRF2t+oYoaqN+mdcMnodXxIiuxwB
xsVkuW9aXb5EkbKz7d6+TlBxNnlUfVihIFftthdNcv9yDi/TrUFDNM7uwG+9VwOKHBteQsSBdquN
9dKw5AUz80tpleYNrPX+Y0qQeKtK7tKo8mmLWatDfS6y7wa9EaLMatLKqhffN41T3EzRXk139ZiK
+zSyIM+IxKJ6gdF0AYfcHNO7QlarqNaXlJ9vCpuGlKFZetoAm4RW3DVPo+kUjbF3isnscPMAmonQ
1UELcTyrnqSYTiBaTlofhZtpBHqXK+sEbr6IKStqi9xYjaShl0NR2DeWFeknbJcbNU93Aos7nsxd
W2WPxA68TW3qizg2342GLzBg9fEx+qApF/LT87iNBQjvbm7b0ZryiEvzKJzig4f4h3SVbQlADNKP
eHY6dSXcWHuQcjLmqFjp97l5T6aDvk3aw0dRKWu8C8+V5HEdTg8yLT9ppuyOSpY/wOt+nYSzt8QQ
ro1E/8AowkaVMPQwKrd5HBxUJoOXzmrNXWnSTgwayFdqy7xX3MTbVzqsl2zaKFr1rbbz7egGnwJ9
eSmDiIqgWp4mzj3MIqIHg4yRb5g1FNTW0oHISNZnPf9wZpIs2SvnLtKzh6i6y3T+Bc5WiJgo3vfx
4Do0UNcPjm5c2e76mZmsYcr1flLxNoXG0MFLYgBL6A+wt8dyHgnwONCbG8cEn9mNdEDE9FHQJ8S2
rS6BhINg3UZVhvyQpCuD1OcCjBPdHo7wFrGaaRsyTaPPaFOfT/ZyRQMPy22O7KXKFu2+j97GGEq7
oeCRLHvnYim0voede1CItK8aOeNFbBj0+sT00lBhCiBrLWegEKkB8Y2nxq7XpnqblkA+Y/fs0HDX
ugoGUL3bjJJW+LANtn1Czt4eHNqOOBIjhXPiLylp1YtvhZNDtmk6zppT7i46UQV8LEpGX3H2z2Wu
tDOZI7bSrK5JJOBx8qPCuU3q+hkurPAD9hBMHYDOGhuu8WWlMp0xneTBNo2RmyOT31CsYbcXE2lZ
SzFflUhJ+EeKKaRyr8FopgtGaQfOaGnDuVrnJ1AUcbGKG0gkr0VGbMKDDZSvk+m5pZzMi9CzArHT
klZfMhqNYONPt7Bbxi0F2cFNUm1hs+YkcabdmMfzlpvqW1F8KpWZWfQUjMxBywWOurfQURcqt61m
cRqI41erm5k6HEN9fhX629XUXM2Y/7SZj13mMG5t1p2tZTn9xRCWs4HVEi7ZG2Ubo9Pus9xetSBv
aMHY5oOtrtTK+U6JAXnkIqQ2eroyIXHOUWnNZStnNw2BJGT81XZIl/R8ROBWCLpjHOoGJyL0+EQI
7a79YQ6mg9rPCzM91mlPs5nF/YUBd5mGxq4w4eyj871L9KbWpMu7rKyN7UlqX3V+n0JoLv+rfMcq
iOjb1o2fqZ9dFe/bKLpEvI1tOha0jAxXr4nyVSwydsydekMp49LUlAPYi0UTC9/zGMcUFffMbLFi
2LZRvOFNo4GNrt9pANJAkZAsgWPgMmISlSELmXX/7CbTMeklQ5WJad44OXuwNy/GEG3USUGIT8Y7
WJv8rKmytXPm8Pzb+JAX+gaPP05/4HAI4srRhfxWW7JfKp4zvampsm8M520U4gB/JD6TjmRMZIl+
xdD2VQPYbDXDkcZ6CuzM4R0PBD5uChJB1LjmdFIioB8gpxxANtY2bOpL3KIvQtoXNCR1D7PO3YNR
K2288ZxyIw6qJ4BMzqS8DJFjLKJh2hJN8SO1vrrS3TSyexi0dK70eFawpa9UHJBj252SmMnLmFE8
RmfBFCneKXQYQ2ZmTqWI2yynGCFx6HKsxXTHrqw8z9/hJins/ruQ+7W/xvMZyPWmW6eux6UtIKxZ
N1ZtfmhoC4dA5vqycPT3eqDo0Q6f+nBMThxghzfKIzxobPaGucA5jjoefDWNVqQkF3jGmYC5jmTq
obq3yRBepYfYoDbb2G50alK0ndNLZWOIun9JqN+hyy30VrnJ45DwwY3J47QYvqERoHOE4tUB88uQ
7TXPy25jxq29dqdV06h0CzFkWypqfEagvWhKfYgL+3tYSvQkG9E698x9jPfid1B9mnTmwim79zIe
aY6gF4IK3ugxJOW4kbb9DhypojmCSaqq4ooLsdX67UzfwCfkhru0kebSCErlMWvietXmmrKCEmch
7Dkxg08uOLDU5ZOmmc2JKQ7nAlUBvxMLebYp3LobokQ5hyK2dkVXq7dh70bfA1J6x8Ye84vMgjw6
RFTPbwwaK15ybeDcY3OoOmo0b69FNEbPJeG4nSfLaSHJjXzzIHgfIfZVbCtS+ArjwEVrRL5W0X7i
OHn7HLphca2A/OwlayznWrvd1xHRBBp/s7tQneCM5WozoL9RPlLrSXaX0hVx41Lftc86Tl8/hnZZ
ZW3buCHqG6uQtqhCqb97LlXpKo2MC9MN0qttJgMqZG3tTSHqm4ZgymFibAkfsPlI50HnkAgJ/Yxz
NOsFq+9Q7RMg7EtJ+OZWDado1asieMekSK1N7ZraTs4D3aSRQIAsvc5Pah9RUpNW9cyeUW/4CNE+
5OZmea+q5mKJWJ6w2DNUplXPaq8zHEoZOqhGVMvEK9xnNyQM2pskzzSmj7FgymZVVXXbDx6Tt/mE
N7S6tdGmiMpDSPY99Kt5uJ/SPulNcbhXGMzRCxUzFqTE3C1Yn6Ji1Wax/TJmQ7nKOtWjE1HPNnRV
toxvdIVmN73YNOGIfJzoSvoEBV5da9nEDkG6pEnaSmXbEFOCuW5oT31NpQ4OhzWyzlBhp00YFTFG
VdWmi/0cOOkhQCc3AiZuLNX1tdMGddM24p2SgYUy2kviPQeHuZk3Q9gpmGoeYzr+Mr5py+3fEpEd
lBGQmJ31O73qk5u2FVDWGDmyO2NMX1o/vt8GyUbdBHqmL5tKpY7MYXQ8GSgUZCH6Kj26EEScoSlu
naJoD2U28eGj5KCRrVgkacYSlrW8CnfRoh2c7HEMuqc6oAnOSBkbNrSNrVoRbY08p7W+8A5FqOVr
WerFDdjEUyHcrWubj43A1YvaLm+Hvl+lnX3rRYde5wacAiUHf2X6dY4CjFML3rhXrhkwXiTTDLU6
aUXKPrQnaYenla8yKxa1oRSPzGFhuM8NTuOujVu/VJ01dKWY/rX4jpC66RPtHNZhr+5FHDxNQP6W
3ZxIBp+kSfUpsMuzmByeAGhiQGpWOsXXg50Kv2sL73YIgZjaerAxUxWgXPRkQNg+OtSq+WWkZfzg
+fjiWeKFx/cBOOCwbBtrq7vfCQd5N46ehogwNXcD/+1VyUm8cHIGetnXS4TcZWU37yERmH3rPQxp
eCx6BHnDRlke6p6hoYrKEK2VMoLZLggXQZvzkRMHL2f+wjaR6vYlx70LWfickDX7+ELeBG6/dxqH
GaAM4k+vNz12R8lJNvNjp3kiG6gcDTc95RY41LYPGIeFJ6tGnuAe8ChfBLx5HM1pb0wt6bUiA+OR
pfeexXiMXvpRcvhg7LjMIc5m2siTU21GrfvMWoStfhje0krGG1OdDhrTC/Zp5aJ3uaTaxstJ7+Cf
TQVtiYOV45lhW85TTQmZmOWiQRKlvLCuBp4V/BUK/UxDxSwmz+1znfHy5nRTT2RHQMKcVK9Zh5YZ
P6fMqY/VKPFJ/zhG/y1N4X9b8bj9l1LBrvrMrvnHHx1o8x/4XR9QrN/mRA+5HvLZNlY2E/fx7wIB
1dC/oUJw1GeKpKkYo/+tEFjWb3ilLYOuT9xhIMv5U/9UCCztN5gpc83MbFjjz/8tieCrM9giVDFj
UdiNOkBLyKrPAsIfvOBMlGp2NlWJ1Kq/YsjiMFYW+ooTt7Kxckcs/yCiXH73Vv6xI0L76n/+/fV4
57McAsWMSMfX10t1dxqQFajEy9OQ8Uswb/r0UF+jg+brxu6aDToZtDM8BdRWFNlLhfcMzdwsdmWd
j/umH+4Gq0z3cdZqS6XV0xWwRJw1f/1Gv3rCf7xPSyXYg/HeI5Jkzd/bH74XzyumCWMZ5DOnepNF
H+0jQ3K4HKX8hXv3z78AYSUCZio/NK0IP7zbf3glra01thmo750XyQ33ur3RKXjB7u4Wb87g/SrM
8udfADsjKXKXCNdcIPTTL06Xbczeo6gWetpj6Evw6xLgixmspeOp7XN2qobi/uJ3/w8f0iZXSkRJ
I7NP2O3r15klmeCkGFeLHD13wUhirmZBuKxaLEhGoXz/619Pny+jfzt755+Pa8vghaCeoLD9nNhp
6irEZ5tSKzDljCDqOO0egScCqCwQg14SEkckQlqNUkun1LxlMFX2vcxc68NRC2DAvVFizw/HSstX
APELXEK6Sr8yn2FiIdVi5bH2tOo96nP1TcYWhpFSn9z7RGAB2v71h/lP3x0XiOFwPZKh+JmgUsWc
8ywOQYuhU91jXlXpRtTDdBRhWqzyVv8Vl33+LX767rg28AHhJ8ca/XOFkS0rtiH93NyW0jvRd1jp
FMVolywMJoYAawBtrdMdHVQeTj0eLn/9cX/K1f347WBR4Yjlx7MBw83fxx9uCJOBZhsIpj+e2UBj
cNWx9/skqyAfSOZ/ShbsNB0GbubYsGBzDJBV7Y2/uGD/fP87VFLg2kfdtTzD/skarlgu1qUQ4vDE
jncfy1aje9Swzpk15Dd//YHN//B9EzohR+gQKEQQ/vp59baykUhwAiJZuAd6+wpfYqvZ/Q9eZQYB
YYFmofkZL1ZbETZ+B6IcxhO2ok2h3DN3rn6xmP35s7i67Rk8T1x+OFpLvn4W1+jYgMNnXkhTHda5
gYtsQQEq7Yl//Wn+/PO4gHf4xgzHtHUU86+vk0ckFvqoKRbkvrStnD9IERI/EXP3699+KXtW8Of1
kt/nR+rkD5ejlRSlo0aQKSw1lgelCJydniXYkiT+k79+qf/w7ZH8owTDAmgyd4h9/VSelg1uPeM2
+zHBMefh5oNOk//iVX7CH3KDseOAuWHQwEpFDgjEry9jMUXSs4qXUW1vWCWll4AODtxvQ8dQKS0g
01s4j5d5ZE0rKyuaDWN8zEF6YP8t/OGPN0Jex4YzwvUyV8l9fSOhY1fUqbOXVTqC4m7Hel0SwT9k
Q4XQG8NrNRCNfnEjzM+3L8sboxUIGx7mfoMywJ/TlU5fAdAmM84hGJOiwcPQD6SCeNpgBqt1O9yg
xLjLLC5/ySn+mtP5/fMSMQM8SYaNypWfPi9aiWEpnLUWEZMfn4IFb5EkWPMCRejHSiEp1AMgPSc2
2kDbcZpyE4fRYqAPv7im/7QH4DvgGlPZ2HCvzgmGL0us1gYgHoukXKQC74MSF0cBNcqPatxgYchZ
f1LdX6Whfh82ffnmHW4gME1sOwhDsR34+qqTxdRSZmW6QD2u90GYoMe7Um8vcayC8oZ4GpOYVtu5
1X0IdzZ1CC8dEIsDdsiWKjNTGMnZHF1MFcmU5AjkLorXQlfsGEhhyMA/dmye9hJ88KchpPUiUWXF
Dk0iOkW1wCZLw6dZb8qoSqlUpgtjVY1a/tQybABybdGHxyrvusiwJN9P8AuKeuVAWd2XRhXeJoEH
uqHmsTNrOhG2QhoH8BK6Y5Ewtp7Km7Lu1Kt0R5PtgJZVTG+8Kh58ehm9u2aycn0FO32cVjRywEro
1AFY8GA28smLc5rzijIFm6AVcbeWXLnYEitUOEAaAVYdsy2V9yAerCe2yrRfsIcBqVBO9SVta4sV
14mdLdQ585Z+5Z7OZaDL25oVjbrdQWQk4JsS60isSrgjWG/NCjF3KaIQ7CeTOAX4ZkCT9tACp1v2
faC+94bUX01Yw9mFKeLcGzLWA6iUgiJsjF4DfBURYIFg7hXPV49dqdaiI8iNt0WzNArSsUvLlVZG
uIzzso9ODg47/Awlp10l7vrRL7xMI0CWG9BAx7EHej7ilDspegJjhlBABMMrC11CbV2pOMvYSuNq
ZRKYGX2vdtrHXi/ZlUdDhErfNrH5WvfAqP2uVMd6MdZlhxer7qo3AbcTk09Y1JwbBnpPoo7S5zVx
OCbzsa5x3U+EIs4lrbx8Ezq1ywtH9r2K4j6Z5ro2mqZfJxRSx8AtnDCjEcIAnaJos8ok2SY+UTbc
zZDSJBFLu6Tw2qfm1uB/m2r+7JXl1C8rr1JeM9oGKYYc0DdhnLYYFjzS3kcCLlgrXMzaz1WJvrAo
XNjUvjGq/SvV0lxFlZcMV6eE5syEsJGXyKpHG9tvU1Ls3boo1WvTlNN5jOBZrNSGzOySOvFsE7U2
gk/Uim5a0HkylAgqYUSVCk3fl9KSDi65uNaATHhhjIbUQK8JgmgMV22EuzPus/R7NxHsWBhalz1n
ttVf7EnF5zFQC+Eu4B2GZx1mUroYuaKp781oNiR5pPc3Pfnzx0lVSMFRLFHuImHQAhnWEHsEgc1u
7TFpwK2Il/hbn3f52SWIzjSlnG1EEeci3Q+rtq6ZN+fxh9O1GiXmUjJfMiqpX7S+oM1RdTM7XLlZ
hOsuoicejjYQhN3/o+48luvW0iz9Lj0uVMCbiIoe4OB4eiOSmiBESoJ3Gxsb5un7g7Kj+4pUi5E1
60ENsm7eBA+w7f+v9a0hWQgUpSvg0FvJfToGRLLrBCGTx7iRsiXPZZlH4+dcpJmOiUcRCirJAwui
xVtEs3UKy4Us59CJgRdq1FhDYgSBU60vnDTSzAlCU9XM9dTJ7AsX/WZKhQufVqTZLj13WZXEegyJ
rkkETGhPSZjXRqwfyPvGsJft/JpbDjBXlGDZjaQjgUoTRo6kXIOkJXT9xn02IX0LslFLQXUIndDW
K7vO3mQKqspgDPyxMd7eh5p0+ttq5KiyV61L0wJH0aEFB3q3zmp7Twm9czesT+pFs9vgqV+YSqGR
EIQTDsiPFfLmChDW3FbBjwBr/8LdTB/PoOnRtOD/Mu0wTTvI3+Nocmfvk6S5z+SAW4PKbKMxUM3+
Ameng2th0EswNK5wb/t6ZE1wp7qg/9mnzSOeG+qAua473x25yK+Sq2jDJaN3JFIwcObGKlJCeo5q
KZSYTi2Kpc1w59ZZ3W4SWU8kKKi8NsMSjSKU/3HS1THtu/i6sDO7Z+rnoDod6sFd6DrrIm2kY75P
AQNLAi0S68mEdfDQoiyXe2c2h69QI7ryaCG1LrbGqNnPc9qYbpgWlSO2lWksNIPTobuUs/AynAB9
8SP10uCS+dh+TdXcvLkEuFE97huTYqmBixqoVaXO0DK0+cxdNb3W/a4strRHBSrRMXG+k/ooEGVr
rfl1KEQKXagP2mtq+TivVL2SngzqR5fGAPOb5POqL3YIrHsLrKw9+T/5nGN9N8rCIRjOdm0ZFRXB
9AyqxPyeQ/8ji4dxExFF5D32mlZ+XVJPX6JUM8iMmspx0E8IJOGClnL1u8sqH585axYx+8jiXC+1
IPippqHeHGKVocLLdCS6YMEtPG9YpaeLtvDHaoNnxnlT/qotjWcmQ4hxlySXrDWVT4mSyizzvEo8
bCENXI4l19ZOh46OsFPNjIy/mxbqlEZDNG3aaiDV4nypL3J3RGlAdYrGcOelwJYVZi/aHl2taasY
qrjuiimeo444Fg2ZcRw/ztxH+s1Ud01OnDmSSLYurDju6LTblgoEARZtvLxitKR4zAid76tB73gb
9N4xBBiqTXaL2yBK6Rqdzscgy0DwT92G9n9VIL8oZLUK9GsvO1bAB8HcVIX36ntxYbETjLT24TSz
uBupWDA6tqZ5Ad7JRNharj+BkgQCFJs2S5SVXlGEiE7BUgXazKRMMMSHsm+WZ8tFmonUgrzc0J49
XAQKWyAe5bbQKF8sFf1ctB8vIKu1fFOUjf9mBEmaXhBU0H5VxtBVgMlm+84mNrdEhWHlxL7omADN
WBlvqNz0Hy7JSZGnc4zCWKXin0gfGg9zGoW1nSuW5kboJt8CQDwNvLEq4ovMRyBuLaPcorduvlbE
BV0jEgk6AjQscUOb2LwkXDEXbHjli+dq042fafAVnSyW+LeJntoGCjMb/AY2Gd1KdzjUm2PW5EgQ
vCYfN51VI0pIGm340bTZ8oL8xn7QGns8mx7UM0qUvUi3tTf0L2M/o8ns0mqIKuxH7qVt1XZ/yBdn
fBoXg5MtL06/bHCfzxsj9wcCXtrl2zQEvYH7cSkegLCZrKsm2w0MkHLeYguU3UXneOQEoUNsyeIA
PWh2a1aqrAsq9onitBuSncDE0otyOInWI2gEK465RP7630FqFMw/4wEYT1gZVkvAqkJxhMEAmcLS
INaIumpenkgeJIytn5z5Km+6wA0FaWOo5BlCdM/kFNANtdGFhypuvIcO20wN2ql3EQp7qdMQvmMk
fbDL61hOESWp+NtgWuJ7P/bFgxsYxCWVxmC22Gya/rFK14tk3AvnmUHrPaREHp7Y55AokXk1aZEx
+SCNORR2dD70zPXCrmxonXujjxxVNzuZ7vAuYdPMCQR1iOoAoHrSS785dr0+ZXst12iY0QoznzWE
mexcFZaRTUdUDEKx1kwvyI+xVtxwYb5yIWnJz9FFFmyzoMpfO3/qoZOJmbQyWjyUKGgJZ2d7Rn26
JXUkuNOHzg2I5UHOsbIEetxC/IvEhKTjo0HUE+kfCt9ab+fVy9w45t0K+fje4k9+MDw5Q3HMM30i
Uy8rOIS13jJzBdHjFxIWUXCwEZRdaJWamRyyAENanzXIz0vERDg+9dS67tLeRlkLdIbE2DFhffdV
Mj5mtUsmy5TOnNZkPnT8cRwEuk3jBNqNINB3jckw66NqEpYkS9OK77S8OPYtcm5vZyM2ifFGMHRq
RTvroTcoHzea5WTBfvLyRqEKgouwLSzbD6IaN89NTtGNpmfvtd8RsrJdN4YZI17O+gVDaKKMo5+4
7sFFvbOHx2iSUjfXxUYZs3to5GDwZYZB3UxzyhmdDOmWeujU20Wkm/18rbmjQrJhcgG8hXoMhD6m
0YuIRy3GD/q1tDVSDTE3DiEX6XTSUbSeqriqw8wmxSFyxiYdD00xTtveltm0dcuSSr83QCgUwkM0
rNP+XbXuRfej8xMPuuZgINvKC1ptvldlKAYqI3N3rhpSj857TIvAKQiD2UizqBlLIm4IRSlKlDhx
QQKIIUhP3Rh4v8oN+ELvMkcbbe08NU2sA26G/N7TpxkNnpgKqrzrlV+bdf3WzmJEDh7EFdTg/kD/
oJwlequR3uilZ830YfG2so3iGg4Li/2eszn/7TAWdEy5sVvqh5vg8+XyQ1AOJ+OKTziJRRzyNeRs
x+yVHNPasjspV00PuV+NFz7RTcjPOPAfCwPyN7Iyyzt2tWK8xWVr3w1qGk/wDYwnZegEeg3MTLxX
spu+xqYJ3632ddLNOo6DlO5bc4csRyKPT9mpt61mT7exBzgT6mLhPUB5QWAxYchvNn4zLPHWoJFB
uhxEPnejcSzAyZir6c6eaxY2QtKNm6RZnB/SkJzw0QBijbGq6meAxPGNfBd/usI03r6QQD9wHARm
nu6RkwPrbDpkcbdDX1nPA+xH9Hh2Cm3JBzCEc10E2AZR6zBxEmKoim3KlptGNSk7XRT37fKEtMSe
zqaY6AT1+WRdEQ7qlMjXqb5tSk/rDouYudJNjHo37EvPjrc9R16D7a2qdqMvTAyF04KeR5tm8UWb
MbVFfHvjmugxjL6OwjxWDn1OhqOOCINmG+JrKMApP7wO0ougp+UdpY2L7Jr/uYKjCX6Jh8JJXR9H
9lS8daURXE55LS9kS6502HXCXTZUUcoXoJTT7ZjE2g+2hRhN7ajr2tFSxehtxkqB6Ww4uCKmXJeU
Mc5HY8sxKSCrHrQwVkHs+Huz8/qXwMMcg0y3zo7S6qfvQTBb8x6/x+Di99WyJFpaggTCwHKSV3uw
dD5Ygzvd5XBEZHGHUmujSmMsttBTeaEdaHDuyyuL3i5kDStcoVwjXBK9XESJUMt3OG/8Q2qTUMZ5
2S6+LUxiJ5q1oUI6k/C201RlV7C37J+5mO0ffWaKM7goTx04u3GZm+C+fTEXz3kkpYPlwo2rOAYZ
XOfXEACXAHd5X/ZYXOv0KCQKpNBFOvLTtqZmiay+ZUYstDKsMObeq+1J8bGpfJmGifazF/qJYgVC
etEkCzxUo+IUOcGPPTbdVNjcJF0wPyrvcDw0pCqVezbZElsiJEXyshY/87eFJ7TzBPiTX0j4CMtQ
prg4az47J6e59k2aaY6cFbrtFe7I5eskpbzo8fV97aZK+1rqdE839tSYbPBzUOOY6zrq9QGbKBqp
sRXdqciHOdlxeWy/iVqi1mQpmM1NKxuS8AbAFZh/cOLd11nuzVvlj7irKT3q3+Xk2xUSC31KN7ax
iHtHa7xq78jRfu6ZxRPmiM7+MWfjctfZPh6aoLTTnNtUQnRggylNYh2MkRkkHTeQsKQ4cy5YhPl/
Fw0GCd2pgn0Gx6SJrGZgTUmZBkh2DWNNE7QBfR5HS/l4pIuM16zS9GgJE4GAbacQKWQ9WK+em1Mm
NRu7r4/kKDsq8lqRn/qixhRakxPTo5EsAWB08aR7hLkERrDDfMWhF9MeBeQycKvNAFq2ikSld1cU
21ONblpFJn2H5/ZL7PXiususjtzRok1j6kBube+qjjrNpq5M8T0DksBI4bCHkXPSh9tqSbQ0cpOi
eKbCzM2UHLfAOgpmM3tMY+oUQZDbdicU7hwlQ1twvwyd3nA6TodVNkb8U19ej3njvGYGZeGwlbPG
ZlgP+ROyeYgqdEeFh+4Pi1uYJBBOGYekT+4Nyn0/qdL7UCZSbp3M6+qVLW666I3KTaO1MJly4Bid
lIGfx05Ehd3ZJoRw15EtGwiqrEuxhy3Xjm9woXGySXLT707UUvIzF4q5DzUkT6Qj97a7wIxYRvTf
ippCWKi2lwSwkYVJlUUFRnE/8dvqHQb5NcnH60MhLZfLkeUPNskPKh237myqV/bfQe4Cz0wvpyJO
nCOKZg/DZENCcmh5bgN9N1nrOLlL8nvZ5NPzfxBma+i11Pi41BJviJ9c7kY/kVf/UccFsOxqpMta
oqXCuph6B1FSI9n9vS/ysWS/ptIwy+iS68gk3jXjXDY9q17RER6y0f2skO4uUncI4oVGE3ukuWI9
BfaukvqTZsEfeiUOgCh0EQ4lc0N/H+ciY40yYAozpnE9TpyVaM+co9j26iT7MkmCXMnvICVXK9Jt
5gqxTQYbz6gwk/3f38GHjhcNL3JPEH6gGUFG8q5pM+V+UYkKa98KJgxFPU7sacyWfES68/dHfWhD
8SjLcIGy2xaT+T3ksxw7ZUqHeVfUfoFMrYy3jqV/BqX7+BQaEHRiCHEj2oKW5O/dADL58HROY82w
0sUe+Xl2N2md+0mn4+Nrc2l20eYCtofI5r2+RSKe8pOlr+EPsIarFIZMahc0ExTF+L+/to9NFbrz
9IrBz5l+8CFEKQY/kQ4Wj9JEqg/bsbW1ncx83No5kZ7BMnBeLcmV/iSF5MNj166KYTlMDdR83J7e
vcciphDSra0z3U1OywKQVsMkfza8inLrIoPtADL7kx7ihxnJQzFAMB9WEVJgv+tkWVAMW4P9gdI3
97pBcWYfSTTcC6d+7WJjjnqm6iYuvPKTl/wO8kcPbX0y/wfgjzMArdLff66uxWulEXWApUzYdkk5
linckVYezWZ+ggVuXWiTSeXMRbomWjHgZfVcHUGw30aIkNtP3sRqG/u9n8gf48MC48s7HvEb6z//
Z3+4r+jlCF6Fl1Q9d3ovi6YEl0A8THE4TiDn1aguYEuR8gaAHY29VEdli/IQ2CBli5TLnYvh+qxX
onsljTe+c+OSsoJVu//2Okr3H6GBbWCB5Q78TlmRdYLEcRN+Se9hVpgdzTpPyKovlDECeJSmjtYR
U6wrP+u5/mGu8+A1xMZE1Gau8rh/viODTO7Yl0Oz8cxpeiBwj7BGZPKHv0/APz1lhT/SWf2Fz303
KJ146lu3rZqNXZn+Zd14zxPujdv/xkM8Y/0V6LYw6f3+U9SA4EAfkMr6VmEfRqNbDeSN/9kwX4fx
b71SH3kf0iWyTfDG0qX//TGDNQlV1XjS6XLZV9aoqP+abnDBmV8LezoToREIIhl7O70lmjnfLP1Q
kGjm5GaU5nl9qBwzO/v9BAXcUf63v7+EdxDwtZMN/w5ooslkxFn4PnfHJDCa8DSQLW3l/NSxV7wM
bXfnjktztiA4nMp+bjAVDlRlvNEbLoHsAdzyBkgO2F/Dxp6o4hr5+PT3v+vDXPz1Z3FWQCyFyEF/
xzkVAZw3Sv/NpmqNapc0GUU26ExRULnFaekUaO6a3M45+P735/7hawHEWVckNsJVj/L71+JG5Jtg
m9kxXY7C8G44y8aUgBHsf7ahfZRHMSIMZ1V+OuRq0cr7/VkUm5W2dBkN36Kiy9tiy6/K2dpWJe1s
SVzkRiUZ2emgka+cgCSAMli0TxaSX2TMd8NzDdYiFhAlIevfu02nDGZO/pIuhbLNeIMIE5Mz8obQ
08nfKPnsR2OegpOzxNW3ILflYwHECyp8lRyDpG1/lj0iet9LzZtKlLS9yCNx79N5jTi2uONHRmvQ
XpS29zThvd0ZIhYNNBT9Mz3qHwaMg/wVWrwPF9J6/+EqlB+ItZFkFyjaXxwi5O9gFVdbRzr13eLF
2hMuv+JSC2gk/33IrJ/p3Rt0PIPtmi2MUfP+YJnaumx1qjubyrAxQvixDtMuMe84cep33Rx8NjX+
sDiSmedyAiKwnM3z3YJS0wI2STqqNiV6wju0PMP1XNvWJ7vhHyaCx/skQMeBrGq8XxfYYbLcCPh0
ddp19wRTd6xYSXbtEwT6iWzOWFfad2+Q/cTi46GYQlf9bgxOsH9YYYD6CmmkG8PCPRe0MwkDSN8J
eMTaLEfdoMGgM1cys92LsfpiZPEFR6T4bKruk8Xn4xuml62j6jF+KdLsdzsDlT5AdKqCfqAZ+d7u
uZG0iE4+mXofxw3HS5S7NLNYBjjZ/j79AzOhu64JJColsOoaZm9EdOt4qFHtXjU1VZy/j9OPX5Tn
kW/AQmOhQ/+VkfiP4w2uRuJhTZ5nm3W2A6jW7+gKQAFqoKX9Nx7lkSDGEz2G6rufllGeLbupLTfe
AIXNWY/SS0FWJnnh+SeP+sO3Wm9TqOtXKRj3undvsaC75pWMGFVm5GZXrr2H4qZ98pQ/fitSlhim
3Ads990P8o0UK+DID4ppdvKZHHGuKUht5GTTKnQL9ckB6I/f6h/PW//5P76VN3V65ouOXyWG5b5z
fRUiLs936VR9JlX806Ms9jo2WotcxxWP+89HCax1I0ldDMNW+DAvQKP2shRnAKH2J3fwPz2Kjc5B
jxvArHfXt/yPX5WYYzsZigJ/3kr7qGQRh9ZUGVeNLrXo7yPQ+PjFkMRznQHwS4kLlPbvz6qcmi62
RN9QG6bx2rkNakCCcG9aolZzbFjC3QyVPbCdLbTcezFDGM/bGzft4k3utFht6y72gaKtXUMMgV2E
ucL4ZEp+HLzrH8mgMpDT4YN+t9DoknMjvJcKXUVBVpoRx7uEevfu7+/i42snRwUDBASJlYD8/n5O
BwGBKknRBEO11T6Nq/LYde4S2YXTffKoD1dYH/OLyXmXfXjV874bTDCl3BI3QkmveKkLzOux9wX8
akBTXk549kuY6Rvlz5+dYv/wtW36heyLxBBTHHj3XNIvltnmML1R8+jGYZ0kPc0GQx6UEZ958c0d
H78HOTouV6ay1RmoerNP0z7ZtkSkyU3uqewR6/GN7ijvwejG5ZNP/fEjIPh0Xf5KhNuUvN/9hUkA
VUiXiCCE6Q/3mp40l4NO2yZNMPf9/Xt//AhriiZjCq0zH8F7V4/pqkKnkpAVm1ILgq+mWfgQbT0L
V6Nua1EMUPXQzTBJ//7Uj2MZMDfaageWtkeSzbsTe97SN+paSmtNZ/eP/mjNd75YXPHJj1v/+N/P
CpzurF9wfEbah8iL1omdxi8m9L7Uf0/LBDHQGijDInzzp1VCR1tTjf541Cgbh0FJz/7f/p3Uhjgu
2xTUuAWv7+Efi1jRL0ZgQsDfcJYOtkEz5NsinZL7vz/lD8OF46RHsZIj5Rrt/vtTWCgRxfUypw5v
KUif6hYRePXslOw3f3/SH74bvhqE23h52Knddwvl3CVgQDXQy4UexLu4rdSrB2rk4e9PMf70g6Dq
WEiVqTOZ3rvhsTQtJp1yyDeTJkjwhNbchIX0pwgcch5lRZBs3b6cIxhJtL/KedhO7vhmFDLeoeI2
t/Ts0TLms9wYSOr/G4OKYbXewkh65Qbx+9tGXYMFZuzpKGdpf90j49rUBW0WrgwlLUOT5rXpxvWu
dUtkgKjCP3n+h2/Ae2HUsDTjdeJLvFscWCFFPBCBFua5Kh7BGxSXhCxXnzzl412f8zWHJEoRq2id
U+fvP7PQxrJnV05J0HXgxrkyTfdAAxAO1iWtBrco/EOQ+yh3DDRz2ypdvtlGqvYF8sCtlg1yK7TS
e0xpCkW/hse/5SW9zN5QYTc/5X+t/9pb0+JUT1L5P//rt//0/5vjdJ25/2841Wb58Zb+DqVa/4V/
OU4NH4LUGi2Drp+Erl9wqX8ZTg3zP/VAp560tlIC6rfW/yFSYSqleuzAsMKmupZ3uCj/b7+p7f+n
w5WRD89JzyXJ2/ofv15u8qO5+dcS27/7z/80gJocfRkv/3ct9viL1jQv7Dtc2zhn2e+mzZwUPuSz
YNUFNP59Q5sYN1twwFb0mNdaD9UAUdmcg1kTWUxq4+B964jDCrVZPIla7zZZZxVHdqk8Ev4rFNDb
jGCqteRatHZ/oYhEA8NqXy6NU185dnD2KiAMHMRzzOjelTekWMD75rhQfbWVRRIRiONS9Afc5ygU
afo5eRnisRfsthrKEBJxL/Gjf3Ur/a0Z44MtBdkgAZPNOuntCj5SuwG2X/klDX4001kFX+SiH5z4
lIz0qLILw39EPkiMLLTLzkbWUM9hPMPnrcFJO29B+8pfR9nmUkecCNpn2ZIydSODCV1OsfXhM2Td
l1LVx7mYtv4A3CA5906/8WxQAsv9Ul6amHY4GONP197yQn9cCC4ag+XKD9pw6qqDFjyMwEc5CcHp
eVlqIn1L8o1m1Hvk4yRgIqaG9ICNcLM9Smyb+uzwBfLXnne5Khrh9iLKMOWp05eN9FGm9c4PLdEe
ZEeW6Kyh29X6B5F8o7UExpHL6T05RpvSzA8GeUCzYUa1G9+MKY6i1ETspV+SbnFYSG2gd2o7l02f
75diesvFtK8U5CA1IUKYxgtPH6/TWYRolg4qy14LsZuKbzglrLDQV7tAGdbAcE1znyWIqmrjECht
Y2nXtkQFiB6BxgDIvtuEx6YJGk7rZKkbYX7JkWIMzrxpx5tSntZAsFopggPW3Is0SI/p0FyowjA3
BeUEJxZ3SZltPOMmrmmSelZUCnGTuOpe+MUQds68763aWbVMJAfP1cuE6IuC10z2hn+2FJENHu31
2l92ukQTQVlr1476Xe/wdhda2NbEJmXi47AX46eh/7AJX4rMRl3O+Re9r/akuFMLptihnlqMk0eJ
jwZkcgRJewy72Xzs45UT5YZjZZL5ilZqOQZSARMGj4pxcqP6BhTxJZL2n7k3XfVBGdUC3Z1s9jGu
Bqd4qVoRqWFEaFKdM9JG7PpM4pyA+9OZMhqcb6RAPIokOCT00Uta+Y6ubnqEgWHj0z4YKIkbbMcZ
xZ/vqbHsbKN8kuZwD08Ty5wK1eJHmiWuJIEadubcImNDP1weS1s7jNZ4OTf6W1A6L+lsMA6eg+XQ
a20UQx2h73q0CZdvxFnVEYoXmMXMZt88K3NCdhXQAtLtm9lVB7+Ib2NV/UwTh8+CHXBjj4bB+B4A
CTtXw6LkN88Ub4FoTumvr0GwKWjpMEMvMmloMbjMnciyf0m1+CnwmR6aY/3sA/0HnjrU7r4KqHWy
QMTZNl3yswnHdhDJSuK5CYC06JN/Ow1atyNSA/toodc7mpD3iKVeAqdYIvKGvWsIIyb5d/4xbXAt
zsk8R5DrIFGl5TWAVc4QSjyiENygiLrU9fKgQ6uo65el3WaO81wUN8WYHbqYanNnocN/M2KiVWS1
RCQxhlObvhp+d5XiszFHNeD9WEh7KGnpZmjBN3oM86EcnOmORXSMDG++IOICbUPqu8Qko3rzzLNZ
et19k2oXGfjDI2u6ve/mxwE54WKb6qZLvOfYqIiVaez7gpAnb8myrS2Ry/koSUM97u9nFIoVwgPg
sPU1mdbJ0S/HATR9uxxigWKtMTR3B5vHOtEayAmLzr4WZn/G+rIdmvjaVxgLNFAqjT0/OJX+JMr5
psjzc+45VwbglNg+Dxrpsa3KfuB3uVvG2A6zwP0hyJbeIBPyuX/n6SHAvrAdSz8/CbuaosqZbmjk
aC+WhBXPB/dxrjiI93vQxqESKz6fTrQ3M41sLb7g/ieusq4DV6gwkbV2eeE5cXeI5Yyas51reYVG
JwM5SPxmEQxEulgkVkCXO5o+/ii9tR5RClfHPNbdoy8D914TzhChGktZsfXLGP36sxyorbnulH0R
sh13zpy2twyMHKFbkl0gWJnOCdGcEQCW5uCWPboYv+22ZQL5jn7sEnWzG7MPgtYHf3LpiWDXLYKP
hg9IG9J9QvQZ69mbs9JSDbRcZK3oxX3iozEVg/C3Sdo2R1K4SJdpvrcyuTc07WDh5iWj4A5RrHUB
rJekU9EOW8FSdYMfgumiyP64EpYtd1Yq1SvnUCxrYOGMI9dHeKh0JFlozfoKPfECI0d119RG8QO5
D5oztccp91gY5wExKVna64aXmF/tWtej1Ac7N1rVqWjltAdCzEuGCIlWbWUbF0fp1fYWBFSFM614
kRPcoDT3Ec4E6VOZYGahGZxMQK2R0d9nxVxfQsgr3qRea2GrjfkpBsoMps3xN12OLQqE/hzaXQBC
PwMiOCLT3vHeOQi45muV5x2iV5JrFrcrdxqBQY6tKahhZbyxW7xDTltJFEvr/5o16OhrRXVd1+Y3
C1/v3oFyEcICPhCN9zBa5jW6ixHoIcTcQedo4H0x6aDuEe5bG/INFoCX86uZtwOrw0QnD9XpRify
41C4i03G29BttO5ynkC5cU5afiYyM6JAE/qmdMXTUtfflZvcUqvRt6lPwgR0xkvuQI9W1h/7ZL5M
K7KSNG9nWfVBOsODKarIQLpN3+qN+KWvDSls2FP2gteeZeWe++beJXwnm3axfQGlIjKa9ZTknLLe
2QcFmM1szdIYo6aKN2OfnhawlmEjhn1J7lI3d5cQ7k/BVF0nwbApx+uudw51TdG6bfex5W4xOqHb
4qiG2HqrFUwN22ivePccHUgqh9HXkoVKokGvzotaEpRwUBG2qa6M61LThk1fjYT4EILd42sVgb5Z
dDs+Ip7w90ViTjtRqymSaaNB/B9tLGSyW+goLWNQbm2sZkigegWRDjLY6onN8o0j4PF0reWdV7v7
a6FxZEz1mCRf4RYUYaS+b8jhuYVCwZaYmk2561WlRYTI6Xs3KYOdWdlTSNa7s7V6kxrpwoZUB91y
Vuhj74w0yPfDuEAPSwvjQokmB0y5dHcNV55tqi0cj3rk/fd2PTY4Q12EhVgELRtR2aSuHRMhMREB
+gFkcfck7IkQp9FyQUyqDCW3Vtd4wNr5IV9mA7+SA9zMls7PyqBF2shR3kLO/uYgVUb+3OXyypeA
yqek4SBTdbp2lVeQhQa/zh70YdSPFj89VKnu3SITgDymUJCVhtcesIF020aDtQocTbLywTt0x8nZ
jMZYnQgGY9fwOmvesX5Y1sFqrcOEZQ80dfZsAri0iYDQnSejhNe9KCON6HrnN1gDMQsF1ZpG5WK5
CnMyJx/RhgdHW6sXPir9wkTEnE+wQ22MqtcItcRVuuSB9WTlVfxcWX15sqwRmRFBHZwR29n7thDo
Gmqdwf3c9vphP3rVcDnVWv4sgtI/ToYzcXMfK/Cxddmq7wvK7ANAJYINU/kVF7POgmhpkacN9qXZ
+HdZ4OydCZtQkgAIdP1dJ0xyA7RTl6jVADNVe94knp5Eu4yBlPli+mIXVNbm8cqcgEsiXZumMwf2
PupUveCo1LB0FvFXyx53Jc2Z0Crqi0w3LoKUHXD2y6M+NA8YsB4tIhJzCU7FBgJoNw/sqyeoU1sd
L000CSwUTpK/aINBDqRm7CZyXred3izbMe9vTFwgm472J6RijK2sl9QS4suSfCLyh47Q0xiDJI0X
Y7slB+BLgyy6reLrHsM8Jz+9P5KrnZ7QpgXkUinyDPBhb6rEflpG3dwOyuTle2ID9uc1mFzFPpDW
oTtn2Smf7fbBNDtSRqfFfljKbIAp7gWhS2lhY+eGuUPcKqI2F49LuQR3RVFISrQL7ZPSPVVeEBEV
luziuGyuOzgyYVsw8FcLW6h7cbudWu2UePbObIO72fjarHFHZNU4SuyJ3EKZO209bFVBCoPb1rZt
Ii9Mj5eUc6DEYB0O2rQnr35D7fJnPUPHw6yKRxOlbxrpAvaX8dQaXfc9MNR3DNir50zWUVrqYldm
DH0DvCFAb5mR3+vyArgMjMVZXwYVTThCIt0rhgjWOTtIq1XnWiYnajxXidYPp1ofbgCUGWHmOf6+
RH+P6SPdt5rAZWgT/ZS7mOHiup+AylUYMEpBFDu7hXdZKKfYgz7PDk5mWU+6YImA/ebigyx6d2dX
OhATCTEVIE93nVqZ2qIEzrBRJf65H9aiFcaUameuQSuNXtoHvHTpScvK+nHStGALbjq9KUFgEABv
eU8W3X7iCtZMqrjN1rzBKXjC3LHcuPgeHiEYlveeM5gHSuRyN4hYZhu/DJwn05HlZaq6nPgYLbiv
S1BoXVOC7O190toI2eiOhp5VTyMln4dVuPENTJ58VZw3TnIZtJPupka/GzpDPmLMH66Hos5PGpbP
r4iC8d+qQsHDrIUiYyKogqtgdOWzdMz4vsCdc2cMxEaEqo857+KiqR4Ga7a+Lq5NAh7FSMijk9nF
kRW002HIcUaaRN0/OFRYSR0rpqvCafXzYmTcxTwGqutVxn1sdloEQUO7rLHeHCvhdVdxkUH9tN2W
pR80q9QjuXTuBZvAcsZbzvXNd0T9JAv2TcOZ543ShX2P+iZ9xikiRGThu38aAkeaO3uZTCyEAOpF
kttbvwIBpDn5cZFadpySTAD1lcK8mwy8V1xoBycCUFnwahQbtQ/43vSz9EuZ2zYOhDq5CUyV/hxs
RMRhT4Yfbclmgb8f/y/qzmQ5biTbtl+EMsDRTyMCiJYMdiIpTWBqSPS9o/36u6AqsxJDfKTlu6M7
KctKZSYCgMObc/Ze246C7WzW0BUCoflzZ3NExFk9HSm5ska4qXNoxz7AXVJ4SHN1LxmKU8Sojd1x
ry2F9nZeUb5sidqjLGFI6yFXmhvW3XaFmImsCRjJuEjuVRiHNV6eTRZwotFGBRJ0TaqWXszaLzfv
gU43EApTnahJCJkvE5zN6z5L9nGQ917BSd3ryHvAe4HQ302fywC4pLAjf3ANjwhCzt1pfJuYrYuL
eWAbln4tytHkjC6emzy/xv8OaJvOyoODJm+lAgfEgAthFbDiAI5k7o/ZwPEyep2pllDdx+KtPnVR
sHe7zBsMcrsErupVI+aDowYBIRj6ARMq7s6BXJo8G06lyPweE8IKROZKr/INp9LlHHnrEHDN3xyI
IgjI/aNcb81fEpIYp4yyAxUlB2tW2UUPaiypEhBmuWHHulftcmcuvPFu0EJOfVp1JaoXKc5zyc7L
hNybJTmnbAi7WmqZ4BFQQCgDJQ27xpLmbFz3GNe+LuqMbyiG7auGLwTb+UlOvtAYZ1+KXLlqx6Hx
7EV17eaBsdNEy65bcL5Kk+rMyWrPo/ylQLGjkxIoXthKPw3H75awbpjkmPNpo3K3v3AFe2r1TELB
tKaOvUmCfoDUuTAu6+WQlmAUdrIUcPKs8vM18B+WojzKsPXavOZg6lbHrpm7o5paml9TfG4Dy/Ua
h4R4vOQ9zmfqhWbAu2tC33BOeuaHSfK1JsswTKufCrFDGzqMoByUdKK7RX82h+i8ZRXC75AVqdeU
eeeT4pKykahQUpU5CZd8QutclO1tiJ90VbcOUwtGDa0Fuj6egs5hl0nERwNa2K2c7yiQ+7Usinir
qelVn+7czr7vJNABkc5XWqOuIqQhUeJehYGq00WWSKsTmApV0Jpeq1fUXdwJNId66lxIO8zZgxcW
7dGI+3mlNSUAYFdA6sFsCA7spFIQ8nCgJd/DOWEQWnX5NJfjqzZIk/xtDqJqkyVe6AiSxIyDC+aD
osb3DCfwySASr2sBzKdop89dQeLHOOjjmYa2vR3KaiOi6Vji94T+KViVkPhZBYuM7V5ZjIOVbd+7
TVU+6sOMuyijlDsocuAx4JIAJ9us1KjCOZKR5KpQerqH+d2vQ3T0a9nK6yadt1Yc3ubFQq7uxSOx
GcKrZ/daF8QqkUU6q5RmWjgxRuHnfcpoCb9gEMoIYOmsI+hQNvCYidq59B2ipLwmGm+A1JsPOXXG
2NEVP8xBNBhZBCq8rG0faXCyTQo7AztSOrdKhJtrCG8EWSr8kkfWxCulDfnkne8ufI4d7XSmwoS1
kVh09Cc4xTQjXo9VoXr4c27qAOoUQlvYL2m8FUHWreGc1t5kOEeXHVBdjNM3Fisom27swXlxTl1K
zBz6flgXwHZv+lgjwK8prjTZHkHm6AQGGkDCh+Q2dRWbnnP4ovVRSqza/BPfLyB7LXTux2zms0/L
W+poTJINNAQoq+WtldYpe4+yWyyhveO36SwOlVmZpwmox7kkCGfXam7sE8NLbWYqkEQh/mLhusms
AMdtZT3qXbodJrDYwq6qGxYekt5Ud6fNjnmWJoCXgjnYNpOzZuX3jokRvtd/9dX8e1XijQTQNxii
NJDZ2myI7/li2mO6Cw1m1En6qsGhAnWq7GqIr99iVEdkN6j6Oer2YVBubHHbR6TgqDBdI/XeKWFk
aBaOGA1T5YqTmHE/iSndOnLuHwqir1azMy6sYl3B15iS6TirV2bUQQFKnK8dYPA1e6/HmroYhXYm
3q4ARqAP6BAzlzxCmtnc6VidEhVrqBvwh52I0mNUBRuCX3phjodEKWu82Ry6bLLZeoWKKZlNVmnQ
vOWDSCwibqUyZWxUqM52JFy4wV7VlKsB8H9Pz6KCsCziLwuJClGO2KHATjzTlBiLOCBTf31SScsD
TkQwj5Hb5rqtO23xnG4b5tw0IVcxIKNoLTj96/muwWo5VhYdi+e0hjNs1qUJr33J4Iw7Y1cYbkQF
gW1XKdsWr2JuLsE0rINJ9RopNakWae1Bc4holcyJbwkMkVS7FfOgpvQmAtNW/RZUsgiJcq+LEyU7
fZ926XMzheqx76zmkKbDPiesakd4Bak4AZCeJcSDxNNF79q12oujZnI7iO6ULY9dyflK9BYXbEwE
pjZhfhM6z7L54WpkPoIRHAO4KMNpcBjkcQCjfkgaMMUGGYnYaA651v7saDQ+JIH1EhXI3ULj0FFK
HiKiOzAKsyKF7oC7jICVVSFVbTOmeYut3PyeVtCBUrfXHypneGAY3HQ50MBKD1/Y/YgTdKWDPljm
cTSVY9gnOdnWlIJJrYu9Qsfb348BqIhUxb6F4bVThn1Y6cWS1lasy1y/SpPxhlPD2QrDJ6XDVp6T
1mnOpLHViTjkIUlSTc1egASNk0gG2N+EqCmCLCbcxDmMEY62pM4xVZlenidAqQZ3pSdXUXew852d
PhQpGbnNmWMrlkjbDybbYu23Mt8G6VMgYCCfG79+U4pNzmmYGqLvVM0VWKNzb2i33RJwAe3KkwDY
2dy4Z/xFJHuAGfXd7AXcMfauAapEqazLMU8XD+WOvIubUSb3pkSua3bDWcPg2AzltIYIfd2lNI5q
9Vdgxcz0cYyBLybhL+EfONsd/KrUIvlrNvH+ZfqEjf6b2qivbLV3tuIUi7HUVybn3q2TE8eqswy6
X4UR6/CygSrHZV55IjSH86SEx2biRIdd/0mGprpyqpKF+zpXsls3JFJrZNqa3YOiT7tCGslmdtut
heh4cCE48/jjtTaAEqun295Rz8SGnAb1C5QstnegQPJhm6etQxBB6OVNe89rXbFRwrfRs0lqA/dm
WpqOlcvMjHs5JObkbJTzsSNdw+ZthiEFMmAwqJqD6JeIwiut4BQsVEFBOCv3oek+2SybK5TE13aj
bpzwxlqK9Jry1Jkx3sQpOfclfmRH5+PvknI+xxqf1KCXwYZcYnNPjeXZrcvbsudextHdFx1dqXBb
L6m4EQr63CR/h/8k2c6bgchURXa/etDxUMA2ZBRn1rXrIoMn3hzL31UdLIGSkZ9xaqw6vnvtaya0
cZ1DXoqCb3DuPasavLnwgPY9TM2VVShXxtgdaA2vHVWBwWWfYyJlysCpWYqThC1gvM7RbngNtbd7
sAOSjDzhbBD/Uo6zSKvO1Pnepcf7ULejeQ/4C7UEBMoHvRySiCZiSNgDBazyyGH5QGgh6ZeEjKxD
om8OaPmHjc4oTjh/ULE22g0sCmWlzcoeSki4qzXnxS2YGmGt4UAVxJFmZcTCjZ4LeDxJImlOZLtB
4GJFxGexHIIQeyNky5ON23dnaGLsqNTJZR+4BJ6Uym3aNQclC28bohwLxzhHSpYemoiAs5QYGMOV
RyxA0cE1lMHHWvaEWfU8NeleC5uMBODR9ijn2Su4yt06aTMyg9TxCADH/gLp4xVS7bCabM6doFfI
ihzce5sZcBOXkqJXkRlbRTeqoyLkLiGmvOznu1xAbeOkctvDt7iNZEQnzVW4pypmMyVc5VRFrZ+n
8jzXYhXhuMArupXTTxnUZ9W8K8pgB/oL13/GOa6hJ5yVhK+LLa5/tFbkK0uX89yvFsoH2/qddFJm
FqaufZwkftH1WzTlfkz5rQ5r+twWcT06u4wGPJC6GcxTovVruzzKotpExoOVtmegVqcwqq9joWxG
PKq2PhASMRNC4+oF0RBtaqxll4pHRVpAxYhh0cBKBdhh5467Q6jnx9YDAVXrtHk0sskPzPQago4f
NvsEG/94wuSxNcKfLsdwQDR4ZBd5AM6LRqzM7FUQGtkTeeqmLhCv+NmSo6/Ln5Hhq3r1nCXN92BS
btRhkRnom7Bf4G9UhBCvNPJEAjgG8e8gRtcVx82EabiWRES1nsS9lVOUyayveY7pE188Xht3zR7w
gN1tU9lqtqnh3TxUddnRx6eSlyKSX1tdpu5nh6M2HndLvUsyO7xvwra+KXIKhBXOlH3bKC5gI5e4
S72Jf6CqMrbQ4TJaN8xD66aFGUCvvkyBuhshfchYdY6pExiLmoBbRZp3VVUdXEW9GLayB3pU5oXx
SJYch7exZapPBPVFtzFSb4yqM4Zh7atJBuHarCZJITcLX1vDDvdqyhSdGGr51Gmyn9ivRiMhzE51
h1nMWs9Zcs5CzVmBiMf9nxjOdABXAtRLgCJkO/Awsqlfh0W20bWWxh4YRjfYQZK6Txrliy2BLVFa
/RpMYJmgQWzsjEkUp/Ntq5L3GzWPdM7LbTkZwDaGAowex4QiVtZ4kkLId2VwANZab9Ig+ykS64bm
3SPizL2IotcBLadssdZLBOsSYyBbljvpOAc3oM5bjebZtantqoF+BuZBpYmgLq+iE1YFz8zy8QbU
GDVifUOg9Iq0ParWwQAPSuVrGaJdRVfDECXZibq8nYZxaZbmN80gd7OrX4eZcQYf9E0R5p0+KIdE
l7jDm21iDg01AlLelW5WdkSv3mS4idkXhvejmhxyXT4brK7QTWZWcCMyd1Wm+NRLBxLPovt61G9y
FU+5QpW61MnYHek/drRttPQqCErYXHb3w0xfG61T1iqb+zWnVLQklHx1uEIrTqKvMqKeFQwsbVCo
kDFUG9ReGbw+NqcZQM1Iia4Nvbt1pKQJMwdbfUy/dS7huFVYvXRB9ENXS7bXoDYb8gXwPys7DORy
NUTjriCRSDdq357Dg2vRBkJtSWc7PELMfGRjeK1rkKrgPt2MKsb3aCIIdcn2NkFj5vkp0VlOS524
YdmE1AiWOVkD3AUihBjOaVW0VEggjBAjFKTP1Wxvnag/aMa4NBiDVVW4RE9U2bYyObIE8ttU5eck
aFn7nehejSxlXQMysPrgrsOToWbiW2FMe0N2Z1kkfkitIoiqV2Eoqh8K92EhVAxtTbHX9sBgqRuj
q7dO4eg7eyomX+aj7s0JKbQRsvfVkBnXpFEB+9Nv+rzdW5ASYKuEJKrmzkq1lG9A+oiJarXXRJvc
dZE4B7rg4aomUy8atXPgjtdCDc8YkTZWKwH+teeib3zFnu5s94fb+XGmXtM+hKQjSfe1QC1lrrvJ
hgWTp4DS6ndZEr+YtEcB59ckUiQqZDzRs9XQrnAcr4yWEksu9gnFtVHL7qbu3rH3Uyx2TpHfjvm9
SJWNlNaiBzDJhVLNZs0hlWNbkO5DdzzWkw20ZRCgNyJICrBXjzYiR69ecr9iMK5gKIiJhQW6LjnZ
UlFmc6vKdvSr2t4mNhy1mtQVywXCpi5U/TC3filzfkIGcm92safMWr4qu15fQVm/lS0hPUoyYVyg
bg6iBcRPKIGdTgfIL7/CRh4sV7uj1baxE+eKGseB4+oEg5A+J+fLVWlhFwv73N7q9bSxi3I7VeYW
+BfspaTRyMzpxHaR+JN60lcMOTqSbMMI7i37U+eov4wEFqehf6mr/Edg58fJ7V+6rP6lKMFW7YJw
YyErIIau+Smd5FZZiCWsrXeOyW67t/ZxBWlJhCc3aWlLZeuxg1EVvQKC7D3DfoH68gUe0XWrTUvF
KxfXTVafgI6co2FW1/mSc967pNeUzKMdnkqQLJgmx4z6U5I9s8ndq3XzPeui56FdAuBy+zgO2uPU
168FjV0wQblC+Vt5UPm0NQpQ23l6mc22W6Uls2QonHXnWN8pHxMcFRudF0f1DWvxQTjTjeMQCgL5
fVFp2BmZpXE+bAzylbjFdIbYay/cxFNS5GdKdiTRL8Ryd6hOCpDLBRqPPF2bXuOOPlbDTlUOTrfJ
VDq1WVttQiU8NW0FJISKGbxlOdHagKFqd1TwSriATt2rkGi4Uq2NhzjEz9sbVG4RqGhIad0z3gj1
FKRRRGJCnn9prYz8XOXHLCXKqOihU+ytFvf8F/sk8vTUiY5xtHhOK7pkJLyVjEftWNB4WDd1WK5l
U1Hv5ltleVC2FRqfbWORhEXa+6uZuPeT0VGcTgR1u3zrhv03aXUbxzgVFS2YqeFBR0m8sYHMFlAR
Dc4JkV8ZU7AyKiQalvnoynhD09SkytH23tQr8Woqou/wH7+YoxEdi9ElsE9k5g9dUV9BRDKnat+H
gXNWXlVfRQy+bxohfYhw6Ur9kK34WiKDNOmkJtJcK3wLqIrAXfbPs4tsYsjYROkiPwUjBv0k3oON
ueF1HRUXTRotpZskMzYVeMFK0JPI0EBkJNZM0blrr9zoepSPJFkbG2lZ+0RUB8A7u7ru75wsq/Zq
xadlasGDKS3EEh2imElD1ugOB0sfn82ktq7hGtsbOrr3czWtQjc/amN/LWNIdoJHqAvfjhrfoCK2
GnJL2RJRvVFCnfTj2wbILw272Vf0AM9+Rz8rj+5qatOU5FZG5N5qKBtlOD6FVvatniN9K4fkvlXS
nz3Kw8B+0dk2tDR9BxN+Jft9IbfKsK3S/WSCnYvpwqbZ1fJZJKWfRfM6TL50ovPd7i6mHkCEkrGZ
Gs61Kk2OKlnNVET0Cc3hRM1I5rE4FCbsTGdIT5GNNMxRvS8RccJnc+m45wUl59sautpDXEfBXaNy
o4hS1YOYZPxip8W8y3FwvwBGSL0s6ov7GR3kqx45rDBC+lrKSpQPcXQd5+YwbXDmGbReJ/mUotS6
RlCbb6GhwFidu+Q4KdLZT3Ot+05UtCdiw6JTbqbRD6LSGpZ0zq160FgcnUbVzwO12Sl4B1YDPdJn
Ipy+Y3W9asyE4GN6SUKWLb0WSaNHsYWHLrA69dHcXGVJlF7beq7utbZ/bAseoxpQBfV0pXi0qxQ+
rBCdftAyB2hml/5qwmbNnAtKRvFnbUFKW5uo0M6ENj1B70bMZj22MRpTLS7q5RB1YxdCbBQi1lY6
zfaHOrGU286l8Kl/L9lYrKsYOGWnXiVVelOn5u9wTYUCxI46Ejl5dpN7NekJu7iXN3Vs3yFki+8G
0kIRJqOfEsV4aNBMw39to5WdddelpT3HsTyW4mfSqdB0OYHQmYF9MEj680m6TSc4pfSoAjV+dtSr
AR9BP5w0K/Rtei6hdVPa/Y4m+apmY2drL8pAbzFSdkmnwDaov+nJj9ldotAe+W7X1INdxEPzN7DX
k98pVPtCQNORaJHUONP8XbeDo1TRnppWaQHOGAio7+wDiEyPSsl1mFR7U9DEnUKEgyJ+aoiNW04v
NbMKULCEyLeRbVNSIM9Sbko4MQ0Tn4hxRuzLPL+pbaP3nbjz9EwNngn2yH29ZGMN0WiEoLEZ5/Ip
KmAHx8cynm6TpZgE6yzwBsVp91PrcsIdYWU3/X3WuacA5OsqJHxqA2Fr3Is5Cb3Mbr42uf1dBpSA
RZP+CFTFeaQ2GPn67LLzryIYbYPq98XSCUDJllYpqlBY+BsQMZ6WLruWJrbWtcPimo2WvcqyYd2Y
0VWYzn4/ak+zbI6tRKZbmNt4ChEsJ+4vVzBJUmBRvtraqK2nyAyvEgscI1nABDYM2z6btqkCr1WJ
cTUR+tiz0yICvZhBdNhu8CsiMauTSF4xel/VXXSy5Uvcqkh1DDZJhjnNa0Da31l0+XgG9HDl+AwF
1SsL1K4OizrN8nQ1uCVRyUA0sxzMavKzqVqU6MK9GggdWHX8HxPx6Mpkm51VjQTY0lJzzbKEqWRw
vFivomu0deR3sjLmtk1ttCu90A0fJhmWHiY6+wXSCalkVNw2oVYdEABcNbH6SI87WndGNiC+NvPJ
S7M251fQqP3nhov/c1YKrEn/byuFHxeX4V02/8K/rRS69i+TTj/hXUCX8NU6WBn+baUQ6r9M0oUW
XxKkCewMeHP+E+5tq7gsCNWA2aH9TujiX/qPlcJ0/wXCCrubg5dCF6qu/RMrxVtvFNZPCCRUa3Ee
YZzTXWNxN/5hKdN1Ihvcwow8JKMdHZKMjDr2cNEXt9Tl/o+H8h8bx5+2jbechOVaizEEp7SBOQSU
Bc6RP6+VmGGWcjIk1Rdo9A+8p61FTduCl5lDWF2bZCuvZ6jp6MiL7DPC0bsXtywLl6ahWfplLAos
ZpkUmIuY4xXiaZUUVaJb6xsDOi44OS4tnSA/WAP0x49v+wK28Z/7djCeYQk2+AUXNrdxIL+ztgQa
AzXL76dmUrYQKYdrXN2s/rmrI5eZciT8IRJoCESptR46o40/+x2Lx+pPz8zv5++qtkZuhwMM6MLq
hQG7AlJuR55s4/gxM0q6R4kpd4zE2Q/munzNXSAkdBW6Fv1JmvqGFQ4nC0DaJwk/F9iF348E/I0p
4KEx6oR2Mewgw7NdqEoEUa1ptj4nB3dvqRGdx44G+Y0ycOomhp3chDXybrE3ixBOIwp5RPo2p8oT
qh3V3VSQRovPHtNiHbp4TLCYwFLB+lo+sgtr0QimiUwEJNO1M8R3htqP1MwW3UHjmF5TRO0WME1z
hMNd+GjY4g0HgPaTUJsLZNy/HxDmqwU6hieQ+eHtt+IoHJGDwCFjwmhGmIYVsbhzk11jqVD20Pvt
zWSGGDWmkJTQNErZcI1W0X+3LaS2H4/fv6cIm6QZU2AepnaGLfztT8Ee1rlFG6Ze0ZIN32AD9VFb
y61ENbn9+FJvvdT/uev/Xsq8uOsqiAIAlHHqCbXGAzAhjjzUShB8Yz2abjpkov7HF3zrfvx9weXp
MjuTYejav7lcf0x/seYmSla1iadHSH1bvS6OhlHon0x8ywd+MaIc1QK4YetYHMgtfPsECzMXiipV
RtRAX1imYD/n2eTgQyGCJBDzu50a9idvTXvntXFRd6n2Muto+sWzTJRJiWGIJZ6VZ7nf5el0k7TM
f3mmyG8G+xPfrEYafdCBOMfPlHCH0KHc1cc25aQKGZVMqJUKNGNf5n6kOP7xo//79/Hxw/0BD4CV
Wr3EeTFHZTWpD5nXlpI6CvRadtbxQLHFCD651N/DylEXXJmjM/fjvb6YbUomuaEpjeUtm/1aqWKq
k/ywh7DOemI67PATqsx7twZCDFeva3OP5vLnf4yqHCZtCzEId7ZBP4S538QdpY57q1Jd758/RfKX
DO6NtZW9wttLdWkDbRQ8rMemEBlNQxNdT6LMH4fxM1zf70n57TB2AGgAOGJPoqOauFjHUqO1YzUi
4EKkLtrU3FCmQ9mj0MbrHpDgMgDOWTldCHi5bKZTaSK1KhsqF+u8nOw94gKXg9U0PGetoLGgyNHy
DE6ynywuf39tjHtSqSzBjkMwm7x9JPYgNBcNXeoFlVb6g+QEoHVh5jO16Rt1EV7LAlXeP38PwC7h
A7gwFEGMvL0oGjICRxFJenFb0olgpkTOR8M9AgasKz/+Vxe79IzXjphhCC0IbFcax0UEmEWZtVPm
0fnky3lvJOPnZPqAKMC9XQwvx5pSLeB/cASl5SYzwhCHBYdPo6YJ8PFNvTNhLZPkf6918QgH+sCN
BjTbSwM0hVGNIynUkSAT5qJ5jo4ygxSPEiuL0ylPC4xhxkeyQBhs4g4PapTWt8pYBJty6KoTdQ/7
5uMf+N4sAkSDtRBnM4i2Cwt7j/Vy6qMSNRX72J3ejXR9pGPdd5FbPg2DCHYfX+/CM78sTjwQgt50
9NmAGC6T7Uq1ktZcaKmHhtb+IbFlv0y9vbQlwVaxR2zd4Vn2UXFTDKZD0wUS6j7SYrq6mZvOdPdF
oH4n9gnVohUbZvvJCvPe88DML5bvBk7XZQbsELqMt6iHc9bJ4X6aB0VZmWWtPDLJpsfCmsp/vIw6
bF1tC2Cg6cDwXRbzP6bVbpC6Pdhj7iWhhsom11g3YtwrT9LmrwicGhuiMgr39uP3sIy7i2kPJNcC
WdMWHNlyfvvzsmmkQbbMZe6lDDrKAVPg1aMofbVxyrOpof+chZbBDgvHVRna2ifD4J1PkMtzbPg9
pQEJf3t5gekpJ88x94RTQKp2VUj9Fb5ddDHjP5/ENHzMjDiNTQoryttLmSX74UwOLMl2qWzasm+P
iWwJL68GGX7yub8zS2tQbllGoPfCGrh4mVTqLej5aea5AU12p9AcP80MEwGOgNwXB+O262hOffwq
33mWJodc2zBNlIK4Td/eYI+ePKA6FXpR00V3bWAHGwTW0xE5UuN/fKnltVyMGpKueZZwcGBJ/gW8
cMxQGzBCeEGX6NiBkGwEmeg2ZhRJ4uEd4ntGme/xrb7+8wsTEv57v7OwFf8erkPAfK5sSKEcnzMi
656LSACbXhRCbdeRy+046Zdl1/vZ0emdGYEdgmovEMsFaHLxeDPDaIwyrlgj0BCeQdm9zi1QX6D2
NPdKffhk7/Pe5bga9QtmA7bwlxNy0dVDPWh0HfmnbkNtsp/Sea4e66jI7upOTJ8su+9eDxiGqmkc
5lnn346e2lJqXSiDsqlG2ZKhjHyhNdhVhv3i2M7lJ2fAv0eQu4S96yoXW97n8nP+mO6wJyMq6frI
mwNMkpx65UGm9EvnTO22StTcpChcyVetP3msv2HDb4cuF7YBsoGNAnCnXtRp4jwlZ8JVI6/V2MZs
rCxH5IRidNzayejelvpYFN4Y8lWvHOIkAJa2ypQeK0SBeyJnGhSMpkrdWB3DDju42vzKStCbqMsS
99HGTnGOEMcXK60SxDaNjVRZq+pCXTIZTPVmQnsHVIPwDmUTh7r6jXgwhFd1NFHerdzQ+GQmemfj
gcqaeF6mWMyO4A3ePujG6DAWz6g1a4kCN6vGCsqsUSERGpNN6mCg72fKs5iJsw0RQTp/T8kpehuZ
L7JaWytpPh2XRomnCOUz6NQ7lQB+G2PcFCw9zJgXv07EQxIPpBF4eETFWpqzuCs12g2p0MwdiZR0
ZgRpBuSMITAfhm47daOCTA09/scTy9+Tp2tRuqOAhCIZ0trF8M91bSL40QSWpJFIAiqlWMtyDvd5
j7Px40u990o4L1M25ZZ1k1rM21fSuhLdO9Bdr6XV2a60SW8OvU7DN8YHpSGBl/Q920UIUmOP/Kko
Ee62YRycjWXNzsGqZU1LMqdNQNKED1Wh/Kya9vf6tTASLdYSCxowwLO3v5AoyyyqSMD06GwJwGMi
pT8bNyf08o4nyDxZYR/+bC/w7kWXp8I22aZydnHRsHV6tH9B6HUj3ya1sirawc5CLNPAvHtG/UwF
FVfjJ29+mbcvJgTqtf+97MW8binqMGJ3YJJLhmSfOTqNiAYVy8cv/b2bQ4jJ3k5jxeSQ9vaJhoii
oqpl2olL3dqbM/6uLh16zwkikxYNxJRxZKb4+KLvTLKM5oVWByyUD+zi61LU0h4Sh/p3AKR0IyY0
6UGiAyQwlfkujIZ4246W9AbEHZ/c7js1UGioC3VLt2kBgMF8e79kQ5cNxDGm2SyEMxA29M4JhW2u
rUzKW15o/2Q3Q3QwmV/2Eg3DnoSN8jSkhUKXXIgr2KPx68eP451aNfHuGmgnttmmDob87Y/SLA6X
jU2ZiO13RXA3/qCC5ik9LXtA+UkmEEeJ5hb6Sr6VMQ2njkrs5pMfsVzkcrwZOgXcBe6kU6p++yM6
bQx7JeBHtFbd+j3naj/Hynhym2hYz4oYjyXCOXUdalnyAwSrEW/nIDIoKVT6J4vwe5MeVGB2Fzoo
LGrnb3+KRmpWXzckBoLPmHYaZBt/DJ1HJ8Tq/PFd/33M4MkzIn7XIXVWo7dX4lyXk9M7MvzT1NxN
jWF87ambbSuXwGQMInhH8c/rO63QouugH8XXj6//3pcA6wt7MKgkOHCXd6pj30EWzIRmUOub6uBF
L4ruYWyGbkfXNdkLtPrroYHP9PGF35tdTKHSHLGhs3LQeXvj+RyNNmwULqxWi0LHzY5Yr41PBtXy
+C7HFM02uOdLG46IhbdXsQgwo8ZBaCepwKoXq3j9o9ZsNm5phw96g7Dl47t6bzYzly+JsrmGuX75
8z92b8rcLvohrjfHYoJh3mCLL4IaIFlV08dmR5P5ap5kzSfD6L0Ba/EUdSKrTNSsF08TP2lpccJJ
AKNLcxORU3e2hvjVmMb/j/0pnjK+Ts6K3KR1MV9HRMQtqSjwemZiqZ05sNiRTna36en3PLnRok5V
NOe2JW3rs4/l3btctsdUPgGuX66+sY152nbTGK5ZQVJOXuoAnZpoR4CE8ckM8N7Asf641MXiVxTZ
mPddjrxwwTg5VkM8OSR2dDyF9Fuaap8M1PcGDjRG+sXUmugbX7xASipK7GrA6IKMXW8zO85VFQjM
niNmnRi+6iqfsmH78Wh973lyKTogbDQZOhczbp2mBX0maCYlVpdNqDu635Z2u+p6FoCPL/Xe5850
ylyqgxd0zIvnmeKCd9kkAU6hoAYhgN7jVDFeP76K9t5jBINKFRjiDeW6i9GZSrxtBo8QPkPcHCbR
BD4tadpkqj2qx4RQ5a+ajRzdNlAEunUlXwG5dFvR1vWO7R6ekR4Xb6podKAw9m8MPSc2W5jVJ9Pu
u7+T52BzzIODal5s6WzC71KiQxNvxswFjQdvWtWYOqJhGN9gCGeEmZZ+//HTeWeup90P9NNyNKow
lyfZabTLIm2I0M1xkZ0QXj3pMp4fJ/zVJFsyuAF8mVu7ARb28YXfuVvaz/T/DRI/dBqcF7NiKzPi
t9nziLjoPEMdQUGPTbxzdcWAHGTHkIjK8ZOLvneEoggjqKChO8BcvPyqP+biFkBSGDWcJqreabZE
IOeA1O0IT8VcLHne5KIgMcux0cr+WtGKhf5Sxwlt6QCX8MdP4J0vjd9C3ABVU2avy5NNB0p3hG1C
gLsVqj6BetOZCHJ9o+tT/0kbahniF0sevSdYvmg3dRU/w9vbZlMp3IwoOE+TqWYc8kBGX/Xcypfc
SFXbFmGUviS63W6jEIvXeiiaZv/xzb73uinx8eLYxxmGsTyMPx78aABEGbsy8mgpGceiK/X9YHXx
HuvHaw0RD1l2/9m++p35mqoXt83eWoi/1BbayPEXsSGdGC1Ot3oS9nv4sc4eH122I6wvevz4Ht/5
lshCWiIblrWQELm392iPRlAVJgAAws1Jbivjwif7CEHvBsspQJ1TOqvFJ2vEO4OI1YEPiLKXhYDi
YkC7pjImY0GrhOV3woQ9mNv/4ey8duQ22jB9RQSYwx52s9NopJFt5RNCkmXmnHn1+5T+xWLIKTQx
8oFhYABXV7HCF96QGWp8NiYr/ev+9F4sJ7mJyhNP59pyUPDdDFXTQ1vI0tNTogDxJgNrL2rJHVmY
ChJVgVrvTO3lYWWr8hShCk19FkrzJlCDBK3n+Nwr8MB6mBDaaJ0CBUL9oVLTGgE2bb51quOdQnvQ
zmlflB+gTwHdhE21c34kU6dBras8iKZOM3FzWbUj0iVqRxUKv/TqaKptcUKzDQqVWzZ77oQvXkUx
a5S9PZ5fSj1bD5mk5tYKkZTzczUAug47fraPcwUWfef+kQ8EikMMhFq+mPSzI5l3BDDoJypYJQ/h
LdDAEha47hzv75qXzy8ZDBuUrYnAt0MRcT1MqWpdPwslE7NvqovV4Jtmzab+GA1h8K1u6ckqqd3f
vGIOPwH86p7MaDK/5mplncN2ANxdeNMB0j8AYbS74InhmPlrGJp+Z3u/OL3idxL00Nimt4P13vp3
euGUeUJyCO77VDzoihH9aNMw+IyVjpccKxRSvpa4u54gT+4Ze7w4xGJoQ6WXyP1MArTZ6FZeD2Ph
0oIonQTLy8mzP06dZt56JW0/3P8cko8OVJCoS8eHl47d5qOjjJza6FOJ3ugcPvRZMh0DTYk/vX4U
+lO/u3OOyArWa7kEYwl2JmFrBXp585a6f9NX1V6nXTIX2ka0VJCAFsLQ4tV7toEXWMdIDs4B0Oba
vs4kPEguWNnOyyUb5Xcdiowcu8xtCSL2wMK4DmwqWOLutajxOHZR9NnJLSRbgPSJ3BcrTtrKW9s/
pQeejRSc6ELF+Q1FcuMMYTDzAfDu+X28GIoCN+BD0bewwCcIbe7nywb0z82p96D8OU/NaTKN+HMa
LQWFtTz8eX8fvDhTQhqc86QKbyqaYJuhRhNMchbi/xw2ifaA5kZwarDAvmZc+ccWmYonWHsf8rHT
/fsDS+aI/DhJDKk8h9rcvFXQDtIO27rAH1M3fspwfvfNqnfRydDdnf0hGcompBKeRpws4vf1clah
Grphq3nIF09AX7oBwRuL7PdN7yXpnsupZEHp2NHKA4SHYdsWCDDY4NCtaPR8hXJic2R27hsAivM/
UYBp7gHJ1+qzBSVUoLdxin71omLfApeSmJBe0DaKTKECV7mGtlbTud/igIJkHuYzZxzYyf2RZNPE
HVwYixE0vogWl9ZrVZRGPD9JlAjXoW6afQpw0d9mv4TukY6A+wbyX/6Zm3P4cn9s2fck6wbWIVw4
X4wdW4OSeIMtYPeE/EiuOSdjoIBiaNEeMu/F1WKrpPWYOdGrp9PubQLGAAipgdyr5yPTod0mdRke
esVuv96f0IvgRTSNAJAaVBFw4LU3o7iTFiI+aQidrrx4sLM5PE6zUbwDe6Vfw6m1X79NHMJ8CMFI
ocIi2TwxFhiBhno2slgx1GknAlNJ/1u5Qmewdt4Z2dSAy4N3o+/7EvOGaLUeqUqPIDEl5IeuhF2P
jgwSASVeRLpvjt0QX++v5stiPcvpER/w2XhC+e/1eUfeimyOe9V3Oko+mNqUuLtkc6adyjkc/s41
e4QNls14wdeG28AFROVR8RYNrXhE2Dy7NE42ZJCP93+XZNvys4SFB2kA7UtxpJ49hoPSGC3zd3nY
o+KbyhM/+GE4zJfZnZYd/JNkLLr6Yt2pUws7lfVYVmkG81QgARanJUiCEsZNXuQo1hq5fr4/LclN
8BvDB9EBfKgOxWE1rSZy8P/u0FhroOcix4w0GXe4hl+qighsZDTDJ7df/mq9vPx1f2TpJPmWoEVB
NHHXrkfGLB192JlJLkmnHeoBge4K+C7K9kO9t6fEgq3yc+psKhE4n44UGV379VjoZJiWHgopvRy4
ZG222g1l8fGSIgh4Q7QqP8/GEFxqE1il7sBkDj1zz5tcNl8SZYFq4FbCtmP9G5IFB+2Ki9WfZ4BM
wzKaD1mhab5VDOaX+0sr+6gAYqjFkdnZwK7XQ4WjN6JZWLu+bjrK0xDP8IfpJ6MEnSBkmiQW2SwU
KjNBEW8n6ZHN0gI75sI94ZhsWS602YCOeY3rh5b5b6s34zl0E+NCE2V5vD9J6UhEPgB/gRNQ5lxP
sja9eg77ziXwQDVyQWbuOqTlD3scvZ0I5OUtSF8fMztiHfoa2BSsRxqB2kHDR5w+yYEElrFT+NbY
mAjnl/Yjrk17EfHLmTGe6YB+IRv2qI2ux+vtMp0rQa3txhZpfDe7Dn38NNXmdHntEpLr0lEwWUWK
OL+tX57daWiGO1ZXWWiDg225qiF3aiGE3Gtn7yGRTYnrk24Xh12lm7CeUjF7BrxFdGLtTEP1JrbQ
7a7zSVTClD+YFG8WSb5DuOht+6posCUzAkNwWOER3ugnpAAW4ZfHHaoBr18/AlLxIPAeU7ZZzwpG
laiEVrZvBKgMp5g7Y3yltMATdPv06qGgB5CN6QTDtLo2e6JSaurLS2b7Vg1L/9D3gXat9KJ8Qk9n
/HF/LMl+F2U2mvRiWoDM1tPqoQsjeVDYqBo4XwDDTk9DqOHHoQhpUEAk1/vDvYzSwHuC3mNeoi1p
bfZG5hRoc2mjDau0DU6IYWDp42Txa0tMXPx8qv9hrThZm0l5uWnMFJ1tyg80JPM2ECiSpr0FSVde
ITTQr7g/LZECrd+c9YCbaUFuQSDHZB9qKXIGmongLUUO+vvdYr6LRyM+tV5R7aylCI62g4JvcODZ
qOJEbyIHCLLBhMmZ7fdFbr/tltY9R3U3XNwpis+oBhTHepmcG3wi85YX8/jp/pxlOweWJXUPQgmc
ozZ3Mmlgj4CBafvKtAipDFxAl7ieoZ4LKYLG1XbgMuKjvZiuC/OGwgFZ8NbWdCwHTp4xcwDVxvqa
BJ1ioxQ/Wg9u7pZ79TzpYPi3AcoSTfRt4bAmQU2NlslNRUbzZgynGxYt81UNtOS1LW02K2fCoU+G
jRvs1PUJLJwe+6cFT5MRKWF4RIYuAobWVzO3+ZsHHEmiuvyDZ04QacTDw7tDgXQ9aBcqQ+smnJB6
btMr3aHO96YQCaqp0Y5Dl7zOP1hsUCbJMLiIYuvFyOvxTJe7WY+ZZNXl1XmwnRo0o6ncPLWMdvLd
l6VuMZagQFHypTqzvWMwts7GJmaj2KbiTcdB6zPI6MMSPJi08N85Tq18nBoCIxVIxnXSGlzwYlyG
ZzKMnUdDdt2xefg5wNlcgor1tMlX02AYDKZdzQldWUTzSicydqIj2e1jcSYEkpG0ZeuVqtRtBBJi
sBB0DF2fjCo9pJExYBI1D2c7sAa/jQtn5+kVj9D2OFI6oXJBtE0tf7ODzBp9OiuwyeUrPBScWZlw
8lbsK4rHyrGb0UwO0Xi/eRHOIa+/eEQm4YCdA2e47e3OOW9jUxuWb7lRjtx1UaPhNMeoR9JNHtCJ
oMr4Ok/N/+1fUlS6u+RqNhts/SExOVLwupgtHzRReJ51NDnREFZ3OFayW+f5KJt3KwBrHWMYQ4kP
l4HTrLTDoRu85RiHwx5wRzYU5XnAAgQaOh299YRGo1bdJdYsX+2Mxkfee8EzBQh/UVnx6f73eol+
Y73gJZN1cr9BNhH791nouUzo17mdavmNHfWqP03CciG0AvcL0vFFcpvRU/xPR4zz7xlEHyKgqTN+
dQWJ8f4PkZ1GOl9w5QXJnwhh/TviwuhLWCdsHAMOxNB1DlY77vL5/iiyZ1lEiHRLwT0Tma5HGbsJ
XGxFSRinNyFyGsXKv3WbGz+8ZkQXmhda704kZ4i5xX1eIHXkDH/yNhMWCEI+9HiEhda/Acdmzyvn
1PZz/HP9wCo8nASHDEmpApUXZCiVIsx3jqV03kgd/NYiAF28Wd2sx8k8dZm3G+cYJeR4MJeFs9wq
Kw1RxCiQpsXY49xglnhuwYXv2fjK4hEAaGCGVV5SQB/rORelPsU2YvJ+Uar2+1ZV1MNYcqOHiESd
uhg6586EZdtJQIZhiFlcQ7+3/bNtrShD0DdxZ/skvMlxNsPy3ehNwbf720l2ULGwtalqgE3mc66n
lWhupU82L+eseiECy/Z0Hg10hcfQsT7eH0q2gtQusZPFuhZc5qaUYOjIJg8jV7odBbBsLRQC7ErB
PaUCnd9MfNX742k6v337hjwfUPz92QqWOmJkMMssv6vT4Q22eJ5v9Cbm6b2bIQyIQLTpjelZ1Vr3
bV2l39yxsU+2F6BEiBbSzoMm+zW81MIwmJYOcPzNwbUbpSk8m7RrqYv6WwKUrD2Ke23GbMvKfy3o
jHI/1g2OGotTaOo5Bi//OJtTMEPFVdhl84I83s4uk3x/C2QP8b2IRjVzu0Y4LGnuRJQ/Q1s8TR1V
0a6xH+epdF5/Pa5G2h4gB5O2uGQkTe+RfOoFSRQ1kZ3cTD4fohXRGWZGm4cHWb1FNRAQ8gM65lez
mYk88RfxWxxSdvaXdCgwhjrsYRLqrbH3YhXl0PcqH7RIukNKw+WhSusPi4Gy/P2dLDk5XPZ0WRyR
tZMxrDfymHgldHiKA06D1142IgeugnS7Om7qIMbhKq/PGcDi0O3goqPLbm4+VZ8obmUAOvBHB0ZN
3DrGceaGvWKxVyPPVKbpRwdp2L2Cn3Sa0MJcqi3wCbZlXG30OmcqiKytcsHMw7BRJNQ08sx0Cd6Z
jbXsHEnJk0LnkS6+KO64tMvWy5rUc4Og7kIWpiUj5RassaymR1CHI1Ec3aLPL004u2/H2GyPkZf1
O+OLE7+5n1bjiw327H5Khr6rFm5EfzTN5YoSZwqrQHcfugbYvgFk/GjNSbtz4CWBNR1eOBNEKnQg
tvGDq4ZTYU4ZHm5lW10jB3uCtFSBFtRedG2DNrsZWlody77Qdy4A2XSJjwjpuWt4AcTfn013Tqom
c7hXfJjf0YWnKMCZITaO8Vw275a0rxGrrl8NuqKVTahC7YxWKB97c7+B5Uh5pTmkiUuNkLwBD56s
SB65SfdkSWT3AdUSAdChbEFmv55fPjeZMcyUQBc7hF48WN1xRpAHO3qkAl9/ITwfanPLzYOtDVbm
2H65sJRunWjXTAu0w1yZSI3hLXi+P95LapdABLBYpnhPKYhubiAnjJSWMh6ZZhAov+rRxlcmbTxc
ggIKM8ES5dVRbfDuw8BuGN6UBs6jdjrHhBQJNi0K9JPPaWhhxAYQ5B80kp0v93+hJFpiW6kGZWFq
N84WoOwac50hsOD4YR70j00e/BzDur7dH0TyhQVnnuheFKQo36+/sKnWfeWMvYM4MeQ9lBCTy5RW
SEbEzh4T+aWOADXT52OJy+vZaYnnbvL6AMkge25w7/WaxdF8xS7mn3rktb/iGtjRkxJreOkCqU+/
2mNrYimExzBerygfuwfN08LkWrrIl6DDqHY7e/DlYghxIfpClKx5ALcXieMpyOECkPHtROkeRqWZ
jlmDAnA01u5O4vry45Jp8CLBbKLAQwqwXgvEs1PVTTIMQBRLfzcmCIGiFNq9+mak4EzUIBJ/Eals
4lPFhta1KAk5K1Ha2Z2wxI1sNJCPaTbNcBqr4kM7joav03x4LaSIVIpsjviLLi1dxc3xajroKDT1
LCyveQlaTa8QHBLu6V2W+q/dwwxF34zrnwyO7GK9lkEdZEaS1ZbveEX2No0S9boEfY5jjvLpD0Yi
pRDMJFcMuh5JgLEnhFX4ah4WuYWNmC5UaOVcTZqxE4q9fFr4/xMfETMQsbzgDahlCYY8C0zfCYrk
GrbxV+6z7uxMSULIn454nKZ7ZIWX0cpqTHPzzTBXRrCjZczRUgZfdUNs6my9PsZ4cJ/jdMx35ig7
BM/muN2emCt2I20dxsOXmRRBr89hZHjX+x9NOiteaVF0J/Hcys0tjbMYRWCB6x/G9Dh6eClhhGof
ynSZrorthpc/GI+yDRQ24lqIdOtNMo6ZPaC1ZPoR6uB/azNdBldHnKhGBJfGb7tXRngZ/vDV6FBS
nyHGBIq9Hq/v8iymZMpOSd38rFoI9gXRPD1BIEfVW+9dWBQ2NoKNkew8HrKVFSxNYi6aYS8yE7tp
k7FNPNO30i68YvRMIqp0BRhStblps/L1/sJKymJwVOme82Rzo5AMrWdaNwMufwZlMT1SghvIm/Ih
sLoFm9cRuSkr609BG9Yo/kfKD9covmipulcFlE0Z/KrgyNhC0mxzb/OSzo3mTCTgFSrytZU4Ie6H
inVrUZe4zUq6h/h5+SYxZw0smENznQRhM2dl9sahhK/jK3pYvxl654sW9NpZifNu5zRKp8ZglIOE
ttA2Raqz2O7rimIGamHVCdPl4jA4qHf19pS9KTU93Nk9krYDo5GouxQ50X7eRs+G3kxjiUYK97ZA
aYUDus65nVBW7fWD7sXVLVNC+6jNo/mEill7yb1IPeII7e08ILK7lpeK5jH0J7Ba4p56Fpjo4EQ7
Go8WEbUTXF035F8d1ltDLbA+NZztK9QdpdsZVr6fRZ3XFd1/kMrrcbO0z/Dyxta0bzqPmnLT6n+P
lpHdOj3Ofxq9ovxrzYgoZMjav9edoL9MozLsVeWkOwygg2DCIaewJdzacWtMS1hZ/uSl/TUv0+gr
HoD/hLjzne8fYOlIoryALpoLlWFzU0FEpRoQEI7knWv8HcxoL/em0t4WChw7aysbiqBenFDqjTTO
10tbq3Y4KypD6bM5X2O0AhDlx4ptjrO9l1o6lLh9wYsSqG/582GlmO0YcyslZGHHCAL1lyVNEz+w
h/jn/QUUG3GdXsNkoHNN7AEGBsne9ayyrHObBRV1H6JU813vY94XM9pjfkouAjRzAL6CDEXLbwuQ
ahat03ra834yRs3J7hvnqzs1w6Ni6393fTjvTEqyfmg9CVAvbDRKtptPpWfjNGiKafrZXMEGS23c
4aD0flfKftzrhEnHggsCtpchX6g9mW07mnkRsy2gg+C0qDsPnWX+MLwl/Xj/U0leZd5j0jcSdAFS
3HwqzFPRSHOIpbK+MsxzbxnhX7he4gSR9UtjoDXsxiAYPeUBKu+4s/tlN4sJUluUZfmM9HXXG6W1
Ur1qZ2KCUXWS85iYzds27kxfcZXuQ5ZmiCY4CXaJIffSQ5EMyPKXCJjdXwLZYotDwS5CFIlW6/pH
TGUwu81EtNwpZocBgh5XuKvDNwGQULU7d4ts0woB1f9V96iTrgejR62PapCT6qRY5OInjTvEaI3d
uYE7nPrWUivzTnYlnd+zITe58xTNg9vNreV75tDdWi2fTp0WuU+BFu9pXkp3E/Q+RFsdgr0tRNOY
SjXKatJFLKpRSCXdqi8TdCUcwVxHwZHUTj8Gk9N8UuxR2wm7ZGMjWOCKDpF4sDfTpMUxljUXhl/m
sfboEY+cQl3D0MVujBO1zfHUh/n3OKyynU8qW182D08TLVeqa976k05LtwzUZ02MSh314sRY2lRl
bT1Sbykvr9+qkMlhiP2mIdubO6gwETdZbMrRdtn9Wzip9T63s/YCB8bamZRsn5oaxXVCdQ812E2O
pRhWgrxdSaORy9Uf2sF8P0wNFMZZFXI6zo/7E5MFWYBl6PlD7aaNuy3wTKCIk0yAZdw6iHDZaapb
VCeYhAZ68cOjWPthhqLnKyXcs1gZrb/yGS/qFOvMnTaGpPwD9ZbrUJT8xeQ310HsDXpvN8SXePKF
B6VR5seqBMm+NNrXqloqSvN2/KY2m/BWBOA7PTVX2WR2RY0zRf4rxJhYw2/geH+FxMWweVO5IiEm
wEcCZ7flpAWlZfXByPONU9x4Bi/i+KoaGjjIEzMMEzw19CX3dLUlD/lq0M1tVWVoGgbUeAVtZziW
jt5eAkDoO8+AbK8JQI+B+RMh5raCmAdeEI9jbPtxpX/qHdxNl87LjpaaPGqBWvx1fyHFcdwuJPUK
UQlnQMo76+M6K/oIW06zfTUotYMah/qhwSH2XawN+TVUq+kUJqN6MCJqf2OQx+/vDy+7LSyLDQB8
CNrHFhdsecngAKUBoBWjTxm0MaoRWO4eMXsu/uC2oM1B1ALxA/iQ+LrP8oUFuEJrCrxuVWIYh0J6
cSLjr58SDZ/Y+7OSfkIIJlScvN8UzfVQVpBWOYKitt+MMQ2dItSf6n7UfFT4Mt+ucFC8P550FZ+N
t9mYaDNW7YjsPP7nChabEFGOpHDLycM5ZWco6dRonQthJTqO2+zHded4aino+WE7Bm+oU2QTPqeV
sLQu6uGtZcav1hVF6IBiGqQ8riHYM2Lyz76bnVOwizpK/hC7nWPex/qhDnBS8ZLg1TzqzVBi8s+G
qlsPt3lsyXyQifYh1vreb+ti2Kkiy44cBSba71SRqYpsNmLbDlqD4aDjG4rXCu14DHjSQPMeMj1U
L1ZEAJhVHia38VJ9172p3YOQSH+AwEWKOi8yo5vXrA2CuUWx3vbRDnGxqU3xYTeGwfuVl6ZySgrO
u20MyllRwszX3HhPFUC2XbHSoBnGU4oEz+ZNKU1EjwnwxA3XFzMmV1U+HtzINf6ZljgJdp4K6WwF
6YjVRspii5OERZoVVsBoeqtNWCWP/dOCbqYfdWhT2XGco8OII5xTafbbxZr2ejWyQIxOAaVu+lYU
hDZ7inagVgi3ZciIUZ4c1LH42quJ8o9mBd1ZH/m46VB1xyZv250LT5pPCA1/Kl8kT0DR19t5ctpe
bYT1laf1y8/BnLozhfjy6paDh3PxxKSVssGvx3aBqcL+oJpS7XUzZI+mcC7gS/PN7S1HyFBaOPIz
zWVqWE91FiB+GeKp+f98gX5O/yf8Vb7/34v13B5Gdi/R8kTQVShawDRdzzVLEApJVKDpltr+Z2at
do4qzNOmzOxOVCr26PfSWf1+SEBK0qvZbuEic+Ogmy2/NZvkuEx0nuxl3iu9yLauiACotcHxJhhc
T0oJMb2aehLfWg8n46h0zfy2yRCxPM9onsW4zGHId+KgI6ZKiqxhfuZk0x8AG3me6TTSpEH2Bz2P
9c9A8RcvE41KG0aq4ReVlwYjsrF4UEoHg+hwcnAP6auz6pbGwcyz8mpUfbADi5d93+e/YXtpqkkd
py1Aznim06wsUfOotbl+TXvcRlWw8df7T6rsA3NDObDboCy9IC7b/WTaTkjJ2CzL8VpanX71cB/4
5/4ospuQUgNCvTBuGGdzQseIqiUNR8sfsdD4GXS1mR/cPBvigzcEwx6uRXYVuaaoxUO4QdJos4Za
73RzgbWqrxhJA+EUP7qHKsZ77ehGBnZKnRbDMCjsLgkPHerQexVb6WyJG9Ae5TJAqnC9j8xmHDKl
bSgtWKN7rvJ2vi5glmA2TONO3iIWbhvWsi0FswiJDCBl66HScbaLhd6Nv1hqHh60tPOOjjIXfge0
8xQju+qnc75Hp5CO+rszrNNfebFp0B5OejCF3AqdN91KO/1QQkC7qOgzvFFGVAK7zlR3AjLZolKE
oxD8G2CybX+XJsno7+JYVE792yZUl4/aEHdXyKe7l6zsUIiAlrK7gcfp1syH2uYEHhORsazBu7JE
U+ftqJXhztGTbVORsYGFAh3kbmc0ZI3ZoxaM/iAtlP+soi1Gv0FZ/jLHhelDMYwfOuTWgAtl4w7g
TLqYSLwTHfOQUIRebxuzD/XIggPnT32EIXqU6YeA1XgIm3BPiUQ+FGwGIiAEtra+Xp5Wg9sLKQMj
H5efZqf73k7BcEIjYa9FJBmJfBIvKIT5eYm3l0wzThhFpQA+nT42j8jGBA/D6OITbNq9cXn1hYZc
Ot1vSMEUD7dXTBtqw2SUie13cxj7nakpyLC689soJbu8P5TkRWAoME5sEfpsW1qubcKNMhJqJGHZ
K78SrBxwnNWjb31TO6Bq8z2EquQxpt0l7k+kbQmrxLZ9lhw42pjGqs2VopVuoTyNuaJ+qAI00g7Z
2FbjQxJXmYuXaGNCYFyc7KBM4/zl/pwlB/C33xGVcNAhZGDr3+BmoUGwTOWnN+3k4+D1y6mFsfnr
/iiyDUNhH6YnhRVaCpv3vlnIXpE85BrTAtzuujH+WffYdAaEITu5kGwoKEPUHciVucM2i5qVXouJ
4GTiBR81V8Ot7fdFSGRjq7vSbtKheBHwqARzSLN0vXazSnV5giuGUXK14GkZRLe0h9XdO2G8E6xI
PpPoU3jowXMQQE+th7LtpodZimHQYMTTOYoz5xI7VDXufybJhiQY4+qngyUEgDZpnNm7QEoETogU
GZHpqnRP8ziT4kwpTiPDmP/0lPaHGaTWrbeC16MMgbhgZkCFA6YJ4cR6jo3rZEFJpRXNk7Z6whMJ
9V2vH0+6Nu7FLbLlRIxEdLbwxdK2qCTeos7SFnpNcaNrV9y5+1ONo9/OcspHMeHseoQopKfrCQV1
2lV0dE0Cg7K4EqHojy6cuuv9jybZhWTdgE/F1QWvbBuYeB2OajXtlRAnNQABw0KyP6hvByf5/vqR
4MRw5/NaI4S/mU+hNmWHHg2F+NY036nFrF+nOYqPqU3D8/5Qsp2IuB+KBcigk4NthsqLgtZOS2BZ
aBkuxmFlHLRAia5K5HyBJxuZB7xT1GvTT/FlsDCJ23kKZIuK0iDUS65m0alef7pcSaBkFQTrMITV
C+TOj6VZUsmMjGX+dH+qsl3CGDirostMMXFTL1WDIs1zxAR8E4aEEJafEZ2oPT3bmZJsSZ+Po6+n
lFb6WEOR43DPbf/V6Yz4tsxuDfcxyc61s3SXIa+sU6SUAfbJ7Z6Nh3RFReoDYJky9PZu6ZLKHruW
J2AZi+xRx7PiH0dd5oMVaB/uL6hsJGwyRVQJF+WFkN20LDRRYp1+XJ+mVxxuvb+jlqQd2Vx7Z00l
4TnzQUCE0FIgAcW3ffaCT97klllL6w8tiuxfrzfVB6tT0+8h+IYHdM/yd9ZkDH9w4OlR0M71hB3X
th/WgprIEqQ1/TlJjUPU0SMZiqC7egAP/PtLKa7cTdIjnhtRaEEEki26mZ+hVc1iwKGsu4ncJg36
7hKXZfYmwtv73HRW9R6deOU/T033qjySYAwvAgSBGVX4Mm6GbnS9GpQootWZ6volR0X8CCkuPfBG
GKdWLZqdOFM2VaI+ShuClAbveD1VJba7GVNcjmGqW7cBzZ+DPgWNXxhheymnWT+UXdGc4qjrT/cX
WXYBwHukKSIU3NDiXY88QE+oF46ez3j10ZumKD+oXlHv3N6yYQhtRemO+tsLna86N5M4r0QbPs3N
7yWuCpcKpc2dQEV2IogghD4rzQpmtJ5ME8ErCQOUyhazfl/mqXWp2ly5OJVSAN62qmMSKOXOgZDO
jOeIfYqMzwsbra4yWt2MmRlNwswfdXjpw+L9e/8rySbGY4QSHArvlOe2X6lUIo/GEnozukoHphy7
A/Kd7ZFwvT3EWV4d+jLud+4XyczE4yfAv1DyX4j5on2tluqswIaw+n44OIlavWmmeNoBacuHEehi
MgAAhpu5xVGo1EpG+d7VWuVXNVvZR61yltfvcwGZBOourhMgDOutEeUGPYoUTr9T2crVDpU5OdR9
b+7sQMk7h6a3cOajyAa6bDMZMx9KNenpyllOYr4rNOVHgK4vovXGQwZA66lrhm/qhKuDPrh75RrJ
04PaI60lIVqPSOFmiloFRiIPQiHLFnpvirZGZ9ZM7enQaJPp/MHm0JDmFTQv3qBto7VGuboxY9H1
yWfvPdI39XBW+6qcdr6bdFIsJB8O0i7B3/q7DW0YzqAtHb+sq1/ci/U/2IvicrDEexmAbB9q0ATw
WkEsENmz9UhmqxToJQR0NvK6OSNUMi6Heanmve6mRD4PMC3lJsHZ5c7Y0i6yUaWKV/Od1AYZy2rW
o8ehKtpTPDvDNSth8vnZuBh+bcdYKU5DqL8fUOc/x1Tpw2MzZjW0SBsxb//+JSPdu6CKKang7UJx
Yb0AGnL/ytLD9dF5Vb+lTdQ/dIqufqWMNP2VTaHmPggrLJTgDDWNj3aaV/VO5C15d0G/cE5/l3Th
wK9/QpnU9ZilDbgLUoC3+Zj3gIsq9ZA0EKibUd8NtSUXK6h8BFVAaVIl24baWmwFvUF5gxpu5N7K
rlQus9U3R5tt9xkZwemoh3H7B3uajF1A0oSn17ZwrEJJdpQciGHa2vMnfcSp1tOy/ltOPrNzTGXH
h+o09TgXmzaAU+sFbYA8Z0hKcyfoCHUfAj1w/kv1LC8ufd2o5vn+DpIdIZR7obcK1xygCevRBjOc
kzBkB0VAtdP3mVshYW3WzvwHpA3yTVQagBOxS7a3Qo8ujEICBWNsqZ6cRnN/1uj+/Hd/NrLNiDCC
YDv/rkZvZhN2ttcEAVecSmX4Dar22vsAcuAxivW+OIxTvJckyT6WSZVRlB+o3GwFsLBpDj0ghGgh
eI19NnJAdUna9ee+CNKdgyYdioIOcTXtUMoD6y9Fo3rQsNKAz63gL9Z2Rnpthno4lW60h22SXSu0
q///UJszbTSmUza1h9qbAVuhs+la2FP3tcM4E6nnyTuMi7acIrPpDnniVDudE/lEcQ1UQQdy6W5y
acijqhUqSEKpSdw+2i2GtVEyd+d+DMc/OGvkY4RLVDP5juKueZ6PZeTR+KdRLA6H9hbPbf23V6f5
wbHzYeeqlr4h8IwFr+53Wrv5fklYAqOvQ4BGtRZYtyYjkz3q6tB4BwXJTkRZ65CbegqpKL+zlxD/
FKw2yvpgz7b2FZD/dNGLevx37EylPN8/N7JbAJo7+ACoTmRRmw/ewmvKNEO0Asy8+jiXwD7A/f4B
jgZDD8pooJ9EjmisVzuMqsBNNcj0faMFJ8dsv5dqrVxDbfmTO1SwJAkeASVRMV+PRFQ+WaMOWhJ1
Yqwt7LxB8yBTNYxIU9Sid0QJZBsWXBelSGS3yMzE35/tItcJS2/K6fxjdp1/9SgVXpNM1T/khZvs
VKtlj5+QQKF6gCYBxNv1UCpUi6jLBXAGculJJ+v1C3ekZI3132F0xulBsSPl4/3dIbtVhQgUspbC
529bl9TmIjLh1tg+Bz56nKzKOXC/VsWhRvHar9phDygnHZC4hOTpN2pks6AB1gtuXk4o3mGejiiI
5v2oHbg+Q2tEn6PS2OsZSVf1ty4yO0OMu17VZmgUb1ZpuoVYF77LjM76qCl5fx4WI0MHpY7VY4ck
3l5YKT11z4bd3AgWZNcO5yau2VHVj02cVfTGqj2en3wxeaBAwNDn2LYCcsNW9EhoOxQkG2SdljZT
RUOB+gjbJR6O5Ieoo9/fMbITIbS0td95GzfKekHTJm0HgD90MSPTftfOuXEKR9N5i/J7vPMsyhYR
eChMAaIl2rWboUIVw5GJjpRv9XEaHXIVaNcB+YTdXE22SahtYcJEJAs/aDPQTAOq0HIo7+1Q4v9R
2t1yDrSxrk6TXtDuyDz35PV19+X+UsreYgdYrANeATOSLfmpB+YTpiRZfgS75ZK4Xfd9aRLgGVFs
vLEMxT7bQCmOOnwbqLCmt3PhSJ8th2BK6JZSM9lm4Si82QXJORB3fewtchutfG9FizACHDut8W2j
tz8AH1KWg9mPYDFH0PLjoepdszjagxU3B5xTepDbqp5f76+N7JMAUedmEkEfnnPrbYakNt85E9FX
mRmPoL3DMxl06nudWiSHxak130CPamdJpKOC7OAfLkMgqOtR4eAPY98RZCaGKgqMpfErSafkDUqP
y7syphpXeeOeBqkMkM/1qwlNPFXQHjd3FI0pDKcQ3/Mj8GBn5NzaY1s00Xu0YZxjBLL4qweC77Hg
3cMwQrUJG4L4s9uiznV/0WUHTpCT2BQAssxtrKA7kT2oaIL6xRAFF3IHtJpUYy+tlI8CMR+xYaqr
Wx6UMmUAe3tSe3tckpuhj9mjnVjKzj0lbthNvRqBJBq/JPa6C+Jj/SmnRDGMRuQL3pi1FGFs+5JM
6XQZE325db1THsoAjXw7qdTL/VWUiGCJBjoUK3IVAHzbNNbpNSRrq9Rl1LR/r7uKegyyfP6EcPzY
nxS44P0lTQ29OgyWOz5ib5oi6Cc+eD5Z781aS/ZAubJ9TepEWk0IQ1lvE1uUQY3oQ+s4PsDQ+Ycx
qXoMFMzFykWv0MB9KO3FwS5a1//gPJESUiSlnk3Tf3OKlaIJU6zWUcvP6zh/qj1M7XrFsZ7SBg3I
AzIrvfOeoky3Z54sm7BIM3SVso4wj1x/feKs2GpHJjwGgWe91TvH+UvHwVD9S59q/X06d82ptWpj
J7+RPMjg/7mxwOQK/q7Y+s/CRbNq5gTKGRrrjpY8ZTrnV1vy/N+2UT4v1lDsDCd5QPA9ID/FSYPy
31ZofU7LtKYqxUbrDft9NjeBP8E7/WZMUW8czXwZ/0tDTK68QvjDL/+Xs/PqkdsItvAvIsAcXhlm
dlYrrbIlvxCWZTPnzF9/v96Li7vDIYZYG4b8YMM13eyurnDOKelIiXpvudRqXngInPOtoueSt5Gk
5rotWrNh7UojqgZuRkH1z7UdHBFe2evvg8slUsTNvSYdBx4g1M+Mm8vVFgt6LG1v+XNXx9+7ZlTP
1pRFHyHnmL+TbCjcxezryk0M6Ze2aL2PiL964Cd3fAu/AawOsr+Av7fd785MmcMwL5RBrXI9t2aN
9AB0tYdwtZjPbcLMcymTFKesLdIDt7YTfpHK0eOHVkPCtRXIGArDBEeN6aVIls9NX9vfIbbaF2V1
7H8PtlpckputBlpNh0P0b7b4mUKjBhKjfeKPTp1+ICRw/glbMYyhyKXVcZ1KksLPFQh41SvltKsC
5oYbmpd3RYxra9X6aN/F9bn9QXx4Sgc8lNvGsSkNcTFkCfq8obXkzMLpiycqyNpB7LFnhnKZAITw
N0MMrm9xY1SFXCUcMSWM48pfkgrsXJOv+Zf7G7x3fdhc8F6AC8gwN9GGMVRp72iolAH+yiJPGdLm
q9ypoduTp6DyEn2+b293XRBd0HNgljXu8XpdipahXGoTTyf2Uv4AbCD/tszhCOqyuyoBgwJ6zJq2
sthdXeryYqHpVKzr9EGvUloeaHP7jWT1n4baOboRO64epQKda0iFA9TExtVXNi2/NJ0tv2Z2YO7p
OYXik5GbaezF61BE50oByh7ochL/cX8/dy1TpyaVtcQfm9fNrG1jcTrSBlvK0q+LHkZfeRo4mGpt
8s4XChXDSloOPMCe06fNI4RkaAPeFAvHhvhbShGprkdHG8BFrd37OlOjZ+h8cHCVVJOaU5Jo8T9x
mzixR+d1+Q9FGPSqQR0IgV7Qbps9N1elRAGcmrneKY0VqHIZ/XTKzFlcfW6OODZ7B4oKFgggcLNM
V9hck84xBoI2wqk+j7MTozczNzSX5qmMwl8rufzB/u59VbS+KDQTKtGBUq9via1Nk0pP14bxqj2t
odY+lIP8bCxlc3YWIOzt0ByhP/dNkuYiDkD8v6WxhLlkFtQGCZMQGwPeNDVw43t7QbNxdf6szLR4
x+gk4wCPvGdVaASBqGBbuavXC1Vzm3lwsUyHSaMyUUixFEhG1F+iNXV+mYw58RgYdSjxsvc1X1nd
BscmCsNIm9GVkJZO/uigB3Zq7dFGl5YT4BHpTKo7DColDDMxP0jqoJ8aVBx9pZ9WE5kmMI9mLGvf
2MbuS5RWywemC/Qf79/sPU+J0pYYgcScQJ74663RpCXqKiDxfjxH67lyyvBDN8z1+b6VvbccQW9x
mW2emm0i1C6hnBn0gHxGI4BnLkrdkzNT9u1S6U9vNwU3g+Ii7TVK4uKrvApMFZnxTU5PYKo4I3Ol
pVR3U4pfZ6SokoP7s7d3IBQE0BF505uRGoVJTFZmNgDfNM9OzKmSTrlqjQeHd2/vBB3rBbcJgED8
ilcLmtOM2diaKLAVyz/g8aIHtV3/pAx8hCjZM0T6SBClEgGh0HdtqJaVoc4bwGpSS+MszLTJ00vU
nbKI4P7NH4npRXATaNmRK237aOWapfkokI4VFNF3SOVngQoK3YO42B5EsDurIqQjvGELSVS26ga6
mukw2oHSr0kSIlg/ZKeKqvqvFWH5/2CKDBxIHP0HOgSbLxWNaAhM0HqJcqz6TE0/DqwEjYMuVY6K
vXsVLdI9wcoR0BVkca4/Vsj8diVLa8vPU7k6K2ojeQlzJ4NljAa3pLzszZnVBB2zHN1wiSDXFUpz
jte5dGN5WC5daeQHgJodfwejmfGmQhGc5u/mOVnsMm/VkuXLQ9L4PWUzf6oU4mPVTDxjGo4EaHft
oQgCY8eEKr0NXnmymZzWANGIJxTqXaHuFGToZnxftFB7CONWPYhi946SQ01BZ7A5nO3t5Iyh0xBB
HImCpKme/knTKrpMRAIBMx6bAzzPS3NnkwBQNNJFPVgRie9mM7MpD8Hs8WRJSjWaXtWztR8kpe3Q
5KK3/inNJPPfRO3awZdwp6G7Elmj/YKCVQN7MJ1HdzHID30GqUBEnjqr/kwsrFhBvLaF7HaGs36s
JyCOXr2q47cUTkTprlEO3x32Tty6ObF87BW6VH5Ic6E/IstDr7pRxPyQ35Uyy4bLcPvBPMUE9RH0
22akhtc07ad8rYd/1LnNJbevTUTNlqWUG09u+2rxtLjJPk1rNdRnhPU0OUjrTpV8sy3aL2mqGn+v
TWV+jovI+dzGYbv6HeJjR+2E28hStO8UUlPwEPwpAoZXPlUfkCIxlBF4gq3WP7pmYZROYvTnxjDK
s2Oh0lk7RLd9Gio8h/LX+97v9uAK67xOhEBCdmXzRA3MQgrrTNzdLozez07ddy7Zp/HeNMZO96ZY
tX//B4ugi5gOhpYxL/D1erOFc6NYUJhtHPIHExSIt5ha9VGx4jro6t4+8IS3ARd1VRIVtGRZKTWM
a3uVY8TqMtLh6xn8hqJJ3J801WbEA7Q+t5SV5ZTCojrY1tvriVGaQ+iNQ/YFpnFt1MnSqNDwer7Z
mfn3fk1Uao+j8SEEOHzwJgtPfn07MYUaEIVGiscAP69NRekgTUtIfhlzGb0ikcLnKJWNg5ri3jl5
bUX8ilenNFm0OSlNquU1w7Yf86YcnhByyj0mO6NXrKGG9F8+G+0n0HzQbng2rw2GtpJLEx6eDLbv
g0pdGdK1SvM5T1vgnnBeLykjKt8cC7CXAoMpAHCiPXRttERqxoDgQ0uqj7vPpp6E7hCOxcepOeSm
7J0QhMGgWCBQSjVik8xVzdB3ksG1H/QS7RJ9bLyhS00XrZgjjeO9G8AIZSGTArKMp/p6VWQWQgYD
gFfUM0y5HA3Hox8XfkOwvX5vrpPhmnZxRHTfOzAvHHOKpHQDtmFVsjZau6psZQKAcDrPStJ+GnNb
DVAOaHqv0UrUCe57lt11Ck0RXkX0ueyNJ5VR9+g7G1Bh0yTqhdGwow9zsXkqFjg/GvM4zqgUHClW
7RslJRd0XUqjm+un93aCIhKIly6XK6j8/Z+DQ9wdS1LvSUs2eVmpHC10u7dwoAUvhtAO3jdue3N2
kJyBr5hlaxDKVeibRpX7eljGXl3Us68WznpQmttWXl/sEbTCBMB/ErteH6CyJrWc7JjXeLGF08zW
pYaLsDSPAAftc9tn1hMEjemkDKb64/5H3Vsry+VlFNo7N57Uqoe4VM15DTIr/tNK2/lTAsHcNfXp
Umjx9M99a9vHWKyUAg9DMvHd4Ig3O1uTlq4xjaQgClWdec5N/JjWpVye6m5pvshS3QeKsrQ/w2HO
n/rZVv+8b393tbSGYdrCiiN6v95p5gFKY9uNa0BxwkaEwsh8Pe7z9+agKK60DEdkzRtBkZcFU9pm
SDUjVpkbeG1wcmaGAemwJ7O+VB7WabV+i4Ts3A29EuhLMflSLanBsDTyO13J4i8xeLWDiGDrCvkN
3BsLHACCt0BQN4/lTAOj4yOvgZ47iz+BnvBSI829FHpScH9/d01xksgNAGZRor9e7jpFhVrRHwlQ
SRk+6HEun/pSrr+Nc3lEcdwxxVXhgpJb0l3eIhnXPjHsrmPwB5BG87OpFbDKpix9V2TSwf5tXRD7
R7UEbSreEeBE21myY5RKoDYiOVBzM/YleUUJcF6kXxEh/YcU0UnNLfWiO4gI9tZnkqATlvIXT+b1
VmpUP9WSIWSB1cmWF6JHQ2exiS9NejiMcO+UAiTiXgCagI64XWHYs0RDkdZgdATRY7bmhaJAaj4U
ND1+LlqW/73ai4Usr6GelLW2ZWRx0GZ84wPDRgtlVEHQBRpzQ9NgBshgt70kB302fZciXXo0SqbY
pFO5nOJ1rNF/hK51YHRnn4ldRQEJSUSoKOLfv4q81sLIVTmPlIDURDkrUSSdYmNOPs9kvef7t2PH
+5FI0UMAHkDdd8umK0qq7oqZKUGoNHYAn8E+2wry00mhLkGj1cOTYyOWyEiO0q+GOTtI2m9XKiQ2
IAwy5lz4gc3l1KRqliWjVIKWKSf+XETxj8jJW3+J1vVyf6W3flYQnUm4xHwJahYbt5cUbdoyTUQJ
ClBInlXkw+Mgq+tjXTu1q7Vd/+2+vdudVWRGFYAHxx8Iesr1R7TtFiIhkunBDAXMbeVpfOis/m9t
qLOPhlLV76TOUR5lvrS71mXu37e+s7FC6JJIE1Y+pe7Nq6aGeRhV+jgFaMSX76Qk/rcwmuij1WXy
6b6lnXUSmaBLpZNMifbB9ToXc1jsxcYVza06B5WjZp+R4V8ukVGC4lHn/lEq084z8jUMVKMaDw7w
Cz/jdTJE8wtfi0wLJxWo6hZ/MjRmiLjIuARmpsbaWTPDTHbJ9lTky80oft9RiHA8Bnapf9u10k0n
0Q5MvUTu0085aVPx3DKiM3VjNXJqrzcSJvsItsnyridOr98NZtFTv0K2KrnkXRq2btPYVLkyawjP
eTGV9cGnu/XtNCZoBtPCYm10Kq43lEZ4o0R9xe0P7eqst/YcKLVc+XpKzSSP6gRvGFbmP/c/475V
bqAqhBVvRhsVbY66tYzVpBjUMwS76dwvw/zBWcr+33YmZS/GMv7rvlGdpWy/HcJYQv0TTW2KEtdL
NSepdBbmKgQWw9Hf57NdBHNnmwcndOcu0Dyjg2ajPShTsLy2AqJPa83ekoOkq/VzDebZw/1KHmKS
xcG3uw2baVag0QLoCo4GEyiuTaG2XJRVnMlBYdqZpyXpcjZDO3FlyTafndCRAjNp31G2b4P7O7m3
RkI5AOHA6YhnNwHVxCi1pQbeF5SIm3qMb8rPSmwx2U0xooPi4M7TzEXjbRavE22b7SCGGmcORCYl
+IBLcwFF93NZnfYEVDvxM3luHvq2bx9nDRy8W7Zp44GwPJoXtOPNuewk7aDgSYe23jWxIhPyZCsH
hszM63QohsdkTOO/W5BfT1WDwsvBm7xjUEipCDVfYEDA4q+/rGZHkao1jAwf9Ln6GlUphe0oKi8J
4+ACiczzwN7tfRR8RvpIBC20SLcDNzKTMhwNdzmwzSR6J5X2AGpNCxFhiM3uVOXz+HXpLPXr/WN0
e36Jc8TEPIuQh4alcPavIg996DU7rtjWAViRJ+pZTKSXyu9x2Zbv9E7/VVaAzCRDOugD3h5f3ADN
JTaXz0nWeW1Xy4jnlpbHUjU651PWZ/RlsyR/TLI8PriiOxt7ZWpzRaN50NOswhs4dloAW0OqMo8M
+1lutem0hnXtKdraHwQfu+sDTCTD0RaqYhtEiMGs4EYZ+JqTNobfwFoXvy2Dp4RkQnuztyOVxMkJ
cTgYzNvAearNyOi7pQ0GQj5voT70flXjz3ptSf/BEkHqyyBvgYrbHBZkMxKza1cAfmGbewXynKeq
s3XXSiTp8/1zeRtkCAQGvoY7L8QsNg9FnaCLCF0NU5Y6XOpp7F3JaouTMoM+qTmP7lIyIQ+5HCjv
y9vHrSI4JOsI11LwAf0CCe/6fE5DsVaMuO4CeU2aS1/O5vd4tDSXGpHyoVL70iM+6h7KvB4+8X6u
px7+pD+CMsi9aKbRceAdbs8TJEqcrwhpBXp7441s1J3bEJn0oKjXCZmWQv5GT4Rml2K3D/e3/va+
2ArvJtksToFK6ebomqMZFtoalkFkaKWHmuXvyaydx3Tsu6AatfVzvPRHsmq3bkjYJKgUoasILa+3
W86tsMmJ64JMCiM/dyTVNaVxeb9k+eAnYhxgsyzqyenio7myt24e9Qu09vnakNno215bXkEyRkWp
VkGVx4YrISBzqVN7PjMxV3FXYqRPb99dMkt8PSGDQLNe28vTMqx6Ra8Co5jsIJGtzEMPLAnstdMf
0jb7gyLmUad9b43UEuGVC11MHO+1zYx4nWhProKwmlUvtZoYeFHMZZLn1Isq23yz8+PmvLK38ROT
YXVOlShVMOt14qpNbb2vlr48y3ZtHsQmu0ujoMegBh5O0oLrpVVS1tVhN1WB3uhMEZ8N6gdlLQGD
joREsfP24h1LI/NBmZdABILQtb2l6vKY9IStnLPowc6qf8asKs9ziz5lOxjOwU7u3YsXMAHzIAiZ
tx63U81Wy+yhDFA7M75HNPo9x0oSv2IAmN81ivXe6NrMy1KtCO6fU7GQ60id3hxC/SwGlTc6CtcL
1aE35zkknSAO4+4ZSvryBL8zOygw3eAK8LOvzAAEuTYT1bW2KItRBnTzEySd+8jX9LZ7ssPoU2iX
+mNsFXEQA4X22ggmVpyy2/o0TE8Mk+sJ62f9gJi4d6JoCxH60XJDX3/zhVu7Js3uLWTm12UKmrRv
grUrCk9u1ulkx/1RuXLXnkOIAB9aVEk3J7gbTOaZwr0JWtXOfhfyaP2oVXWSvXHpisyNk2r8+/6n
3bdI0sILLmqKGxdkpl1fRRafdm463W0p6wVDEjYnRV8iAOf2EYt95+1CWsgQFTXEQshwr79xv+jA
fk29DJTCVn0mIduevTrlpa6b/uA87b1dokLKY0KPCNnja1P2UM3Ij9h8PDt23uvTMvlNWVlfwq6Y
nhD9wuctA5i3+xu6YxW1LbpRyKsKCafNho7UIa151KoAqdzuUs2j9FCMfeRVBPzeUJmKl9KkOjAq
LuDmggoJC8QKXxpTW7nHFFBuujp5E/SKNVLM0MP3Wan/NkZt8JmlMj3Ghhq9TKt5101KfnBLdpaM
fBO1Jl4TkvmtpGWHBtE6aQiYKVM4eGUDO2ByIlTR1TH7apmt4iW6ejTt8YbPxSuN9hD1H00I2d5s
dFlSVDO12vbBB9dmQBNlLX1o9dqvLM/Diz6OwEkK5sc9FzNw4XdL2oc/nCpKan82Jeng7dnugfg1
wjsiKgXyD7zP9WFbdLqcRabaYtDkckm7YQjWtkkDo2+7YMqQMg2r4oh9tfXLGCUFZiwqRRuQAFvp
ECRhJSPO8tC34rj8zm6XfyztIRd8e7herIA7AqhL9fQGm6eEDuWvsQiRvSm0J1WS9J+F43R+qEXD
ZW7H/NRpteH2SVK9K0f7wEFtHYawTjFTlId1oTQgNv5VUqoNg8F8eN3xo6Fen+JSe9QieXysJ+rU
92/uniUiIuo24A8E7eXa0txW2oQWBZBvsp7JNUrLKF3bbpqfcrmWByiOXWNAcARd+oXKdG1Mmcsi
buAIgq/Q0LbpFK17Uto6Y5DdYmXf769s75wIwu3/Gdu834XmjKXeAySfw8z6M+ti9aFfFvP8H6yA
c4SRJcKibTdBQjmEGhtAW2I8K5hjc3qIlvAoZt7dOHAgNKZ5Jzj/1xu39n2mMPcT+BSUrLOKlq4/
9qHzPIfa7/vr2cZb4uQJRUwQPeSfN00oeRmdvkoh5uQ8Ex4EY+rECCP3zGKYrXdj0yfvFB1Ah21U
R3HHjjdh1IUAbwBkQodhEwdMdVMkdgcYH23I5HFWM8WVlca8oGm9+EokrY9Sr08H7+U2FGC9xFyw
O0Cr48i3ROneTPVYTlJcmFkP8EomuXJRISy/FePSPEsksp/vb/CeQQJn0U2kXIoaw/WnhMMSJhky
T7Scw8UtG3ijzoJCir2a0qOSHo4b3Tk6WAMzhegnAdZWhmGM8joddAe94F6pHqy6GB9jfTFPFrH6
wV7umuJdouaDQ2Ho5vXSynDMnXKybT9Up9JXtFp2G4rQp0aHwXd/F3dNEaBStofmBC7z2lQ3m8T+
+ciq0ma6xHX0qwb5/0npSH/uW9p5CPBIyNogHcUUlG1o06fSqDD2BaWANjc/LaPa/kEDOPGc2Ci/
krya78pwjTw5mkIq3VN0YH5voUx35hUCvwh0e3PzIcU1YLSBpRaLRoDatc15srPOb5f51/2F7vhL
SmgUXqk2IV+/RYXEjCWy5hlP5hSQlxtdcn6qmVMfPAF7xx/cGXcO0q6AEl1/uNosTaNFesXv26n4
0rdFfEmidPT0brAfFHp13v1V7X0+IJ+iNwFpGpWOa3sDs0Wt1aDTmnfjcC5ss/7dGLX6EZ+mxi4o
5+xkjnb5PjSH5o/S6qKjiSs3CZ7wMEILU3BZuYA3BeZkckzKu44Pv16OTpPRhl7YDPkvcOTytzau
y1OqRFPn97Wpz8yy6Zj8ggbpXznU2tEdUSr4mc+VdBC/7h0si4SamQEiC7pRQQjp6PXl6qDvumon
yDKLa2soDDW0AA8u6943R8ELGp2Q/L5BN+mRbKeoTzj+2iAs4GfaqufuABwPOo5uJl9wXuEBfXl3
18E2AWgWfX7gG9ffHR+r2R1kaj+v4uRb2qjxA+pU9XMTR+aZXKiaXG1WxYj0Wo7cSDbKb0nPkHbg
/eNKQVceql+yUYRHgJmdR45LRhkTMBAvz7aekUd6Pgxh4/h2q/DSsGcPa4fBeKG0WSt9lbgtw1xP
92/BzsfGLzNYRJQ0Rd3mejeMusmijNa9D31S5AcauuuGMTI/eF79+6Z2LhzlEqAcJuNhOPvip7wK
XScDWLpS8L5NidQGTNcG5GB2NaTprPd6EoOLmZff9KbIg2JFs/K+9R0nxhGDL4kPIxXd9qyqqOtT
04kdH2Si9tAyup3scIoPnMredjK7ExUPoSBDJnC9Rn00Vy3MeFOhxP9VGmX0LeIMvmM66hHjaefq
0BARmEChdUtsdm2pSZqIoJk9HIGpeVWDSk2FiqpnrZ0Y4d2kD/f3b88eBHgeb5JLeKebd1VOmqKV
tc4BmNIXcNCzrx1D7s9SU5VenedHzeOXnt7rHJ4DwpRX0fNDjp9S02Z93RhlfKTW8YcSam0SJyPS
y1bnkSXUj0snrQ9xY49uyxRJV0z3dRPEcd/nGsfWmTrzYTDM3yjpqd5sUjZn5N50sCF7nxr3YXF3
+AJ0Yq4/gDoAQnWc3IE/mWgc58j81Ba4L1CKYXB/749MbfYi58XsihJTUy4Xl1SxCtp0WvLRQGLi
4JLuXBPCe8Jd+IF0eLdeKI7iIZ2Q9PAbPYvO+lrS5F2l6uCa7BwmsiIkIpEVQJFrq5QRge3ta+aC
Iukq8V3L1Y5cK+qUoNYnCEq9bf57fwd3kheBeHgpscmAHzYpH73WNTRNdKlCBux+U2wqUFaYv5fq
ZPmxUPD7gIhC75Zrkh+sdOfTEaFR2HuB48Af2pySyixUZzJYqZhUYMdq4Tq0zz/oUVMcvNu7axSa
ShgUcwHFpr/yr/GyUCxVo5AEUDL/gWmBolosyWWDWnST/liMSP1gtVJ4aZu+Pd3f391lMkdYcODA
lWxZLWKmjWaRIRLgp+r3ZgFUtNhGmKPXMB4xhvZs4fcE3AKNY4C71+usUktbzNnEM4g4gQGo9mOa
ZY/2Co/p7aui1CKyQLrIhGnXlhjAMJNn1iFSZ0kjBRR4wCEOY1ENXpyNyXLwRN2ASfB5wBzEPBCk
fIQ007U92UiYP2zHoT+NFQVKpzD6n6aaDgz6smVXWjO4O6H5fe2bnBkshe6VZVcfHNgdB8BvECAL
uOii9H79G+Iw0mF8layZUTl/oPDcfGvILQ6WuhPsUM+nIUy57oXEd22Fh1OqzMqiVDcWchrYRVxB
oTOEILfi66gGGSdJ6ZS3jkN92WC6i8SaIFnVrbKirFZZluhySGG0NX4a8mR+Tafo65tPDbWY/zey
+YpOGpdrrWBk1roQbgmXTa3i6FQ00/TvfVM3qk//uyBBpkWhHXHDjXvJuoISljYIvxYVfw9Wn39T
1Wz9S5HM5HGR5uzcTFr6PVLT2QNJV8ePnd1WhdvLYN7HcamOjo9Y3ObZJkSgZkLRF+j3tqEhTbE2
6KsS+kOspGfKtfOJqXhi0lLYuHlzpJqyd46EaBiZqejKb3MVe1FGgyECmFOjOMzcFlbR4Ibxso4X
s9f638jihOETcInuKELZcUPg9AjZuSnUa246x6U+OxAyJN8OdUBIiNt/SZq8YUpWtuhvjzVeeuIo
hQuMybbKJ0lWPk1az3j2XKm8LmtkSr9JE0xKkVzuH6m9Dyja7/9nanP/FfjzdtVNkh+XhebnszOc
EB8dT4409F452MqBvb1tNBAtA1OC/gVYw2tPoDhNODXGIqF409AVDxX9t5rMfxRwab7fX9le5ieK
XXQGaPCBFhE/5dUDOVpx1CsqX2xxquWvVUP909Xk9q+hQX14Vk31i0jWPYn5kS7aGNYFWRPdbWRA
sB31I6qPeuPf/017uy1wrVTgNJio22nhWthLuSXJkt9ZDiwtyIXjc8M4NrdEwuECM3d46zB24TEs
gd8hzyTL34I6lrxuJHmpJB/aUk8MbTFQaxjrgHlXH1bHKP6DM6TGgdAQpVtqSJvPmwwhzQMlZc/t
snhIi4GJMTY0l0QMvL6/l3snyTIRrYfXAvpz2+AkGM+yKcUXwgsPv+Vp9QOwinNSrOi/nFnwlnAg
6LgRaW28ruKka5GYs+Svs2r9WMb4U6u3k58k6hE/Wfyftu4UJAWYeRBA4Ew3R3ax4qxeHM5HNqud
X2d654bSfLRze6eQAjAMJDbOvpGIJ7lcqe1wB3Vzac92N01/AAUMXSnvs1OUwYm+/6V2V0UlGKYF
AGFrm4tLsjUsk1BfHLJK9mcrbT4NS0o/4b6Z2wNBCgNyAPgSnK2bisowdolcx1kUaPPcf89bwMJe
XS7VpyXjVT6Im3aMES/Bd+Ix4h/bMzH36syczSoKVqVYPa13nLPMjDpvtNTpINAXYef1oUCFjCkL
ADGEpPoWGFKjKADRQudOTZr1C5JadC7rSe5cBkUOlxjM7oPSGIPhrobuzG6oLdPBrb79gPwCwZGB
qvJCXrv2pAw1UeOpcSRfmaf83dwXymNaoot///vdHkthRbBoBX39hrqujf3SpW0egbOJ0JiSkuIn
SqF5GsRNLX2VlDJR/fsWdz8iESnixgL/sS1RhUvN4KWsjyhAtc4lXZMQuYdGD2I6G29+0lncK1Ni
8a8eo2GJpsrR2yhoqyz3e6Psn+qQhEmNzPDz/VXtfi0TQXoOjUocsSkfMEVAtdN4iIJutpk0rXTd
FzlyjsRz9/aOfpLw9aIcsqUvDY3ulGaMemuVtM45Nuq/oyIaT4nFBOj769m1hOcAcU+MeQOwaENt
1bQ5jKBlJtHFVEL5c1knReXKCcXbt9sC1S+Yt7yavGHXn0mxk1See0nyG1Me/BgA3UO3dHNgguJ7
c5MM8RSRbvKNYPxvBR71QqvjRepjUQQpHtZIix5apWGglDEfAWT2TgQPMgDel9LEds6LbE6RUg1q
HMA87YO+mxUhWNec3r53QsFAVPdBYG/ZpnpWd/GaNTFhaqzA7Dd712RiwSWt0yPve5sHvEBGKS5T
XRaE0OvPNM5OPLV9nQQrF+up0Zvk/SKl8jPV2L8MO5X9Iont4P7ydjYR4gd1LNp/cC+2wFwA55li
NkYMqEWfnpmYE31ggLN24ARvqzqChsTkClhzAri1KTMOAPPrcnYS5ijXkTe02ujZqdT5ySyzsZFe
ntQ0SoLMVqIDPuKO+72yvHEbUVY00RhbSWC2VXVa8nL8WHbdcOkSrYlcu577A4M7G4p4MmwLHjba
0dtBHcOkdqoa4d+LrtM8vqlzQcnxaMbRTpVFSOyJER1I0HEBNmclrYTGBALbwSqvUhA6dufNVhsG
FX7FM1NJvYxlGZ176KCPfHYGZqvZdHB2dlwYbG+yEAtNVTHL9Pq8Ov87Ci9CaytVZl+yJvUcJ7VN
qpWmP+4f0z1TghkkmuFCrHLzGfOO9husgBS1hKK91LOUuKtSr17X2vbbz6qY0UW9E1opnUNxll+9
abD41KKKcwZkjPbyaPGIfmLgSHbueVefG1kUIcYqT4j4iuqtgo2sDttico4YTYAI9rVthHEtJTKK
LJAiyQy0da5c5OMVDzhRFKj1dKQAurutr+wJj/RqrU0UFouhYw+GcOfVtll6jtR2j0gVHCGJdpwb
FR4BQwHQSGCnXpuyp6KXc81JA3WN5b/mgib/rOfppybRrdLNqQb+SZ5XnP/DuSFVpDWI67lhzQ5c
eiNFZyNoDBCT/Hf5A4AR5dFphvjNNQCDMN0QAkV0nEmorhcodyItaRy+3ZRMfhilyXdVAs/QIq18
YGpvL4mCoFlTIAedJXzQq89WtUXednQcAwY6IFRmN9Upkhl9Ei+j/rxOWXU2oSgcBGA7nhR8wf8b
FWfplVGrNzSJyR/cC0uuH80+Urw6yavHahiSR3vs36p4I+6CcKBkVjDm4epf29Nj9HuyMM4D6Hnv
i2LidR/iM4GYeQ4hJXuVYx9FFHtL5JGipS7eDPK6a5NpMlR5YU1JMNCETFzkMUNvQIY98sYkNi7q
eihstXcBwbsJDIUYy7O98GYmR5KjLknQl90QjC3DGiTH6p/6wfj99psA6lKQAYU283YYtJRWqpOG
chJAkTceUvSpvWTWBq+upO4/XDqk68GAgQq5BV2qQ9iOVtMlQd4m0TPNm4TH0JnerbNyRK2+fW1J
IsGREpgJ+JK5+WJDatMSX600AItWfgTrWj3pfXM0wff2XAgKJaU9cHS6gFtcnwu0JMZwEIwpjdG2
EP+Hk2kPUNAr+VezJJp//0vdZsb0ixFIJw+h/oxe97W1TllLJ6mBXltlXJybNbdPdSQ9G0PWuFY8
Tg+d0+do5fXhWdPno/7NrW8BDEYNHjVAwarcFuPjgWGFygwVLAtDA9G+cXlkxkT1RXeGHvXgpvPK
ymk/3V/y7TVAe1Kl7gUgGYWrbZ/czlJLL22nC8iDRi/Luu7MNGTJY2rcWye9026D/UEmhD0A/Vsh
rTl04lFyxiKABck02HSIkA2PutKpXNW00gMIuTgZ11UOrL2QPwT7H1e9+ZYOPsxsM3Q0Q615nECc
+Ss6Dp5qgRcq7PJzEWraBZzKw/0N3bML2lmI/cN6YwTXtd2yhbzZq4BQtLSw3o9ynj5PJuOOokn6
Ehdqfy5TlQUvHOX7hne+JKArQXZBTItezsZwIrerENfOg6htp4syZutFtYYhBXSdy0dTV3ZXaVNd
gTmJLvtW6q3X5sYcujkPOogStCwGpXOtrpBP2bA8Z83UfC2dYvGy0TyCve0tk3bJ/05I4Y3afFd9
HlVq8FIW1IZMKFiM2rkJ1/lStnJxcIR2TcHEgAmC/+KKXH/KPjXwokkndtTWaIdBFjOkNnrWm7o8
uIZ7+wm2COYvCElgBlvP06ROnkpVTiIGORLeYHeupbGCDqwq30etVs+Lagw+HJCjcey3HpaSgfCw
GKYovRX0D+WmbSD5c14HPTkZTiyfarlTUJmNja9p1M3f7h9T0lsRj11fTeILwbilPEfYttVB7sap
i7JwZiQCM4pGzSXNURgXV2fUr7pYKRCBC+Uw9kJtXnB6nL7GH6Km0n1pTlU/YrzW7Gr9Optuk0rN
F4UmSIg2tNZU7jRN+qWQBrPxSoivtWtBFfq3lXjvg3LRo1+LBYnJs5zZKdyucpoGTiyjTtxat3rG
mzIpc/KWZOElU4s4wU4Sz9MDbImyJpTttT/HPGuKyzyG9uSr/8PZeS3HjaRp+1Ym+hyz8An8sTMH
QFWx6I28ThAyVMImTCbs1f9PaWZ3mxRD3N6TmeigyAQSaT7zGjN6Jh07/iUDVWjX5g2g6GSGe3C0
g6rRadNJ92OBHPiwMyZfbxCtkOXZKEfrc7AG8VGFstKJsxRFdCZ56707FlDyTLuMbkoJLNd7/3SW
7WKcPHedVWrYl3pwQCgxhee2bmWToKKC2OIco8eSaBTJrnWR+z9K1FyHVKE5/SjmtazOq6Y1t5kv
Z3/n+6v3VjRlaZ9bQHaAlUwklcnaUic9y9aofjNJB1XFRdjF5RYVjn/wXUt/A8ZFRXxoTX0xlkb4
l10fFXkyu+E0p5lvTedV5/XOTbSG9lUV2rN3mS+bfE+u4d5PWzF/UU1Rf0L9evgCWKcDvlPUw2dp
4VV4UdqzX+yUyvV3xwKvkNpFrS7XOuNqsgeSF+3Y6y0XGf4w49jnd2VfWTLxdBN/7QIZ2DvfFGGd
Tu7U9LupR/M6sVFZyJOtGaxvPeo5YzJlelgvYyQSutQabffOeCCWjtuW1XNq6tGDbeEJRXcBK07c
EPwFMKFGfihKEOMx751cZzfOWpliN3S++Vjm1rIkIq6ETKNlqq97Mp9HtyS4TMjJdXWcAI1+tcc5
r9K+XTzv2h1liVOXrNH9DKJKjTunaJsPeG9mbbrG23QxaGm6HdoG7fnkqdDHriyD8Ntto3pXTxJt
Lt1ni0kz0zP7su7xOAOO4T/6UtUgkeAkD0mI7fKHMOur7KJhsG/wcbwmxV4C+BLZN0EGeJ7164xC
1GWl+vA7Cl1cjlWcbd2+aUrKFhXCS9XeE2N7p2PPEom248FOZGjyg6aELpIyC8YfRV3CBlu86KwQ
22gd3H5cPwxuvRWp1apQMyeZTcCLCduBtZoZplUWayq6OpZI51uFPsh8Wobd3DROcVjtSbUoFrtV
k6KS1q73W1Fu4b6eZdigGNaGV0M9j1HiW5b9Rc62oncPaPd89tyK27Wrqm9Tj7tnsjaNdZl7k/yK
Ysz6JjAuVRq/XFYnrZxFXpfONrQpTODC/2aLIhZ3a4WAYEd9f9r5ojdIAvjd0qdbtnml2i1V2+WH
FYx3ztcgiU+VnADWjGOI3zTwm/iT31mOf5+5i4eLiDZgDxMj5rk+n1ynQwLQ0n1ukhaexJdmxOTp
0Imwbn8ARAIwPCCYYe87Uobb0SlHW2EOkmd+ykNk7QXbZKiSQph8vpGVs00JWJv5SgyV5aPQ3AJc
nK1hKD8Glg94Y3GUmtNBWOIcfZ5hSkbH1joVbCj9dlp8bz1rBzlWyWxtwSNOofIaUb8w99CGdtY7
WRFZpf2s2WNRNy+SKLhuqi8x5LQhQY56LG8NPhrRkLS9yJ2HKqK4kG5hWbzrRseKE+EXU4U3oDOB
qkCcCEmkzpqBXerFtLtc1p6XRGu+FmexN40fgkBmYSIqGbnHZbMIDAklRH5o1mJxDtuGSsdhRS7f
vVrRA2oep82R2RtvyJV+aLPWf7MBeMcXIvZNexOUrltcm6iax++1lTnqEqGEOL8R9lK7H9HEc6Pr
aOoqZ0fNznrouryrORCkHwIX1V6deuHi4ki1VmVxpsHzP8a1GK+CuZrNsXc4Yw6iQ4L2GIu2J1so
xrxH7apvt1SFZchHLCyNMUY4mzMvz+bygBE5ShZNJsbH3Cls73oOm+bHUrTBBmknNH1aZWp0r8tm
q9911mKyi1DCmd51YRE9iNF2mj19umY44GDY/ghHoUJgXfn6zjLjVKcjMWZxlZtiCQ8xz+PttjHG
rs5fnU5e2GE2RclSk18fa8tHrX+MJIflJrW+9PwikF9WM7XlblDBtu38uu66xDa6ch90X6j8jgXY
VymwmNrq08Zmud0IAjw06wsBeaVeazc+C7sq7JNy8D0D/1kK8QBmwrL7NNRjkx1aU1jLbkJIVhSJ
roZVH2pepr/utARnaxdjZZoUPYzZS4phDC8pwE7NMZ42ER8Ku1k5Nq1lhPZrcXeIAy5H3XKPggXb
sdgCzIuFu2bRvh0D710t7Hm4Qr58k1XieqX9IZT9Vu4U3ACwGwOljelKZpbftqnVQ41YUD+K9UYs
EuXcndeT6BoLDgPO3bFE1i9f4h+OV+f2bV079vTBATaV70uKFf1hoaMZeIdQNVt0GHQ41yfkazjs
0XhFc0MbCX7jMDfO2n+0JVKhVpKDdqoOlrYmxMGUj3P9mSnLqkt8wPzlIyEpKqrcytv8tceGrz+j
3z2bt6FlD2uquz7ncER81NnNQrVA8OmWcN956xiz853WO5TRKHpwgMPQJS1grzkRm+jsz3ERlW1y
kr/y0ChfupieAKz1lENMzYmMvKVLF1wVqGzjWiVS26XjnRobIy8sTWOzXsGvQfFnnbL8dpzCZt3n
Y7bm1+7StZeDVdflrhj6+sqJK6s5NiiE26kz1/LrVPIpEYyLqhrgPpirtCx6lyJMbcY4AV0arLt8
bOLlwvicdcnmynlLl3rRH1cUUm4ntcbAsQexUB9SxWgnGQSpcwpFxDS6Kgxn3OSaD+OUxyOmJKH0
knIx662aTGCR2tquTFdO1vfxPODyhDtPfYt2OidvAwQr3zmcCFUSjL5b3BW2IXFy/KppkkqaIt7B
vxiDnqPMuH46+O7WHIy222pnrFm5hzWrSdUrJMnqneet661e1OClDnW6ImnzcPGRTDf1lFLMDt0k
Ftskb2QRy/y7bkqz1Gk7ZRWAeMp9Cpm/iPDXKVHpTNgXUXmo2yVYr7oo0P659nPPPdZqKZZjoB3T
nUkrMzw76JVmxYBjaOLwbd+tYV8R/ow6i0HA90Imfhmo+Lr329pcd2XujzxbN8du4opt9aNk9YXV
fyQ47bsPou/a7DZrYslRaBO1zzinBtXYXU6zu1EjR5TQHJ0sbG4k6BC5E32Vm3M/i7QcdvyPVTwO
uWwCSupKT7sJcUq1D61q4LuUEZEZZ0TjJ3Jw6NGjMaKLZI0bNAGXaYzaI2Wfztqh4O/ND3gw++8c
/tp2tgH/kMliucOABmXedAfXXqMvWEJ2WeIYoKHHXkucDkhUC733YiLIy9mP9VuxUT/d+2IWUHSU
xD+hDLQZbjtTW3ayhOInFcDgaCM4JvKkrAPNgWSh/X29FLmFuCE3zLRzoOd+CxYRreyXMvjszlnQ
p7OI5b0mNHF3AD38oxXaiJutdUxfj2QmN3iXOJmLWZqvr1h/mXXmlWXnJTGdj1vtxe1ypjQ/U1Hu
V7sKQPYPHFZwvuxoxz4U/rx8MnNT3vS1R/25qKDiX1Vd7ROG9JkMkjaex/6Y21rCVGmhvLpZnk27
0Km8fI/ImV/v425y3gVVLobE+CugOTjn6hbDDz2nVu0PcQo7wr3rF+gTCRSu2JyRcPXft800l/EY
Rd1xaer5I3qD8XW5xtjyjBMAeYIIh98Ip3jVx6ISB1151q3y1chBnHvR+YiL6fcKH1h1H82je8vC
9AZyBmm9AVIhciK9uroAVZG98xur0UlFIvGQVZkkri+G9i2v5eeXIleSYYrIvl2sNXZSZTnmOg4X
2yXu1Vt2GbaL/0HbBLO8SraaY7mGrbfTXoD2B7na9gHfDXa8F4+rf0Y2MGTnfdTXIlkavs8uarPh
tlz7QSTVWEpEGNqJ2ba58i7t2bW/KV9WXLcoO37F2cv9brUSecnVxOX1YnouuGic7CKpJ46fPVvB
/1jWvVH7Hq59lDYmCOq0iFuk49eiHM/YdGZLHFk459HgnmpUcyTRT/NqncaLPbmp55tR7Ctvcq7a
gjWKgHeQNUmp661JKflm6hjPvq+QLkCDex+4pXVBWmHJQ9gO4bd8tIASbdPQFGTPW11xw3TcIZun
Yn1DQDaqRCodOAfNDQBln+7Go1nbBb/CCV2lsyqosq9mG0tShrH0gj1kgDBMWhc0lEdWK6ER5e6Q
xKsVrm88HTmEnWh3XHau5m8DrLNrVJSVCtNqW+uzbczmJVFF45UP4+TY33ByDMdU9qJShybAfpXb
uZMl+xddNO6F0PlWibiWuzZwiPWrLFQO6XsAYKOlKrqkJqzdeldiyV0lDsy8OckXNflp3QJlpjQ1
UcIN5xn0u6V8OD69Dr9M+Tgse65tqbmY695JnNju/bO2DNxqr5a+nPZjIJBTKVoTp5aaspUPTB3l
mJdhWybOMIxRGvoyH26WrO5uGuS2TIL0ThxdZ+S5R+RQnXd21kctIbUsudBk7L0pcwDU1JKKbZfX
p7vBG11vTW17ILp3S6pu6TKK8SH0NVzSMcz98kL1dBMTWOX+W7wd9XrUXRl/gMHrXZWDdD5jJaHq
q61AzIw7deu7dFa1d+8qDNfvIFfM1xmdVyclPsg4XTdu47TmGX+00HU4StZNXM8NvayEaNEUx9Vt
RybUs4o2ATjtGiY3CIgggmG7DqTYWKaFT9yitvAzEINJXtRaYQkZzpE/pVD5AnpxftAIxKIWzWLF
O5yLLNR1fDOqeRWUcCix3CIHW40JbAZ978om2w6zvbSPTbWsQBWCJSamWrKAOpDj519P6QlXHOf2
fCD3nb5zHTgFKoqqQLeuHpmWMFqoY/ULxuTLOm+7RrZWfOmb3L0FZe28UV1s56k9reM5DdOcFEqI
8l75wTolnYs2WhKiQ+0nUVDrd07mF19db/AfzWJiWt9Z154tBmGzlPyNvNwnFQ7YiHF/UUXbpBOj
ImQ6i7arM051Z33kBojatBrG+bPX2lZ92IpR0lM2VXTbnAQrwWzlzbfWn8185jex7qmAbBgFhDJ0
H7KtdZ1kWTavSawWHfkzryYiSJjj4Utnl2pMyikcF+LbqH0rotZcBXAS2kSxHm6Htqw/FOi7PdJF
y47Es9aM4m1TEoHo8Lyat/7jPMFFSbo+pmKgvL6hJo+JKo1hYayGsLFyLkxRF8WZ17iSetpAGT3B
KHJBmyuWHHblPMzFeYjzeZfSewKw0xqbtMBuWvfGNGLFPCgfp4EX950jk6HkTqOM0u35G9MbnPEC
7tnG66udXOeWtR/nw0IwYLqvVF+ETUQil4eylK7CogjJo6ScQ/t7QOdcJnlX1hGkqFp/bSCdhUk3
DCSwy7BEN8MwtAjUNqXzxrNs53Nc57OTLgb9YlPH7X3Jqt/SoHeni2iVnUgtQxxyHo4oHFOPDNoL
/O7iKLVK4x/ylSQ3QX1SzAmiGUu4F102W4Rpc7NyRHXFR2SB6g997FQfdWlTh9D2KoODybr5q57y
9iEuW2qWOg61uwu6IPyU5UvNpFF52uhbe/bXwq+8qxm83ZzauYXl1iYm+T2aW6LCkUSK08AN7E+h
l3cUteQkCaDmXl+FaMJZHDHVdoWB85anU7wBAHPjNnzr6NI/d6up+qgClL72uQ7CR4Kuld1o9eEb
LZA73OX2Wn2gbFt+pb+trQPLMzifM2GKtJEbkVCIl30O82METoYLevt1dYCCJxUTPScZBcfggDuR
B/e4tzp5lF3rEERlDZlcp5fprMncpkALMPCPvSikndRVu1IhiUYr31XZcDq4CxncIuWh8K9q7f77
kvf6cYJ9phMVRZjIeIaKfCrQP3oAmiXqdNV9/83WHL571lXwuHI6vweQ3r7nJVxqEUVAIJFZLedo
XffdkIqisub95jlYUbWibAxbU9sRJQlagqgUxpO1W+KwP92IUXfeTTNnwTx6xW1sSRQyQ2HmXTWh
R5lOfsFdNJMXPTqGWArmqArOm7HBRJhsx39vSoBBN0FFfphybxvB/jANkuwmrxckYdG9PLeLYnHv
Ymer11NY6HZsvy5acSKMODS9MS+i40CNlyyvDf38wqPmWO9NXtYXnbdM06GxLRMnTmMHSzqGU+ek
EU4b9EcWP5wSV4fiC+iOgarIMjmEnjwUuvQUls/i0pm9VNI9QZ+nyqvLGrs169orSfp3kxdbXRIZ
jzJOLAO/PxNlkRWo2U8BlXBd9m/mya6K3dj6i0lME4/5LRV7+dm46H9D1qnMnWkCB9TepsLbuRiD
+UFYc/ndiXRWHHKaqZQuuexx1XFaf0gxIXDOjB7Let+vU/NmMII0dVwEgXxGxDEA/wnj6xYdbaRJ
jZlvSi/EzLoA6kXQUweiJ2T2tupUmfPBczrF9uCq2cqPsS7LT0RBZH9W1gkEyWMqMpBGG/2mZWVK
jFoXMe7AFrbnUnntpyLys3fjuszhqYTcdpeGNkSUziUpTbppHVwIVXUTmwPJhX2M+HabLERozdnS
BNFy3lKx+4Tdkn8vLVEVac91H/O6XVDv7NlxxsQfs/FaeotATYsijJOgZkKlTUWB9Wkhv7jNt8C8
7ae1umurjuhKRW30lg3F1+mirLps2Z59InMnKi8ElashtWPLKs4x1vVAAptOndKLcOJfWtOlljRZ
VqdGCkIbn9TQJ5coJ4K5NSC53GXRJPwUy+GuTGlGBWe+nFwco1TFVDYibO85PtRdq+ql5FqAqrUb
ssDZe0GvPKpak3NNFDexlaBuBdHV0FExvRpI3VAaRCjsGMzLdB/Mzvp5VKMpLmKjOQflqN2jbsJc
pPPJSyVtiVMerT5wbiVnDVu4k6ba12KJ3yHk41CVLZT4tGY9UMY5NhHrKxvFm0oPqsTWIoQFqJqh
E0kRo4eTRFUn8rNidkfnYEeUBdhfvRT7XtVNRnUvoDbkDWLUp2g2Oqtbinm7peydt6Pv1+8COfo3
eNuuqBUNCHKnrVzWM8APPs0nT5UdGqNWjF5XnOcfBzNm+gjyVmKzE9ff1gL6RUJlibwI1oLdHKIh
q+19qOLgVpmRvZEv7Cquen+hzEnIae+mMO/uBb2wH77bT2VCgYbIREqqrkkkG9AP9SaDr7Vvyq+4
4oGl3BDiOUoMIaurVo0knC53ABlMKJYLCnHodw9S6OJeeScqXaCG9u6Vnt4JRfq0o0cT0f9pb4+Y
JgpjTzulujYIDeCzgUumWm+8TC9ppXvOFo1lVuZUVLmI9c+bWs+73Jriw9iUr0ko/2Sx/fIQYCFP
UPWTvNozRAqLz8Dpzxtw3dlwufHN3oyxqb4XWyfMHvV0QrtcooWdTFvOfUA428tdgMzeBQoq1E9/
Pym/AmTocgKgwqSMQh2c3KdzYlynRZQMI0841eqKzLp923tN8QqZ46X2LRq79I1hj8Tg+56Osq0q
quRkN/ualPQIWbY9CLonhxq4406H6jXZm1/fCswP9H4fWA6x6fN2cU6bsq9lrPZxPcXJmHfzJY0I
+5XO+wtQmBMdFWECYDiYK57e+k+It7YxmxctTbO39cDGbET92G798DbIQoioG851g9Uvb37/wV5o
90OOtNEdPJEDIMg9HZSK8Rxw5zf7Le/ntI0W7+jHbXbQeategRG+ACJmVUDzgYEOZuMXDoKF5dkG
gF7t/Vy+70asPLxp0inNNnWF3UZ2dNFGPLSho9+33jakde22r4mHvvQp//wMzxaodC3pzSbmfRcU
g4hxanWVW7X716ENJ7d1hJlp+aOe8hydKTA9XqlT7BkrTIjNR5kEGfVqGGXR17n18MQpqyn/BJzm
Nbnkl3YHM3xS68PbGdHZp58UUuTGqVSqvar98aoQPcjJNR9o8HfdZ2PR5P39EnpxPAR4QtDSCKu4
J5jHn9Zt0cHKt+oBxVm7XuGNdXMaWFV4mAIaZuNJgvf3473ASWUdBSAgwKgIDuDTN/7TgDA0pb0G
tdpnTd3l59XKSGnrBtnVOoflzbB45kFrWmgKCxvg4jOdXa+ytjBx/Snay7YJLpqxcj/8/rleXFpo
miHh6fLJn4vfjSrwigxNSSxIRPXZGqGUW8g6J78f5cXZxkcbzDaYGVLlpy+fj4shMXMBlG2k5kVs
tbeVM9M9Jvm6xqD9NXWeF04lDF2QyEDeiertcyh8HvZ9MPmi2eN7Gp+742gOtB4DSlrAvezMBPeb
GNrpr77lyeMATT+UetBMdp/Lkm595fhElGqvVZc9iqCs3kOKWm86Z9nOVx9C7isX16+H088R4VRj
egQm8DlrNG+WeCjWvN2LwJSI7gb+W7+OqWtFm0gLkN2pqlne62qoqTkCmEMDNOX33/YXQNTpGVBH
DQHOAol8DrQ2w+SX5WqxsG0RImK1RReVf2K6TRTDVS3dQ2R3UVr29fhXheQYGV4GU47CAw/wbFXR
4/JMVmp0yDHWPo6ml3vAIjrp1hkLqMl/TQ78l1V8Gg/CFs7znFO/xE5coatct6bF58Ytv0R52NU7
QZ7zdUNbtU/dbXjNQeOXdcyIJ+rxyQ4FaNVzkYWlienQge2GvDJhOydCfTvlAEgKLHcugR+IGzAO
4pUj4Zfb9TQo4HeBIhMQ2+eW28U4qQgJuHY/dpFK4hiAd0tbEYhgnZ/9fu289H6n+5tRTpiCXwXW
LdenhaH2hbDrPgmspm+OCIY5UeJttjkjnK8+Kyb3lXF/bownESjviHwwwHk2KoJBz5ZOOwH2ALLT
7S2xhA+GtJJSVYzpd13OHvJoW6XfU4Ir930now9AkRX5+JTJqxyMFP0CSV6Sg7l4k+dOFiW1Szfy
/3CaQJA6RYr0CMAaPz0ziUC9KQ+zdh91rTpa1Lj2QI7xuI+pyOTbOr2il/fS6qbMCcyeeO50DT8d
T8a9afy57/bd3K9psNb5YbFy/xK1ugrVq/I1XuyvkiZ8A27DE9kNGgP/93TALmxoUzam22ezTzXY
zrY7ggu5XGaYVd2KNdzMflhz75OxXHFT2qq5C91pyJJm2Pz7ToN3/+tTjr7mSWjtxMvENu/pE02m
6yetsm6P0W2zj3XbHRvV5XskuZyDGHBV//3yf2GnOchvYEiB+Q9cpmcBF5UET0l7ZspLrziOg/mK
fbzcR2jlHH4/0i/XPPEcvHiSLSTdYAE8G2nzs9yXLq2MkmhZJ6FdeI9o5L0mbfjrXXBaP+hv8Un9
U1rwdALljEcLPl/9vlKdfQCFg5C051kX0VYjthgAnugz4Z2TMrymS/VrTnliiIDL5SSBFIbY59Oh
MTmPWzF7/d6jTQgwtgIwIUS+MyhZTftu9MNz087j3s2Jc3wTd7d5P+qPpEiveev++lXxQPTAssOQ
Zic919OuZpJJG7AEAgFRdrSWefkRw9O5m03Qj6+s2BfHIq4klacOj7bj07emIRgBfWasqLdNUi8e
UrtOuSXLulb73y+hl4aCShnjF+6ABn6urKbGoGu3KOj39qr9HUusPnez5l3l9OUrp/Ovi/W0CyFc
oiCMVOXzk4gOhgf+NOZTLtWmE2q1wDZzLTv5yuz9wiJhzaAf7zB9OH9xHzydPThi/eyPJa5Rw/pe
m/CtBfFht02l3gchFtObR1FInIABvdVXr2zJl+aTV6QActLg4cJ9OrhubW/NN95ytur4MNA4OQcp
VByrYeteGerXa/anAyDm5Ox/Yoln7wnhwOmArgx7UQbmUHd2eLcSOe1tkXWAXsiRAjpg8fBKxePF
PSloZ/3XuM8YAG7Y53aFkyogL86EuZ/kedNEzsFVnT4oTCd3SBwO500Zx9wwZniz+UP0RWFN/drJ
/sKSItGjTkRMSDXkOXlm8yUyw5UasPsYwxRwuH3RlJ14ZZ5fHIXIUCDUHPJVn81zgwdCTm4+7Ffa
nDvKTeayper8+S9vxJPwwokpykDUXJ4uHIRHHa7GfthjzaXOumnN9xjUucminOWVCyrkTz0Nk2AT
k8yQuMEb43R9OlRrx46MepcN0tfDPqpx4ZTaU48L+ymJFsRxXtmRLw6IybPNO7gwjJ/dwHm0OOA0
xEDbBw3HGfr0rq6C73T54QAEVf3KB3thD57OTQTFUI4BdfzsWsRvmZJ802rkEaSXFiqwKXjUdroy
qa9shpfWRoBRK/xCLgaEf59OJWhmsdQxphgDs33vzBh97eKwBC//+9Xx0jgE1KQMCLaEyIg9HQcb
OJRwKonuromifZyZG+gYr9mjvTRvP80w2VECWuGzQUZyWUtm87Cf8xiNWKr3BynGbRcotvjv3+eF
swvHrpM1BVEFL/bsDNFOYKZh6TB9872TsS/6etgtgD2ZiuUasfkwHYvpL+tBsuxhE1FbBLVKfnJ6
/z8Va3DUyrupnPXeaUja42EejpBF7rpVO6/cdS/MJOeAHZ3MkgmdnusDOHAJ1RwrvUe7YrqYK5zs
SnjC6Rz1ryUUL6wMphFRIHESI4BG+PSlaFOqitBJ72s8W+5oC4nEN8H0yjp/YQdzoznEJFRM4+C5
hWeo0PtaNp91Xlfrvszb/KhoiWGuQDeOMvL/IQKCBkopGClZDsPnvFM3056DUYXZtzkU79FeRNIr
IsCyyZd/1Rv+49vy/+Rje/evg0//8z/5729tt9Kgzs2z//znbfeo3pjh8dFcf+n+8/Sr//1Pn/7i
P6+Lb0Or2x/m+b968kv8/X+Pv/tivjz5j70yhVnvx8dhfXjU1Bx/DsCTnv7l//aHf3v8+Vfert3j
P/741o7KnP6aLFr1x79/dP79H39E7Kr/+POf//fPbr40/Nrhy9A+/u1c11/Ud/381x6/aPOPP6zw
7+6pAkR0iAsuOjCnk3t+/Pkj8XcO9NMO5qeQHU+VT9UOJv/HH6H7d5oGUP7BM3FaEez98Tfdjj9/
5PAjHxlvok00xEmS/viv53vyof7nw/1Njc1dWyij//HHT4X9/7nIyBeRIKbOSxH9RGvlYnm69jFM
Qy1rVH5aiELf6zJ2zpFkegs8uNijjpmdU0fD2dEs3mfPGadLrLmGtCxHc1GUAN0cRN/w7cvfYPqd
n3WOBugBA51+fnW/OOLuT7P776f/89M+3aj/eljMaKG689jc78+OvKHIVtAHsQdwaRsfUL+Ci4bd
9ytXrff0ZP3XMMw+pwHEb6TaT9Hxnw65OeqysrWUl6LFqN9n5LgC4s8Qve28NgSt52OqSlHkvI6U
qBILFPFDDjARfwJROucwS3AGReKhOZRgRo8evCtA2rVpKRmNZZ4EBZyGhMrgIxIs5sYGGH9T9tD/
utWvcqra5Xafhy7srXYL3tAmpyvux4ACICph254OERk+jMPVu88BJ4KBLe+WqLO+tXGMrJDbd9Pn
GJ7cayHIC2uFuXGJ3/CgOBF0n02/mesNMFzvpifQTFCa9aAGUb/TUkw34TL06y7wO3mmwwKQSVYv
4bGQLvBk/MBmyCmC9o9UBSCJrhD72l5zZ6/Czr0vepi2YLID4Pi+95rQ7s879+kSR1eDtiEKeNhb
xs9DJ+IOMGIKlO08Q4VNMoXYBV61E3F3fWaP4XYPS0kfvKHdEr+o3VtQGGvqINq4n1sHFFvR2d1l
O6zrd9eG4EbDG+aJHqzbMptvt3CwQDqFonhrjEuxq6eoqxPgUEAMHIBMr4QxwdN75LQ6oZsi+kU7
2haUYp59BXrYGvcGYJCDB+zYqKw+t9vgBAeL1JAMRZBf2G6XvYObEMDRGmmUhJscDgK2OhwWAKpW
Mnv2+t7uPfM+a7quSMesmsH9ZTp/mEA63YNcH/G931Zwe4R8XUr7Bq7d7C3l58zH8iXpMC/Yq8bq
9zrelM995uXfGauaUgrM+GTZs4rScTVrvdPL0t1vszH7zOrGHi3ntVpgfORvhZqzj6PnlCmQgebB
FKL7Mto8dhls0GS3uBuPapE5ULomsj7l7jgcV7A33zVxFl5ENYriY9sM627agNVQUbXuoAh2t22z
1kUSG6e4//0RdLoA/hT5/2v6YfeHpOA0hZzn16oFe3TIbIvV5PXF2SAybMdEGWLeXEdZkS5yQOVk
BrOeWCpkihwZ4yc0+g/UT+sgtSw+h8a/0R+mu0KUwt/TYnXAyEhELevI62+hjsX0UQElB0k0y/I6
XjtK2/2WDSchsW69HrP22OVqmJMB+XYnsX2i5UWPMp2d6WrNNPocQT36/JIF+K1fEULJoYl8Ucoa
39dTu5n/z955LMmNbVn2X3qONGgxhXIdWnICC0FCa42vr4XIrGqGMx/D2KMatOWztLQXQcIBv7ji
nL3X9tMUxmqJw+BUEP+KiklPk9uO2AoMVsHcOIoI5gMnblim3NSMjUMdhfmIOcKWKrXCkx/MJUwL
UroVsSVltJXzAwjm9oTTUtNJ65Sri0WYRPodY7QvxxHNTTx1WeoumVofo3wVW/bYmK5iWb8UWnNy
C1Q10bZOr+W+FlF7LZEv0lrw6RoZj/qcay1icC26bcwJe4oRCwexDHvAiFp1mQDRfNbrbDqCkctu
5MUyvzr0fS7i/f3Vr3wLDkWUJvTzNlYmL7iBpU5GNs/giucGezC75YuaAAf8HIpO8hcazpJT+hdi
go9e0fkcRieAmg9dYALi1iXrpyUJ+aKJaiqRnVauSAcWquk5odx3aDT50JpDtkNdX2+ILcl58SKH
jOTKxdwYnQQLeKNVMVTGVvwqs+5jwT37WFDaSUkAPb2i9M6OO9KklpOZYUS1xjUBQjWGTVKxIgWx
0dtLMi6+UimUFXAT2SKhyWiWc+EmLIPOKSOchboyiJsenKGL3kvcCzEETbg94RGx/ZQTi6C8sX2q
nbrVvkpD0f7lReZAyWbiIxKFusHnRzr3Kj7wiGUB91xy1ItknvDHyXOxDVLpNqOYgAlZNGN/ybt6
K2a50DlJ2lymVfUDizwWmIgGTGkPRVziRBtZp22tEcuLRk3LwKNbtLoeK+nIm54WdrPqemz8JcYp
CSYs4mae7ZREDW40onQv8iJmNIkzauwGVwJy+AM+BBx2wmiZB8rkauKQ+xH7LXlB2yZl9lDRQj3J
nRndZkEiPeWxJE92LEfD4AjUQm7UtC0do9GmXbbM+lHs4vtaz7sXAzOPK82t7gYJfBGbI3301Sp1
Fl7y8a4gf2GKhHiz7qXOzlTJgnholiTJQbW13AXaEmyXOp+o/cRETS0SLoyCu6Nakx/gCM/e2E84
rDi97+h+rKYlQ7SXqa+8zqgk7Fa6+sUBU1k/wtnghX/HSrn2WkRAsp8HQBsOM9pUkZl8yNPHulbM
g4BcXAlVyS8SXfdJHVE2yMBJPIj00Gnq+rke0nFvmWOykSnE2hmUD6cT2O4UMK53Q64LmxjmW7jM
BJJhgLqv50VzUzXqT0GLj7CKEsFj+dSeU3yqSMv1aIO3MN8iBvoKM3LWy+M7WFu/KEaoU7K9R9Px
+QaFOA5MCrncoJTKVyHjci/2au+ImC8wflBgLIENHKWynlhCXASXgzUBO9Qx2VLVxiPf6+8iy8xX
795Z/fPvT2bRj2DOABgCfenzJ6vMPChEPZccqVCTKxhugyfMTe9IBvAFU8q2cVNYdmc+6QjyOKDs
p360/qjE9fEZEPytsCIQO6sg4vNniGPcihBbsVNV45sWq/p2sAbJxyGwfNGO/1gYPo00Tn1E8XKe
kEVSHM+nmqmdEyETQfG14ZRdDblhPRhze5lkcn5RrWYTLBdaddXKRfutNJTwgc433sNgklt70DTh
ADo97mzcQ9JrWvZba+nC2K4zddDtZaa/gXpj2SRgQgobi2mabBBRL9dmmSV3Yp1UgZOWzUuBHSKz
JXKM9kZoTaanKskXrdKP+s/ZndIzpnNMy2V9Wc+GHAdNXGNFLTojOw+3mAhmoq1aHMfIXJAiq6o3
4AC5mSeZZlcSJgSdjupluUpS3KofYTsgyr1tEyw6+CmGJMQcG1VvSOvnW16sg4h04y5voHDaWTVg
dJxzs3mp1cV8YNnW/EEIy86WspStroZjXw+HWKWLWC9QUNrZVan3OwneqkslX6r3EQzPu2jl8XNY
6uZTRpnpoNBUfR07FetuhW7pmNayXmJcwcmNX6YEWxGlO2npaMvnNTVYyCV3etdPTxWsAmTU5T3H
u0HaVFFbblQp4Upi4GlRK8d/j+A/Krv8x2LKpwLMb4sz/wvLLh/rxX+uu5zKovtefA+b8ueiy8cf
+rvqIot/UZ234HOjAIL8uDas/y66SOZfVA4o2bOHWzVQBj/5p+iiKn/BbGY/IYP1psaiMXj/Kbqo
0l/EWxGBQx79Wn8nZeMPii78PnPL/31NmJFJfYKOy/FNpeRNdu3nuUfQBFBISpY6GRsgKAJlI8Lg
GTrg9ugoptqeumqiGRt3Mmk7s5zY5EBmOp0MBHjbTJIT3avmqfUGjBpQgUJTP7Zt1y4efiCoLjgx
xDu83dBDcr0x3gn8GzHF5rmVHTUZ98eYaXnu1nJWO2qnNt8NdUIoT66lAami01zTCJqaY2GULXYd
jsOlykRdcRgM8sJmUM/32cQCEcScSuy+rpdoY/aq6ZcDiX2cFCrlHmrJUGOQZF13xGVJEnuemm8z
PceTqoT46MrWaO8VtbZiR+UJENwWqJCjVKCCiZMBkLARuuY9eyYNjAMUO3GLl0+5LsGEfmenXwqO
pDblXgUHkThCVNI2A/NjPuNzK9HnKB1TQZAYRuVioIDBPWpadQRhRVKSWFX9RbZabTZGTSVWaTLq
N9ZCNW6rznJ4x/4v3Mdiv2A1yDIjdYxUyS9SMGiNE/G4n0kG0B7bVpE78s7m8gB6YZhtdLAlTk4r
qWqvskpPGuVqdupkrjqnEnO95NnIw5VoVjVOZ7Ue7msB2yei7nkmahEeEl7DoGXe6zHCFXim5/RH
2mvqadKm9DIcVOVVK3qFPVRuck42y97S3RLcQHOacdjs5XiQE77eXtpaucQhybSm61IdzN4rlinH
RIX93OZEpguIpZr2qignv7Z6S+J7jtKjKajxY80s+aDLnah5YKyUPedXfIIZ8kTuJeuEGdKAdWOk
QvbAACcrBIBCMHmmgBLKE4ICIE4baJXldmxUm4t0KpqrpWuWg1wtHPOsuBx6V2XwmTuB3d1DLrM2
9oMGOp2UF4QeoVYTlR4GtLadUAhfAH/0iSu0o3SvYm98iSmxL9QVOpAkGTGAUFYGtdMdrBCGRh3N
Wk3uldE8iyKHTXthej6FqdBGFKCUhiD6Mu1u4CEEpzGZRa5h4chwcKznoyOXcbbLCz1rqIkmOuWe
flnYuZt9etVahVE5pjFRdGQMlapjLpGBx1du1MnBsyg0BI61XEETmEoAzOj6hVkIMCalWu0u1WQo
BWxN49C49STG3yOAtuVuEavhZAltuKd9KCGBF5LM1suuoIWEIS3fl6pS7drSyGtfy6UE0G4RKoUD
wAM789IrpzkYRRel0nRtjGZL03pdf7FmI7t08qgVr/NYFHEBK8J0xLE8MogLwrYoFtIXucPhCDiM
WZT9xEe55P8vUf9n1UT85xVqE782L1n30vy8QK1/5J+ugPYXHZmPrqdoIIn52BL+0xXgR1RZUFnT
kUcGgfvif1YoRf+L4h/bZgVxEDq9tTj1zwq1/ojCLA4ReOwkstAO/IMVChHUWa2dnJo1IWjty644
UUCpn5cocpujBGHLD0myo92yq+7yG+lprWF3IMLsytW993Sf7yNnOQJyq+1yM27SrXGwDvN37Ti8
dzs2tBfFXbYTLrN3HHOuts3ulsgz3saHLrDrl9YTnWLHjOJZW9mpduGWSsVh2Q3vER5t2a4d/Nhu
fV3v9ZfoSv0Rb8uTdpRfQJwA9pQwBj40d92x3Qs+9fbLzs38wqX2sUsf5OvqOHrBdbJT/PJGdmQv
u5q9+pqpr4Spcpd78VYNHcsvLsvr8X6k1hnZ7fVyNDfTsX/odvWNcKm8yXvViXyQNkd9k15ofr0J
3G6beuLe8LFR/kiuyj2f8kI5GNvgIb9ZfYZv5g8Bp7xJUoITbnudeD671u2sdc19vQ+4KFShS8vX
tuJ9OF3W+8q6eu1P8R6nyD68iK7mvXU5P/AIj9zDD9kr/GC32PFed0RPOxSXhm3YlZ/dBnfyjg2m
Ezmtc4eX28u96ijulWPkgprzowuMdvvCTz3WHLez8834vQj8pveiJ21b7iXf8gmA3XIwvW7wKAqH
4JuxTTcQqDJ3ul7BI5od+LEtwPbunFh3V/wgvx+dSPgKXzPpwAw0HrRd7+hO4U8Hhc81Idp3coc1
+HZG6KE6eA+1p+WYb+Pr6lBvUCsku3qrubqTcF8os3gsyS7ase/YlpvwIO+Lu/abcJGfzCuu8Eh6
UWCLXrSjNGLy2NNNvNFd40bZ1q2dvIcwDR7Tw3A5bswf86np7OHRuoGr8qgcutvm0tRtKdoAGVPF
rcUH1WxhK17EvuSJLgA+R/L7F3M/77vCQXTg5QfpUrhlfA5OHBWXcb41fMkuT/x5l8nSBkZxyCix
+QbfyCZzq2cO0nZ9TSm3tiGiKRc8tLxwdHfaRgAgRFe6mwKf+FYh98XYqY6DP4Kvs/NXzZ3ceoMM
L3HC01Xu2KpT3iQ+NWDf2GbvfncXhrb+IBcuFeDR5DF9o/AX2aYHNshBmOEJJOvwKepv+Wk5FH53
WbKDAPPDX/GeMIxEZ9qxnVAlMCUhSJ/jWsi1m96X9KcedIrV/eCoA6vmRxYctNzWNVhJ20k5dfbV
W+tjYp+8Ylu7qhsQwC06yv1wPd9q9zm1X3Ym+YH/TwNmNTtl5rRvZIPY0z0mZsnB7Ysjx5llR2co
ZkdIhgWHMTy2hUZJGcrjPhPtbt6Kb5PaOhCePdELNmpjzy/1fnksQNpY+9CrXShZyT54K+/6K7wX
mI2wgjrTvt4VXmq8ZPv4UruryU3Ut7NxG1wYTEudP++Lo7ohKVL8rt3XSFjc9rK/ZRdoOJLioxQ/
zTZMNxgQD6ovObGTufARiVcv/JLSD/gLKBeZSi4zuE41tRM4D9EuzJyx44ZP+nKnVoaL3+mu2fMG
2/q9KENIsofyehhcowMImdkmXMFTeaW+myAvvMkHWifvazzD087ITtlLfCvs9I0l+4Ut1JvpB1lG
jlh7j4C8LHatdnoteLzTO6hgWut1ygvPV3wi2VhWH3XXCpz8e9U8Cl6quummAiqGF3jZqroHE07J
vOJ1ZIOnbw28lrgzmwPl1PaZPoqNi+mmdkw3lFw9OijsExePMwgDgihd7Nap9EilnYrBt4hSPy7l
0c2CtyDOfMVXbvtlm0dXk4Toey976QMoC+lZPRjyqbiHKZo/9o9AzNit2+YW6xBAhnEj4mTRnW+G
vlmJaQ9p5Ov6A7lalvgI/aDcjpHN8Qe6eIuvuHCXp95ytWVToqzfzdYLz3q+VVL+wvF2vDUeGFMO
psDporsRB4f4bFoqzb67Tt1bAus0h8pzgffNn8f3yDyGFu5ld3xsH8VrUbMHX+RIJfjs2Ta94GyV
3i3uhSvzpt2+E/lb2LnognCtToL6YpyoWTv9U30JtcxufS0YT1J4U/jKJa2WSbOLb0Z/38Mki2tj
I6OCLgfBmd5Ift0UGI5tY4dKy+nc+Gb0Zk8PoEWeEpcOSnTH3/OUOdF1xH61HH1eDskVoj2Csuok
Wyf9leOKHbuJNwAnjnZMG3ZI+qD+qKyslU1N+1KqvXJmV26bUE9Ul+kth244uMIDJ8X82VKhgNhy
foqfxOJJumy6b4AhDM6Z4bH9oXSTXVdvWnNvXWrpod/n1lEVN27t9TYvVe8Ok3M/eN74lgPWTmCI
OYnNwVR9DJf34SRB6KwqrM/Mk151AgnE3I7Fz54M5tWUH1z3fpfI9jzAs4hj8YoFq7D1t9a0F7N4
UGPV19P8kZDF8QQ8NL0NOMJVIFy9YgPgI9n3u9GFK/Fq3pgX7LBjtzuB7mtJLHjlX90p28/H4JLd
rVu/4v3fcSm+1MqBsHk0aVxhV95WO53FRf0W7frXqrbBBb4qV+NWPWjwEAZQWTa+9KNZuyBEtCtp
q7u9K/vc6wj8xTemDf8RqbZIvZ1ETQZa6RfRlrFKyzTubWPcaqZnkDBa7ZJ4Hyx07LecCkeot+/9
LmjcaaHZSZt0H8jk1/mlsdlHewYZo3k4cSLF6N1vY/fF3EYTzB9fN/1R3wfdlVjuQblOnfsuYon/
p/T9R7vyuzLnf+cSnE9Vo833ctW5tOe/9L+wYGRRvf3NbhxZ0tv3T1txfv+fUpH1Fy4S9OgI0rEU
4dT6n1KR9RfOgzW4iVO/wa9Qpf7vUpH0F5kSa1IHen4UBese/b834upfKCbZ2q9tQrofuDv+aCP+
S6UIEZBGfw2tKZc8d/SO2RAXgq4JdlDO5T6Y9OUSwFOEet7qSENp+gvVGIfrKlSETQekbxtTFd3+
9LD+RXazVuM/V6ugsq/p3USgoJY4h4hPekxhtqlX6iD0m3IR6wtDEpoDehXT/f2lPp861sIYRTns
xDKSKR7reWFsyoVWG0BA2I3BtN/JNaSaom7Tr4IRPzR9n+6JGBl87avnkmI63+Ln403awb42Re6p
hMwE5rKctph36ehn3aBfjGClVRSvdaIgmouJShRneju72ujnN02bk1Mzj9pdEBaIXhS9QQtpIkC4
S2dpkrbjUCDPqMcOyU5YAltGWTG09P2NIeXwINSYiOdxncjrVK+ep1jWvLIySLqYMklpvbDuxnfA
qIbXTmNY2EOydvIi04hFW57hJ3qL2QcDuDW9OjRFpy5+I9CRdPoxMiKvEZdK3dMdp9zxh98Oeii6
ZegkcaSJqBk/P7RJkbOArNaQCtj0ptcTitNBSL8IgTtrW8HJW5skjAPiaT6EumdXqet+lGMBDJcR
ttJWCNXxMAeTynZSMu+tQWk8SdBmal9CmWytUJIuRzNnIWrIQk+lrndzssqczqwkJnkG098lDWa+
f5fMfdbfrB8PexZ9TbyV+D1ka/35T634Rk47uLJ8vKWV4cy1YNntSoBXUNcNBxUY+He/f+ryetT+
eaxyRWYo1H5rZIBGatbnK075pMVKAINKLof4XspBnTiRuOTbsMzqNxDH1QKZbsgfDTmqSjuBovom
hwP5XhMhmHeg+UxAVdI8PBfZvACrj0QoOEOas+PPGpVqa5JV84sZLDIaPjllMwljGcwIVdLa/PPH
h/GYm1CQemNoZ+b8+fH1S5F06VIwhsT8fmmybhPD0Xb7Tj1VsvX++0d3PnPx5CxE7NTsqZqgUTpT
8gm0ESnkIniCSRWcAnVRN1jW5stCCJQv5L0UWH75ltaABWSZRNQRCnB2Y1ERpIIOn8cuhljECptV
VuwPvOuelkrCvK1NiphkAEotlXBNDb+vrN8rpDWm4WCmoyMuZqEIhVcXEnMnode5b63JuNITI9I4
d9SKzDZ5SDVXVEFnuiJI0YuuiAxAD0OEOIEeWkwRMh6Gq1KrGtUelAnhD2ETneAgChJnZ8yHWrDL
sJCv4OcE1iU/1K/HZdZeJ83MSnTPQrUvC7rRYLlb5ixApAuoNSvCEhqnmjXaQ1RH4xe9+HMIwPpS
8c6jq6J2z6z8Idb46aXSgzGdJzrkUP2sgfM6lHGvRopzSeMveZ+yFkUZNOjmtSmt4KmlPHul14l+
VQd9+ibotbVrWsSX3u+Hz5kN6u9PhYjhn0+lrqvVT58qNa1aXvV9thqV8K8kucob25QnzmRg8rX7
osyap7TQADmCCUw40ANsf/n9Z5DWt/vs7ScSc83/IuIGQsI6xn/6EF3WUFXXQB1CiUxyX5uLgR5l
UFLubRGOMwAyW9NpZOCi69xWlUACk/GBnaIOAGYWlJJJMdQRBZr9vaJXCinNsb44BBUozRcv9/ny
vX6NP3/Ws7nR6ocYGQyftYdH5sTsKhxlpA3yxSNZV4DPjwQkAwblVQhNiPKHRu+nR4KPcRiijDDI
Lo/m11pXYlfDg36halF4jyIM8nDPIsAim4E7Eih6xy4y6/7q95/j1+HBxwDUwzrAR7HOFQQVkPIw
qMvQkdCnOVlXjDfN0oQ76vvGMdfWXkJTUGdSQmiYhak3X1z/15WI/SUqLxbKVcZyjpgx6kATepTB
thAtPTCypD7Sn4a9PRcIjsRC+sM4Yt4HnIcrzGAVs2NRXqfAn577tBTDgNgvdOSVA0yOtL7t9Bp0
/tQiFO2Mr6LTfx1O6/WIU6MiziNG6v7peh2vdISEFFljVg9uJQ2FAxvzqwX9X6+ymh01Hbn3L9nf
Geg1cMfcVdRY6rYdxcbFkm98sYn+16tQStexzqB7Ot9wjmjFzdniXtCz4SIX0toVoKW6vx+S/3aV
D2MhbwXT1rn+Ig+Y/QcVwGBaCwDw6c56WgfA6f/hKtiDWRxQVEvnhxItzBFbr/RVo+qzwdbg6W9H
emw3v78MZ7Kz1xyBEN+KvDohlF/0lqI8xZqe88WQVzD6pTIpfsWvblJkaztep/kBcjM13LRQvrjB
cws+A12BocSRD6Un7flzTy9vsFI3AZs8UnQUT+yW8g4mZO9n0Vx45WJR80y7xaGxWPi9+gYQ9i6J
tcAJgrj8YtO9zu+fJzsMPKvnYT2cwh84e+k0REAk4fTx+rCrFzKEKNlCHt1a6vyPj+c/bm0/ZozP
18IFb/CKI+VUECmcbb11wnYmUYWfWgJ/e+Btt8BWJv1gOJxPVNXRi3g0/HgUxb3WpLFhm6Sm0FAk
OJbTSB89IIsEAd1CUwG8r/b01Nnia4Kf98iP3b7pFwlp/Ky9FzAxLeQ5M3UfokyUQwGx8HvA3XKu
acShc6xa1MKNag7w2n8/rn59oms4HRolmmt0Yc99olNTReMcyGD0BrbtdFIlRwi7frsoJLP8/lK/
TtFAytgU0ufFRq2JZ18ep5FsUiXaXUJeid/Hcu6OQhcC25etH2VddF/so369Mw0p6EoaYG+kIDX7
PGFaiDoUhPaBPUObsRNkwpTKukSiiYMR+ovHeKbiW09C3JRBzN+qL8Qkerba50C70ZgmAZQPOt6V
aBT7zmyr/QI42A+WQvTHTDEe8syUb/rWanaikopuKmnp7vdP+deJQgcBQzTlhysIVtbn21YGMx7U
Fftr4FV4JG+hBajZAKyum1rp7V4Jll2WoWaQ4lz7Yt//6yNfZ3TS/ZjVORN/HAt+WhPTWZVyMnAC
u6uguyYLdYOW4AiHSKWvHvj55L6+kqgVV/YMABr++XybfYBTuxUS6rxJ/4ZyUnADQw7/cAip3Aui
JL5X2r9oM88ugtC7kuqe2KzEWNKLcEkGf54i4Qhls/ziUh9nvZ+nG5RYSC+5Cgwf0iLM9dn+9OyS
VCsJDUB/US35gGECk8mGrEOqXcM8QXTVlVRTtotIqMLOQKuN1EgphNmdhknS6IuZSIeyvDYzR0xb
lNxVU9THukutimCSaTCumXAoZQNB0kSnK4T4ccAYC22yWcbyKuzrlEZqmZNK9fvx+OsXxX1h7VN5
+REW/3JfKjaofBEI52rzbjsJguWWg5R9cZV/e3wq1k6a/tQp1+nl8+ObI2pEfdbQlCqG+hkzDBor
ylpCQmcllJ8rWBG1LVpDf9u1RclMPghMBXwd0lMaZlhGBlUl88CK2SRoUA+yWAJj3NQT3J40CpnB
sQPS9aIqMV0ugdjgRynlrrNFMlUk28oasfpivvxFGceQWN1alH6YmllSzu4JH0G31EnSEGOW3Enk
vry049pEn2Njr7Yqi++kyTdTlcd3QTTUR12ulC9ErL9+e7xovGBcX+HI9THt/TQq+zwzhiwgWm0M
hsyPA7A3UHi/4t79y1XYCK67GiJ8DeV8zgoHcnJGdI6OVMP6rnDy7oZgEL3fj8Rf5miqtaCS8IdD
Ilv9jGfPM10GNu3S1DhsI8bH2sitH31sILCuA/Ouj5XUbeS2nDwrtqLXAJ6zW4jymrjTL/1XPutf
TvkqXyv2GaZqKuoqe5rPA5ZcRLKcCiDPinyTBrZDZMQAwp9d1hevxr8MIyYwViVIEBrDUzlbmqoZ
UlAoEFNjWKXWH/EtIuHSwRiEpL4DuiEzaAgLpyE5dvYqudcTV+9zQ74S+1C++/13sD7iT7McNl2+
YBzAa0glR4zPd62nzDzSTCYUPhHtQCE9oIu9UGQj4PsPcR5EUjJ9r/qh1dKLT38ddT+NXVEhcyIh
79PpuiA+ggDvXErPg//7Ozrz/eClXEsiK6MKOCxL7/nJd2bDTPpVWThmKiMFwLAGPGVu3rVclh2q
iNapmOi2Lw3UYOIG9FM9jWOMHC6nnU6FQiAQYQhpiUlkjoidYZJNJyyHqLCiPWrLdtNOpnar6vPo
wYHW3d9//H/5QvBh07dhi0QxVz/bJcWl3JqFWBNPpM4qlfdItJWgREej0Z38/aV+HfKUBKkWc4hh
o4Ri6+zLn9ooCOY1mIp0HYLsAo1+Dkzh0Vo3v3H/ozW0dtqw5mWVG4uxfKC5I1EEZEtpIscQ4wcE
YarC7kLov9i5/J2n+2lk4s1hrddRSLM1ZXr4PFr6vJe6MMwJUJOTlnZSsGiUL61skfwpG7XY46Bh
XitFgB6CPKTxOemKjuiS1BCe83gW77u+lB9VsuJuc3SK3mQV2X3WyyiIclGNX6q5IlyI8q4JY7uZ
pZOcRTim2HoTaEJ2n3CnUvMLr8oWvKo95gL62BpXgrkHtK2dSNRRvqWxJPzI0efWzoBoGoG9GQQP
a7ILOSNVYexaqbPe2GabFUkv6oQNzVyIgArzUlEc04oM1Y7YWNF+IUXhdXUu7AO6NGQaybh7iQPU
hO+xXI8k73Vq4Kkkm5GcUGtlhWVg6p5GawwXVCFR8a3WWtrGYiUhUOvFjLK7jLp68KV61t5q7Bmd
O5tmDIOdqqEOyGcWaUmUVoYAC7yYyAgjBO04Eakc78x81r5pEamKlO8iWuK0Ukh0C3VwF1ZIQqs9
yOtLA/UiqDbyEJnJNiHiorCnISXiKJcpKbgBVe/7tihmjEfEMN30StncBzh90bfQKETHEgFMt0vq
pOhw4+5BYZWp3IFQz++4SrtvZjQnRwxB0eiEIjmjrp4vxZs46YUn53M+7zCkxSHrQam3bpPUzcEi
cgeEcVkK3+sOhrHTxMXyIGBxkW1SKgV516Ixp6dfZENgy22Gh45UPtxetToar0QFTtfzGFjXmtHD
ozRnSR6oT/f9SycxdnBNJ0voKF2TveRaUc2kbC3LqUjzdtkMvdhdUHMqniJlUb7pRYkILZwbqXGq
nuahr1KuoySgC2WEICtWI58aXPKOQCLCSaYE+Qm4lTW50yTrPTX0YIAo3+f5hZXXrekthcIeQ8zK
vrnoeyWfoexk+O8FzqmFqxlYhuzErOvOaYKW+xX1xZI8uYTn5JaKlRZu3vYGpGdNGBy1lMecsi35
EoSf97pOUhT1/8usGJEU6UUrqduBgDd0/bMA01urm7RzZhoUaEQSqcUbM+O0l81At5x+UQvEP9zw
xQo3XZ9gsQBmkDrRTTRxMWxxjsfUVfHGHITSUms0Z6kx+VMedHcEOQ70j/IkeiqbihSHcVmGb3mQ
NYT/GFMd+b1uoIYO8J8egyWJ7omgi5qHfhBn8kGUakw8K1X71qnzFGGaEplFD9G+SujPaom12jYl
qiLDpFvNgfiW6j6OaWU5hEwqvJiLXF0ToYXvjJ3c/H0aTOOQVq2cbbCAD3dpXjQt+g9263ycvHju
BikKMXgb7TEkrivl78mFnRRrxnMWRv3TVJHwZ687NaJVQBHwdksdGjZjsdK7Xpx19ZDOeifbVWcW
x2GsrGiTpT2tjJg8lp44FnXuna4VEYdJUz89YyueQZoBjbqKJ1UkNtJoenVfVZks7kkZHJM9IbS8
tZk8FBtcrwoSLXydNzFfT7kbybrU0VMVlnIgSMEoSbAwId8HJOxJbg20YtOhjl/snLSU0W/1Keud
CP5/49LqKE9zNtGkmcbEmjmr90RlxEkgbqBMSUhNk2qcHZOU0XcCTJfQK8yg9el6GHsw/MJRVigs
OjOpEK8cjxDLBJRwr7JwQIFP04nNNKmm8lsYqarhKJUgIE6l/qIxf66zbFI0vhBqkeLU05BAVA6l
aabvWiSB35tGVO3EqGO/35m4TbaimMf3kA7UCKhRTpfJCBSQgszjIykEVoc4FBch0IGZ8CjSmCPO
f67aEc7rq1aDkyqQa4VOd9W37zHnFDKY5JFGBPkJnbid6hQRXK1oxY2x1PP3rDAQnhldpzyp3Uw6
aR8qrCBjG1sko00y6O9UT1s3K5tlcPN8LknAGwwihbqF3FYXZpa6XBHvGr32RmaOR81i1dt2ptgO
0M5G+jmxxekTs1nSBy5ptSU618Ek1aCPlx8LvI/bSQZVSMKRFlpIhmiSSfPihoK5GZK+vl3ERPOj
WjqVhKDaMyF9RtNSechF3tMYjGr4KlTGa050YxHS1cL86+a87qjWJq9SBTtP+7siNq6mrrgzB8YM
LVIUbJdxTfiGmu44Y3pjmn4X44SIQHWnDaJDNYYkKP0iIOSv7yxEtFLu5oxlUysxvU3Wxoj026TO
H1tWd7VqDzMgi9syiS/GeThoevaaGJKtNeVpkZ7L/i4NQVArb2TA2Llk7FT+hnaO/ayLPFIPfJZX
wyd1PHVjtZF4qrhgFoXzYNRxG8TMBMo33CORXVRUuKtAvOwxPObEaET9TVAYZO+wG5u29CQOVFz5
XTAfQOWJ88haMb8KA2Nyxbome7m964F8itgfpT4vT8GYMe0S82MZxrU6ZbuO3FfuML/tmuaRDcdd
K6TUIbto/CYWRrMVZ2NTzss3PdK8urVOoYxo2mxuFDm/14Ryq8XYdNJOvjGr8DrRjZ2W3psh6AhC
bXqOhUBU4/DAKPsvzs6kOU6kW8O/iAiSmS1QVSrNg21Z3hC2ZTNPmcy//j541SopVPHd6IjedNtQ
kGSec96p37XT36JLLl06JeIjSdlK+q+iTQgYJuImn6f1YK7pUc2mFybZ9FThgTWNmkC04x6lbn5F
x/NTyDrsesOOSry46snYx4BRQVPWe2Cd78Q/3ouUSV0KiqM3+pOR9ZHvx+RnejZzbg02qUQPjhXw
oW/SJxNScYrwP9LGJA+IAdx1WplwG/dOZX8fxfSsdd9NFL+Jlv/O+/JVxVMVzKrmK5+vSeze+bgD
eH51hz3LEJaaOOaJMH94GS9+XurQ1Kb5UqSQjuPlaoLDmxI2Oxn6a8MC2nXl+pqZPyZoApO93E2J
/VzyPQW4OESro18kg909TsLzRsZfDnTk2Jh2ute8WqK4WObx1q2Tg40FOSLrHHpfL18MTTWbT9p9
mcmLxmZV5ImOXmz4xYd/1xAOeWyWGstlly2O6PHHQZLvFpv972Io4BRnGpnyRAeR3wX3cIvXqW+m
vtWvpR67ew5m7zll6VhHfbJvTNe6IJD0Qo8hOnutvC5QqFWud93ZFqFPJPsGpandOjkc6tgxgVxJ
Jo0pZg6pKl7rHFsNUtj/5Eb1ZfLEiysxJlHq5zg6UBdV27r6cUpmOlu7t/SYzMUmvi7IAvzm1Kb2
w4Cr8orUKVlCA8vxgTGKgZFQhdpVC0p8Qh58r0XqZ9OWU0hSZSGgUqhlCRMD4MYp1WhCXV8WN0RM
KrAIwWYrw/+zzMywMPr1e75WIg63MOo6GuMWFxGZjsWt63WO2C3I5J5LcztbFAmNeDFQvENeN2ZX
C828mUb83Bqd/N7EAtloNRFZSmR3sY84OiR7m5T23jE1h9fgcE7bi1/f2XkOL1LXmw4Ns6lW3Eyq
cSHb0ttCaUSTUfrosWEmLCKzY7TviebYYWTi7kZCzLh81yzZzgXp4y/oveEnjUP90Bnp/Gg505jv
iyQdoSbXuSSIwCoIRzW0toGqKz3vNcVP6UdvjTGr12y6B3fk84pQ5XrEaxCbzQbWa3aIHHHxgpH5
EUT/ucMDiChX2PtLXgwhYa8Sfqm7xg1lctF0IYK/mIZHdh15rhwvj1vU8MpJSOae5qvdWmSTCPCM
w2RjgIkLFWkaEFMJa6YQsWchf7fKgiNN7rvz6BMuVJFT6sDGlRwoiGeWhuxgd2zFQhhcO1mIND3x
d4kJuuE5ydEOkq4cLWhFPoFO5mTaOQfJRJE7GQVJbSnDsfGqc1foaYsYzUezhHJy27HFFrBFB+Xu
ALCSKz+XZIGa+kQM16gN9t+87jSwnG5InpEE2mZgu2X6S/jEtO2YU8hvWo+BTLOopOfNDAtAZTx0
/OxVoTInjSy/cb1qcxTKe6RuBRmKadjkCUmKkz2huW7drmLx+K26X4E7u102i/VrmUPQihgqxN/c
TtW/yJEyDAyfavEToxwyIbVBb+8sxug3xWIKaOTjWlGY0frbYdZtEGBaD36+p9wkpLHpKn8hoDQh
H9lSnYA+jhT4Gofe3rtgwFTIMHH87LGYBJY0CEWf3aIdbxkE8OMXrecpbwng20h4mjzUt7oHX9/Q
NtLeCohlN7VLpVHExg+2b8MPY7FytpOISgGHE0vlgf7pqDO7uE2OyNSz78lcmzCv88wl8bFyoPah
cB9+6VbS3OsyN/m0sYYMsMevvk1F2eQYXGw4MIQfnE3KmO8R7/Ta+577sIWCdfFQkZR1Ox0VLn5b
jaRXV1nvEEJtDjhzRXYeZw9aoqDKT/ECwps5RNnHzuSvGK8sjnlhr3K8lWblkQUu6+kXnQYJHp65
9v2+HYvmRrhd2gVmpaW/Wv7AdwcTxIpT2DMgROPeMIRt1XhUEQpBk8vT7u9FXNY/iYUCFhwHzSCt
OG5uGH0NOMCMGqGuGqX3b43S+SEThH4HtVsJ71ApKy/pmLDtCSU+nAPOI8Y/dyOasX2/DsINpKWX
5l5rMMhDhzsKtWtXvA8I4YNOeQ/gKdvIndbhN+MQvY+8yvSfnGSq7/lrx5dS4LWFhAObgBRDX/pt
+kkkA6rr/4qujh+7JlcvvXSQmC4qx44mZ3ZAG9RaKUEidKPjTT716YWUdVruE50sxZ0k0LIgmgvz
dazbMiYf2CAtbTRlljYHRAH3+c7zRfYsyGl+jn1jZddwZ/7b0hYS3Mup7rYk8Ymvv6SkJFMQFjqe
aeh22mqVC/Gh1XSdSS0tduMC9ktsPJ17aCYz38tIIXD0EtoamokWQQFwvv46uXqG+MTW5XPTWk3P
hBOrlNBxhvRyLWKc/GZt6r0IR2Nuh3BLhAWFUTnYjNhXuaoYo8gRwxKiTbBPok8F6LG9m1IfsoEP
Vwy/s3kkvbAGmS9x4KF2VLoGUb0cyGcLOnbSNoT/9u//LuRjPdU0AR5GXtS2xTx8o6bV8AfFkopc
6dWeOVZSG1nbUidfEt1RXxtFNAMU0mqydgwuWBNd3nN0+2Rxko6hLW6/T3FOxKdczP6RNVfMgVPN
LSFg0MQIU7LtVBzsxtMvRQ8hKSKiBaZ+7qSeiqbVT+5Td2nQ2+CxB5TUF4uP6simG1F+g7fJamn9
FQQJ09oRoMZqb9MRrYeVawk0yc596WrcOgMoqvrPhf3M2I+t1F8GR65/jGVsf8VJbKnjOnfuTT8R
+xaYUxI/LGnmG4dykf2TRi3RhaXKWGKx3OIwcstNugNt9Dbowlvrj0CizWJIu2yJJsUQKiAMYPhV
snHlWHtwKkbWjDY+UglkKiqKoT+Y5Six1lDrgC2qM6xoSkhqZMSqOfiNNXGdPzAQsPTL3leujHo3
FvJAIPEaFcpK7noCyklN0GPKmzQZTQ376bq0WVecX4jIk+Teli2LwVFMIYPCz8wszJd1MIJBW4lK
T6Uov1f9YL8KnUOG82nAwHQwW/ocDdBgxhRnPVir0/zIC78yd+48VuFSamt3MVRL8RtMwLnBvLy/
bdSWcldQFTvMGuX005uK7mZMfGZNle79Iw5YGOZ8Po59B7rgtqk7mAyDzoEObLT9/47HjXwVTZxn
ReirOkcSNc03tMdn7F4+GC/7cEcE3FauAZT09iJjnvVN19CferFNewpFM2in/sUq7PIM7i3eQ4A4
QsNE1g1Mrz0gj5MJrsWu30PVqEIHsfhrmgv/CktP8l6TTrMtwmiLSYOkMUsjINlYf5V+QjR71XrJ
HJgMQfCJS5J52VVa6z07KMtn+nmpKLUrl0bcwypIY69aBL1cbtGYxrJMf7tkhCDky2oCcBvPIobX
xA3CC+ylK17MtNRQHWYQOm+KLKY5os60KOyzlkhcN+6RD7t+rrvRULRY3xbkHN+kvYtPGeZK7pMY
1j4NgaAdvJiW2tCveKnbpoi7IyGFhk5h6jt68m0YfKLlp5g2Lk+tZ2J7szHAJ0D9VfVKlC4XGS4A
fmaM5Qq4/SEJos4f1AsixxzCm1E2svH6z6PsEfLnRm+7ob9ZKUZzPcSErjhT9tIbdffCidvfF5yI
S4QvY/mcDj2twNLkbRX6lJnGvlEAl9eruVBKGokFYVeUjLAiAniI3SaqpvwuswKqRCNtN6eeYpu/
mOhpNCjrZJuH2Tr22Nx7/qtFANNjsoDS7lpRry+AsDoEjn6tSX9cJqpww1VgSATSEoUes4MFi8fU
NViQITwj9J6+EqGHEM1qciZd3eiIDq88QXTgBBaGAnTW0G+WmiLAFdGBuLXKGgh4wR+CDFF2BNwY
h7R+IhNKUWtSGF/z6/K/WTtSe/ZLNWo7NVjZX22ouiO0L0l9nszplzwxVxEUJL9fZWOpgqKVDPFk
bNHm9/jQkR9Wu+UvoTDFzHp7PIOz/QO33sIZMJYAWxy8PsGkTq0Z077JMm6/Dyt3poBPvIn7791C
PlkAAy/upMY7rAPVY+tmpH5zWn1tZ8ecDrL1W9AEPFsQ02nQvpi56tOFGr22PYzEAvztxlXexGtc
OvuiXPVkL/Ox+hHLEel4WhrZEvj4lxahYxTxdyvPxjxa2ri91RMdI6sRzO8mS0X/TOOfZAEVW6lA
geb5Zi2kBVN2Jt4kBFwoX3IF6HC0Z32uwrjuxl9Va66/y2bOGDyxEIEIRr/+SlZiHbGfU3N9vkW+
h045WWGwo2wi+gGXAuPt9uVLX0rlF8hQh3yd92JhbYAdJw4TKZ+R91b6+vt1QSQaeEzKhp0lYiyq
iglmxZl7eb+Vgl+j1IHaAybPQ397L4ZGsh4D7TaUedLeLHDXqHaV9VzPzNuNFA06CfLmnVkDloHe
1jutrL4YhKqFCzOAS+y97GghPO5oWXF85uY+vjduC00MOTWn4NlcN15d0fRjOpKJwKhlureb+JHs
9Hl35jGc8ptgkgAewrAyPFgl8K7ePgZYY7khY7xQ/HnCwmtR0v3rNxbdWdWQdGuOTWRvTWyTO/3e
4ZQI+6FIXohZwcMNlQqyV7fXr7HyX3bDXNSXXq8z1c8ZrTbSiL+eud3t0HnzHXK7W2ioDi8KuPuU
czBD2inZ/ppQs1KE/3mHdZnrq/0slXEcslTuOSLQtlJUXTrcPLFh2YDZTvzsVyQpF7RojwziE8Y3
pn7jqYRU63UDcJrWg5oyi3NxcduJ/O6Gkdhw11ACrVO+TjuVYuonNFbt2rj7JksSHGEa3qzh/G4G
hMlnHtDG+ju5HsT1zQCE7wwnj5P3OegawysxN6Fjx+NtTim6ayyLIJDKlkeIazhNDKv+OLk4pDIa
biLTHeWB3az6HxnkLCzwX3ZLbIBgDJyuYV0s1eyCzYS2GPo/Wq5ipGVTvXeYKR+ruXbOML4++Gbg
WMOTY7jJr7dO6q851u1ULkwL/EHWd46l6u+VM7rXk1Xk/3MVhnEJ1JeNAGPxUk9Afk9LmaNNADF6
Qm4kvpjIdouYkgdLKv+cl+D7upLxDbbMWIohAOKlvv1A8b5N9KTjA9Vd8A/CvBFWkZl+pno9MeDe
aBcEgfo2jQAFHxXsCZu0KabcIxALXtncx3ZIBHP8jFMXqDWg1IqMsTDFEPLXzOperEOGptiGLhWU
nQb71i1mjY6nHbtbYwUbCiQKsDsSo50vo8rR3jhxtQ4BaFvybR11Z/oficzcPVu5AKPg3fNqTl6+
1mYZo7q0DYWLJ6Yxz9ptVov6OhaD8+3zL+z9B43bJfMe+B0ocdHOvH0fDTqltvTWKlzltF4MpY4S
fPKrY2cCwg9Z8b/SfFlqPFWGMJBvEC+eXi+Pm7gdmHjgmLbYh2lI0PNDAdhhLejdZSuSvTOHz/st
Fns7+LdbiwGT5ZTnP/ZicoWCU1SiWaDnNeKn3PC6G1cK91CogjHykPRPeGVjQ17VRXmGO/LBA4b6
gf0hO9gW+njydbVx3VoU6lVYkQ1zaxIpH9VGJy8TEwOHxKT6/PyFviPk84Sp6Fwkg5yDxN+cXBBr
LT31LPZkbBIe1wv7e7mvDnjK/i0vJ4yuqjPP94NPjevx21izng2J8+SLbnIMS4yhbsPox/Hxz+Px
eAh24cUURA9TcGan+tcQvj0O3lzrVPS8JLRJ+natq/2XPRc6HA5/n64ezlzm/R719ionmwfoUqXL
kavM6nkmHIA52ZmH9q8Oef9DUMzDrYKFfVqAN5OeKBoIbBt26ut83YXL/XhhX5X7GU+gJlTRfIAm
cQShTqL1Xtv7L5+vkvfHy0YbxTsLYjoi3VOfVSYKEo005gwW8zNszEfv6BtZu5f96v3PT5NLYS1p
skAgw51mRLTxYELfw1x96YzkWXHIc3r7/yufn1OFuECLFBDyPtjITlah0VWAi+SxsOFn5Zcuqe3H
xcoB4gr8mT5/dh/U/ehc8AnmKgbpRfq2fv5DHVydabYWu8PCfnGGyxmaRyhHpvAd3IkSxERPfuCB
PUU5god9XhvpEGVG65xxOv/oFZJohCMzuVpb4PbJXbQauywvkjmx6HegZNPRyutvvkz1M7XI+++B
UgQNG+JgRC8cSm+vhCoqbxwc/sJcy6YjLFxMzubVPLdxva/dHcGaxMoAgSuE8JPLwFDxjNHdDPI1
ZD6hGg0cx8jFAEpsmZYF5kz6szEs8lvTF4mAUVnpLyROeE9V1aZPaWIZ12AVK5RO21XwbMqNVmGD
CeHAEuOKnDRd35+56w/eAmNCmhqPSoORwclNqxzoBxZNHralbe9yd9IDP+2XY5d352KKto377Z6B
1QOPCORvY2SevvBB95VYwEVAmsfqOnZq9yE1R7zhhJN/lYbpmKD1szqzzD54+cLBIJYd3nA3+crb
ly9Wy8cumRldg6bj6Hd4hLZmW51ZYh99UwbSBhQV7BQcJyerORNQvQDiijDHPhVXmLnI5zCxupwy
q3KUT4fRpsYuNpMKAVWzQkn28nK88ttFPxdr88E7NUwCMSkdMWTn9H77k7WsUFh/Qn2m/s0jz2AK
CtVyOXiGTKPP95IPnq6BGIc3ykbMPyfLp5uNzK+ytAxtG49a+H3GzpmQr39+lQ+OG17hJrHA+Zff
dTpoTfyxgtIJp6taOhkpzSl+LkyqZFBBLDoyjM92/Vq2u5ng9rDuMhmNyITQY7TEfxfSvco9Nd/0
cNXDFiJVFgiV6Neo8OFHSr+N+kr2l4zp26jTmi6qRsCSz3/CB++EFpkjhGkepcZpooQJq3QWqcBa
TrkuaTqwC2FBEaPB4OrzK320FE2c4GHXkEsn+NDevn5ku6PNlJXt3VxpVNYREhay5fZOo999yEcr
OeJFKh9I2XSO8PdBFLXav/38Lk6yeLYOhsPSdomvYXu3SGl8exctMUFZ4jH1nfvCUcECh/bGbhaL
4Ves2kjz0r9yTk04aIV+0Iwpe2Ajsl5nbyY2hCXAvzo/Uk2FHLgpraNc0YMKaCZYM44mhz78j3lE
SQSInJPSsRv1jctXdfm3eRH1mYf6wd71T1yAjh0RDp4gb39NX0ObMuelCDVpZl9BNLynrIDJQyDN
CnxZaF9s8NczpfcHawZNLM751N+bu/VJb1M2PRzjiXMayw8oGoPIr9XQQZrzUv3MpYha5hec7M4O
QxFmqf+I8qfDQEDmIq3ILMD6Cy5NYIsRc640ZYo85iXUMn1swM4VkkRMEqqi+JIVq7/TE7N7qFOS
gWCJRYs/aNdyqDM+1Awv9KgWa/5lddChAGuVMDiHtimGXZdPpcJGzRNWqMeNaV8mmNH8NIpG/GwJ
tPiFC66odlq/GLcjlHaNOb3tID+OwRbRfqkKGxHRYPJmGVPys8vWOkM57mFR55qGdt+nYspDMfjl
LRpX57tW1O5VU7R4GCJumm+LbmXqOXqduIUPnvSRNRpaGrp91/4ZHIydg7kyGhjVi6skVF6tLfF7
zp0vQ2+LZ/J72u8mI9xu08q2y6PmevhtkuZlDBHGvdplP7WAj+xk+aXvp8u/kMHqsdQTxwq2fK8Y
ts4kx4DZj2bfNQWeJbvE6g28wuwESgnz7UtwONDWLlm6m5R+uovg3LRxtCye4mvypsnHDEDnrrem
02NgbGo4a8YVPD7soCsZou2Hpuf4NYNL2yC8HD1YteAmCNHyzktsG+vmhaSKwFfTcjs4S2HuSVHS
X8CMpgnNV5J/k3GVLBHos/zpNBVmGJIjLt+5pZZmgVPW/KV+Pa9GRJUnr+FGeVpUrlJPA2IfekJ/
tB4vfK20gBNYXC1EZ6vFb86b+7U/4KAAhxAy+9pEAjnLJY17vERt641fcXuBV6Ux9Oki8oTaY2nH
bnVdzSPeWBUAcFAwVHoFmFlXQmP0rIyK3klvxiFzcM9ESnZTdv5iHBQsLNhusw7/Gfap9ycF3uLV
8tOu3VY32h3p7j5LdS5wUy7VOMKPnDsdg7tJa+AsWO1s7RZCfF+ZdM3FpTQWaRC6BN/GHtpFi6CN
E2jiadP60s4JaVq9Pk5ZlDEbhSVAMoKDnWXGtMiYt4wxuncGuJPtJ3d6v5gwK63YrJExygVWjQFc
uWt0p/yNgQvDha4pai1Yp+1RN44Y+4OWJX21I+djbvcr4kd8/FrVdRcxGjMP0rVSeQic3K37ypms
FiSmGZ2LFegCjEwJ0o5H8oixQNfMiglz2phX66hZfdTpxfJDShGPl7bR9kOoFU7pkojSClxhG7v0
kaOLucTFsrZA9mTJ8KtLk2I9LOMsSdWAm9HeegN09wMouFPcGGpxv8JDdjHFk5lbH9d2hMib8PES
jCm96Slxm8S64IyycDiV2XRN+oLzPHJc/Uw1six2BUckhKsKkXgE9ZOEGC1xBvPOJ085Q/xrJGgl
suQ16/X6y9SQ6Rm5StjNtaUmtkmpD6yV3AFa23mjNUDXlnH8y1qW/ptyC4MM32ly/3SUZyBCoyqm
XQ0L9XoSWaO/jB7wQyB0xttoB2L/BcpiDHNnzO+JqTe/atT0j1iJM6LQJwIi4I3Wdah5JZb2pd2L
y3yopLkrdCd5XZDXf4X/0Hz7/KT9YGDighYg5N1SELBaOin34DBZ9qCmMhxHmeuPaIuqNlSDEFsM
oR1bAY+Q6HVA7BctNZ1LbUTnfPCtBON65CA5TOs1O3P8n5hKb8c/ExxkjxjZgQ8wBXx7YDapN0gi
wEq4Gsr6uoDtQOGwdfvKaWo8alVlWb+noWwJTIRspSOREqwvI5sgiQy6Wf20U335bhEatoTLktY/
P39oH9StaOaB0gHV6QxP5xe2ReQasSBZiIjBC0tK89tK04vXz6/y/gBHNLe9HLLBqMZPO55sSaD4
zVxFw2nW6K4TzLC6fP/5Rd4LPzm3/3uV00fN5HfKBFepgl+PwfEl3D08nLnEuR9yUonI1h3IqeIS
HLAYOf+BHLf7MwZ18FTsswiJ1Jly65/R4Ntq5O1v2uqx/4woHI+UhLXngjhZ7daoxyC0vDGPWNFE
ZlTvuxv/Vhy0x+IC9+U9nld7/9Dsy53YNXt7h3opqG+WC28nI/3Mwn6/cHCSsChuN5dGvrqTQlD0
Zg+0QIHToivcud3IJmz65wR7Hzxv2Eyo3lii/hbZ/vbn5woOYepo2yihlEe7t/W9k8/VvWqbJvr8
3b6fL+PFCCeR9pr5ljgdtyZlBRNskWXYTIShhomEgNGOTvNrilfncl20FBdsWtgvnSaT6QJ3MLX7
/A4+oLa4APm+BUarQ+04lbKC4S+uGKHPi8LO62t4JnAwldrEYvUCIxqmbGbD0/ZiVwbdovpXe469
cuf0tDXBMDf4qyLUk/fjqNaN5k20GxVj3yIcF+t6KI2CuCGM3BCpuV2HCbPmk+zjeLGHl3dL0lfU
DV2rzjzZd35e7IGgbqRA4ahpsx+ezPTqdU0GXc0oQosCvWnRF+ZNHavxVS5yuqeqJq5prAzsfC1z
aX/XigWPpWFrPWnp7PRQucx5Z5IKpx1tUQyPqcMMPvA6jAjDGi2EdeZFfNA54qDHSJXJOwi852+L
/z9fHbPGbph9wI1yg46N3l+fPLMaws6tiyc1DhizM0P6vRZr9iNlpLBfitGozu1n2yd08u3TuwLr
GHQ+WFCeLP6hxZEnwVGGUcrka1cogLoOFokZ/y5Naq+w8MvlB8Evm91wu87TrmpaMgbWuvj1+cIU
7yd6dEMYyFg0YSBap3aMY4l7YAHLKrRljxFo2zeBgTHrVWJY82VutphQe52+K4gnvu/zdP7KgkCE
Iwrtzq3jOJpwHdiBXC0XNFK4YIvYOYDnWTc9IOWZ1bZtwadPjeOW8dO2aTB/fPvuhAYNbsKZLBwL
zPgRovdHKDKoK5e1/EICy7mBxrYWTq4H4A8eJThFgf9PrjcOKBureC5DhwnQLczc9qLrl/nizCv4
YDHQ+3oe41TcFt3TtnTtksrPk6wMs6xkthPPCv6OSGwNguqsrQmURkUWmuv0SMZKfawXUpez/iVZ
defM1v/+CRMkRVOKjyygtjhl4K1uOS8ggjmUC3/4nonGw8a8X77Zq21ewsbMvp757dsjfPuIaYCB
6/8xK+CEnByCiCcakwA0EolGX/tTKmwdOC7EQ5fTWndpad0QLNIhA7BGwgXs/Bh77kS4HxLQQFu0
6n4lFv4C1yMmKmvsnhmsGhuMdHp7kBIZaVkUesYp7u4PNfQyk6FcTU51vKfx3nQjhab/zb2J+I9K
+s5vx2xrg7a2l/c20om/WIHLIsK10rOjyYMIigVUgZozNrEtWWGssvM3mwwMqKT7mZQyebDWxf0l
J0efScjC6uFMrfHBrgffmn2L18q4hX367Zez5NI3kpQZpioaeKhmnGrkBjTJTKYUm/vfbNHUoxqm
5JtkbAvTXWoGSb2yOReW+MH7xs4JrSxFPNyC0ymnMnSFQZbB/B9awUWPsAq9VW9dgVWcozR9cDYR
LLMx5yBObGeu8fZHG2a2oDKJ+dFr7uz12esv69Upn2y3yJ4EbjNDQLWQHDgNhoCgRnVXmnZypYTT
Xri1HI8wJOrbwu/9oMi65qhphJUKGq/izOD0/R7sbSTeLQsHlhFYxdsb7VMooT2umOFiTvqLOase
yaDeXzU5Dluu0lL0s2N7JNHNOmdP/MEHT03E2Nkj1pR97mRhDHpMgpRJljn5UuPCRp5mpClDeiJ9
w2vcuxQRAqzvnMCrYHA7/9eYj9NXXx+VvhthTHto1mp1rSlvSCM4DBiyluMC2ZXIR2Ge2f/f78f4
Q9JzmaBmVKan+7GrxnVN2SRDs/DKawYYSeQIufw/3gYDULY/2xYbh+rt2/A72vNhRHvkJc34VBBo
ii+kcF5nCpb7XnUzjXCsSP+obf+MWc8HBhucakCk+JBgHM7h8/baDqT2UmPPCGMfCzcbU6Ar5eRj
SNxY8xdCFSbIfhOTccbavit9KEBBHpvdV2QKziGrVPzQFas8Nxn+6LZszNIp7wj9hPRy8iUlhi+B
MglGYUySW1GFxOepIaYzcAuftOPUyH9Z0kbYUxnsw7IWX4ZCL+adXXnuMe6qFsldos7x3z/YS2zB
VwNWwvHBB/T2YWkzjLIiRYuz5sP6VDF72TEhtMlcpVj+/Jz64FL0QjhdbqQfX/zbav5TNTqLMDE8
iRUIG34TEncGAqmz4qaZnHNFxz/f0bdnDqx+khvZqf9B/ycPO40HFXep1YdzW1rLHVLAaueDuxIs
JJL2Fs03eR0FgXAkIzc9yI50YmSiyjefi1wym2mqNf3SQZsSAZl/6b3pNQl0dpf/GFmuNqLwy1di
U918eV6bBA+MoivJZ/Er3b31xt509j340w9IfOIZLxX1XKLB/CY08dvwW/0bqjr9h3TUJRhouV/H
rhh3GB1n2JTUqx6ufWdxrBApmhya3FX6PqayfVC+0okzaXSo233H8md+mvtrlIsKIwWtJNsbz4QR
7HLUqpQ8i9aP/4gJDeShKP1ZkDXDeC/YQFczaGrCH4NGxxecMX5drOFYGj1zXkh/37JYGmR7uMn8
K46hhQVUjcsMU25cn+1lxutAVMiw+OOZxlHcO8DAKAznv6XBdnKw4P8sqEed8ouZOM65ZvQ9zMIn
xFmMSQ3UKpyH3q5aNO1IsCzmoDzP+MgMy4os6U/7trCNCyxKEmSLszqzp33AyvEhG4EsYgBq6biB
vb1qMc3DqiSVlL+gmLOh21/baOHv11x3GMnOrhMpxJqIHrTxAkTfi4B7h0NpVsaD1P11D0nfOibo
sOjk9M6/JiLaPlN8fjDl+8cDdDHNdomoOLWyNO240gYm6KGL4H7n6n4RMYbMdzWWwT+yxB1v4f95
yDuAG0wq0ruGEvC6HB2yTdIYid/nH735/nAk9sIiqQL/NKgVp6+qaCfdyNJNa2HnjYgYoY115PHp
/RmmFqVS11l2v0tn3SQDuJq+LF6TGURG1QIEEB3Cz6JrMMRBjZ856FYyXFH8tsm/pFm8rMFATgOV
7SjUjSlGPFTilgDfSNjYZ6Bvpu8E3TQnO7K6IfMv0OKTJ4/idMlCL/PN12ydUHCuRZHfycWJf6u+
HoZ94jvLnWUZ3WWdpcS9GLGp/el7mOVnSocP1jFDOYiPNCxYc51CsKhGEqxcOhVaqzZEXWP2r8xg
RSSrJA5ysDVArDQ/UwG824ddZsDwTqjqeCPvQsBjRdB1h8VIKEutOsZuri4R4FG9tO65SvV9+cgF
AAo3dJIOkF3/7SfDsQqMwuYSejUeUbt41rpXgArxJYvT/IdmDdSPdoLtPJ5t0xPSJAItGLXaN8Rg
ildpiL+OHPSgWsz1i925y5/UUf0DiMD6/Pk6fT+IZrpLWcRQYyvuYTG+vVOK/t5VbdeGpD177mFN
+o5ctolQj70luiW7ETkOZ1ErWhLLqPfiCS+DeQLVpGpjzIen4xo2jPSXYMizobmrxtY810q9Wy8u
3R3trU4YJFZl+slN1qxB3p6Jmnmxip8z46m/i10hgvIrI3527RVfXnd2lt9Jm+ffxlXHywiNNhUO
BkOeFSYCPV5YumWH7khMVXLUxxay9zTgnHjEkJLK3d96Msvvxzs4+TgRUaG5SFOsFn0WDjLFSPhb
SXyEYW2BaJ4GyfPgm81qnVmm7+fVLvNGKHu8el4HZJm3b8Ry+9qdihn1/VhZxzEXoC1mZ+291B0Z
spRehFRm3A0CV690AD3wEcnuJPEO/687gRLGB7qNm0+pnz3np1nWHDfpUL14AKCBYatDamiXSZaI
gzHOe4g8R3epp6hbK7C08txO8W/fflPRbE+DopbsH3jFAPBvn0bMdkU88nYPhppuJ9jlgKSD4bw4
ieXFgSLqN4QyQv3g6sBMCRYwky7IY4HpcL9RSiKV1utxqmP3QiWpfuNbgI/xoKfXcrKHfVbHHaY5
83woOwZDxDpjRzS1OiL9ghFqY8k99J5kV3USybzquz0ptm3U6D225Y1nXHlS9t8+/yjf71T8UEa9
SCM27tm/s+4/FWOeI91Svk1No/z4C66v465vBndPlnX3+L9fiu6WhWaYOFrZ25f3n0vhVFPIPkNH
MlgTKHPpzPu2R+WNWLC5+PxS5ruBCCGubDJcBtN3k4n622v1rrYkpBlzbv0fe+fVIzd6reu/Ysw9
tZnDxva+IFlVnXOQ+obollrMmR/Trz8Pe2ZsVVWjyro7BziGDcy41WL60lrrXc9bzKBr62Hywygo
NmHYTL4C1dYvS6eg4gVOye3J5Pi0Z49YATExB2UBgknj5NJYINNRKpsvcpWJ07nMaBAfyvpZ1eiq
xHWh9u1Q0W/yKJeuyXgrNyHHZS9L4uoEm+lwPaa5oEgrCvlUMycMFDEsuainsjqmGdnLzVE5WLa3
5dyENnw3NFcm4JskCHMvtSbzXY6KrPChK0k3aYCGZI0Ys5c22dgK+onJnMUnpOvJJrRWbCQbggka
gIH/1bpH1KecjJ0II2wIDaPyx0GXTyrFpqGzHiwqECXyxCe1q7Tvh7/Z/sLLJqbgzM6xk7Pxrrpd
c1jxozmF3JP08ZUigvG6EtZw6sxqiibVITUyx8fWnWVKb0/55aLAC2jnRSO1ezoYpABcHT5O6G+H
7oYIjtADkcmihGhvxoaW/Tkd5we9s6sjWub9UySfzNKXajGnXfqWd+KnuARxSA4NO1ctLU8wQ1BO
qoYzPS2wHIKCVC+5Nj2l7iiBHJwWas0gR0AshNLQLJpgbnr4Aywn+t13QdKU4GHxWFJ241RNhzM5
ZFAzjZhr1ZT5NygH5CNT87PnZg0wqamZlO7IkG9PTVwu0jTvabQsp8a+gFofPk5qnXl0g0Wn9NAb
fpDm+lUJiexm0pFogl0ZL8ymb9ewmaZvhx/6k/WP+6CwByeWKt8ufF/M8TBAPss9JRbJNzPJgWGH
ZvAi4+tdHTmo76c3F1XqLxfbOapNdN4z1piloYNzexSbZzTnrEmqDlBNMFiUpvgbXxgWkg1wIc82
h5/101ePpn3BV6v0NO1CcbVs8aGH1eLVU5LfJ0bNKQRoC5JztplqTobniXLnNdYuYqW0lb6Z4wLT
cilXH9rBmI4ctT4ZbyxZaN4JXJYRt5NEkpq+VgotwuxUQdsSmpJxYsCqPzbePrsMAGA8tQlml579
nfGmz5EaYeiJ44Fl4mJkt3fqpDZfowFJJJPJLsVpmefFhnZQDZtPmzsaB7nFm1pLM/6szhaRFnKY
kJvNs3p1+KN8cnsfuyEdAEttZVeYEAkWpsLim4QGyboObum5mdbG6eGrfDLMyWQDZgY0rvIPO3sv
zUGTpcdY9Ew2tKS5j7GzyxL037ia+4cv9dkDcZ4k8NEXNv9uNGqXDsVWh2UELwLnXIc0hy0tcID7
w5fZrwgS030UynVIkGxRy338cpwwwrgqHB1iz4hdyD3AXyyS5SCxTVI1nA2naDCSk3xsp34dlXNE
v3cfDZaLMaGFD1fU32vOGBcbAFkiWkmiqmN3Du0JjlhZ9MBouzm3UF1WZG8P3/lnLwjFH4IfRMja
Xqcu7hRQ2vjbvXJGK2u3unMOh+aYu9cnX5w0KLlhugnoGdtVnpdRqdpdTLIzUcIC4pvcrjRJx6xW
smblyEzecw8Edw5smXwIU4R08G79qTHA+0QU0ZHvDIQLS0yTN0pxXeRgS7NSgQQ4a7NvF6V1qWo4
OaZlIXlBqDvXlBUlX8g9x+PG6W5H5F9HMgCf3R1NiSzvcAo0sqI7O61SoVygva2A/dkEGBUjPH1X
59B84yyv2JdTIFvmaULr5lWVaHq56rKivzM1myKnxVQJwDXJeYu59MgxSVMZc25Ty4rk/va4sFXO
h4urB/Dy3fCjDGPSh2gnPBIZzalQ6UWetWOb/H6OnCoTvj426yGEbCystqeNXtKIW4yiwc25Afjf
j4BwqxkLXkwJUdbGsW8B7rpKyja6KmHjQpV25ugbaNznWZE0H/lTdWyJ/uS0jrWlqtDDy9gh+t6+
J7CoDZJWHUpSaQ23ld7BDZDr9Cfg5nmtD5M4wSxqJSX5e0e8vdJHp9oMCvnmwx/gQzq+fQKisqVz
MrHIa3MzO1sFINCihldbe6Zd6S5iZ2OjxVR5gQ5hgl4r6UUHav9NrzBS7+0kekr6aUIYP/xIbfVW
HUDy0Hq+GGLiRVh2pnoSdZiTj4Rtq04f8cCe02Oryf6xmaI0jBp6e5G36cbO4AZw6xhVwaeUJBSx
XVval1BUnfNMG3FJojFvI2WDfaQAtL+EIQdhdny8KHJOO+HVMIQL9ljUJEnkjgKtoV8hSdKPTIj9
bDBOwDQTs5PQtKByRN8eF10Y93bat6gJAid7qzpNvSsRe321q0G/AuoIhwPMm/NqmhEcWTIvquJh
DEgSXYXR8mRGXfTWgji4qmFHIdptR/iImCVZz4cHzjI+d8YNEQuhF/pCyn2738Aqp7oaigppTKY1
fiKDdMloJFsj2NIeh6LVXqwuhsIcobE8fOX9llkkTfQNOgjHMFeiPrr9imrUF3VicGm9R3LN1lIn
fqbo81c6jMKc/V3N3yo9mW4UKRyfJ0B3CIiFqWQrOI/aiky2ZpyMRqXeqZmc3tjQeWgDZNs7a4Ik
fc/SgF2QBipqH4fvfH9/WrY+lGbEqzInhZ0wIKPtDkkLSX1FkgfOwGF0FXbkPYQNQun3L4WTHclf
+qII9nbeUW9wtEe8yvICYmgFONFxKzvp3Qmi7ZGnWu56ZySwqtJWRGWU72EuE+eXQ4namtOol9Qv
OqFnaE1n9S5jSr7NmhqeSY48wf+Ff83BK8mkrxVf9Mga9slrZURwxlsOXyY3sX0DoLwyQIcyCAul
qVdh2zt+oRep6+h9eORMuS8WtGC3cqHlYAzswdw5VNpFguAHbLeHC2thexUK7feiofNwMVztOjcd
NSJreNezsx6twBhWFuvTfFJlJkB9SQKA6XIqxfPWrB0Jsi0VNs/M7Sj0oOE16mmI+SGg7VDUKydU
68CXnCF4qUzg2W6P0t7BIIEw4kiY9smKSvmYmjqyZHqMdxuMqtpBVJEHlZeORvSEEaU419g1Lgzs
Cu8Qm8h+PifJ7eEx+smKipcQIlbOtNTbdiFpdkjOD8ZRBXmzDFYVeUpXSwb59w9qH4SGRUlHSxpe
ItvDY1TEkLaKQz96PKl0NEzmrTnOtPfTujK7MYXbU6CaxqmjV/VZJRs1gzaJV4DgdSRNwFMqDlnu
FLfBRhlUktOH38InRzVMDKmUKwwt8jG780fCC2PCc6Dx1MiWexDNpuPjsGA4sESU2fGSaED/H2FF
K2NxoVlroYh6BmlXZxmgz8AK3aLNrJdIztPrOGgF3EiRHcmZLrvb9iTXEcBRxqKOoVHJ2z0mZDo1
rkqmHQkThhczi2ijKHXdn0yos26XmdHmyGvR9q9IqKyCjWEdo4iys9+yCGNdJGF6mpe1toK8ZEIl
R2/RTlr6jS4xnEeroLFXSqLXZ0Y2DuumxaSxH7XwDt2reU69+qgmbn+to/WLiUIOx6TUtTv9c6lQ
4A6rIEwAYlV0U9rW97SKkm8BE/7dGfIpW0vWwowfapiXEJTgs3PEE+KelFZeroPAxkEho95C9yjU
ymep6bQfaLpb3bfbWZG9cUZhrFCg+H7khe6fOCnKsUBy3iYjw+fcngdDjYJPbmQJdF2P5UjfZlSi
JmM8VSlornRt0ml1jABxNeZwVTtWZ/i9XGk/ACKb68P3sr9iG5qJQIRUNcI9kp/bt1IB5OVMDoqy
DatXS3KUc0do32km6o5kHPeXGC6EIJW9FpUZetftC0mRFecMMi7UDIGnKGlCFZa6xuHH+ewqSwyj
I9Oi5rrbxa5kaTelMVdJRpPFpAT8HMLoPLJG7780lkpGHr2Iywq924+p9iXwDlNJvTgqG2+RKa7h
YIZnrWr8+N3nIclgUuDi1SyVi523VhNHL+h5LGTTojgnkUjOHx306vBVPln4qDZyzF0ODpzm7eW1
/nJw6LD+0pQ6oEd3SJ3LuBqH95B0td+0YGwGhuZzmHWJS58ursZi7r1MEb0Pe5UzeNFQFoVzeJ6F
MVz4VFhHdvr9t01goSC+JtAgcty1EGOxVoIgy2hI1esfQZqpoOFa7S6x0+7lyHvYn5hLaoSNl0Kg
wQzdmZgaHEYWkpThEyMvVJpZSd1EUdszFKHJakhGx5U5spoeGlTVD8yofRBtEz5xsFV/G1YBiWHp
47LRGC8au51vkhSkEwYKSWx6CCN0eR5PTTVMT4488n7txoHmg4pqyQzTA7XzyKEkpiCtsQ8r1CZ9
dDgKuLFN/QbwMvIWXU7IWIDMT7te/NAINn3oOf3b4ZvY/8Jk/omz+A+d6qD/tocfrc00QbJT0gRh
xutoImwk2SFg9NfH3uonGYiF7oOTMSdxfGh321zw+WPNzbvMs6MSOyCjzJbUW5x1yjn+KAWo3sgw
fmblbMUuCS79cpo4FXgB5lbC1VsoKEiiegolc2sn1pGF5bO7w9GUgx98QdIAu3SAORuAv2lZjlLL
hmrZQ6jbqPQDP3T05z8Mbd6cJXIvx16o0Z6DWibcQOm+swubvpKJsALjlhln0sPfZ3n/20cO0oVM
CnUReIMU2vk+GE9kkdSludeOIkP2puenJjDu392KFo0iXTIkJgkpUWJtjwJlTDq5zEThUbGS3qos
Ls8ptc/IAQz5SFJu74G4FIVTW6bHiOvtDgJIpHpVIEHynAH7Q0LRcEM4/9u5aCC9QMLAaqIIhTui
bj9QEUhAPgdQ7rQtVCdonyB3N7blH/44ewchUvQkr0hhMYORn+5M4Diz5hHqcOlldjE+1mmsPWrQ
YZ8srZVPEUebbmjKzckInB3m31z+/lcjjby4ZzKHZW5i+yHjoHfKwiTSQtGyJF+dYlPZAoOYEiOn
w0+6FxrxvexFcbxIBZYpvH0pNGh5JLVATFS1hP+Vu4WqYFF1FnFA17qjPn6fDBLqkYgQP8Rt4Ji2
L9cCp3Gqnmg5p7ecxhKn8E3Ma09rc7Api86mr6ZJv4E4qHmajVWPgY0GFRz0EgplY5fNM15B6+7v
Dr8GagJceWs+LgybBQyKyoDK1e42ZQ/sPnaNWQkpBOwsBgGX2ZPrRkY7U6iD4xnpiLXFmGvhNTeA
xd6EIP01a0ji4eeq6T/icFCbTWSEw+vcadM5tW+xqUGvqF4ORQelf16w94WVMUEqoHA/IzBy5o5d
IstRL4eKuEOzYXZnQdCFtHjUcp1f4XtGXEICF1uwSJmahygAsezp4aCDae4GYMhWM0z5GSdRpKUF
K7FH7zg5SzmU8JPuBvxsVkWnp7Ef8a6vWsmhFXFG3HAu4GFB5i8i+z2Ppv7ErMZMwoUpmWH0o4Wl
t7s3myuqXXYC+HrAedFphBZ5SBCk18SKh3MnQh5I236sMVDDEOdvMVjSSwlI+zm0AhXHvmb6KqxW
+xEmpfRSybFR0OpuRKUr1NRy2BCEdIXRr4RBvD5UQKU5KtUX/cIw8qu+A8VIJTUOfKxQ2sRPWmbB
6SxH8WbUYStt8tCMZvxXKmB9dlmBJsDhTvalVnVecmwQeEBa275WePfqrixkXLakiZ6z6y7SWa0U
UNpICfMRvyaRTaa5EkaNCVaWzKBXQYzymUYyhMmaqnX1rc/LXIXF3s5g2LpkfEBtrOq+NcrNY1MM
eeELp8NHBcVwY7kl8vnap9WI2oihTHCpWseCpDJMlXiaMV98ANJOISup6q5YZ4ySEBljNZYrB4fH
8myuoFKBUy1yCheCHQ7rBKoAfg8st3cZZabhY1NKARB7I+y3xqICHEgwrY6+uTTX+ak1Zz+SuR2Z
3aRMVTccsdzRFLQybugY2B+h/RJPwslnGfx0z3GT7HSKRnocyh8kRsV478iifkqBjKFIRL/FCCEo
vaCSICtep7QIwWNOUhFSLq2/KbAzRiWejzAVgJyHFjrECLsZXPRAXjCfIjcMBusRHElSelrk2FfV
3PQXGm9T8YRFgg3bEX0YVzMdmVj61vOA+j1bvBMYiNaiFEzt1VSWxuiKtmYtPrwU7C9R7JicmVj9
F+XN7uEtmMekSVLyr04Izl+WO/YaBzOKw1fZz4TTgkQUgnDKBj9JILK9EqqVZcVquXi9DDF03zFK
76FLdB59qvWaSo5xRY7AuVVGDWJ1YdAoo0pdBIa5Mm4sJUseR1Fjl0SaznnQMsd0ya8NR25y/1Wg
nCOUpgOD5krSI9v3iOZqRv+gw0aWK/u6LLLxvm1l58hV9g9oLL02Gx5RwgIA3XvjTazmcpTknjRk
q2SY14Hu4OIsPxihsbYK4wnZ00VizwCq8HudcL8E3SJfN3l/JJm2d2YGtUXrA01iVFcJqnd2J0Wt
7G5Q6bIKtCl4c3Cn8Itybs9rM5iOhIf7rxacHXkxG1oV+6+zUwgZ9HrIOAovFgqVtam0LPhZtdYx
D4VPrqIsUR5hAN2rKAW2P6DuTIbV4sSCk2eXrgc91B/iuA2PpCE+eW0cx8hBUDxCoLdbt4eTiydR
RcKoCfoU05BmXuO0tqDwrSPB5CfPw1Sh5Iu4EU7sLsix0ZAdWDiJe4bNUSGNrWkdVEiIj8xNde8s
QHZgaVtAP2RQh9k5/gmjjdokxngefnuDbVNBCsmb5XS2VyIogsota2Yf4Bjg4a6UTMNzrZlD6Y3G
kCxOzbU4FZrI+iMT5ZOnJ1agqgrElfTSLre4jepMB5UPA6UpzBVNk/YqVQATHX76/bMvfz8xK+kR
x6DksbycX/IWOnqLWWRkIZSa9kUPvVC0ZpCy4MexTuHUmB6HrIIqhQ2sm1OgOz18/U+ekuSjvUA3
OJUi79m+fqrWLeacJIytTMFSzhHDlZxlypFv/MmYpTRPWp70GQHSrjrZEKnZD4lSLXY3DcwcVHg0
S9QnWaAXR17ovkhsadwn20v9YVGl7Uo58bDNsEpuiCaSqT2N8I15SmZnehSxEZ2ouCHcCKGkt2EQ
xsDdVfNZtFqSHBk8H2rL7QMud6GxoCOYcOiB3fmuEaUpOYhR15iwxuKzKZjlr1EqujcUjTECNpro
W3eoh8I+hxKmPSlDnURnvRlPmZfbnX4fUKt5VNIS878ipb8gU9FZTZ01RqsM4Ol3mruRm6okeM8z
Z6ra9TwP8o+0G0YNCk5IIh+jj/ynHQyN6pdhGUlurM/m4+Hhs/9hQaxREuEQDyOb/WR7+HSJOVYK
0iEPHnDiE2HoMAsT9SsNl/aRS+3HTkuCV6eqSVsLIsudqoFB+phmIOjRk6bF6lkjq7PtVkmpX9ka
pbMTkhEVuvHBALFw+CE/ufKSoacJhowhNeKdK5tNPYFwwVZoVIfuqUiwIMEOvl1rVq29qFE6rvWg
Tp8OX3TZ7bcHEGsPbR58R3Lbe+o+TElaRhBMWXtukZMGg2E8g/gyLtsgntm702PdyfvYvKXdhoWO
z0iJxNkt86aEFXKm02qRpkp9n9szBskK3Z/aug5toZ1OoRY2OLRp0l2kOqDc7bTK7i2nEJiRdVl0
Ew8BAUVZSWC+MmB4D1aX6z5tF2rtjQ0w3lOKTfX3si2au4jlnEKgEcXf8Gpy4KXibHLT0g+NBWVB
7QojLEm4mpCSbFWFZZpejEFqSi5WkDU9VKLCwKW2pVzxTR1hjU+ko/+UrKktThK8oHWXBRUMb92A
NozndPraSI0VLSrNQJyMIfuyW7BSHWsm25sQ8NuZ7pQgUeIQXSw//2U9bwwMSbEuxJVsbtsL8mSC
VgbMk3W6GPzDI2Q5TmyNENIVH4cZ2oKYfbt11pBeLFuOe0E+28ouU5WWuoXa1WBaGnYni/KK9gpL
vQrKFFrg4WvvbRtce7EPYdqTLeV/249JQ5iEuGSGp0Kh5AwtQu3xC9qfm9N/fR//O3wvb/58mPZ/
/4d//15WIKHDqNv51/+9jL/jCFr+7P5n+bV//bHtX/rf6+q9uO+a9/fu8rXa/ZNbv8jf/9f1/dfu
detfiMvjbroV7810996KrPu4CHe6/Mn/9If/eP/4Wx6m6v2ff2C0UXTL3xbGZfHHXz86/fHPP6jy
/vLCl7//rx9eveb83l2Zvxbx695vvL+2Hb/sfPkQoSGFWg4NsHr/+Mfw/vET+QtbDcBUTviUFZFs
/PGPgqg7+ucfus2PCIH4ZmQm6dFiZLal+PiR9oU+dAICNAhYASzb899PvvWN/v3N/lGI/KaMi679
5x/Gh3HA1sDkHigLomiEcbtgqrcHR5bZUpZEsurFaRpX39Q+y7vRLctZynAFrussuIbZo+S3+RxH
xHoo4izsFaVRk/MHWnZ086oxEtV6k6ccKENg6pxBhzCJAp9wFzuI0m4N53WcsnjyzIzBd23NWqRc
TPI4Syddgl/5YiXQhNFDmgVCuixzoTtoD/OsLGlp1WDLlbKVGTd9WZKJqAe1u7dJpZyniGVvNBG3
M8iZVH/m3SLtHvPKCNdTOOTXVtDWti9CC6GlW1N6zN+MblYEdWuNzvGLAOemQfYj6ILyozwRaVzV
tjxVNImQ3VxroYMXIDkpjIF5RYrhOzSbfMNyJqAknfX9eFIgTnHcLnEyzvRwoTpvFlpHxmqsSTAl
0mwLfA4LwEm2ZEvhgkYMpTU7fln5BWXZ8DLrHOcSxmt+X6VYdK0bVkIIwUOJsg4RL20rtR2/dHAr
7yaTjoVFjzAqntQX2hovMJPW20FqENYnaRwBYbFxqZS1EB6liz6ozy51tRy+VolZma4WQ69fZSGe
rXgASxrVSiH093iCJpNGNl5fzpT7TUw5nQKteYurW3lBrsHS3aYzw8CrEU38KHK8VDZSIN3lmWxM
fqbjUBxkMD2cEhXWAim/iDp9fp4wB4J75aGeDqszFSNEVARJ1J0nUlvjMK022WOkpf0p5M3scqwl
HA0D0gJnStGJN6y+Jt+JIf30uZZ9lykdL40aS76H9lrn2koNZXSDaUg7X1GEcS4nY/KSUR/jfIyG
a8RcdK54nGG0f1LuUQGRIgurXRXHzGhjSJZofW1W2/u8LyN51UAR2KDhGjBHTLWCd8MIvZylsVdw
mYzkcPGUE45rJHS4rAV11Mw18KSiONKGKMxpgSWxqHdSjRwp7U4ag0DHy9S8uwMaxfaoxHb53IiG
tBXqAaiNoVrl11qLc5TX6T2mrGj2i6sylpZbHW2x1CL65gGudPwDmraBvYyW9M9DFMMmoydpohpo
WhmmiQHpr6GuO+lkotiAC2XQhD9AwEaPjTKzkUKPUstNMOJmTI/TVP2s25B+xzxokttCcrSO1Gsr
3daFkVirZNTBm9mtifAzmDAMG/qe8y84cz6AKpXKed4ldAwUoRT/CEq1my66KB1UFzdH81ZJ0pC6
nqLjlG0mwSaKE2xSwy7QvqpTjOJcxkquX8lSnVxTZQWdyzHR+EmqPWxoHuNnLpqWEXmu1Q8XITX3
hxiO/l0jLNEBEMDgKS2cAKvmXm+fJfIz4FhqMZ30qFIk+rgCKsp5hhacQC3B8z0XjbzS4SFAI89N
+dqWqsBZJ12a9q46DZU4U2t9BDAopPZHNUjDO/SjOTstuhSfT9SG1KSRZ0zByulYvd40clGtl7dW
8K20KlKDQQ+ehwVOahQv0vL0ux3m+rhulKoysYKRrMcOk0qLMkJhCdLGONKu6l5JHxVTmgIY4CLH
Zl7rFa+ZE/t7U0zFjY1hFIaoRh2GKzIyWrnOBS19nqTU0ksIXBMWr5NVHNp6UtHyYNOjKQVq9FO1
xqJepXlVfjXDsGvPOuARuVdrY3BRhOVoryuqMrNXmUEbrVrk4Pa6M9OI5s9Wq23g8APfyDRH+xGw
EjmlMJvydm0girpa5qqzjoxePQnGRNXdkCLaTV1ZGj6zYLJuAxrAG6ByRX1Td3X41VSxlIcT5Tjh
CRcFwDvJ2KSdtpGmYi3GB+v8XnOw565VrYxoqg8y7LkHzfKagVUNZ4h81r0qAlm/toYhQKwsV8bo
a2Hd3pqzQl20D0qz8ccIMZGnJ/TfuEqVSWcY11ajxzSev1tBaD+WKvZTM+fky8xSB0qLTpi+tEmv
w2QvTbzKeeHcuznA9lra5dP7Fv2p8Bt0X42Pay2OulpaTfeDABaIOT1+R24yWcUigc1pnUOaFxuu
6hRBvtZKO098Gi+LJ75a32CBWQY/7D4hL5vRVI3vhcZS6lnc5WNZF825iHGNJ7E8Txh5D6itN1Wb
ynfhXNgjhufguLwq0YkpcewqfROP2LsZfnKDBUnSzhgz9uEzBrvhtQXiD2ZRntNrmsdla3vyWM7X
ejs4sm9rIYr7QhnmH1kYDmd4U5AnFVOrjJ4yTqB3pznvbiXJJLBgR7W+1sWofSNDFmqeQbsaZo2D
3Tgu4Yb+TElAuZPkYmRVaGOGq9UT0w1KIbAjTQwAyjJZXHMNTyqrPZB6eky+SJNfEes1itvqQ4FJ
QZGbN8WEtsadRY1zKE7TCIe1Qp9upJTb8RrFhm9dhmr7JBCn3M78H9KaPUuOKZbEyiMbU5meGbjp
sKs1/byKoxjnWadJSUdhoEc83rLfVmuwKlNEsUwR/EHEUl9nuxf5qjJ16cpB+J+7Q24zanIEzvhw
Ypn+sw+zEhx5zXEIuoWg1G1IrfjO3xFkK5mg8BtWnPFNhYWbtsqGSmV+RbNylo8wDT0bG+LAD2wj
vqeYFQUM+Rbhms4RofHVuWjP6eTBfiKkUIBf8ZQx34Qip2+zMSZX9aiqcObKGuwMgvpy9quk6G6V
Qi+nszxV+k2StYAwptGsdbe0J2SClJVwkrcTlZbdKAzSrzByxtiXFKO+yMTE9hVYM54yeSexYE+0
4j8bJQobzhqt9limjjJvNEtFwFZ00izWLVzczG2mNtJXOu2DE/0TXAnUTVJ2rtCx9Dwpi8rCHpZJ
0/oBjUgPZjyXmltHvH9vTCLnBgfFuF9xbIz1i5HeTiBEkDnFymgke3IHk6OvG8y9+kbVrcDoG0Dm
a5uG4Us3CqU+S8nUWuzmGTCZ1G6lO3jPwNwiOyLWTropFmv0XbrtqrQ33UYR6vyzuc4l6zTXhdlf
NPDdmEoTNgsVm0FyoUw6IGkR94bslXYzoRKbeuVumCbtDuVS+jJY+ULOLdtkYwiRYwuf2/hpxlXJ
aKV+U+CrLmigy9d03I7yWsY4TbpiI43q8zqf4npdtbYRfaN+JJnAuOmypF4hsgAad9uhPzpnlori
qe+HZlglSSbLYF7MXJ2f5CYfpbdR7mZIRmpW1w+jHHD07BhbxY+xT81oBfO/1L6JMu/Ub79ELn/F
B7/GA3uhIk3xy7unCErNe0+Simm6ZFZJE/o5P77UGyqjUCry74evsp/206mnEwhT7WZFppNgO+iA
XFW0nPZSv9IJwTk4UD4BmMHyyJkxoQuWesOFCZYlIYHEWU9uBmqFVtw8fNzI/49Z/1AWEOd//R0Z
7sWsF/H796h7B+36Hm/Fuh+/92fk6nxZZJr0TqGQQRRGzPl35Op8oSGGKhC5PTLhMlYv/45crS8w
68BbA/Ulr/IR7v4duVpfEBDA3qC0R28CpZffilx3kjeIdwhWKRIRTxArk/3fHkNCHkC1NbXpVmqO
Rbg5tedzp+NqkKRYuHZQd4xMu4qMRridXgO0HWfL14oppXApzAcr1UDPF7q4nMtW36SoDNUufGOT
+mrnhBCqkQNIM41rx0wHf9lKODJe9HPk4nPTPKcmRghNZnMaJR5mxa2mDrh/MqwqOu9Rm8fBIgbN
y5+RkVU+re0UxWG0ebEk5kcpL4vYTVXrtALH6y5mJhynCTltO9Ovp7qlXr84YyVydCNJtMVjFoyX
uTL0FHqTeAPtncqDUkSboE6sO2BEf7WR/NbMeChz/ruboNlK7PxnCZ/Ne7mkStrdv+r/wlwPy9+h
eXP2Wvzj8nV6354zy+/8OWck68sHSWwxhiTTztBkafsz3SM5X1B+LUa+dDyi+ISP969ZYylfGMzI
oR3aFOiGXBAff80aS/6yGEhRAv5IA/09o/+DXM+HNOvfqZ4FOU9QSsMlvFGIB3Rdbs+YWCfIq8EK
+bk5FyZC4ik8TXpFXxNFpidRFljQXvq47FekXwV9ZPibnssIRqCGhEmYnUhSjA91GOBN73a1oYVu
1A357GJT0KC1sZz4GQcjUMRlbA0vmRLF1jrqUMi7SB5inC0UrI8wogBPDYAL5h1CH5n5W2k3phyP
P5Vz2humUcHZm6Kp6wiQHZuZFFpN+rcqXpO5my2cWxJx35F46KxpcXePW/lx0I0w3/Qggc8HrMwa
X4ukaQ2VG+icVKSDtsqbNjob8H37rg7zKVrNFtCzOoZn2GyMvTeZyE5YzpTcj4CpbFocAdZsX0q2
KZzuwSmIKdcaoUCl9/JpnXLiGRSj6Fa5rKWbOZKUV7VRHOxGhI1CqG7V17FKupdiARSX1LSXMPcv
2OJvTdL/bAb+v5ZyRQFwaBp6TfnabadcP37jz0mosD8h6WKm4X/w0fPw9xxUtC+IVxb5Cl1cJMJ1
5tnfKVfzCyAkfmrRRr4oOsjT/r1xqV8oqi/JWGouS7uO+jsb184Ri93yQwvKlLaon8P+2p6FwmC1
xqooQtvGuCtNCXxd0chHKqvaTh3s4zIk+CjWU5ZCfLBsn7/UNrJB1egbwPbKihHPmWorP9WmLMkU
Fuvmrh67+C6qzPJy1gqSikVXQG2cwomaUFJr+SaxSWjg8WPJz1FLvdCdip50Hio7s3RNsN7nRmHm
D1E6Zfl5agC2dAFKG1fO0EfUiwvst91SjEm50tTeHly6a6RveaAo90MWgxJL01FsiGbp4IzIG9/H
JWA7upwM2Q/w9zmvU2jmnt6m9jXlLFD1vwyXT865OwW75e1QRye1rlMT4cy7fKRf3g4a9MKgVR+x
XzB7DS5k1mzf68VjaJDn/9ex6pMLLbWVf6+5ECh2LrTzGeaI+tzQciFMdZ6nqryqM9s1NaiYrEmK
Sig9jmcdNgiHL7vz9Xkuag0mIx0FKwd6e6fUG8ax6LVChuM1Udbuwe+sUFWXaDSsYK33IMVUo7OO
1Jn2CGvLVdFsI6qmdYSi5PIyfnmrNQiIwBnGwJ014SxY1niVZhbQnylXb2pa3QoicRO1TarOflR3
5Wac9MrPmDFHdDcfwoFf3jthFzgs5v/HAXbhw27fSpsXBi2Wo+R2JtBvH+yFcUnQo45urI215uKy
gyR0anXnyiYVMvp6m+WXdZwY8UnYZ06+ljshX9CjRsyvBc30HJdDwEkrFbeSKJ3prGoUZYB6T2rH
1WFeThs9EVO1rhuTPHZHWaVwxZD1XtSUxtMoaf3g5lpidhQ7LeNtWW4IHHNF4UzX6Oa0alBP31Vh
j/JyJKFCxZQs01lNKWWFoq9FDtpnsMgdo01eUN3ItX94zCxDcfeVLXUgWkAW6vVup59hWuFcTgJz
ORTVHGnN+mkKpOmtGknWHb6Usjc++TywdCmXI46iWs86/OtIyeEOmiE6IkDjCgRjp7NNz25Fd6Fh
4n2DMh/SrgXGtwV9diWlUrUCRtPcgvycTxoc+Gg3HiRxYWhReTbJDdZVyEL8MdVpGzp8qzsrxcdA
shdcDSczNE+7Qj8S9WM6lW3oTYU0bPLEAQHazv+HvfNYjlzJtuy/9Li9DFpMAYSiTIqUE1hKaC0c
jq/vhax+ZpdBGsNuj3tat5IIAA4X5+y9tshIJ9PaR5CFstm9f8VXsBfGLtQaCHWIY5BOeGcnG0/W
ZdFhYQ4HgPv3dul6v2Ojqudvqu2TOkDyRxej09LyCMfS1yigFLG3y+xh+m72ZvFx3JDp4Sxi4lRX
osgDCSzTJvqrmj9mroHlYRZmfon8fLaubQ+KsxjGHoxCJpPPWSNRI3JUrRavFKHyUwvVkAVg3q7+
/tN5Y+TYmzELkxJ6IRqqL0eOmsnfKFecfNKukSOIlJBnvf8+wkp4gLElQ8/NLxEgXtUruDc+DCw8
1CHRwtvbIPnHxGYj6BLGVIlAw9QOUghULJUhv9uIM83UfrVatSJZh2smIWQMi0/x1wWCrs+uenr/
/t94zEAjrb/iLDRo5wYIS80r+4uGbDYzMQNnNNc9za340hh88zKkacHtMYA9nIPLKrskCMFuRcDB
WDuVTtHsigKsJx0OuqZBlljWt1ku5Sk2IC5QloNxNhdV+hOxY3bXlF5BUxeoDPhIMq7+Hx4Bmzgc
azpam3MTqWqmwkzNUQRdmY6RPWnixG4n+fdXQV5DZxyqor4taS/feZv0RLL6vQiSXB8/uI2sAqM1
zM/v38u5LoSRtXkg+Wo0vhnr/Ft3IVTp68Jz1s202gtnKA7dqFfHuDPXu8UpkqNpTUYInik+vX/l
s53J9r2yBUU/BPsF2985DM7IltkmFY5UTWKfiAxoUr5Yxpt4yC3lRwCvm1u8qOKLq6TM+KqTSxiA
Vz7Q7ScAP7Q1G0kDxJPzRTrptMnythVHZiaVkbqM+hzL++r19j2mOefU9mNyGCZzPsXsO67iPm5P
he4s0Vq645VeSnVrJ4RLjlioL2lK35j5EVfxG01qTTBZzrZuZAUSZJN5CWSLXr8vHGd6SDDfbh6S
db7xSr3t9++/krcGw6awZmJjK/VqrVnqJTNrE1A182xFr3tYry3CIH/U0FfxMJtDlEESuIVbp768
f+U3ZlXUJOw5UAhSnTvXYfqcyCu7weJjEkiFcMNkQLZyjvzE6ilUDQ6YBmjjz//6qgxAJHMURjZH
5tlCR4ZiP5fLRs4X3R+PRv43JeN4g7JqAxxnKIXI+Ob1Umj2K/Ec79Sjfu3wcXPg4yz48tOmEjN3
XtMl4ViSF8yYa4bjIDpDPzhO3V0ldRPbMPq0VuzwfehXZLCa85VZTeIPUgnBElfBcDl2s6b9yYw4
T45k2Xt6mBSVUYUT1hF8H75af0BzX42jP3UDjaMEIyjKXasrd5zMVrnXS8979hKrouW9sPs56tZk
q9NgVLiglmod6nAwnb65Hgo12HvV4IYwE/aeUUeR9aPhLQgMDGG4d7mkFXMw+qHEOlTnDiVPdyKS
aPHLFOzIUvh90EjSKI/vv8BXVo3tSVKuwqPJbhvP2tnCaPqinGyN5ljlG+N1nEgJsApyFjvfJN5P
ST2FeVVoUTaX8iYuFoXKLiPFxs+to4LEfvLU1J7y1PTvulEz7meTVvaFHcMbSxmzNwIrYCyQlc4n
cmXYyVDPcFYMrXZ+IUmXAG+7+YL+/o3pFCcxCwVVNhwh57tny+8XxYtn35W2nDcAuxBHIR38zR6d
ysiLG3VDJ9N0Im/04OkWrnZhU/3mfWKLBHgAJYDK+MtRPcKoypRCdenkQv+iG2oIcxKGLrgi33rl
nKc2FyuMyU1t//IynOIqjcNzEpKZZ97AXRIhdpBqr+yJnrOqWv/U4Lc42Eaf7b1uyT4Yw+qf2qwg
Z7hSff0JQiG0EwqLoa+nVhKo/KKG/fVMyveNQG6r4zCxnPsulK8V2ViwrJI6zOoAeXOH/yv/3DYy
uVuVryOQzT8vo+ZcWFVfYUc32gQCaxZ1rrxJPl8+ntQyZ048bBtKrbcPpZEQtOxIefBakRybFTF9
mszuH8o+ZgAwEIEGNuQbugm0ZlsHQ/j7X+jrQcHPAQbF+rVtzM9xgAD7VZbVJAB1wpujqsEwltYI
/N6/yisy13bXdCm2eXUjjLxS0A9GKxFoAE1IjXFnFnKIul4t0GsGrT6IQddPQslHyaH/K2IaGsO0
SnJURxVIuUxrrH0JGXS3CcrRZuR2JbfO8Q/DXd0D+icLJbHlXfhit1n+5XmX3/z39AkhCA3j2YFF
FlnVjCMlAimbHxZrQBvoBI+wp1YEvL//gF6vr0hrDW07zxmoNn3j5ahAENQIXfF8VqCd99Pal1mY
l+bHTmnOx6zZYJK2cn68f9E3x6K3zQVYtmgivNpfVZTe+gXwi9Gl2hUC9RnSfKHVoVsbzZdECNIt
06yxQsGJitDP1aoDc/DmFBpUBoXIdtoLTvjXe6qtJoO7hDaguTUiXj6H2mwWlJvsLpaGDBohWxas
wbWQZvXNCAwhW+ILe6pXnEOGpkUVCBsCFSFm5rMP0kwdCgQ+j96ohfk4yUUBYJhW5V5Vg2zGw9wS
IhUUpoVSvzEEoXVYrHx5TLIYiiasXMKM0tIb+xALwFJGKD6zg+us6fKFrHKCUUAgjfm939V+tod0
WhEeazupfmGpfWNGQ6pOWYaCCWruv6l4/ziCViLR3WLiNtxZlw8ksORHhBh+0IBZPjS9Vd4a8USO
KgW6S/S613W9bQah9vG3ms5DPJvynbxB2qdcEdjmlD5m62D/zoYKIA3q3THHCTxn4mH0y+GmzxPb
/q2Zcn0ueg8DdoIOaHdhWG8f5tmHS+nepGxLcRO059nHpOwiXtoZJOlk1dkzXhw7otTrxwGx9vOX
FsLGQK9U5R87OSxhbhPkeIxbIgr+/e9AVUb0mbf1wNkKvRzMmWq1EpEddZpEX79OEoPNfmgM/Tab
xbAe2AbF9Q7tr3WNKjUtD4Unk+yqIUG9/tdLPyxMXhG1bLrrnCBe/hIlYpKc3CyhnE2niQFCDq1K
Lh1P3pgw0avz1GmRQPQ9n8RqT6nRIysqkK6ftIGNCYovhjjOQDTOcuGW3rwYh1QKEDiWEMO/vCVk
Yf6I5QM/SDM3RLTn3vexrr5IY9E/vf8e31giKXry1MDfsHCfWxoLkgdtPdm+LCIrTimYAILTy+xC
RfqtJRJdzcZLJMcZWtTZaHHLbFYov5j6fCcL+naVn1Bilespoff0He1PapwIhvcjVerlhjzI2yAR
yS9DThMEwLH87k065TVAFX+qLEFJpDnZFPLH6MPOjZHBmCeq4+nfPxzKHyanQxfG1bnlkEqj7Slz
ZjuzePouG+lwwsuxLkxubywLFA0pH+KJRHRyzgUvq44qSMJVBP6kcNigcpkx6B8Rhbo37GuHS4vC
NmOdTSHgLFC1EDy8gYDO1n60aWJgc7yNLuI0C21evxoGqmpzHaZD0iNpzAiZvUHGUlDxGkdi3lJn
NxKPkAeZNI1oE+ufJmqQgV141dEZvGTfeT0iaI7Mp0aYN0TeEMKYj0N/YQf+1nglmxuBFgMWucDZ
QDLWZtFbNxZBwwmKY2qfHYXS/q0Lm2UTUxT4dM7JvvtKLJCOvZjskrMuLm/7ql/tFBwFaN/3h9db
XzmwLYps0OCdV6vamhSZJUlxInw19qN+cdB+tr65YV0rPft/mFKgmGxkXHp/ILxfTinLamtVXyoR
tGmV3mQy60/NQH3JahL/wjHgrXfEdw7dmVmFNeLsHQHTxy0KCSRYbY9USr0fTqgXrYf3n94bu8rN
PQSsi0Pn1rV5eUNFqtwe7KEI5swdQw4B/b5BZxrWw+MykIkyZ5fW3tf3RdOGbwb/sfM38PPlFW3a
Ui327QRPbAthwVrae3sUy4UR/npU4NwkpemvzZyT7FldUCesjYoHy9k8oWvXhBsjZl51d6e7aXJ4
/xm+dUd4j+kDa0wGHJJe3tGUkxIhMLuFnHC0CJNiFyAuXy9McG/sQqnqwbyj5spgB4ry8jKFSlXW
xORix/MgfvbkAaGGqdCpOp08Tjky9CEv+0etSPI7glvboKRFHfr26kctomYO24DBc1cQBJs7EH/6
6Wcha/9pwcuGxWfNP3HQii/xJ954EVAjadyDBdzaH2cbv3Ju0Lj6DLCBVGCOkA19F3eUPi3b+JL0
9PVgppiAVxhIMnt173xKtuyYkgmK/nDQENSZNc1AJZwqrM1+2VbCPnnKPDnaF05mr4LakHu8uO7Z
PYKkmZaGsKNQEIWCJNn8nrctiVd6vuLNyL1DLbWP87DYeuCq0bn35+J7Vfgr1BgIOHvcFYgjCtl8
f39c/rcK+XKN4of9F4BGJ5umzsshUzmKtrNPvpqjpV37MKhViI9au5blFVUXO39aiW4oQyNJ9D/e
wJcZ9lnsYOzux7x9sNu5JuykF9pd7ZBitM/TCYYwNV7viSagYx158SWna2lpn7aJtwlkbA5zOM+J
I9gv+/bOx7GtwkZbdSPIaBCYgdfGuQg98hbZWA9I7K9mEjDsCLkySitc3cB07BVjRjQuhamFVMC0
3yWm6EeK5px5VymnB2pYOZKTpK9/zo2eDdfjZLcZG5vWgli+mIsd8iuVHXaS4X2DGwiNWSa33u7Y
GCRhoxpRn00HTBwqf93FgRWvkDGp67bXlBY7FUIWQVdTrIX8uRgd3zTBJ0vPP/TtGzcuEjuqckpT
5EP46ScXXizfH2xdGTjQnD91/Wb1t2XrDzv2bHS9Mm2BxS9BnhRBO+n6j1Ho9Q+f4mXNfi2FhFXw
TNZIW1KB6EEI65lGccJeZu6Tne5JkrIqf4F0hfGkpaFfG+ZXF/npr2FoSyNacDNdJfHckCBhz/Oh
bmsRIZdr3YDqYV/gMXMLnNTDuP7szKn97FCosFaesIxr2+QU3zUPs8HeNeilOfihXplutbfrnBAr
I+9HC+1Bj1VR12OPMgxNoQC8ZisPmZdahNaSS2ke0j4rHyu4k18GdBxfFlU9mN2Un/rM6fWdF1f9
b4Rt+s9i7prPsS/WD+SqNAW4r9H+5ckFmoGgzNV8sLS6xYVnmW0emcCy0DJAPNExICu1RANMS5ro
2JOe9XlCaF+6g/6Jyoi5XuV26uGkcNElRlUK2ysitEwdkACXci9TJTGzzSNWOOIQjQ8u3+6D1jsK
QQeukM9jpryfedtbNGO9JH0y+bc6BokBaKgWS8sBGNXKb4NOvRxql9A+ll1e3dojXOOwMhZSC4pe
N6uryXInxpmXjBhV/D6BIWQ78RN4PcMgTDvRbyQptDiAEOrfzSorfxR5Je9Kyx1/FL1q8pMr9fzU
wUAL1npxGJy6PjwhaE/1oOszrELUalVC3WHRryE29e7OdiajDFqzadO9gyPVwWCyJvnOR6a2Ycdj
3LfKn9I6sMYMg7rs2vi7hYmWxRG5vgxXBSI01Ga/AhrdpoeFkASHZIfVfrJnkWBi9Z02oS07DUlk
LV5fHhYvWX7VpkBR0g06vtVWIy2j0esqC5ZibD+VVV43UdkNQDkFPcwfk1sIIKF11k9hS1TgGg4V
stPDQpOoCloJT3y3QMaorjOtY1LpsJRURzHbxfYRKvKQ+6HJgkpX5jW/10ANhZX2T6G79bM+cfaE
fWbLKYSeLq9A67hutBqphLcmq+x34+uEt7qaiL842NluaiCUEi1V7H/TSLL5YgHw4L2tFMMDSl/g
kCi8ga7MOPrZoeZP1b0oq63iRZ3yWQNS8WXaihVT7+hDkFp144dqNMo0SnHcftI6adbBnNrD/arb
Cqrcahtf3TmNP2RM2SQaDtn0SIlgffAxLsGYQ0aigqxbTXVAvdDBgjCVNV91npW1vPJe74JUr/37
emjKn+Ogp3Mk81XubOxdTpRkQmJwyuwf3VwO95qEsRNsitMfsptKd0PCFxql8y2pb2CZCr0+K/5M
va19VrlmpOzIhuQBuVeW80nbg0NmubR5xK2nrZup27Eig57NoyQ+r8XzNS95CHzWvSIWBU+S1aGH
L7E5OZFtzZ28jsVU4aHMs/I5MWXnHah4Wc+6MY5J4HRF/qh5XfqD4xtV9ji2vO8Gdf7PmZrGJ8uY
l/WouaYB1M3l6w6QXI2fcVDHfyegiik97+5618GqTIDkyvgwRfynAaPzeXQTs3hyzLX8wsztezca
OSgO+Oy2+Tk6cZEesWt2SzBLRUAqn+9HryQpc99pLFZo57P5qddo2O04vNJy6RTG0mvRqdglliTF
q+ZJEynyME8YpRy9USpoS/KXM7CBN+YYp7eii7Xvgw6CNEhkqX6pYklqaHSUpE++nUNANK3aWQPL
T/1vBKsTNoT8o79OWbRL3GhVFxZ+rkNtrE3jbiwh4AWjbQ760SAYmJnDjIv7YUJaFiE8QkNGxr01
BikVTEwvNXNplGNPbTYkB/uhQigolMSyYrxVmet/5wKxyZ0XQ7pPvVFvdm5vph+lt/bGIR6MQ58T
Y1GaSXqVSD447Kk0PIs4J9xn8rLWoK1OKEHUMATVMfFWcTc4OIbDwbaSn6uF6zNaLWnc6XGv6wS4
9s1xiG00AiKt5U9rtUxJlQ0nEg0Ff2t4av3i7eJEWJK0yN6pA+yN8UxqweT9cAgH/1Q6rd/f+Emz
YlDNyiwA4ph+wRdq4TZ0LEIX+8rSHoxqpU69JrBSD+No0rpkckicE9xM41tmEtATCIeFI1C6cj8s
uk6bFo8Uf0/UHR7sJna1mx5SoIhaTTT3ibL8LMwWe9QOBvbI5Djps/8FTkqCsCIbhqsJtiETTNcv
t0zNGpwqisHxXVmjBq+IMPejqjRgkAx2bd0D/1M2/c4WPV+CXK4JjVZbnaAo1smLsGp5FfjAsYv3
nSUyXJEpDnLCKbxyuol5c7/s3pVfqWpaJZ2v2H3yvTWfN+9ICc6z66rv7AmR5FbSHxjgs0U0gG5L
87taygo1IXs+ESJtxP7ouNuuNBceM288+UZLHTQ37pxh8u9FPo6PbZymdw6pU/dpqrvqqibn7tlQ
SH7ZDujLY1/3kBaWOacC783oHkMwTOobmz9OIC2U6TyKNdkngaZn2KXbblFw6u15eEhUaXwtOq1g
0lpVYUXF5Lh3JZmwoW9Nkp53qkVT2/l/8sER3yeD9qe2qtRGK9lB59FZQ/GC10m9NzKpzXvTVPrR
BjlPeLchkMFAuDH2Lh3s7rHQ41mGbWvY6wPfR4qtcMT0GTZ8h2VQJML7KlWRllekFNfldWlZM5aZ
bFL5NQzXHkVLqZU9gbVlXpwKW7NuJ5D8eti63WTjqaaaFhjoEPpbe+q22Fo833i07dI3o27q6vFg
CDV5B9eos/Zq8fKCfYKGTQ7PtYYb2J97C3nUhAXIF9PysexF/kTsuL/seroOZVAOwrIDN6n7j1pD
7B/53Pass2cpyHHrRrzIu8XOCxVNs198RjsFjTL2G+2TXbnJs90slXGFszu9ahZXXyO7aKs99nTF
Npuh8qF3C7ZYZuzlR183ZX6Fr1Xe1lTQOEcuCA6IeTOnOpJgZsZgXtxy2g3O4JqBa3X+fGK0g7Io
PLeKyIljXCvoCDfFAvZj55ZD5d6Ujel7Afuqie1LKvwklHLwH/XKld6+UXP8a57HxN2vS5mUBIHb
Rn00Jhvdc9146Z/ZzWN+G5uVW3KPtTs7Ntbt4sgdIhzFxk9Wz+UTH5ONZxtJ+UNjSpuKSVt9aPU0
jU+tEfdftdav79FyFzGuC9kdGjkXqBuMattWtzr28kSMzi5p+zzjJF+md5Y1jZydW9gkuEAnkexW
zJT9rh2X9ug6TT5ElmRTEGjKNtZ9OSh32PdOVUDhQr1m84VNRR5aMHMmImZVPu3auF7CntqcYwfF
VNZdYMl0/YTAvrvTOe4sO3YoFPshYzXarkAyRjNCpkW7w6MfzwQ3zV0XxHoHUBjdg6WOtqn4K/87
WfuC9BfUP43NFitgqwjufpzhSdCRGYwLJdC3jvY0xoF5GgRQQ/N8ebpUaK/qvuoTGo8GbnNRDL/d
osafVlvE4V44y/K3Xp1kPQCS9CagZp4rMGwzZldrjiw/XUMm7+wPkRzy4U8tDCzzWmVcODu/ISwD
xrWptpAybUrardbwj2YZsHKjaC2KOpZTjIE2zvUYrGL1x8Arl19xWslnx66ZevSq+1gIr73vlG/t
Jtvg/CT4wAMiKQT0DkF+dQGb/VLa11vFDge9OcVVFCOwql/+QESUWuMMBC0oEr/ROKXlGvhL3gIf
9sSHEaxEONWNuvDOt3d69h442aO00oieowR6VldzE1YlRjJXNZvpWiy69CDt56TOkGO5H1zs1Jln
TmvYNcsl8v/ra1Nd25SkuH7B7J1XRA1SYAuv5tpALhRNMOkdByyOXwej/s5uNP6wVBzQByEuWSHe
6IJzZddzNwI7gi/3bDAUJci92ZCMPmWD9snHX1NqUdZQKQpCT4/57D37FCdJ8wMFK3xvbR6uynaJ
fzvOkl4obb5+8QTIoAqhhUYXnPbhyxe/ZJjEG2ljzBByuuIQVF2ZWtztVgqiIFVU+YXueX7hvW+j
6eV7RyqLZIfWLUJW4AQvLwqYxC/XFamnmeTmFdYXjgsru6HGztIb/sPF7N3XkwvPm1BB+tVoK6i7
nF1Qy6ala5FODqJp9s0IFi6xAAStC3tOVjYn1uFCW6yXtG2pWhYCzGOA9DN99LWu3q+Ieq/0ZULM
ZGV+GpK+xN74305KOCyoyFKmp5Stn4sAZT6DZ8AAyFYENJIsKJ4jxElzc691+q/3r/WGgJyLEXiB
2BDloXbeesCTWFZL7eLGAmJ1Yy+g7cNm8cc1NCW5f8CeCVwIR99KPk/rIpKDmYKaDuDk1t7uwm/Z
3vbL0cCLoX5PuBJyfWw6L18OmjzbSTYtSuYn9nhTi0olbNVW406WmDaiePTcvVc4CJRqlh+inkyD
bRbGDO+XEJrfXHgRb1RgPdB2tBM8/vymynz5gzITJM+o8DvMeW/sunKFBbJtN9q18B6qtKHcXaXt
IWk6j006VKhyMrt9N8Xzsc/z+etMZXA3tUMcvf+kXn822++iLYWECjvMuTa7N6DyqJERgke7jJZ1
0DDTKZxUiSeO5dpdEiq+niKRwtKLwG6CLJau68vnMIpZ6xiQNNVr6X1WtLCCbByHIhj97YCQKPba
eQG9bMvE+7dAa84laIRwFDAkHNqLZy+BmQfUo78mYdc1ZTTOpFRLznwXBt8bj5Shx7eAowYv8itd
nuPkq75pFFMOkM8F0usPvbHqeyKTh5NXOuqSfef1TMQ6R5OMLwVlM1uBl8+0oGiBzImFdur65N6G
KR/Vee2G1ohE7f3h8salXPpwmEQ3B5xmnk3tc4UBGI5XglpoWqN1HPLdgqomWLt4Obx/qTfEBFyB
wcJul+Y1N/bythIXp9oMkyxclrS6dqa6/ZxaVdnSb6zJRJ2TRQaxkMNN5QvtKFfjj4GxO0KSqYXt
SD15cmHoWz2SzG4S6476Tbx3Jgv7Z1G48opQ4Eu5bm8+HsMkCIflH1PF2YZz9hdEowlfE5Ws/He9
CLkf1GQ/AMhfTxcez/alvJjiaFjzrkFXUMh22d++fDwzDrsCgl/KBk5o1X0Pv9cjbqFbfuVpD9rN
c8Ca1Y6ek2+zWAn9JSNL5+8dfNhx1699V4VAl1InMmlmGA9t6if+8f3f+Fc5cfYbmX8x2GAtQtZ4
3uQ0R22IS21Nw5WWofqcZAsZCBLbhx+W1LGXCBSaKg8OlAd5GBcDKjJ6owFtcQFUaHFtbQEm6oDn
QUBj7bu2a7AIAtiWbHIbBOf0hMSdk3e062C+JU1YETMZBwZGpjZYoHXLq8o2+9upyoaCHGiwPEOi
pctJTLFGS0Ig174b6FkYFz6Uv6vd2a1jKtr64jwBEnHO5po4rji8NvGGwZrWgxSdWKJS84pvVCLM
JgKaWOU7qoluERXKKts9SyuVMOSE6hZDECryLmsAxTXScZ+Gyc3NbyXthyczy9VP180pJea+tTah
M/LqA3Zh07e8arh5bbYUIP0lSwf6jFn6b9UyVDOZRwGjYKEALX/W9id5tyzYBUMD0zjw+b0NtqhX
8oKI8vXxBl0BpzYTmqfHbvI8KoYn5WV6DMYpn+L2Jq8mfzkMNZAmknit/pCtnlg/qj6uKXxndXVE
iQfkNpvaJppbep1U7GxfRMky4uOm7hEbu9lb8vWC5On1V4hZDmktEU5Eudjnqh6Hwre+0OALXT1f
Dsk0rASvdNru/Q/prav4TIMebrDtSzobTFRI7JyPlZJS6iZUyBEVhPOaZ+2FUbvNGS8HLcoRcDdb
lJe7HaNezilic1kPBIaFsm3TyM4cPQDuvOzAntbNIU8Wgie33lE4LNZw1dtZYe/fv9NX+wP8BTxP
DN2opDZKyMtfILV6NruVXwDSU+wHS2sCF4fazeguyUxBb1x2hHX6B4O24Yf3L/1q3ebSPnopTm+o
aOnOv7w0Mak9iDNoG4ns1hCi5nC7Zbc+MunoD7Ceq/D9673xUrezMbwUhI0UDc4edsxXju6W0svY
FtppKa1fCof+hTfqvr7KZvnmRLR5OreN+cu7ijmfj6WaIfk7lf25oGhd7FPforbfs2tIdzkQsoJ2
ZYpDJ9Omet6t6n5ULSZcSaWpu6asNt83GUQ4YekleEpF39idrGY6znVdfjZdZ/kRi3RiHmgGqu0D
8JFHhG7GXem6o7s3ZOZOwQIvbQhmfuk3CO2+2E3AKa1o5Zty+HgECZadNlQckWy3me4b1Yo+IMlI
o/tfC/GUIRaMf3ul2c1H7DYOnFnI8v6ONm1cBRI5cRkVArlANFqkzO8oQ8P69iGsWXsW+oVjGCvV
ZyPGlB311FkfLDpNzXPD6VhdL0axok9f5rHbLSTwcE4ZllIP6nas6oAu9/BlRbKlA07Z2Ix5mjYz
T3RqjMNYrD47itVs7oWIXWiPCrhnNPCxPCSIsbBALGX8nANP/D60TouQQMvl8LWlHX2y3XbMyBFP
1/6/U8b/56b8LzYS//jQXmG/jlOdfO/VP1HVf//F/0VVG//h5AHsH8+Ax3lsCwL7L7tId/6DvZD/
neMJR+W/KLD/4aZ4/6G0wKqHd9XjP2xb1f/hptj/cSl0UOfAi4MLB/nQv8AXURTbNuv/mII3JzLU
uA1rsV3JO0enNNRrp9r3u3DwxDc21XpXPqXxOh5pptpH0yhrmreVtvcGepZGfDfbqXZ0K3Kmcjc1
90Tu2WFBQTrKi+pjTB8OqOhK2c/NkTBLCcq1bsw9C6HcUYc1b1vTGI+t7Xzf8tY+uLnbXjkrgU1j
03iBXTpflbR/ze6hmuLv/WCUu6b1pmuAEOsHyiIdZfjYDI2+Tq+NTIhdmw06rU5v8a/YJycfFnis
oTnaxgHO/WnEhxAgiP5gC/9brmoav+2KSnG5ETp4WmGM4pA6kBDiSRf7WQjzdnG2ZDDR9TSV67WB
NBm7+7KMq0OqDcXj4iTsESc/954TTtE7jbPkjlhi79Mye/HRtHNLj8who+DfoyI2IvTE2nMrjAr/
YCOeWw/1F2EAXc2Kk8yfi4GNcrm1SCkd2ObRm3qAUZ6bQHbqJm09ta4vnif+H9vjbEdJUyM1d5M2
2tquXtYYdgFqz+tMpHpEcJCehrrGJ05zL4mUymQVJXQfl63D2HwhPu1Qu43Ypcx331bar3ssNMkQ
ZLklhsCZ3eLJSmaL/KxmnYbd5NEkUVqe+DvBjRIkGmfiBtHxAKG3rFTorlm2i0denZU5tNHdnu1a
OOnokoLW08mqmFzj86yWCUOiqk51n6mjFtc/TWX+bsr1dsxWZ1cSbPOHkiLV/1RMXYiko7uV63qt
tw96csQrXsGhIAqi6Tb2RzHWtOYmQLVuOqkvSk+H64Wd7Xcxade6XQVru4wkNg7mYYXiWXnKemKv
Xp+G2f7Zde2B5PivCz1nw41/NEVyX/TroV60Y6VXj73vcgPlyFulOPBhMnz995A60Lqbtd+2IGA5
k9QijU1bOBToEYGu7c7p5msj98rDpFf+BxaEyEOnsNj9TsVHn/XoJmkhAHm66KLa7n9g/DquG7d1
+Ytw5QSVUKw2cLtks1af2DX59BjpWAflZKhPypj4c6ZWAGYw6vIGqWO/04ruYehKBAuy9Z5VN1QP
i0LqXc+oE/RZAoK3ivnO7zETsCMwKRe66FidVF0XNcKnJTmgbjVONF+TXU72xa4k2eMjLW0Sc+0x
u5laChZ9p8UnZyiTkxGX3pdZNOatnBsEMvnUzqE2th/zuv/qkkMHx5TFDgNLgm1kdtyI/FsRdgUi
GSv/0sqqgcrS6Qc/N+FkY1oN8Ud/nDka3tG0TE6TQZ+w2JpdzWiA4TXtDAz1/FOVE8up6vldca7S
cFIaU8WgUeNrLGSsnOaCMeutwC81ZGWNrkVG2Ti3MRkXj5Ut5I09cGLHVVvfABB2vmI3ekKs4oJr
y5+ytL4SralBXvb80PRrKocQoB9lCTfJ1dv6xI6BNDL/QIQMapBRBXFhcOIH85Rmkbm4zjXo/O62
2hTu/hMoan+H8GQgnwpBh1X8sdfcAPKNgaSYDW1ve0lzH3faDbhF50BdczmZq+s+Zpi7gm2avmqZ
+xmDVrKzi8q97cahDDKHeTYRyBiKnZQECc3ekXzFW1/PDp1XH8haZYZw5pNXm7egGk/5IH/ibzHR
MONzRhYCRi1ZY+wsc1S76Y3dPqQCKL0/9Lt18osd2c9uuFCkvIl7O6J1/LvzqGhyO1ez6oHQ1zKJ
6Kq0JA/S3NUQIFZtlT349WoTJljQKiaPfb84Jkl+S7IFsxfyAzFH+REuUPtsa/0uq5coK9hupz26
tqn6pKx6DXr6tv+HuvPokR05s+gv4oDebGnSVpZ3rzbEc82gDQY9+evnUDMYqHuEaWg5CwGC9Mpk
FjPM/e49t3ScSzNVydYY31ZDp6PT967cpexIl3B7SGAFZybzO+TOzV/FfsYJm0YfzsqpGR+TGWgK
PzFnvY10Zm70tPr2iq/Ne1uahm/v51rC/Ia/QVkskRx7wfvf3Mwe2HxJScLJdjY3stZfgKXmoz62
9ZEP3XLKre1jmkaT3cHJ4nlV44cT1CC25eRglelnHuJgeiw6PAbZSEmCHNqkmIY8GTYn6uB5XICM
4+OESbkGLShqROGVufxgZdqjgTXgMVUUorZG81ADzPJTcS0NyS+ml7HX549a2n6brSVnwCrWxDVV
/gn6umLBrXmRrD6Rh+3I9GqQ0SMPj9UP04Or9fheVhVzY08YZFv3SMQWcDBru+GgWd6nTA2niqSM
Pxfl0REF7oVRH2NhAm9HKE8MSPXleLfCrA8LKo26UPitcUxXQJxC9TJs2YLp2DztKntY1O3n1K9m
qA3tSw2Q+QJ/miCkwb5J9CM9zzQgHOVYp6zh3UzdZfPU9E2CqjVcMqs51rKvTlPb65cB4s3rYNxP
ZjHHYJSxTVUbBgZA5IkkoX3XF982SjLiVU89L4SZ/GwNmnNKMfjEtFXAVitFzENonDylB49jSTiR
3hO65G3fpnGrYE6VmcEBPyXEOF6CeyRMDAdd67CpOFpW8NV4HSy/5row3uBJNQ/Ua77tlFDLHRKQ
2hRWMm0OpXgIsvpXZ3ox/dvsGyL9WfFe4AYavmHr4t8Wy0zIEUKYu+Xpp9Km+Tnz2fjSQnciFyvl
cQvEcjfoLUPVyVVf9NFPNJ1tXZp4HMTypGC5Qb/JT/UGMlzMLeY8ydO0ZOOBZf1jVsNhHYzjmmvX
rS3ulvIzq9kwi89gqO5dp2IQ24MQkEenKPiwCYDM8LB662OR60tTOE9Z+SOoMcoE1SELqDHttNgo
b0Gax551LuX4aY5srtBWp0E+kLc6qXoirQOCTij8SdSisi5awzOpE/2iGiR1+sfC3OvObpF92GQZ
cTK5z2oSw0nMDDv8znqUyJbNJBNtsvRkoB82ydujNQcH6VYXiLGrcg6jHnRHWk6/l0v1oPdmXLXm
C9eoz1YXF8ce73votJ1UjwMPzDbn2MG6QMY9kaOE7F6XpDOocYboZ41jK5T2NY/TieEYjJLsnrrQ
09bi8GFuGOn+3mRbN19+iWNa5P6XVs5m0vc8Lv7A9jBJiC6Kz9pCtgkfMDuZDClxSJPUypxzoVzz
NJfNsWz0b5tq96CBsUXpkj4qT8tPttsY8aildMcu9gtxDysq9XVMPCtXz23H93JVm/3Mte5LiKlI
TLNix+5K5+qMsjkGI+3IHoxs+uPSQ96JW71qv0Xg3Tpn5uHCmW2p7tcqgtuKazxYRBwM4lDudWHK
shNqSvrI2n8tT3WfHNj4HnqUtSrOdy6Ktoj1szIG/o7FVH/yoNVhpbUfVTnfj777sxn1l5przD1D
t9+cztqLJE31CRrrqdaHvYTGpHVdhK72YtfGkz/1PErmlD4Y/fyshPGMNHrsWAx6SWuMV1uH0Vma
48oPOul6Jr8zqipeyP4u57z4PWImNWv/kK5Dc9sqTj2EO6LRxkal0xRz86eSbua2DR7qqgSAsNXq
mc/Uo19Xv7AIJ9ImyCq1Wj9PWAwTKuTxC00gl+OOyeqdlfYzOVfbSZSeXWXfl1uIy/hl0Hyhkz1b
1zfMfN4PUuB+JORc3kEEFvEutOO5htTkKn+IxdSwmEs1xgbCACqCVeEL7iBvl3kOg9J90NdtTTDG
c8TIxJk4YXsnSarec1Ma4bGU38Y0fUaKzL+lnbjz2OmHdgoS0XIKd0WlrrXRtwd2ZPofcMJRqoAK
KrFZf8fPbJ7qmZkPcHrtLH2cjKEBiyYs9sSfV8zqSovsq2ba7PswPOqrGVTTNYfkTOBnb3elSuUi
57Z7WcTWP0xp7oaor/WrtmJZdj1V019S83YwYA3O7JbqSuI7O+TISxArtSDB65mPdHcHX36bZ4ch
M2XUs6Yft9mW0VQX1Bz3/oTTU8oYaXq80Adfhco2v4PBCX6tfD5g5GfFc1MhYBYKMPniDaDXdPFN
+KUFuSkzzgzhm0sNT5/GGG/szpytjTdbZDjhcBbzkAbdTzOd1KHs12sDYaoKm9II3rqRfXgKNDey
9cG7wIwRMRUSa+L72xp69bTSxhDId0xkEMdm5XgPZNYBmsyGdyq93j6N7gykl3Y/7eSbBm0Ww/ox
Q9KNM0yYFe9qNT4UQYvRs1y+CXrimliRwiCaplZ1Az2QPnQlrrau8tbjykqZDK223UheBrGxteq4
9pv1hSZkHkZ3mC/G7hOMfJuVuFImII8uw35Z4oWc3DkekJoOY9OrSx8E2iWYuBUDAXnzjFL/mCfT
iBwqOt83jtvv5JQZe2xEXFnd66NBIcQJo9wYSUEYQcdsCBIY1fiaKvp6jKbBU0ev062C4RkvxLce
VGCS6fOK7o/JGuZIBaV566zhmBvN8xJ8VI3QzHCoiXlI+d2gvCkpPaWxk6fmydwpjVujfgYNEHCm
JEFL5006hy0Bt6OnL9ZdsTpp5PaG/Yhr/5sKNOdNTkYXLRsuyoHP2cdq7k5sx23uUnyZx1S0XUiG
xrnRAfFadM6eybCdM4PXmqe1/kbjC8fPbonpb+ovbjVWFGhwlF873b+a+ycSYM97abTl02jpC36E
0oA7nD9aGZ4prI/xbNXNnfSc5cbtfHlUkxEkw9h8Tk6fHicMXHftRC0S5ewby1E2Xz3mOnfFnBZT
UpdOCppvK7Airtt9hXGcfZazfq8RB2EH2USw4AY17fvZ6NJPf5TqNBGRSPIpdQ6BZMvRZ887eVwM
I88TVA+5QegSdLxoBq8lnehpn5ipn+m8dZ/2Fq0T3VvpMdBKmK6N2pxPUwXrE/xV85mDmvPD8rvh
ftHHfOQQaM0PijWdlUjYv7SG6IRVT+fMalWiGB091e5PocAztI+Q0n5mjLdqdTbVs5BD5Lsna2h+
rOzpl3ojuBPItj4FXq8OAVo5x86ZwuRAOdoTHZ1UMCG0vmPCoyJDZc1PnsgFIaHTTjV22DttzGNb
K7bngmr7T9744rpYXvnbTm2qbDT4Ln4ZVK+gO1hYC/zZSt9eTWgzADXS5V3URvDZzAP3ltlU35Yp
b85rahVfnY2ZdAtSg2Vn6pYOwlgtT+toxKWkC3QaVfVLBgUPwsCUE4z8bGxl1I3rqCeakB4GZd/a
xLcdJxrabjZcB2FlZuL6mm4ch67fgRqLrT0vHGq515FB+rTtTCs5/1fjN0qwEG4FxTDPjdvIx5LX
eKwkx8YImFp5t1r2TBylUcYDcS/9nFs1FtLVV7Xgci6Mm7m01oebF/X9Uu0wA6wvWhBWFRjwiF61
+WVcmnmLLX4kUSfl3uu5Ub1rrWGfa0Pbnuu+52ZqeFV77ixfMp8UsMXEjB0gnJX0Hu2tdH6no2As
yJGYTcyXRTT3pYtKTkXV1bOd/Eilz9piV6C4jIuo+QNQJgVcS6odSjqwT6xLbeIozYpXOrC4LEiu
TAVu8tmTw0VkmocBnQrK8grgX2oRV/jgRxZsj3WqTKpQuFvUjeqvZpci2XC1CtnmAg+RzFF0bXo+
lne1cqs2yLcdTSpLHCHP0xjISB8lHbBaU4M1yTCUjTRkWpVsb1lbLGc4SZeFkgLKd66NsF67zohs
Za5hn6nDwHVkzPr0CVJve7L3qK1qZB+NfcfNfSM1GnRdvPrbsbNvbU08Pa/YIVPziVdxBur7abse
QRM7KUZfUIugzj7lQQXBMnf6VPMUFZ5xrIM5GlOQq7kfDvN9xtH1efW9PnYALjg08MJ+gQfDti6V
VUROXrHFzHljxsQ36qRjZKIv72XlPgG+jM16po/Hf7X1OslVOjEfOs3V77JnQ5vsOXRz99nZevnK
zXA6CifbodOSvc6do8l3yKaNVo40Mqnt6grXvQRUEEd5URx8Pfs5Z+K3ZayQw/Ly5KzOHGHBkNFK
BxIs6+od9YJMHsJiWKSwAwN/PTpL3hwdP7g2us9dUThX33J++v1+pptoyaNLNOAEr2MP4Oppsyc8
Ed6zoqLRf68mh28P1NozO3DitSvVSCQKTx5eSYwk6B0miqWw8aZb1UO9L3gOtnKCNsUKyNuwQ9fl
nKc7/nerLeO8MOFz9kkdkOTxSQ/Sp1OFci9ZbdN4BI+6Zs6zw2imQEKpZxGhBP0yF+9h841bwDU+
b8gy2aV1NfLiwWSu8gKvzj3wkH4H+0LPDs+kJFzGj1zvJU10w+RTG6SvPBkNoy3rdw+y2FwPNghH
zjA6J19KpSpLJijwL7YjEx9kt9k71yXIvjz/pMBKbArHkRe8btquj/lXYyahghMAwl3Yee2V6qQi
Jqv3lrbOs9KMLOw6RqOD9mCZ1nGUy3ddlLes4FUP5sJ1wE3sdfmiTjnk7HBYKo8Nvr4v0rtOgN/p
8/QyV90zp9X70kYolpVbJE3qf1O5M8fbuq/r2fPUjKSEchpo29Q8r6sUIZHkOJ8JBJr2hnFfOzYF
s7QSy2MYcI0JZafsMzv/ewF0KkV9jKcFLAPs3mWLs8o8G9z9uSfGUndkyCUvYHbFudFZSIMS8uKJ
rBOIXRfkGju0O48lqKMulVaB05ANFzeQDeIhwMChlRFJOtZs6gR8eZq95s7V69NqPaI+cvSnUaCV
7CgpabZ1bkiL8daggw2Xiqw3hvw2HDDhRtXcLKdubUMAM6hYWD0iBMDH2a8OfTnwecNWMEwB/ge0
NsSy85RBUdPmZ/KgR8pe48z9Ps8+l70uZUMPfnk4PK0CJ3RV/m67FNHe3oab3pj6U0fzUeyJluVV
0ZC3FH72TsqIJmDbzE9titsM4Fcbchf6XtHD1diCJ1xqN7dm0auWvahkism4ppguGJFehFIxXupv
Xfdu+Fj6guABHBbNkcHBUwR9prE8bHA+CcJZFGfnd0Hux3KCMjnbaQxwKpgNoo0frfEbk8N3Duhz
2BuqS0jFP5aNlZ4zZ7nKSvGhV+N2XRiUeqn+WA/qVjjIriz0Pxp9eeAWcq7n+aNfujt9/QjM/rlR
WOpQmbC29RwLoDR8FHlxFFxV3JY/SosrpEq7Sz4ObLqL9qaZN7rumWtg+dfHK4zM0K/xdoGEMnXQ
s/XdWjZnLfdPTbdl145/t7jTqc7Wg5yOWndno1JxBLIvftAc0+oN1SEs0zc1308u64m3vRjmiM4/
HPLgOKGKtgMp39XlxohErXtRWvs3BiqhGK+F+mAhCjlxkApiqEHkw+uec86jiz3Hq0vqeaNIw3kj
3xkZ5jdn/VH2bwxbuOpxGWQ36Akzym25dkPUeO2h9z97XWPEbuCdGBh1sEcMzf2gobhhmykbVjRu
kx8L/LbIl9V100cvbPNgee3t1aJYVZaJyayGlkv/dWJyfmgW89n2xvWm+o5biElIZxt+2wuwLQjC
tjk+VFzwDgGR5ovdMmng9BJrwjeuMp1f27a/V4V27lS+P88NfywR1FwZB6h1ntzubNJyO/c4Lkbv
JHQuocysCW/4T8Vmuwl9inPLa+B2t7rZ1TTGL8LRGOypM/FuVk3ic7azk095yB1ill09WdXwmw0I
7YPexMgW4x1uQhKW5b6OD6v/kBbDciTqgjO/RPZg4WWe8YlZfKK/eeufYAN4WnNPW0FYkRWNemG5
Dzlt3GcqlBFwxxe7RBt2udQoxcaxbEa8pdnnMNjrnTc7B07WTOvAVrVrGDiuB0FK3pnm40ZLJEm+
Mi9XetKX4IAxZE6MxXsVOGD9wLrqhf7Qtu9zN6Fv16+l5pFnHGLavf2w0Y3LXNiHuWa+1mz/kEzN
NbvkczafnMpPDwjhxanZMuocRO/e2/rinsuhveW6g5TbxkIXzy0yLiIL5pKgCSgApqi3m52Fr+Ug
pqG36xYxmrRGUQrw18s91qyXTDl6MtMoyEV1y9JrYTrjqZrWjFtIqkiGye7JoH2vyLP83FPSCc0i
JxGLBZFGQng7vAsRw3/vFqj6TIkh4bWDsuh9xdD8Q/JloWNW+lHfKhU75vzcdF6TdCQHnpdU6MfW
E1fbLxNL+HqcOX0yZQ23urYpYint82RX50kR5LEp5Gvt/h0l+3UYcJ7KPcizt5KHDBSqaAmm5aB8
Tktk0nROGv443Gecol9Xt/HYuwsOpl79vBTB93q2j4Y5kQr3aayxm4+10u7RFt5o8z6RajoZrf+0
FZkdD/qIhBVMyP3OZRP+k8U5b+wZ3uJqpk/HypNaDW+1otMZQ0hkbYONGpyTeIcpczP6wUwce54S
4rV/CM7UIaWh3WmT5Q+xphwZHTaviergI4ad71CzvE09ebiR0CD4hOnrDXb3m8/VUUOPP8J1Q/YA
WHXgck9eXTnnGq8hQVdbRF2rXlIAxDi4/K269ENZH4Ne/KQz+hCInWvDtpjpL5svzs3GXF7WIA/0
lQewkA3VFjzwqYz1rLzTPKzUXA4YKtRaIy7uVFzQ3NLDLKf1OCkSx/DjqiizraOkn1S4Hf9mxcLn
jvM5l0qLtmrT37Lapyd3du9h73LUIVEa7VcWEtkE9RvoExPDV/Kn+wxOPbHt5qFoYWPB4HWPqpl/
t5AkwxGkXZSWlnHY+qyIutIApLQ63X1ZWQ95MQ9nfjURdoNfn4eurS+ZsliC2mWM07Gj6b63vJNr
DF+p2Fq6pg0znrtUxFpfHxbNeOHz+NjlaDcIW4KjlmkkahsY9m5IY6leLp/gDMjTzevM1a1T17nS
i19uZwPEVaK7bDLjpD+NNpLeah5yuF+E/nQnybcxJ6Am5rNanP6suUSVgqYuI1l2+1mvMKA9FGO0
Z51ia1l68nfYH/QcNXaEA5p0mf4LuOOHVnPAwz1/NCZMCKY1V5Hb0Wow+O1nxgzp0eT+EfuoU8/+
YjcJOlIRmarS4hlg983abAYYcqIbqtjpTUHxso7d60opbgWP/WB3W3DHORGQy8AsPCd8FwX97kfU
3ZvkRkxCuLtqUF3OJOmKN4iw/l0/ts65GxG4cYYhOa/6o7kPl7e2gqFqNsc8GOSvgdjgaTE7/c5U
WfBjnXvtQ5bN8pnrzQbLaVwRQjPGAbX6MjR6ruiMuG9d8bAK81mDkYFKyy/gw2J9WZQ1o4YywsB3
GjaUdseBEfwqWysWwdQkntkR4x5qTkJ5GeBZ4PxQczgnS1+wjNgVGA3PnN3nLLfNuPbaNxfMCcFt
KjI9ws9Jv/jbKWuC9XVY4HT50HPfSLfeakPPv5iqdCdS5V1okDyuXd5Daixoscrbswd9Miq6gqQq
1haqD2kJIfSJKgWVpabOChjeWQyrEXckSM5SFAe8XrQYF91NplX3AGjle+r0VYIXghWtp+g6ojma
03zb93HQdpdAp2xV/z4gJ1BfddCwj1KLvotVfHrw5y9mOI6WRcLdeel1uGiyquSJgL/1Xz7Rf8uO
9f+uoGoPUf1PEdD/Mlo9yup78+tPPqv9C/7bZ2X/h0EWCBsVKrUF7w5343/7rPh/TO69OKZ2kxVu
z//pp3Ls/9gptQaRTRimf/ZZ0SyHN4qQw056pXLu3/NZ/dVlhY0ad9KOtCQ/udc8/tkVqXub0enZ
pLOItNuWWFuhD4fCyJoUVd8d9kS/dAjlt7b/mKZYYrrcdBYm0Gb3dw7Nv2QGdH4VLF+6hcrl2LtR
/s+/ymSrWfU4yTEYdGuSVV6ajN0uVWTm34SQ/u4n/SUk6EkEmLFFya6X2mGVhBhQsqQ+uLn5d4bl
v4bB/vGqWLcsf8d1BkDo//yqTNmSB28MZnzbMB1LSaMMQwFJ2f1cJY2Yxni11QAXBc4AnHgOIVb1
dxHZf/V6//l3+Ms7u9ljX5Cg1TlXi/zBslQQp02OYmjAl/mnJ58Hfbcj/XOn7F+8w//1cm2ahRjq
7O2Df7Etg02p57TleWKYMaJaM+2OXL/UzBjtFmCNoYxu/ZuAzL/6mXgPCeKQaiKD+JeX52hbuSuV
elTwV9yJGeZ49AZpfGqlTrRe5P8u4O0fr5IGC4/AsUuf0V8LUxhR4HYZKfUGuiw/fGPkciPGrUj6
aXbTg6SA3Yo4qJpG7FChHdsB6Y9zR2XN9LVueu2enIy6m6TW3U7Fsmk2UnBtob2AfNIeG1fP2oeW
GQ1jlhWDLW7Eis7o//sv9a8eCiJFYLpwFxj/KyeKCiGn3YDO3lWiR3YZFrygqnOMLNYov/3fP8z/
q/16f8s4WOqQZPd3jNjZnz8HeCeCpcF0GoltoAo8GKE90C4pmic4+9glgA2jkXFeJxM8Z6Z35zmK
gPbQkucKAXQgdGYa98aoXXpRhtxh2ztDQ/+MZ7zVKsRDZQ2nyfIspl0gsERUbMPyuooO8xLvO36u
BbbY25bbmCvowADdjJmsQa3KIEic0rRVf5htA67VYS712Ii6XGLHaKaGOxJZE5KRRBcJ3ZDHA3GU
djL2CzW1MZOMJn/spGfPpxZnElY2RvCUVjXl9tXIZefLwXhwbh0eSgHrKNNemBPZP8baEe0htbid
xX3JoJM5OJ1CANMhiQSb5v80Mh3lyOYzw7HLV/6zsfjTsfNGR4WDwewz5D/DGLuaGEYm87O2j8mM
8nPQFQYTq06BVHR2++YADPewx03yCTYTozd6daQX1tXmvQVDmy277Gs+eF3P6MJbnAxmjjn+2rPN
62G0s7yL6y3F2dR7mfN75qaOGGVMaRlNVdX/dO3V+8jr0f1Erl2MULaFe2kd+GW9WXAypsPb+nTK
ZruHBJ/9NlZzBlzUIeGTlyu/SuYCftw12+aji6/D01AuTEVr2Trvax+kHPSlu74UXSPhUG2SS4im
ZRmQMjm9+GXrP28eFnxYXUB0qB/1UZlx6G7YeSUjP7Oqx5HprY/UjW0IvwKXSPB4GlIJILxp8n66
zZIWx63U8j8GjLI5Aq1WokDs0+a5KrnBbavuTQ9O1psXVeQoDzVu5me2S6/C+5SbOPsl0aztfUkz
fTq62mK7F+QS277kzNdQLrZ6noojmeHirUlx5kR+ZtN80hRzibrHoOetNzkKh14Z2FztbMKjZ3us
XXnwph5kje2LbiCGUjjcHRupRIDV0e5zorwNDhyk7R5/o905rpV0tVow3aP6MfoW4LzanS0bGalF
BUq9gKOyaABakg15mXu+0As+kus0fLVzPqoDPlSgBMNEBuvEMNjho2J7RRAWgze8WRuGqiiwVmp8
2NMGGW75VnoJZ5z+e7VDB+6U7diUCJWNHZLO4boxgd+9Z2yfOifIu3ODBzlz5xtZg85lctma89Ge
mHgc/LodQDhZKY/C4K/kykh3eUEDoM9xuDoowrQh4Vk6kAEyqeCIj8Jfbym9RdrNZGq2fiycdyYa
IJRDMzv1B8vvtBeMYrIZshi8MG92RyYK3lL9MPmQ2VEwV/29tJt6fKf7RkwP5mCWYu8hdxCr+aBc
7WwV9PGk2ag/tUyZPhx9QFnd3FV2x3SG0aMPPJ3w2LDn1XET9NxQiX0z6OQRCD70dm1dnDiwtPHK
OERdmNsH23lZOoJdGiVmz5ubwpu3GDa8NIaJ7kpaZM+WtYF+m8weRogoScuHpAUpjJaMpseTmzGN
TCaDu5DDoikd48PRLPHotdn8w3DwqH2mdQsuFnkvTdUX3o9uG3anBl6gm6AYB16JaXROfU2tVHkn
yfRm8qBCDowKw7ZjqmbA7YFJ+1AT21+dONBx3FacmbCQG+cUKwsWqix3XzGxwiMM6N1mF2wcVGQi
leZ8Mxl71MfZbnkIR9PR0D6KbPSj2ViGV0VsWJxqfH94zTE6Ddxb+c6hTYvNx0rXDKfQtfVlpA2j
6x4ma8yOMl3K+mb3bWme+nXo5cvorDh4Sfq674CJplcXGCY+eqxIbEMbiRuQQh5hWRtPTTcuB1G6
+PBgjkWLDuhJbFP71ksrfbGhN0mIsJMDPcdwR3g6WLxSypIPy6yMXcdfn3vR9m/Yu+XdFKxD7M7+
9E5z4sjHOUvpreeIbPZDMmvLrcJbcV8U1XfcwAyC0D26BFVki/uh25D/qzzpuXoebHP2Qi3NTEB0
mgdpqqurV6z6E6af0dCvGOETBXMy0VsVbnPxLStQUm1rv5GOYnBOskYp0Log+CzHAA6xlz1N7a7p
15Z/VwZBetO7wUvwCVNVBCSyGxvrstT6V8qhLDFBmb35u88PGXM++VoxfXemglJXG8ffzNja4Snw
cf7bYuoPeVmJA7ZALqrqQ21ir8RsF/97X/c+sYuqJpiCzbfs0uobFEzGg9KejkSR8J0vjn8MMtA7
JJ3wILX28rMJ5EdZptWpkyJZLcVib7bMI/10ag+esxS3YkHSyz2rv5Y9fui4MNIve7bR6uRMDHb0
ccsbwXxuIMqdysb8ie+ciaZWG1+q3NC815x9u8dOOtYdEzFZkP5oU6iWaEsfab+1rxbrW8RB0n/S
1o0L9yTRBb3xj4La3EQLxBXp8ufioUhPCmBR45whmxVHzSw+yNE9zgGZx6pmPy739woKyZBkJSrB
1q2Uo6Z6x7WfmPUZHV8/5I649LnxipHORrIxWhzMSh3movdOhZ06l7U0wYPkaq9Jm2A4cgqAWmTb
+meaW5D70i5bjwZU0fvCb2ycCDQUxp0JOx3HMljJqVRfNni0l8ac4O35+qCcuEsX30y8rH0kee8e
BjWlZ86srxYa4v2cO+wtpmoeqBy4oNCeavyHtHTKH2LGGBakF7PbKFgtDKL7g9wuMvMeclvOiG39
HeZcYMcEQiKKgllAZpGBq+KgizWlEX9wJvR/eNumxXWA0Vu4eE50zd6uBdqyy3egc1SfULc4CILx
AVIRrnJm52XjvBMAp8K1stPErsvzYnAQAJD2MBbeb33ka4ZmNU/UpFJ8q//BGOHAcWx4aDVaRafG
P+Ku66NWq38CzIJ5uPmg+yz7QczZ9Imqpp3tTTyVG5D4kFJLPCOkd2LKwOTTpjP8RaxpYnejDryH
GULBUDz6FKfgMUlGd3HCBoDOMvcgc7Uh4dyXnhlhApSq/AlPObYXTAEH4dVfWT/5IEqNS+m3c6Tp
43EnnoZB6t9SB2+R1363g4nrita/aFNxBr4PNVV8Dlb6uo6QeSfVXVtJVrsV2fe6YCdDdNir2dP7
utISN8cygwtLXIFosZhwvhlxzPSK+iU1Sx97paEfRcnB2CIvwb0EGmS11nkS9Bh0KH2302NWFPgr
6R5zP+kXGGJ9Xf+gHSGPRUN1z1hviHs/UKQAOaVmE/f45SX8ZD6c65etizER7phsWjDcWf7KyrrK
m83RF1NjnvlhBebvDZ04B66PoebYdNZEdguPczRjHKGxaOk0enQB6nEeDcgTgqaQ3WfmZLQeCFus
P3C+b+TZhzV74r0u/AgPIqscVIOn3E2zlzVfmg8xu6S/kcFhA091VgehyXigDKfZ1H97gzC2sHDH
XAGD4QQfVbmrEeDYUNlCNk3e+qaanZiTiNucifBALXUozxk/A0Wq6KhjCaHhavOG+2JaU/tgpDa2
Gr1rCW6mgXWqdcrnMaAQzeHaQt6oAy5y1ssqOGmLJ8po28aCJweFFGJpIKwfmeHi0Sbh2WOqtqzu
D95GkpNiaHQ4dsx0u9XHktilqPphqTzsd1sGiezQz4P3FYwLBDki4c50bkkF3fcIOryNmk7YUq+n
LK6Eh/cKcO0+szaKe4yxfRl3BM+/0x5ibC8pgpPJQw3yPaLwqRQhr7KgBrAzlQ8mTh8Yy5M3G0Oo
fBJVG8ctpuug1d+55L60dZv5UYBSg8tmVlUZmo2AYsI1lv8+2VNghO2kiT/a1ABCMfZQGOIWC9qw
c150jKCjlqMNT/IrAw2YgEwy34fAGcxDMWr9x4x9taPkpOFdQqVFm5qD0tui1s/cu7yCrgA2dur4
n0XT8aRPXu9xiyPF4Xpr/p5ne5LbMBvv1fAXtjF/IHUBfRMGIvO5tPvq277gvVp39DQUVBW1q9c8
ElOAE5aNqdi9Uji9McAN1ZdXKB9EcGP8J3tnshs5km7pd6k9A6SRxgHo6oXP7poVGkKxMWgIcZ6N
49P3R8/MqszIW1U3e9eNC1QWEFCE5HInjf9wzneqgyWyqTtq4dSE9nrx93wo+jt2isN3v3TqY9ZV
k821XdQ2aL1APutmMfLDkZv3aWshYUucmTVyNTAXY5YfuJoU9s5666M4eCZem/MoI2eOcxdIHBor
Atkf28pwKdm5MBFt2NnACrYuP9Ke8CJa2XpxuY31dNmVlP+gBxvYmWUHnXYbBK1DPFdplT8anGff
zVzJB9vNqxaJioM0Nu4lfsfUD5puA3F14OAaJ2xcEoPNB9gRu1nPRRu1gEh7694hlPMuVNhoTi0/
5D4bKA7QPSij3ztSpzwuBzdb6wj1Jznc/vzG7rC8m4yQZMRahtmTQhnzTsz1fEMgEzpz7rIKCl8X
1g95IjQtrhuhBwGZGCA/MQbQ2QtXICFPymXZoWdE2ptASee7i3iEncco4nejNVFVKFOx+eEXQmah
Ih1/FvFoI7Cs6HYc7TEUp0SYv/lzWbc8Zjx8MLhTpmLfiip7HCnfPdxbefEBq8oBvxs29T3plXSi
5lyU5GVz0obbLCvMj1pVy0p5Qia5bkXoOtuBnJF5O04Ttec8D6zCZomkKSZZZQDwPxovWe83qJVn
AxVJkzFXXfX+2Ka7MTXYauXgTHiT9UT7JFVjpNtoAGhOgKVv7+hxeVxEQxKyLhSZvLdzdoIrg1r+
MZs8h2/bouJczbqKrFVgsgg/RK7JNsgQTYVkjd0srozQQkKlXeuYSzZauzRi9b2bXZ3oPV6wgKRV
yMCICVyRPBllkHssG5zozqNAtZBGDcCC5IywYlPXfpNCms+LkFHD0gMZTTr/8O22i/ZwPwBLMV4x
7lGwowwyWy/D+KqAWO5k1QyPrtGg7/ICfk1K6aK+s+YYXUc8TGl7AIvj5XsztLO7Ro+Bs57H1lTb
Jo161JKRYEyM8hVSvDe0HOeKRziNWb+boa8Draxc/1nFEoM6Ei/mGGGmRLdrLZW+/vvp1nmq+Xuv
skVqwpJRHCxcpWXQ+8fhlls6bqVgn2+yYjTvZ/jORxafgBJkUA5bw+4m0O5kpVGt+CYcSjrl8roC
/bXremE8JPSRV20Iq3j371/YnyajvK4Ad7dkkUVk1c/sEIy7bZqmIRh1e3rp46SjPgcPXHZhvKUe
M/8aOIKxnu1AcLAJXWFoZ/0MKkrDunE7eOCbQObpRigWVj1jhgMB358+zLv/MPdd3tWf3nUmzRbw
OeF4f+asOaIIMYdK9phzpNpX+AeN/5QT6LqFI2BM30Vf2Gxu3CyHuKfd/zDS/C/mp4xgqI6Zp0B/
kT9tTgozL5knskSYOMNXPo+RFYkR5t4oiuE/sCv+9DGCNjKx6BMvQyiTL3/aV/Ruks7d8qPGZpp3
dU5snZ2gYrO0OxzqIgu3//6y+S9+teWXIsDQZv/kesvXf0fU9Lo2M+UyxBceUi1TReMF9z0nsWH8
J7jVn36Uz51j2aRNBcKD1vLTj7LtwWuiKONHhT74C5OiBlwN6g8Q7P8Xm8er+L0p2/JT/69lYfle
0tDGYaTPpIJ//un/uf2kYM3yr/eTpx9N+2P6w35y+Qe/7CcN8cU8X1l82MS/WACRf1tQ8iWxkFKI
6GCYI2HB/GNB6QRfBCEGTPMlwY7cgnxuTMJ09Pe/8SVivbgfPI/dgoCR9ldAEMsL+91NLrmzAvZI
TE55CSYBSz/tDRLVpZD0HarfBVYD2LWk2cqMstpOzgAtOyuL9IX1fncAZLMMeLXFRrsmW4ZSdBg/
2nRgpN1gZGfxnT6ogRnAiozn4rkxgSMlZRa8OGng3fqdEt8Ii3A/oci9OpGn3s9v+l/afP9/ev0t
MJ1/ff1dxjrqXouYp+qPAkPrdPz4+994Pvx2CQqXbTefdPDLfhzk0W9XoDC/gGACL8C1xmlkLklK
v6JIpPtlGYFz8f2KG+Hi/PUKlDZoE5AhAacmK22+3V8gkQhe1u8uQMB7AYsrbg0LyDAv4WeUHfOY
DMOsrDaeByp9U6H6pgoscIsZJIakmxLH1nNWRf1DM47fM0Bva3NG2rZjKp5ZWyAQSO1TqfOLvsWB
u51bpCMruzR8A1lXqIstrWgf3BYhNquLcbSMadO07vj0u7f89s+LWRZdP/0irN9cxAY+h7or2Pr/
VKT4rW97M/Ad6ixcP4c5rKNu78+IP0710NBhg9GLP2LRBIDUzfpHXAUcySG5muE6xkmXoQWPbQdU
PNOSDUO68FHnTXzrEgjNJqDssouR4mBJAwr1vRlqBIKWQ2Qh9vjJTxdVn6A69P0sPBiwkupDK/RU
s5gxFwL2EIKinuBRflPdYJ6GfJEJ++2AhddmayRug3DIn3DvjB5oABDvbBIXGEpIlux75YNt2g4h
Q/1NhFsMOSrMZURdsWbunIxoIGiZ3UQyf8WMiWeiTwmBMWyUyT10ThiRhC5AMmqYj0U4y7J1wPoC
RrEHOXbHYmVgtseHfIkT0L9z/QxhYtHmZrdN2dpgbcCtyRQnd6324AYhvMPOH5pLJOyTf5KyUNXe
asUsEBFm1Ycfe/WpngN5kTR+vk4h2TdHsoCalwRND41LwsTjYBh13ax8IkQ81i3BfKibLnyh7Na3
GJbtbpfR8DA18f3+2p+9zlo02UtmjjEbLj55zwzxSqhxZosMAYC4Iyu5yePe9lc9bIQPpRuGfjlW
nM86bYKWXyIbHnAP9sY6syPxIxRL6mfEiGUZ2CTXLF0TcVOOhbisB3eAYJKV3AEDrxjPVANt0mPg
sJLmkgiLcne4hzKt6anbfAK1U5OsYuboulbWMHvMYW2Gc7iDY3nptzxn1pEqfbaqeZeHO6tx5FOB
KvI9HtBIr11I4uNi24b0h6qmXwD3RER4eTEi4m+iKdySRjPezBAU9cYozKRGut1jyzcMSvf9mCV9
c1E3yfw5VCOXMZM3YBYmVst2xyVoLuD+jq2T0w/RK9LFyNsiRgleJpfEEWy4oJNxDKSl2obYRLHl
JdL5KtB08HQl/8JIJyE23ogUa8WAjbCQ2WT+tTMnhZwxjqfsyIWHOGvAOr03nA43TxYbWJ2yWQ3P
vuM0A2s7v7sNaqtl49Fr/awSi52vjTvhwRZt8i3JSg9OrD8O3x1CY0YeaQa276poOsHoFYTKcTJY
auDDr6pPo+6s947VMHpmBniMdHGK78PZzz4LOemr3EvLB1f067QFr8t9EAh7lXH3XpiqGd7yKHRP
MneSeR/6DPnZ3r9oQE3tYUZ8+jDpmk8ZLA6WwLLS71llkgYfdOwLubEx5Z8EW2AGWCb2x63nFdbb
1JH0REB47X8Luq6nMY3GIF4FVZWDDgh6uH7QwrxFxcbqI1G439aWVKiN8ad79jbtLXs6TqQSEkzQ
1iOnk2V4n22XEb/U835v/Mgt411neNrathLqxIbRO85ug0O7WEdwohZ3Q814aA4wXm2JUm7fhEzb
Z0k6hb2yM1OdmJ7V6T43PaLEOtvRgBSBmbasLCzxoI2Uu3hyh44hiSCzda3ZPU6s6zwk+EqUxZZF
3pa8USe8K20LCpPFz0txtJWsMViKw6TsncaZyPLgomGu1ujnlDM1WKciXlJhyLkq1nABWCVpeE2I
v70837YxKKmQP+MPIBSH3J3BmHbumJGfMmLyk1Q1WXgfBTrp11YHYXTNJKAoLgJzYm0USU0qj1MD
T1iNsUJwWKLzwN/DKAWTkGvF1m2oLIehTx6zZzQtKy93blqRjEfSmOORQWHl8Y6pXHiNxBNKh9Gw
IF913uD5oGdTPNRBkw2vQjTRA/2/Q5wfhMwP0ZEFsTX7rO8vXU7y/MONI0S/3NwuLimlMfLB7mbU
1YhgPhlGzIgAwRLUukoU00U4CIAXg2+Or+zACFweddWtOZGdd0m4IO2svyiA8WRhQo/dlp1YoMXX
IHb1BcPI6TGabAaHadsWd/QG/g0zWHEn1Nh+Nn4p3oa+GJtdmtrSXnH3QgVSLWMKdK6pCLjDbG5/
rTS7u4wTu+NJFYU3CWEY4IDIhMU7wNXFWHZZfPuVbl+n8zq86MjyWvnnNXmDuB6L1rI9j8+L9PG8
VG/PC3Z1XraX58W7v+zgyW9nHY9fmGEVkFrW9GqQ6XskJcS9An81MSIwXxNQTpnzECuSKlZZjhPs
pLvJZoHC/XGLj3ZkfRgaLlORYWI8BlQM4QClTB+tQi6xjUesh15nXQyrs0eSl16Kpgxuh0brB5aD
EZ5iPahbtNVkKKV2lAnkWwxYt/9TF/9W4yK3/Dd18avufy6K+Qe/6kb9L8IOKNgI3wadDdX690Wx
BzOOpRk8aJBQ/2zLpP+Fbtq10BkiTJMMYv5ZFMsvrkfapk8bhOwLJdZfqYqdM7z798MXamLqYsDe
kJoQbp5j5H83I0hHj5A/P/E2NtXNZx7o4KXIyZbZlGG3z2wj/JEWPedIF47+i4KV0RHP1Y1XJgc3
O5Mgc54QIxDpYlhGgw2KjXbC+rea98lcwdJqkJgtqqTUA/lDzjpDaod560YRnfWiLFd22wQbPv7R
sfMs/NK9qLc80YB34XmfuhUwrnIHnlyJC1unlGhLMMsD75pOCe+ax/fRKRtjn0tHkxdS+ZwbIYQu
dnMDOWNrH/8qvmmWSGA76ngZkTom+vFRmTFGrSz5xvqdQ8txF3NeO9VNtbXtiNUYY177NYtHEssI
A6RZmFkCmgfWs8ZJ8QCDEDbMt32gis92joxTCiAL+Es93nvZ3NwRuwXa1kTCPe5yJrzkj5Z+9zxZ
XZGubMAz+KDy6VqKCa80th8gbBPove3YVdEx4BjOIaj4sKoK6kmsbk4f7OpCzd8akJ0RwIuieiW/
r0FGgyxzCSU0gYYwHEDdFfXER2xBRXgfzWDgpSJg2AHWUMXyyutcNvg1R85iU226z0iG8VPo8GMw
PfhuShKxZ3hrCvmIeslEj2OBgSHlEUDa41Q5jU2k2QC0ij1UxeI0Ql2DxgHXGLiRoNlkug2ftJnw
4GryMqj3Te+zG/ISl+155ZaDPkHOA6DlzEiIt0UWLYba1DKxes6FdxwmZAfrsE+sj64L7JPN1tdH
pYYrG0VLCpOHLk3sa8Gvw8dr4wAFUDjKXTX33WnKBcGLrNgwxqHFGxwWRnmvNrr18OUWja6aQ192
Fuwin3XpSAAb6kzRb7rSmAgrxmpirpDyYnA3Rdtddr2dFhsCe3kNvVfjxOpYRr3Zhiy+ORztXDN+
Ob4ZgaphXtQyc/DsODjMdeeMaq07xaXU8CgBKtkVxWVDDCJBhXFb3zmGh5fRms1iDQoz/SAV1NDr
KPbcxzxP3Gib+lhe+agIENj2A3E4A8Lvbxp/DObiMHOxrHrLR18SMkYrGnQNsNeyM56dqU7dQ591
4Sfc6WEiMBYB2oaQ0Ti9Gc2UGLISzh+owLGa9gi58gBNmbDxk/DQf1JzSBcBU081wLVoH1kx2PMT
EU1JTMsFIQwtRovewWgaZJJRLrxoZ6QY39e5Y9l61eHGAaOVDQlIuQHRo1sH+vvY1fazwkOiNrY1
s8Cu8LW2V7af9snKCpKBpzduwOqizL3COYYhdIMjC8082cVzmL+RzoSb3Dfa9jpLNMZqKqcOUD4S
FGvdtjOfuwV1Dz5Do2qfhUyAnIrcvXDY4Cf23b3hZwqob4CCdY1kah5PKKfVg4eDY2IhhJVsQ4Pc
3/nUE9YpNhxcHGODUfPrWJmp9b31RWJto1hTEgHTHdmaNHP7reFicFZwfPpxlbMLx9o/JXhQiJSZ
WG1XjH2bZFW1fEg3cRpJdUcpBMggQiOApQyi1HDZocJDCNNj1b1O7QD5IjE2PVqxoA84fphcrOw4
tdt9787mE+ktgY8GZAx+iHCOi93guj7wKqCK3b5vMj89jAm9yYrIQ+/kpvABj1R56H0WKV74dSbZ
TW1S4AzmwXET3L0Z3cxnaXj9ezunfXmBXCn2EN9J/VzkKiPk7FzqasR92XY8l8Do+HyQFaUAZQmW
xQ3vxJSjHrSrYpujV3iTKh8ntvU8RHDYLoV25UuKbruI7QdSLSnFO9PqSCo9l+gljV2KPZnKHdE3
RTw/tn2ul8reHlJNkX8u+LUqke9S4dIItNqgKWjODQIgrM6CaHZuHJYeojm3EwZJ5J/VucmIE0XD
QetC80HoamBvJeo1hiLnBgVKE82K79QoIM8tjH9uZ8JzayMjd9CHBgbBt5hjn+aHMedbc26JrHN7
1JxbpYgyeD5EMW04PCa6qbaheUPoQI9lWEo9tOfGi1b/xfAWwdW5LYMT5p7mpVcDxRVedOcGDmwu
zZykrcOYXz40jq+vhrbNPxlFBP4epsN00OemEMiO9V4lsvokPJamMbNMj0fIwIoRU9bM82uAGTeu
auhX3zm0aT09LspveGit4cFYetPZd/Wzf25Y+3jsbr1zG5suHW16bm7VudHlA5J779z+RksnTHgt
TfF0bpCb2qVZLryE8E11bqKtc0Nt0Vo7TSa/Mlgaw01+br0jmQFCrwuDmlws3Xl/btTR10evdLG0
70iPaeXnc1vvn1v8/tzucwjR+Z+HAOo8EJjOwwF1HhQA4GVo4C/zg+g8SnDPY4V+mTBY52EDSWkM
HuR5CBGdBxL/UwT/VgSzrvo3RXA3/sjfOJHDP06H+Ue/FMLuF2aVDrNXIT3fown7x3R4IU47kvVE
wGAC3e+yPPptOmx+sahzmSmzvYJJHfDt/rmfcFgbMh5mqYD3isL6L4yHf7El/b4QZt272JUWZxc0
bVj1jF1/VwhPlYxCdKkIdlsKSbsbcaqyhFxQiM17DQsO+MeQH6IE/NwUwKVYMDXbxEzyTWTlyNbS
meZeMeykbBNEgAT+UyCyN9nOej9bGALsKqR0CvVrnLuvlaeeysZ5mcd8HdU24U0y/rSF+2BOhM5C
Z0PEFCHlFI1drXVxqSMZnLwpvPcM/8NxYtITnao+jnONuz+KQNz4zFGA+sGnCSayuyP1Vo/B8KIx
6sC9iuKv4xBP6yqky5xDXAQaFTkDgwkSBlj3VU/htC2gxvF7oraYinbe+SGo26jMnRtTmcFBuYCt
g2Zo12HUJqhfiz0O4Ue/UN/DvNenVKR3kYLbtuJAR0gk+3qfyCk9dYRPrlIKmzU8/O8sCu4ESu49
85l3klazExzJZJW35Xa01IUfjbCSQtvfFWX+JuPB3seaeqRoQO0kZI+thtadd+Zsa0hRWb2qq75l
bh2CH8vR3/AofB20K3jyxHpDHaVP45iHFxgGvlct4YnUfOKtpEClXG88eXBETgRwMnNymqUA3OQ9
FmbWr5aQLZBl2lhXguzmxBYpBQZF7ATWNPeNywE2+C5jeH09lOzItZ/wMJmmYUNtdR85o8TBSWwi
ZhTy3GNxlS3yRkLvMbLEkbuqxxZlQdU82ajYV4oJM/+32GyDGhTohEw3nBBUdvIJLv+D2StkchBO
kIH1Twwi9C610HcMcB6YhHbXQsVoIuEfrHmn0WFHE2GlxnRA7k57o8C3Rlb/rNEQbhxRf22tGj1m
219pp9MrvEvl1mxIEI+rCbm9vZPLK0j87FUt8HRlXcoaO0bC7GgNvul67lW2aZV4M6fQ3XZ1wrtX
lbvKMV86IqBXqTBWVh4RTirtC2jX8yrEEbIqAh6bPUP3rJhvjLB45MmzS5cRvxgNvWrlMzgYtSPM
etxN0q+3GtE84kRkM40oxDa3cSwPlXnw7chDSed8hINkgFMMz27rOOwBTeMYtSNca/JTSHPpXliJ
PFTRqL5Kg6iFmDQ9KAPRHneBi2ePjNbWP+DsZPSrEPfjTIDvwm9p7eKSpQ4NLtsDzEpH9PMBHJvm
haESrghMbMx2PHVIuolOR/cns+/GQ6/to5n4/iGY7H0FMxi0m8ifTd28oSpIgeGV3Qa9s78JI3uA
q1lPILn972YXvvt9/dizXVkBgQcXkdEYtLymFWrbYE+h5GL843VmfXZdAeBczw5vdNl6F2lnUW8I
0PMjzeGpLQTDPgxcm0QirLaXSpJIFwZSimrd53ONCLPbIBB8bgiU38UOrDqvHb5Cl3+J4wGyMOJ2
X/Q2dU6TbYDjIf+zeOBzNoq90zLPLSUp8kFek4XuWq6/8w19LZt5OzHoQNIFzcgvKvsgYxTtdQVN
NsS4wruWOvcTAsUHryj8Dc1BBoI3QxQ5c/pvLGu6IBLl2Cai4VZzkVFm0bwSKSTfro/vTGFfiIIU
WUTt1rp4dYZ5vK/D7KjsSsBv89BULxaaYDY9IjT0dRBOb40a0r2hZ9dfS6U+sJnDX6r4L/YeUaTR
atZgZESIxyru5seu8N56lV9mcPCYz4UuOvPa3uG7eM6QK27YzBC7G8B9qs23OeRTzjyXdIMsUTvF
kDVD4gQbtJsuEs/AgDBQwGvF67GYyB9I8fiRNp25MrN0yU7vr1DWf5RM+6nVs5XNdPloh5Tenhr8
1V+vTR7KnP/9W9XEf2+3vf9RXr/mP9qfv9Uf9Bjt/z5/OfxRLmbrP/yBRwkb5LvuRzPdA7PKftFu
/Po3/7tf/HUP/TBVP/7+t/eyK/Ty3UK68T8UIZLx2b+uXK5KwHz9H5fay7/4pWyxqUDYtC7hq4g3
MQD/Y3znfuHCJq/MXjyRHvvpf1Qtjv+F2RyJFwRUekhol5nfb1WL/OIsCbdkYQj7l3HgX6haLPkn
XzL5SZ7NJtgx8YCivFnicn5XttTwmbo4cnC6ESpkEF7Rbx3sNHdJCgoaU5wFXYvC49YQDrI9OHLb
OO1Q0g2uvkmBvyUHZu0mAcpdjD8n9SMtDkiJ7GcdloQy+P2HTX+FijGpdwiiUbp7IWdXO8onE2Dj
umyqCxAY6lti2ri4ApXcz3SxGzr4K+kawT5Lw/ZkomUE9G58imoYrxbtP+CsDyWc3t7FJoUVDwY9
QFJuO1Dtqq5n5xRxVKMWF93jDKLk2pGq3XgsI81bCWa22FhhDyAlMZXg9KkHQ7+XfWxGD50OiohV
oC0PKMehbDRZ/tCXFuDrwAfdZSfM86NwsPNNUKvJ21l9YB44XjEvFRMBwiKUZY2AdwrWiBonbFv1
k55ylO5CTMQnlUj8tv0oVbeODM/B4TGiejY6Ui3cxG23ODNZLLT6UeSRePbDzrkc3RZw7xBYfDFE
UR/aRZDx25LS0eGYhSjLhGDoX7N0kgjNS7PnkVp4N1mfZxCjRuUSVT6qmzbKqze08gOhHMtzonKd
g5aGumHpFfUnLPDyUebMAtjM1zkxHJ4aHwLDknetk2n2H1Ja7yZPpQ3eESNYct3bk9KOTXVFcPw2
M4PegyABh4KMruwyag0JFjR0IAzW8AOywEm2tV/1bDGa9Jh0PF5i1KLfUyV5OIaA5VeyWeo8UKoX
vYYuHSWNcaPTyu2OQ6D6C2/IZQP323lUy4vHD7bWYQufpZ1SUCfI5+6n4LYMoeKxEO2DTQqM5Lto
WoIBmSdlLaTYtB+x2XtVHTNlCuLDSGOKa5zhMP7kFAPQCLGtyF2CTkLmYD5gbWFmkmUj1hrVgjXT
zdhCkCOtuc27i7H0n0OXBSG+eTY2ZqlXshh2BrucnWycDT7xKzedbEoziFWllyA7HiRsVMUURRWI
QoH+FOyaGjfZORNjb78VUG0N904tlEfCCi65vDZ2s2xmU6x16RxbLLwgdxi44zaymCF8zoJBI1cD
sKhpXzG439QOKlgX8KO0BL45zA2bmanphnlUfKSUvxy0OgXp3ZBhZaIZx16k5wV1I+WGjAJ98msI
ha7dGSfN4HoFEOWrjKZmT8A1uuwOKXYWjPogx+yJRp2ETcHj1qi8rxhMO1wG5rQqQv5hPtop1J7U
ZLreAr+ePHzwtn9lde4p0c6lF0bP0hu7nWrFumEbLhiv+9J6RCRTPwCS83ZU4/eZ4X86Zehc8FhE
JeIk79Ocr+0YcoO5wMHbdnquAvsmzThaRJL+8J3yZSJ6AqdkxZdzYgo8vO5ZHb4leUAJBAR3VSNv
u7BUNh6xLv+YGEz2ER9I64c9SfXGfNOMlXOUIMtjRD68RMv8Ie2s3o0NMrFadt/zQFyPgzU/hcDN
4JHK8iuzdxLEQvz6ImHgiQB3/JSMGcIV4hDkFl0/gsgOzXLYuGlSrClD+13VsgMYVHw9z9z70HAk
YmZaHSdia9Jnj9NcYZwQXYtAHsi4vil8e6Ot9DIre3XpTgMjnxaWRehk+9EGEcRq927uscWgBfHX
MabrbqjKU4ag/mBYsbvPiEBhYC3c6lCF3nRtxaxubRYrFzUI4KzKItSflb/tBAbYq3iYwbUW3AFP
ssIOtUmMLP2qPbYcK4MxI4ZkBB87tqL1yq4da8tOPbnjyhGklGrxAqHSP5Zc7VuMlM4dTNg4Wee6
YmWZNdVTBUKXkzPi7N1JjlV/m1fwqn1BlyaAn7fM25lObYemAdA246WsuFl2ZRlZx4yelsJxZGkc
TUvNn5VM9nXrviIoUjt4Qs7CrZMHr8QwTRAIIkJGaNjqDfRIqASsDjZoDsJKqwC1eV+x6O1HxZMQ
zUyfeuK6qoPq0sjxHEQ0JEukm3PJhkFtA5NTr+qH8BJ8erMJYf1WRL8Y9n2M6quEXRU7EhMT1hB3
mr2beuyId0AcfRXKVK2RAq067surNm2+DdOxz3jl0m0OtlWQhOTGV5Xr3pZdXW4bk7+rsn6+YGmT
3fgDe2ejUU2ztolv32SM3Na16+Qbv3MF0T+Jq3cFyg3tsNSoCZ8oVGiQdt6Wt1loyR1cTnU7txxw
sV3AErY3oqNNs93yMsacscJNcpP3CBkah+lzV4Ex742N3YMnyDKefwaMKinC7RT19patwXipEAvt
ig5JAQp3MisscJl4he8xveK5ll8RJLzFPn4Ydj7GofUIUJAjQgxrlj2O1CkJsi37mdvA5tKbouqa
OMxb5O3Vyc4cfexGw/maZPVnm1qfvWWVl5XRlxwDHYtsIi/WXXLt+WO0r0tWGJIrD1IpvzSukvkr
WYoML0YdXYZFYey8VohD4Cb5JXwSE95GnpzokLtjlvHGizysb5Iir26NjNwNr82tN8uvqecL1RMb
zvwxSJyrGGBqUEzli7Dq6EATyfXYiafGmEGMlhUPNKAR+LKw3qzsSB2IpZ1X3VjVdzXDsK8ZgLin
CQ1CRxcF3H3Q67Ec1HVcpTW5hLg46xzjjHbd+36slm/ZRQcoDvHe1SChAlvmR5HIYgMNKtngJWhO
tR7MNRkg7VUho0s7H2Bj4Twnbzx6JQWkegDs0N6l6VBduAAZuPmL+WhWlE8F0TJXtuwYw5e1PkEu
YdnVG2qNhdFiFI9+7lI5FfIVczyVppdcAidaMsXd4OimALuBi2fv7SCcVQnJiyn78FiV3lMSFmwI
7OHUW+wVW4xEt16vxi1KiHKro8J7HIZguCkok2+YXD1aPr0MqJcNokSggzzo741JxVsMbeWhNIPy
ouFc+er74bgkipDMATsNPZiPtGyFHix+IVKC5EXN7SH3Mb7fCxZsxVetSWRjoCSLdY7UE4tknJcb
opGHC+6krNq4LoynVJrs38omeJ0J6/hmDWZ85YvZH46a0Qk2jmx+HVjrsdaaWs7+NpT37jhz9+mx
fMrZJN/i9vUZwskWzZ/3yAiIpDqe7xcoqJmxjJF5h7qLcUbVRhScUxS+DAjbYNm7+bZLJghrDfkt
qwp6+jWS//owo/X6JIKnv++RAV6ksCf2ygimbcSXP3Kvq0+mbUWfiBt/kA2roO653aFha7cDlacv
zXBw77UtNRsOaMpTy/5hwzCKBReQhXCdlYY4kN2KMiQjBu6q4WbAiZNJ7wHmDB94MnAKmgCteepC
QumB/O+KVtggcGVTc6AaSXJUuEkvRi3tk9dG12PcNQeHjQrvEytou9TzDjiffT0DFHhP3Uryiug3
Cz23n9wkLCgdFi+7uPYQe2oZOCe3GQmBYZnc8CzXksO5zGz3Sddo+Lj+qluwZW+J14fHMRzVZeJB
zTaEW2JRYBJH+dg9Vsz4do4fv3hMOLeCWOCdD702BGMc8jAvHfMohXmSbs94rPTUng1gta8GsLdz
epl3ouYdNNuHogu/1ho2YRld8cCjGxHOHRbMTaWyy97rCakhdlN+EBm/JsYJl6u7VZZ6n1Xk7sei
vS18sztgHX0lDeM6zlqE6IVod+B+zJ1DoYlUlZqnFtbWcFqKbuFtWwftTd7so2qOjwWztiaxq73v
dTBPeJisMeN9VG2LBKE+EnxXPtKOhFsDKuiTobn/vIw4N3MSJ0Izik0GzOBG9aFCI2Cij/Wm5Bke
M1O8OGh301wEB7APyQYVJYFE9vhme0aykgu02KewZbiW8VJm651MuGY9WcFm4uDZxp2r9z6+eXsc
trUpp51J0VGYKD3YI6UnEmg+raQ61RFBHYrmYm1MkP5R7arjNFg+dPMQrEzaZyedLsH3gwpOHdLK
XZrgwS4jrIzzXFTrUSi1zbwhPkjLOBmkWa/tFPplL+fiMiwRDztSomI0mzcrmhyY0yNhKXa7bRbU
tpjJSak7u1/XuDdXY+6HLeUD0uZJD6/I3JKrnHzFGw7k50LXzRI8pPYgQCi4JrLDvMk5oP0cN/wl
nuuZrjc9ZfNlxXu+agINLxLbq28yvW688bZr/eBQDs5DFgmL6zo4NAuz2+7WKGqO4OYjhscJmC9S
HzSnSmAb7iWj9pjOrHdXGAX5PmEIspQ4RUrlEXXqbHCMlt3C4DaA2gTFm1ET98SwHPIhVKVLOHPq
xvenFx+ANbk144kx0CZq7C1PfiOKCP1o2gPqCb2ji8KfP9rlXjnuEkcebaVhkRzhmPVhpBUAJBA0
h2yqHpkSduu8NoZD0OqdH0TRY2ak2fcgvPo/7J3XjtzolqVfpTH3LNCbW7rwJl2kuSEyU0p67/n0
/VHHjKTTU9VngLloYAAVoJIUGYyg+fe/91rfgrkpraKM0eSdhuFQpHSvO50aPkgiNGVWgN9YGXwE
EUdp5Ae31cB6Q+RgyCkBQ4kmQvDqvuSUFk9anbDS0V+jVKm3JW1STxx7qmyLATX/TpZyJEXp7Dep
csuSBNc70Jwd/bf+IPQklASdBro6ZXrSUWhgWnJSqd1PRuLLqRFhdUsKaIoL1TcJDkUoeIJYrS2/
YNsMhKerQcdUoig6T6ILGgNicAUA3Ag5mtStZzkDiIObcUn6xZ5UDp4n/05GzK4UXYG+RSdwDcM0
wYltDX6IUY4sFVess80W4xbw4rwj8SFpA0ptfcEWHMPXrbgxDSrmhSD2Yt4l0w8MPujXWEi+TZFy
xUoLIrb2AFr10SBRMorJdiSXYZu23UtTSYKj5MpbzUd0SblDpsFD4piaZyP+HNnK0rHQRr50aWcl
oltLAUtx9ZLqw+To+VuaVOWWeT7w/pEmDxlTYqF/K7v8TTDkgZewUZbz/ikFlueMQXaO4NqGI2de
f1Ym8wORYUMH14y8AX+uPc7B5IyNicCfqmRVJC87peJmHJV4cGRhJd3mS7cveZpthqxW7L5oXhC2
Vq4wAPpgVAs7tteI3kJmy/2yaPsm14EDGeW8i0X0X8bMNtWqxwc9A4ypyEj/dQROfQtlO+wfxAZS
vGSuwN2agfiYnLQBDG9Uz25aFDELYyR7QlLQwJe8Rde8lPnh1pC6bouqXHVSnblHQMUmo7jfRmVJ
AIYxo14X9eEl1PVjaTWO2BC8oaL0GZGqUlFWCjIN06B/w4kKhoLEhbxlbHEzrTR1h6EdrzKNLB51
C/AJqTxkASnPoJsSV4TasZvLXLBrOS8PUj5ZwLEFqpm2YaNSCeybZxQidwNysLic9hJWW29GE+JO
Qo0DoL3k1XgJs55dH8umCXG6NPPRCQJj3MdBHSLwXC23RGgM65jM6kl1CXnu6pbyCL7nFNHAsXUt
6jkF8J2XGV4CdATTizCwbCFYW24zT/M9EuxL1rAGz9Y2as3qo5KTBljIXJx6mj/4FJKvrsxws9di
gq2BlDtLW2hTCHyaig0WUznrCxoazaCs+Byikb1FwneFIEbYS4Ko73PkwnRZhE9JlHgqqTAGjJLp
Q7EGGsWlnG9KoGFOrC1gk/FYgElgBtbH3XQJFtFyrZHLgV1GeqJuX7egygPveWeavT+nQXf6AR+Z
qnDwAqHmu5iSykE9+WhUwWnMWLBL7TOoW4LohHtSu6Jt3cX3jMhoPorZfYPb4oDVfzfn4Z1ZFiJz
nnw/d40PmuKG/v+bmHepL2Wl4jbM6RykzqOtVk3hKSBS2Lfp+gawmVu2JKnMqh/JycOkV6276Pm1
NuePzKy+kyhSOOiMwTRGcmEnFVokSWIN1VpEawqaq+Vc5tMxJAeqFYt9rY7vZs4SsMzjsJnDafCi
KRHpYfS5m6pLAa6Ep4DMbpfBhvSqAMjdqLJwbSPzLZtlgbo5Cd1phPRUXU0VOV6iWZjVi5rGUj9/
DTWMc9IGyP3Ox/c5Cw66MSHDaRiEmGsIX19TD8lTsEDimVGCInbexszHcDWH77AJ/DFaY47Vet80
DLUS5qDAIGTI3a3h9Kzedi6Gd2jLVvS28DqY2RuC2CsNaALRjCx2QdP7uUSiIk4rpNC5IyTdndAN
N7oNaDHRgdlTQcoEYHluVoxINqpIlp8lDTbpXFy6QWNq+zyX5RfSLmSexHjAA8ivpEUQby8b2RXv
meArUlZvIhi+jJMIYYjF3hZnYiErxJR6G1o+zwZ2DmwmowbOs9AcxLg79RmyNimtv09ydwubljBp
+X3OU5haAWQmIBm0A2Nj29BkcRWBNjmrc+2i51qcAdw8GtE3RbM+UKryOXrjPiXPxBmMCjDftFQu
iJoOSB0FIwMqQkdqDEqFTKYi4m/bTLQdJMHJWaTmHvEqsjARJEGpcHmjcntANJbAFZJLb54hWQm4
Auhl1r0zSTSACSZCMxsIUO6z+kkYxbdUJRc7IPrmMVOqG5sxrG4oFm0lTc51KTyUi/rWdcWnQZhl
KIH/JoqSeecMqxiDOXB1wBz2oBjf8OyPEDYqsj/gFDdjftHnLnOnEF84renYIarrTuCFtG/lgLTG
fBNwNSMjpRWqE/IDHZXgKPII7FGdQkIcZ8lTEBBRgacixmAh5IqH39EKAddNLXwDUWswJ9fwG5g0
Hw3yZmyd+HD4P3RJIhl7hayytCvst9nyyIAeVQGBZ7eiq1rijpw8oHAPRWHb0zJll8jjjqmiGnYA
13GnrtI/xY8StKekLib2PFs1nVzhy0iGnVDTbcSEI+rSFTTZrjH699CcxzWg4RYbxBOoCjzqBOad
EG37qTtkLbfcItVAkLoRjjoL+yUty2Cr4XFgGU5EPx+4h408mv0I8IBn0ZlytKTUHA2VhwMd7Z5e
hN13PG/UaofCVr9FfXNgb/XBpnncxOJxmIZNZDXXlQA/pbN6GAYAY3EZ7OEO2G1GvzP+RIO2j7Th
pQ85XfV7LFvP2K/eCNrWb3kH4tIwFmMvYXMLYZjtujpKHJWHjxPNfbpJcZaAXFAVtzWKrURO0dTp
N01WP4i9vKVJG20ZJJEQUpvbBTONUH43KZwq9MEwHSAENPNbh9cRIrf8wg4xZ2Iha6RzoeOieZW6
Hbxsh2vfHXVl3+rVJ6SZVSWRTnuT8dUmxfy5U+uRjMfA0ra6NF7wBFfvSMgbt86bu7kXaMRnj+ao
3JmV8KIphmlXqVB6MsQ+r65olWra8i0SSRQJBoHz0MNuARlhDuuwFcKkQ9gpBA6gXZxAwFnTipAy
BRUa0xoRllkHVbGOKPwkJzYWrMjCaMtlZIGDZA3MjTzlMSfU341lRNVIoKLf6NpFNYBBtEF6N/Ud
QxgVbEcfPpaBes179Tol4ZWSbvKGVnQ0c1y2Ra5dOqoiu0CRbuOpUllk9BlQRpdvTUoJW0harFSx
xN5nlO7gfi28Od7JMUpcLB4uQXAtF5eF76hiHB21oCYnHROLaLbWfUQbwsE9WF5KsWbmyVj0/xuf
/5ekMaH9swlx8f5Z/jpS5gV/GxAbf3BdYO4wcCmgIZQUJGp/A4PzN6IlMntA0/ljDgxa4u+6NlX5
w4B4wavweCBhNnEr/2NCzF/BwQDGZKg8Y+n6/Du6NpzUv9qFGTVj/gdLK4OcEPFR/aZrMyJ29MEw
Qw+T7+jnhm5/uNNcEgN90LrusD2x4hNUbYcPpoNd1yvcfBNviLKa/YVnL5a4wy1ESZqXzkbZdN6A
/ukFhda+x2HmJv74Mm+ZEXrdfgy3mr4n45lqtT3fWg+M0JYMFc/0l+aI/ciuQPLpWzm/ibgYHQV5
G7UuhYqdnwbtvortgQNDreYPril5k0+mY/imub1z13MUd71Dq97NNtFO96JN7MKrOUR3yujocJIO
pJH19q23o6N4lu+yncjHYUPny/vqqG/kTeVqrwfBzfghkOGe1W2zzzz5I/bhk29v+EUe8A3a6zuw
kzQuQL2UY+Cz4YkNW7wfXuVT7/T2XeC0nnTBjaXZt/3d7WbZp8P6P7PTHLNd672pTmnTUTg2R3pt
+zTjqA4EaNgv/uNjaH9AzDp2bu+RVcYfpre6gnuD0MewDyLqZyZrboyyBuzbDYYGjQF+tmG/xfYj
35UN1czt+LPJNT4h39qwNkz7o3lV3PS+c3G2HlHanGeL+IYnSFn3wIjjTYKgsUcFb5Bjr9zVn8tG
3FXb7qAm1JfYd30oSRqvO2p38TV0qk277W3p0i3Mv1qPKC35wmymb/f80s3LaFybl8XPXNONj+GO
6+A2edhhXP0tI53ZVipKaJdhPYXAeK3dLCOF0xZaJ72rPtSRwYrdf68uEuLx75pf3/UbnEZu90l1
BYLoUMScNoIo3yYy1wWsau7MuaZIWb4PJw2D7kaxk3aDEuEZOKwNnuyJRBucg8YJJjtxqG90EzM3
jXbocKIdBOjdazPtoq+ewri3dURsfuh1B3GHafnYvM5vI3MpOvyMb6mw6y1J4GD0WLQI3t3Uomsc
W9EbhucldLTsbN0ltuDSxXuuTtFRPikPzXHc9E+6cRU+rI9yEV3RjCHl2hQ5/Ebcp2dCRi7ABpxE
OI2jJzpNyqCJ7Def8AcigPl9I1Mr2nq1GY/GjtIM54IUeSotOgYZ0klpdz2GYd3uIWChCcUuQa/S
rx7794gW37G70HhrSrwze2T2ZbRV3GAfXZNdckS80X8Fd/xI9wN/oH29Hvccf+2ID7Ur8AgoJ5vJ
a/RCEVk9MpBWGO2gZ/rS3/RTfgD+tAtMVI6O4Cn71Be4wFaNK334TzwiXAPSxqU1gwvfCUofryxE
1MEmUFaA2PrCVVdrdvwsXdPW0V5dgaXzQfxMfBstoE3ezVY9DYqDiAx11icfDLeDH/m9f523uDaZ
OB+QgfPtoMKj6XtWLsETWZHuegeLytP8HKU4k+32g+OieC2c6kXjuQH79oXJ3zU8TN9006u/Cx+E
Y1EEsL1sFb+ettqmCJ9rqsj5kT2ZtJ1Pha86/uzN3kD3dLe4l8rXDh8Au0/cNvEh+Zae9T0wVf0d
7Ymdfg8w99LfcszX7IPdf7OVX6/hyXrH/bzm4l7le+UaWyg5Uea9LvOuc6Q75SS/mscKu/5KrO7t
T3EnLSfz4i2OsTFfAls45UfG8Hb1IV93yv0G4/Q5+lLO5pU0Sm9+UPbneodmx2e6ICIGTneME9Wb
2vCBmnPV2nSVXB7L3vt7tE0ax9qJ9kO0La/7xFOcZ6+yI/s8u56GAtf7ZMLohg7RhUd+Z4uu+lK8
vyo8zGm+0ybwO693Rz96p5duU8rZkjN5pBBuNWfxxuNZ9iXnTD18I4VEvSx7PgJOMIfwr2Pvdp55
KXci/wTMml3Zg6Mj37Et/g2iIN3Oztp+dDkgfj0fGemDgEGwY1vKTi2c9KS/pjsVK8iXptn8Nvt6
NTY/juLc3djF0Z3ZIHK9GWA37HKwmdW3x/oIrwHhL6mf9vCVyPvWJe+XDufiYLG22TWtnynf8dsj
0W3o7TSWKiJwyWy4ZLmLQEba9JDSXV5DE3eTab4AW9B0Ji5P8aR+hmzxKs0nOf2qbV6xxvEZLNVF
y4C8dsNV6RobyUMOp7w/JXayf3C2X8Ku6F35oB9M/+lcLOwlnQAW5bvmsMtg3TRO0jllpnNlIOD2
fu3WrrJZ/+s84c7AZfXGGsvhGxt2fOEjYfW501qb9shBmS9MKs7jkaG+DlLYhpVcv82BI3xbI/bw
AwLdVy+Bd2e5jI3wF2/m+DKEW5VIGtbDjEPGTaNQw5p+JWyVYUt2dAdwsNzrlvD/RoC4+Z8kLUR3
82el444N2H+UX/9xev9NkvjjdX+rIAX1D0VaAUmGZBhrlIz8T5EhfwVYS6PAFBVFJ5JX5N3+4Y1Q
/wCbY5mGKRP9sPoW/llDauofoqpQdFJ2qrqMEPHfqiF/qSAB+kDNwMGMSgqZofwDLPWzxLBBrSwv
9CjYhyTBtgvepwZWrKWJoN3LWGOIlmzMySI1uELW8tO39V/gblbh5U/Ynh9vLkkySBts0HwUEW/I
z28uyoKVy6NCo0RFWhOU9eSnaMFQdLDJRTsIw84RJhZBTAvBrq1FNCxpX2szrQOd8pGK3Q0FZitg
c0DFlLR12IKr0JxbPc0O3cgfIvx8GegJulEUEVrONw2dVzEkehBpcI1p6X6OJKpNbiBSu+QruzBs
cMY1ohzPdHBAM+aklXyLpWGcnLJVBoagbNORpsQ0bhi+VYSwNvORfDLrLgfW+9bhfwRRLsCiYQox
TjdQXIjBM+1dEAuG54nS9RBGlRw5jFUDpiRooPwCiqWdTG201P+LO/O/p/v9H8dU07mZ/mRr9551
v0p/13//t/tSUv/QGCorlsotIEvEq/xjZ8ffSKaialCY2L9hDmDP9/e7UtGx7iPttQyZ/Raa1/+9
s1O0P0wRZBNwNk1G4Kj8W46lH3vEn24Nfj4mT54KqsFwVhMBtf12a4xhLoQprgniMoHJGJ48Yj4m
+L7Q+7uioi8/v3eKcpWy9yWCi/bUl5uOdoU+R3din2wUmudTcqTl7bXtw4hSrWy3De5SVd4qqWjH
ueSFNWTTBAvAsjWlu0XuHF17WaoTQeLO+tZj9ShPGxRsznAQqs+SkYHgSfM2fNKnOzHbGA1ydEx/
hhNNBY1OevoVmFpUmGVAsuN2qbMNVS/MZyeLmn3JHxmZSF43lJ2cESaaBRqhcfM9y0Gja5TL7bUC
LNqp36E168x2Yka9A4LWtPpaRtZx62Vee5Z5/SEF86UT5x2CjzWL2WZ/2mjKKRVx1gt0avMXM/0w
NMYRZegYFNcCtQPJCa4UQASxvAaRk5h+ylV1LLUHdMabaHhn4nrTzNCbgtHXZtQtylhu8+BG8pwv
VaGfl9EBIhcqRdhHk7QTyoEvkXmtNPhluA5y2beSHoljyJWmr2nMNyghK+NujmEB7YZoQiL02oeH
iDmQZhDXmTKrb87AXBwF10FA83IMPqkE8pkWkbzNxO/S8mniL7XeyTpwOqbFUo40ef5YzbaMY6+4
Kh8JFvdSY6uR+ksg0UYE3T8ZL2LM7EqoHcb1qBYE0nc62mcE6kqbAIw/XcJ2klyrIONxSTe08S/T
WgyrNdMtHsQoMftI2cwDpGWI4U01eMZUnRXaCS1uDp59YjZ6Ebq/UcCLip0nqt/hXK79fxtNnSMe
0IHu46iFFtE6LaPxYY4PlShjk3pQ1iHsNzpyTo2xqjBGF/3YZKp207yJKHxluH8AkGiTN4T06Jxf
ZTMRqqFrJHIBoGcmTqaq7Chhu9NbiMmiO5Hoq47GUc8RIoeoHQOVTQPpn+al6jRHMbwwRkYlZ/tQ
vw3DawWlPM9OGTC4PuIYuBPWdwy1N6nHbkZUd168pms5Oq3qml0Sf4KO8qpmdgdlcmvuNpPZYlgv
7kDluKCfnwMQT6rgt5hK4Gxsi2gdZ48cPZgGaXKZhbmF8pnDWy3ykZEjyPasAE9EE7kmk0cfJ5eu
o5MZVx3ZoECHWHqo0umSB3+BKzV+XXv//oBZiaWrLVMVVzjkz2svPVaZxFCshnL2FdM+aPMnPOP0
aJmmABKXr1C+bdTlxCOYR7VOdrORe9IQeRUJMEIwEj5I4oZeEfgh+QNOmpC2aBD5FDq8DCe+9FFM
9ws2X9PtvjNMQ+DKgBCgu4Wsc2ZwX5KmwPYvtWx5OJTR/VL7pSE4CD5J60aWgTLZUN4QXcjKhHbj
Zq0dYe5mfYhIqecep8W7HHX1W8SIJymEg94eaiRjWbtLonfFQnQeoQ3dCONjxkEUJtofTcdCiNL+
Pof1Q0beT8vLf1HQ/M4Y/ttT+6cv9TcQZm8wWSrRutpL9iR26VUtE3f1Vy0TKuvibSbYuRBfmNgs
5kaaG0SZ+V+cVzqIP9dUfzuvKl7SH11JlVXq1/NaDKDU8P73dioBR4NCjmCdkKywvWYRhskPhrM5
jsrI8LTGoz+hyfeqviuEl9rYTYGXlhceFaJ8E+Mjd70wAwY8hOYmQ6tP7JaobyuRSVV/+fNvbv1i
fjLorl8c+YYUx8Z65PRMfz1qiSsmhjfDKJdRG5OoXmTCbBDmvfzF97P+oH99IwWTC0weVbJ+P0Nh
TxzqmPekhDoyXa7MzkPHnDYkhof1X72X8S8fS6JIYKhkyaKuapT/v36slYclyEHU27VwNAv93gik
XdyO2zAvtwNhChjW8fJFqKGUl7GC0KEpG0nbkcytoV9Ix1Nm4D8oaKKmc/K04m+kNPND5lRzhu8w
JFmedT5a+VHk2mdF+ZCEaNSVW8TNiyb/m8B4m+e/YyFCi4EFi+vTvEcyGJ7H9lNS402nzVcisFtz
PE16s58uqnhXmz3ajcYO57sGQLkhkSmkf80a2h8FowA3JnQTamPaNgyXxMVy8Ey/DbmyK8XpOGVo
BdGCjOPkGU22lcNbRgeoj+pd1azh4sKWdCKc/rlwDdN23+DXZNbMVQFObkKJfcYyKBPuEubMwiSM
riyIZg1bPXgUs11sVrbWbQ1AYQq6WWLTseraktFi0OCJ8TqEjT9Wz4J2W5dhBlMbjU4Syn8F6QQO
wq0VNYy4HyoD2lc84Qg5jRPtrPmbJKLMqUkSYastPM4Jgr/s22zmezH3wFLu5545qvVlSt8MvgJF
9AS8A2PxDv0W8+bFkO6T/AIxrxcJ7r4fWDn0YeHUP4fpgJTkxwqQl89dT3CtqWGKYDovVADpj6ME
LJo0HNCDeSlgbyUKLZo3izK7elQxkjY8laKtM/cpqQwtuxVxBebhiVFpjKgiHx0j4gIGYlF23ZI/
mhkh5kw47SzWXBVFeGaoW0Kr8XVjdkboxIdX0oosqNBe+p5L6lOuue8z6bDQ4pAUB+dNBCEGnlgS
SBtj/kyi2gWJ4yncJysVLmTt6xtCF45ZaLklLgiV2oy3KyIdb666S8iEsZobIRD7Ud/L7aZQNm1E
qAYtUUaXUhB6Q19vDf0KTodHubFdl1Rl/CH9YObMkxuJsygUTpYRQKOftfgb6J+7KfUC/D4SGHwu
PV9M/Vx+MQkMkTVE1n24VSZ1E2qmM+BSMike52ivJdYO0xMeVd1ONaxnCyJR/AVFe7/I2kOmPA3a
cFKgqqiGvpeqTRA+mVFh16bCFk4hRd7DLu0C/7Pz4D7lk5jClYhrIH5IxT/R6lF9QRgVwfeJ+2Gm
JIDhN2KMMds96XjUMIkrw/cYdeoRHQm3fF+omBiqcSfR3JSrr1Lc6t191QzsD5GJYZMHaDIydEwR
M1vhS4xcZRYTPD0CSXTyLrKulH+j+R19ioP9AkGfYywskdKtNi+9RqzlsoVsh+mWRTy3WKiFRy1+
7qdHURF3gsnZGaOHNMNrMcAhLDr2oZdAFDwDTVzffgol50t9GdfQayty53HcR2t8CyUl6juvt1YU
DOGz0eBH1WfRPldpBUGLNSO9qLrod/2rGEdPKtaHhRGpjvKB+k5pt0Jwai0vNG+DwUrZRE4c4h2k
1NRwxMcGtgTHNFEfFj7MD2DRol2u+vxcRxNpcKleMyzNysS1Mt8DWLIhbxnyiXBPux2eccfYasx1
CTi0UxePvsMqOXBn+aUU962AZpN7nkjXqNwVdMQDofMV+SptUzRW6mpDudVCtA9bnrFlerMIdkdZ
55gxWd8UH72UXQhA8nSs3YRCbuocliqiRGWm492rbh5lrkCezJRBHQraSy2ZTqhP28TK7UzfKQ11
i55ThHAbM8xoZh+f9Y6zhQ/l1idPUvFVUCsJoLE1HROHqO5gBzpxcmuBrC2l5CYP2fQNhxP+ZWK3
gRXzLQiCvunmZR/lNDbBV4hRcye09yRr7QKZmpcZs96ojh5v42XEG06rES4A4EZ7USbPLB5YGloi
ibARPorjIWq4SrPdYB6gbJM+8+NQurJDlH5NcXUb7Fdw/HuQIh0BKZWp4bfT6KNojilx24rN6kKx
aTXOU+XBwUOAIPhcSH5EVRtKGCNZh1J2tjjUvZAmsGw8a/NDrhauSeb8kpb7xPwmIezjkdcH0oG6
ZxMyBIwYZdWO8WEu+8HajiptVu3EYPQQdE/wjvqR3nBDOsZ2EF/HnmWzO9YxXV2j2GnqRdA2E8at
8Y4gi3jYhuKmCvYqQUjTA5y2OthmVAWmdDSaCnRT7jAA3tJ1clvhezu9BOy9qH0sjflXSs8Hi0Kq
kVK0Geu3pbhV6/vk2TlvkjeinaA11m86WapBXzjJDRgk4e1YRAzZb6fHxgiP0CSIXuAHighTEpry
IbHK0yXVZozltKeI65or4yyw/0aC4i+Y5RvSd8x4S/qHK0w1DS5cnYuvsodNvVCcHqVyV+rnIX0d
jDdyb56kRicr6CunB0woQZWU7hxhIpi4ThkRRwH8WzYmERlob9gsnXTxGXwEbIiieKcgpBUCD5as
3aPDxbY0i0xCDR7gKU+iCnrK3cIJSxZa25LhIrpF2ZU4U0+MJlvXCmvB4E4SiwxKOQCqfr0KNRi+
RaSX8TDVKgLnlO0gPS2WeieXmjchTQ11NCvN4E+mtVosnmse9WOJSpntVVQ9TO2x75ERwvPLAtJl
swdcxXaHnsMcI88yXtjcnxWTPkn9FEzfBWE+t0q+ExhNyjhfyFT6QgVs1x2et2hXWB5dCU7MK/kf
NhpZr4i58bLJ6cTiZCG/D5iGB2mPMoPt/OMIlgQPCe2F3msV9itc1pUO935Cw8bnN2f2R/QvJeLH
dMLNyjrc9EXyGJc1T5N1kUv3C9AFq8PkOwReMhEKJuLOk11yqR3QZWsUFKZRIrwjO4HYMfHtKnxC
DSlRvRQnWa48PYq8jCUmG5iYDqzndGyJf3ELERVzsu9ESKcVitoo9maUp0p5GAoW39LJUpXihGlE
rDm5OJ2J68FDqWGq+6oBphDHuo0KdIXGFYxthSeMtiq2Uj6LAvwNxLAquAYtn1TWNnkj2WapkZi6
HBV2/EKQfB9EDYqfiRSx2jTMbdWWWF3RPEdrlaK0lySeGOeKbqxupTn3AZS4VcbVI1YnNSxdlDVs
2ks37QloRTnaJp4ecKUysRUUV0+mc5ZSdpIsWXVkXVJ+5I03rbvWqXjHyHnum3CHHDywc7ioK3gu
77+1PDIHPdvjPd+Feuib6sh2tXGm+rrMZDsCoEvQe1sUouiBzCr0DD3/pgC9A4Li1IVE0+UN5ogv
T62N0BqTi0aCJKtDLgEDpvrkOzLRtQ2Cz8O4o8UsLqh/JxrAsa/qr7n50HeqM6xZuMULV7MaONIs
btS8Bb0H7FHQYWUQSxO8tRKViZBv1Zmtcrm4Y3lr5MXH/u1l5dNSPLEpkKsWPI7mq9nCM8xvqndS
2DfFcMoX4SVs4PGo0qFOXkLzJU8pKZGdjvNJmYiUsdrsIozNGVTgbunqTUyiK004Tc32A6VTXsT3
P3Z1/5aoiBYgv34nSfwS7PHfa07/T5ocrRvB/3Nf+vy9i743pNp8a3/RHa2v+ofuSJYNcPHgshga
mWwh/9GdVv7A+0ZmwrpZln7EJ/yzO02kAnRhUeSFqrZqi2j5/F13pIlIkkhvAVph0tzGnfXvzIzk
33pHTIyYPBHpYyKb5seBqf2ld4SIsJ3mtKHDQtDu49xq9Hw7urGwThFou0ZKNK2dqiSstgY0nkQF
pOUJRrPK3mTFlsWJFELiAvamHlivC9mhz/U0ZTjhOzCOPnh48CxhZQWPqgIm0qpERLVsWfyfvvX/
ol2zHuZPvYD1Y2h8GTTXmbAp9CB+/RiiOpu1Ag+Sneyi+JUywGcSQ5W2b9gFqwS4vi9xd29HwUp3
4kJU25+/v7K+wb8cgCnKOjMDRcaO+esBYLwp8wbuMyLDLDk2iZieujFmF9vVBGYFwUqPaMMh2Fep
KWyNHhJ5RDB5ptP0LCrEDEuDs4vQAY6yvSxEil5ka2o3Y0PocmW2EDZVQqC8si14sBSV8ETWGKB7
Vbdek75d1JPaSAkmK4OVX/uBG/jxVefL8BcfVVrnFb99VMiGDE8MpKZ0Xn5rNxYQggYD/rbdx2l1
n0J2OLeTqLX+slSW7kflMp1H00rYnk1kJdC0nijAUjVQnAxX07OFn+vdaFajsjgpVou6Cr4QdazW
awLbpYQr7s/PjvRj/PjrMesm7Upww8jsaHJwE/7cIh0VdcikDlhl19fZWZKm76AuFnrpiuqhbx0O
ZNsiYrCmB3lSl62Rj2zRw077mPOBRoAyFZlbwjljFhDVG3BkWXUG0tAfQDKNT1DbzM+wrebOK5cG
ettMIPgTlgD2/4k17oGG9r6iF+LVJKIgCQp1w2kk9zvvcNxULf3wOK0/0qlrToR+NQiolfmrVCzh
vpZyPHExbsogqLDGC63A0F9lZzdMYM6atD0AvTIu5lyYXtmPxYOhDda3MliemtRcbrjZC9yHRXET
jAzZgsQSR451fYhDNm4BkEr8CUW29k/wCrHcT3tWaf1MgnZ7KpeiuDRyDR46GJRnsBjBUZOWCdlb
em8MS3smX3EkkwVfEePebHxQFCFB7CoEu3rSSEikpEA2N8zjyTDom8lMBsJ2ic9T0l6GzMJzpiGi
g+ts9eIrSvGIxhF4eZdqinZGAUPdUzNLvJPA7xfUBgMezwlAcD6ZCdvEECsx9gEnsNBSjTr5U3bd
0JMgpP7ZnAU2yvrQXWuDVIBU7Pd1Wkt+M+Wl9xfX1++PH2ltdzL6Bc/NpJEd8a+XV6WH8VSS7Oe0
5jAiSZnAEGplC1ePqVSDok0WtwyFEXEk8YxmOm1Os248d4IsMD1LB1wOExQSrMIqxlBdCZHDWGW8
Hda7XzbyFlG3IR3/4qh/6y+LHLXOXFIjp2YFE62K2J9visLEP2CUtOBz4nvdpCKoxILUxUMd5xE2
kyeD9JLvUjCMGyAGCrbwuXWtLA5e//xAfn+grMehknylEXAFq+n3Z+ekCGUE+pNRwDTUj1bM+U2M
mhTcfpZ8uan1R7WSur86Z//6riwWBsILkWwkNp3rt/MTkUmU9FAW+hG5xCxjDI2GsX5RjSb87FOS
GmwdqOSIQYlSLU1LC9MEHAmycPs+eB1qnHZdZKmvdd+2R4HgHjSzknnQ68llbsn27s+/IfIfOJqf
H2ASjKp1edMxSdNfX+uLn4+2IfShYBqKuJAJpqP1xoWD/4jmiu5wKmOntiIkfk0N/AZ6OAPkQT8M
kRyWEJDZigEAkWhcye8VyaNXLc6acyrD0dYbOd4IWia5oxo0H0R6b/E3x/th6LBVacXzf7J3JjuS
A2d3fRU/gPmDM4PbnGvImsfeEFVd3ZwZEQwyODy9T0qALdmABe+tlYSGujOTZPAb7j03WDQqI0+j
tu9M9hzHPrIs3bpHXKOvvZMz7iSpdjnanoA8wjDS5x7xBOS83NsY5g1YF4ZkvBMu/2OL+ceHpuSE
R0LJYeBh2HFCRnkzeQmbVdvxHac7nrGQgVjkgXDpR5JFN3kGuG511+IXfJrlWiKBORLW0O9NmmeH
Oq/7dUtkChqwScfPZmH85sDQO9YgA1BxkSSRuh1vZl2EnxFNEjiahr98rbz4Y5YOiy0tK6Z9Sz3d
dg771W0SM8ue/P4hirR5HJzO/oQ5qEGOs/rOVUDo6KLtet0WI3E/lfKTHcZoxL6zDs5F5BN8UU1H
5QfqI85YzedZHt1FZiwfnCrwr/Oso2Gk+LuaqwabuETiNssLcaZuC4wX/Xrdgw0/tmyScR1aRKMx
4b4YhiaJzFIlkTyxFgm/jY69/YDJlUTSka11VBHqexgDVR6h+k2bHmECgYmOwREslr0o6zLbdR2d
hpdLtRvogYW7kp6Zl+PdUk7xTpTZfFsN4krE5XAgsvbDd7PgJtDFG4kBzsbHqcNsDlLDQqWoWzhE
7tRB+nYieQtFgjzTaE0RWibNsYv1ZfZHaNHFj6Qkk6SR6xxJcR5E/7picTsbKDX3wrJ3sHXXnBPb
4bzyVHRkRvbgGudXQRDL04LN7+K4QGiuLBOTQmMiJJKj55b3j7DZ1c5U2UdeB/JxmtA+k7lO0hW1
0Cs2Lu+NMtq/kiAlb9y8vgqCf+zsME4TU7284Ehytjn0hadhmesbDN7gV6v4vaOn3saMGx76WC0P
NnXKaxRK2NNbytlGiiOAmIkdDJydHTEhpD9hI/I2hRUddxhEUbDeE+u6efjFNZye4X7/yuiS4ajO
/oO1BDFF0FSvec0lH7oGTl7BVDjEMSviNneqXTBiG3IWUhPkOBNKNQfwb6qu8a9XDUqghZa5jSum
05Ah/kigUNgY26Qk15bBqLLeS9bh+yrzVZ9Hl+r00PvSeRx4YB6BKNXfnczPcH1nqDO9/E0tBhiB
eAXuIBGL6wB02VMIQGy7in5867T/XKk8vG5942qykGmafZK29mspK8Z+ika9HaPl1HAB7jqnCL88
Dv13B4DKSXL2vIpmVffK+PKDUrXYr8BTb02QE39tQClUR8YCKDsxSHd70EcFwg0IFTnmc48FVp0W
2YcDnwVcQVX+6QkEaHdD0Xbn0jhoHWQ4XTU5s0XuMf3NSO13ojuEl70PCCEB0NoUaXz0wLqhKMiH
m7Ip13vj99FNEpHcIpL1PSjjv5InnimCOfJqTA+567dbr0Ik3IztlphbTAeNFx/HNAm/bBmfZMpW
xQV7CsU/rZO3JL3oQYj7SinQ1nJ6S4hQD9AzMGmkOfc0khZwUhPAyt8L5qd9QCL5RpmpxqLW2fU4
5poZVERWUqoG/PvVAiSCUuCuIFWYJ6+enLtJ2+65YE3OsaBMeWyoHaivXbCV69gCFcJaaL2BPA2x
zKRA5Qx/lezOThnVaisgroJrnZufMlb11vRr+y66HPp4H4ffI1kez8XocPAv4T4zjvhKbTidq1j3
Jx5oJLCpSvdTknJlLMKXmH0j5NxrO3chMvBkrLZ5FzEJK8O5z47E9uDH5v0PH0wvvCOIcuqvPc6x
aosNxuEJuDz7SqGJ9nFoniAYt/dlc6HcqcjL0r3NAn/ZEzTvz68lW9WDcrt22M3RiHtvCFzvZxoZ
pt9bDFnqn/9SNVXxGdEDlOjs8hgsEGyuW30Zeo4juGbgiMvkP/YlHJqfMWU4JPnEd1YSKoztIQAq
nMfuekuhDlGfZ21vzEC21RrxAq4qWx5VN84PU7cYRC+Q7I/VvHrwkJRAY3HRl0QcvkBh2pY9hzc/
4Kr3OYhxo0V7pfKeiLt+DoPDZEt9QTxRo9zIcmy4X4eWX9ety+NUIngBnyFueY+nb/zjjX5ySY6u
vrO5y4OHMNY+mAuKkZoq2FMAYvvMBfrsCUUIORSEH6tcINWt8e5UVfanf3xUmKgh29uhPC7+5L0o
t0WU3jXeXUvo9Yn4Du8OoSkBYR4vY5q3XuyWgVdVxlvm1ms7/IPy8u3LGe1VG9bLU58uITW3L+Wr
XFek936+UAIF0s4PQ8Sv5QxJbJ9mp0Ukv0oHCXnuhV8V6CjmqzMsFRSYUeYdKhpKls31VB5NdvmL
3K7pTwYwxW0UGXyoQdB8qizlcxCugWfd7dVnOvaDhmUn1JOv0gRVSpMPUK1txQ0ri/BqLEe+iOlW
roZRFWprnzzEif+umApXFfZXRH3zQ9PTEY0NQexgtqb+1Bs/wp7nxWwtvZS06a6DiNTMLgzpJHLS
tzSX/HRzXa0b1fvmJ5RJ+rasS4FpAx8ryyuSYr6azHPfvdSaBbjvPKuDkqF9wBSY/V2FU53DVIoD
bK8Eln7KDVrMO7I0rsncYE9Oakv60KWrswfaBKU2CSe5r+OhOaSlA03NLhfLavfo9mv41SBbuKBH
rianA/+0mg780cwCzFmnu+ICtdgZSwZHMyfZC4bQft6HVYQYcPCQGNBNgf5qlhOpYvV9gurwEe5g
eF5TF8dSw/S0GYL+emq8cj+l6aVTA04EZSGXB5FkybdnNPzgQCG0u+CvbrxhIaEvK5sfk1B1aP9Y
F25a3QaLoFJRY3vyvIQd2SLnc5sNLvTnYqyJmbxwqeOh98pDp9X4uQ4Qo4ZAsdSapMcbJKsZ+5et
9lh3Bt1y7HVwYqoScuMlkMO3nVwbFrBFtvAGDcobX/OaTgiruKqaEMlSrLyeX9vLAH6p2MtO7nxh
PRln/hNCo96FDRCPPgDr4lUWJUDY+zE7tRl/Rrjm57DmycYOurwBRn2nxnxOihx1hV9uHa36G7O4
3pE496cwSJj2B2wXx6L/ziVje0BcEdy8JL9XM4XUErXOozMtVOkQq4/L6jwWk4sGo6CXdOJoYTUB
vrSBj7cd/Gi+zwc73khZyXvTrvOJKYL4FcA3emiHVG7dqQ7uq1x0+xCu1d6LSkQNxAGdTVNnd5Ai
zWNX6OqVGfy7km54CgjFuQu68cshF+itjxQ+NKdQwEKrsoSyOZSnNDNvudTxJ0Q4xNhh3v/0JeqD
dRWG+2DALrjGE+DOXoRHkJSHVSAYZKM/PEIcc5FyEKe0L7wgOcJrC7n6wU/ZRa+pv5xXLOEM4fv9
f2cfK6cKKMImMuKO5gVr/RQiLRnEa0fZWS7uvQtOdNPNdGyB138bNuxixItUe++d5UzXrnoiT+i5
dqqXokD8V5dffuG+/qMT+/9z8P8EZ07on/8vc3DZg6T49xE4/4d/jsAD778u0dUipQVGAx1fpm//
tN6i3EaAnbhgn1LGz3S4/3MEnnj/hZ6Rg1fEYCiZ2P3LCDz5L9y4F7+uj+L7/9V6e5ml/0trTeJb
jI2XLIkoxuWLRfjy5/8yCCirYVEDiLqDXrTDWneJ4l+RJ+PHfnHjh6B3MPF5U4DAICHqFjI7Hey9
aEPwcxR0y4b+gR72X369h3829v+tG9sHWXaDIZ753/v9GMAB5ZybYOMIAhEztfz3D8VOQXU5yIUt
k7D0DbtD9N6NYriQIi85ALQXbGNDlHY/tkhsiyScIBkIQiQZI71K5M9/+DyX+cL/mj/88/MwYyeA
LmESgdHj3z9PFCEAVr7AazkmHvoXyM9IH9zBRcFF6U852qNFYz6mhl0v+/Z3aPOCfeuSB0Q9LL1E
6dwY6GLMIuOFYIpEfpVwA1rSMRXSyv/wcf+Pny/yLpeVDQrikJio+3//uMIjvaEXkeZtsq72AM3f
vo2DrVjl6aX8HlvGurs2yNBPjobZBfODMvyKyxSYzpD5/X/4+Xyag//9B0wShIMh2wmXyyniyzjq
X+4y32NGXwXwXmbIQfU+WjMfi/Hilo+iBUay7dHk9ccscodoRzgmOs0qnTk+/TLjxcIkfo0PIli7
v1EPq3+TTBeoUTbyNTd1YSJ7nStnpXyoFNq+KFyZ13nd5H6NKkmfdF83d4yzpwR/r1s129G3RXMS
WZWjO2OGFaPr6aIPa1KrzuUwJP1WK1KU+YcAXGA6JSX0OQ5nLjp4Cc892Jq10V2PBmG+YiQcBwd4
TfnXnHUe42FA2AWKd+sy9yeFAyBZHqH8awyrpk0Y0dk8RwOvm1NKYuafdAbbArHFLOZauWH7Gum4
T3eC8ITHJGloweqoDCDc6XoE7xEm9keY1v/djiMoCnYRM0QoJ85es1J5p7FPmLvDp2iZ0QH7XvAJ
aJa8ad0j7klNJx2itsbp5K4gZnaeSxr0jq3SBFC4jxFYKVvSRYUAgdpjcrkltgEy/OCsHZOy5y2G
8SVp+KIH/EDLtS/6AsKmntI/buDjV5hsKHIG+qlLwe359GJpxfXYKt9FEEF31tWHWWqtYHnr/Hb1
0/ERIJR9gJ6q6KCcLzO0+7wJceA76cNcCLtbJXDFLHBPSgc3mixpaen1x3pE79qbXXHRUdPG1odl
6Y9OgazOmdDj+T1vWyQJxCJXFF4aGNhVgh4giX+nY3AvQjRZpF3xmchn6whrvUaqkW/lZfHUpwKo
ZnpZm//qBd0hJ/zBxzpCM1ZzvzL5WvZVh3qyrMLy2mU7fbPUY3UYogZiB1MPirS8YRuO0nB+qvnP
EQgINpJ4sd80DKQ+6w4cUvorgcj1qxUkv2/CueNq+G7AuSBr8V1mETv+qu0/I2Puy1A5t3ixmrcO
mM29LNcEVDULcYIZg+jbz4s6vxKDn50Thu8/QwsVd0f+IHK10PbOwyVj8SGwS3IV0D2SyRGzkxoz
5GeM1epD3mpohlaJbTLOsGqF/0JMcbn3qvazU/FXMAXXDc3EQzOa967zbrMVhdIom/IgexviC5/T
4Ka3jJlqwDgzYrNvm+YQecbUJSWwn94Gj4x6XVFwQQV76L3Oge1E0ZTmMaugIlNA+9uwkb/KspDX
fVewJbIuLEL6/5GRYs8X/dOQ7vIrHB1EsLFZwE2VWTVnNyFwEo2jJrLIMlw/x2ScaGq2fJgtyFjh
NJhRB4PBe5lzJvwOii6sGy4+nUNcyTE6AUsHviTneEQlvIjwx0OJQyqNKnp51iH81F3fD1X3OGg3
+ZvPPVZ2VXr/UBwij+U20R8iWPrwCN91bm89HSS4jtaWCcRYNB6RBQvhZc421TCT7hcxU53T6CGf
0SKp5A/4Yaf98OFn0wfKQrETdSaHQY/TVrpmmyPqZDjGEYzH75gNlvjOwbui5Bwydihin+WczO/5
wOj25NteRbdTtI7OM3EeIjoJzH/sYTyvVGhfaJRauNVpsMBpKbIZWjoEDlbvkK9k4D1Y4jTRIM4t
QeCOYqNE/6bA8b+ClgrHN+nWyJvWBALrV87ImckVY8X1x/GsxUo/j7GCrbjUuRcfQG8JdOAdTSwm
/VRehD4rZ/ZRa5TVu2EevfnNI/QbbawnvemOuqfvTxnjRJCGo088gRNWpoGuuyaYnQrCg7cyoa15
6gPiEMeD4iiHtcccb6ke47n2pzOXyBt4WkDCf0cNMZpogmfee080QiK5g/gEiRqkNZSgMl196KNh
1WXzaSi5SbZd3ZbyxnQejrYLDDntwFPoob0yqVd86I5Pc5upTnjXpicT566atKKfaEaUwkmvpfsq
KgdZQQ65p7uz01r6L86UohVb8omwAo6sKHzHB5IUsCrsAjJjnnMUoEztnO4Xw/CguuS/LIH47iK2
+vcMvFrnqEO/4HrOqPV3AdIKcy/W9mJ6VSNpFMd4Gct0DwK104dsJRDhohO35HfvGGnolGjxXEbr
ZXpJk0cqGLNezHUXJFqJNVxM+GbjeijumMJY9ScMqFXO4wQS/hq9WOvcAT9aoHkLHmgIBfHc+/6e
5zeo/gaZMPBVLTLdAUGvAGzmZ3F7Z/0Z5GE/S4L0kjq06kaAUGW5mWZz0r46ltHBR8x8LrtffAnF
eesl6xJi41cTHaKsipDXvQoB/p3TClbhueZ1lqNZGk2WIufifYxYo2/T+CWLS5JyL7ep4O3EJAON
1TCnozrOdVrNpxrYkX+SaDxDjAlztNzGrkwrdG8e/tWwETwKEhtet+1sVhO+yVDaeRGrDbJ7p0jz
4ocxqc3vMH6xyEHyQOs7xt5bItyzG9ysCdHZskVCxUC2zUDjzdkntuSftkUfGgYVYzNLdhgiZ3j5
e4tbSmBFsykxqSWEhFj5xCyw64zMnsAesouzxzj/9kKBNa9HQMaEvNV3ll+1DGkSSeLUY32XrJH/
hHA337JB2rpZdQW+iop9HY/0wjs9FUeGnPtscR/SNvwL127fhJm4T30wwytd/WqZZeLnCtER2ntZ
6Jc5S05paz6QQX8gClgfSU1/WqfEueKZQraaqYAE2wZAC2fgNbS0a7dyr6Y1+0h0jYbOvC8of8XQ
bIkogKQWcEQ1UNvmdb2KQ6I8iunDAvIohgFAgVkAjUFY89NaXtW195gMa3pD6uFwCE2obvwpPZYY
R3rxVE3t22Kj9mS1n/3tZfLTTAMtCUB/LJHLMUeq05xVK7G5NaUTHZI01/uK8Je28fujRn2NHaCL
XwvDx2nwlDwMDtsnna8uF5Q7hh1TfTKTZiMYBepm6lK9b1oXAcNizU3mxldVjS4aQHhtvEd3gcGw
yuvJd48GbalTpR3PE9PPprU9c9D8Xq/kvbrBPUoBffDDfPq1WFSR+cTwubBw8bBJQLfX2XVmSRpo
0hZaZvijpuRXMuqzTf4KN9Q3AU/zIW4RIvdGnxnCDvdMa+V+rSdsULINDsb12ddUNfqkEUJMJWb/
CMQz31w0JqjZc97ZmX7GajFfLZX3Ma9O9pAtIdzEGYig7vLXUIU3i9cueHHScm+H7jF2CoSQ8wXa
XvDjmE74UCsSUO+sEfvZ7pzSvMuQTBnkBj8EszH1IxcZCWtAbG82L9uEzTtmqxElgzuiSpjLQ1W0
mOZSNz9r6rdt74WfmazUbdRjk4Eaf9Kyr95Tvn0JY2hNg1eE5BfPa/gxgPUbSVheJ4lEYCxQICtU
92XwZqoCgYO/cqtAsgWo3ZxMX+vbNbPzgaTjezuXzdnHqoQn5FJ7VdflDHEy6r0BU6onH5xhepE2
716oBEnTIL7Eb78hsK+3OsNjhuPN7zKYKdKfDr4/3oiER8aRhK5ECJY2JZ/kthmFuDG5u2zKAij/
dkkDzLBxlG1o1MLnwtd8j6Y5/yPmpJDFa+m36tNDHX0szXi1NNxka12lO5RpNwr/3c5WcGTj/O9Q
BJRTlkk/TL6cl+AUf6Fq8+5GAVFXYW+mZG5fQzs7KFh7A/ilXjZ1M5CjoEV3M+BbTmIfzTTxNzvB
ybNhz6gRt+XUvWlU/4yuBEtJ/hcRtt3w1SYJcm0xLthgyuJxbr2LJTJ5gcfJr6GrJw9ZDXkZKLcd
nT0Q1PBuiUwbCWe2ybFqL/kO7ZgfXNCyT0w5po2eWZeGZC00xoQ3IyKrLVaUFeORucolq1PhXpWz
W2ykCICxIljajx1lN3SCB9O3RFi2GBEucrweHHp8yKxfvGsdgV2sgwHZb6YWyjteoOhgkukuyWPn
M8dgcEU2VLAPpzLdSLK5Nv7UkT4zTHBXTD7eFLOQV2s0o7QtSs1Iu7V7wwpu263qTdc4ODt+30cY
5s6uJUxoQlet+/u1iOqPMPcKSEYKUg1U+fvFdW+RA1no8o53DLu5fCaeu8AiXZGq4QTTPXPUlotR
LUeiVwBy+xplvp/5bzjPi2cuIe/GSnQGvDNugtwdyQKuEGG7q3+XqZmdj5DPodv7LaT0eXhfPcNc
UMU+BLDBFseCdfqfUhral7KmV5FLf5NASCUBCAkRfE+wM5drIxHNn3XdZY+h4Nz1lL9PyuIT8i5w
L7/pfrJp+E4nsoxMnOsf1cT6nnwadO9lVh/8GL9ZlA1Y0A0e5kFM1UtWFBS1ceseXGATt92MQms2
Y/7uy+QtNLEZcY5mH7U/NE8DxAhMHCXuK9UkhEfp5WKhbdi/DU8LKY/cPKTLVH8K7i/MzSGl4pF1
nB3nu3wqgvqw5iukcvoygvY+RNcMboICj10yTugMQ6g20AYpOttVXGx1pr3ybO9+crzokyo1ySlK
G7aAOpL2FGKw6jkFMcKQmsSxYT7WmTNvTZp9OSUZDG7rYdSyoz1k8/g+RXCeSaOBDZaOpGyRsyKo
65C7xe1jm0nuaTM1jyQiUwalyU21eNkVt2PPqqfoOEe1nO+ALK4lp6JvAEVH+1Y2YtPDBRmtYe6R
DOHBGouHTqQC2ZYLI6cY8gomJ1ieUZUfgcNSpnV7h20dv+NUJSGZIBjUBz3136nTytuZsJytJyVo
34WJ0SZPu/G8mObO+OVtYS+wSB32lg23RK+RYNVPixh6FlsNun6as+ziRSpipGyDSVYE/SGc3Njz
Ioxr8/pQDvntvKz9ZgzC5VzMw63fFZS+io1gx9qEABv+yA5bJ+3CBENLMA0bktnQjsfVlByXxo+f
kS/kGzJvgsvqKjiQE9Kf6zzF2bp2VYjdDvl7RYLtZxX5X6GTRddunOjvuTM898b8kLFNlvoCdjTP
1CaGbqI3LbmPV8pV6QvYaY6pVHYRXFfK+fEFdXE07gQqkv6my8aE9EZq543jFdwq1EIjyT8xQ4M4
v8xHGlau7KjssWP7v5+if4xj5k9+DUyRoEY3afolW0EcwuJcim2uS52f1zya8cMzrqpAPvUpp0w/
98Vmxkxk8cluVV0CaIi/PeksR7GKiJqcR7ijvudvBMfaItuCX2Z2fZJeE1vwNxjHcxSE5e0cpg9s
cD8CyaemZ3hWBaOefHwo9HRixMbe0FMQPpME2wOGPVQstzbMb0qVfvZh/YyS6Xfu5C/RPBH5u3Ie
9iY/tQwEQjEPGAVjansp6fmr8RBGA4VwR/Jaw+IynUlKaPGYTMEOtxcbF/c+GXnbQb2Wm8bPcSul
CeYQEG5ifFjJza7z9i9B2LfLUh8SDhnjO3sbGIjH8YvntX/yPD0OA3m3Ps3gVvgF8L9LxEFANRMs
01WR+6dwxskYeHiGL1qKjMgIP73O6vYhYuBygT4nY/6XUDguSP44xM6dD/ZhLuF7QOYDd/NIUtz9
2MjfZZ6wx5PhFUwEUoz+NM74ki/qKxqfR5s+9VqcWcQiyBgKsaHpvZ7H+Vz3+rlfYLYL6qOdiSoQ
aQX3DC8v3ZJ3dFEP8TYZnb8WDe+6Lwaru0eSenv0j5RG/GGskpkta2nNMdM6xiRSdd1N6S32XpuA
O4lqN1o3C+KEZSuxkgHIiLTjbn0vws1ERFj6J11NxquxMwpRUdhk9yTacVYTK8DUngxDhVDW+NUN
m3vTv7tW6DdGrcSqt5PpH91VL/MhSiMZf5jFZ7IZrTJwcKgMJddnrRmFoGEAt+JqNHGIX+IXl7oX
YzRq9wVzkfUqEnw9ElnRpTCZVxmh9cCvM1AUAMVnvGKs23GqdCL+HNKhDnZltnSMPW1Rf9OYmUtD
i5Bn32DbArxS4PLSGQfe7BgMTauqc8Aoso4+RIlq42B1WDOpCOhR7mPrTteMtRF1ZGXbq2umoC72
wdGz2yix5twUQ/toVoTmB3qQmUXsMoHimMpZ3M0BN93Gk5Grb+NBN4i2O1UgGuh8/06YKtHXQvZ9
dHVRG/9K5VIxUCWn5NKrWvDddW6n7jSRd8rbr2/NCQBT9pzOilO2xBF9VCt5djA4Ea3dwrwd7hi3
dR8qRyRHv6erT1J8KHtM5tX1ucrLsn3FMlu92yVy1BkufvQ3p0PFZDDkdChlEybdrkzJcQKsyCXk
JZs7GZ65unwcCN9ab9YIJR89FQc85Xu7Poo5ZGpljFN218QDeJ/MH7P2rygLxAMt9BfcxRM8BFr3
jvjrqjPLoStIzDppMWHj9JFXhkjPkqzdScL+vgIuLIByZFUkC8z5Cll9IpOXR2qq/1hwDWwxRjrn
TcfE/9WFd4HowvFBqHtZn98zOch/vGChIo2lQ1E1uWjYSO9UeDozTw83xF+COVzr2oZELtYAZziB
SwgTkaR9y2ii4N03bbf1cEGbTTSnDc5gJ0le07C/GJKIegow3U4O2kZyme66Ohy+0nFw3WNThR6R
gAUL9M1odMnBKRoSrCRr8F0ixoKNEWIt8kbqQsB5LwG+DLpPLvFxQfabATysPeXmM/dLnXz4nQ2f
GN+QUMX2Ydks/Ow0roNDltbiZD6IU9Nb0CBKPoqqW19zBhFkJraTJLVjcbBpl2Zuv/Ww4jftJmQk
B3JEWWdFjItfy2TmLLX+QESKaxjLzxtT5kUoETCNxC7mVQL6eR3le0bOkTkKUEff2p1FsklBmE/b
Ki+iXyi/1wqyQHAJwJRoph7ZbCgUxOjuYMjaDMKJ5zoTIt5U28+p4zvucYdNv2b4Zr/DYVqgXgYT
793RhpzQZMZg/1qr9aVj5oIl24JyHGQm1K4OWiaU4aSin5rDCR/rEkwvEy5/78ZxkWxuVUAWK28n
nWR/xpzMAKaxfbhuyJsmCDsfZX89DEUybFHQIJsoGnbVgLln7MOE2eFpvAg6DRb9pIJ8RG/0zjmX
Y/VHePjAWL8noynHv1gSf34hTiMzgdAbkhbVJcR6KFrlp1F63qN2h/R+FWDu/67s2uMjMTPF90Dc
OMlIbeB+eOUFMdGbGipM5ZWwcya1rj/lnHP6TO0QoRQSrba3URVz0iJbrUDzKlnKfesExLkHxltb
hmIFdRBjl3agiuPm74gv+mrdkKBLREsz60qOQObgk98+5JcUxy2SLe44V0ykrTA9eywiDZdW4J1z
dpU/NeeAXJD3tnSDktMAV/S2XdZ8OoMIIhtH1N1T2nY0+Z2JHgJC1T7zrpbfCQY5cN6kNBwWZRmM
XNpcxGp1Ah2XVj5VGDjz+T0mL4Tfj44SEii/NVcCZ+O2KrOiwjxU9vj1C/ZmcSl5Q8i5eRTB4EAJ
cgNNFAUkHhSeXWHfm6aOs0uqiferXif9orIATHBJJNmwwwLGYsAPEVhtSNdq3mwz+v2tGZbw1UWl
+oFw6/IpUl/+wavj/ih/hTZrVl+9GqdLPyXX4VzXcY+31EEVtfWcNCfRTBQkk4yl5NKZuiw/PDfF
yxtpkT9b5ag/xEqwf01agaC/qYPkwcA6eyxmS/p6l3vM3OKqWvG4kpDOo577zTvHM/1p5CnUe6EX
+d9eB6dvEwnLgrn2RzYNHkQICnRCEZ+nFr2X77nxTzokC4ZRSV/IMt3BBaEF8TQDgczdsYzpaXZt
K8xMelXh9iyIsjVhn5EHKyADXxMap6bwvnBMqI/KQ3C2TbTC0oLw8r2ZZXvknw6IxcsKoGSRUtmj
mmazmwypZnuQhMOfqF7jdSuDQoMPqRdIEVWoyVBzR+BvG7Q15oOXjoiONCD1fZMN9d8VaE+3LdUM
E0Fg6gHRFJQZayfbNUz50hFDbhi4I0kf2GE4oS6+X+ZM1WYt3fpJxsXSbZfIRo/AA/mb+kw2H1k9
RK8Vr3dqG1E6+PJbRlxbm/j2q3Q8rlWVxuLRSa34YyvGB7gu+mHdsT0iBbjxJoq/dEzsUxwxjNkV
cxi9zIa4iCCVTATaZRIVTdgs4oMsB45ST0DH2FV2yl7XqskhndRYqutxDBeapdF0B98we8JKMS18
N29dOFHQa+5t6E8t0LJJF4ckKTxWb92QYoWO4uhTCUX4R4bQES9LENfPLZtNvMK5LlkcCrhvy7R+
tAXDeziwKajjqI6bhymTiKBl0+RiM82Rjc/OUrQJ7wza1m3GdhB2yswi40kkceHdmt6fzF7Exh04
7yd5p1A3xlsRYAE7Nsss73tNfOJ+ZijxO1sj2CdrYNb4avAdxtwEjVmLb6aEhaCCvsBFHbaIIEKj
6i/COqWCcJzK12GtlzNwSmzXc8IUcROwmYPemkGPORKBSH06CaVJueoRRe0N1KdPR40l3GC37sjn
IC7hbYoT8zdlBfY8eGH+3JHISZjGlIu/adXW9xg27A2QyLA8FKgNkw05Es4X0nf3g9TGFhwFhreH
KqRB8E011jC+lxVoLJs4YG5V980YP3lisZ4QlT23ECaiSufAeaqO5JI2I6Nx1W5R7fvRV85D28Zr
frw8QcuJXsP/HVSTXInGaoaBAJKg/LMuo/8zLXowm3JMme4j2w1/ceNQL1XADry9i1x13AVtVH2H
tpX4+zNACZvWp33DuZeUL9WYiHYzkvNiNsvU835yQhHdVUVgoRlP1XJHzg0VuFhzfCYjQURgucL/
Qd15LMeOZFv2V/oDLsoAh0NNA6FIRlBcak5glNDKIR1f/xbylbVVZnV3dg3fJAdplSwyBNzPPnuv
bZqvbBswKxpcbeB9OppoelNMzYUdZcur3zgpB4QZc0oHelrlWbPvmnDqF4S3MlEzCxkcihyG9oBT
ZGzG8n2i8AI9dhgqezuUnmANXzgDCtIs3TxM3SibQPJE9urgNzlds8F+oSdzWNBfaqRJLMsE8AGG
xyy7SX9XtyxWJ2JkU1f+xL0NGWCoY/eSq7BzxzpLk8MEcUCjLFUfvASC2kWAFY2GCzEE7YV2JovS
3aJ2mx3mwfLc09VyX/YUcG6CknzGNmiI2vHzx/GbqoeMa3zrL/eGhUq7KSQe0U0t8+618Oi05RWI
03fqKtM30id+fGWOa6xncpzq1IP08a66wDQ7JJjZWnPsPdJRsMT92Ux14+8Hhnqx6zurxUwnovgr
WGZE/8Ua0hWKWD9OycQVgY2U3ewsOTc2BvXYvzDMxB+ObIQUFdqFpvs3p/k13nh+m1B4aUIJ2uCU
B3vIMndcQk6S6dEq1oeC7US+oCaFyqXQ9mr/vjfZHHOssk7bNFOjoel3S0FRvQWiw+eRAbFlTN+5
colmG8CzuHd8dm8wsUfQznMKImkzCY0qOWkLcS6TNh26poWnKKKDZK/8aD3dfBt1oOIrayGlpCX0
up7uahVUzlWNCd8EDBU5b4PkQnfAxN/eDOCdHlIFRGAjzTlAtk8Gdo1uao6PmWmM25ZvDp1oNcCh
TYrSfqbFkySaNxkApacqEzgdeDhc+g0CVCjnuffCblnar1nM8ymJywFchz0PT3JeRLKd6Vr6Qs51
bolkLDwMkim94dERXMMIrLk1BGXx3vlLZFzarT0in3HruhvjsvsYLLwm8J1F9GoUHfd2D3xIv3Fl
pa+j0QnAFZnUZYl+VpTxorpymBABviRujT402i1lc0siz27lVbeCsJYM20Gt3wN3um1kr284Szt/
4y1pee+sO0SyfKzTmTTaBo4hCbH9YKT5jZtWgbkdcoUA0YNcqfZu4TnpruRB457zOaCFKs663jma
RRTDcVStfmNbqx4yrBnRBdLTWokejMVLzFBGZRtP7tuq4j0JdMW4V8thviJltz5FEndAW8xE/a69
se2oUGqzaJvSNXrfZ34ec2zgPrjIrcYsdvQl5sN+AddgERoVX0xRmRGq0XFvJTMvFUe2y7uLJ2lx
ttjYgKFRw1JMBHGSCgJT0Mxfkj0AtLymz7J9aRTLi6t0eZ5cFx4810fKELDtcg3MYe9VZ5S+4Tfv
L/s7Df2x2vmkT24hwWE88icx8gEakuRVCO2SKihSCme7qKGE0yk5ygtrJEaXxsXynJbQ4w5pRJYz
FEO1UE7Wdka8i4Nx4QbHzPzYlnHjA5w3Z27ywO3o6dFyPnc91hVwLIP6SvKBWW8hzdDxReZuUOV9
88AaGPvrVEYCmH+wVJoqpL4i/mRZE5wSIjnqoHhE3hvEyV7SRLDS9XVcABzh6bnJfT7xQDGN4olH
Zo5Mgzfsp2cXfNJcAcYNMyMEkyhe76VEnxpjFSPna6uOkWMEhbxsLsHjcYtpot44A/+z0Tgnz472
PIfZaOEdayDO6PzZoS9r3vLEaC6HsipJCjspgE6e/LRbtKZqp42ZdC7XoqApk5uRaMlvN+pbQAMT
6REagdzynFLDFVGwWGbOtWlHs3k0ld9SnZHYpOKRi2DKyFaIY5IH5RUHvnpvdEyRUTf164RnZo27
U6a/FnEPkhtLalI6tim7CpSfh4FP3+JIM7KwXuq19MNh2GZ8Tbyvqox4XV2RxJ+G6UaHjP76n7hx
pqcJhgOQvQrENz+Iw363RLjaLlQ/89ql7hw/JECC3rBB2C+p08TP8YRYsPHLCGnZxhRz4/pL/5y1
Tt6v6paDc9yN8MyVToIvSkf1PK4jRf9eqYlZqu3diUOzqZCOCwpjsQDUzRDt6HGquCRrr/eO636G
o7wU/b1rrcflOM00rLHZY7Gk8eUhTQUyeyHK14+biUmNlgm7xo2eWn0XMwwuy7ry8BU0qtmAJ27P
5zGrZHdskzF95FXDYk0B7XUkBxKxzZj1zQ4LPT4Ljs/0oUg7desHIwVYxWxYOz4a2bMfcaFFCCNm
itttzM0zDVoTnRhTT6erQD6C65TTiIh1bgCvb0bVC/FJ/ycv8FJtYmsh5jNGTf9q5PwWYex5UKj8
hSvzwaH128FdlOb2Dr9d/uI5Lcj+oYCAdNnEBXEdz0+zLzUY9lnhWPmyqsV+YdGEQbA36/mtr/DT
bGqdqJeeAODvUnsJjgszfTS6aTQw+fRok5kt5WudEUxvnJ4m8pz+Nt4k5sx70h4p05KFbryZk0qB
PHLi9qlKouQWAa56tR3LYHXFkOXuyfpOP9DGQWeVYMW4700t1CK+/JnksjoCq8JOdk0io0QxL9F3
5QDQeNHoCltVWFyotW1Zn1NskOLGsvOgXR0k+CzIzG6jsU8+uGFiGzB8XiMXPMM7nMT2tQg0CoOj
+CuHruB3zHICuX61hrpMp28qTGAlF7GcXUK+WZW1DvIBSuJAwI0mA7oY+euM2X2RkyIGxMGTPUYC
hsIpNxemgpZV02WqSTMSBIUH5FP/Dj9WwMXgn0PB88r2Iptni7debAYneR5tDqt4NoN034C/pFfU
L/mw5kH+VUQyZ3NJhvxEH16OntyS6w4XfmsXp6exvI6Dih6EX+s3N+hm4kDScT8Ua4vyIp04Hso8
8+i1wAFLYWcy0WzaEgc2d7qZeQ+t3msvyn5KjHNgxMVTMw35TZq7hgleTqB2tL1FB6CRFQigtJzr
nt3XnFImZrAZm1fCeCjIyntc7abhs43MYuFLPwBSNqfCBFibRVwndLZgGBjmaH4col6X28FzvJ/O
XGaOm2KZsFVNDBCZW9RPi1Ml9m6YreFZpT7PRRtjE+HP0ump+LHT+HM0hHWTLK4bcxbm/AihiUxQ
UpN7rDy0g2zEGhwysaCyHupVm2U3ue8obw8ej9m1pl6auBp37TvDGtaxyGi4GloSiTwUPdfXHYX1
ruItKKfbnlVSykUAQe9I1q04d1jf6rAt86C7SrViazjP2jwlA0T9nYmjtKPlbnQ+M1Jkz7bfzzxb
CjjRKT61xz4yGI5nqQMaZUxiWNCdBVvsaQlIhKB2Fau0XYxbtO71gzpUOMeNxu0orXWnINtULJPG
UKkhQAEVaQaoHM/TRB4og6KKkt7/cDDNn5pMW4ow3RPEZmPBHi1QM+GddJofGFFR99NgTk5NUc43
NR2bHhxXK4WSbqbcwAjGK8S3hBvxJjE8/21cZtCQcR+zC10Gx3y1nLmmswsXibecWzIQfN1zjGzh
ODRmALsrck9qWn+/lpv9jZx8Wm9GbYsNc3lZ7FtWxuPV4PUFdjY5JB0OmcK5rqxCf5WUhB+Sfs7f
ZWqUzx2dZgHSZY2WJWa28HtLz4oQcj1Zny7yMWYFYzGGkKdf8dE7GpSYimV2Z9ARXkKzSlk+1X7q
oWPABUAO95fpYvDaFlqlk2Qv9kT6HHKYgV+t8URLLzrNs/AElsapQb3r7o+9P2Qt1Cp6yQkKbeKF
B9k26ri6XJvY+M4xyR/ekkU64w6nZ57suLlhhcG/Ta4eNWR+iQvChxd2OYv6cikAhmwTPi4Jo5oz
BJuIuUyHTLO8FkM2skhzjMmjMxKb0hsBKXoBu4xtUZgFOEJCq8nljWkUEDMxXA/Bke/U8kImwDQ3
CYPA77ih0j5bZPuilhFfSy/zpYE37uTBXtUZzypJvfs9US3JJ3KZezaz02hdo23gc2rx7T1lDlmG
0Kd+9dlSLNmKKGck89BRgXn62DUKTETVbslkma4UMjw7bYaOemV2OQ7ryJYGyNrRmCdeV7hOYTL1
tnHQWYNPw9FMdRtTJFyaUqSZj1SAIb8syoF6WlPxXWP2Li2geGw38Y3m5Kda6Hr6iIXYoguqSjN6
zYqFYyma+Pby7DXgUWS2EDcqceH/jHouX7kSN28ppuYKA0NmTXc9rzSxLR+bRUiYIF2bFyvyd3nX
yO8odh15SqVy3+wBS+sGsTT4aTMujpymLPgfDanJfuTBnD0ushnu4lGz2mWqy2EKkGb8ydtGWEB9
KvtdghZJwqLDc4s5sXKBo0iDj31itM952xcfWYREvx1gKMkwHcl/Yh9E2SJC2ljnqWHgOi5sPnLe
9MjD6zkaLs1ELLCt0DNr8SGGejUkUoUTw63KgmGbB3JFAfc8OVbbwLJyCszOe1L9YH43rhzp70Ym
uCHXMj0Ypa3HU8KsT+GjKukIwrPu4o/Lchx93Cz0Ph9AMXBmBTZBPN1dSfhIy14jfSNumrUjdhbN
H1GobZ1YiPToveFAWyvwSLdDrGo4KANeHvgqu37kdN7PPZm3EC+uHi5JwgznrNBl+Tvjx9/iP1kM
7PJzy0UfXtKydXAOFIeIqj863+XAB6eJ/ALlzfDnnC5s6UXDdlCjC7WRlV9B09dSEoJTjf6dT7H9
SLsobv4Sby4qbVIX8R5vBxhSHO4XOc6thKV5yjqHZwiygTR8rqFLDVMuKeoMVt2i2N7b01Amu3Rk
z7dr1zmPXb4N34LPOZN6bRqKwsI4702QfQ2fYko9/WdKvYUE0FqyMyWIZf9ueVrVoUUoYq00BNET
qqptIRlrD+eCmarpkWVZ+wkPCq0ha/rVxtoGmbEBkGQ9rVLFO4vJdNjjZ0yarZQpF8PA61HHFWej
c1iiTNJUgdEC3WxUJUtwVcz4npLReG+Ey/HHSponfBa73mVm17m4bk3Dq45dYg5v1aTRIxSRhGnD
TgnkswH78NathWG+I1eSxSoUvvhRjJqVgu3BuspQCSYYmbTPnhwPR0dYtjymIWZmFFi3JEaSNa1K
ksLG75PcBnpJnhQX/w7AsfI+UHJMCbDaHbnlpUPdY6ON8Th5uZjLY2pbLh+WUdgfSBfMMrWlSibd
XHeftTngbOG7W3HPYhqNMTsQ9t36q+RCP7iJn3dcVy3b0nHg3nYepbrhHI+Etku4sjRy6QW9OM8Y
nrdpB/c1tIXT/sTKkPI8x7NPl70m7I6LhOUWMYckaTFL2Xm5NXuIEHbnQGKqSyeWmxE8k7xjTUct
Ly27bPNHjxcpls3C6dXY4zOYEWvV+2yDysCgJLyT95mT7Kp2pn52ttsYP5KlRHIlRnhtfJ4HmI1R
50TXmbLUrQctAdBFagbJvmAPxuhWL2mEBaxdu/kWD3tkluU2P0tbdrJ1Rh3/6KVkLrJyB+h2lks2
lmqcVrYwyWnqZP3Ciq+YCniUEoSIywsttfGp5x5muWEJJMSo48Tbup4DQMsuI4+zNFjWsAwLZu6q
jFCA6GcXfyR0FNe7rz2nv+mHYBVOZmG91mqef6zWyb5pVDbfWNEEEKqFKq8KA5MKAM6Z0jwi6U9s
XDtODZN4007HMRzqpq9dSnn574AgW1giNsaM/wbErCG/LaZfvecCw/dj6JOYQytqfSgq/Ptyh7yX
8kWaUgQn9sBQbmCA00lbecL6rUuKVnYKCx/QhsakwwwzCo0x+KBIkvhpLCSCTK6pXMF+TnHZIqcn
pBgkG9+OWvGRsxtyrqI0kOWGNzSwnjPMp+UxtiIWe52A2RPGVLBkv/u2jcrvEoMSBPtywPtrLDbF
H3LsvZ8syjtSYyqQfOaQBS81NmHMFkUhHyhzBZzvVc26osBiBkk3dcx4N9RjFG19ZgID1wvBnvDX
mM7ST1TmrBtmZnbipm68hQfEePWLUAM72nnpQzySlAxSdo3zovIbiAG/WG2n5jw0THYxfCdfuT5Y
ZKL85xF55G4c88LY/OIy4k4IA0AXynb6iLnVfrh2CSnGVcnVLwPHjrCa9cAtVNVBARWsX2KkMtKF
Or/95WV+YOAfg4NHULvaBUbBYwLyCXb+lM6AF2aSdNn3jY/M+6uYOnNcvIbDEkANo6ErGbr61Baf
qCUoVHiYG8b2doSX7jujRR+3JcBmVMptrvuitVh0F8nC+Juozt7+6gaSeAbPI7S5HkHYzAtA0qLF
CstzJ6bxipU7FUK5VMvWiAfQTpFj6HhbO03JQraU9ICICvCMxon8HtED7l8VUQfY9ZcWXcHPh4Fa
xtOSHa1c4I0pJ4V3sXB0Z2whWAVXv5Ko63NMTHorSr4auFE5ibjgFIhgDayLx18qIq/gqMGDIger
EZD4F90mYi1Wmatm92uceLRHw5jvKsTDnoAE20xuoJrmEDw65X6aFJbaX7VJDwJTW7QlvRC8dX7m
8aQ3ZfYxEFp/TyqJ1anlCR7+Qp1JmZRkvkvpSOMyNVf4veFU4AkyioHOdzEsjL55sLM0eCQzaON3
f2wHdyvU0L0Vneu9uOxuaH2BoGVt7Mqmx6CaaP6mT2ku9niKGUq7BD9k6NdNh702SWNYCnbwYQQo
m1ilyxtlZzX5wUqU71jZ2YQj9DNQgMmprhL+j6FYs2LqjvSPoXKUxCOONKEkP6hkxWspIO7sBfbR
izEA5cMHqLGsxifwiCHL0FzFWqMFjlwEl2buMJi1vjPs0yFlJ2Jg8ijBDLT2wy8cpJ3hsD+CNkxt
+IaeieJ26dLhpWqj5L7BC5BuIis2XvpkkS+FVMUt6+T80W/l+PPLCryEC1indzBWMMCimXF9ADPn
jdtfMa6JHEYZVBeh57OOUoRVM4pggw2mDRvQaPvVfSDzLaA90+Q37bsrx0BqDHPfw3vtrBu+2K1X
QzCDSrb51WJfGHy7wQpfTXj/PLbJ8K/tof7+Zdu1uVh4lPZ2S/iK4RakBd0MHq0VZMVSBPuudO4H
hEFaiZuqfqinXlV/k0b+AyX3p/A07m4EZM+ywNuRav8LHtDLNQ+AeF4Lgmw1h3nV8TBNSmMS4TCY
9EbI0oL5NLVNcTVi2vgdC7KmayBpgdYcU25V2gXNFSbu2NOYK8wkRWvGCabH1cmc5mb7wq3JeTB8
M7i3JobjzdgX8v5vUtV/hpwSAveJ2/uBA+XU4gawRvL/NcPc1H0vygmZGbw21DScd4IeEtn53yk5
E/opeXc1+SWg3RtUGHULF5M2izGSwd+UzPx7Pt73wBYK4ZKOJ14U/CWPzqg6NDy6KANw8QZuVQu0
kgcdnhNWyRKCqCbMFkD1WzBxZXM2B3vD7SY09Rr2W+hW3Hz+Doy6/vl/fptphrRs37Ql1wBX/qX5
ZhR14E9TDNDHxdfNzrPkGG5Kb7rjOSy+B0+W96MPXmCn1NQkR0hVWCq4pMkzcjlW0YKRyf8bzqH4
t+C574nAoR/HNG2TpcBf3rSkjRbbGA1AZHE9zl/wSMW9gSL6xQdt+J56jzmLQpeJKtiuJ7EUY3Ip
QsW4siLiNVDARsMKT/w1TyCFuSmWDn9aWXg0NFZ0mfCaSgf9PQCtx4TRp8WtRl/1sJ9ZEI2mZNH6
hqMt+62jsjjZ9QzPLl1ydYqERZwh9S319Def1PXt/8tb4ZuQIRzH9Ox1YfPnT2qZ9qWQdSy3FjSU
5RSM+YJyV85jHZaqLNcoZN6WocsAkYcxsVDye52HUalFTSF6bJPxBmvwlRhG/fw3v9v/4WNCnBzc
pQRg4Xryr+DJxcA7YNgIPqosAIKpAc+s25j1XZKbHl97nWfRxvSKDD2rkpNgVFSm3sKkyH6MxvAe
kAbpqvibX+vfkAnsJng+YezhngY7Yf0c/QugwEYwLP12GbbFDM0XGFdiQUtIjHmEeGEtiE62ww4g
sldoWIYNlGsARjI8ch33KK5w+r9/o/8ItfI/rcZSrHSR/zsm5b4ge1Kl7/8KSvnjP/lnk6X7DwdE
Bg5xy/akY63o5em76+GDAAv3HElzAEA4IZn2/jcoRbr/wC7DQ1DyD9xDHgyVf7LCpfMPKf6gm9pE
DH1LOP8JKxzH2J8PAM/k6BK+iVGMti1HePIvXyvEZm8kHJ7SZmGWT6CJ/A+o2wZ9BgDQsT6Q9qWS
ACnI37FExvVQWGT0QmeRJALjtJo+O24T3MwDVR8TLCpEEphErk2pYdz2jow/u7hKEi7Fi3EN8WnU
fyyZxXZoOgBS7P9B7WsrxS4ve4VMZMcJrg2eIrhuDrIJOnEAOZ4+xn5v1TviOn2yn8qWVUMrm+hd
NFlAk5zCRYmuKRlSxmWc6+1CWAe7NpzcLATYiRTYMVpG+GCwiOD2jPKbARxLQeQIyeeYuBFiM9c8
fnU8AlRR4lwMAxb7xaVdO+oqj+2SDSxUiDeV+8hKkQMMMhzrIlgu5nyO0d99U38pq0OlUlFnvWd1
nZ6zqJ9OLXaLk2fVLCvBPXFh6HRVwkFcEkoFlGUZ3q7BH25c2QYLpAPhphKUduN0YjfDuHjJ4ngN
sxP1w9wcNFy8OB3nF4EI+tuu5o6452DSVMKDhvp1kivlrvMD9VLGjnz1rNh58vBnvuVt0N4QKR4p
i5ndiTpeZSeUZNQgXMJ2zq5tZpN0pCNE1EjgsMsbSQq+CXxU1tp/CuKOLkCqfQjwE2ZL9wH7FPZ+
N170Us63ShZXIK1Z8FMjEsgjv0XVumEr04suU+mOum7y+vu0mN+pb7ozrVO9qmn+8kw9I2yMeumv
lyzdEnClLspAlis9Fg/lx2KAmuRmGTrUazZWe+PoMmR7fLYc2AElK81heDCj4DIxEJO676yZbtu1
2Cz9lm3PBIhna6hOJFnIP1G/1Pe4rmn9SyMSVEQSJmkfoqSD2InFucqu2wkEmWzv+PohHfsw5wnL
tyUXIYo1J++y5qhhpTfTFiT2JbrGxo+SA/zx0+KX6oDfCtxxeerpadapd28CX82igCVi3IuHwHHt
e7dY6s/M7C7smY+gP83zNvEKLElwCh6i0aPtUlq7cTK9+9xJV/MxJgcCPRxBu9HSxguPewLY7fAj
cnV2/ewWQk1zVTkd3kSCWg+d9kPl5fshGi6TeFTXHnt/CZIuHtuLPjhBCWbUHm7RvvapvWwXGTwH
1rupr0mqhzlpTYmiYz4zBO2oc32mnWRXKt5Tj4MkWuVMiEW4c/xg2aWCdTQuCAPISoCEnBGM75c3
JNm7aOkR4nEjcZeDksiHxUZ5m2HCXxeus/cDAjeg07oAQq8jtzKg27TnBPXpbE/M/bwayo3sao2j
EITbt5lzIt2wDTrEZ7M6It0MO8nvIht1ZPK8H4zHpPgUQ3SFhMe8/yJcWH4B6NCMtun0Ko2KPV/Z
MJiPUC4+E5cuzJjOWA0RGEfA+Jqge7jMJl5yPwXWAwJWfUgkMx0lr3zqrkYkWNZv7PJbAcQiv6MS
ekCLbB+8thhJD80gPUubpXRzhxC2j1z2Ba1LotmpXty+R8kDrKgRzPMZu0rfiIvebbYjbVXSoIA0
GlsKS6ujC40Ah0s4sPRzo+mbZT97NDkIcZcqZ9oKMM5hHee3KVn6aIK9XLbH9TPtF1MEdIhNB59S
PNwQQq9mRt7f1IEyj4yvnlFTDpONZ40L1l7yZ2aDQz3alBoJ40A55YWz+PflglGvIxUMsQDPgJmm
lwFtRjVgXdyU0EhJ3JFH/wBSDRWavQnpL6Z/uyUhBi9XB/vWcy/zUbn7haix2b3Yo/WGnEc3YJnd
k3A8sCvcytK+a7z0xixPTmqe4tw/YPB+mGvv2qtY+VKt6I1rrlHde9n4WxjThfR79lC31PEtGHF+
TwRUMJVeEu8dx4o7K6H1+4Ld3Wj8+HbwiK/+t5gug0ntR+U99k2+bRAVWVBWoj/MyDabtJnmq3g5
eTUPY4PnspWlN0tG0DozT2gdRyn5Yk6oJO1d0sxAZv6AnO6C4roQx9JWpynxvTCvyxQoJaChMfa2
mPwpjuq9Xe2ZC+Wz0HZQW0cl9lkLVNRuWDJWRdmz87b32BF/utm5wB91XMOZV4Apcdo7aISkno5e
095wTLNox4EZ4pF9lFMZcLXFlkW4JM53dQ6CoZsOc6YOS9+cGBUPDtpgTHtUf5P2zqmLPlVhnhgl
Q58kYD+WuzznBMjIRkPCxUR0WPLhowVhTI7tFtwW10PqqyYiVuwdhfOxiAu8SDfefOOzlFm6WxMn
0GSyOGGZZGMnYABiPU+bNYhlOl7Jnaz2B4WRNO9u8mjeDIVCiTSn97TpTkobHyCZfsrUuhp0zj6N
vk3tUgPVp/u273nazmrvlRctJq0hdh+gB4pnFCBydd7JoBkZtuhNOayP39ouHwflvPqLos7M/STN
tc3M/mNRw37qjPojR5i4dCTmKTZYXeT7u07LPcoJsRxVvySGwkyUmreEEdytXm4D66JkdQlZiy9X
jZsQswYnGHLj0aalkofve+qqdxFJ3mXaPXxxxsZ3bHmYWxblQL1LUzM1YnFgEO6fgmNMQZzBIsAx
0xdleLxJ+SmGyXBnFPx4/WRimTUohg6c60VlHP7oyjva7xwVUPAnZ3Qh3DAdPdwjKExtv3QRCB61
zBcImOfZUz+s1E85DGiMOpRPSwhjejrW67Gag6/zbyz1LJkxeDA9LrO4ivFjLL4O2Bre+rH3PGf5
BetuAOGQy+cP30LvkvV8BYRxlxErMuLk0NrpZRbE2IhxUQnGCLog9oPsU+Z0rKWk+Hf0pDwHAS3K
CjKLqY9KdddD/0fsc6/r/gIrPx9j29nbwfAVu1SPOk567vzhsgacAeqMZTY22i2m0QcXhNsGr619
MaXtxPaFRXXnnGI7urBZ17IV4vERWosyzhl/n2tu+zw4kJ8zb2PFsW8Pm9RiiUt3Bh2VFpc6ZKZQ
ZiXP3fm9XBeOI3+kvi+yeA8YJWxzXI8+O5fqlfgEnlpNyp/2b8yQyFApuQuWr3cp1VcZAd0qf3VA
COISRY5IryEShCO4BNwcKYBZ02cHb30NLv5wHvL5aJ2KmpttGeOFRJB3qOODFuB19t5Jq72z0j3X
VjZjvjUsqlHHdGfD0e59QG6yfnLrdUHyujTPSdZBQscre0P+gHNKbCZX7mN42LQabMC90vBm1NeE
nmBasAIXvG3upZ8gLtFqFR9T0V5kRB71yB+qSTV4L6p17uF9RM9Ow5mcZEduJkflWBvG+bBwjR0D
/y6OPgfZaZqoxn0Tf41CbpEUWbr04I67cD1gZ8ioRK7CmabLCnM+EhofUfZe2lwemY0AhMdy76s7
ZFJ1l2ba3Y6IOfBEMFk0Dhfi1j43uXga229Dxgdd34zmVdkAeYsqvK2QhDO5L5oPf54pWjt5tMLX
Ox34qMUkbsATlC7jx3fkjBd5edM1yaXTwzwyi/gFnSe+05O9fA99s20Lil1g6/PuEdyO65gQBWNE
PtBmXo2px7DwgoePm251mzK1V63on8CdtBcOtcyr4q74yXBf2fBVFtsTr7fvq5KFCje3vD1OxMAw
2IVJWyUHYOrvXncAMEyaJqwgiAST90UpwFYb5oMD/DFYGmyIbdJzKBcNz7e+CYeKwWjxug88duEs
7K9+GKc7LJYcsmuZudzrmIJED8Ktfmth1mhu3jkm+/Eq85OztpwjmVPnrgJcZi5XqSG+8dkTgza2
xLaZX7jlVAGDggmNcOCLEUXLEeID+/d216pst15lhIs5w132QyL2U0tX3szr75QXyfwxFfOxyOxz
RuaCncahK5zDqL5Jb+9g+23d6BNb1k2/Zh5t8nyFDLMBLaqurmKv2IMDBLxX7a3xd+cd2ZLzuwYb
bsA4Spwn8E4cFt6doDhPDFZYi+qcYZ0cfO8ogZst44+dMjoI/aA69zzG5snnOXgty+Hg2MyWk7q1
sjrMgIyx2KKIkUDctrOMO+0m79ZgwJYl7+0othr4OFLaVelz1cTbNhi57+2F/JTnnCArvM16ZPuV
ecQHmugid2MSYItxE3gDNxlkcCt7KWDWgfQrEjNkHbn1DKPFc1eod5sFZev5tyDn8PLBHla3UWR6
VEN5NqobfSSXrJ23flyd7UbBrxgAr7l6z//wZ4nZU2pSrGQOHE1WITevo/hJs4aa4GLYGO4Q4M7x
YoT2XO7aVnaHEYv/JhVsLbJheksg/z0IWnoXbn4lA3BsvpPf4NuN9LxTwl2rwrnO2NWD4AtcMlpo
ZQXbyWJuSdLxkgAj9qooOAmIqYc+paDUGToIjwA3lFPclzqL2t26u+BYXSRe+rXLVhV7nPVy7+WI
gnUTqUsShP2V8PCNYxw0vilXURhHjVOet59tFx2IIsEKMOZDMFGm5+KE2QL5ucrsSG4kvgXKG3Ke
HX47nwwMeJ4qqsNIKBdXz2aY7StnMS8kvc3kNs+DVM+V1seVA6F9evUW0GEcXhDBg+69jMeD1woD
TOcsdlM2snIL7SlYuLMvF1lsj7+JD7gbIbYkGDaeR1Mm1Y1ELLV/6ok2bDx3CAXXTlnBTUqbu6Y7
DAnuY2jL7NIvoJX9LOnF+t5ha/cbfggsRS4lQmV62XCNmZ+SAAJz2Bd+95q2LRabFO/gD+TpSBw1
dBI2uhifon1gOYR1snwZfMBjDaqsgT1xjeXgH+FCWWuux5aWN0MNL21TkPXhNaischvIdImuK4I7
BDtaaz732uWLbNhmh2fWjwV7vCB4YUszx6Sf58gE7+cSmmSn29yM+ERhIiwFOEQih1wm+OLSl8zu
ySD7rb1b1grc+GU24JQSQy/eMgsSyEXHvpg1RWfLBA9bzcxj25l1x12I8VYvIxMl2mLyQnUmP8+P
62WXu02g/rsF6T9SGf//Wgv/52mR8v+pRb5X/+v8rtKq/rMayX/0TzVS/MOx4C8H/0XemSzJjVxR
9l96Dxnc4YADZt29yJgj54HJYQMjiyTm0TF/fR9QaomZWcY09bZLm5KqqEAgAPfn7917rqLr53j+
2nP8VzdS/kPZyiUGwNaexOH3H2yzcv4RBCoQPvonSfPRZwjyf7uRzj9AQNNAlG4AhhGJ9H/Tjfw1
TflPix95At1Quh+0qmmkOzp4BdRFMlJKb+TQpzXvSulNySGArsXJ2fjbajYEZ6GgDUG431qDexBN
clLo0/e2zJ5ymFJ9OT5SS3E2n+LmCnXUs1OALHUKJp+Wb/JdzJh32yJLPnk5QiCYcaQFN6SjxFlK
KWaFP3KJwUIOTrqpkbSA0tQ/NWCJZAiKox+UHxkzclif0Px4vXgcPHKJNGOyxiLPZCj4d1xD6dif
yuYL9rMRuodHl0CFT8Ug/zkw+68e86fq/7/8TinpYf+hIT98zb99XXHOP8ou6ebT9//1P379kX+R
y8nhFEJJ33ccnnU66P9+Bex/KJccLlvaLnlTaFD+3ZD314ROeuO+5wa/WvJMUv71Cmj1DwY/Uggb
0AjjKf7//vf/JEA1+lFxqpopZ8yr//47JPz1ZI/UFJcnX6yxWd56hS8nNhYL/JIhC97NSKJuBeY7
3PmowpHVYyElJIN9EXsg6Axkl4mdQwMdCqHfm2etL9p/XkSiILkMZkd6Tb8LFNPGl5dRcnAxAZ4s
6oEkRnc0wec5VbT6woshGcMvCb6x5iLVCFz6xpMc7NsggR3s4W879nUT3rL1aMLRI+Z4GxVHBj5z
awEGmJuVfKRVGd399iP/607+fucEi9qLa2ZtcjFGEMjKdbuB82rxwPkeiNKrnJ3PhBjzEykSeLO6
mwo1+uUQSXfXZWH8YFAYQBNMvRP6v+wibQjkjRB0XrTUMqiS4tBv/zn1evEjv7i013O49dK4Ntux
WWBZ5NZL/20OB4SOm41XfOeCybjUM0D3AA/6bsJ2uzfdck9Kt3MqjTTbxRKCGHi3Zc5CruU7V7KO
q3//XX9diMc0kNXfXwn8Ly8Ea3gzCzLTdmoJ0B8pzE8/5tbK71w4kXs0ZgkSAPDq5JHP4Tuz9NfP
1K/P1q4H2QultvRfDZraMFmEH2p+H8JAcPAPE9LCpE/tfTb4qCpxEWckZTd9v33nyfib2++5fFuh
GJt7vv3qpaIfGNqjXzu7MiJQrbBghdBIl/5xVRClF91YtCewsWSrjb16GIkovMBkUNzrjBDKd+6C
WD/s5U/galD/ZBMwFeQlf/WYeotPPqbE3Yvpu6P1ri0iz1KBRPICnqyW2wi/UnpuU+yBm8Wb8q+1
WBCYo22NGEL+e138u1fm7U/iMd1n7WJjDxwAry8fhxFRxYJOL9ih80EtowbT7LUKwuuoB3FFWyEP
P6O8CDYRUjYAreH8YbCS5mlw7X1O9ilTmmGuAXBN1tWUJi7aTys+NksXfvzzlb59bn+tiwiNXNvx
AvXqF+yS1I0SG1cS9IGeM7ut6dUQyXkFZOta5mF+o3qlHue5jo5//uQ3qhTWYInowOM+KU8J79Vj
C48MDnVjkr1PxPBeyHqON7CTmdSMsKE+J4WRHwUyvJ+kmU3HqfLjy0kBBEXb1L2jkJHrZ714drgC
n4kKQh2f2v/Xtf6+jqQRLk1UR/smSRhUZc3EGHKuWNauOidfHsoiKMHXs0LfLjNy9lOA/xbFPOrx
YNv5Yrk3OS28S1AHYvgoQnSAJTixPSzd1WJTITbfO2QhXVmuE8HHksXUEWtbaeYrevVjZPOEhu2d
O/zmjVA4u9D+KMRUrJL61aKU5o7nJiIb9vjrOhQ0Y38UJd1dPO7JdmiwkTqZgwcYYOpf0zBYR19M
w3tr9PohL2+tZnJFD0ijQVv/5uWrwJIcJV419Xvp1eQ/mq6BgjDYqbgGhfKhLGin//lr/82PyeZK
5Byjd8b8vv/qEx2mwLWYSQHGMzV+tp2qYvKFOlYi7gZxnCxMOk09XTVYVq+C2rXP4NToZ8lO3+Ol
+27kBHpmAWw3QyZ+risCdjTS3VjMzLfiAkCuS98LNKZbVHgwrA6esGPpv/78PcTrkuVXRC5RzFRV
LCTyddQro2CSurNw2HeGE8a2VXa38yq8YsqKmstKDO4R/SeOWSuqj/USzVtTVPpxNPX9rIhNC+Ko
v0BY6z0otj1aRy5U1czxb0Ps5FuU/fqd/UCud/blb43AjDVvXfs8RA/rfvH7awTHzcLuOO79pk1+
IvEF4FBB03PnfL7H1CmPkhfm1MNFfNDW+FdQVrRAyP/cmqjxEhrKM8HH4UJp7nvdrURatIUihASJ
hN3540Is+QVJ0dNtOnUfdGRlp6ENry18bJoAS7ZYKAXDDeSW7O7Pv8Xbh3h9jQRLBPus5Ad5+cVk
5zegugQ8z94mhzGzerCEQ3VLJTef8Cyl7zzDbz8PBRp1HPIWB5mR82r/AECLxCh0p72cpvITIrPv
FB2J2Tbt+A3+RfeeHO9vPk/56xGRfYDDqHr1eS3ckM4l52OfGFd98PFC/7CWSV+6LgmN/ti47yy4
b2tKnJEeijPPs33bl/arG6qztPQjMpJpaMH87h0dIXeoiseRbG97Mw/6BoWuemx6awDFq1FX9X3J
iCYgY+4OC2D05HTK3nTd5L2zL71967gyjsq+QD8EgeVVSTmiybAMwa77IHeyQzgH4hnvPnqd3Otv
ps4nx49E4h8dY74LB3TEOxLEv/t4hPhUclSzvPuvFq+qKVQsTTWT4ZtNH9C7ii9uIA5E/zKcRXRI
PqbVEeni1uc4tfQ7X17QjHj1BvMM0G0IXBw0AJ5fPQi+T+6765MjYipqFoAIgfvUqrrZ5M2M3I0k
hicylfVdF+kTZg51am093Dqzi3oz9R36lT2oR3BZeXdAGBJ9+PN7+ObukKDgCQRaSlDo8tfL9xA8
VjKi5Xb2HqXAsVUpwSZRxWhINs2n0XX+8tEvPcS8VfsyN/bjnz/9bcmCQpL/sKfaduDxir78+AQS
7wIg3SF8sZXWg1X1AGNsJxhvsJo5agsP2ROYODzmKmSH1CljdGIPhUBldUGMOwTkP1/RmwWXC9KE
hQl2Oodv9eqCIjJMbfqxaNmnkUn60OGWD+2qu56sbESe1F31VqlOf/7Qv/kRGJZ6FPw0p3gY1mfo
t1W+WFRIdotQpEkb5tBpMIifnesuh7nw9EENY/GXDkpx7EiiYNAExea9wmZ9Cl/sMy7fld4ANGS0
utyAl1cwxSNciYF4WwCGGBCzbgFmmCWkgJ5maTfnlsRUbElJ38SQrJ35KobBP945nRigeKdNuT68
4bvR9mu75M11IVINOBOtP4v76udIPJxNAgDbPsxAOjCxagYIC5ru2abDnxLvwMdV0wbm2lJuy8or
nAOUV/wJzEm801Tag9h0g/TJlWTUDZ4wmzk94Ia19baGUPGYJCPWDSsB9HgwsAEzdMNYZd+7v29W
AdLl6bxwkqU5aSOlfHl/26rIBUZ/+iEZesHj2i1BSpU2tBziISYmKSwj8JOxYzokgAHK8qoqtb0h
s8PNoGV0c0cka2RuBQalfFOjO663hOTiKf9vH0Vamw6xeKxa9F9fn/91Rbpnwjh2b9H82Wb57J66
3v7YyDy4lgkAUr8R8ze3rg4zzPP9nz/8zaZJgaOoMG3cl5Kz9fqe/PYeqBawKzRBvWe4Yj1kZTTc
eXFgIxXg8MCYobn58+f9Kp9ePvbY1XybrcGVUgX61eNFg8F4oIz0PtZl/60mzOkAjwL/Uarsq9Cx
VIW31cU43cLwRukPP3KC1i5zFiJtdcVNtYBMc6PYXDqFWx+KOWkIS83phhTR4n+KdQ1WYDbUVwSz
vLNUCefNy4Ec1mfAIqkzXL7Ey9sVM0Gz7D6x9yVP+I3TBsGTKB1kj5GInouJMy/ckxiUXjJ3V8Hs
hhsRAY+op3r1tDnpsMcLG73nNxHrs/zypjrIhPlL057HiLD+yr/9ii0tk6pe0OMAos2ZALLvEQjA
VIgAZVxbHyc4jABXZjQ4GyUHD5Bn33qwxhx9hs7oQm61LBDUpk/b6wBaQIiG1prHSyJ0BmR8bTK4
V7Uc43eK7b+9cOhfLLRYO7j4VxfOkyBLb7CYafrTShEJCtQ8We+Rgau98HPZNQh9QpGXtA+d3hcg
asT4Bcwh9j+2aiQcrkVu0yYxDLYuaLbrI/FeFbU2wlCcIYIJd6yVZb934W9Xb3YriUNGs7j4ctVg
/37Hx7rTMcFSC7EHNtakyBHdVzdDZpI70T2ReN2eDCzri2qNdR/J2Dz5VY7BEXbcTdrxYv/5rVrb
0q8fgPVoChgf8wNG/1cVV+cMnDqo+feeJvU9CmFH9nJKzpXnmmsce4wp4RkBfR6Dc4WQ8CaH4HrN
35y0nKPLd67m7dKLJ4a3Iwhs7pD7ekefMZAj256ocJLqkDuAIDcgcscHdF/h2oaQlw6R9Puua9D0
eW0PyH7Kt8hHht3SE0mEHHi5W2O5UVgP+Ttl+9+sQJyAMJPha2KX+9X8//2nI/gq0q3dLPs2HCx1
XdG+hipMlOCdhfKh2uQOAJCP1mx1BxdFob33LYRdX5KAgFmm8oXFQGjSlSBaRdFLDl0PIoYfou7e
WHBxijPZWk61xWe6KkncMK72+YJj9pRwannvVv/ND89gYa0maY6wALxaTv0ahSJ+dQEFGEoKMr2W
Y6jn76f0Fz/bNcu1A1fpNA7Rk8U9uXPa1Ds6jJgPqJndd9ZH/AVvnkOWdIBftutgdnndZvf49YBw
8BySoMDE3C7Lm7Lj10Avv9L2O0fsOhgKKEskYfMTgUcMne07v5jKfdwM9rHrRlg9oBU0J5MoULsq
dlr7IkNQsIFjB90GtJP1pN1hFdLG6ZdGNvsqSrtvSTWlnwlm9Z7feZrfrvkcYSXfRpCG6uCDe/mq
txA4rKz1CEPkBbuNReZcQ5Vt90GZZ18HbZBRZk29k8AZGWyEwY8kGr/xQ9REbM7xQ2cjIvl/uCQO
WPAWmAbRt3518kwrpurMykO0M3171Xqmvkp4XnEFI5KUKMAPRO70nwJ2pRvWhRnR34CHvBUe8Umt
d7vYsHf+fE1vq3jadD5DY043dMher0CM9ZsJ/m+4R3fgfZwZ4m8ZFFXX1PTDLrYq64Myujj++UP/
5nmj5cuzxlyMycEbr1vmpkNf+Jwd4iZSBxqf8tiVOWE8ppgOIi6KS3wtFV7JNL2sAeP+HJ3sa+wO
CxTD0q0Omd+11+QkIgeRTnnpSuPdWAEIrGwRCvIkqtxDVQxiZ6VWfoK0Fj7BZEif2GiujLWQKv7n
LyR+NQ1+38ox7FG4sq8wWWPO/rrrjkVbrlsiWNqkQdyJgd1DLypd/ZQGWGgJ4qpR+ndMJKItizB6
ZaLVgtNUdLiy1MyRE/pzR04GVPWxfi5lFZHIUiIv2U1msOXNDPkP6p49TO0X8KLTbmAccYAi2Br4
3FKRm1N6T24Wz59CbEmMXsrsuZoQ7Ud9PGya2oVibDUC8hucWar31GkQMoW8JlA7qI97ajc13mW9
yOg/x3pMNl6spi8u3mVw81ki6GpmIcYZY6JxN5Cz0Gw8YGYb1JTWslWCBGRUNW61SuNVnp9CZeNF
lKSXAWB2wntuHZ76NG2zH22fOOneIn6Tk+sQRcPlQJUTEgZpxnYLCc8YvqDVZycqhOyeRk77M5Fy
xHXHl4PXOiPJYzww+ptG5JgVKtPcKACuCLBqUzlQsyxQBT28AJSI2m3EGtCMer6Ccn+JMqdBJ6Nq
MPaMTTktWSMq8Sq0gxKnb8VmX8xI2cLS69ujwX5+MvnStXvHx3a+hJFWOxtz0m1g0PqdRcWMDbZa
HhMNGvmNvY0bAqAOY0dc9cHJTP7AzWM5bLP1RoVZhBvX1Rl+ncrT34sG7fx7p5M3IykeSJZziS6O
OaXNCeXl8lc3XlvGLOm7QiQCQ31WgngDRi8RWFw7S4Gxap5ySPts4mdVOdmJ86N457j+ptfGB+A/
XictHhMO3veXV2GDKEAFTIwcEKXuRLp9dC5T197lfnIDuaA8OZH36BMGQTc1ai+LqXWPsw6sA0OR
YBehcKIPlJgff35dX5+e/nlV1Dg+bm+h7Venp7ph9W+WKNyBFB1/5GB1NlOv27uhj/JPbpRX+z9/
3pvahRWOkxobLMYKm099df6os4E07XbQOz+YgiuwWNm5teP8M8R2uGVk6t0HkSpvlr6ITuQqEB5i
x8N6zBKkV3mZgCwJhnx5JqC7eEC1kz66OPTHTa29a/gjrBHwYQhZGFastm0IoPnzF2BJXp+XFwsc
hSGmeGoNss4pv179kojV3RogYAgCoV+8XaV065+avPHyjQ+sSV14cxyfQ7wP5mDnzvLY8PxFF7pf
7GA/umIEUOPjZchGdMRbMXCo3Xh5Un1GeD3qC4EloCNxCuV3aWyQNBl191BiBrho/BZiTmLX3XNb
qktylaLiEOrRJUfPmBUOn1Xxmnq2CgMriej1Yql1+Qmm1sjC15m6PNC8Ix0tqu0kJTQx6syuIoo3
35GTVS0ncp7K7i4Iw7lFXOq75/V8HWyl3ZIfVbb4sU/ZMhTf6jpN6n2ay4yYSk4S33TflPlxMine
MC9oKRzBLGC08xKxqHNKdjhJC347Xy2gKSvA7PxeNO0gxDZF3j3RhGm/xW3p8Uv2UcxxKgYwcC6X
Em7UNDDW2/qF497kYBN4EewEUUY6LONXZc+F3KspJWquou83HnpvHTChdAEThe09mlbYCpqAHDUN
1MImyDHzSNtG8bcSxi6GPPHHo6iTvDxr6KLzddoWvbMtx6U+jPYYXkt4gpvZrpf1XsuHsAooiGZD
iCaggFz9xQLk37kuFJBNlybF1plKIEALZ4h9YRfOkb5Y86gc6JxHcsY4Szipm7kXpNyZ29Eq6mnj
uCtAh4hWBVous+VnUPzBnUkjTF6xqDI8atmC9jAsDdEeeE7GHbru/M6qOrKGLBwz1xBAVnKvw3es
yMIyR9CFEKJDUl7aXdhb3rQzll3KPf80gOsV0xgme10t+SPOaOT9bqjj8+SvClLRRuUjguqm2EFb
NM0Tktve3IFPLEkAVmxMu7mKre9Zytn1FLnsmbt5Mcoj8bRsPlhRFwz7oClLzFSFbM2ebnk+YZtS
dMnQ2bawr+u52kGhw6CmZBYjkKgMRBsYlMHY3CFZhkbmJHP5IUjpLl0R95fZW43+ewUgpf2h4KAP
fq7FLXWo03QcrkDeCP5hlhHqWdKPhuVrJX66r5Y6fyjZZoetUyaY0kEGl3dGdPiNUr+HHGBPQpY4
fXh05djr6LpUCipNuEzJQ9kXCXDvnniIK0nuU/1oLbWHto53czwlrUZXLZdxtg4Tob9YEH2gCRcK
a1p6tcw6xMs1+AXf2qmn/LDILI8PAjTddqShX/zI8B7BExkJSD6TweIxTOHfb46gqINpIxILUbFM
GtFfSDqdCplfTYT6SEN2ueXRw6ZSjGrGKRnnoLrJ19Z7z28RUhnh10f4ZQ2LOqcWDnkYe0epjLcp
RIgbM9HtFT8kUmfu2HQiIAORcggo8bEtGSPfsaAM5Eh2SGi3ICkYxYxMQZ/yUbbsXr4x0BkAzGwG
wb55XQs3wxgWUcruhWpDDJczkX84qxWCw7Axdb7JZS7cTaLm4LEwvRLnEubnY0eOwnfoOWQfNMBw
gCI6vgNUcgQgeyxCxZTNovtItk27tJ+VrHN3g4WubHaDqQXxiCLH6cN2ira9swMxnmyZwqECqpM8
Z2Pv/xiRtT2rDGLbxrXcjgwJCHLuJU6+Ql30xei7ZPeWRPyR9mDKjUqw7lw4uki/hZU9dpg6KvPs
Me5tD4g3RkS9k7Us2wHruH/IiY6EGJlHXXYX88R0m16VdXevY77oHrELFeMks8TsUj3hNgqy/K9U
+BZ4ywCDBlIHrOb3dld351GFVHyg9sXItG3V/YP/j79YRYaKR/YEf2yAx1GtMFhvu13jevmRGDht
CK0nkQHbHqrnbTR0drch0b67t5u++7CYNuw2ZoBYdh00qal3kH2U/BA4Rv3k7rrlJaDvmZQ3iqRn
a1YWhiBsElfjaMwPxwHEtImXAT4fsSWdfbKsBWn+ksSt9xC5AZkSQKtGeYAjXzaHiYp4IJ1vivCr
1YT9YBwunROO0+lkpWnenzKYiY+GPgDmEw+s0vVEYh6pTqi5sn1uCTTvUQC4e9touDYs9Qb7azOz
z7j00jAyDLHXEs3sdPqiIL893jpu5W6zzGrw/nRgKXF+9CR+qNLnAY7NSntrZVGeLarTjRtA09h1
xIR2h1kWaryAYyGfMl2Z5DG0ErbyPh+D9oxZYemOJbUpFVvXP9VBTrgY6KZ7ePti2M1eKu6yuPA+
wQOrpkNm2xi258pMj9oxcbwz5FIstx35OnizFi1Tkg+BzJ1jtXh4vxv4sszzcENuuwzq5aMPSglJ
VGOjzEhFFxI4rouRPTqRH+O+B9PmLEHikAk4mRBzT949jIMGIOhpDRYTFV7esuhP2JDE5NT+PbOD
qdpPog5+xCkpfZgYGlqU9Idrg29RLckmJTv2YcTpU5+mwZ0ul2GAqgKfkdCYFqK7s+2oCLAAzhjp
AbYnNN+Cnt73PCKp22ZjM0f7NPNDDJf8T84xH9QQXARtKs6tLBtsUmOcP8+1k6eXI33v+dT6OsfK
BZWnIK/Z884J8WjOxs9V6Z5Cb0H9Aeul3QR9iaVDc1tvMsSFyJeJdKH4ocS6BELDUW1IdR9vl3xx
SVguPHGJb3Vh9BkZcg7q2mc2u+QYJOvEB/UdTDSYSSCc2AhLJiFUBQkNrzWd5QHZUTdsPJc8widS
Tkf7pmBsFl/2UU/cowORgJG37OILQPykEE5N1AKSkU33NQbOSlRs7/BpnPIX3MeFrnfDEAD79avF
uFu1jKbbOM6SEwg0NfMDtrCl24HLnL4TrWd/1SK/j3hbuK6mF7jL4MwZpvH5cPDqCna0XdnOfTjD
9NqsXW4kfUygxLWV2jiSvSizrmVp0S/XwTRYfEZgF0cw5UTaToogN3A1OSTFZphDsL++f+50b1nH
tMy5N7Yoog8J3dcL+ptZfxyViaNrkBZIDiRdrWIj6ookh7RD1XKiJzOdyHqT3cMC28wimqFRP3QZ
T8SddrVl3y9WC2SZ990L94UTd/cKcPe8G7I1CIqSguqoXCA+XhgD9ZST+gJSNG664My+qrotMtWi
3E4oYYdjaZd62LNqeGbX5gPRKjoIoCRofND+MRxnn7AFYBD3TeOM5JyMmXXs3LEBKMxCDrxgHGmv
57WqwcLVvjrpEgoYV9FaDAT9zjr2rb90X2l82teVZyzrYmZoCa3LBxh0FxVeHx7s2osZawoH65lx
BdGgTp0Qrkn9Q8xxZU3Lwc+TjgaEMbF7CGvlEefNWDQ98QW98KHC4n5CgBaCWx7nMb7FT+y2yPqE
ZR+yWYqfNJ2c8TzVOQA6ZWNCGYgFItu3mxhQFiYon1ViQ8cvE+ERDzAkzteMU0e/MdAuUb5N+dLe
jBZwjE1Vq6g5KpO1eAYboaFP0wTApA33sViDz+Y12D724vxrJAr9IQ/8ErO913sAU1XeyLugNKzp
zNEIGPCsSX/OoNf5d3Vdpu2+DjPWIb9O4+FIIK8XfbIZlUVHdyxj0JGFbC5ZwenDYNucbka/CLKz
MyriL4mAATKsp2ZM9xneLxf0ytKPV6niRb3CS22ohWuV5KeEcM5wJ5k0kI7aUGHEdetjjSNEhLl2
4sfjVRz0Kr4Eo0aQtR+jbzpUpoeRLU1ibZtqZk1NHKd44JFH0UKQBWVno4CrXuikUWCoqzm/FJKD
5nZwZ0/vwKqMV6CdOESwBwvC3UZ7AJOLNuVrR6Ib2bmzXX1PQwxeFI1FfQpLgdcCV4anjjZ0OnxV
jYQQoxCM7TiwhCBXypikBMYr0bLm0TgrAGbkSibtQfifi3T5ZidQsC/GJI7O6E2DbjPVKbeQcO5u
g8HV7zY2CiciF53SsvCUVf5uFDN4gqyLmh+RGhh8TTnRrjep5TnHUC7FN7KiOJVOY+0jlOoqbKvk
7TU/ppb67VQleV8d3LiEnDk10wB8GIhLvYPvFBXgTgZoDqWaQXX7GhKGMo1RmyEjxvmhKEn2OWfL
qot1C9U+rW/DCE8dg+cmHaP6mXll8yh4opOtu9TQ8+t0Gh3WZn+yscZxFLuwyTIgDlyoxN2kxukO
XTUlya6LUQZiwIp+jlmbZJdN32SGcaPjnLtcY3q1VV0nZwsU2Ah4IV9RGj4KEI+VS25zzdHqive5
v4vG0vf3XWGXX0VKytyhTpSdXrL2dvdQ2D1v16WF+x1svbCIRl4c+zEgyeySVOTySJ+73FCfiIoB
pGPrrwHOu5uEEB4XeFg77aMqHf0n4nr5s/5SM68w8Mvkjo6+qX560wy50MBXbg+JRXbDrvfV8jSQ
uTmcmCiFV0Xttd4mlaJVAGQcafZCNJxn2yjJ/Z1HehWJGcGi030S8TxsQ7+Mv/bQEfBSi7YNiLfn
zziZ5EsX2o+RmfhSfU8IwXnuVTHANYvq6ZG+XfzQNpX9F09Flu1iKqTyYnTDejlRynfxTVQ3ZYLF
d8i/GwGfUc0atOjsWdQHGhDHvFV6NNN9SG1hb6WsOkTSRbyCkUQj5AHLA57gjAJOX8VLKX1SDhou
BxMTDIBEBvQMWs1MZOPJkVAwTPXa3AIeDeoN2wG+xJTho7udaNs9KDRdE9Bj7ISQ9EHBWkAuZFjc
UQVlV1Avrf4q1pZ3DKjj5LUz97qnei6C5M4aZSe31WCRpy4TOT40dkLDwFGRmQ8VW4v+wJSnbHcB
akSMGZEVdDihp8a5rbPZBSfREyBgW8BrjrwxwWcHHeguRE7OJkDRspwCmbl00KUVAPoh9iL6EEcN
5YDM4QerstDnOJjbeWs3sNs27WzscEd5Laqzilvg/CR8km5RMcg7+npaCFaAxw6YwR7UjSGuBQ9v
gjJpU6XOMu6VCeJLe47tr1DufAset67OKI/s8Uy4HBZjmg7J1dqWAuIxJmLeNb7MvYdgpsOfC29E
rVJD9d66ujbdpWuHQ3XAshoykVoiVW1VLMbLUHtLu1NVL/J9XJLnDddkoP+K+WUYNThs5ROniJSz
ZT/MfBCzOb1nQ9bn3GQnYLRBfunWgU2fPCh7Os5JGN63JrT8PZZo99SOuu22aRgOX+BtLmQGMPGf
tz2jgOY2roK8egqa3gpuHMLEEsQsqabZjgCbbdIfPxOOxW5FkUXZUDL03Zb4hjnYRPlAZE6tw/LO
t6iYTy3ARHnSoOxh88wlewpw6rgh7WFdM628qUrKDw7MJz/riQ65AOJjP0+cZeddN1L6gBqq62UP
bx9aPRl84dc09VkHJ4JmU2YOKO+3lk8OEZuM5x2ZPcv+yGNlg5wDbTddWm7i2LfcZf0ttkr4614Y
pvOmbchWvhXTSqkhg0r8VQi68pvcxiR6H9ZhAjraLafymOZAHnRWOemJqLL1kGi6/JyqMiMMnMGJ
2bSLmD4lI3iXzQSGkH0wj5AOQC4EZQVuLNiMJd2Dbe+jf9kmGnvw4hHcs04ZyaubTMPaUBHf0wKO
8J143yKSY29yp7676foF1TvCGhCmsrISOBvDCMvCj/3mpFuOw7dlbmfPU5WlX50hc0mBcZQdnVlw
l2DTBoXDUBiLBdUjLO574tXmDantgbio4A/fSrtvQsBGos0fatmNj7UFDn4n2yw7kUsJ4rclszQj
dDoHb12TmXLRlH1+3WdFyLPlT/mVXbSc2MNmqNXZ5U987hiVJhd1PKpvAa2+iBiakIgu5dAO2ROS
TRRDbHO2v4BKA7lipi85XQbBpJb7OiOmfa9LDCobQyv+01jotL3kiYR9Iyxv0J8d0xafxBwziix5
ORUMinRxN2Sf9ONJRFV1ncVW4T+3nUyReHgxMb1lVuPgp4aFdjsYmoCeFw09t57ezsEMBFPAbK3y
H4P2NKYo5ac/OdFX5aGuM2zM7jQzfCXEx/k2lJNNxK0r/JsYinV9waVJ/wA8jushXjgLgRy61j3a
P9Ue6BklO0bTAINRH4z2tVhsf95CHqYCd7Tl3Jd0eQR1MVHkqOB6uYvGIrWPKUg5zPRQuO7iGtQx
DQruJEfCsafSXXo4Y0s5XLbFIml06ThmJ5uDsMOxPcPit/hGZCpUWcJRG4yevmDmbUBzJLr4gcRm
Ofl5L77RFUTAkoc+5jOQtluLkxYY78qUn2ZyFiXnpTkJ75a4lp/TdvJI90bJWG+nnhCOTR/CMOFo
j6uDKssy5hzbRiXb2jM/aXKP+j5wEvg5rj9a7YPDtgSjFGFIuW8XjX1VjKGD+dUwgT/b/SLztcj1
QXaT0RNfO5CO2+0IEt8i64uzDSBmNZ5ccqHjLemANcrybqFumzimP5qZTsbZ75qpONdxY193TpU8
jk7NUcz4M5grpwrmTQfG7dDK1icrM/GpLWcX0/+VrAfCv6A6cH7kPBPfRbUG9VCD3msvaGDoa2zD
CXl9dEDMPnbscrzBNK7bG1vPLuCAfh44zIgm6772xJOsmfNje6hiNOJ5bVtfCo/3BqnlGB2oDcuO
XkhdX6NKnYNTiCA1pVawZncfDCksHpPnLSmsbjeotVsBQ4W23uIeGoTW+tYuM/w33UKcFH9qmr2P
dC9r8AsOrPxtlhRNc+Qbw8iGSiLNLsRhNZyhfbvWYxo69nLuJCmOx4SA4eAE0iodtgSOELtGoq1v
XSVmaLO9O44jsWYsZcvlANf2h1MTS7sL8ag21BBFLw/WTDAkbQrSB+VtTfDRiYqyo4+6yPaWXPdc
HMdCaqTrkJzdB5ALvvnSGDQzN8BXxvw8uVX9SRGi9A0dMPmIcdnFYACAjD+FThvdDyFOjI3d2qQM
JG2WzpfYO7vyYCLH3bQtuzkMDeJOdnNTreCLouznK/AQ1cfF9tiUxshJ5da4lc9c2Vv4hp2J/w91
57EkN5Jt23/pOdrgUA4MehKIQKjUZApyAiMzSWit8fV3gVXdjxHMm/Ha3ugN2qxLsBAAHC7O2Xvt
hQJNxeyLM1f2M8FPizjep/a0JiuLwa8IINMJ++DvBcE131XCZ7/65BwQiaosATFkxUVvFPe6PaFM
Qnq16kPIKJwKwFboxN0njEKgF9jqWZE78GYo9oaaveQuwFOkBqoSCV2Z9V6LhXyuCLZ6S6K6rfcN
eTjgLBPyGD2+59LaLuHCMc2nFuLTElkrj4Wz1D0pCQ/hNWRV5ic5xoIzsaziwvpKr3byCdwaDCB4
seiEl+RJbj+UaJDAwY1yJDdUW+KRwEc4+pokP4SqMeNPv5sr9iBuohO0RIJU1xgkRkkCmZKefh/t
4ORb4YSsJOYU5sBcDbkl7gjcUDjrtU56nSm2PAIuUwmfI71m1pQO6tLBkBD7U1MTjsOJ9iaU1lB4
Mz3or/2Ik+IOZ1C0kDkJ0j6ydezWVsVUWxt5BGqPutqAeb7yfWtnhn32VmqNGWJmL/P2DZRTh6Bn
AAGymuugV13kUZzjwVouKOBCSZzrkELVvZ+DeKAnhr7DdWh7PBtVFU1XQLVI9hnZWq1ZmFgHiFVl
xcoYpk+EVneEsOpxunNi2KmHqGtp55OQpemUcmHgrZO4VtOfo0mShzsgxyw9klWt+RhHThgSqG3o
ho84qR52UUFzbD0gc3/j9BxP60loyk+wApyfSoWotHWEOlH9lM+MmZsZU1/Mp+uUuygypHWV1zoS
pbGiQO/KNCkc10gTRVuH+VQ9NDmxIqssj6ibRmEJVKxoY80hm9LXYpBYI0l+Y50wcH1bh0yjRDyA
lfD7ARcs6miweFmlHyDOgUEksjBXVkzT9Rrci65v40xFZ6qikpTruKDd7fr4V+OXoZ5hcpgZGKxH
+m3FLeqQ1iQaqW6TY0fOrOpm6LejbQoN6xabmMUWI7A0xQWmWHcb/gZhu7iEX22sS1Dk5tHYJaJS
noeK6WpVZnMyrJmZfZ9jlsZURi2ZCN4BBcdDENJjBnDt63slHYgVwyiqg+lu9OAGQnMde/3UtMOW
p8QiM/kiXwJQ8dbxWdkLH9AKymbv9yPx0akxUdhsrARdy9BFHVJfA07JmlqhEtMWQgJPwFhUdGsy
y6jF9WIE8FybUcTJgqyUe9yNIvN0Ze7lt1FYzeeKCe+FDVMHO2sqKo0GUatfh5pZNG5qj/PTBDJP
HND/hgktBDAPKF91VdnopQybvd0Rkr2GEGiLnRkB6KSswLMqw3b5nNqkz9apBixwm2WpvW1COnGu
mtaps23RLXN8KqIFsNn441OTyeIVKNVA/5QmpXR1X/q7AT1x7eYc6gJ61bKO1/pgG8e+KuclnpT6
2IL0JyuplE0Ic4YEGOPI5hRfXdOb1g9OPhUp7PZUmBww0sE+YLhCMuIXMf012dcFNeg4QPpCyly8
oYtkL2VQTdym7BYnUmiQMdNCDBEVUFSur1W02uqmHARwsNQpJy9MfdKBR/6V+ywTferKIk3C/VCk
4ZUqI/hmZuTUP8aEvIxV36dKemC/llKmwH7vJcy/nZdnoR3vsp56DZU02qbrcB6G/DaUKrqkgvu0
thLJKiSwlJ4fPYOovqJdSF0wn3ztZxwkMIBX5OuYn9Ja9yMgmi1yBai2805EHd1zUDbUq91amXyi
yzmjAnGcbAovwkp1jlBQCjYVsXysgaPpH5qxJF+kqSz1K3iQBTZGkEF/Sar2ju4BcMni9gDqjLfz
zI8QJCpHNNE5m8KnhtRQQ1m3vdkdVCXq8QsWwVug+iOdaSEb+FeW8MbC4nTdzfphsgDsh8OsHToi
SXYJASduTtjjY8k3y7Y9CL4INTU3RlM4JHr7afP4sW7jXGDOYoOpjh9uAv3WVOtMtJFmEwlQdEe8
AtsqLCEt2odSOrRxwO+lTUrTJJcjdVKadRckI7/Q7SeCEWmgEuEYJegG8//Prk1TaraNpJi93tSa
285Ekua3htDgY5Kk4VmsWOTvxXS74y3sxsFf15Y1WVs4/LruYWYA2RBpmQWzriQGDmW7TSmfQzWS
uKFJDKYdttbRkYUuuG+GbPgcS22Yb0QU20TxBPGQsHUvESyPwu98+hcWlL6MmEsqn2nZ117Yg4xc
aTR7aKjQlDE3NeEd5U2QTuFzBOQaT3YF92lUeuTgZLQPjxFmbN3N5/ZNR75EIG6TPyN67e5obJBW
bMdjgIylB7IXNK0EtY2UFOpbqPKoeUlWdM/GZK6+hbFv2Wu1pesGXFeLv80AB4tpxRZbyV8oMuME
bwxTIdXaLJK3DEzufSAmXb3rYFLR+UY+1z+EQd3PW2Egs2KG9ouv5gjCyW2KQfmKUgU1OeETRkfp
2hgKiqqpQgFbT3zhZX1VfYktGBaXFPaLlOmP1w7dXFuAEIuN8VTxZVDbnbIFDhylgC6ZY+1Vgv1o
r/H4N4SyivUg5/577SRfeqsC5exn0suD+Rr2Me3lzOhvh4jf/PGH8IcDBDu6Bn8I078BSgTN/enP
CimRaJQKRw/RSXnDYqY+OWHcbsHszZ8KWvXbitEAis6pyQvrfP3JtAbf1RHpupoW9slKGzL9gjzu
XHzLj+LT4BlpEukNKJHTH9VqJYBvTPneEjB0qJ2iW84HVbyHVzwTUBmFexOFzSXXwfLlnb4iE+ue
hRoN96ttnDuKLdmycQLr5jUlReyobth5JkZ9g3Ye+Qj+ZjpmnJk/KSDgD4TFPPOfyW9TAhp2gSVV
D26cc2cmarOZ64S90sev6r1fB86DuZYkFl7Y2QASiJ8Tup7CY4a9JUGsIXkiyarrUku7/oLw/Q9X
Jbs9w0LWhqeAkYHC4/QNhDSVSaUJmLSV1vjeNRX5qg6wzU1LsuibNrFXq6JC20RGOV3nhUoFPC0l
3Wh/3vy3ty3BFGHvRCWpSrAUp7+kBXk1GGpIgFo0tA+kmmersIkcxyXrIX77+Fp/LgsEWtBMVJFl
YjY+n5qpRXaoKcLZ02XJcZyETMDvvU4PsDA5WDV0d186m3N+x2bgwrX/0F6iyCe34pcQEqe+PHu9
DSF1dJkY811khA9DRsHf1vpMX4HyIkTRlEp4YUBp2vl4xztPBVvDYoXLgXiV00dbcnBR7EgjHpgk
VlIvARoBBe3VYtPqGXt6Per6PRA/tUfslxCT2Oai2FK24mDPkUjd57bBjmSgpNd9V5UkaVxB+mIA
s9kklpyqRQbAjF3i2k9TDnsRkQfNwZz7CmjCXNBH+fj1ifNnaDowS6S0iXZA+Yzp8/SG2mRkFFUh
x3akzd8578z5Ksel+JnpPz9WgTl8qewKVWU2Madl5IWiEHOoYdSLIZbllyQZHdpgUwXqddcp+teR
QK2/gH3/KyDpvR+5bDzwJ/I/tN1nPxI9eLakpm+7opDCm9Komx7VQpGRq7ajaA6Y3br224VHc75d
49EwROHZodvWbHzsp1dFrqTWBoSfbVl01Z56T8nOzDAf2KP5m5kG+bVu+f2unmiWEOG1HBgHqQc7
ms+X7H2/zMi/z7PWAg4j7uOXTRS7z9kOKFC0qFBpN22XrHGDDLV0PBZNo10T9z7Lq9Iii/o4c+ZL
bvgifLHFcRfLfc3ZCe+wpGmxcnDB62uciw65p5lNzwLNWC2OfSko2EwkmqGjqxumcSVpzBv6KeDc
Ld1uqv2gMZ2tiiBUw53WlP6VEyHYgHXcUCwuRy2qrzNEDfKQGMxzhxhoqn9lzpTV1s1AVWdFiCA8
hIh6nEZbQYcOzgF0Bo87cMa6QmzfvJigY6YvAUT1+Laoc8q4IxmVx7KPHOuoG7Wh32gtwqXIjFXr
KmCopS6Zl/jvCqXjYIz81nqUeLoJ1XIyc7hDyhaOLkVLnBA1xtftheFxPhVYLLfqYtDAws+W+HyW
ndI2p8o4qluMBqoPU8CBA0i1E1tZoEoIVnqF18+tTNXuMTqFuoIAMLXJQvSjjqDg0R7Q+FRq3V/Y
CpyveszDGlkylrOgH5DLn+1PsHUSqD4F03ZewvnaNigxoiZ8rcHiTL1gP2Mh5TP4fWgC28B7AlCE
ow37D3m27hVTrGSN1QZblGqyWgRforj1iyr5melKOW1IZcuRbsWowe47pxmenM6O7ENHWTC4XZKQ
023SBab6NbA7ztujibjonqpbeOMQ6DS7gRP0xjFBgyS+FFDdx89VGFXppmKbPG7KsqnVjWnT2Vib
g8p2v5lgH137BVV2jCu/HngB9OtmVv2gdzuefryR4xAQrZsMihbwx8xEPBGKN067pjHS+VEK5N5E
uUDJXMIzTbFzEgI+DAUL23pph744wrd/tIVPFSUQEnBdQFWOjV3eTsoGLlv2VcsCsVWF5VuHVEyo
bjFl+SoEcXxKGOshmLD315tbJNu1SbucvdWWBtgSx01KDuRxTgXNpiPHy39saNJvLartqUvERPE6
6mqfe2iOahsdcll9dmoNA0pVKd3PssgkOTfOkL6ydlDxyRy9y15ozmgVgYqR+DyNUey7bIf0+rkk
HXUfcHzKAOSa/YNelORn0hEpFoS6P77pzKxM8QWWeFdPuu6zrefOsB9oFuprutLNy7JkLQnUaR4S
FjAIMMVGaKcry071nyLVSI8tonb6QdyO8UlPk1q+JYmN/FwJKwuodef7SYyTeyBdN2pETOuBwXIF
hzklSrAZRgskPV7SDfIasrNK1e88Q2Y57dR6pK5Iy4dTDFKfDoSvHanQ0pIsgX+rF1XBrzBVncWU
J45fxY6DrcWBdXZV0eVfbEK1tZUEvUk9yyr9ryyQM0FnThoq8bYYpbnRYqQ2u2CMJ+0JsywOY21u
+wNhtdFe9spsb9DxQaFHhEtDP+zi0t6l0I2ytRnazY8x7mkzZkSSxTBAe2zJCN7oNiBUa4djxQIU
eiOMSEJMOP8WO+oSkuTHrgyOA6zE6kBlXWLAimRIrIQeRt/bOI9LrMUDzDchoixzk1oU9CxgRs+k
UM+8hjA3iXWe+inX1nQrgzstQuxOXcdMk7WiD7QQFZjRpatbTfZJRdpsrkQ+Rke7T0gF5nhr/phj
jfI+ThSbmJfCn24z/ni8LphW7Vsq4whfQEvfEcRRf+P0T+YflamJEZA138lbNzWPbRRnHYnD3C0N
Y0zdychKST847JeISaDlWp6xfRpCXws2cU12gCUSQcpn2yOvU7L8s2PF037JoHxDQ1LtrcSO6AJr
SWJ4pQ4fZZ+TMo5+pU7RWOKLIdZU4Rw7u+D3J3tFf1C/ijTTYZXuc4S/rdmUKHPww7L5hqVw6JUq
fKIc29XXQVuOD6pIJQzLrBRXSDgVAOytrPIrCpfwIeUspf8waHPoHOO+ic01ShYGqV3P2pdcqFTU
mgjD4IqCGo87R6aIh0wE6riu2cZCpE/GkZYVZLqaFref3BFiH067aaS0hXAt1gC9B1Q6sOzgSyBF
1W95Gua85Cg5AbOQs8h3pG80V3kZTcMGymWkU4lW8ntU+tWLQZFMkl9tmg9RP1q1qwNRPs6LW36l
skXQ1zJBK7KqxmR4Huj+Fwfb7iHUI/1/IX5+zt1pUvJ5nZdxMO772E4JEjJVAiyLmXjtmVZM5mLT
IlC2dsINXwUlgaHUYMmIPPqSJhhcdk5WEUTwyzLjOwFBLkSbl09BjA4QSBvMdDenh5gzKlLGNv95
+3GIoiigDeTHz0UNVgi+mTmmmxmlj0eQVQbUO0sqHHWao/peHsbRjLpSi6f71shqZ0N+g3GXlwEt
jtwIi4fGt0xtXav5IgeZ0Ua7SwenXWVAaCLq95rxWibs2zd9NstyL4x2fhksEp7I+mKkRtC7rGeY
8AnyEiRK8ZoSPi5ErVX4yPuBjPRiKieioBNd88g4zARhJI65UfgbhStLiQA3VM3q1QpN9khjEQH2
QCQv74dkZPrJw9b/mmWylm4Hkojpx3YQNraDiadkiufHGZJXthqNWvvEvi2PXaunErGHDLbo18nb
itzZJEIDkDE5xfqsKdpqVA1CikJNlemRXtP4FI/0SJnHxzF8MIMmeauHWdynalGFOyuHuMmEtWQy
kdcszGeScyEa2zVUoAO8BQUfpRWwHNFTexYJWeBuj36v2NDgtNbqRKsnSMVYPtdlqPXr2s5RoTNN
0WM2YBDC85gcY76rcjXwFAehkjvPpATtppatErmXkVA9pVxSDUO6ANo27bH1DfpoW15otKHlxYUg
kjlstOIHDjeCJTpY6wKta9H5qGtSy0aCKDdYlg5g6ccWN2WHE2zWonGpYRfVq03rVaXkq5EvYE2j
KXe9BTP+c9nY+oi+uuvF3ajNtvXoWww9F68vixroJmpbTu9XK0kOLbio2A8etBjzDo7vftzW7B4a
JnKsWSsHERtPpKX0KctuDu7SvlZvnAa9z5pH233Vp0QhMSUJlF56EbMEf2YQDsy7QEk3tRzxgqqj
pjasplXt7/tISaNjSPLyoxjISt9TtsfvRbm+fU3QZeV4LSpfvbfVzNjIzgF/h/YorJF8iThfibJ6
bs2IMK4wR7zmCRkWGQ1vwFfoWZPF0eFkNM/SIHhImJVf0XrHEQ8R2MV2aPBsINfNI2+Kxu5Jhqr/
aoqZMCwi28ZNmGTlt4SD4uxVUVb8kIGNqK/my8xIyUJvhUWhyDqy5/KJrGs9oRY2DJFU0XiwduG7
MNvZ7TFydqthqMaj5MhDD1jM/bBTlBoMT8sRmDMxAK8bLQXP8wie16djq4yV9NqusD61SZwFngVc
flyllt7w51UnfZTzNDQsP8581RcJPE7gP/k+JdHQ58PreGttDm+b9E/rqvRhR7qqjcHB82cDj+QY
2Vj77FFD6qzEbQyKt2yn+R7zXglksCG5jiSS0cjWdZJNdNcth4wWATjxbayDaolxKzVjG4+JrBnn
DUX9WZVoOVubcUBQ7ieRxSRaNwgdH/tySmd2jKbhZtpSIQr5ziI3mEqa4FncjsrGoHSWr2anGiuP
kcIXRC7zeMySeeqvaOdU3wBa4TQQo9qbtwpN5cG1o0nczAjomHpmUY7rnAS+8Cpv865ekSfnfzX7
wPxRMZ2YKzK1zeKYT712h/mNBg9m5zaxjkpOXOA6Lgn7O9iA5OU6yZisr+BglOWCNI3LDetBZGy0
QRhkCKADstHJ9ePGaZm0rhU679ej3rcGwOLItD6Ryapg8AmBdx7snJe0Xo7SiEdCu89cXUVI5mlx
bV6xS56ntZOoROcQi22/KMEYqkxOCB9WOSAYexcGSYjjd4pmhe0G8J/NpKDmzVeSdo1zE/qcI9ZC
E7PtEtxVzbeJaY2/kus7e8Ouup13bND9pluHRYfPH9SDWMcamoYN+khCDfoxZaMYEHAVv5QIR0wv
7YtKsGwpCvkgmtFeg5BWskNGQfPbrHYaZeCuil59i3ft4qbp2qtCIIs9VgQ4W7cgjqz+Z2P6fb9J
kO33+zyejXsljgxzy46qYdZH0EYi5ITiY4ncMpwvIjTy3RhGxGzwXzHwNDVAbu6iJrRpQfRarm4k
RYtsEysKbjbDjNvgKjICJ35IrYFYPIvZq98PdhqEnyXmy8X+WOrBJkpilVigGRXJdVaNVurhBgmG
F9EHJcdxMgFJXPFpSl3JNPT7LU28InhIwWFjB6h6XXQ0faxm8iyLjG8UhWNq05oNBTZLpJeCXX+F
NgXhvjLcwWMlsxPzbXEftA2ydQnfbnD1gd4V0VbUS5+N0CjuETvibZ9DpAFsL6PsRZ2CiCy0j8/r
f9aQ2OmjXhG2tHQHasZpNYeEFRN5QNBtEagVN0AfvpYY9gDwj5jsy2i8BONdCmenx2KbPgHcEBtA
B4Stpbr0G5CJsOw2Jeqo28ZEbj41ekSCaqLED0PYdh7dCr9znXx4gSvTXbPfveQTf+/yFACAiVE6
olJ5drudbVFhrulKqNGAaKkrFJAWjWHUj4MRNk+OaIKfaVuglyqi5krRlZ8fP+7z6y8dG+ojiLdB
pmBUX6onv90+5dOprjFHbSnXFPYKxxZVGPZje0RP7QZqR7WZ7aJfNHho6NlbVuuPf8B5WWKpgtCf
YbMjqEprxtkDKNlNqEDdJ/BgqMeRWAcHJSrVZ4dbJwuo67+YrMUXKu9/oBKWq1IKAg9m0a5km396
2wFWPK32Q9DySvJExyY69EPeuhrS1Gitxpgagti2j7EAppEi834AJZFdqP/88eih3pm/YAkgizXd
Wf75b4/etgfMwbyZbcg2tDiYFhC3ozp0/eACPKzmYwUpKn8IK6N+y5xAvQWh0jbex4//V+H49/HP
pgqICagC+rAWRbKzJwGHJS+EQBYuy3y0NlFoyO9qXQ7zW21WQ/+AakWTbk01xVwsce1PjY145JEO
GbTXbdyI9DolCFu5S3KnaH4ObZni+SWuNzgGhkzmHTuAqSeCrQX40pdzuvH9UhJfrYbIkYzQYr5V
aoI9kgpVjKu0IlWP82h3yMursBi80lAtfxfDrsoecVsYxQuycFu7seMOn4UZ+h3RNzUKNjKuoFHt
UtkNhptYFEG8rnCMFMc4BsPVqBD1M+APNotn+u6T2HSdlr3hFFXb1VCjGXRLOGGfqb6T5WsASUmP
STb65oUi+R99SSnoK8OLMXVQOKbUz564inJ2ksmAkQyK83pEGOP5hT2vzUqLnmJ0IFdmWowHwoCK
VcHm+hZ4vLlNyqV13k2RW6hlsft4FIg/hgF9MPpvNqBLSZEN0NvpYGzJLQsUsHOe09hgnQaMZcqh
zdHFPbVTBgbAJtAUz1GqV8TQEx+56SQbo5uachmfSA4a9GkkkKLeo2qb1C3iHUEAYE/N4w0rdfNk
45IPdpNPvWgz5Er1RZLqgMRzHM2XsjNti62rrJ6Vpk7jwxgj+03h4lZekKmzvzM0nASrrtIAv45a
jjYDLAaCl8yf2BoGVP02aeSXiAW7pJdH3BlDfqD4YRr3gx6PpZcawGQ/2a0VVHt2na1KD6cIDQ9f
+6CsWiW2rxJwh8Yacr35rFVznaLurcaaWnnnEyMoJGkYU2t0HHThddReQaAT5i6cb5yQeypPrmhb
E8mF0Nr4bmKfKg+cfuh3w5me481EpGd3a2l1TgExr+oHI0aZj2lB9NPegvtjPXUCTFagxDraKeQZ
1mPAi3oa+kL/1ihmVx6bkerLJgzBs6F71fzQy2e6K8iiG8S4IcHLs5eiLotuhrYeOB83s/3Z6I3J
dJMymB8aPizirWGGWOuYrUFISqRCUU2a2RBxnOuIkaNw5XDEb+iF0SZ0+huzjx1iuJ2agjk4yHrD
W5j9NZbCKfEa0+6+lWlgEMsBYeUwigAlbBfGjdeNBNO6bOK4hbALLQRMA3hO9AEGAap+JpRNA0U+
uu1jiDaHQs0Y5iZ6op7AzbIYXsGbotVfMQBAMQNXbSHx0AdT9KugJhkL/FCjcK3ASreIVu3prkwa
tVxFimxeOJGxD0b5ghCuSbRwvA0ap7IeiPhLD2iZBHJx20pDXDpRt0XzVAjPFwnZmLkyCvOI8Y+b
jmDCRTfwC/wXnO0gz53ENmoIDMCnslr4P4ywxf6UTgN6sQFI46FJR9kcJqVGyaRY+fCUJU0nVxSC
1e7CIna+U4JnyLbXXLJulqwU/azHCeC8VMNoDoBpwcILRqe+n2tCXdjNzPucgfZftnGX67FNWBhe
vA8hz9Yr9qJd12tcT88U/RO44lewPchOEZx8D816+P7xnPRHD5frQca2HXIikC2AXD2dkqTilClM
GMxv0sQmI+vxNgwcr8b2+CXOAMnAsOrTY+f0JLZFgyFWraONW1rt9hfNCr4lUs05H1sGbVwJURZU
NOFQuT9E/tpBKOeyHSqukrLPr0Jc0NhLI+P543s477ovt8AdaJpN50XY6tmsyvHMD7sEyF4wQnnB
YiA8iQ1qbcmZkmugwT9TqQJedXgRth9fWlvanr8v7MhxyGGwoK2xroNeO2vGFkWHLLLzLS+PMNig
Xkzg4TZDjmHMV83Oucm1HvcQamOUro0VIPVQhnh+GdvK7NZaC/TbZc8IyKnhiI0vT+/ISLZZCw7Q
tuZXK7UYa9ZMXQJjJ2cYFzePE3q22aFlDiqhXJeRdKDkUH7qVx/f3R9jnx4AzxbRCFOQgCt3OjaU
vPeDvOhLzMhTvLYo9/wMYvCtRNsRFKkIJb6wTdWXbtzp4wQsCLMeERobRrbMp1cMQAtCGwqq7TCp
FL39gHQZu8uA0mG0ZCEw6iE6SqoR2VYLaosoWfZV+jrUeW4btY2SyTUKFVcJMA6Hto5VZ095kxot
AoQIpwDHMWzHMtRxNM30qp+UrBsfA62Kgj1KImr1EdnFKYdidYd5L+PISmbaPkHC8VpyONwMS/OY
2bd5+vWo/6t4sv/v8vVMJsP/ROisv7Xf/g4Ru/mW/fjXP56+tdErGXsu/ayTeLHlj/0nYQ+Y0ULq
RS7F9nzh3Q4/mvZf/xAk7CFyR81i8nVZCz4xL+o2/Nc/DPHPX3qehe1rCWoSfHINgMd//yOmaf79
ZaomlOi/SRczTgcjXzaaB0i2NuA79mtIx08HIwACjYM5RB6H4Ma6u4+Me7/95i+V0Hbd5Ds2YHL8
pJJC7Oxuvax8cKJbDtUbMjHWJhB1WEweGDZcJ0D368959aSXT+b0GA6P6nwTVnddW63jLWQjEpG3
2P0m+94qXm15E4xX9FZM8em/H2T/Lxl4y2h+LUpizIKwJajt79G9vPmTv6AnxTu/737U08OPpkvb
f2e6Lf/m/+0//HssfZ5KxtJr0eXt8l8LoiI/GUwLEu5/H4Ofhh9vP/78A3+NPs34J4cEFC3wWena
s/v9z+hT/8mELpAzULYg/Yukxn8PP8v5p2qy3yQxgBMxggImxb+Hn2ku4XaMWZsx49iLpPnfN373
1yT3Ubjd+aq2/AC0hJycqZkgYjxbWbpUD+ktO4arlIvBtOzkfZrIBs/tzArBtuinhpGGPGJCRS7M
+8u8/vssvFya9ZTTOyJGhHxn1Rqa9ZXTJKXpyhq4G7qD8jrqObLbEJIOv72Ov+/697S39y9FE8G2
eZg80NNvjNNSKLQ5x5E+GNU6S0awHlVZgfVE/P7xpc6X6uWuHI5eTCYUQSgFnF5KBHTbdRpf2BzA
Yw2diS2dJK8LQPelknL+7CioGWifQN/8kcoJaDCI/ZL8k3K2nF2rTz4KYrU8EHVS7SH3cdw0g3EQ
7sc39+5lkbnQIYBfz4g9vTnObFYaxzj7KwXpNJ6uOieyD+AiCkCwabQdXH/Ae/3xVd97e3BmcZDS
NhJ/sDCddCiHmiInSwAUHgrFo1t1UQ7wNGn2H19qeTtnz1VjU2xJsnP4Mn/tHH6v47SCgj7eRLda
xKN4r61wG89JdW/Vybg2NHhs6Cz8Dda98dovG33z8fXfGT2MmWUqQHu/CARPH3AehXC2Ut4rnNj4
qBVOa7lNrbfmhessi8r5fSJUkmxjkZKyBJ5ehwPM6ARxjL4EFNG+bBHdKLbVXJV5WGP/D+3dx/f1
zivUEMWqfH8GaYPn8Ra2Anq2iyW1HFXoOytA6jNN1vRIb+oSOvXdS9nU2tjiwQe12Qb8XopLDU0F
JJWZdCOq17Qu5Taw0/aeYKJLQOj3BovOhcAG4w7ihZ1eCROk0+B84iFSIdiQM0BYMyYFcQ37oPmc
jcjN3MEswycVzf4VnO1s/fFTfedzpOInKHZb5iIGPnuLUslFrGihCW1GUz47fhe5EkD+vvadvoQM
x95UIw/9wuf4zpLBEEXBSsGLY6RzNgkU40T5SuMBF6B9VhUhOm5m6ybnokE5JPj3tl3tmF7ZRfXP
j+/3vVdLOClzgJCsp9rZ3JrRDeyI6DYQsWgzxZnORG9HuLtdOcqFR/vuTXLUYs+IChU9xOm7FQ3c
AlY/w20tagcCEfd+tEbxvWx66zqjdHeHHcPBVVka4Nj+69tk+tEtIMKIydkYnl4bk2McqCWdSjQX
6a7RIkLOMAwvKJ3wwnf5h4Ke5QqKvSQtyqTSap1PeA1O+ESoXCuosdE4FZxRacYorCbNh6CWXqV+
pNGkrqxPelbQ04rlm4JU5sK8+0cR/9fv4DmjNGZ6oPF9es80kXpsJvyOUEerQj3ksZe5Qwkbhdpc
0i6KQxO9jhN/jclp8pRO/fHxQ39nRmR7BkWUjT2NhHNRPc5ZEBmhAa2EridJWWZyRHsX0vQGko8t
L7zwFb0zljF3QW9Xl82h7pzdcAmLojdMqtvAhCpPxe6zBpASbQJVuWTqeWeeQnDO9yrNX5u95af8
tqjNvVKrpp8ZLmgQ5DOyt7WVIabhkzV09d7PTGtXyb78Icshva17AIgfP9p3bpUAPPCeOsgUTlVn
45l+t9rkCiCYwOwytzMUC0h0iHOc5OHtx5d651aJ9mJP7CzqbbbQp7dalm2fq4BzXdT36m2JHNij
ExGtRO1APAoMDSEVrkPooijVkIVuPr78O8v375e3zmYNGPFKUEwIohpExmu+4sSrmqm4MDedDtVf
u3SUVGLR0Ej+yjwbOqo1DSVRSvA3UoRVOia7Z0Ot5DrFeo3M1Uou6I1P39/f19OX/hq1Ep7q2fV0
BcbVAJp1Y3dJjbBsCHZJGGUuSrJLa8vp+/t1KRtIFdUgamyYDs5WNJUMHBVCYrtRyQ1A05cEHrHW
35LS8D04+uIIGqfAXNoFwGBD48JseLqe/n11Vja6Z9ZSFDgbqEon1CZayjjIj1tmoklfJZrVHDqV
EMwoHcSmNhv97uMx895Fl8MhoxajxR8eJtEFyqSJuAaSRmJImg/pRm2MeOPAgvkpIdbfy7kbLrzS
0+Xt151iE8FLwyqqUpQ92yT5cRrbEDfqjVKZ84pylLmLygmefjVLarGwQVFFap0XzKV+4SG/M3od
vkxVYOdDzL8UVn6fjTqfQ31GWOwma6nbtrAhr9oSo5TaS7GhWaPuP36+790q1dNlM7iIEayz7Yqk
1RBrGvRnxKLw4/D5HCS8RTwUlnWVFmmFAEoHx1ImrXZhjn/3VvHwck5jM0qN8/RWUTRn0g95tZMc
4iO0MYgAbTsuuneJjnO89Gh/dfb+z7b+r9dKqh2TGwFATPhn05/aaxadOaPelKUOVSvDE4u0bMbO
Srf1sZBWZbugtsCIz4YT/ghz27mLicrZ60Td4e4fZHrhbZ9tMP76SXQYqC4sTjVqHafPIFFoiiLO
qhGTDo98X7bngFVbB7HZIjzDtzzWmnUVBzr4BbWGjTEMugcL4FLi+DuTGOmUtAF+dSHYuZ7+Do3+
7FxnZoO2V053UQ7jb+zjb37cyAtRR6eLwF93jEOTgo5lqOwnzt664uRqOPRxu8kC6VwbQKq2vV+2
Lx8P6/fGFlmBur5Uh5YjyOn9CBa5cLKKduPUIgNf4qTe/3B2ZjtyG0safiIC3JfbIququ9WtXUeW
bghLtrkn9/Xp50vNYI7IIopoA7YhwLCjMplLZMS/INWlfVF7uw8mVaSvy0r/b1h4NtocU5TNtxYp
XRjXTqLCiZuaXFzwBZgQeTOgJRhIWb5+bDZ5Ef0WFxL6dhnXRiTmtDfbM+SD+lypjnhYYHkg1d0j
qTZ39eV+vL21YVNno6hLdcjbeoO20keiBJd/rpthvPSO1T1UUvWPruyRXe7eaUTCZwNTslkf+ubg
NSeVykkcY8haShSmtYjPJf3ed7kZ6VKbEPUZdLnR5ZnCI0r/xvbtf78g3puQczFZpmy02YpLRUl7
thFscwvbfWy9BRGVBH3e2Rm6C2C7/nMyt+HPOUFcMc4XD1+oiHaG0pUoLMbwOd6hRtT6xQTs9I2d
6xSZTCUOH00NEX87d2b34JbayQZ4f1mWZ7Ma2FGbozvU27DWPSg5I9pyL0irPcPC0VB7RbgVfkv8
uSkzVzJYZpg5YvKOzi6dPbQ+Tul8Uu1yINaQu27XRW6lMwXMkLMrzlAFi+nAnYca3/sgUbBtAPIJ
0eNEG8f7s2oUO2j7vmtPrpm6Vy8XzZfUWoz/3F+qm4eS/Ijcnjy6ZTpPvrBlf5tVVQ+dk1Xn0EXc
zIl79xSnTvekhmhywApUZAOvAAOo5+6HCtG19zEeg9/u/4rbVSyvcJuZoXRLDrHJcwezMkYQQhQ9
LAd58jqD5wwx7qq3vfJUl6X7sORI8WpzIw626u74eS2Ba6HgQvFKnou/P2aopThmrxDac+yHCqu1
K/eWalzrKqr+cZTFfmztMXozoesXn43B1t9piTp+uT8BtycGJGiV8532nIXt3ub0jZ1QW0qBGwR0
Oycwc52G9aSl75y5nA/yl/1QHKWeZF0b20XIbi7LLiQUek3dj0Zp0BxrGwie7Er7YMPtfVds2Mm+
6QdojrPZcGOWWUZqQLqFgNkC6FEKpfNtiSppUNr66SaN+B46LRhivfaawwNKLpvNfpPQJY5i2uxw
o+V+/O3bTvCY0OmMUbvKYv1NaMcu/NVI9du4W86qGlVvvAZD0gjJWoh8DUYvQjtAdMnls/0JLi8P
Ci+/rtZNmgDxsHY6Pa/OuGcIJGcHhH+W2NYh+qrlg5Znr88RPTJwOjrMNw2K7Yt1mFEzc02sFVLs
7R5wVR38vJ0s3HxRXn2TRBpY6vtr9/bBQURaoY48V3V7y7EO0VUCNgE6aKDKhMBpGr9gHOdQsGvD
NylSVQD8suxf7FuUVLj0TOLywNtcPkNZIec/ZCUK4V14NXIrA7HeRpfJAusCIMp5wvRUyotEGC2n
ZZe9tbt4/Ov+0Hf2EvcenX+KtjQUtkWe1tWF10ZdeW7MQfsxa0NxhalTXBBna77cD7WzkLitaQP9
6gfRqFmv5UXVqLooDY4fMG3/bnVPPCH8Op2Q7UJMrE2X+uCz7p2MMuPkkSOLPaB91xHbHNO52cVj
hGrwYGEW14UFtNLsc2gp4XxSc3P4XnOiVueEYtC1teywC4wodPLz/aHvzLIhy03u/0Iivc0e4t8M
Sm4l9ZkTHEOY3GtohE2mhqpcTZHxfrCd1cxQEf+wUN9QuZDWo15cZHOBx9TnbO6sl74oUO6zR+sB
2VQp7RqdByVRDxID+e02hwRkbwn5NNi1SDmsY1oWevEJuuFncDja+3GwACEhJvfz/sh2DmPqO8SQ
b3SK3ZuRpShEIy4I3wJxLQNsm5HhBJG0/uKQnAHp59/R0YegdV3cOP0Xy5dkmBOCPhQYh80QhWE3
yO06ZN9G2KIBngz+gODSBNVv0q52XAJDuj/cnQ1DLiHbmRTdWcHb4XaDUyIsRpXJKfpTPKc5ov0Z
+iZDbjsf8CsU1/sBd5Yp2xLAnZS3sFRzc9vkA3ShAvG2c+Uk02ORee7bDpGQjxVgkj/uh9obm3z/
cq2wRpnX9YIxqlarFGhKNIlE5lc1cn0iLJQ3WuLCBLRLcZAzyK2+WaCm42kg0k3yRfTm1vH4Tg6Q
dwRZ9DSuIOayKXiWzg5WW5gcdnY5PjdaU3LJdOF0XubZOShq7f8Al/cNdUPW0GbA1oB032TxA1As
Ft+bMO+fdci3iAP0xXMF4POE1lV06oVT/pE2+tfXT7cLlsFCjt4gVdlET/s8BXuPByUpBq6doVvH
pxYAmz8M+vTEYV8cLKXbwovsbgKuk0gG/uBuzl6noNRmWbmHwn7mPGB7R5aCq02gKtNnkWImNMT9
5M8LyqSQD9L/zKjfY2npYVWsuMNrCxD8GDq76LapWC1DRll/fRWHm94zOy9I6rF7abBUC2Y3NC/3
J/nmECQKD0bpbEXSxut5HSXEvXXORmTQDAfREvh7C2yl5qhBdbNJdZ28F7AefWHa8du7pGSMwFR1
1KgBNfjYehaPWgOFCIPi6OH+gG5DAayklsIlAujG3FZUAPGJYmlUPeituvoHpdnpq63gj+hZdXdw
1u2E+gX7+pVrq+BE1nPn4RtL7W3WgzqMlhnNU9RUT0YaQVuZSnNOz/dHJtf76jigak/vRzZOYY7T
rV6Hsxr4KYBqUS6f7R9KEQ5na5yrSzM4dEGKUTmYyJvNTyTJxSG/pJjCCbQOp2VzZCzOpGN9F8dB
Iuz6bZqK7p06WsOLioTOE8gfRDfCNl4ehqZRzKPtKCNsBgxAxeGg9gD20b9d/wKnKisrkZq0Awds
60daKH14wsn8Gg8ueuE4gRhfYRFAry/xGMpAA6UzCfGkFfHJyBoUA+5/AXl53fwgHlUaym1UQbd3
zVghBazlBYaQ2N98dyuMtcB51u/1KP84IzL+CSxJ9zeOREfe4DufnjQUgLcHR4Vy4eZgQiWmVbqa
ZlReJvMTKtPQ/NWoQzcabRxoFPbB2XNb7+XIR98KApyOQSu9hfXUewhn9lOPezIFNVk5QQXkERWE
aDixudjCuDGhvI/MPK/MKRxhsUMQQI/GS0LaLVglU+e7P/c7m41fBB7EoH2FGKiz/kWzBjVIcEIH
+jynj2WNi0ylzt7ZY7sdhLrNwSWohmuez0wdnvtvHQsTaa2JpKC9QYvunCK7cR7LbHgzD6a4QPyK
T9h+iPOyjGjeD3CvUYJuX9t1kL+BuSeLAkZ08wUGDDMxmzLg7jta/ViGGjLyIar7CJJX5xH98oPT
ZWe7S+ah6UlxRpmHr8ectDkUsQwSsAGDAvRAXL9oSq08ta5Q/tZapM7OJuDUD6BFJjQ3SWuPXNB3
FjnIBZnuUJumTrcpqqZhQl0VE7qA2lj2pKsdugxhu3wRCA38PZYewg33l9TekHluUKSgIgNud7PI
I0BwXsoRSMu+cNOPWWTETzApMgs1dKtufDpCbn0SZZGhUrNo2nuoef33V/8Gnh6AhwGxo52xFVqM
Uwu4gBuriLvQ9lUxuKZg0+T2tUJ7F1dMy2k+5ZUeXmt9WHw0Uf/FfUmSYTLpsD5vJ8HM0wZ4YrME
49gDke+17FRqKBZg2DEePPJ28isTeoAq0WOcLyhsrdfYFA1wxCvXxGgBQ98gqxbjPLL+n924CU9R
mjnfWrSVAjdW3Ics93KTPEuz3s6NA+vd6uIDEc7b85xrzaD6CHybjGFbAJ0p9qGFXVsBMrPYFiT2
hPWH2aC4uORPAv9MlMab4Uql+mgqbtMuKlOUfrnMaalBgFnPRIZWijV5EzZEOEs84Co1PGHpaR4A
Zm93FGmQxB7L1QVNaHOOJTN9blyorICthRpKVOvXtI7NANd5E6sGDpGDk/P2kCYcaSv8VZowGJCt
h6XELZBnYOzYtmZFIMJpORtGm5z40tXl/sbZDUXb7BctHbr0ZgbHvHcVHKPtgAtZ893eZd/g2IOQ
gHN0NO5OIxkIh5JnAJ/YjGqJmkTR4tAKkKh5nvo0uiRGbpwHCJh+laABcn9ke6tSUsgcnlxI0W15
LaqujIut8cLT57r6DCoYrQFg1X6nt+nHakGas9CM8FraaNvcj7w7UIdalxS/4/W+mdPFRIrMGEbm
NMHPeKhw0Z0QRXgRXZs/0Dw5as3sxqM5o8Jf+8UeWi8XzUUdK6IOFiDTMz449lh89iKLt10eikc7
qY74crcHPoU1udmB98DQ2aph0lypoUQTz0Cc+aJLSFE8W83zuBTmJfIy6Bc9anAuusiPGRa519dP
L21Qylyc99RINtuxm6rCyHKmV69mZGxCy7jOJt58RodTzDJFR81y+bnW6SpEbNWGbQaVHCjOZt1W
85iZ0dDYgY2pkT9xAeUny9URSMu7MDDazrlEdnSUJO9G5T0H2wGhWOoW64+KUyxlYbe0A7CX5pMX
oeoUw908VyiHP8zKAF+r6vSD02Dvyzq8LXm48/yD0bMOqk2p4dWjsIIWNfjG7/EturQgVMyTFg/2
P/COiwHluiQDKpMItAkbJ/78+q8LFFCiPWm93LS7u3gely7WrUANO4j5CLkgeoqfJcZTXdD33dHz
aG/zUIziaSblInhar4fsTW6eF9QWA0U35p9qkWoXcJ/lNw2QvQHDtsx+3B/gzolL7YtygSwUQGCU
P+i3vk6Wqygk9oYRjC0Ken08JxccnNozAo4/70faGRr1AgPQLrUfbpLNwk27DAmicnGCCsQ1Aip/
wshMzkmSFn5a20fN/J1owK8BX5OWAOH6pQ7w27ikXdi0JKoTqL1BMcugLuH0hhbUGUZNLULyB1nH
bTyOIIgyQPbhjHGlrOcR+bq4sJUkOk8zLngON7Q/IkfjF3jJ+xNyNwdZwC9ezPocsMHu0Oglwec9
cyO9nA8usjq8GBox6z+RGXN/4jJbfCjGQX2LEaX5vUCK/30cp9FjUuF/eQ0daKNqkYzP9CJUOg1C
unyE7lcyWB6997+2/Jrbn8cTB8EXJKVcvsR6PjxDoUEu4jCw9dx+YGdWvj7n4+P9KHuzzk4xOfy5
yUn611HacpigZcxhkKQjwsRtiQpl4XwuHK99xGPkYAXfHoL05LhhkO9wNCBE8tf8tqYMmn+kjq20
R2sHXwdkjnhtiSNFJKZLbDmo8MfiCFF6u0GpC5E48JWl38QWaGEaaZvG9hKdTTXHNmopYj/NIvNC
nvHqfg25HWkzOQq4OFltW4+vHLwFKGnL4ziPp6cucpyTaeO5jUE7igCjWr9ZSu/oZtkZH5oiGscP
PAkJDV4HTad4ou1mJ4DuLKAuatH70ej0n4qu6w4ayLf3CYgAmkI8Qym9AmVfh/Jc9L76SI/Pg90l
fj701gX3mOKbVqAphh+eZuBDHnY1ypZd+9JYiBzcX657m9bi2gauwvOQP2x2Bc9BG6sykZzx8ir/
ruyheTeOS5/7A42rq1oYFZe3Ocfc63rzU+1FeW4FeqgI4sKD7jquH280+y9zhKlWDQTnIEv9BaPd
bFuLKgkwW3Yu4pibH1jmuRFGyCJjOTyjrNhoqJAmeqW8SxNLTf12zBF+mAr9/TLq1Vt4GPNLKNI4
qGC4fcXUbX7noYIL9ALUqlnMrt8XSESgQC9s38xsvHp1CyY8Um4Gbc5amY5mWH7DzQBkXwzChKyB
61vKbmWC/inCLj73qvhUVmr+iNFdLLlU+BY7QIXiou1QWK501Mmz7qpw3UJg6N23OZpIuGjRg73/
0W/OKE5BuIa0CWmy889N6iTBZJjWLybeZU78GImsRUsZgaf3GfKKH7FULS6vD8hG4mqgryXrPutl
HnYCCfBJMX0q9OaDHrfGU9XrU+Dkonyshjg7yIBvdjCEOMKA46W2ZnMSr+M59dKbFu53vplIN2Uo
LSAXgCosozsFrx4aSTZRoCwgjrEVWyAfVtLBElhIj9jSnVqKSP94S5l/8gplDETptQcBb64x2YAk
E+PUB+FDfrQem8LrrC2qGiqI0/VXvS+1R9Ps+4/3h3VzMPE/Z9tRFkTMB5k0efH8frF0KSJQDSwM
OxmXc4kS51mbRY7uDtI9o4tGIH5D5cdYR4cFP9kjxPltYZj4jsSdkN9Dqt/SxmIlrI3OTokPzyew
9D564y0IcRpW135EF85A67Jow/aSaKP2GdHy+SVzqvohysLRvz8VexMukbPQLClx0OBeT0UFHkJz
Iggxke7hEIIeUCBa0b5+T5I1sIpclO9oRG6OObWOBz10StMH4j9cCi1/34TDD7cavADz3Fe34+T0
8mbTJX9UvovXY5phjKA525vID1c6WuGReO4RCD+YuZvsREbh7SAhbxx/2wxUGwvgIiP26hyw4V9G
Se5lJLb4kdFAUXwQ9Ob7GeTRAdt553QDlMtLnwoDRLGtYUZKDqjh9m34idbZf7S6KBALsyv1spi1
lp47ozmqEe1HZKNQ46OwvQXdNXo94EUgzRuHRdqjQY2Y4xGio7EAW09xun/tijS4CXmSUVCGC7Jt
c2IKiu+vIJ7e6wr6fW73OLeOdXBo3349otAYB7HikX5t2TVolUQxpWpIdmRn73W7jAKj8ea3Y9Xn
wDhnBXP4Um2tA1Th7WSSe+Fma7IPpJ7GZiM40aIhRsNG6LDCvPRhkz6YqaI+JKlTP4zhMh7cFTdl
ME5vzaRSg5odt7S1uSvowBde1XpAqTtTnE1nEo+9h2ox1pskRSG109Jy21NZmEdMt51DjtBSJ0h+
SnB7m5NljkxlBF1t+JaeoYHb4UyOqad+blqnCGaAyqdIw7oMOZgxsAqETBVbMT6qmFodHD5yjKsU
hTlgU5DxwgYh2d4cB90A9slOOeIUbcjOYV2j7aR1DnJZ81Fyvfd5WVeU50noUHPYhGqTCEuHEAmJ
qO+swKmMyW+0WXnAwQJjzRbjyft7ZTceei6oAVDo5H26Puna3NBGAKSmb06Ndo6UggnECvq556tC
mW3ng1fw3lQCImFnWmCTbiyPenu0eTWg6JC5an/S1DQPZnR0z72mHzXqby8m5I/kGU7RHQOtbRqX
YCJtG4JQjRP1Z48sLjCE+2qkFWvDBvZkULLTqRJv9kc0zlEc1niXjpB+TyE28afYnEO/CdMfzuC8
TjQCxLpMpujFsP/ZFvq2d4OrLEYojsb2b9uadCrV8CsTCvRPbJZaqN5+q4kjq5i9o457Cq0sSSCh
O7VeJFo10wh2OhZl3vLu0uzWem9QophPnBrWizLYCDJPmTr9cX9x7p09EIjJK7gmYXHL3/VbllXF
i9VO2E34TVLm5wKZ4qumeN5nHroVLxbhBWgejx8q1AEOXiV724JSLVkNt6TDqNeRjakVpY0+tI/F
WX1pza4+JUmZXL2o6049dibB/ZH+WozbI4auL3oOqKFRLN6krSK31MxWI/Zh643xSY+EDXMy6t2/
Rje060DHBRsvHiW0i8A2Iks9zUUi3qrTUP6h8aCbTnhTVObJmIQWncupcng4JagWn6a+HAZchzRF
5ULsEtqXlJs7X9R60T4A+cfCS61FNfgzzHx6zoqdfXQTDfc36v9AOKx06QWOLEN1AG+4TaIl4IjC
KU8QVtYWWdaVMf3rhc9bTzCF4sy2T4aXd2cpZYRKfo+Xg2fXPmqOKMR1vEcP5lyebZs5B9JHsQax
HjbUdut6RutVFsbF6L6oybfZQLT/VNiN+nPMURf2e2QpP3UagFQsHjLRnLCf0D/jm4Zj7tIl5h8Y
iUa0yeOmRoW068P3VtLX4Umnsg00ucnrBXFJzBmiwqqHEyia/B9zrOyjJubOkUprGNzTL5UDngPr
tYqGJiYkyHX6jmJOgebN+adxwqGKV/d8vj9le6EsOsYgE+j5gb1ZhzLyvqq0zMSjogZ6yeejVaO1
C7dF3h2UZ3fOHEkU+v9Qm4tQmPKUw3TCt6wejy+9yv9Y5HPoxKMvzk+dqKcHHN6Xy/0R7oa1ZMWJ
B7JOXrceoWlGCKskjDCnAZefmspqZmiUPQ49atVXf3heopxDs3EP4u7MLN1TXUPUBXIWicY6LlY7
Yor5Pb7aGAXuuEl9qjq3fg519ef9Ee5GQjmLJwynNofNOlJGIcpb5sxkfU/Ft7yanItn1g2G22bm
fb0fa+cK5kb8b6xNdjGhRCiiXubIba5+GlDF+Y6Ku31weO6OCJEoCicki7hXrkdkos895nqFxIcW
1aC4a+9jX+riKSnDI8bUXiiNj6TzDJXsi82qTKcpYTNTzui1qHsXFc14NpMW6lQu/ro/dTsLkXSC
NggNPF6HW9zpUDjTqMchj5i5AfeEpsVFcZFAR5YzumZprX2cp8L6dj/o3vcC3ibXBS0tnr7rmaRs
4OIrkJi+mgwuHvQi/6JAfP5yP8reJPKqJo+guss323wvCqW9jQWIFHZo9G9RI/6ucNX5aNfZv1jq
DIXcBBUqqlibr2U4AxjVYTL8Mh6Sl9KquUj0KKqCZQmVx9cPiiwazU2OYp4tm1iVVI7IPYjQeGx1
AcD1Dsr48nnKQyO4H2nvI5FCo+5iQAGnWbP+SPGsjQiQczJqbTpdsPuKr04XvhrrSLlO8ndhXTNJ
LPl1lEpYLn5CM7dK1/yYp77G6gWcX4nAja/ZQ/XwLwYly59k6/KxuRmUrXizWeGf5ydUQ58Fdo2x
H2JlpR5M3k5ix7D+G0euzd9SSnnfwF4njjHC0kJEfHlycm9BGMPLn/LK9A4KhbvxKOoSk/uSjtA6
HiVEXNCKhW2cOTgYhmGbfB2SubvUseO8hH1rJQep697y4EFCeQctdXJ2+Yt+GyHelW3aqyz6OC0s
ZExE44tI1V//jqOzxgKRvBaUiDf31Yz1yajbLblTVXinboEPEI2ZFszOIRdr7ySU/DKVahnlqpsm
F65ARdLphg+OKUFkkzpclydNIGYceZTQfTN64T+vXY0UWJC1pdIIYxm3++0cdnqFeRFZAO+DwLMq
+6M2GO7n+1FugXikbRTiQOLLxjDc13WYthj0OIZuC5PEya9xZZsPCiUVWOvn8dlxUqkfzJziH1f5
6JDXpxJNCl+U6ZFi9u0U80MQzqSmzOEFkWz9Q9Bup7/eMF5ROMOLoRjJV3DO/Zuyq9E04tV3URbL
PWju3V4D1JNkAVLCauFlbbY8Rc42j9mNiIcM0cUdbJt5cFGUxB334HS53YUyFMhOzt1fpbP1+LQk
slHyIdRcSk85L/H8kMs0mPCkwk7nCDq2F46j04O1h7M422MdrsMypLEXNn029LUvEXqBHWcxIsRJ
9iXrC+WgpHu75XGU43yRFElyki1QOsG9Rh0jHjI8tSKfPub4oMauefC99hYJyAxqU79qN9sqWNqg
kAcbEcyJ1yZveQSPV3SxU19dRpzTk9oNYNEdGQfvDI2uEUIj2EGwOrfgYBCVXgdDmy+nROObXM/j
szdw7NzfiTtLkfenS9uePiSdv03eY9aOXXQ5UWh+grl1RHxKTLt9hwhY9up3DTmPrKLw31JQ3fbe
RmpRg12w5/UU010yLswxY0wuvKUqfc0UvT9Z0RFLeWdBorss68U8qW4bfqJeErMS3Ho4GXxDzN99
oqclvioKFg9uWGQHuZA8LtYPa0mdBXNBi4qe5hbQi2kCTdplRh/Mncf3ZjriHNkBCs1NntV5XY0+
XPjiaYri4qMb60dKjrdfE64EiYRKmwY2q7VJXXLsOVVvdkDq4zL63bVDtcZKrC/OSzlH/cF1uxtM
1jD4oDZM7M0TpxiXSe0XnJ/cGj2vOpnN52aZ7SsPVu16f5XeEiKQpjHxGoBNTwUV3Yb1uSIUR8ea
dS6CeMRLJsHKDx88PT97aT+/ibope7YmtJGm2IIjrEzP5uA27+//htv9SFwaVvLCQlRmCzcAT6PY
xoJIDtq806OaaNU5Spb48i+iyHuX7JNc0JST/lsOw8OcNZq7RTBSsXpISHnBUxjmwa6/3RUyc4FZ
Iwt9jEpfRzG6ZlIyQUHNaKl4G8kyPOrdED0l9jgXJzxp24MPuDd5nGGUpeEP3QLBI7NFOBn4QLDU
RvOx0zL7Zajc9tWXHSMCCQJqRQcFuS1rFamD6O0SC5BzmfkQT6gB5EuJvZ06FadOi47i3d4L63ib
224uaSpDVBGBMysvOcior9Rj54fEKjGpXdzvnRd7B5vu5svBMKb9JaF0VO9uKCNqKPqqiJCAnfTG
PA1p7/mj6TQPpgSha0l5hOC/2eTEgx1AQcpFSfRGZs2JxdJ26cBKUWLsYJqK3o8BnIFf2QX3l/7G
noIKv4xlyE4CiwQq9SYpnDgeS9R9i6BthtnzzXGK/mAtTe+cpR+QtMMtkL4bfjFzgdtPXXnGn2qS
6sWpydT0uVti/cuCKdBzPqfo5GZ5QUlpGmgtm6L4ExUQfn9RlF/nwmgfNLuZP1DNHpByM2ocrcvm
oF25O3OcWfRguGFpmK73mKjQfp7YTkFSTPbzqDr92Rp4/rhtqxwsipt1KCeOMOAxpPLoFojQT44x
jTzDccKev1ujK/4cw2K+irSLAdDXbTr4Zp4cKeLtRZW4MJiR/H3DCcSfl5zSmHD+U7T57C1TBRXC
Uk4hEjqXoqMzG2f6kU3b3qxSOIGPDGsY2N/m5FrwFw9rW8l53iFQ1qT6HLRj3FIyFEeQ7t1Q9HxA
mKExyINv/QHHpZ2dCJBA0IEAw1XMqv0sGcMgphD+2vOYD4jSHoLvwARkEWodKnaj0RxdjEq7sXCv
Do21YMBq86zgO3kxvCL8z/2tdnufyoAAGE3YCKhDbAEYyiQ7e2BXAm2K0uakmaUnXVfzp75Rymfs
wds3yoTXuJZm5V8JHvVnR03Lgxt1ZwERBfQHNDb6EFstF68AM1gKXKraIXGCJjGwlJrM6mShivHW
CzGisAtTHATd+aocneSEVNi5+LYAl7bo4C5i1B2gbZicwzQcPy+a09KJASxxf5Z3Q1GsAr0J1YO8
bP1VawGFeR4JFTVqdG3bPLoMrt6/ba0mf/1hA2hHqo1K5tNNnz4pjME0hEKoofZOZbi4F6WuJ78U
zVH94ybFJfuRIncAfKUx3JbTFRWpxCmFGZowhReoUWZdKwTMfWvwvJ+2VU/nARPUh0aCFlCZOnoW
7U0qEG2p3cVTgiLFZlLJiLAVjvIAi8r8NPQKiq4VDtVaFfYHlZ6duxZwKdgH2SzgENic4IuTxhjV
9nmwGIMKmaypPuXhgkl72IgHDY/Y6/31srcfKKKS/WEio1GGWQ/N6KmX2NmUB1mkV0+FY9XnstLF
BQkg+mkadttpnNYHR48cxOrFIj/nb0E3l25CiW5oUNcMptBAkKsv8vkTHG/7WorMwUvIiC9e5mDo
N5l69u3+gHdjU9oCfsHdD0xyPWBXm+YO+zCeK1NnvFmE2p3IDC1fbY3Yb0T/JyZ+2lM/2UfIvb1F
RBlZyuSi5ArkZB3Ym4VwlSTJA7VbcCDk7fsFHm7kc1wdwUB3Q5Gt/bomgcRvXkkUuXJRqSKHXKB9
WAqcpcvBgb/cq+FBlWIvEva4kEggIqG+thkUkzaZEPeyAHgdFvPtopzHCWRmOjnN5fUfjrcYLHiS
PSCJm50hqBGmtspxg3aoeJyLtKlPXl58rOtGuRoVBGYuScWP9Wb6cj/y3s1FXRINWMI70p52/elA
naJbOFqcdIuiBWGX6z4s/Ph9OajOqW+mOT45ift1wCi0OWGYiM2ZYrkHqereTqV3DteKY4FbezP+
OUwyWTfJgs5MvcdejxHvM0Xs17n4U3MjI6Ctc6TwdvOEYqNKsAmdI/J+Rr4eeJXoBVbPMzETmKCT
2fYfkAFyDwpqe1sSegpKRrKOAf1zHaUronmKWyzaGpRm3gmT7+nOU3jhtvzuhFa1+HXnVG9nG3WL
g0ndu1jg68HuorvDHbYZ4CgGVI2aIg/MQW8q3+yS8Ty1WfRgWVnzNe0q90/Xw1f81LjF7GNjqR65
Newd+LweUX2Xah9kJZvB91kdo0qKPx2XnM/zGaxI3KfBqFK9SYV5xP/f27HyBiV7B09NlX8dL8lt
eqkK8azUyn139pZAq+30EntNfrBj94YGEYhHP9Uhtu0mVNrgQZmUBmmPl+gnr3RtWP1h+5DbYj6P
7WIerKPboXG+SlVPWmhUF7ddfdtstAXX0SwYpvFj1LT9U6eSaOYget7fPxH2IgHJkINCOYla8HoS
c6n3hX1oFhRp1V9Hlc0OSB6kdDOYByv0tm0hkR/8RWdaXtPbc89rhUkxuCBjVZLpm95mA4a2dI2T
U9OOy6eZDt9f45RPfuv1ySWxrR7FMWGfdMQ7LsU4lgen4e05xI+RwqkcifAwt6p1uao4ZrdknMNK
kn8uhTVmfm615oM9Uq46hUXVfol6fHwPkobduFRYkCB2gR1sW769Tv+/G9IsQBj156QoyRkUgvOM
4hE6TqaYg6K3jE+v/86wN6gSSD3AG7Q9ZtGG9LTPAnPUcliDY4Zx5qi+zAYeG/8iFLcasnmcAryT
1ktqGfuI/ymfuQHgeLHcZGHH1DbmJs2RKdXtvsR0nPNO3tgS3b85clo0Sa3eJNRo6uVpyKC9d3U8
Bzhfqw/Az/TH1w9N3lqAbUCGgt5cD61J7F4Xec1uEda72G1Kn7tcXNwuXg4i7Y2MhwKrQ+I1b+6r
WdDSgrGWUZRIpFSRqE5LXUSnKUnaT10+igNM3e39KOEiZM0wMnhVbj+aqc+R4pQO1p9aXV8GR2nf
1W6jf3j9/IGAkTYAkta+7dZrekmNv6jSAJVTkG2KZp+tjFZXz5lzvh9qb0C/h5IH32+lYJGYnYg7
QrlAD95lXZheUfYe/sVW5h1FExJIP9z1TQ4+cRVqEYY4aIhl0xtPdO5L2KAyag1T+MMRkJ2rrjwi
F+6sDWk9IoVYOLfYzuuhRa0oVK77JKCL9lcYUroBKODgjQHfbA4PbZF3ZvKX9jbwUh79KM2sw4WI
VLklOicoAtTtpY3t6T3il68zQ5PlS94TshBGtk+zYrsAG08vzLgmSl9UQ3NS0rD0a4SGv0+xMr0F
bnrUkdi5+aAmUFcgE2WnbWthCPK5RDTkWpwaH/KX5dtx7Jzm9FCBZC8UFx6FBeqZ3H6bY6qamizK
Oj5YHhZNgBlEe5kFlw1YkqMe1t4lK+uYUKrIVch2Ny8mI87gfXPoBvkYqicsTbSfWqiY4hQmUmgl
lw4yuBYE8eSp12gsdB8xlPwqeiH8sbD7P+9vw72hS4SCyjLlabVtPZmwzkdLaRLE2pXknbbk4QuH
HnJFanQEhdy5VnFwJfVlDaEHtCXWtBhi2cVSJVBUQWAaTt1csqoHdx0nzYBakRaCQvKWh9cOUFLY
uFCR6+aFcVN81GnjuWoG76pJvLM+9Q2W6hwIVpqkB0/U231vQCgGKgYLnk7w1vwBVL9TqVmSBMU0
5gju18MZ8BoeLiX8fk9DZvf+0G43Pkg+WVml2Mcgt+80+MFAxjqE9hdE475S6y3O0AaV6/0otysE
FSX8feXmoMW8hXP02YTxNTsvmLrRCIo6rZHNarHewRTmdD/U3oDgrvIwQ77qVsV9FGjPCU2JAjJ2
BQQczOSRMn9wP4rczeuaEBGoCkNAZxWymtfnJRKktAWHeAoE6lQf1MZLL7aFBFXD2/Ca8Z+dnEgR
H9p6PkLG7CwQLnGqi2RDsuW0eabAN3cmDyfZgBsYi5fO6y+t0c5/iyXFRkJk88Ha341H2fQX14It
sMn0MGMKW6sjXtgUM3CqMvcLtY8ePb2er3YOh/fgA95ucR4PZHr0XzWpF7N9rVQdUkMFGXKb1uG1
gq6L5umi+2GCDj3NKvPJSPr0IGnZCwpJlTOMlz16Y3IB/5ZJDJlBZj5NUwBfXpz1rHfOTov3lWb3
yrOtR+WHBL+zg8RiZ1eAE/5vUDn1vwVV9QaMBAAIOqG4RZf14r6hCTX6TZdHH++v193xkaYj+s/O
uOEkd1nejEPFesUsd/6haSN2Gm6iiEuiz0rQFiwlUTqvJpDxDoSLyJanFo3i6+ZTmsgLlVOcT0Fm
wVih6zYHE/LkT+SgHvU9y339MUM8UjR8BeRDfvMVq37xMNMSU5A6c+2T6nRnE0FKf3RS53J/QncO
AJ52vzQB6XtxF62/XRgq7VD21RS09G7eLKgsnJvQgHWUpqmmPaCKo1xDTRUvpTGGB7F3jjjae7Ib
RhmGoshm3WT6lPa1t4zcd+OntvPmd1Ntpp/vD3BnceKrDPkYpSZyjW05hKxJExi7jkEfG1JtsU+u
XO9VkCVzffAu2Vmc8P3oWcqDDdmBTTrjJVk2lx6npyvozjfZsFCRVMVTYdHvy6u0/Y9SDPlB0J3x
IXJACU+eoxoX7voDzqqyUJpJxsD2Ju8Ui1wNkF1vH1JnbE/3p1J+j/VlAZkbpjgMdcovKCusQ9lW
G2reCNufFZl8VwDC+SaMqY9U8YogpfB/UFnajQdiEyQO4COqH+t4M4iLamzIh/6HtPPacdyI0vAT
EWAOtxQldZieHH1DODJnFtPT71dzsTukCBE9C9iGARtTKlY64Q/mbLlPRT4lL3Ee1VCOp6j4q/FE
cTDg7YZkgvRmpWQbSfO249S5cTNO2jIEWotpSoRvznMCOe/gJdoZBRE6CTCS4kAAjNfTiuMlM/RG
EQEbNn+QMIgnjIvKg0t55+NRtIHNCBSHXbktGC2D0QmNVzUYYmM0iKjH4RqOUfZNaUXyvGhteFAF
2JmWZExJoQjqU7yz62lV1lglNHVF4FWmeq2dQTnHxzz72zNG2EojAqkcOc4Wtby4etZ49iKC3uqS
91Hbh09KOyfczKNGOVk475EyaQ9WbO9bIkBBmIKsk0wt11NLEkUQr1gCTFPh/oUMcH6KoMk8xDMq
3OkwHQne3J5pMjDqjlKvE67AFqrZeQ30r7oY8IcqprMeJ81Ta7JhqN4ewXh3Vo3+Ckgq6m3QMrcE
4lmk3tL1JVu+HJqnJjW0axaTkty/OXYmxCkGDialnpnTZssvVqq0rsaEpjDP3+tp259Ts8J1MD7S
Wb0dCbwIWGs49cBkzO2dQbMqdvq0IhZx1fad2anWZ68oFt1PxsaLD6Z1K0wkuT0/VwndZK7gzeuJ
8NaQ4KY3BSKJqwFp8BK4Pji86P0UJd2/YTxSoFLNqPzHIqJB62dOLJSkylQlga1VK/dDvIr/LvBU
BgzRLcY/4zjPfytul3yeY3P4m6gVoSKtQRHtYabAbPj5qBtLcH95bg8VZEDKC2hlSNGMLUZkgOeQ
GVHSB0lEtcaPp6L6ktE0ivwCrRIfxXXoWN54cKputQ8oT1Ibgl6AUisbfvN0edy3XRHXfTBA9fo2
hYuCBPJgLdq5FmLur4kY7YspXXcv7Qj73J5D4z/FaWvbX7LY9A4usNtTjgY3maMEcCC4vnXwnmI4
ACP9BYTIu+S5I08+z1Gen4wh65+zxIkOXpu98ehIgxmhMc6OlUfzl7DZxP0909Ke0Kuw9FOBSO7Z
ayDixiAnfYGd1sGLcHvUKXLjUE5OwvVy85x2A02VvCKqTJykAenQcv7K7ChW3htFXpT0a+m4c1Gv
Z4UtKCBtoJjBUKbetcIY90JDqj3YsbfHXGoSSXFDnmuikU1oMCytVkWYzgaR7iZnqm7tBzNsMl/l
BL4aGyKHIkJFvJk28BZBkM5A2XOvIfjHbMy3lmL8o3CwaCUgnx7ssIq+3j+Me1NDpwLtJXQvpUz6
+gPW6K3BbCIqrs3JPbUolKe+Xladnxp2/vfrx5JhCNuP0j0Fm/VYnVILNgwiVXNnxs+8feGZ0lP2
MihzeWQ3tXPJsCGIVKWJE2HCZl7tNJXcBBGpmyrUB2XyHD/U48qvgSA9NrM1nXSS9PP9Ce6ACJAz
ITRGmJpnAVz5eoah1kxer8obemoEWMUk/lRkozjFJefLnS3xMKMS9qhjG3fqGnW5dPOgfb//I+QY
67hZ4u6o3oLYQqx1C2SYvMhblpwVFY1AvW+UMiQ8BaP71/1x9nYOYTKaXZKshlbeeq5u7jgCqS7y
j4VScUFD0c9rt8ZRtp4Ovuve3YXoEOPwyJKkboaikzCPyhyibsY59FPk5C51iqxB6rbPdjYOP+7P
TO7DzRckpkQzRoZ9BkDC9cyWKUtwk5VZamlpOIkC1RSJVzf+sCzaw9xjWBzHwvMHYznSWtvZtjIC
I//gBmDGm9gPmIamF21GQBEtGRRKI0c+IgE0YOi98p1eYelPTj1d7094ZylXo26+r5FH87KMVBwM
hIAeMjefn7Uomk61J47EXfYnKOvQUkWUbbP+tkxaadSZ+21So+QymfYMpqWiuCF4jjFVH5/dTDvy
vZB/6HZBJSAVUDG9dWsLmHTCakKhQ0P+L1NtUHBt9DYclyNg9s4upQ/PTUpwRaqwVSnlkTJD26Ja
FOuYlide9L3PU+djvjjhpYjDo/P3k0K4nRXFPirfxFMYJcpP/cuLjqBBuPQVcBm7c4t3VpyLxyEK
TXDESfVWmybln35u+0DvnO4JmejqI26shIMIBqYnbonsYzIs8Qc9tP+JYjM8EXd0/9F3pRKbWzOO
cZE46jzuHSxYdaRrNMHx/9pURcNoRKew5h3V40XqTaEYnrcALSsARwHqztU5EuVypsevHDyrt9uO
cjO3osrdTBdku+1Gu7f6zHFQtVLrZPYbN6s/qKXajD7F++S9tsyu9iig/kQHA98eLUozKpkc5VEM
IraIhmEwgI/MFIL72bYvS994z2T6ub8MYfjqW5KhJKcPqWc6SlsZa7tXQ3uauLbSWSnh9jpDHSjt
aL+zlKrp/KwzjlSMdicnc0aAIgBltuLkqtK0qLkIHtneGoMk8exLgbuGn+it9nD/irrdOkyOHiuK
PsDL2TybzR4KPTVLtk7RO+al15fs30wp3Xe4+XbneoD4Z/WQQlU1O4Lr3x5rRuayolFHIYU6ynpk
IzKaxvaSKZjrZTp52RS+qQoeuzgcET8os7r9dH+quwPiw0Qbm+oX8NX1gASyzewlMnJ2nebZgc7n
51VanYp20i9xAlD4/njyOVvfIy46onSz8GuR2ezm00amJsyw5kou8Ep/SlpjfPI0xHlmTKECdJvy
TxXAjms11ItvLu2frx7ddGRt3eAHAIneJLWRnjeC/iDZoG3SY44SCri+UbhcYV7bnzK4HhfoZuVL
moj+rOnNEYJtZxOvfsD2yR0bRStGpw/6hoYerRLwJH0xvOms6Yj0dPsOEVfQxuL3Am6lE71e2UnL
HK/wShFgid0FqEMiC+L2R9TzvQlx23EgqSqiE7vdsONo2fXQiKCxad+HMxfNHArs4jEFOt1fvJ2t
KrugtCmIWKQE+3pCCf+x1kwhAjXDSTXUzMwvR2QL67lQT7FyKDC1NzVohcQOzIywbxOZDWU71Vat
isDKovLBVbhI475aXmpQmwdTu9WppthCDoJoBz1B/Ko2+6LPlEoANKHCWMyDSgBGP9vPZsX5i/aW
t/hYBFsXzJjn8jrrKmbjMZI871wRWwVdN4HwEMgJTZypNlefsjm039QRGcH1/grsbSmKCLSJeVSp
lMsv9ksQQPeNmlDei0BP+vYhMssm6CfVOCj77xRPCBDx7YLzDyqQYvV6mGlwI6/RdBa6qrtL21W4
1ikUdes2xa+3LPGL02txwURn4siq7slFPPcJ1lZ7sCw7O44fQuxAyY1UYPvkNDNMXJGzAyqRI5wH
U9by0XGzT+S3BpTFyHl1msPzZvN1yQMIWreN1VhPhrpIozGY4kQ8Ou5AyXIYkMmwQuVgbjsXMdwB
IOjcEuSO246HWlTg8uZxCErbwJYAmtjjkhZpgO9IH8AuTKAVqMNDs8RLYOBZdzD8zuGi1E1JjrFl
PrfZ8MKGTZtULg2XJFKf3Nz4q8CK5+vQHp6tnU1LIgcOksNFMXiLyG7Mui7VJETIuawNWsad+ynC
WPIAFLI7H7Dm1JlxU6IpvN6zVpObROIIC7ZTsTylyzie4zzRqJsq9cGn24lOKNighgHlBZz3NvRq
HK8saMIMgWXHxRexdOVTHnrGR03PdH+oMaoqE23yi958fWkKnDf1FIpTGmg7b3P+HYUdBeh8QOOj
0QJYN4S4TZWe57g3DuKE3UsAGohUjQHRw4W//qDm7Iiut2j+tb1HoVkromtRptV5yuJPfWVl7wdL
799wERXBYC+ZLzy3uopRfT2rkSomqnwSESfhkpvLSBOu27hVPgbVjFaeny8dLSdVy6dvcWmCmY5n
5MTuX7M7+QOAaCjEEClp7xqbs2HOup0vKX1dr+kTmv6DgU2V7Ty7M547E35kJyVEP+r+oHvHRC4s
vXBEV0mZ1997hk0odEvwvUmb/NyelI/GXKXv74+yd0wIqOUGIgKDTL4exUmNxDJbPPGMPrLOYThU
PmJ2zdtJr45I5rtfkX3DO0LJCGzDeigvmlOBz9cQ4HmMnKIWwrJNxFCdUYf8F5Wv4UuumkfJ/978
eLAAU7BjXB6v9aBmoVnCrqoxQJtjYlOKrgpUYetvRW4dWS/sTZBqt8rulK2Gbesub5dQH+OZK0cb
YvfRtvok+di4oWp9MSb5SkUVmrmWPuZHzaG9dxEAKsUArjRej01oOS6zafZoLQS1ikZ9ROwe1EMn
LiLRxjOwwiORjqPxNmF7qIWTUaeMl9R9GqjNEJ/zpq0u6uy5l2gwjlTG9lYRQgtgQv4hl3O9ilJS
aBBzNQQKMLZvGPDhmS1CE5OAtkoOWiVHY222qTGhAJDpIAFAoejncba8p3KmElbN8RFMf3coCsZ0
l5Gsoou4nlbUGw16kWAAjLqwvvSIyZ7ioVDPk2K/nsZHkxfQBr03mUpvKxHZ4CljpbM3K6X1rqjd
uVe9BQjgcTwu96+UvYsLcSjsEomfyXg2m4MHyC0tfRgCuFSmdi75noMkIhzdynubkCSA3Y5CE/jr
zdUVZwnldtMlKjXt5IOp5DatBSt9qh0z6hAVXo7O995ySStX6JCkrHCe1svlYhuPZk0EZpYI7aLa
wrw0JeZs4ST0g4LH7lAS4oCF6w5XhOZuVOpLSKCrzuU5w0L0MxtDUAqw0oOh9pYLgC59EsqjJIyb
z9iGro4rcDIEXjh0jyUp3SdFOfQs2J0QcHKbZ5TW7xavhEjX4sYoCQUVRIprahe4YdmDqPykqrOD
N23vHgZo9r9jbdapNyrDTR0wDAgO5Ne+wlE6K6f0T/K56tq0nXtJYZf9xq6naYfQAghzypwySPwl
FcvTum9EyhVFRaP6t9BaSFxR74YHUcHud/zJxJXcZhA362GsPE9FObLpITmn6aOWR+aTG5kcYhEu
TXD/JO8OBhVLwjUkDHnzrLSgvKporskJhs4MfaO24qe5b5X5amrc8v5vjAYqAL1KZIow6V5PTUPD
Sh2y9CcSpXprhyMeIZPxFOWH8l178+LbYWwD7EmyAtYjhVrqaAo0O+BDeRSoS9g+YgzyJR4q5SAL
2UsNyD1IIUnRkZrfhB/20rR2mfAFazyuvikT4gJOpWdSCzs5D32v+uWk5Kdlyr/d/5ja3u0oQ2Ss
G5G94dSt5xjZnpIVI1nWkIz5s4qDGsYSc3VNxYDqu1Csa16Y0/umHpLvSCiFz62eomWOfnd2ruKq
u9ppZPyhhqKw3+R2XP4rjGH+7/6P3P2NsiXAHU7XcruZUSSvU83j/SO9DSFZjslDadvdBXNL8cYb
0iMjk73xaNGAtwA4KfsQ629ilRBUG4eXqQw9RGu5JC52NyP2r4OCwNPriFy9t88kyIVwF4wC0NP1
eH2pJbwnE+97NqMqVtrpN1NKo1e9+zuZIMxCOmgyAUUFcz0U5zemU8nU7CbFnQEjqPYbKtsDGpA1
ziKn+wu3NzH5XrjIAkHz2uZgEWazVjtrAzesXj5Utts8lHqCqGCB+sH9ofbWDDScTL7Ar4A7XU9s
GJw4MkcqxINs5Uc6ttZTac6k01GG17Y35H/cH3B3bvQayJv5kuS6mwHNpneNJBWomJnKY5TriESX
Q7xwUvvw4KXae3uRoEPtgOqBzE/WY5HRO9VsMlY1mMPHLLN7JSAnHJyD9doZRzZcoZBBZaQftXmc
HL2bywIZ28AajfjRKubmnIdN8eP+l9sdBUgAvU6SrZtGK8yeYiiihGpk0XXVZahi/TFK9NG7/v/G
2ex1yjggFHkHA0Bakz+7Uw2IK04Oenc/efKbzgiVZkqeEktBJLvZeZbpJYOGNWxQ60Y8P9l5NWm4
DuRcS0OTZ9/VPqn+HOeqFQ9GlWtkJCKGdW+CL/kTiyvdOKuz1T1qaqTEQUHLWfhlkjuQCHSn/6Mt
NU3xVSNOPvVJmeuBKJHb4lLKy+jt0GYl/18+G4M/hKWxnAR82oxaQ2o+uh35xLmtsuVzO+dteBAP
7hw4SftDLYashNLZps4zWh30yQFz37BEJtctkvlTW0Xugzp64A07rbu8fjWJCdk3P2Hl2y5CFpam
V6MLESCQmxb+OKqt7/R1fZQj70SF1Odg2BJPUxXblh/0rinSoVbp9LQthDQd9D8hmxpg1dFflJpw
pic3OtiqO5eJZFfQfKYKSZK3eQEWuoqL0fMxVbQ9HsZ0yj52daH58ATMg3XbO31Sz5KmD8oIhKLr
u0TklFYwxu7ZrplFFazIvhn0hA8Cmr1RZCNA6nNKVp/cPb+EubWiD7oSlTTsGlX5DsZ0RFSZEnlw
f1PsVRtl7ELbXip984iux7G8PjM73e1RpU6EGtjuFL0f8ijJT2WZ2H833Qgnhlg+Gl/Gtuw/4ec+
/5XatqKdTS3D/uT+79lbR2I4ajsYH8FH2BwKsIt1CoCUK8eggLVEmv4ANva/UuuPQNJ7I6ELB3ZL
cizgyq0n3ozqpIYLpukuZbEfg0anC6nZbPLDDrLq/VntHQm5liQS1MdgGa/HyqYoyztD6QKtUxzt
RY8cB1jjkCrVyUTiNvvopYqb+4gATn/dH1n+ydu7lToqtwxtFR6LTXQ6d3nbafjeBrGl4j4y9zk2
PHj2vAPPbJ9gqM+/sYA0QyHbOjRGoc2vpxpbimsqykAYkeuZrziKg8Qycv+1rdcHe3d3bgSYkshP
SW4rvpDjgm1mo9UHVW/2j86Y26fQiofrYNfi0ZJayPe/5e6OAdKLIhyoAfod66m1lIaJbLljzG4I
n+NKMXDW8bQnI9aOOh17U6O5LO3SqSQBpVkPNaBZ1A8oCATOZMYPM9nhqYFf/BSlqfK3wvgHccvu
NQBoC91vIkD4vfIH/XLdEP2NqJ3Chijo9JyKQbiI40/Tcz2VS+SPRTd9KRdz/ttycO7zDTGlV1q1
0QfbyMqj07L3nX/9LZuTSaWuMyMq8sHAt0EyHxYn4sEW0ihx9BvPBnceUJefGgpbEEgcG0NjDxBq
UG8Tp8QsNZCcaXdp2sk83989exc6usDyEEpHsO1zr6ljimAauXA8K9kp0/XxDUVY9fv9Ufb66aCn
pTADpRUJidospGu23aRMAkps5djndNTmi5FIdXq1hHdsu+Mby0irN3EJRq9rrHn2KX9N/aXNhDM/
CIouVwDg1ecytKzHnvz5IBT/CYHfXklAZoENIwDKHt881TpCiiWKYwJ2Wdv/Wy2p82Kq8zxdS84x
nNoOm+QiczoOch26b6Pc7P+OTSO7YMeb/pnUhlbgUul2ddDWY3mwSnt7jyYmmaTGIpFPrj9fWSMd
pFEDB5TaOsmpGUP3AbSm9UcH4/bgPtk75FIrgFyB1w7E5HqsNhVIQEyzCJJhnD5l2JacSjcMsQxT
Fr9JEvPD/b2xMzeITuCIkSaAErc941WsxB09FXRXudxMIuDR6DBJI4yDPYBE/sH0ZK6zWWc0oyF6
c6fQrd2yUE2UXsfBhYWUhq7p2wJZ9dIcHX9s6vIFnK9+STL1hz6N3UFCsTtPDhoflpLajf6P01Uw
R3OISVQnx8DU0/TqZsDu1cE9El/4GY/cTBLYIa+rtKHYNoZLOEuzoTWc6tJIHppZ6H7p1ML3UjyO
ld51TlrYjR8ihftEGRNMB4z51d5OjEznEr4vsm9wsbZ3dwjeKe7peAnhaaiP2X8K0ZXnDu2LgyXd
ny45GjgN6Uex9eB13LQBj0/xdVg05Z1VRtZHyF/ukzemDtYNbeYvy+wEBRryvmPMztlNw6PnYSeY
Ioz639+whbe6cDfIP9CRr/Wu/T6ptKJtjEY+IXRQPo1T4n3o0iJ7fdBPMEpLmmNDYrM9q13oxUpR
ABoZumH0kdrQn0Pi1INRdm4ESWqgUUX1QBq5rG+ECHXWPrcZRcPO4XMUp1V6aszeebuMs3oOY0oz
Byu68ypB+pXNVIpZssu/HlFVk06EncrHNOMZarMWE4f2vTG+vtizGmcT0MAVjBvQClQErbq+jFMR
npsavM1YjM2B/NfulHSwPbiYkA1uI1DMN/NhcQRL1VQj7uaYJJlNclTi3NuFCK8iK8NWxF1kU1Gy
jaZV65SlEiZxfaSHMtg1p7OY2yaI22p5KGb7iIe1d7MR51Klg0CNHsRmUNeukOkUfEVPrcondUbJ
urfwI8M9IT6ICHe3oqwUAHKWRu2bV1pbAEv0Pd0qu0IEvcRJWfMXl+sNmFweRGXXfXr96yTb6gjV
S+uLbdNvdBGQjibiI6MxYJ6nCz1TxYm+2F2eXX9nKGIxMhTwxls2ljYvrjLLTpzWZRmE37kKGjd1
z05lHDG291YMLysk1vmb2rR8JH+Jq80WCXlNkZdVUzVfRbNEf+DlYb0ZSy38fH9We/tehu6SHI4y
yfa9JXHvHTHKJpKaup/hTudfFUQLDvbF7oSoe5HGogpHor6eUK8qUEt6HjzKdsoFW4/GH7O2fhhL
9ei12duCsEmALCPyABRpczdF2JNMmss7XucCnyUMph/yNs0+L4ZoL+hzhQcXx96RBhzApKR4DZ9x
PbUWDnqETQHJgDk1QS1U710cTZPvUuY4J7ER49q7hH/dX7W978l6mT9JUAQsm3Nmp0pdT5ijBFGR
uZ/h94+Yg4v6ORyRUr8/1F5A9stQ2wyEZDlrspraiurGxXRJ4kR5m1eOUvs21ponp7eKl8kpAUVy
3XnB/cH3FpN3Ew1TYgdq5Jt9s9RpYtYKoGxpGvRCevkut1o1UPV5eUn0+MiDfe8wAOWCUiBLO4DZ
12upY5mIHOwIBtxUw0trWtNF6dQjPafdxSOVk1wybspt9Nfg7dQUGTUkK1miM7Zo5XmM64bSdNgd
nLu9zcmmlMJ0FB9Aka0nFIcoOOH8xeZcxAw8Z57PaZ6Wft9a+sXIDDw9YoSp7y/a7lcEs0Z/hKsZ
vOx60Ewv9DTqKA6C2suudY8JBSSQo5ba3ijcw+x9CpEAPjZbI0T+w7CTnHbGVNTPDu7nL3MfFuf7
c9lbK2JWFEvAm5Mbyw36y008LXBwrYHdn6LQ+S1Jy8mHxjNHvpPZvxNVSW4a9FCeF+0GE4v0fi5s
KhhO7VqX1KoKuDTuEc9r70gRkHI9GtCYiULWM5K27mksVChBSt+js27KaMAqrnWRFY+OU0UHR3iv
SEQoAFhG4hQYc/OY0cRTwVxAm8Q/GXhmsnjXXEnsN6ayxOcxBLhvLLV1aZZU8fvMLvGqM8Pros9H
ZvJ7M6e/LM09EIijcbSeeT8Oo547I8mdaYl/DDNPTwUoF7zPMKHQotT88fq9g5qZ9BHB6hgewHo8
da7DsLAHxssr5YUoPDuFjZt8dFMoAfeH2jsM9EMlagIFhVs/9SScXW+EyRZPrXeJvC77MuKn+hsR
EBJUhFrIBhJNbiak5XlsaBPkpzrUFb/U0iiYFZcQVvF+g70GGQf2GjtHSp9s7pCq5UbE5xu+nN2H
fmqFld9o4fA5n8f5oGeyc0fSOKBbDmIHEc9tmb3LOuphnhQSiy37YqRd6c95PV7QSGthMjjuiWbs
kUjhzqsqTT7JodDsl6YE670xhCLJXa2no2go6R966hoPVTuIk9G12X+z0S5QQ5MPXiiMA0O+nQuN
Zh4gQ3rapP/b/nkN6IEeHozAQUkgbyGzdarSuj6Rz/35yj1JxUjyHSVBx5TsvPUU7QH79CSJKbjF
eXeaO/ABFb3Wj/dHuTnUchSeN1YOWBI9oPUocdaUFO1zRhnE+GSDqnlb4hRyIUT8GA/KqyXO5XAo
MsA8Z8OQxK2Hi3JjbIc6qYMqdt2rooo2UAYzxadVM1572uDQECCgQcUNwqOwDUZmGpdh1ddB403i
yfSKJejmtHhGbOsoPJd/1KoeJSUC+SIwqchM0SJdz0rto8IpIkIQRNEQeRHziG9hmV4SKEPXEHSv
j3xL81hT7vZHb3q1lJ8cnswQDVT4Y1QZ18MXqHtVSQfmp0Dv6Ey5rPlYF5JOSkAWtGVDv6vlJ93f
ODcHQQ5Kj1Ri93kLtnOu1RZXsSJqAml3dOrgoV8qBWtPIwmjy28MReYNmI0iONtnPT974c3tLKMO
nMVZrl2qc7nYhOx168wHD8HNZcasiB6QmqRMLj151kNJ+yobTEcdqF4kO/VG2P3Q41JMflSbyofK
6K0PUDLiL/dnePP+yGF/wgRkLgkqdj1sw09px0irg0mrECmYefSSqOp/4zvKaemwtpGt2Z710Zoi
EmD2STn05dWwFD1wE1fz+zHyzr8xIQkN4AqjTrr1tI1mR/HMkAnpqlN/NAoOKTU1G72h++Ps7UKq
TuA3ee2QTd9cX2NPvTvOzRp9r6Q4u0363yQ88CiDd9RJ2htJEvPQ7GNCFPTXS4TMsKdQLKkCW1vc
Bxesit+knvpmSK36tW8Mu4GOFWsE3EECRtdDRbx7yuhQH7HqZMTFeVSv7jLxmHZm/nj/++1c/zRD
4LizKeDHbCmWbIFkQMO8DKLKFo3fzbmavugEeY9gD9xBqlZkxcGa7Y1JiwCkl5QAvunLYxBnJMwQ
D9RuTM4JPkt+2k2Lr2m9fi1d96g5vnemfx1vEytMechqDtiDWkLjta575ZRO+vzoitBAoyGOr3WT
HWkdye2wfRKoaLD7NZ68G5uSkvfa6tSmDHSlLM+UxtVTTmHleZpcW6pwAwXKVYdQ041OxmTrB+fv
ds4wSaWHCFkk9HdnM2cnsVq7brnHShTHHvNoMYKxh/UxRHn/Sc3G5tHROTD3N9PtEZH0VcoNZMow
6bYKeJ4OaqUZUGbgnwY9iVJ5mkgnfB1piFdfZexZ/qK0gdYSw62PiKgI0NjR0v57sr52wzT7kxUW
n4rWqQ+OyG3rFPaFBruEFh4IC5jI67FSy86VhZkBx1z6BL+Jzk39UqmyH/lUVnACcQsGKFBE/UlM
WvcC4JwnN4N8pvNiRcmP0MvMwnfqpf7QNnHx6f5Xv307yK8JELkyIMC42yPcDBXVENPmUyhG+iml
WHdS8Vz5cn+U20NL5wlwBPpLVAuQl1p/BIwj+zx2CXFSVYcqniiWHzmD91lk9Xd97N2DbuLepBiQ
lJ2iAeBpudV+qRsss92aDRXPwLV789LCAm/eYVJuH4kc7k1L0mhhfKJgclPtnAazXNg8DRjtBg2y
Ps4zH6Bp5JdeF73thHJU4b9VtmE3kc8j1g04iO272bnIOqmU4Ni5bhpHjxPc4LceieHnXoF+g3lj
bX525hAGYTg43UsoPPEjs70uCDOv+paWrv3c9ZH7rA4lOZ3hNeNj3cQmbrpp9DGvtYQuVnMIwpFb
fH2b8aMx0JU1WqQdtvQPJyRpNsykhYTbl46veJn6oVn0/MnAfPOt5/Tqm9Kaje+zpngH6eXeCoFa
kKg0oj9kXtc7YUZ2a3IHo4HCaf4npsh7K3QFwxLLqn1o1sNv7HOgRnBvaTxK4PJ6OKNMvFBtky6Y
cSr6p1Ss6UHggoH+g+H6ojCPyjs7d+ZPLTOHC5MoZlvZT0rbLPtBaRHn0Ie3cd9qPkVU87F2xyPR
4Z03gaFkmkcKQPK1OVOqGfdqhllO0FntsFzcRtTnUiVJeIoaDnBudG7QRUlyUOC/bV8j94XRBq8R
ImeUjjb3Z1thPdtmcAIWnFWRxEo7QO5aOLZ+mkfhF+zgUg2nvxqBSIqiGs5exuzWfmtG+ZG++u2r
zE9BUlq2eeUDsSl6ll2Yu12lt4E6CvE9FSbS6m4xvWm1MUZ2TRhfkScocYzQx+TjXGbi4NnaOUe8
VdyeKmVXGm5ys/9yrXndEsLB7rqgjebse437hu/ESYwUAuRIbFWjf+ZajA915Ry1IXb2mfRgJztl
HXiiNxkGXEJL6yfRBbWrOEFjj9F7XY3iZ2AM+Yf7T8XuUFRn6GzLiuUWzdNDkqaZUiECU+JnXCyR
6QtAfKciAel9f6idy4Haj1SccWWJdNsvrYQGXR8hjkComNNcF6Ude55mC6Cn1s/FudPjo7z3/pBg
qdZL6KYG3kxIfuKj7NAytd0wITm0bOWULMr8Zuis6bWUXc7P/00SiMJ6xMax51RRwjaI3GUJIrul
VdTPyxsrA0n0G99THlRawT+1r9ZDjUqnJaGZIdyaDca3xBP5m2WoFYyq5wQiUe7Z7+8PuHcgsBmh
uE1Oyr20mVsd27W6JIiaxrpI/LAqq0dvSP5N9KR9Dxt6fnI6y3uLIMIRx2cnwKByAeRKunXQstoE
yMgddJ2RtG0Qisy+kuS0J+S1Xp80QlCjICMRQrK/vrly56YQhk3WHURq/WdV5suLoWkhvKK5P9//
kDuHDi8/+qcUvFDq2BZEu66ulmggqbJD/CbR5muCccQ5AhncIyjQziVKCMS0aPDBTt428s1Z0yFR
aEXQGoboTpOWNs+tgAmINJDSPbloaX2Nh7F8Ks0ye5MKsHb357r3okiGG9kVITlz3rwoi+sMTvkT
sCCgSqXx+M8wUNRrlMq8tgZ1Gy223XNENOSXve1dCduPbA13rgGYlSSwhCT8hhthsVSdpz7ByN0s
xvxip+b4bmw8QMrTOSm8/OH+jHd2688iJrxzjgowyfW5RBy9m8KM6wYdi/g5r+z4yyC65GCUncPI
KNC1yN4s0u7NG5ELLXYIQJgThsI/BjWzfc8omhfPqevnDBuEj0QwNTHgcnTv7G0pAjyo51wGiF9t
g7zJneOxVSkJRJr1ELe1G5QpraUoSceHLukUemyaHkyLUV0cd8q/3v+8e4sJ65jmluyvUc9cf149
zfKwNqkQpJqxcOU43xvC40su3P9UJdZff8lK7jv3HQBGgtrtYhKflLy9JeXo0bkiqd6/WEUWX9s2
HV96yhUHj+TtstKOZyS6MDqB2JYrW7lemw4NomzeGM4fYtsKTwXmGj5wPuuKmHsdREmIlWpoHkkK
3OKiCaNBMVECQTsIPOpmXZsw6kQc1V3gWBHWf1lsJWddKC2XLc7gua/OuvngLKN1dpTBbc6qM2fX
jtQmu2RVbPpq37Spr9iFgU6gAvtnMMf+z/uLf9tg5UfStpXW6BQRCZHWq+/aUVolI2qi7RTNz/oi
XyORVb7opxI9LLd/s9gfafMHHlTN2Fcn23pIjPaITnsbnvMzYAOxA6kQ0B1Z/wyUJuw6igRqWJVh
P/bK8CPqMPeaBzO/aGihntNwOSqf3m58mNuSNyLlqqDkyP/+SzwKv7VKorCD70QMnp6VZRo0P0dN
U70CYUcX0uvbOb3e/+C3TxXxr0nrDrwPnbRtRgfazDFyQc4t8CQ50ZCMTtNgh++6NLcOygg/UQzr
xNUhXSWvkCrgNEc2aytmjoRXoEwVKr2Jt1ETFovfhYan+1odj099glL5FcfIhmR6BCRzGkp7+mtp
lcE4e0aK1ou6WO6LK9q2OCkAHH+MeotXheLO7td8Guv5gh1x1PtdqXbvqiF3jzLE2zVibSw+GLoS
stu5iVSA/FZhnrIpRUo+ZI62cwIupfwXVXEOcXIoPr96echQCCOoeFGA2aZreCnzxztZGzipGdmo
YtbehwXhw8+tNfLZDga7vZxAs5Ec0tbh8uVf1juwztLUmlsH3/NcrZqXTDdC68eYjTjao6hRwETo
XGv0FRx6+0DJFbworUKk4cWhl55e8rFHsXpu8/qbTkux86vK1mPfVav4JSoSiuZiiEMqKMry1hBA
hfzYq70vTQ2f26eghjFDOLrOe4CP8edFLLXuqw6i9JcwteJ3TuiKN6OrqFFQVcREfpPHtJaz3HDK
E9DCrjprbm3hZxwC+juNirAs/MwxAnwY4IDNp6ke5+SyxGVa+xFU2uipyHJahFmFivnJyycVdtgS
IpyL40uUYp+dpMOlVxpXPA9EefH/UHYeS1YrW7d+IkXIm660THnKUFRBJwMoSHllplxKT3+/dVp3
s0/8xGlTIEpKM+eYw7wbiKCkGfiT9I/aZDjgBtIVj4FtPHWFaRkpGb3XmgR0LE6/7QpPpL9cH/9e
fxAjAF+gYQNbMZL45xeCeeqXfgySLZMqyyVJ7UW0yA4T5Sw7tluZ/M+VLDIk/IT/Q5K4SBn++Twi
VGJvhPd92EEc38dQq+OED9Njv2I2/3+vvn//avSn9KnYKtEE0BX/81FkA0iN3FMf/FV3Z5F65W2y
eRCvkma7RYXytyb8P2Ovfx5HzPZYVRx8l5vmT7QnmLYAPhTU3k1Ejn3YfLO/+fVczeeGv3DXB4H4
MeLHKw9UsUI+ttsQdsUAVLMXSSwy8Tqkdn3lqq6GvGEgLG5DY7yPQWmjcy4X/TaDpzxWdgBBKSu5
pw8YP9Ps60Wu151T4yZHx+XbwjSxdvPJr7ISk7ss+pKMgXyPSN7+rD3TizyKu0gdO9lame+IZr6Y
spuHAqKM+tmTYfri1r3zdVpgzeEusaZfyhHjm9xUcrxmmNvuh6qfzZOsHfcXJHS8vFUm6j1Ptp6i
/fI13vw5nL/gAxfftGPj/9oWYkwOcbhXP6jxjDp6dif8WLWE+X7ay7RjVFLr5Klc2vELoUV7l6eO
GLtCjYjMb7vGS193pHbyoR9LN8o71ql62edyLR/3OdEzVJsxnNqDL90+ehQdZuJF5vcNGw/ngJs2
zeyXYCqjqXACvbw7pqtGhFqm2k4DWwBLTtyEAK8Ir2wOMwSzDmRDNE9tcwmiDj0xP6zYNrk5avdt
yL0F1PQ0gE98np2aFrYnS2QqYhFudT4vRt7uczasj7PdnaOUzMX+sr7/vGkv7ulUswzO2buoN/5Y
3yvbDJowRDAbG3XjTVl7h2SkTgqz8Qd/edifPcrlYQlXLcULkhjokv/cTNOEkGKbI49IVLctbDsn
p1TMfyP+/Ktau4w4Lkl+3EwXEC8K/vkYJvKhRtLnFl7dl86xT6W9BW0Sx0hy7ubGz+yLkNF8Gy96
xEK3TcM1b1PXqQuv9/TfKK9Yf1x+sf9/U/M/urznCzH74hT+J18TQ0G/sltCEEVPWfc5mVtnYbAX
ZQa38riK3lZJ6m04hhc9oKcxVJBr1O9XeKrUOJ722k6wC3yHBHg1GfXFEgYfwKFaS3gVsl/Lg5+Z
JslHNZv6SpDfALqlJtcvTEzC9ZOK6iY4DqPflbmwlfCOTRcnp3GcOnn0SjE/mmWU/HRbXo6crB3z
dE0HeYK8uC8FAZNbn8/Rkvxe3Ur35yxYqvZYO5n3xEmR9Md2stknOYn1m1FeeFHJiag6a5yn3lsX
fWqxhA7buxQjL3yV8WiLMh7C71otkDwrPc4PokVXn+OAv8bXdV9X4ih85XxtBhk/JBiMkVmMFjYD
1tdss5oylD0oAcKPofaH27os7XIXunP6PhgdbqTTmO56LPdRFs1eavfkmtR+Zfo3XW/G1nBDGuF9
nsN0inJnHnB8bOTwiSnSUB+s3AmK02naCEwt0iEopJ/U94jBWVVM07bPyOGTG4IDKOtwl2aa0g1i
TnMClMCvJxy05zMtFUacTbvtt7LtejjkZKMUCa4739gH/A99eAE3sztHEjFtR0SKap1hPWkZbgjV
Ulu/xJIJ52FpIk0vVhLgmJvENOoglq58lD3VyvOcavOtrF28oCXZhK+M+Po0t8Jfv/Y4TjqH3rf9
h+uOe3w1YGG8F43Tpe+2ksah0hllU8CEiN4BareXpZ3ShzIlEbbYnCn7ufOff7FG+eriwhF/nQav
7grXCbNX1+6iPI5xKdRh63cvgUEkfNx6q0CRZrBKMRVbIuSn2etLv7ATsqKcDGNZQ88JbJV38ZaN
X4YuHT8Wp3W3IxR59QDVjPFDUHnRXbdrvzlks+6C3GiUv5AUHdc5ZONQn0znYBtlcIMITgwXk49+
ardfe7P11VU6DQGvo02jrS721pt/00z05limdn+NkLFsr0kgCTMllt0Zi6o3q3O3bibSRVKmdY1j
VBI/4eBSvcyoI6PbqOHt5fTNFx2dGSv+7T6uujP7Rz6bYEnJFuvNPtXchdNyF4Vzl91EMhzWYqls
bI8X8V2Zr1Pd9sdeM+wgEmdbgut+tP07wbijzXWSOOeynsgPwKmm/FHZXjwMa6pbYpCU+x71/pTk
XRDIp3kldxn1gx8eIunQDjp4ljyGTtT6RVxuwa/FtMmUhzPSndzi1/Lgl6lhiTZL+yLRIfvnzMUT
q1lEGt0lnoAkKbdQudfEZIRRUddNFdW57JPeLyLCZu8uQ8RvnWN99qpt6udeXKA12+z2s3BIqoTg
K2OVd6JZlyKzULBs4CtN/eGFJOQMiMweYhoheSWWSn1Clx9/V/2amHzayXMpLslV5oSbzbzkgWFR
3YR10DxKhzS3vAxmlbxlTZ2eFpdB26EZt7gIReMun2bht9WTT9SvLsbaDC0Otcxwc1oiLz0402Kf
k8A36QEPmnTC2VXZl4ShQ19MQSng58i0HRipxjzYs3XVnhzTl2FRp6Lcb8dwNe1Nt4f1T0fQrl63
tRy2I4k/pXvSKTamBaTmJDsIXtmep9ZKkqM2Z30mCVUOxymsmgf8yeGU+CXJajdIUGNVnWuhhjIf
5J5194uM5W+mFElyhNS/BScnnMfonLSb+92uDHhzPE3W6GC8Jvig06YGGrY6OO+4s8fFxc/wEU+S
ThRaiQl6TrIm0L39ugVlDKPJvXGcIZNsxT1Yi3pHt3Pvs+ywLYeG+axKP/m0JF74TVYZ7mO7Umv8
iDx4bk96yMru1LfafdqaaN8uFpb9p2Qt+SbEA5WEpFTtzrL2W3Vd+1H33b0YzBRklc5P8RC75bnl
ml5vtsX2c+4Mnfdl78zE0ezb8mbB6TNiVuEP7+B14YK9VL9+aTY8zvN1T6aJQDgio1cTsF0GRCn6
1IVN+rQYj5Au601JdIBUvKdHZxQl3gf9WunCGfv0t7FzZCAf6P4L29JdcvJenPZ69YX7sw53rW72
ufOeyNQI5mM9DvFNg9GeOjNfHFNe0mCeRRxTNbrGj/en1dTy1qE0paIQfBY5Yql9nUjVfnYqxx25
CMfue2WXwc+VVu4PBLeVnwuxTfdGsMwPq8Xh6wZbq3FABRBG1Skqs+wqtsuOgoncWpOPcH3EqVyn
JSuUoTSee7QkByhyJrzNSjPhLF8rqyF76eYCi2XbN71cuOGZN01v4bBNn9rS29w8NsbxDs0sXHUz
eAq3b1LHqq9UlyER9F42DEWyQFy+WaulrIqQZHBFVeA5N5SnEboqVv3enonjGxoUvNUcYhO4DRjN
R7UKCYOegi/GaM7Cap+rDyi80s8dHbbyWs/V5ueX07d/FJrPcj3si6/v6xSDk9edkru6G5imlDmT
lT0jArOvLwyY0vvU7F6X5XHQifm4sa2XQi5eG9ARTOnKoXC5eKYk3F8IKvSHI6y0fQTlGMftSoT1
Vh7aZOi+uG1di7zRg/o0Ok3yfQ47fqyOZYQjkDXbJ1WjlCik5KQ6qSqrMwpxGX0ZRBY+KeaQ03Fp
vMSesFVd/dM+NVNdcDkJvO8ThXBkiFfyg2jBzalVcgN8kH7p5ktqWR1mjNZ75el9ydPQeuud51k6
xIsUJSwipcUz8d1A5p5U4tlxvLkvJJSa71bWWYAs1hXBcVYun2lzjXnw9OAm57UylblREUKKt6qq
qOCSeo7extp1poKcy+Q93UE9Dn7U4h6V+NhgXmy25D2W7yLNmTvM631UhnOS7/yrsAUHcIts8p02
t4MfAHj0Yizj3KTpej8sBGbkqXJrOnfCPKscPe0mCtn59lMybzXhX8KNH+mq0uvRn1en6HnkB2Gm
EgtkiUfHGLRBewpr3yo4T2LazmrPEjTMdRR9d8HPs1woI35CK+jkgdScoXoNehkyXo8D9VZ7Sdvl
dbh4d1m87Fnud17wpQRiwOrMaZwr7Imc9DD7SxicOdX1XbLvYZbrzXN/ARlEpFbamaJgTcVB25YC
yg1EKa5sulZuUeuoNIWK1qg+YGbhfaBbcC7fRXosYi9oDo0I0vmEk27/HAyRNNwa/qYg0lR6z33E
7N8Qy3KDNGMIZdpriUPgvuiHshhkna63AUdVfZsutR3Y1SPhENjpJTd7Bz0731ZtxInNaXTRxdN+
H/ajLw7pLNstr5i6cMMmoQHagG8GR3yZVXmeUTDPqDM0E3OoEWQLyzldrirf8ZKTN/T+W9QDBJ8x
/2E7aOu6TzRIVXNMvD7N7sqGpMbcFe163wZR01y3HtdWroIKO1rB7OTFHY03Hct5d78Tv2bck5C+
Mee6XfVb4loGSnQR8jFaaaUKXWIKl0fZqq6oXDaGBpNL4JKM+/SGGjsYch+wtDsDXTnxQTM3dXFv
D9jFPUGAFu/ZxSnz+GLcRtAPOdq0c0NM4qL2xzyk6wCvIiAB7keENKUgbGP8LLKI9zNiN/Q+Stx+
WKHlhnPEXKaUln30rRn9SRctaUEcSyxwLnUAlDtjNT5qozvC1/IZWTngFIne8safxvvets2S6y7Z
oewhZ8bszbB4i3hvo+AUSjCEXEQZNHK+PXIunizhu65q/jHWVdxzCHXZlzqeU49a0oSiysnPieuz
iFf4f8x3VEpBRkpn3sB1fqWEDinZwnhJc73K4Kfq8RLLfXKkxlPqaFV/TnubMdPAHS3Jo2ixC7o+
BbhPaG17nJOgGY8DVMMoh52OpKRD3MPBlmUEkpjd6cZziz3JzR7Yml8D7ynv3EVNFxYBCpQ934O+
2Qv0itYrgn5eHqO9XKGZwrr4paWMW3qDKrkzgw4JKevTPuEyxJ7qUXCgf52jibukZl3uebPH+x3H
AwV2MBiKFFJ//V99U4on0/X6fdw7p7sLmmVzcJqLLPLLAC+bi4xFFDUJvK/usm26WMTqx8yV0uy2
llv0xBfxgsLQEJwQYvgJ4SqL/SLrDbZLA4vNK8JFBAS4RTK59W0FWxwhjrqP1o1r3lRpX6FwYz56
EGsctpRdyjnUxpm3IhtN/DuO9ii7jdRUfilJIuHrz4t9n/HnIBhvcszHEGYAW94SJtfeEC5+kY5B
8GgDb+vB/HR7Zxt3hNvZlOpzOEgKzkXWfOZ1IkSpiDW59LkJ/G4qeqvEra8xpSvWpp6CQ2XLri0W
qcuXBWNhDf3VQHypsmoub1U5r4IUm3gdcpDNCctBG+3HZSzD4Qaz+ehXmVRhc6gmRUMee6tMrjbk
YcNhrOJpzU2TOa9775uhiIAMh7PfEUgT+3OX5lEfo7DlJ8DFOpeeYFy6Yc73ZLE12y5T1YHlGf6o
0G5/L50ah0Zj1UykOId6RwC8mD4iPc3+fdLt7XgMsin+ZZmTkCe6q5aemhI1H5u6qg9rVoO5NSQE
KS7wjh/ZA+LJPjxn93/OWrKM3bq+eBYgDBiZkVTbr01UFwetKVY4l2AQUyygYm/GCWFakhDfsdHc
3uFgHOfwFcPI9HfibRFBF96Ulod6sWNyt3bh9NTPcfkV47a4PVS0Ck0OdDvuNzuZe78IB5iuU2qv
rGhbt/3puY27chNXAAuzSecXX62VvJpcmJZXqQhWNqBr+9/d6q/1saFEa4BC++Dd9u3yfU7qwSnI
PHEVMEyXAcO0q7FXFwUc4dJqD3UeLeGiizmdkyfHRMxJsJAO4cQKjO2gbo7JzMmXeveoWqB19loG
SY4fUfW7JV6gvFyXeHT3kNE/JhKOfsz1WDb0Uk3fHmBNzc1h8wL0gYx+hh+TINfvILy2Ppe2XPSB
8qytARZn/bAmIuRjJIsCFEoWn3kCb3w9uXqJ3l21MCWIs3qZ8qAakiGvOWb6o7Fu9FvHMY3FUl1m
nrgx0IDXFSRnllez5l0/rl8Qo8iqkFRSL45VzkRxYJ0rzYQmzRHCGe7mZWY822BnkQdiJeh2pNb/
ojsdkOZul/nD6aV+aHUlf3bNIN7sVlXfZspmwGpcoV+1V4V7IXq5v27Emvt5GTrIW9sw3fJA7lIW
frst54Qmrcq9Svr3ZqPZQYGKlvO4WU+eF4KYn802TM9bWoG7jGqsG7pqza1oQKDnAwZMsSxw+laf
04Sw1TyUg33iuAanqK2zfldOOPzWah0UEqYqMcWyh02f77j4PWHrFbyIWTTXtAXz72ifgueSDfTL
qgH2XguGMtD7u2C3WRnESIa0G6+5wE43zV2aUaLuwy191bSIS16CO3z3vHEoD1BbkvqoVUwdjvXx
yGgl2s0jgM7WUmRP9VIwlenNU0QvWt0E2Y5SoPa74Ksp4/5x9v3le9aoZrnTW5uuzCbXJMpdHUt1
V5ky7Y/04aSR2GwdDtWos+G6YXbwUYH132ZEQvY3+EsmTziWXbzmmDuqItx2zz2iCFR36eRMn5vV
2X/iN9l/RoqbNKe+74GNZwa498m4DxLeYox1MNStZszHuY/eus7O4rDrVKkLyDU+kxUmmLWGTm+u
OH7VaQq70sljX3CAW+4wBmPu4LhFxzn9tHtc1WicJxBJOHERDk+uNwCP1rJ/9mIzbzdgG+HLTq3M
rG+hbT5CJdVVLgHeCSZl+Ha9dCClRVu5I2vGOID3XUf8XV6brfeKMnWy9rhNge0KM7eYn/nQ6z61
JtDblcyyJn0IGRz+xs5mfx2wapuLdbvU0eXWpNdSdGtNmebq9YktADSkp2p+GGXdG7yo47Ur2gyf
3KJpTPAahQMzi4nAiMvUxem9O10G000JjCHy1SDcPW9G7vooqj5pz8zgLaPOdVc/181Wr5BzByLP
MNWtD6KMiBMYzRxSDDA9/y3W1d5tetk/2oZz9N4dvJVtiQp8OlP+LjfRPvjj1aZb5yreXDkzDopn
0lqBWfvzSM3yPbOWTjZQu39SItDdoQt1/USMrPMpTFT4MjJBrfJZx8kT2uXuq65Wpzr2TQL1enR8
/km7kVBexNHS0xiuoQAIsBvXhaFrjIqAw7s5lJO4cI7H6ZIo2W/TNwrZ+q2cUy7DRDhKsulTplcV
1mxXICP7jNg1YFc0TU2vlWyuKkrl9vhlNPqS7hpVP0WwRGM+LVCzjnqxsmUO449djnp9sDliDf+V
kiR+DlubjMXcpvZGDsrLcpVEznW7bFN4u8Zw55e5m6urdvPL124HRror8XnUJ4lFb0V9v9CWhIGK
vu40K+UxAuLmSqjHhrskSUVWbAz8X3EHiuoTMrQhOsztpssTo1v5BFeqJVzFA5pSg5ed4dDPXyNt
k3tjnYbRWuO717D864G5kmEjNF3W3HlMsabcX5rq0fE97nMzL2N97KdefJcw/1SuF8NpSJAz4rC0
3ZGWuJRQL2JbPErHtm+mY7yI8W1ve9ivRnFU5LgtmlcUjM7PmgXwc4LPUBZMKsR72Pj1p3Giaij2
VQdMxfF4Oc+7AeErK9XPxyWWI4mHS9fetP3syJPnjs5NymkXHzFMCSEyLYnor5qx3bsiJkGhy1UV
c9uMY+TdheE0J0d8Cqi36IHRMvtJVZ4y48uhKI32rndgeqYKg57PNfOwKJ9LS7kad8uaArHrqQc9
i0MuZ45YKgwJry/j+NkYEWf1fWKGjJIo2v2PDibGjyHE+LVovNajDpjwtshkxUk94xxfMHQbkzwb
hPm0dnvlHdgZXYKfx0bgX5jNW3iOvdaVNA7l/jYF0eoWzRYPwWFyQHyoILy5LpLBhm9DC5v7tiSD
yc8N9JL7zdkyr9BZ531a9ktryeETlbewTIfPgnyQC5XE954jimccAMOIYW7XNjeMOtKywIPMeUk0
liJF6tX+p5YOp38Sfrd/dFAd0ush7OfXtKrkY6zTUyWVO15ZxwMb62LjgwqEWxNCMsiy+ynb1ncG
Fqm6QibV3dIE6Q+nlZwMxKzyN5rO8R/3dR8z6sllgiVKC/BJcf8QV5XuILeCygFIJwlb2swmKI+X
JhtDfNWkBw5WmQHdrLO+GqB4gR2plinQRjh8e2faoOSwDNf6YQuF/aq5q58DPk4Fg2vyfw9pSaV7
8c67m4JsQB/td8MnNACK0rW2Apw84M/cigStHCtiSF97m7W0oAnLPCfvIkQg2y2wAfmwT8EqQPYB
9qNvsU0oG3wjqp8wInB/mjD9rPMEs47snrEukF/ah8BThNxE7mFjhUYc362Dngl2iflU9rJz8yHG
Qozg93iSx6HX0+cwIzjsdmasMR63FgUdLXCMTFfFuyI2xN3S73BIGnXaHPrqI5ajXDa+KeV+zoDc
X9FJBxfQOKJb2RYGTlcbmNWcT2ODnKw0noRZJJMuzEHBUxAgh7uD6yGW/THceywGqfS89lTtDSTI
o5vOmavzQK9bdFqCqXMeOpBnQm1V007qlyqNKR+sTFdxtY5VQ5VDmmWwcYpWfuMf29Y60E4WCZnT
PMwVQ+mtiMdAz6961no/U7Uo6eS1CGA0ZRbaJj51fum8+JMNU9zo/QZiVC67mHPwmGivr58DGetF
5C4eoy0+opsOPocE7/YPunesC/jCpRNejW6MqopwTZ/Kuncd580tu7W7ru2qk8vf66rhtsS5Yn6J
vWWnvnLSPR1+JUPlU88w9OMZk8rQMOTz4EQrrf2+ut5VZBt/vdchEDrzArX0vzGyXvahYIhM83Uy
Kpbit8j2hOxorGbb27EnGvetIX5l+iA4x1sf3HQQcWExnrdfGLYY93O3xM1SFyKLO+/r4KjIjU9t
y4TwSnjLwih5DPZ0/3DscKHxUMOV33tIs82ZxxhmifISxb1xJRJO8B6Ejsvm9hKs8zMCq8WEQX5q
whHnp6Efa1AX5inYPTS8HWQT45xEV0u0z85LF/kDlca8qih5G8ViNsjNk6vZUhFsi/RHrIM4+THH
aZNM54opqSzz0Ma1GkGdqrB7Vym3zEdGuyqONrVBdWurqp0+RZvGHLtA9obld5lYkdxag1jjXAXL
0t25dOXhOSVhYz22AOf7U6z4/w+5mzIowMKfGL8PWUnbfo5L17HfxGa5NpiUbNmVYX3zq8Vek50B
xefl2psWrszS9RmkAKmt5mZzZkyd4zFplquxW8kSmfq2Wrkq57F+gAZV6tOwJvNwY3Z3r49L1AXN
Nzw+hKa3HVNzBPMM3SsDwWTP65769RA4W5cwyQBgKbYo7NP3hh3zjEVgbe/GLaKF2V3u1+NkJ/wR
8Hvevs7Slr+M3T1zHXMINAcbNuKrI83g5tJZ1ldMN6V/sm5GsvzQBXOOjL5NDjXXX3jE1KwZvsmx
EQkNVpDZK6n4oYJ7YxPXku3yMUe6jg4uLOftDB3Te0V6BK4UgdgDUmdgbzlyGueROapsD01a7982
nQzP6KK9z1sq3YQuaayOoy6rnhECNWJeahS3OQOU8r6n335MsfGAwhyOXZSLWJTfplGOXrFEZlry
TqntvfP3baWQXVz34M2+/rlhSv6+zo29cVSC+3wGVnc9jxje05nFRydgX5B02VwHda1hCkz7HUOg
pT0OcglvB3bPmu/+zPBGbcJczWG1NndtQlLmGk6MH2SgVJcvpa/ICGAszlwe4OdHt3v2sxpUAmSa
tEt/0C3E9sNeMvd9rjkRP7uOGQGjsTQlHCJKyo2pRgD1oPViqB4lb/dzpdGVHJphMe+wjdJn0XRe
c5K9SJLngdTvN02qJTSd0EYf2bA0GwBMNNJHb1HXF9Fqm6ORmb2YPDQJJs2yAVZbLVG4d+PkrVdC
tLq7Xty1vFqhMA/3ESImMiKqiOs7Mz34BbZ2TGvwngTvWX23vEO8HrWFmkUtwZtHQny5+HvGnlok
Ya6jxHzTkrvpaLcOFkdNv85t3GTE38672K6AsmR4GNOxK2/hUDkd8YZV1x4rsc+vOySB8UjvuP3o
Yq/8iZF9muYUmONNIFXonTatq29mWiEpp2VZP04qrBhc+ukAW3HbJ5PHk29u6ZfoWbHhz+4vwgZZ
eF1cTgX8no2axfGY9U5LT/KB6ghfzUkdHbmsljZ0ci326aUsaYdztxkwLU2odMwhtJt9nOpgUbwS
G7l5yQm059IkLSeel0GzksvIcZ5lahvPHjDmG2N9eA9LgzN1wbIErK73St1KS4l1XBDtLBxul2TC
aK/010YH4Wc3s6LNOfZZN/64Tf6do4ypcpc50LuUY9zS440QuYfRME8OwaLs6wYge5+AIzksnmx8
ika5X7h+kX8/SBM/4q6D32s3cHznzt6k27Gstu2xgor7ElRad7eGIUZ5FOFS4wcP2WA6ikjIlBkP
5cUpNUzDL4gBIP4SzVKBXHqRPnl+V3enWYUZkA+tH5DrZJdi3rz5W8+tGxathxXOG7KKfj9oF64b
KFuZyKNbZhXW6Ekw3qoRHtm7V+9pddxDJ/2eDGMaFFr3djmyrfFPqLu+I9Xdjll4rd1hul8sIVcF
bkhg6mnX9Tf+4ABYlx493InSwP+io8X84vRkqNVU7gUbAsd2aTytlxamJgv6ta7NflVDocCXtnEY
yUIHal5NaaLPnsWh+NbjpnvaOy+mEvi/SZn/4pHBDsdaKcX4yKWa+9P3qG+nbaacAnVVtTl1toyu
l/qvT/mTbY/bL45HGIDjTpdhe/QH8532RMfd3qeFUiDOScvXjwYPrlMDl8NugSwqzMj/8qv9i493
eeh/6J+oMMEPL3/+/9HtZ+lxBwnsqUNChm8xTB5ehmQU547R/f/+KEKTIediIMV98qdICxMer90a
lRTKg08QpNV0lnEzn0tP93+xK/mTRXsxTr4ktP8nDgI3uj8YeeWqejbckhaiVn3eCHISmqSrzuyF
BsJm/+N/Xh8XfjCJ1DicQQT848s1m9oFzJEM2sDmX7f7Yq9TTtC/vL//9ktBYEbG6mOD+q/1gZq9
SxpbZwWMPeJmVwjfgUCb3C4R097aRH9hT/6XpeGR4u5TwSOOYED/z6XhQwgfRzT+RRbrH1XoNge5
Qimv5uFv1iD/ZX+RaoYMiOQ2cqyiP0ihqOK00k6VFUAf5gUeQHLfUu/+5f39m6fJqsiQ5rEgYnwV
/pTmqshEtIV8JmcCsR8a5d83UQm3yyeXLhkBAxadLkXdluJZx9b7wixxPvrwY17+9/WSRfC8Q25M
VDR/8Ndp7BKkGbzZ0UCXL6oMmgoMrSD4W1LJf/mVifFgYaYAdyRAB388ya/LtKoJPS1g4LiHyasA
A50SIQN3zAmnXp/P6UdlHkAcLiJn8A4GtlO+r+pv5p7/Xk0BVpHMuCDjcpJmf2xJp/RGRim0907Z
2B/MUxh2Ysmt35HfVX8Lof73UcrDLrLE4OJQz6//z6Vb16MnGHsAhiVeeq+S/rtSscOMikMUtUV4
aOSy/kXY86dsxENAR6YWwjYs8XnTfzwzgQsO3Lbzqom6OqRutzHM3Mdzlyl1cGS8QZ5av6Xa1qf/
ezX91wcn2J3hCUNK7p8Mfmgm/4+zM9uOW7my7a/U8HPBhb65o+yHRCJbMtmJjfSCwU7o+wh0X38n
ZF9fMw+HWKf8ZB2KQiYQiNixY625RrPJOGcSNDpwuCN+R/03bUbCCFfCzJpA1xo0pqX8KhD402e6
5IssrlsHT9DH21yaDeFBxej5oTEXD7lSlLeTkdNmHcahuPr9t/zjHIGxFzjyskKyYp0zZRKjS+u+
8bhWGblbdZiarTZzsPD7q3z2jSx2u5iNmCK0cyYBW/aQFqvDHDtaLT7iioMsWRbHCcX8F2vUZ2PU
0vGCYTF1lsOhjzdvzryucaA0+R46rtMopvBkKmn9XYPSoAZzaYbDijIhtYLff8XPbiSQPBLSSFvE
XLvcgn9b8ZVUpTcq2fXOg178yPXIKta5B+l//fvrnBtol/cBq6WDxdPiXNE4Wz46RSMmYbI9zAWY
BwHF8talQltzWoGhEkEDmTTSemuRR54Gw42/+Jp/XC0R0qD+Bw9jQk89z4aXvc5xLYfNfghP2zfh
uq9S3SGMbki9XaiKrzB9n40cwI4LsdWgp39O4YxBc6QTxlbflWq/ISTmJiRLaE12mvvFOvbVlc5u
LJzROZkabmxkV1aQFxrZEGkWroumNve/f4afXmrJb9WBWYAkO3vBaXWFURuanm8qifkCvoKodCOp
H+ok/irE/LPnhYXiX5c6W6moQWzJIZTn97EH0lonazSitxYQAm4h1SR38vdf7XzW1NEJLtZuvN0L
B9o6ux7bH4BvMpPBoAzaFj/SiFRr8jaZjorQMMZ+40S0d4wp776Yyc5v6q8re4S1M1Z4L87djKku
cTnqugzcLnN/FlXl7TOOg2Hoa9UX7+BnlwKrqDI3gyS0zLM5xobRn09Cldhoe/cnYnvTxyjxTfSt
8tVG4vz5Ld8KA9lCEYYmzMr7cVrJc9nqSYS+VTHGS05jtIe2GNoVBxf2be7mX/nkzmdPLrfYdeHH
oGaEinn2zTQhyUhxvT4YlQT1pO1urV92CtwVHKhWFZ+Dk70vntz5lLZclOmEqs1ctoLeWZ2aWH0j
nArNpssB6IWuWNmuB1By3+Ie3lBxWAENoOoQy8Z9jqdxuPvTQ5aShqfIBsrgO5+9+H3EAVs7FSIo
plZsRbapqlujiOR1EbtWwDFshYSk+upLfzKG8Orziiy5rA4+qo8PtpfU+1xEBBkwgKfQ1pXZp361
f0Ztgrjg91/xk1G0LBpQpxZKLoPp48W81gv7jKCvgM1ithGFmd60WpccScbSArvVwy9uqfbpBS0w
roAJiQA5R5nniROpUVYL5OmtftLp5nIY49riJReVt2v6YfjmxHN2SEWn37D/yx/pFRtBg323WRUe
J2ihVyQ0rPBwBGEVGiuN4PGviudPPyVitQUtiNz0fLSP7OAJm05RKqu49RrhzisGiLVrc6XbtbaV
v/7+Mfyqc/7dQLaMdAcDDPZ0NA3qHyq7DvFiO40yiPGMXTvh6NwLT/Z3QyWNU6LTENajMPnmdXR6
82Ysj6SuJmtcTuExS/Ju1zvV4G3+Nx+KjagJRhKkzDlQpqUdqi/RR0FW28XRTidvPc92t+r7sA/c
iW6XydG8X3XCuuzUuQ6svELzzZMPGgmqnXTW6ot68bNpiKAal9IbooR5zuxB7R+Flc6J9DzExRGR
udjUwu2v2GO9ZHXkcCQ1Nl/MQp9dEy4E5TBwWRaws5ULSKc6K0MkAmxEKQIZvV9OroRzk05un604
66MHUYSm88Vi8ul1SRlY2JaoGOzzKZdD8zmmN0fWuWFz3CDKBTgriS3l8CXGW6uo8SbNGvOL5/7p
dUEhLhMfbu/zx16JeEykVYpA1XNj56SZbaM8FukxxBq+7qtJ4wwF59kXU9FyG89fAV45VjVA2uAe
zzgNAwpgqRvYQkBs9vdJMnZrXdrW/e8H9SdLCrFAeMt5saFLnsMGkJvmlvDmjsmtSgMPPNEeDwGa
iy76ibe5Zzc56j7VggGiVRpf1Hef3FqdB0nep6mh7jsvRSgdpjbTYoZSntrH1EZd75LotKVo7QJR
6qj9mu4rss4nkxkXpQdDobBY3c/GL4sbgFqPZUxKjpzBq7BgT/TgMydMfMca+j//jsJE0pd1m5Bm
9XzZdLsF1Gy7IjDzSTl2dtfexIh/q42KkTLx1VxEm8lzpuvfP9nP7i0NAao8bqxOcvPHpUxgr7AQ
3ItAkbPYTpVW7IRVqwFWXPdaR9KOm7Cdbv4XFzXpeCzhRUs5/fGiddElam6xWNtZXB1HnOXYLCzl
NarrcQvj50QO75R98aZ8UiFQGTCEde6jDrn/40WnMHXs3AxFUIVFR2fckHeCXM4cGXuLX/X33/CT
up1EDAzOjNolQui8HBG63st+oAabMCAbeM0O1jAbdwrHniuBxds3YHtvRDa3T7+/8h+ouyyKnJuS
NbsQtpaE3I/fUy1nlv7JQ35E84BDjak5NZxZ/sSjMW3i2iBI1ahb69Wtw5rsXK3rZ5SotXfIyQm/
5whnONb6UMZrRFBYCn7/6T57q1iuebFobbKvOHsIVj+oCjM3i6OLtg1LKkJ/JBCXHKSrqzDq/ywC
8NfNoONN35YyjZCNjzdjil3NaRp2MTF6ypUlQBzodDO3iS70P78ALDRhtKXktKlkzny8FAdMRhdj
HgtCZOhbquCHkrd8ywTDdsZrrStPL7Lgz99OonMB5IHeJ7jn7EXC/1bZ6LxlYBUV7QOtlFdDUk6B
F6JDMUmKu/399T6bLYDxuZ5BkeeSIfXxO7qlOmOFKvugN0N1N8ZSw2jfiXuskhq06iI82VWVfdVK
+GzQgD8lAAY25oJX/HjVPom9IcJ2EJTSMnzbaxCi5YmyRkeoLNwC44sn+clMYaAiNg2eJyEi59er
XWZgTqmHwJqi7LK2kvax1c1pS4st+/77G/rppXA5Qm4jVY1cpI9fTXNA2DgRl3KaYtpHk41RUZFo
w5OqKb8ItfzkNpq4sVm/ORtc+H8fr1VWJv4UrBRB1kThprSH98JM9B0ZawiY0XB/MTY/+WogNyEB
cyIMc+J8k8SRu+ScWB2CjvkqQAOYbVFAmIjP7a9I47/Ib2dV0FICEZ0GBoze8tmcZ8eIzOxkHAOR
xtPOMqAbNIkib8gshpA7iI7NqFpeJ7JTD12N+8bqvPlKHWT0IwGZ/YL724SEYLS7fslwcQwrvIvC
Vp5ctoAHhkK6K7G47KIoE1/hy35h5P7w4ZctKy1I64/BWLNmkL2JUi6w2q5CTBRi07L00TqSbVc+
Vmg+KGCnMXpi39nuqyaBS4KoSHkXRpVgGQEc0K1/Pyw/Wb44H+BcTaPMcTjx+jhUVKUCntoyVDRb
KMiSCnehM/VQW9B+gbLIdrPidZgwK+OLPd1nV6ZTT1ub0wlIRuczjCXj2omjMUhV542MCpNafRYn
nOdWoAk9f7S7PlkNnSe/KDI/Ga4ciizZxJy5oe7UP37lCG9YKWptDKCnxwjR7GxFuKARWA0xeb+/
u5/MonC5l+vQGYd/cvYdDZFHBivhCNshXGT85lBs0fSMq1qOyCCnud05jd5/8QU/ef2XSYbUCmoC
VT/vqE+aJduswgBfTxBQVLSzqLrBeuzmYSyZAUCA1P7vv+gf7imjmdrSWk4qaO6db06QClTa6MqJ
ty/pTp0Wl1u9MoctosuvzhA/uxQDFpwxBYz7hwy7Os17O3XgZSzyzAPOvGSV9S6KJPrbX9Qwn10K
EpXBE3Rti6Li40gptXpKXVuZAizD9OuL1pS+hcglRtA05F+MlWUF/zA5ABmkTQlXnXYrEt2zN9HF
RYNmFrxCgrD6hFY7tXHIVYBa/vSjYu5hr6Nz//jf2ZfSIuAIUWNMQd7DSzBxhGGPISA48qrm+feX
+sPwX7iJNlUxMza7jl/sy3872rEzD1TB0j7H1NrshOzqoMN7uRZSmTY0wqdHVcuHP7umLxell74g
Z9kEnOdnxTD0sLJqiJQQusHX0JPbcqKD5whktL//fp+MDy5lkFWwfDnKpI/jw8YVp6FvXPRQgnhb
q+PEHj4d4nnP+cfp3H+9jv8neq+u/zEQur//N39+reoJBFgszv7496v6vbwT7fu7uHyu/3v51X/9
1Y+/+PfL5LWtuuqnOP9bH36Jf/+f118/i+cPf8AsgYPoRr630+17h8fn1wX4pMvf/J/+8D/ef/0r
36b6/W9/ea1kKZZ/LUqq8i///NH+7W9/+RUQ91///u//84en54Lfu3tvXxLG3T/+rX/9wvtzJ/hd
46/kg7O9WACqWH6XKInhffmJ5v6VXGMAeyo/48CdSb6sWhH/7S+m/ddlSmZo8AOKaYen2lXy14/0
vyL5QJuFRkHjTJci7f99rg9P6P8/sf+AMXRdJaXouCSj4OM7zS5UR/IDN4/jW8qW8yoaB1ZC0YfV
3QaGdEjiTAkw41kH8qOrZ6PS5KPORIJdBsm9mMYfqP3BPOoI7d0uDC+SgVOusIFW7aWJu8/jKX6M
OcTfWHI2L2bciAAPGJ7I36oOekdYxkcGbHkNDBGOWdUlP4fIVG+UPLH2tI2UkxVm7a3SDc1JS5lZ
smSQ16pmisvRlvVDNysR9ug4DQZLWmt9dJQAAX4XtJ6u3KeiMddAtaK90CYEdYAZQL+pY3MDaMi8
M9t63hpKlr5UjksfJU4Gzq3mcjfWhbgZpmE+jgIu7Chi/QLixQyPay42lh1nF1U3XOqWeh3pWhCN
zm2u0XqZde0uhH5I6q8N7As0P7fBCJ89F6IjXq5gxHS4MpMp9oFSvoUYy8ohIi6Jwx2Ux4cWTwen
MGKTajN7f6A6upFf2dH9wG4JWFC7iyNruJZTWGwK9h3eSo2G4bFs++miBJrGp5fi3R1qc5vg7dpp
s26s8mLhX0JkfSHjVL2DdNTslcn8Vs3l8D0LPcMvIlPZolxeY/k+pWgztmim8akUlX45wxy8J5F6
Chxb2junUvpvUYIrq7Vrek+6mg+HuBlsX2SdfBAGalp/iFnJI6QNV56MsRAXASiQalWw313lIRpq
xTUwZDsifJVxH28XZ+mNYdTeqsTPsq1hCq3r2ryyQPis9UpcO514UnoFlXNjYNxDHqGO5r6ERYFu
Yz1YsTw1EtN5bXuraUSjn8kXx0hugekncBCzS2Q69cGdUtUXxRxvDDOtgsqaj9CGjg1xMEph+Xnd
vsR6WwI0i7KgLPr7Xnfx1XSRjC/Q/SooaJuaD9FpLQG7pV2tHcyDbuPIB8zF2VGLQUmELncH4yK6
T7to/GQqjI3aI+GOUshxCanGzZveuFSr3ozOW4/GvdMcQvw0fsQmPWjGStlS3dJ/mLm9cRgeKgnM
seyzyxZ3Dtt1l6CUzt0SWmCu8HS4r9qgmJuqMfHWdLHjrntNk9fTYBJ6E21tF7nW5ExYCGjwWnhd
/BTnIjamQDX7TY6k1xCYOcuZRIemGnc4EBrAN95722p7hRLJd1Jx1KyUlF9j0laRcMbLuIdHhEV6
g+87CvohPfY6/uZZWrxwRtwHg5kdjTrRDn3eoL1U1I3FMRQMp9LYJ7VhnLqqPnW9a96MSi5WmdO8
dkp77/RDdYX48QaYduLjfMlWE9Ah7rk5B46jPI91m110dpLetmoqQTcB83XMytcx/sIntHN75dgL
Z8Ks2hUvQvs8C9M+4p01t9mkOsh5FX9BY1wJwTeq0/i7nhcqjmNteJCooTaA5eQdkq5L4QICSGN4
bHV5cDrQHqXxMy2SfWvGyaUdjeZDRkOLTPUrQUbj2p3o5reuGa+NYXgtcWyvokY1HqyxAIvcusnR
a5SNkeDKFqby5DWJuinbbF6rbYyXrF3bIqm25VTsHI23CeM4ZAc8sfWDORmln1btax6nNxju5XXS
mUAkzEvE/Hviex4qRy9WCczrNZXyXRgnb+XkPDt4ya0+r0948xZ+R54v0LtdnCfpAaICzjJpt3sF
psZDoxRgplwDwpyj4NOdG2cTwnZ4NXqvvUgWD9Uw5vPPNq2ydWnkA1QLO+Koyum24IGY7jpVnXBr
pCHqVFM5sF/JN3i/FpR/zvuEFds39XLeYnRBS84Zy2aMPWZDL4zXQ+IMO069In9ALh3YRXWCTmyv
bLsvN5GpaeuI1stxIgP26MEiuZ0cR/+RgD7DdRYL7dTbRXvVhckBmyAGu6ZG9Jt7Cb87X+bZhN3H
LQ2gunb8RhyqvdN6L32K0KKfHMTl715WWO8jj+2Qzd4NJaDpg9YZXyz4gc9TnUHxs0KAhfnsrPNI
X0dNhD4VA03fWNq+daP8rnCSNyE0Z21WjQHHTCsfKjH3t7Ve5A/dBKEaMNU+btVsheukvFEwOif+
lHogVNLZflJG2BalV8DFHX9MTnkfFma1HtJZMWBihCcYUq9DDBWiS0RBKgLWKjgfUcy73ejPdZx0
5NUqeveQuDHoFDIhgRwlRmRsxix3kpVeNs1tOeNH8bshV9xtNynm3lVG5TsS//KC8gMbYFaXzjeT
Pqi1SspafncURd95s1VeC1w9e5zUZKNVlbLuzBT2I3Fzeompv28vyAiOYOuErX5flyxSPVH0PbEJ
sn+ROItc3PN9uNOypn5AA2F9M7GA135WxxjVO+B83k5UofIMj0re9rre3imGW97qddzdUYq4K9q+
tp/bEk96EYUroptwCwGqXFWeNV6h9p0vYYPKQ5zl9dYK5+y+MrUHOhIMMVlURyjLxiGBWPvM/YhZ
gO2mep8ATdC/iOXPiL80rfOkM+4d+hn9Ko10ZkhQIYvf3LjOyi12X9A1Xdnfoj8JGhd5G/uwZB2F
3l2a9hgd1ROooFsoVqzEVehLlFIb6eX39pSHP5N2sDeToey6btrm1pvrlmsFWpQw+3WWzC+qvunx
46/jODHTVeaF01WSV+GFm0nh9+mwN7X+2e0xnq0KJgpfT5T6ZSkXj0YlveuCXicurTkkSCZ2OFyU
1TPuPdyJkSR3yQovLay4HNKs0iFh/fJEv1XmyLo3NQlMcBiMSxWs6o2ajdGmRC9PRMeMPc/pbvpU
s+9bXqeCyX9s7sjI0QM3Nb1rNizdc9JKCxEsywxA0CaQM7ysIk3dPdHRFUOQ6i8SdbsR3mC/2073
MuXOfJ83cuDmFO22VqX5Zk0WflSMkaygQNklGKCbrtGOFhrqOwhIziYJG/J5Rns7VLPcOrH24qTq
g2eQGw7FqzxV8Hx2Udowq1dYVPMw2alIHPElv1lKeRG52IlDh1nSI69+1k31IeEZt3ht9OjIIlS+
98jPwOKguZl12EwqyA2DOKs0emu67BmEVXsF2SqA6WZd4A4rb62aTCLSdONrOJ7696bt+2Op9NU9
YB7jaiDgY2fnYGg6pNB+PYzmtslF+tqXXhj04I9Wc2YY9wNybUqBsnF/GkVu8Kpajb3Va8rZiuR5
C1h0rOWrzO6vpuigZrJal8XWGoBNIXPfFaGNEFCB+RNVbXwAENDuxg5Qhdel0ZXq4oYPoCrXAf47
hUh3aG0WK+y+1JMbOU/Oo2XE3mmYQWU1VgXKL+m16h7xfFf5FY5FdWXFk1czjSeGEpgVKkCs1Fas
rwnpHqZsZyhsVbXwDhBx4s4NJlL6netIzM1WpkC1QMS54Z4miPYzM7tuV+ODchKQCW2UGEeJmnjV
Tva4y+Kp2LdtLfcQn/THxtXgylAIY3XVKy/3rcTO1FXRdO7KhRURSKfNJ5+9EfqF3AovIgnQhvI+
JfhWh5h7aM2R7qo5QzDC0+RkvKWmQnGmT3gVf43zpJrqH+2YKEFt4aVIyuppEDmRGUQjDcWagR+t
VRVDL1WUFvvcZSw/XRkeC140+LpZC6uA+tOAvgJcJdCHwSsAg3rKN69VpnmvOA7WYnUC8JrSat/V
XQP6J0dLDnh2lo9D22DjgjZW+CZyEWvlJFL9VkaZrnMhNDurOc0NbZ0PasiNU90HDQdmEMcVfIna
cL5NAGdHX3hRdjumRrFV3JAA0nKu8CUStriabMXgyRfs82tMRvWUNHAeqmz6lg9QFGwjLa6Y/6NN
CtUy6ESLcDYvkqtQaZKNEVnts56OvNAKgdA/daWbnzMIaysR2QPy6OZb31UtpBGvHXwcxieH81JA
B6nGiTvE0ZMS7+BQ2heFxZpkZG1xMlvZHtISEqPONoCJiU0dC4jpFwYfYMgj8wd3R+5hq5Cp2uc2
ahQF8h+Qh4uwk985JLTWuSuUzPdkYu0sPMV7SVy2RMJhl1eT5NyA0x8MUHW0KLpTShWMw5CyNefQ
CHveIrNW125bKcdBgb+iDPa8kZ2rHkNWvqAIWzCvadzsUstciEq4nf3akcVTN9XWPq1dSI8uMvzZ
1gi+c4ppx39iQVVbNi3bbsi0R3vo54wQ7fRWbbwXjPkQ1qCfeP0wrcRCcFZEswTjsU8mbZttUTyq
TD3CnK5w2RnI7yDa0KxRCAxY193dHBu3Q2se3A4xs7C1azYMP6T3ZozRXk+7LTHv3j4pEmpcMAqQ
z24rdnyr3hi8A3gFB7qwmewZH5kvxCCe+KDfw74EHCuqR2UgAgAKh3i2M/N9SONjj+YWDC+wpWLe
eK5xOTY47WCgFgDd4p+GxRuhqDVIV6mzYfB6ol7S4nF0a+diNOWDB0gkyCQUEK8IL+c4wzw0yOLU
GnAltCh3d/M0wvpjX2xdwg11ITJb69RR1PtaT9hysakAJq+Xa3V0Qkz9QHFLkJeA3lfdnBoXpiy3
SamVx0bPfaPNNuNcWnctCLONElbzttGIOgpj94mJMNsNSfajVEs79j0rXVCxiaY8qPiKgxoP9pZH
X61DvbN2Isy+DT07RKa2hPLCI1U4Y0O/QiBU3lZhqEAOiUqBREhTc/riUQjtR+0dH9xNuNYWkhy/
2AQzvPIknV8x+Yp1TEpJvCpTCfiqDq8bx2K/0zgPRlJ60FKsMAVSkcqXtNdU39IErnBencCoR4Dj
KRxnfVROjtN7t7rXsytqQ/eyYWPkSnGZZEV+ZdG1ORpNYm8avJUbW5iBZbXuanCIARoNdkdGN12G
uHJXnkWB2YiT13ivqXQJv+DEdFWACBsV/Yg1Ul8TIeCtJ7e5l5Zy1ypV6+vNQmPQuu9C2MOOTSXj
1eJx4CUAldPb8M7NCNNqyoI0RKcQk8Wht6b5ShvzH7OpAj0yemcnQMut2LyomJQ6KufkpCvkGENg
WDk1/4buJlvELvFKm9rap7miB2lUoKTR1rU1UfCgZ6AA4ep9pz0nopVMrPqPFJZSAEkWr4jRrute
hmRwhMQzo8inIs7NldsjlXHdJltV+XwDw/MOMOO+AR+A7xQJnJFaTMKmVm+0yIQFXaxCJbzL9BdF
H/ot5+nTphvb5AX8glzR5kKN4PzA7XQUlOsNFszt0LIYV5l2x1rRXclc1ocCEIWPXoQ91mAew1Cf
9wtPRbfDiI58uOlbcd2UHtAiYB+DN+0gMCEzGKB6ahoTTlSW+5h+H1pF8JEMN+umtc1kmwOp3UBy
nNZ22j2isZJXXVaqAETdJ89kVimrdJuFUMNRtF9m1OO7OsSxO80wX42iux+KdGO06UVVtG81J2yB
WuGAjvheW/hE86HscBRpMKqKzvkmQgtwJGbaDTOM2JY4eE/YunV/thSc4U23Z4sOZ82p8GCbbeTn
ZmRvKiiQ8GvEFMhCv/HaxGEuVbQXtm8v2DYzivlC39eEk670juiVBoBpRAsGYEgPQQeDYxTFePN6
dYT+ZFk+2dqAglmeIVyoe83m/1SQaY/Iaq+yWkMmE00Aigqaf8BUsMvb6mWNgo/U0fR+DI2T2kXq
zgW0xJtHi8frW7b09jSuZ7jsr4magTtuU2E9E2Pu+Vlc3tX6+CwMG4lq4WHnLuGqRtEMqnIh+mK/
3CetaPeY3EB0lKFHh0K51e2G2FWP7aZt4tY1ol2U09EjgzBZp/jB0IM2u+XEBCyY+p08ePvKLNxL
lcLa66c13o7Gz9TsOJTlo4Sfu1NsNdnYVptcaC7uMhOtPTPKSQ/JLFjGSbmD0chyUYTedhLuDYWH
GtjSm5j6JfoZh7CnxjtgfWUaqdhgSl5QeHbyZ0xR9k5A2ysIORvH9gRUEmAR7nWok5XqTldNY+wa
l5eTeopgAFkq69gTt9iMwW3KzmfKFreFGFcwpZ84oWn2s44FDiV1zEe7UJX6xi7tbWso9k8Xb7mZ
hNusnr+3A+UEHGOKuMI0/JmGxYo9T7tVoAEJS49+eF4fQd0PfUPPL+o+foXxHq2kwX1zKMmetIIb
T/qBb+eWD12sv6nG9KiLbgOcqQWbaElfjKBmifit4zFfR05ZfjOzIt6O5nhEFeKycEzDZp6MZ3TI
hyIUF1r4wyFvcAUR5j0vqgSXHSPQ7GlWCkJL2poa3bJKcbSk7axb18iOc2zfjD2PyxvaACAvpVOB
C13McxA72GRFlkZsOctADzeJXXxLbG+vZbgyK8jRAPFSeGq4ltjT695k3Nux8RNznHYRTxpcgRii
qRLb7QXyceXC7X5A/3tSTEFiWWqsrbZ5w2vfb+pOkBjFXjDQ57RYY9z14IQM5QvrLGfzVuYPBtqB
rBy/j7NTQ+4agf03762pc4I+nmhCr5wsf5Xd+ES8AX43G8KBXcTGLm2j9DIZ4vlCa3Tr2xwxuSMS
Y7SYj4pMnyu9N3ZefymLWe6aOnrNEAQEU6OOsPm7kWyrMd/Q/6ZsAa7g9Bdaoh5xLDXsoiELZfDB
5to+FYV9GXMQ68XZzN2rWaYHfd7giVK/J5w1uKOONr8Ou50xFf6ovJPQ1DH+m/HahDc6aO1Wz35O
84NUv2MEWyesjXOWl2uwIu+TVW7cmiO7WpTptT13+VrCA13ZouhpYcVQmXNlHyk2TIX5wmE2B1MB
k6IEwfEWS91eF6WhHhwInTe0M401KDZ4n2qb08JXygPlaHgBlmSVKOWdk4YnodjDtteb5BKHQ+3X
3Xg/hFToQKOgqzD3SwV10Ih7hCODJ90sdnKGAFHNSnw0oVVccvvHjSKtXShNPmgVl99aoG5rbpV8
ksqT5fUbfRoRnDokHBgFbNEiTNeTqbV3ZrE001z9EGnzPuNNBGybvtoA3sIsOsJG96Xs3wgZP6Gh
Cjdsj6BodBx8Nz3UQ/WoVNE29yLuGMadQq9pcAAMySH0pjhrTDWeD/ZsYQpPcmMzO+pWjqF2jEdL
BpVWm4+/lNSgDQFMDMXgd3HXriogL5dovN3dCGhtw3Yqp9Cuuxu9T5V9wokBZ7o5MtLRFizdrvne
gduY6K5o4/iK+TfaOLU5fs942dmAkA8x3E2RtbMTBmGFYHELqXCv4YYTrLgWlJzE+V5npCm0/Ka0
5SEa4uly5qRoAwAr6AuwoInjqxMdFdriOvUv411eS8dAxZretTKd1y3EmB8kEB3TUKH3NdzKhSuz
8DDp4XX3JVVTMlE3g1XvfaC+zmFEVLku3ZZ2f+K8jrlp+zalxISTZ0tyq3VsbVYqmmDt0ZzKIBrk
tII4BfLU4UXwGvPY0Jg1WPWSCpKHM9sqKyPKKL+1Svhp9qwTMiLxBcAjU5z6cpzb9kikwkzfZGBS
6enOoVPsLmmQ/qxq2IVK2DDxQsB3grnTuisBRD7IY0VZTSbLJEqsaDe5ol1TrBFxoxg7oRTNDs55
QkKTRt2Di2dYj/EgVqirvcuu6WW8kqnHe11aMTNrSshko6XOvTOyTg8Se2lFObXvndQGPtfYcbwu
HFlehhrhBCvWIFgY2C+26cTWWWsguHA57zql9/6iqE1FdedCL1Krot44zUCPf67UZ7OSF0oBIxhc
8N7rjPhRt4S+hsprbPuxkZseyuFeH73QD0cuMWn9nWBdfufhNkFfupBPHLePSNRI1Ucl79Q3EIYg
DwHCxO8VAB52k3TEXClrf+ZGvlqdqV7EuaM+t8lsb+1SDE+VM47kHTiOn1eElooMFmBs09xvEqzf
Eb2u78iYtUtaQtY2bSk0JRPhVeglgAhFCInYK29idjcvsG6bFt6dN64tTyGPRRrxg0grC0Ji2s+n
simyy1zgUNLGrlkQzsnlNMj6STpA+AelCDd0pzqq2lysjS7UQWOTewz84jlq2mtSLDoom/SSOqtR
9oR4OScGhNyAbUlgvGtqdUfZVx9lUljfdeLowJhaEXRYL00PsjA1+kyheUVweRXRixzUg1fNJrEq
2nw3ptQjdq4RCFSUYmKp1aMrJ6cezkn+2YocgI3itO7jYI7tW291cl2EbrWBxDUFQ6vOm35OTZJK
AVcmw7wuokK7JSei2ut63T2VujVdYOCtlvi88K3VaZ3QAyojzaaP2JqM6qJ8Gxwa2WbigDGbu3uh
4Az3OyWa3yQop5UCaG5Lq9Q4VuMDZEfl2RlFyM7IFju9UOVNF5kRODiiBAlGzLckpKS+3XntsQsJ
+50aiousG5aXp5kyPy9Gf5EiV9R4jR5eJ2E/7FRMHkctQi49gTenQnDy15obcJhLjl5pMZD/oGBf
x8g+57ctO/zgP01e5LZw6d7OaU82TO+Vx3DuyAoZ5ygwiJT6v8ydV3LcSJuutzILGHQASCTMbRXK
kSyKlEiJ0g2iZRoeSHhzf1Z2NnYe6O+JYRXrsKL/mIuJ7lAroiUmgHSfeY2PI2rEEWPV/wLT/8/B
Mf43Ai0WcN87QIshbudfdfZn8fMEbbH8rX+hLQz9D6ARC7ke9jRILwvg2b/QFvIPD0lSwNekULAu
KZT+N9zC+cPVF+zU4i4q0QMAJPNfcAv5B3h5G+wf2FGK+yh6/AO4BdDkU7QFlBX0pqHH8GQwSN4Q
gkTcUP2JkfI0rTl6SS0vXetgnfCbsBKQlnqlN2sPHD4gnTZEcgsDcJq9zkNeZcEhmit9oyJPX1lG
2Nx7DZ2/SIzfFODWQxt0xod8LL3bFJHIO480/xiCaYd2hizdsSBgxAzEto6096gWOKRjoUcQVPRN
f0MaSGM7DeHUaPhKUP4whluUq7pdF9gw+eq23aJ3PH8dHTCsY48u+AG5zuk27IW8NZLxE5WNGISG
pnbCqZHGK3pK6WET1i+cuvjcAE/Zmko9ZoTUK28sMCbFlcGlER+FO/Sck03WLEJgVod1U40E56qO
YrmrTIGjfB5n42OC6wat3oXE7ZUmHVVE7ejrqxvqScMuCwuxRY2+/zFkWEtQePpVN7FJrouhRImm
/dpMveTGzvJpNdCAhnNb90coQ9QJsyqFDmYYzmHoTSdHCN+FH2aIsKXB3EQvVI6073A4W99Q3LhI
qIKxM+LpZmyQNF85Bi21uTZQROsSqh6toIVUUlT5GtLWvanjSX1qOhESsfXZvm/S7K8Raysi9H5L
qop9AsHwvkeI+hBRcnL8ohA76rLF3kXv7XmosR3raL0fQzE7t00kK7my0qbfl1HT0GWMM3mLKrix
7lQ9HzJU5u9FrBOq0FXdeaVOqFgmiza7yAtMILV4cUBdzI0mLJ07Kf8C+Wbf9nVH7Zla2uPcW/LR
pFuwslWOZGknvJ1bafXO85rmtp9jpF0FSRSyirhrYxy0dwYk7EMm9dnMtAG/Coio8DLNXYXnxZoq
SuJLMLN+JTTjybDwsvQpXOAaQtRhyzlYqdFBQxnrALQYkTbI1Y4ynvN9cKhg0RORfLqMtv/ofIG3
UG0HUIioEwUU9ZPKoQU8WMeiCSi/6Ea0ovmZ+06Q4VRNnHbISTsPUV61e0U1cGUP3i7ve/2zMIT7
ZNlBux28pQDj6ZilgSdwN21n96jTJdZLmXUREohaiFQ8PdzbwCuiZKU3yEnDcUCZ0mpITyMwFbsp
6fsflLWpBQBfrDDno6LfqNE4uI2kUacXcbRDNS7gF9luhsLBRBsn9IzoFS9vb8J7TSAyuOnKjt9O
zGVPMR+0UTsOcAdlNn4jJ9HXSDCP3wszkk+oZn5LNaNGgywT90bNfYye/9qWhgHKSRofkAYNNg0E
gt2ADO+mVHhiFTmfqO1t41hVo8TtMEdbfvSAC7DQ5Ej8EEXOSk1Z97kaPOofAd1btNK6Fw1q1rPZ
14u3nTVsmzLf6uNY7gutoUmi1TqeB+lL6TZ0SCwn+MJW7e5oC2aPeTR+dgLP2VNhFBvbXFbjnNfi
w2glH7MYDT6gU/FWi9P0IeiQHrfS1sWabBjB+aAFhHVumcDTLMoq/Wyb47jHqqT70FJk/FWNkXE7
uQi1IGPWCMTV23iNUt+A8deot3e5pY/aZgg182h25ICrPByayke0vLiPKIKjVJrLgO5QvSsxcqKN
On/Xhno6Rqqcf6LeSChiYYS3U6qJ1qNlj9vGBRREn8r7ZQS4+nj8vJ2WTu0NccBwa6bgLDJj2qos
fU41Syo/HpIarwKty4cbt4t77wN9KDGvNcxMv1Rs9fsSlGhCu6mYH0utOLphbfnCDc0DV1kUrEys
HJA1RDVwkzlW8TSWtqUOOvbzuyhIG+Un5rjhviEVyrUb0wmJ4SckglrJcZdVlHhwWzCzjRtrn5G+
s2/nNE+eTGrHoMrcu3DAaBABZtOHKsZ3L6NkN9qBDzk7bPxe82hvW1F3F5JOYHJpWTQrWyyn0v6H
qFpurC7JD6JDCsIw8J8bsROmwUElAkE2xIkpfKzRBZ+PMVaZmx5XPtqM8Rbm5g87rb9mTX5wvP7F
ybJ7Ms5PZK8AVKMwwRyjsG3ao8CbMOUY1Z4A/E/MRaajNpXhHV1NHnYpduhASTadaAXaM2No7NXM
SZnMzT3UM/GiBUa4QWkov0FQn5oohk9P4Fimb8CY3Q3unhjmpB1pTdc3ZJFzCUKoeqFAd58O3gdw
WcGq7uufbV3R0zapznAwbjgtBugAzng/UyJB8ibuD9hb37aOCUTDch9FZiBQoQ3fi0ELvrSNAiaU
FvRJi3nm2vYKYBm4ccSuh9tVGnXWAbdqtHIFnm9hQISdoZjkd33qPmZZ7K6aLr3rkLqt1pILuMQ0
d8j3VuzpnxStzj9zcNjJCuNyZ40qbHDoMXLYNbEcOe267MsUIA+KOcO8c21MXVDVJ3FynfKlwwHB
8hNIeSvloBtqmEp8hwlAbdwuYjQJW+HcSqyWfuJUbn7wwE491ipycIzgUT8Av5lobDU3pptMN4MT
Bp/LfpTJbVxW2cMYBIDVhuymDrjEbAwbQseAeAi7dzeMc7kFw4B6s6Ocgwe6BgycjL5WUyzxilIC
Z1EtVIdCBmOxwesX4By3C+eyyy9SEu97uk8KNd5Kc7Q/gPbC7CnMDPUYUvn6szCzh96wkZYhrEKa
L8qb4sgUozrbYl/8MMxT91mk+pemZEeNLilADPTVRYYRmwHcnrZlrfBezTvxbAZauQ+rXkbrgtDT
wfFPXxw8CCJWCsUQH5k0+0XFZEKhEjU86yo42iZIrAhY7cc6bMaD0aQVvaFqXk+5i5BzKfBRxuhW
+8Ez0rUw9AV7l/eucx9WVFlCTA621Llxpbda2iO1ScKQBwBTbbGLMpBgq8HENoB0LY/WHaqeW+CX
O61Rxb7s8+PgJgY4O8o7N73llGutx4YBAN1sY/5i4TzVIl6K8GoabAZKT99auHZU6kEI0dkxUhTM
bTw7zcUypfCm+zLA5moO3flmrI36KcGAkCvEwEyuN9xxTYOseugrTbV76lTYK7PZ5T5KbAEoEruU
byiYUqMJXYOmEfamuzIOKdcErvYpjUYOLrJFbdUOtvo810n1tUZCQL/DEyP4lYmqMz5FuHFgpKSc
eVvCWQnWc+x8q+Me4CzSxpa5LcIYqBM10p20E/fZKpu/qEX/Vba2+DR4geu7aF2vIq59Ohytyv/0
hGqRc8+SCuPu1ruvLacjAsndz1gnackCJNYoBBo7w40yIpKo/GRZTb1zSBm2VZ/OH8FIIjLvos/a
4qqZdC3FIBSK3QWH1a7K3Mx9S2Kq1DLhoFvtLxax5BZtVRwcQifazOOY/HJzQGYu6JtDN3GTQvZJ
9zrMow0zUe3xH5yfixFSdJ9/q6gzYLeA9ytet7/CKU/uCo9ILJ+xVMjkzsi/OkUaAyqI7yw5fwpr
+jKq1fo/aXXcJ2lbPzRZGh6IUx5rq9pmtrpHTPQXcAvIwcXHSvd+Fdn8MR6tHyI1dxrudnvgN+ad
JFga3OGQZc5DAHcB7VvjMM6I6DoF5demwljGiuxDDU7ARzoa9ptjplSyiOkH3c+sCIeObP4+JsGi
eDDgnu54bZJsg8huPtImMZCYissBm8quzLXH0mklpjxp/MMhgn00YZ48QeyEPxO1NlhiIB2POAdh
BwsgeQ0aMvPnUeSfQBsDCfFGWvYUnW5wMwBjgEj+B09OE3xGr14gFnFg36INr4EdrUMQN6E2PA56
F9Joy3TaHgDQPoYdf2QRFKuN6agPChwXEPc9lVKyBQp37SrXreighZn24Myl7a5B8M/3VtbHv3RK
kaRc2DjGsi7vI8jEa+HEkvo12vKOov9TjMascxgLe9cR5YzxSIOgQcDUQaAEhjAMm1WPv8NGWBmn
cK6ifTrQ5cyCBM5ZwQTLmPOHu1dUt0lrAsVzw/EIpGA9DfGLXVp8iKYYtUMBGI1Ym85M0I1r0SGJ
SYaVGA8KX2sUvtyP2dwWftG9ALBec5l0n/J41jdON+d7WwT11nUxtwilc1PkLehvIVoaoFn/GFXm
XWZVeBl0Mz7DYfUFxWfxkRpftcK5s/GBWkVHu8J0wxrAvThJlu9qzKsO0tSCXal7dA8IwT84sWse
I2M0t1VuWztkJACyUEN9THKW9wzKZtGzHogsxmMv40dHYj1otYN2GNSc0emusM/QCy/ZYK6bo4IT
9/nHuR1/dklp7IcOZ7jJWEAZkwgjIu4OfJhk22Hx0zRg2ZDLeHZMip5lGHofjWlIv3RgYc1NG/Sh
tRkGvXmqXQ+4r5171vIDcucujC1+SePwMQ7MYqScXajNVHuzHxmcCNps2OswWmQqreIlxEHq3sAs
N8SNTMOAmPZtgxOD9lKXLqX3nN5NE2T6DTL22GH1Mwkr0h2pq4qHqq+hCgBee8Au0oOdW+QfpZzb
LeDSeV2h5r7OC3v8XgOeoqeoseywW6l+otpdfpHAC4ZVO3IOrUJKDFYZY4M4yEB8HkFc7Wjdpp/6
atL9AZnRbTvX2QF34PQYJ9YTi4Hgp6NldTNrDbj+WgFOK0etOrRdEG/guJXczwnzG4HFXJF/WMu7
RCstGMcPOS3KT3WoiAnNuHFfFkuB22ZwW+odSh07NKoAc0zTkztLhZHJqH0P5mlaN4ik/2W0tvsC
sy050L4Zn/6zlHmFU4hrrmJpIJYelw2OMoHYY3NorGPqtoabDLf/CTR/Bl9rYaMkvH4PHqdYTUiE
36vEvk9i0AIOHReihfiRtDO5N0bjbx2Lf1R6eypz/j0nN50Qov6/FKiTP7X7VS40o+b8R/0vLN85
FgKCYtHbFS5ojUXy4b1y3v/9P0sl7z8OzfKf5nVF7+IP+ptPZfxhoJ8AFdhGM1Ayh/9V4TO8P8jZ
dcp4NikpSgRQWf8mVNn6H7BpXQp5NthxlE1g+v5d4ZPeHy53OAr9OsRGNK3EP6nwnfNadQmlC8IM
DPNFTMRa2Fav6IRWnVLe6+MZJCeumW3XDfumtW+qhDgxWHLHV9/rbz7Xa/7WpeH4BBKlBz4HGkOn
w7V2ZbkSg2Ufu75oo0o2R7/g8Wo9J/FHvPEKMZNvq14TQJfXc5F+EWg8UMi0ztiEaYPmTyWXUgx2
8P4wGO0Rgkn3oGfj5E9NgytsgMvxwQOovvXM2di//75nZDUqp8jgSvQCHJ7AQRL79H3RFo4NF1Sk
b0fKPlR6hbVtIrPd+6OccyYZxWRdSQvFHQvtheWrv5rElBPLoALKJKqhILVuym1X2Fh56vF0hVF7
4YNCfrbh8UmH1qo4m8AamztXqAlIjOXiS+Rp8yaXlYcnR5ntjZiKGLVkEICDNi+9yPLKmy7kw/MJ
NVn8gmUP/Zvs/PRVLRdSWIUYjF8BByaCpcvzkeAZA6m0Y7PRIwKvXdEgpeqF+ekxtyIuBOaYC7rQ
qujTaA8AT9LUSp/ngbrBOqS2Fvs5DlMPYK6nn3HQOT90lcfX1uJvau7ZYkTWZinMLyV9NL5Pnz3x
5qjLuQH9JFceFz83bdVh9+MlrvaQj7q7GnXtGBSBAcQ+wTahT6AYUvfZN6UGiM6L4r3pdpmvgfM7
vL+Elnk7fzbaBdT72SccV2fnwBi7bYHb3uzj7dSsBjLcHWhlYP1BjyS9U/tVDM6xrszxiqTyhROB
vgfzCTiOf86p06UVF3R/xewHIFi3TgskGVfQzh+6+i+9v6bKvey3k9eklcILIr4PIRwJy7Plow/o
CRTZaGHAZbrbfpBfaCL/mtIMr9gBK8Ko0tv1+1/2zeb8PSSLHiY62gznK9Zs3Cj3+tnyYRfcUMjN
PnQUNWoEfq5oxr35kkubaDnoUHFdBGqXVs6rU2AOFADtCELi2LZUqJsmP3q5q4Au1vOa+lJ35Si4
PB53BgcCd9g5KRyr8Sbpa/xl+jIYHoYiq44I20RU2Wo6l4XRPL3/Id8InfNi6GpwzNGNMi1+f/qC
edpBpiRJ92PislWmyCrrPIx9rpnYb6f0a0PN7bazq/ZTzuba4yYqNpos0iuH+uUHcTlqhUNS/0Yw
ReK3CDpYw3d51uY9JqrVERidABsOoy43VH6jdVpLrSjDqlaO1aFOh2LTgYG+8iRvlzOtwyVCoBYh
TW660y9iK6Ui+vDSVxXkYTvWyVGg5bsW1RnspfH2a83w2hH85qhAc4mLhvjDJC5h5s8GLbCsTB0P
4qsG7yd1AzJ5gG8gSTH0ygitxWAVu3DBtXouWIp85HBmUrcimsHzB0mBomql+5Ej7kVV1beeHQqS
a9leWTAXvg5tVcnTghPhd2cP2lVWYVPq1P2uyz7aNshaqjD5RwpfX8s2xsGlwtv7yphv7ie0SRbl
ld8fR+jnVzFWu3jxcs5hPVBVt32jayuu09gvOV2f9Gj8UWosFM+tAph/6MNd2SKXhkfoArlcdPC4
Jpe5e3UG2CY2PQVEAaAVDZ09VZlPuFDZ68Tp9UNW4zzHCWJC59aMTYx/BajyMvfbxCp3kw5NhcUm
N3JszG2HDY9fD9zqaam6DY4Y7cpTUE7ef+KLD4wyK7U5ogoCitMHRmRLxXieUhZFcRuYsVbfzyW4
GTCTeJKV8aEK3XXeZL+IG9Pb98e+sJA9CxV4w0HShXD7bPf03PGgO5grmbvZHUDkaJ2C1711c5NO
aIirE5fiU4FP1ZWT8+2VgDMK6gqLj4BNYnC2MNFQ6sy2Aj3VDXW6QXsUYmTRJ8gZT/9QLURnOUod
qxnkT5YQ9Gw9VOSgGIl0ug97o91UtSK0GB183Awj2gE6iG+AfV+zDLg0p68HPfuukOi8tsD/kFYB
fB/DUs6+CIofs249kPqDdier9mEwOuBT1T8NJ5YXFgggITGJ/P35pdR1Dj7MsGT8Egq3X3G83CEv
XRzSAip5ocfyyhq6NJWEohSIEVDm7rXO1m8z2FmF9Kdv5TjbO2mQ7oLU/r6o+qzeX60Xbh1ejfAM
fR4dZT73LMrXAH2WNUK+cOvy1o+xt6Dxji331Fj5zlsMbCvQervRxdlsxAIUfgEOqIUemVe+8Rvl
4N+rynF4GDJRBIPOJhgR17wsIlMHZAx8EnKWxNDbcenNphh3lsr9oHW9WuOMPm0zWTj+VMngBrc6
fWuZ7XhTkjAfrnydZc+cRnascqAqhCPozpE3n05ENOEClyDz5/cS7lwUmZCe1aM5zYtN6oxH85QP
0BVi6dO9Dta4p9Ubr+bwKwwxXNnfbyOjxdxJOEgpEdouGJyTU1hkdZ3bJc4AoZlBsnWSeBvMIQG9
7FsKSXby/P7LX7roXo93dogmbOGqanrDj2usis2MNkpY4ICibBXvk0lzHut5aq+Em5d2ue2hmujq
uovS39lL2h1gH6eH+J4nNomM1bt7O6fR2UIZknqGY7MEGt3VnQaIEvm691/ZuPSNHdOl8MISJAo5
O9loYZAJoUfmh2VhH0yS0jtD1+ytNdAt0cBMogyNFSM2o8B6HEwfWxGM9/yxGbCcN/gKj8BtrzL7
YDdY2cP+T65cxpeeEEuF3+rCBP/OmVqnCfSH3gXqD4WRyl89hXrayxnS3n05bKfata+surfX2aLy
aHHQ4ztgIxB1uuoGQqEpJWcGDRsFKFNgYK3XxXgIaqRNzMo4enaxzhoj/Pz+VCxH3OnOY1wqHOQ3
AuDJUt96HXMg6kHBvCRplRO6UKGnl+ueBXNlwt8uN0bxgMGJxf+GE/V0FJNGHaQkacBslM6Dq2xn
7QkEv/G/bg9BOoERKqN8r2Tw0x1d98ox/3Yul9GXCMUifRTnMW/X419Na8nwPS3yiFyl6UepGz5n
hRJoLSTXhKkvzaUwKBiS8NiMevZNg2YKwiBrgB15OT6VFWpzEvYqkTYmmbGEn9kW6OKAqh6urNpL
s2kRnaDv5NoGAMTT7ywCs84TEMC+XljDMSR88QGAXbN2WH7K+ZqR3B64/BD5med1OZRIoXMVnQkW
xQKZKksHSOvUwcGGu/r+8rw4lEF4h3AU60ecLRyBmAByG7xQpJLJN3LV78ZZb/0O8dft+0NdWiVL
lk95isiOuOL024HN6yIEqEF960gKDFn6PUIR04/tlorYBGXo/eEuvhllDLwi8BiynLNFMtvYYvay
MP0qgXRAR3Pemx5ukSasnitDvZHZ5BLTiaosHb1w7jadUvXrTW5qqkLOG8BNQ9vR713lrrGpzbda
O9DRSUdvw5tG6MOLbzbp+MuSnvgKeOfaqK+61l0IhZanwbbARgIbk7Wzwx/tl7QWcjHjJjrfDkEJ
/M3ViHINrLinIYeL4noOkhil8kMPrQxbTSZ+w5qeX4nK3l69JtuePi4ra7FfO5uDUrNhQ+Sp4YMo
BOCIxESrt6ss0Y8Jbct9niGZ/c9nHcSwQbWXoJ6q7+lMFHQY4yrwDEwpeqhtCnri1MeF71YcDe8P
dekU8pZamY4VAFft2VDwWtOCgtJysk8wwvGivjHRTNmVwqof6Rz0K6r4+s6uQJG8P/KlncQRxBti
lY3I2/L/X+WxVSQ6cGiJCSkR96yyq1HBHIzC7yIQZX1YXFvfl7bSovZNCZJclMzhdLyhHRML1BM2
zkGDIVDeyW0si2hrOCz591/t0op5NdS5kjqS5qMRBwzVTXF8EPoYbFglBO8pcOGU4j5V4PiawKdx
YVQc0zlu0aonYjt3CUrjXFdhZBIeN0K7yz0AobOBslOc29VhTKAZYFCAsYVAqCsIBBbvDXiiJEmz
A+UtmOaV6HaoXQH0rntY7SjSbCKY1VdO0AvzcPKYZ8dM3xdmOo+suGjADttWZvNIMaJkqHDevD8P
F5YYQ0F2EXwTh7bJ6ZSjBFOnSpEwDNRrbtxsfqrhCX9uKfdxmMxz/M+XNFo0aCdyWGDpcV5h152w
D/QlgClzw33M9aHdN4Ent0C2zN08m9f8ZC5+SlYyWqu02jigTt9PCwvXa23N8JvaCI/JlKm1RmF1
0zeQit//lJcWFxkAHpNkAktB+HSoGQocQl4N5pOJtRA57Zcq6+KN6CrDd+108VturjmlupfeDw4g
LfflfADCdDootqU1kwRUB1kkKIbRLLSPKFQNiFdrSQIHyLCO5tA9DSn+7ujzxHsRaN59nFXqRRnj
CizIr6RrjGM9YnGzUlES3c192TarStTyRsyJ6/hBGzXiBmMFPC2DMqIihY2Ql+q1r41eO6wHsPQL
NBgVh3UQqEECqgh6wP4AY2HsV8r5DMvG5IqMAnmDZMnorA3AZODo5mZ4GL24vvGw/Zlp9mCpUDmU
KVaUK0HUobNsbYs5iz5kmYm+P6pe9p8yE2OymtB671EVLDMMEmEOy22EdA5aFp7RuSjoYSW/kk7a
fvWCLP0rwfEZXnIpQbBX4C+/WCaFLR97pwlrdjoSK7wt6q2SXWmuXa01v+QwTDIo/BIZQREoQMqx
lrTfhqSqPumTNLZDZfLXGiOzIG056qs3xcbHtiOuWg1zsKEAAxynMMapWANmg2aUh1HzM5QLV2Ii
xob5qk8j0KG+bL64yLlRLKib/vn9ZXlxhVBgMwiNaFiK5f+/ukRkAtDbtViWetHNB1F7zko00YR+
WVT9GzvAos1L18aAmnPeRpdVFbhmDziv7DhMCqU3OytGW2qU7gdptdrdPPPZ3n+9CymwiR49fTOL
IwVLLXH6fmbEe3Wq1/3GSx1feK281fMINYXQu2tKB7w5PtxrpbvV1ptCY1NjbLG2qIHdTK5WrMMY
jbwqE/Mh4SPCUY3a3ftPeOlcIA52luY7nZJzV5/ZbUaTecY/K8xLHzp1tmA00ctpkZRIgnS46xPn
SqT6W2r8LLVYonwwE/hSLgnp6VfJzRYRTCOAmjrHXQgrbkQNRbmmh8oVG+Oeew3tmNwU9OK1MUvu
gYexM2gfxC9FpOq/pF3kYKVsFcEHsvT7eUQ+AvG55msEXetRzREo48AOh++V1jjPo4qtnx0mO/aV
N7lwQZHu4rVHUo8417nvFAQU1RQ50s45Gk1bJ56+NQrWwOiiuOA10rwyWReqenSnAZRwgHOsQj47
/XBDZyFOi3AJhlumeZc6c/cDHTZHIb6SsJQxLE+fpYvWKPSCMXzuE3f8PE158GmoIIiswiRsbtEa
Bdz1j1cRXXOsodhdWLKcY0aYe/jB6Pj7RaNb0AlGMJQYutFJiuwHdNcW5UB29fuDXjg7kC2m2sr2
wjHu3O67nt2+Qv+VHKaKQ6qWYLdm2i70pq3qylCXcis6aSZ4nt9VQ/dsHzsIvUNS4gXBh0BYnkK1
CVyOcGdoEQ7RzMB3yibYeMNMXpO7t+OgF1utmhIkXsrxytdeIt3z7fM7IqLPunz0s9QqaVDKCmRG
BFagGNpQ74A/Bqte4YyCrtpQ3PZugvgyZi2+ksm1bvlbkITNoofcSD2TUsubsuKAGa7ZRpQVRQ2a
Oze6+NNszRLa65DuvFyKR6g2FHjTvH52UR78pGZV36hW8akiewA8jHgeQmxkDY0+XTlyL21JentL
CkxOBF3jdIvMI7o94PcRlssrA1nA5GjV4w6ZsOgmC5PpSsR4Kc3F5cD7HTTSzz83HUB6EGfRiXrC
2ATKp2FkrtAnqRDKzRsYGBYzQA1l5bRipVEGKCrD8inHhVcuN+vtkljOH9fiDtUXBNvpW5tSob9M
Id0Pl6MHwQsQjRAP9+/vuAsLDzNCkmkLLYIFwHA6ig290miywYSZYBuP5WQiXRaiJ4Ck/rgFAFX4
KAnUhwJdgENXDdmVl7z0sQEIEaryr0kj8iwFpFcSZf3U4K7dU5IKZhDZhV46foK58BYipPRLANfI
EVcv4FBpYLXdzxaM7pX9d2kDCE4Dx6ETi5PZeb0KKVpHx2oFlZAA4kNWZfZtp/cegldGvm17F+Yl
VWuKcqOLRyn6JRKU8roLEE9KBjuCNJelvojlR1cN6spH+l1YOTsdMKCim05UxXoAe3gSUolAN7G1
iikDNdp4VC2wWl2LV6KOPbyJ0aLW0KhCUPLgZYZ3nJTu3dWm+6y7SttSgk7uwqqxEO1pUc6FBLmK
KKrCcIApD6B2K+Yx2UMRCXZ6Vtp+L+JnHXLiXpeR8QyfNbqNFYIDsuVdCyRbd0GZLNqsHki0BggC
llH88M6JD7k517dycKGuOIi3hcLorhwFF2IbEiu+AqgpYJ3n1hLxAukpIU76k6N6P5pN46FmbR9E
Q8cpFZA5p3m+Vqa4NChhJq1GugpUaZfz6VVEO3YmYCkbYcsQ4aq6Tu9FV8xbNAbifdbBIIPS9/6m
vBQUkCOzMZes1XjTxEBCdRHSZkRvwGdbekWyNfUR2d+8ru4iJxJL0xG0tIjy3Txp/apPvPEp9eo/
My8ZUC9DVOr9R7pwBguarYYL8mZp/5wtwQzkOALYyvTRQao/aY7d7bRePTeqRpI0R13p/eEuBAJ8
cAIAUHEk0s5ZVJSGFGsEutp+bKBMlyhJAtcRVsMVda9s/Uuzay/+u5QUF7eN5VFeza6C8pK1FdrM
I9rka32ahxVSlCX0Ru1DqkOqqDLVXxnTWGrS5zuavEUYnHpgeszl8H81qOTcy0IvEz6N7PY2loru
TdQm62E04GH3iK+XA4yDpNYomaMRclCRXfwbe4k+GfglJhVs8NmLx6FsmkLnGWavqDh/4Rjrs/Nc
6OiaITKG1lxSfn9/Wi9+awo7eLaAFaAbf/raiRGX42iN3DZz1N4XxgAnMKiBuKDC63uWnOAcD941
Z6iLhzvg7QW+amCNJs42cFlbMWacAYs3FcGhylJFlWSqb2qvRP6/iuG/9aW7IdOEkhC0ibudgfSh
KYj+gD0hxqejHLcZhIPYnMMEvf9RLm0t8g1seZYQDPeP04/SZjPpMrpavjUZ6cauxY8Ylxnfk7F2
ayWjd+1wWdbW+doDlaIvrtMA2c+rvJgfNda8CMkyCS7CY9RJbIh8W7RY1C4Q6hd6uuNNGqKhp9Ky
OcCV8uD7uAVaMhKiU4DiRFUMh/e/wqUdT29WN9DVAMd1XguWaugKyleWP1v1zxmmzA4g3+S3jiiu
fO9Li5B4g0aRAxaVpu3p9w69BvF8gIN+pYXOnWOhQt+H8yK4PeZ+1Ur9FrE/cWXQS68HEddhjulV
2fbZZrMQ/YuCCja0nXnjKjZQM23zzvIXNvrm/S956f1eD3X2fgkQ7Ti0GEpDVgbrunA3t0ihkrOb
QEfKJ1zMnt4f8eLLwWYgdXB4Q315olen2Wj0WVLUCdCH0IF/jmTmumsqBIIaCE7vD/U72D9fvZzS
rFvsjyzqL6djxSIKpVEPKN2lOl2vsI/34GRvuyTEVEV1HKF0ajYRefIO5R1zPRLeYIIy6VtXdi0b
KpvBqGvqoMhlNsVsZH7RE0JN0J3ef9Rl3759Uu5LbhWCB3k+D2ETpmnTCt/VJgcoQPhn0Rn1TVTj
ooMXe3rTSbQbjDIyNuABr0W0F7pIAu9hShkLW0U/r42hD1Z0YRlapA8Tdh4ovKxwEuw/jl2jdjAN
9KMOt992x+nf2Mi0yGyOWcK0N+0rDFiRXw4yBo4k1S/dDW+dEUI2uWJ7Zajf1+SbT4x8DvU4Zxnv
7BNHLhRTc2QbQZJu7g3VdSDmm3njISoKib86YiWR3OiF86doOknQJKe1hPa5y2YTfGOH7oum7wJX
hn7rimyrKAkbWQ0BlHoPaKVsuA25LXahjc9FGQXDWtMq69/Yr4QAtEOgKHBJLevo1e6Zai2bw6S3
lt7/CFkvB8tbWNVN5VT1ugubnqigNq7towsRiKXrXDpLoVbSyT4dVWhTlyJNzqfDWuGWDphY5QHg
ldEpY79u9ckXmfW5y7GKKUuk+foS6Zj3N8iFY4MTA8NNZpD+zO9ew6sXj+jyBanDQYV7TgNcKVcf
lOt8jcc8vmJUfSnNPBnqbKGgkNp3OnokPuyO9AAaR6wdpAdXvRygXmGs+YAyq3ZHlQS/JwPDC4Tj
Ex/hmWs+rRcOBbr5zoIUAh690MhOJntsDbr4wOn8tvLcr5nbPaNGqm3ttGx3MBu7tZ5PVGFsTQPB
JrRrd7/59kxamsoCHhh4JVD9p8OX+RQhn0LBohCdvgeJotaD2Uq/4N5fyb6ft4IAbTNQ4T5kSGas
FaZkiKWaIeXH6Zr//PLVz7avpVPZIbJb8KPn94YXYalRhzyNoZBAnmEm385TqR3BsyM0Emf59p8v
OAPDNIoqLDc8V0/fvopHve5ByPsZvRiMLLT0gKkfN1Yt0n9rKBJ2gEtUks8N9ZoQ6YjBRJ6l1gOO
DhlxCkrkosZKM6+cgstOPf+Khv7fQ52Vx4oB5Z6gZBsli5IiDBt9YzbDtV7LpZyUri0OoGBSJO90
NoyDgUDjYuPmT8WEJDxluLU0dDj90tMPTZ9yNiI8fNBDUexcgZmRp1GqjjsQn0jRRkgo4sLw/nxe
3NakyB7IGAid5KWnExqNdVONy13D89oAtkATRkJRpjHramvi/fMjDibMy+diPg6lKheNzmiXDK15
5Qy/tJKp0VGcoc8vAcKePkgihi7SShhOBoasq8DJkQIWAdZUoR4fNEFUdOXNl3PizaQvTTYKlRwX
531YhduvrEb4TUp/sLBdWsli/IY+AbL1OH2SOM7F8f9Rd2a7bSNZGH6VIPcCKO4CpgOMtdmOnM2T
DLpvDMZmkxRXFUlR1FvNM8yLzVdymIhsRkJCTQPJnWP6VNWp7dRZ/j+T8M+gRpoLK6J0rRL+ZBHs
8vCTLyr/TF5qrwI4zwh9y/BPtz9GTeWiSNnK/joDOSHerO+0EiYAH1ODmzM0zpxkve1R3UVuBaxA
XGNthWdBasAnnLPo9yUYnQ/QN+TRBqyV3EoXhm+V0Zm11ndZSWw/8MgAWyB5od3gqN6mWZ5utZkC
HONtHCUVENqA0VrB5tzdfHA2didXJeSC3aZSydr1clk6kMoAdpHjiA9+rlD4RAk7+JN+ZIirbQLY
kpkSIZiExWSW1piOURmPJa77aCHASp0RTvDmagivBQAmIOOAGrqydWox7YjccMBjR7OKaMPVFiqF
68o36ivVqzTgiKJ0uTFAiUl2mr3wR9bmbURV58IPEpXMHOucY7PHRoWeiyoqmVtPNquc5CMDYK/b
sB/oe20Wp3EwU3H0z1TfN5cbPFnQpxU4+SF/uRElmHqn90/f8iGyxdVjk+rJa7DdMpVTExu6NoCT
bElUlqX5O88cpRKO4oGHgqL8xPbA1aLIhwu1Ud3VE25NK1CBIpz5uVVD0bQzAayDp9HIHsZXaaCZ
16fH16fZ4/Y655GWKXsDxBSsu6SEVm4rYKIZ+Ss8t8VNrlfhm1JoQPvBqPDmdMN99g20vxqOO/nw
0DrPM99YEz1VyH8hPTn80zYS+3ZdY8fa+7r6SIg8vItZTdNgY3mLaj05l8HWF53XMWxIBbUM/AiH
G+NoSa3hVin1GrqKva6ur6GJe9J2m3pOPmO+xAkO8LZlA+dRr8GnKAESsQviKlRRKyvgd2EGrK31
XQWo1BvF42G+Nazx/WkF9d5ZpIrLfzJ1p1swOs5Hm7FFqwSOYC6AmSvS50AAPQV7rV5UUI/OSDCx
/x15obnQRnhzTcuM3oIjJs7cWX1ThVeMJ4elyLLyjjUEn+i42Em0ZH3M+7Qg7XAaj0K43/YP3i2k
niDObPXf94WiLOAmJDJ6WhF9B+px852VEvuGAG+DoMZul+sfH3iOzyFr2RPntpWPp5s6BO27Byom
t4RtoO7M6pYtBNu1MjH8lKyzEJa+Sq3jeQlz0kzoRnpTUp/ywbPVfAXvjkz7XtdLT0n8G+h7wuku
eTA+YJ0/xer6fsIT7dYIRwb1Dzv9tV75ENxZk9oZRSap8GvzYQp3AewVVVis/HI//r0E4222V7YF
PI3gyBhGmC53k20GZKmXrB4I+i4ARLAXgLVoKwNz4dYo1c2ijNRyro7NanpaE315GuiP3FnimmNK
BzqTjhr0ZFySB8ktUL73fQp5JwHshNwYD1PD1rXVNiutWzWuN3eYDtnC9rPq9T4ozGmg6fu3qQU2
H7EyCBE2ljUrs3IPAKSpvvXKLFlq5joZXwXr2oXsTZ0bW+tsaKTvZDseQGfZjIQYxSFjm+3X5YRy
W9+ekfwHo2AB7D1JV6N3KR62Gx9o72mRq8V1vINVpdIL9RpahI3zoIMrn8egxyvGFrTTKremFTBF
b7ZBmJw5hfuWuE02Py5+IoqcFe1bhry9aqxCbzuDVzSY1bEPI4FihktcRuLMBdPj9NNx48MDTdoP
AaPOVWroAUBrW+KX4BqBqkq+EdRcUCtlOPGvrF2ZzGoKh5+pvMGV6eeF7h0fpVYycUUibsi5Ojps
wU6Ix3pJUMiwonKhbY34U1VZzpjUuTMP+P6WqPDlZAd62egY+uPY4hk1oiUhquJGMfVb8rDVd6Gl
nbMM+lqaEJ9QMQxkzm5nzijF3VAwzAUC4Vt2o8ZJOt9vxw9z1apGZzZjb1Pck6DhUEjAq6Gtvv0G
/xlJhcyZnpKKaG6ihZVjCLGmN2fM5Z7lIQuFePsSdrGo1mw3FcOiKARkQzORe8VN4WkelEpQOJGS
TBE49BLTenQ2stYzPgqwNELXhNdgKOlM2kTPPTvJJurMrOzJPPP0iDw48KX0aHLO19rnCaSUeCI9
WRpIJd2nfQ7qCcyYBFHArU6WtUmqaUD+zlzxFfNuFGhivqMwfTEaieqPtZ9srnxbgibYfjgjAIsJ
aMbVjNTkClwDgHIYj7HYb0b2iuRJ+70gKE5IXUvdDMDt13t4pJaEjLwl7Kp/nD6h+3LGSSlRCJLR
MHkonakaw3T2nO1C6VN6HVBlcZWNcm8lIgFC40OGjVyukysrj9YLINTqpblTwlWIUQGiG7V3SrUu
ZiKutDsw2eK5ZdsCVNPonD+gZ3JN3NqkOPNI4e3d2fv2NlhXSsriLVN/dOv7gLfq+G1gaxydq/aQ
66Rze7ea6mgEz91YVheT/lCTj65bO4gCfehVzii+xyOKx1qX4AU0xwy090hUxYFR4KQl9wQmQ88K
t0uRlu+g9jSX1IiXV5nwlRX27frDJNGyG7KU4zPbtE+pPISYesrtVA6hdhcUsHEnZg0uw06IAM3C
x7zXi0eAhvPl6dH2t8SOIWRzgMFvtzQuNDJ6ZE6Vn3rpfapZ1VKUPu5zTaueDb0fgjl7m7nJfSFc
t7hzsgtClH3pxMwpnHlSBEX9vnRF/cHNy6jIGwj+qR9ET4dfB27+Ix98X8AL99DazdNvL8ckHo+/
goEd2vpXnbnPrT9/Jn9+9ZiWSSH75gVpclDB0S//wZ179GPr22dIt6PfHv6YG/q4rS+K+OtQe8fQ
/Od14ApHPJKneRjOl1FJHLnfXv4z+uwkgXOMt8YF9a0bv71s9fJo+Z2UmjylQrSkcnIMllrmhWj3
Vd42Q8VeuZEHRmMjSM62ij0wWGyao9gXEtTu2hV710upFGupRGW7Dm7FjRxR5o2gQ+c5OQeLLSMP
aptWd2XOzFC5MzeJHRE2gmR3ZWx3qNgbgRraPCDmBRYcLuu0szlkbfTQ3k737qPf1q11Ad0ugqSr
BJlRNbS3C0ekbh8uo32BiVsIJ3l0m07K5SBrt4Z2eRl8JgeucEQjSgqWno/Bgrl3ktytG0kHuVzf
g+W6InaStthL6IGruK1d6RMZ2tmpSJ2ivXwBtRsu97pMOHNaSiDgNVzuzeNfDgcwUC4gt3Cidm9l
GstQ7d5CRdNeYLy7LyDWSV7cObWbNKLk0qX6pflRGi8/d9evnGLbWQ2yAnaoHlZB4Zdd04RqrOGS
76N064TdLl9Ax6uAc71wk7xwg7aeZdblYIWUOzf+TDm218g6TKGEdxgq+i6NntBJI+ggVyIADpeb
OI9pI+dZ7AW2yJ0821tSJbTZ0M6+cQvfPdCJtaypQ+bgYNmpqJz2WXGJqxknZ8fqGU8usEHepaIo
PSdqdHqYOBk8G6qGDym3XHvjHR7gQ+XKHe12BctSsMGCD6emgFq6kSV1QUJt8+PPH5v3mdM+JPCe
XUDq1uFBJ54aSYfuqhc4ju8r96l9eaiXeCTdnyLxO7xWf17DH0OBilvGJamkjWYGyE2Cwn168TpI
vKe0/WyU1flD19wnjKtH1t0UP0cj7TCNMvthqPC7NOGCcoGPaWQdRF/iVXPvis+dvS1DIUN7DCC8
+yL9E+OlfaWSDHoBR8Ubjjof2Y/uU/elR2nqJey51yn5Ii1tgxRA3uwFDNsfhcw/uZ/6XEuvWj6o
ufz7tm/t7AdfvXPvHMFK6BFx/ovGjdUj4svqkmv42UH3jS/00FT95YNnXxdlW2n29TxoDgBGldC1
I8/WUUONANkCsXO5T2AkbZyi3xvTiR4/Oy1PfHA8JHnnfiVA7RlQ96JuhlR+c0EeCfjOsL4p7m8a
1uGiOzWseZ45//3PVwvvFxmVPPtPjepj77Xxawzu29J/jhr3rMX2SZ9hmLrPe+pvWlXSb3RK/W1P
06+h9smZMc3cssgf/eNHwP99YOemk/NcfvIYuY549T8AAAD//w==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entityId">
        <cx:lvl ptCount="6">
          <cx:pt idx="0">193</cx:pt>
          <cx:pt idx="1">242</cx:pt>
          <cx:pt idx="2">217</cx:pt>
          <cx:pt idx="3">94</cx:pt>
          <cx:pt idx="4">84</cx:pt>
          <cx:pt idx="5"/>
        </cx:lvl>
      </cx:strDim>
      <cx:strDim type="cat">
        <cx:f>_xlchart.v6.5</cx:f>
        <cx:nf>_xlchart.v6.4</cx:nf>
      </cx:strDim>
      <cx:numDim type="colorVal">
        <cx:f>_xlchart.v6.7</cx:f>
        <cx:nf>_xlchart.v6.6</cx:nf>
      </cx:numDim>
    </cx:data>
  </cx:chartData>
  <cx:chart>
    <cx:title pos="t" align="ctr" overlay="0">
      <cx:tx>
        <cx:txData>
          <cx:v>Profit By Country</cx:v>
        </cx:txData>
      </cx:tx>
      <cx:txPr>
        <a:bodyPr spcFirstLastPara="1" vertOverflow="ellipsis" horzOverflow="overflow" wrap="square" lIns="0" tIns="0" rIns="0" bIns="0" anchor="ctr" anchorCtr="1"/>
        <a:lstStyle/>
        <a:p>
          <a:pPr algn="ctr" rtl="0">
            <a:defRPr sz="1800"/>
          </a:pPr>
          <a:r>
            <a:rPr lang="en-US" sz="1800" b="1" i="0" u="none" strike="noStrike" baseline="0">
              <a:solidFill>
                <a:srgbClr val="002060"/>
              </a:solidFill>
              <a:latin typeface="Calibri" panose="020F0502020204030204"/>
            </a:rPr>
            <a:t>Profit By Country</a:t>
          </a:r>
        </a:p>
      </cx:txPr>
    </cx:title>
    <cx:plotArea>
      <cx:plotAreaRegion>
        <cx:plotSurface>
          <cx:spPr>
            <a:noFill/>
            <a:ln>
              <a:noFill/>
            </a:ln>
          </cx:spPr>
        </cx:plotSurface>
        <cx:series layoutId="regionMap" uniqueId="{77132F0C-A93E-425E-AC19-F4E033F38A49}">
          <cx:tx>
            <cx:txData>
              <cx:f>_xlchart.v6.6</cx:f>
              <cx:v>Sum of Profit</cx:v>
            </cx:txData>
          </cx:tx>
          <cx:spPr>
            <a:ln w="6350">
              <a:solidFill>
                <a:schemeClr val="accent1">
                  <a:alpha val="86000"/>
                </a:schemeClr>
              </a:solidFill>
            </a:ln>
          </cx:spPr>
          <cx:dataId val="0"/>
          <cx:layoutPr>
            <cx:geography cultureLanguage="en-US" cultureRegion="US" attribution="Powered by Bing">
              <cx:geoCache provider="{E9337A44-BEBE-4D9F-B70C-5C5E7DAFC167}">
                <cx:binary>zHrZcty4tuWvVNRzswrEjBO3bkSDOWiyLFmWPLwwZFsmwQkkCAIgv753VtW5x1LVsfv0U4flVKSY
SYAbe1h7rf1fn9M/PndPj+6n1HfD/I/P6befa+/Hf/z66/y5fuof519689nZ2X71v3y2/a/261fz
+enXL+4xmqH6FaOc/vq5fnT+Kf383/8Fd6ue7O7RP+4Hb/x6uzy59c3TvHR+/u7Vf3Pxp6ffb/N2
HZ9++/mzXQZ/ul1l7PDzn5fOv/z2M//5p1+/vcGfl64fe/jW/+4+PQ7m8cXnnx5n/9vPOP8FMUFy
lCNKBMpz8fNP8el0JVe/YE5zrrjCSpGc059/Gqzz9W8/U/wL50hJhDGF30Swn3+a7XK6RNQvnFIl
FcoJF7mES//c143t1soO/2OFP9//NCz9jTWDn3/7Ge4z/vGp00MJnEu4vaJMUUwxxxjD9c+Pb8Ds
8OH8f03LZKbBl1VRNnW4bQffTVqEJtvbbkyD/sYof7MYJmC158spJBSjiEoOpiAYnvjZcqxvaLW2
deGdpe835c0nJKZ60t282Fcyo4s/RDkYp22P46eZ9LLSXYXD9dqsnJz1Q1du2iyseZ3Kter2VT0v
aqeWsbmlC+X5rvbcoKIkqr+cqe9t0Q9jPA8LGobCKNbmOnEk37dlZUtN15IlHTh2a1GVuW20wE3/
wGrXjzp3DbltubM3KvYB9jI1RletEaGgvqNhl1Fp3rtyrM6j6MZB15vsZTHTJm66NOPINHIDVoVv
S/xRkUxMxbqK+mFWjOcFyjvV6TT0SWrGsgwVW+ZJv8u5yEQh2zFcV66z7+ZU9pc2js2bahCuOWvI
SkPR5cO4aB+npSxQoDjT2TJNNyEIXO1zv+bhqRHtxPc+3/zHyir2ui7rjRzW5Nh7OS/ZqoPrMNeq
w5EX2TZMDyjmyZwlPFqqa6TKK9H6od8NK/ylkGM2fcBUle+MSp3dISY7odmA5qjjhgwummxDjxSZ
Ode4zuU7vIZE9Jp8/6nvVxMPlq7e6GWa56qYkZShSJXKb2NW9eSMejazndjy5baJhGd6ikvvC7IY
mWkvaEDHmPiyFEN08hK8dkRaulW9lRLXI/iLZJuuhnEImmeCf6wTp1j3HtPHrJ8zXHRbQ6o9b9fa
HQa3Tjdr9OFT4+JC9aI2v2hrlsSKns5h0hRJfE8Rc1vRbkkewjRt9dFXcUWFjXG992McBnh+2oya
Ux5eh7LuNj2H3k1FWVu2Y5kSh4HbPB2Jp+7JjMgOe4p93LUYXOZKujqqAjvJv1RN1uR67Vb0dqjw
bHaodm7br2OY0VmO3Lyv8y4s72lkLdd4rXGjCWRHvO9aET9WdUqTLhMns3bWIV9UkzCVpsuKmS5p
VP15v860O+e0W+uiC33+tcV8rQru8UB0Mxj8wErT33do4x+ayTZpN1g1Co3qsvG7Vq4z0SnvRqsV
X6e7ykjptKn6xR4WWKHd45biVGTGiFG7IPnXyeRY6LWsWqS7ZI3SYSMTfN/kNdGMttuoM+/nXsuN
ka++XPpaV6PqqiKjQrYajz7ZHTf1LPY4x5Rom61jXUS0qqwgXdWYc2/R6HdhKPm2J0S2rwSzI9Fb
37oLWD/v9/1oNqM3EpatIKUjSdd5i9piHDN554TxjyOXwsBdKyv2tYzdx7h6bzVextLtSnigak+3
ijxFwnr/qhlXMR/S6GZ73OrcsAuVbdXbuotj3OM0uOHAzOQ/d/XGfbGEHpFXfp3bqbApyKg7Vy+V
JvO2OU15xz9uPHNg4dYMazF2YXhTqbqdC+S6cMNUx/L9Nkk87VhLRL/7PSf/+keV/DMp/1ERPttx
daaq/yyT//P2v1/9s/r+1+lr//r7qdT+693r8Wm48+7pyb96HF9+8tkXYbk/1z9V6Wdv/lKy/1m7
/rae/5uL/3cVO1fkm/J0uv+zmn0DlXapHrtvi/bvX/mjbGf8l1xiLhXnXFCJKFf/rNsZyX/BIidU
KgYlTCCo6P+q2zllHOp1jjESiOT/qtvoF0QQVHrGGcWKS/mf1G1Y/JtCCivksDtIQSfgoHiO0PNC
Gu3QbRQ1oqjmVlzXzWZuw1xOBxkqc9EPxnZ6pLTU09CaV2jh9d03tvq7Un5a4F/AATZAcykRUpwh
AdvIwdbfVvI4VmaoAdMUsNPsPps9JOkFU1h1SOfB9ZMeLVQhTf1srlmfQU5ImVP7TQZpIIyz7TIx
Pj70K/8AxXIe9ZRIfIurJmzHbOxYOLhB7IfE5+P3t57/desypySHo80Fo3l+AinfYh6+WsGwXQvO
19Sfrcjk/DCbkUa9rli8Xye8dAeVshyeqdywObck5e3lmvBcFt/fjHxpRo4FwVzIHDMlBH+xl6xV
czfhlIoEGKCH+rXk/IzbjstitC21uoVy0BR5ZRRUjRpBIf7+Bk7w88VBSqwAYnKqMMOEna5/a411
nfuqJrGwbYrbXoVFzgCMlhYdUl43nxrp2UHktJG7su03exjmEMozp3qPjmnsTX1hmQ3rAWesXIsu
Q02372I1qSM1s5kvMYpx+iNrPUta38LW/AQUn7kfJ1hBWBIK4QbWe+F+YWtanvsmFhOry17XYRuq
ok8q6ZZ0Iav0ZFVTX6CShuymp6uinQ6LTZXXi+XlmxZ3cd572mV8T/IOak3WTMY//MC4f7NNiBQO
tYnBHsUJ4X9rXKkMoNFyWwqIpDbpYZbLHXK2PYwLQlWB8OTzwuHF4rNmy3B9PW6pbo6pGsdSY7RN
aT9vLic7PkzSazOTiC+/v0fyl3DgAnMmmARIA7Ac8tKzPYKb49VZbAtlWeVedxMZXdHU3iq9rJFv
Ozau9tAHRc1erL2cCi67cKCZxOJsWMaw6Co28mKz5fJpruN0oGNq4+XEuk/N1GRW89S6N5b5SRac
sJDthinL6M5lsUT71amK7hfe9OG1i6xkR4cxL+/TMsd7UbIOYPQi5nnHF2gGfuRHp/7mmR+JXEBH
ogQmsF2MXhyQ2Do8rIvoilA1Y1NQiatF9wiVrY6orxpty6nDRYy02ccVo3e1DOTKeVeVu2D5UBYT
brD4wbYEeRmVAjIrIQichzGsoNQ8P5RJ+bhIuraaOtuJ89zG6Tz6NTU7Fe00fGpw70otSjMsl13v
zwez2GYPwLnUq5c3akCl0XlI8VyMXSpCyA5z49zDgpb4diXqvRoYOe9KE41m/ZJDR9aPYj87l66U
H6I2Q9JS4OG1yekya4P9cOFk748EuWYvrURvbRi+DEM5FER091218evVOVNrtK7NPittVzAU+6Kc
4n5ForA59XejIPHguvVrmPikl3H4mJBb2x3u7XgZMzeXANcoOsOu7nZYuP7SSQc7yRA6DJPf2gLc
pf7SumzbdJhgv+CqQu5nlOpaZ2Zir9TazYd1A2iLxbJcrCm92ZBix4ogeraNabzLeXU3b2OuK/CI
sy412yuaumnSshzaQ19N43FMXD5mU5cXTUXqV2Vv8h12Jf8IqfRiJo7uBLT1Z6tF1Rkb8HCRJjvr
UIm20snnIi86VoV+B70rezfxKhWtyO62ZlJ6bvxw3uVrdcw96g+9EW43rd1SCB/jm9Hie1VO7Ws8
iknnxkFXkE1r4Xp3zMxwtVaZeO/6lH10gVY1+GozDRo1fkMXLPIIYJS3y1OCbvBL7/uCpXkvydwe
5y51N5n0aT/Jsr8ba//RYJUOaBmeSMLTvFdTquQutTNhekV8u82gBf6EXD5uRdp8YMUYy+br7Gfx
ZaKE3Si68HculfJpdNvgC8QjNF++zq5pw81xnF8B7sC0X8652Iaz2tqoGRouEZvV+ZjjIRQCzmFP
KSa7DQmidk2qhe55ZW6j9/G82lx5Tmzf22NsrLsOoZE6F9xRvalw5CHaczJLvoO2YDjiwOsHspbH
atjIZVOVca9UpBdVW2dSx76jxyXUw7kPVXe2QW8FWZ8Fez9O4XNoK7fAoQ3uUebMfcKRYHDQSLeD
NHi4Y141O487xnUEZNMWm7X1oxqq9bjUWa2NN42W8+jfZULgAoq5QZDBc6g7EmfIFoE38UaqBXqz
PCdST0s39pq3dGkgktphPrSJC3dez8kcl4ZCU9qb91XGyJ30rtxnYZ0+QWJtzyLF08c62u5mCjEW
EpVO52sTdmD0yeje8KKFBPt2aiqs0yp4C00NrXdow43TGW7xPTMh6tpVkMt5gpBVbV6e99PSXq3t
tL2qXF7rhUGPhGvzqmPZolVN1dnAOLokQQCVkhA9Qof+aUTbcp9j8FhdzThdRMPdIci5Kfqedhdd
GW/6GD74hYZDQtKdq1XWrBCAkvcbzuMHu7XmVoWyLFRs81sZaf2mmkN2jkMcditfh6PrhTqbY+3e
pomhedeLlp4BqLmBd+ahQUNz1orAgh5CJs4rQ6q3nRDpU8h4896vXYmLYe4b3YvRXq8h387y1sNL
ql2nXbm6L7ltZ6NF0wwffLuGszXDnQYjrWelS67Vvis51WRw3T2wAbeka/rXKePrJ7VVvphW/6mn
7ElNU2z1SLL6kjjU3QET0F4vuAlfk5kQYF/S2KuMVupYNll9NsuNn+ENWlJN2ijjrkxxKEqoc/f9
vH1xxkC/n3n7ps/7qGlH5IXJXCrq7WSEBHb83APXdC76vi5a4NzUTgzQ76Zmhf6flfOpetD1WOU1
cEJUkbMcZybpLZg47efJDw+4leR1y+pNM9GnK2JnDmxD3V7gcnzMfRluB5+aCzaP6TiPrThwlrXX
Dii0/RiBNFsGNz+Uw1heddHh81U260Mqg7+Zurl9PXtYLcKnq30gRrd9qIEYSOtelF13rOa8KwCB
xXcGeMfr1vWBHXllHTuU3cy3w9qa6bVM0MoYF73TPauqJ2RGH/SIIO+3vbnmMzQSkXu1zwBDwW91
SFv3pDAPr3o5DHvTc3ezNKEv6iCBneNNo6tpfRgHP+yY9aW2c+LvKYFv0hLiWbdTOeulLKMFkqoh
mW5XlkNjFW4rh9tXLNT1mzxid97YsrU67ztuC6qCOReJoYcJGrOr0mb8yk5Q9YB1w0bD0vjYmX7Z
O2bEWW5T9tmJ8GSUxeelwfICEP+aNA/wIkrIaLrMo9upwTRn8wp9gJtGu29n7w7JSfx2THm26WGh
X7KZqCtZ90sNvdYSXpsFH1Yz6iYbl/u5H/IjC4i/HS3DB5/G5XxrLf4oVH+YpRjBLH7Ln9iowP1X
PNyUtHJHAKHpQ1rG7Xos8+XasGoFFtbM53yM46ansUXFAATxJTHb+toDmXYW/ER3A8+xhgxALk0f
qvuQxndhU+oiI1U26ihWezWWFC26BtZKS9Nemg66rg385OiaOFzQgYSzPoWsLcrOAr2E8dPIabzL
QuwO9JRbZOibQk5JvmVAkFeFCx0HZhDnh15SeweR3V1uk/Nz4VxbFRIQuKYlWfWUbXS/WpY9eLai
a2Nb8SGRXpxVU5mbPSlLVaxlorkOLTRCUx7kW1Ra9zBViLzPYoIsL0gTn3JoTG/4sMlGz/0C1FDy
FghNuT3iQO96aeZihCKUhFd3ZZvcxyV01V0Aqv9r3Gz7VKmxvjWmbA/cZ/xMzmUndTnXTrejDLjI
N5POOfejNmP9xfOtPm9b5mCHqNHGqHFnXd2+8qczw7Q6MbkD1KrWjOas4ULotoEQISua7qyxM3QW
FNBFopIcm7TlBQkpHzUJprrF2FkPgdWaLzlwF5cYzwN07kPGPo/IbHclCZ7ufSzXhxjG7LYeAeDv
sq2PuR7Vyt5vsQHGdO3bu0DY9G6yZmVgFfmlxgzJnSQUMgAFkh6YbrTeADU3Q6vdj+RiJZ18nZkW
nt0PdaoKCKxupxRE/WFJa33Vh9a+WbIW5TuF1i+LZYPRqV8dPtFr4gOuogF2MrfwCvBP3tO8FEgb
oppyB866aMJc4w8q61O6qGPTyAdmh+GQd4uCiikYg2iPVFEFSdv1NB6gHVdA3k4rXHDJTuo2mHFd
gU30fKzPpipAOS8nPPKzknfrDXhHW10ps1bx0Eycqx0wk4EdsOGQcCos7dkye3Wf10v/BRM/ngVo
9r5WEwewukTgEtOyVTf9lrdahmWZtGu2dYG8o4DXrwUHRWIZhle1WOxQ1Ln6MiAvg25IAMhTiekD
VN76ahQ5OkOmUVXRJEPDcUG0XHdo9lA3MKX8WGZmhCpGxvqqUfmUFa5ZaNF6wDc7qDz2Qz9VIu1z
MZT33IE8cEBy28ZiwJ2Nu7DlAnw/4xM+VCp0X3wk8r6b5uw6RQc3XuzEA9zTZo8llK2uAIhpW91I
Ub1tEy0f0SZF0ivJ+qMrgQouOjnJ+2jaOByXuRMfhtYB45ky4v0xV6tyOwOw3BXI1OJRNd7t+u4t
IEL+kZssjFDKPaoLZOf2OltqUgFIZgPTQ8K1PPDo7JsEYBswiSS81yir0bCLkwT/GA2urzobsutg
Wd0Vp3LdFWs0MV605SDv84kkdtxaxfLLbFnGrGiXVjUfB7LUVxDKQ3aBULb4I8CDZTs2K7N4z2GZ
pfBA2neXsd58U0wxyrpYXIkejG9HDAoFChjSaAb+igchCWD3idkiRywDIngYea0J4BZzSVAvHpgA
fmOXJTjRvRwXFg9ikgCOh9jXriitV4DKUSdu6Zib6zXGbs9VA6fVdahRemzZqhmehlfZkuSH2qUs
7cpFkv3AB/7Gbumi4jW/mVCJL0bcZI+g2fSz9nQDgzVdM2dFHEGGsXWsj6Fq0x0rHZSGnucVaGNU
vRuXhmlp+dTvbVrd5bJU5DFB8r4G8TB8VcBFUgijzJ7hmnpIebWjs276HnrOxeE4HlvuF1+s9dZk
epPLyg6wdcIPiYZxKLI5G7LdWLN+3v+A8wAa9lnbLxgR0FQIYD0YcJf0RK9+S3q1dZhDmc9aTCMo
CVsN3Y+pnIfUqcaj6hsQ5botUwRKbMMfQ7MRVPjYuRVKNFa+EJ2v/Gtbbhnd55JVvSb5xvw+MlxD
QTN++bDg1IGw1sb+Eq3VKMA7Qpy1BfenIFFhj4uApu4idh3NjpBa1Aqd2tJVoLiAMqon76fyhBda
Vpi+m5sfqLF/4dAEB7qHAumIJWYc85ORvjXCYIRF0EPrzTbVZ4pUPxShnO3TGkV1C1uJBSJjflvV
CwB+KOitbvmW+8KDjPqq42vzOu8MBa81NF1//4T+QtLC5qSSObDpMgfF+OXm0CSjHydAfXM/Nfcg
zkLj59CmGvDAqQ9XsZLNsaMJmb3fGmaPopvCDLrRBL3Z9/fyXLQ+0YsgwwupqIDtAG38gmusRozr
JoQemqx13E3BXfZqSfuKE3/Y2ob9wDmfS/J/LEckPDImoB8Q9OJY6KDmaAzqdbnSR5+l8cHzeSus
5+rx+w/2tysphRHPlQRHeCH+95XNGlutPfAmqi7MqtDF1Nex8CrQ89+X+o9kpre2h5+XytEzjenf
KlH/H+pLAojUfz8Ssp+9fTEScvrCnzMh8hcMmg1GiDOCBOgQ/9SWYFpECArUEVxWkJpOxN+f2hKD
wQ/JgKaXMPUB0Xo6rj9nQpj4hQGFD5dOghCIVeI/0ZZeJAaB0IkNPa3PMBCQQp0Y428Sw4ZH7J1p
8t2wIHwptvn9WIEMk0GGu/LbqkBX7YdLEKbUUeadOBIHAFALiMARhiCEgr6qXC6GoWruvzHhzR+8
7Le0//NI/H1jEsgg2JiCsRksX2xMQNvcxI6i3ZTG6XLwS19pPEfYaOtK4Fxk94MceaJ//0UPnxYk
8D/nCAQ9xgQ9RdA3lqAoOjOnDu/EWAKJD1zkhSPZj2SC5yIQqISIYVgLahEwqgJGcZ6vsk1zSkY6
udtkIsdUbsTrbjLI6Izg+waIqHdlRwegU8fl7vsW/V0o+fYJgWPGoEuwk5J5etIXT1hKMgUrUrUn
G28/Vr3tLuYBejzQXULQriPDsfc8HhQQ9Dqb5eD1Vi/42FPErzsx89eeDPLDD3b1PDOdLMLhlAkD
lQ7BXBR+kXLFCCQJKYFjLxPJDgyO5mzK7ez1kA0rdB5b/aZJ8bWZlvkS1PhW12ten3Ee0Lt2aMEB
c3WbLX1Z7xxI5u4HXpGfDuSl0YCfl+SkG8AMwYsDk5uQW+WGcgfzK/LgW0V2qKHuMdklnYm1zd/R
PrNGc2PRMc8bXyjH6iPMZ9jLca78DySc52LB79ZiMMilcohVJv+ixfKNQ780u3rPGgmB6Ko17X3w
UvPc8o+9TN0h9Yj9oCz+rpO+sAKAUMhEUgCfAg7x3G2xmLrG1JPZn/BF0XSB7JY1dbepIysQFm6N
RT2YuqjHLX/lmIzHbIIj3UoLrDpW83EdWbu3OB8vsrLO7lFM2w9O6m8sA+4NMj5mkC0IfrHFNM9s
wh03+1Jwcet8mfYO4bCjVZnOBgOAASQG9YPjeJk0YNaPQCAzyFQQU5BEX9hlGcmiStPsrSirI5Dv
4bixzr7+foz8zSr0lAtzBjq8Ar70+SoDzIwo05btHgj7sgbaveFFt5D+zfeX+YsFQboUWAqQqJQC
tf90/ZsMOBhIHW3T8F3L1+6VBSR/PvCyW3S7+PK4LYYfm6znN99flf8lJZ708BwESURzQkBCfb6s
BxTEJmTozvZbVp5lNcu+UiBsh4Ndp/oA/APMkAGFwNAOVKPV7cvB9kD5bBEDIy4zZ3cZ1Mugc+X8
XZtNdX20JMJg3WqBsZgZjsBF0nV848QAQougW3rTNKy6Alcir5vY5LcTIzPbj14gYOvXcr6qNpKn
olnYCtMVPSpf1dDmpuMCKeIIVCG212BGxnQINQTgQMbDlOGQoAfC0MhXal6A8K9z/1CDvHSNsj4O
h1BjewF+0oBuJFSci5bWZCpa04JYgkGZvJul6WDULZ8qvBsi6K3nHQgdw20KQ3U2wqyAPJJ8ZQbm
1EL30TO2lXtF1u4hKWxKmCTMsrDbPBSPAnie0hQ5nfl0dBNtNV+m83lU5V005fTQURgoMb0b5h/p
mXBazzLF76cJMxeQM0UOuer5aULvsuGSYxjvw322s6Yrj8AO8T2fln5Hti5c150c9t/3ob/UkNOi
GGA0JXAvSV7UkFiW1UKqke164jhoDb3aw9DguMPZwP/TNANZEAZbYaUc/uGXEyUwzwizdETBUhAQ
l/nq0KGsa5gwIyO9ABdfD5xn3Q/y799EJgeliCMMqZ9L9NKoVRXKtLV8l1vlX7Vrel3WotsBC+Z2
SABc4d6h/9ymPIdMjzkAQ5iWepFPLSV1Vq0UHtQYejjNNBejkcOBAH109v3je4n1IGiguAIigVkn
SgEXPfcZAHNLSEDRwEhoZXZhtdNZrEa+R01k111y8w/W+2s5y7HMhYS2C5pOQEQv/KUTbLJLW4td
zz3gnV6qr2rxihScJnegcljiEVmXbzvQdbY3qBRpPKIWmIZiG6U98tgGuwOJDXSpKh/rHR3m9Xwe
QHP9QTj9jWcDccoV4EUYNYO5x+emKWc1RtCFBMxRDOpqWUxfTGOJCj7O6f9hKYCmUsGYFCTj3we6
v0n/IYRZTUMldnndDzrKzJw3WSaLDpLxDw7gb/wZhtlP0QqUBKT8F+AeRlpn2YRG7OaNlVfLBirM
BkBxBFXVgOjqu+aSUJAHvu9mf2NLxRAF2R5G/Bi8PLelVcqkOtvEbhHtsG9ramAeZ171UiV8/P5S
f/VoaCaAd5JUKVB45QvSqU6b6NYZmNuBSLpraOn307b8H+bOrLlOo13bv4i3mIdTYC1NlmTZki37
hIrimIZmapqh4dfvCyu7vljZ26599lWqnFjDApoenueeMl74dWPnB29x++vrHbf+864LeOBHvhc6
yNwAE35+tEJ4sk3CNsyB6IKztrYJaYff/WaG/E9P5aEe40rs7GBJP18F0ZQ1JD7S7SrcksxyqvnC
a8V854VJn4VSxb+5Hh/57+diVwjZ+nhfLoXvz1dsAOlpyTo7n8LF8vK6MmgPOsdfkrMzmaRLu94T
Ra43MVxro/YSqB0WBYrF2ZY0jpHSR0WcjCdoNrvJTRiCW1RLDdtseYXM1iZAqqsN1cOiJu8Sbfj+
SAGPzqLYhubPqui3C1F563fdVv19OU+Ne1ZA9Eh7PbHO537lXE01sGB5QoRf3Zm9Hb+a2qZasSIf
s8aAiiXtAt18UbUxIWrzEklwbY/zX6gksD8sQ9lUKRqE9aXoqbqypOijie66Vjf0a/af/jigGuTV
t08a4uBJ8ra/S6GLu8I1EEPLsqNhisfJVmmlrK5FExAhr441Uj5UGKZ/CXp/Kq6TqAmOQSxgZ4Cm
uwxJclOctaxQH21gzXc+pHMDnzhHTjrJvaEPnKroxpslGH9iSvOXOyn0naIM2z/CYQIPhjt0H2kZ
ls+N3FDiyGZ1yndz45kyTbbNvBTLGDapHqDsUhXu0k9h+6fPAm3BcJ52j5bO9G7bnOGAAb8cse3y
ojJRQMVkvMlLuSk2JDM27Z/7pq0PAxB9nfeq4EbQyDOE87iFPlRyyVeoBIM/UUyJ7yGyAp5LVuV8
Hqu1/NCgDxgyV63D/RhawycqtmlKraLCTlAhK4wPBNKF9GwtDV0k4TLTqndrk5W+szAu+6F9XSbj
dWnodXb0rtlNMV/NYTw9NX0b0gDNIa4ED1rp+hDb16nc4+RD4nVoJJUJ1xu8IHgJWscXCMCTBOI+
qTSChKruihveoHEyis61Tzdk7V16aIDW493ygxHo/57VhTffzXE/zVlijdEjmghryKE44/h2jdv+
CnZEfHN7N5EXde8VVztUynaSaIeuKq/rVLZ4dvmwhLv7yIXsJjN67D+tpts/MK+rPi3EsPyl+jGZ
L2RvuFu35ZBLg7hQ9+FYRc1vKo1jM3yzeQHx2IiMARJitAs/L/LKBE7jOI6bK2EHFwobRc4R7N7O
obWeKDkA3NGV5lGxjqAUf8OV/7u+9Ngb314+QQvpANIlNLhvQNjOdZRCk+bmcKGig+TfVY5dZs/j
zRmydgqG8+wPZa5Dq8sHPSb3id9H99BlbR4H8/pucOBlf72f//uoYjkfYk0qFKqw4M1RNVltvFqt
E+YqpqnwfUei50JQpkTSPPz6Uv+CACljKbmOh08QSEZvS4xE9t7sR5OXL4XX3cy+2LNuUtPZXUbz
cQuN/kMEUZcv9eJDBlXWib6jz7Y4QnIeFiKL5o2NKva7869v7N9FAl41FJF0vWh/May9mRZNuGqn
7qIcFe30DjFjsqZeOFjnPh6mtJBh98malvU3k/HfgI8DA+FxUfYsNwZ5/Pmy0LHjLpc1zBsZltdD
xYZf2qW+jKt5Pu8ex0poyeg9XpLoqtlnHC0FPqiv1rC3z3oq1G9mAkDY2/kJdgwvEQVQBMDBb9ty
ZzRwpQt+JrUv87WP8yg4y5BuMFVeMVSZbbbKvRgRQN6VZU0r4g5Mn7SgoroumcPflg34NEv2Lroy
0qE3bBshWVR74NsnNVJfZkUgx+GKTpm9rksKCMMB/Vo+OqoZsqH0gk8SFfOlG8oVgZWjliRttTNe
urUo0S4gAO3TuXY4RguXTTJbtyD8LIKyCzMkoo7Gz+J6BYtpru4aOBb0k67Tl2kbS1tnIGjhnz2e
JQ4WR0/mqhXNEKZRMK5Pva88N9XWYFUZsv3yypmn6tkbvAbD2Fr2Oh9VG2/8cKXbP1XZ+82p3WYb
mQ0AFedaZcWONlmEn6n3z14VufeBN+incF/36ezgUrqf2Xe9rJigO89+vdk7jHQ4PuoIBOEEt9c6
lyvKvj2ns75t+zHs3i+eA29nDG7QrBd280nBiGYC5UV4MZkOnAv9hO5yZcWHlamaVJmZbWsDXG5q
em/6KfhW93FnXXAuNu1f7bLZ02O1gwA+7YkI3Eu19QKXwDbW9snrhmi+5uDWV/taqDujh3B5p6I6
gdn3il3m20E1XtXrpMaLTUwIK6JgGZ0HVF/z2RK+p/J5RD6YHuhzlQXzoIasb7S4rxaVhOmAwP7R
Lk0AkijgHnibZajybR6tidsfHJW7dmG759GzcfoimXrgoC7/jJhEGK5kFbxQ9IZemiR4CNPet4bn
wIk4KDth6y/0kjOYVT0WdSb6ShVXMTT8lIZ6XYDoWglKgEMUzYvU0KyrEtOj1uGx9ZutuZi2Ptan
tWujx16t0ZDrsTHnoar6Ousjb55TWxdSnqDQZvu8d0xTBPQSb5jwl+i+3qrYzWRQtxsawAnWtnMn
/YmqQduYAZIyTvuxajdAeVDQcz+U/VclnX5LfVNPaKFjq06LdQ2o9FAk/LVuSS8uB3+ANkV15c5Z
FcqmSZt5bMYL1YjgHYIGLJ92Vcbuu6Q7Lhltlr7sjC/mdPF8APdqQzk0FBOazGlflzlnPprhndGF
/SScjrkIbm69hGuNzqdLWh3l464Dedn7UjyXgVkvrTaJy1NVJMbOI6fxnvcOj808zdth0UHHmLkS
iiHf9EiFOBm4xqOBtQ53qr0pZldnvq4WUGLumcY879buqqxMmHRpaPv9hRrNUeSU8bPVWwYuX8uk
y+3EVzzFoO0nNC+lzirm17XZ/fqvINLWQ6ntBei+qZYXJxSjneGAtL9IlViPi6mi6igwrYd28lYv
rUBrPk6tKqZ8DZfmi6zj8BnefUbzVcvv64K6byyH2oWRGFDMYdncn9xkKF+aKYqsFJX73CIQnHyT
BaNwsYMAJ7SnrUM1e2qUg5cCDA5ZNT02HHMcGjQpRbFFASo10yTpQT+dEFdJpOlF41Ss0Ma5b6iv
EbdUqm8vOjqAr0srZJQ1Um3X8bIi8piDsnavLEst3WmeOtTgblzFf2oTlOtplZM0N1GDmfW802S+
L4xan03boS11Q6Qnci6Da60Uhg+3WUzN0b6Xt85S1F7qyMjZMtWscZMPq3b9zJFtpGBrNi+45KAZ
8UX2q9tdlQ2s+NUwR8o6yQWRZNuNas3GiWYw8+Imdk5jWO4Ye52weBiGvv/kCGGHaYXFYz+57qK/
eRYOrTzGlnq/sGGWiMO7eckmBnbO1FhjhbaMtD+tk5XEyFe1NV6ghU147a4vPiEq8RpOl7FLst4M
20Vf2b1CHSUhtcq4l/I+8qcuzONkMtsFGsHyu7cpGV6u/Wx95k2PCmbAw4atxErFHZQNCiOxOJVE
TOkkzzPtQjqospanOq5BCZq2DsUpkXP4tBQdx1c59823ytltDApWJD9PdqkelA3VkDuIqt6prdq9
bCh2H8Xa7JsCMaovqhyNcePne7uPezrGvXkpQ7dfUuxN3XPhqP1lFFaxoGbvOFCnxZNdzsuc3xkf
z1GO0Qa0dsKnGp0KmIY1GpG+xtNRqM397Dy34zSMl6JDu5jbbrsUeY0Lw8+sxirAgFtMp9mPmun/
xL3/r8T6T/T7/7cWTxIaOmIafvJq2oAa/yge/2XwPM1jP/z1P/zKKwcfhv9B/4O6D+vdkcrg0GG8
5jJYrv8fkFVK3wPQDek/qDL/JuEj5z8IA38gOBAflGDcwn8HM/j/SQ6ZyNGwcBhC/vyfSPgj4uEf
LcjBHqE2wUZh+0d0xL/K/aYsMGU1TpRPTh+Nzp0Z7aEc7ptZjf2WO8E8285Zir5mrgM7xfaW+zUF
HliI5ywIm+fIhZm8isoxWT7YDaarJoMsD/nLFrf7p8lf6/1Tv61N/d0u92pHHknFh+bp9ff7uo+W
D44eO5w96G/pm2WFlu2Pqlpoj7BpIGH+UNUUn5+oGuztRjdI2hAxLjYfHIyju91s1q7kH1GB366/
mTQEys3edH1sTqYzY3hX6Hbhkq9/idqwLreTI/fjNkDI+Mx5qDaNI2Lwdj6a3z0eAw+frL8XNMbb
TdOtAz9NZ86FWmfet0tPzeHyfdvXtiDIYJu3/sqZ9kCfS5e1hq+83jY+bHK31sxpZXsTsM8Ugg18
6H48lB0HDZfZ55BRGcFAzYKBpg19pNtWI//Yqravv8865gl2bUlumvSPYPlQzMEAL44GXpM4oOB/
HUgg4im+1/TLXNONe35Mu4JBd+dJoyWzg7kQBAOUtFWkKNSBwPT++mzJTGLGd5Tc/BmEJU+wz6iB
EJt6kJl4AvDJfkiKhTdQJ00v/wiE7urvflJL5shWtvxs10XUgfmATnJHmoal/Rgtq1V8gIsU17WR
Ne9RhZwcXSl3wCFv+B4y1zX+hhbBK+KTXdQM+OssoTEsj7nw+pB1UU5zckKOVQ/uVVfaVnNf2hMv
ZgulnTyCSTTDRQNSJnHWOL4+N37Y8d/CqY95nITcMCTz8UICuViYctwCH02BqDcxc24XQdJZWSRZ
y1OGELfcsK5Yrs2dvn6egx5Mt9mclJXoYXuiPrz7+we61TuePYiSpo7PMGG29vLhdZb6Ap2oc+eU
U8+PvL7R2tgDPs1h9eY9gbfreHHixwSf2lrw0F7rcbvRMsjWSptB7RLBv1TlbdsUW7Gch2E+lt7r
ixnLea6969pTjdXnIgxL1gBUX8176Mlw4F/dj9Xnuw0oTBYWZVI7n0pf2fO3drZ4jkEOTJRV2ceI
vz7a62djUbQYCG/ZVXj39/BZnGsDiEnjj+Jb92P1RjFi47shskbRU6eWVbBwmC7DxrzctRDsHTx5
yZ0Mjr8qsLdB1Lb5DZ37Bk4IfNQzIXb1wIY4ciNg25/7Z1wqxVqLxEELsBbBMyO1FudYy8m9N3tg
opFaXQjzxExeNietNxmH14CfA9+xfMmW5YzJ6N7Pqhj5/uuXkAUvuDn+cUa8f4V4/ikx+hlgeL1T
8mkO6Qmm5uCtIbvvBlm0ynKwAhz3qAZljSen8jaupERbjCfVQF5c9qhdGbVfX/xnLJ2Lc0FEhqDa
nEoADm8Qns7sw753rZN1R4LA9b5i+XRSvfgWZs7OLc3TFhS+/A1P8Pag4aqo/zjOIjsgV+gtO7tU
dG6B15Oaw8wcAVVf30is1MbwG71tfPHXD/qGbOOKAXQSIjMPUTwCs+gNoCIlHuKu6Am5qIQXfgTW
qZR74QAp1t8Tt4iKmzBJplmflsWPus+YFeJpS/taNVv7rnIImnpfDkjhP2iHqvVq1DVzJMLYw60C
XoSlnbmtP8TidzfuvjmVg4DUhwg6BTYMrV3w5sZ3mroZkf+YJYu0gmcJwFvczKLkjuNh1O59NLte
MmZlWw/yHPdF4tl5GUAQX8Wk+HSPAc4R7CLDXsfB869H9Qf69f9Qy2P2AAehHmTmwkIjyvl5mS1L
Eqxh3RF6tGNDWtNWlkcnGc24Wqq8xGTo3vu1zVAFKyy8n66NnKyPVYB15sqxysC/bMOIaQbIzw+V
Uc2Jl4jB1qjsQx50GMym71S0H/Mk8XpW6djJosGZ1AUrkvhdGL4T0WgVv0H+jrn/5tlQbaO4YnWi
kUverI1qEU6JDBclcm02+VmXTl092Ozvxe9e8YHt/nwlwrpidJTILFG9vH3FjTW1rWxcThRCbJYP
TePUysmkW1nWnMEgu+qljCdGyUQmWZ+2YQ35RuzrVX5OpBTVgzL1aL7++uX+a284NKEocVijPord
tyum0v5s10HTZN4EDvA0JMqavoP8muJqqJZyuIUn98LfiIyOIvjnsTi2I+hD13NRGhCG8vOMCvp9
LaPRwnE1smLvXCuxd3q0jUrErF4tPw4YhYML6bd83RN1qd+XdtfbGqpsDL1TE21xcaorvOzf9ypu
RE6Tp8MgX4x7HIOVV1fWx0LEW3Mngypen3vqTfGbx/j3U/iodlCBMXBomOJjUf+DxZaYjPxtN00m
4O/2x9GIfhzztQWfvUTrjBc9w6yg7bu1dtfgyxKt5T4jwAer+h2S/HZyheRAuPDUEWI0m5t6M41t
KGDM5HuDobtBlZ9W/sgcO5KtrI+ht9csyqQq2Bqww3HybLMnwme3t5lPlttG/tU2gPTk/7e5ddwU
+hQmPGzrvze1st/iuUfOlxnscphBi8XdOXicQtQr/AJKPvl5dL3D3P/rC+NleTPBSNjxsRa4QYDK
AzX0m/GYZaRAMdY6s1Xvl8E9nJCygbO8UPaH86bXBfXYsphJXVpruyYJPvyuLtDhDrXG31k5w8Ee
BiNFaBvpZWgYwHqq56yVATFnmbTceX/vNDXVBBIJQNpHx++wX6cyToT9gIts9R4rS7g7JJ2zQe4O
5C8FX6S7J0Obt7SJ8UVgb7i+1m5o3acoKOJ6yCZyIhKs7WDBL3Pjb+E9yTGQgliMuq0rsJ9JCIHc
Uq2DEbtwdtlo3D6irvsrQGGfTaOUobHfFThOnR0fjB2o02wTUkLWChE5gl0FpDppr/t+90BY4qlW
O3Dq6q3jbRzWojhHoeqA8ew6LKrHcZ8s8RdpbSRe5K0tZj851RNGx5uRH7BDYkRApm6o0qT6zmEw
O8FlCTkp892Y0f0zlCJMXgDA5H4r41GB4pqyHPY/UcpZsBgcZ3F9iWEZv05cR53cU9mDvX8Fu6zK
Z3DLzru3knVJQD/ZjdYVuw/WbjdztVyKb51sSadIaV2n4MLt9gnHn1NoXhrAYavti2FK2r66qD0t
wsd4HtuqTXej7fhbb1wEQWkzHWct4tLZij5DAAiLXLN2DG6KmeAyQ4Yeg/+SrFHnf5kXqerggl6r
QPwaCMsORnJhNE1PGu5mt9EIbmhnH1UZBMxAdGG+11xwWA54IjZ3davg3LhTUNQXsfbjts1sdoTx
NwcbsR5v1gDlBCXFj2Ao26XufLMGGCCBZFfRBRczNcVg+fSt5MCE8lZXiY3Ckog7Nks1kJhyrqET
OM2RPoZqyqNoiDmXd9fIz1KW7fDBKuohudzXJvYguidbeg/4W8YWPHyCGxZnBy17afJx7Lz90l27
uH/CEtysf7YVoT596sVDqU/BVJtOX5ba27arAuuLvkuoY8yTjMlkivNloL2+WWqE4BcROSp8MACu
MFFaYG+A9Jl3j651dfcI4sPeDGEqYdusnYGBtqncAndazAdv44WN55oMy05f4KUe6Lt7uzmy9Mg+
I1TE+BvezZTYgh1FSUe6hvOeXaGH1iewb9h8Fo7b+TdzWGzz9x0z00rqml/3y62jCIG61ltpvCsz
VSWZGzC00VZcKy0ofOa6pX8WRCT4V2D289GHqBqrQxdIC+dq25myKjOFpg5xX0n43XIdGF4Xi9+u
qiHOFpZ48WnwapjbVNV95fm5HjT79FDOa/VuIdkgwWxbhLiGMdpGRw2xYAlhBPt5DKgUC2NN5mu7
OIxws3u9udEkSkDOUep1vPX6yE74MOEPAF6oxHK8ugY64ZnMHNr1C2x1VMDDhif6K9IBWirLtIJh
gb7ZmjbvIVE2JBBInuPmcsC1EV73wjMUoaNbNmzwhVOaAt88kgORNo4gBCUpyoXRjpSWfFLYTiA9
iJ1D9aKV61b22SuN5KwC7Y1RY8h+F5afdoc/vHlkXxyjp2ryWXlpsrhDVB8pK9B/aROXSfBMBKGq
v+9Wd5yAbMjafK23mDwwuIRhMV8jpUZV/QUI01QP7tARmFSKgVvApED7o4f5mG4V9f0y3r/Wp+Xe
c0hNNUj0R7bhI8MEZqMYciN2379crJ6lEy6CorENNwraslrCqs6Smsw8gaUgmuRnJcIyjjKn75m5
6I6j8Br0gSli+bAsd8WSMLoF0B+kz9DoYrhaapL97hZkg/7VKoSnXpBQcwt7ouCDMhWF1KpSx0bf
gQtT/nRid9TLazPnmr2q8CkclbUaB6pvjMP8CSNgNd+ETUrAx9LeaYlKIBzWfLtuVNyLO9u818LW
fEdO2gkv4mTt5AafGRW0G8FQ2ayYqBsY64CcOvATckbpXenHjlp2+jFD95HN9DF0piG+3pBxjacd
1rBG8Bg0GLQ9MbOzrD+WSNuUi/wce7pnGwltfRQJjjexNVkNOV1X5RG48KEfG9k9ClG1042JbE12
KycbshegvIkOAxX70Ua/tkZTt3H7nS55Is4o+ie9wix9HbueB5o5yWrEMEQSkMgTrFRHcuAEu6CI
PO6h3fyIJ6VD9LgVb/cZ1MHtmSi4/HnfG6ivesHMCEzn2dVofWz6WvOLluvsbJud7/GRSI/5vlE+
L5c4F65bdcRS3paLy+NWBw99t/XN7mBsaIAnxOoGTL9m425HqG2El5vXj/UtGV2sqhE1/NEvFbt6
8aNwYTvpfG2p/hSpTrTfWu127YNDBG6D4MZ16u3qdZL5m2cN7gWhZm544a6QbHdoHyZHHkGd7oAi
ddbdZUShI2/7H6cDrvho/urZgMEP9JgsjcIb2NGwUDTLl8pVnvzYBMGE2KgbxsX60G2yS+xUrkQq
TJkLT8XCp6OwF4akO5amDsG43gEy9s4H5REQ+qmK1aYKDttqFHm1WCp+T+upKwkau9XORx/3qLzw
ttVEF3LwQchSp3ZaedY9CqwHt2AwL6kgj6LWLSsGeR9REl7O3YZZhQitbb2LZleoz76SSBT7Dd77
qhL1VAFCR1NPYGePdIBxdEdZO0ydzjbjM7m4Cdvo37jItLXVQ62RPZ+WyFLWR4xpxvi5as2qylPr
x8iw80pvYXg96JUl6lnGWp/GTSQFYHRYhs/KK1uRu6Ue5z9k4nvtexGS2oQte+tZ8i7bW0h5Q7bA
CFU9zvLzFvZcMBDeMXTzurvy1uuIpvhe7OCEnwfdDHN8W0e1nOt0iPoZLGkuNqdLIQdpu9OJ2DDW
5RSUlMdsoLNIzoKiY5AnRxxikmBkvcXZxK4t8pr/ZhjIURQM5rBCnhFQhvb46tcF+dtynDIEJTkV
Lf+Qt/QWQQgiKoh4gilPEgvA9m8EWXgAtq8I+q8v97apBfyh2IzxNRLWEeA6/LkxA58emr5Ec7tb
htVn4LkZk/7H4WyTg8GzhvDT+jfu4rcgH4pmwrVdrnqwO/8yOJakLFhUkBxOq8AEm03xerzZQDu8
psUErGW/LIlhyStnmzkof/3URz33T4DhMF2TNkfeGN01Rv83aKisTYK1fDLpKxvzyhmAJBVg37++
0tvxRWxMP0d16YFXkfDzprKsDNxXREGeWj3x1iQkIt9n3YOaHM+rWnfpvxBtMbi/BXx/qIv/8ZBh
RJML0gVahkz3kE79/Gr7dXGcygzfIYIpLDLwxT2g31d6oHATxkOOcJ6xmpDj5pOf64lba582IgKD
WIbBlDekIEz6VnfO3n/xyOGJP5O/pgO0Zd2yuM2N9tZ4nnK7aaZku4j9YvCW62gNYGx8s7lLkiFi
8QndXtlvzUNox/wp6fuoqayJckmfdjPWvpMjGdHkeReRZ90ipFqi4px0xQHvyjhQxiL4yen95FxW
kbPHmQDW3MunCD23i2YJhSrmG69LRmgqe/aDGeefEcsEylEWLS3NbedG2xjko+8ZHr4pauBWJKZy
psNLCl3H65mckYHSQzr7qOc8SjxJmCatG1nnJztsqBHvRSgOVr2NRLv9ES3b5HyM+b5eCfw+yK0R
ikUIoryBtKKvBKdEwed9NqLyT3Ybs/PexEtorPIaxLcm7AaaRyB+gPCal+/1BM8RpMRGOX5/s9um
IximF1tAUBbcqQ4/Tm618khEGejmnnBSd3BPe+kADiElaZOkzZCHIcRJd5AshGiGI3B3TlZQtUQs
+PsaTISvu76RVRYnm+BqzaqCdTszGYvkYbbLqFcZ7ajagpudgWSKTmSs84Mhkg1Vn4cyaCZ5WaPG
80dkLORbvCSbjZQ46+ra66yTa8pOPyaut5ZOXnZqJPA96gHI4rRqC1nW52IRflfnpnIbVedoNohu
zypt2zSzpT/7eLsQp3ESZ0i6JElWey3Eo+m8pH+2OuUXPMuCCJWiZkFUa59EOBZIkZs5IsfmzOmx
YKHniAhC0q2HQTbTeSNeZlOnuNiOySfmOQICAOPf2Pkta6tkmCUbBxjeOpodDyJsbY7H9nyL2OzU
K6WaPjgL3SykXlGFrGQnbHSkrwNV2xyWbcwLHYlwbRPnhS1rNc8AHbWCbCtJc/FPNGjdfr9QVwbb
A9EYZjKX/UZSSZGPhUYGSg5JF/Q2cUTuWCZfQQOWBrX43HKQXTIzdeNcmGXdJOIq0W3WdrGBSXjq
Usy6rscbt/fQ8Z09cqhsItMtwANk9ugw+D25qsmVJ1Cebc2rWkUowgtKuvB6huObgjTRWAjRwpFv
3d0psa2OfKE8N0y315e8saFOV2NZe0wsUdGHfGWUxfRthSmuEJ6WHJPEySc+8yab934+aK7RVAy3
1uxPItW+1bFAo92y16u+TqzmpZg7eOpQDD3f8PVcrBy0kB9We0KJjcaGVNANNuBqpKnkk8Kqo3oI
Zm2tw5fVH53B+xBUIuLTZUk+G81hbIYBvzG72sp85SDozU6gja8W+050RVwGKVL5kN+ImragEE3K
5fj9neKWdRH1UcxNLCwvI3I6HiY4IanHVjTGe8sVKkJwuDFkTzV7mjzaITReEZ9kQkQly7Xj7McH
vt4rGfgHTxrO4TrTOwd4mJ5JFeEp0Agdi3TnFfHThVli/oXVs2QodmUdZa4398uT3Vtl8t5pKe3l
ZQClu39asPvvn4h/Phbo3szSPPTBvhS3KGwcM5zodVGAvTeRsxxglZscRKUILfgFMFWERpiDaYvM
w+v490YkpXuZNAn1IP9vh6TdgZv3cB8X6P7j0+24ON777vNV0mTb1pqu2H/84y8/XkltxcczF/sa
25+t0Sovp67D15OvfeEdifDCBGvWHImu4wWJJSE37sHmq5exi4+NaLMWjKa5Ie7HIzuHwpapZ9Wd
yyWIruQHXyvH13qofd22JCke+mwtpPi+4CuryHAvdXms8C6ejjcyDqBzE/oeBA2f6Cgk33od2wrZ
kHlYMHLydsCsj1ch2bsIU3ml+YH4B3bBOV6Obyn8EPwuxjtElf/984jbKvOgx51jDTAOCYB6fZhI
hExr6ByLqUTZqHgWWSx4HjK7BU6yOfcaophO4+vmqpO4mK4SoY4Pet2YVU1wo8hRKh2/hZvmGI/X
h5czpjS8s6/XcuINRj+QwTE9DAWlvH19wi3cUHOmJfF9+6fGqo6xfl1F2IgCPrudmuN61ngcKtPr
4my8Pjge98czkZdkOBwqiil5G1vYnbcLjr7jlAqbpGX4xiqo29tGFconrsd2V+sv0c1mXd7Nlefw
gPi08fnmr8ejKI/KPKWmtie2+pL0ouUy9EoCS29DvyvVk1O3DpmclBILuk+msWg+gJ9hssRf50OV
nYNNK3Ahiin+fyVpn6D7cm+tbubsvwrI22o+ezLWVAWvs6JdaoCV5Ajiua5NqKjgi8amWZujIpmW
85G0wF4+hRaH74XdKkodpLzF+gQQkAiLACdUAF9cyyAK5n8NgHf5+5Ys8fiNyLCu/LYUOOhvnSSx
ZX2liYQq1kxPTOKvti2s8XOZlC3z5hUGG6RDK8PuTNs9rSQMy0dEIgd+Fu/oh0xaEp+AuBbZ9tGY
sFfEg/1BWmWD3HsxYGSX2Jhn2h1XqYN4D8jW5hUvRCGxaci+piEyzX4Q9H+Dk3rjXvVVrQdgzcXQ
uOvTSPwkJXenPL72N5FviJY6uTOwVd6XA4mbf/hj0Fn9hTOzS6Zw4ceFWuUcnIDdNdzKMMU/cBls
gd8HdLXhdZOQDkskn197yIy3Kiw+ytCd+RLHPzzdKsf5mPvU5DzDIBcBYoJiJD46Lq8ga+q/mDuz
3biBZNv+yv0BHiRnEji4DzVptizJ8wvhkWNySianrz8rq9TdVrkho3Hvw2mgW227VJySkRE79t6x
nTsUp6iVnAVuwb4i22r2p3A5xZq33PIg6XzywrJ3iuuV3cxcKsqm+PMc69C9DGrYgA9JBDJT7qOs
hrEAP38B+TvBPlQkhlaUYLbJba/wPeQH3s6Cg1asWdA1Sk0+Dvhhzq4LKyf/RZ9ZiPs0Wocmv6UZ
HxK9hqg0O1LLIAv6HsJaDbw4dvXo3NtZ7nB4zwl43EsmK+6Zq5ygLb7il+RZ+Bvi9JRsbAcDMxsB
l7n5aLvgZcxL6mbfh7pjssbdKi0hbzDnMF+Ny+DKnVxLZfApJsmk49ZIqhWE8dmeInfnptCHFBbK
85JEWwwPlirfFqoDdtOLa+JgFBVEgcgaYu9HKdIaaXaql5XEsfdhcPLoEGDRT13oUfUoSOLUjfbx
Ehb521OhBIl0TA75wICQAOJ803Y416ZrH5H58OKyEI5l/KwmFsgJHWh8HKG+KWDJ8gvZuhYIuQKV
EqpJdLnftebJh9eOrM1C7XGKz6cb2TVV1rwlo/GZEuAE2VCDGHWMc7nOizXps8fEd8yevK6WjvOL
QeogPlTl5LaA7LXUuX/VKQfD3mbbWnaaVhgYuMIdDyMCOy/cw8SqAqactMsCj+RrY9nQ1b82mBu7
aQUNyMOWpdrnxGIoA1u3i+MW70N4U1k+qUPHn6f4O82i0i1wbBujtom+V40friGIbLDmS/ILivtg
XpoimsVcJqyNsKbRctC4rgayv8PSrq2yb6sbwfT+ZlhVAQQsa+mlKRBRPOMBam2m2SYmYExZ4VvQ
qm0nbG9W4L0abiXgBKlMQY64aYI8dlAJt5OdTagMWWf4xLW7wkGHmL5ZBy3C6YeHUL3AoLdFWz3a
9NqitrW/1mrwAmjkYV6npPW4jq811oe8tW1ZGOfePrR/2qTJSXwFkcm2x3sb/Iiz9Esd8mNc/QIf
8LCfSaauGOIiF7L9rLYLYmY2BgOOat0gs/Yyp+kf3NjlQo9tR/k2IMG1pdRMYdqWZT/Y7nYeS2SL
V/kauXl1FZni2dtK0szQusdmAB3LNX2mUmV0HrOMHxN2rEytatBDYYhhLSON6O3gUKpgigIhwxXF
PcN4Qg9NTJe3axL8FKsTNs1+gjhH9Zt3YJ3eVTfTm6MmT/GBu1Q5nt/BNvfnNPnYjsz8sT/MmW3F
H1NvcAr3AuJfOnAqOF7L5Y4+XoiXiQi4oDst9BJ9qRqH4vNzGWSzmLaIPGPaGjh5WBavscUilezr
zRiDsIS6YyrQ3RSPjV3ck4LW/EY2aOShux4xTuRer0Di3NRa12npXgzQsOxp19Wgcd9SL8RIGlJ3
1Sz1LsDmgUuLFBsLgJo/uzySLrDnIX7sSslCuBgK8M2FOVYizOK7RndILa41EqtiPTSw69biFpsn
NAE3RdSAvhxirO2T6NDqkiyWOT7RaMG2XlvtZynSomHOMLxApcBvZNOy6vher6oSyxbFwpg7l2M4
mpMvHW4/6QL0tr7c07wZDTq4+uZF9hcLABk8PQm6g7TwcWeKgcoEeWnirybPRdOrFrnzAGJZSAXk
x/ijt/pNmG7dFblNuO0if6F3iTOVJgPprHyynui9lDxH3HecEk1uPdUWBvBjbefiXpLEAOxumnVE
CLSvyyIjLKnWFrLaoCNNdXix8Pz8EebZGGmNbiZVYx5H3yfMpFY4Fh5Dj6ruWiJ6pfVHcT0mA9rf
yAeaIabnBc3Gy2LEx73fVIuTzI8zKGrpbMoxgKaa9NKJvvg6QihxM3XAbfJDn9nx/Njmms4VZxz0
tho32PgkerqfsP6ecner/H5Y1Qf0qn7wuSP0zsXXbqQvR4oaySnzHzodO4NHcyUseUHhQphQFFLh
A3E0Ym74SxU3neUy7knDr39q4fqP+T6YhyqydkjKpcXEKpZKqG8A9Ie2qrcCDUArrpEazCmgUZXZ
uJSPuLMg0HTh14/xpVxG25H7yMlXq2MsV4xW8CKQZVx1eKD7GDteezrJ+3qXdkSm+qDGSQpAiqAR
wtlNFZXXCHJs10N48JVWiikx0RphasvANU/3B8ZdlJW9WWmLL/ae2kziWo9qsxHWTrdhvSwwkbFu
DA8JaI/xMu+V0ulBOUw2C99MxEFXbNIRJYlzFaQ1biu7IRGm5hxzv+XfhjIo5W0SlXBCN6Gvpsra
le0a6WCzZJq8bwdbbnBD5Ek9md82toEavrRO2fHLXT6ZJYw1p8kS8ipE9rfHosP3LQphqqQ9VJiB
DxbhNPN39pQlZPOCQqPY1riEms81jvm443YuP+I0Gev3Hhb8U7ftGzw0CE/MXBE3JVvbIBBwoXel
gl3ZzKtDmnQrv9XBhuV7lSa2fzG9Lc5mzAiqPDEfcSne+JVDzwOHcpWisUYxaOPL4+rB3AI7Jclx
rmTUMkxr56HB499Wq6Gx1tGK4xNQooW0LknVg+BLIpG2dNiRTObQ8+k21tFYzs2l8CYu+nTp2ifB
YB5Y6Q/K2xMiqNw2eP7Yk9z1mRXX2S6ArIuosOklKQsu91lO14F2dlUmW52Z6ugf9aff8H5nETtP
jRVvZZtbpelhWpssi8wFxsdz++fVdhkffL7dQ5OY506IMMhE3s0orDbpEFb8ZTfjwtNBPJ18/q2g
ruJPtaNpV8VAFXwxTG7qtZ4AYD3Rrw+rNzj9uHxDZeMW8rNx6dCuyPgTfKCZvgb1w9+iUOvN/Y0g
pgwXs0KVR+PHtcuYJwd/gt9+fgfqsqJxdZgzUSJksYI1CjWVZ+eId9Xipul6SapgiqvB6XUfb2Eg
N7bcMv/BPNzqtKy6hiwOpU+I/wJjSsbKnN7zE2GsksOfliBjaRRtZ24BdF8DSMvZWS0kRDnVi7tt
/BmvX3C7fF47SD1Th7CYnpDlfxzh4WSAeLitRjG+wpikyrv8BGEWZdsk4ioNyUoLkAZGyri3NtpN
F6X46i3guXEwNAEG5yka8k0RdClQgQ2qzFWVU8i4hq1gGF3fPBQDm8x8iNAeTs2hsztyEFynGFXj
9XOWMkivxloAl7kFciaa7LZ2KOitlDrgbj5iDzrilRxvEWZNbCbPeEbYYHzM6K62SdGA5b1DSz8T
arwTk2bkIltCvGDvzrTBfsCTFRRrvJ6gYKxGFXiMyFM9TfOBTubofnFsIj2C/BFiKLUxLLL1STHs
As8BUUCOgf/erP7wIXdwmbhiagh1dxapjnpaZrapxa156OV3JutV4W3CtESs7xeBEhJbZdSKfrAT
Ci771ZK7BoboJmUwo6jTLRfrNLZ501legBzAChM11gmiqcbJwBUEn4q/46YUgb+Rspq97+CHWarv
i5U4gZOBTmx/3q1WsIT3q9tGw8fObbIACkTX1t18z+RGrdcDhll2/+gVOpDdflDBtGCATrE2QOw7
oVFDRovf/qQav0cG0jojNSqTfJikRErjlHM6ItYqPIOtNiucuAaLBbx2r9AuG5ysjkIjwciON6r3
KBejLUIPSAMH0scqi7Zp383+T4yNXes91tAODhjoxcck3a9LDY54N/pxx9S/xGPQwbRPGpmW/T5U
IlCfppzWG1mJRQ7+sc2z1FVAE7OPw2HpQYl6CMeYFGkTODaA61UhS7v9nCz0MR80DZABdlPk+Uxv
fL5YGgVdpneLU/VRcOgzTcds36JQEuMeRZEBSoQU5q3EMz/U0cF16F3SFhn8CQf6usa1OTskdbAs
XxqlJ+cLhYc/xA99CZ/0IUZdzdPGEpJ7+xx0kFJ6vKeoaM1CyGhL8O0mVnIn+2ww+JVuMBj/VqXS
tEPG0TbEpQk308rdgZc0qPTHEq4PEJ/jNOl80anEBGUrp2d8h7nTEXmrXdegVZNjMMNnUE1aNgnO
dqKzb70PhzzQDNDKefXvpozRIcVtz4Xh/oITo6soeOiWBM4OvbQLF/CE9g3MT1k/JDIIWPToXAFP
QZGlnWxVHYn2A3PA8oniutRI99BUdvifbJwjueCEsNHiZRXtoZd1q96u7JQzlL7ZUUH/jBPqsiUv
2lTMQ3IfAKU1KF6CsptxTIsqIznvqkKbWIe4xNyaApQO6Mwmj+F99BcNAXu/evixV3SXW72Ivb3Y
nsF3CeeWRWkl5o6xDVKZXw9VZ/pMZPsGfoS0Y3DQOtBmhc+nm+liFTOE98qzBwzbI20ZzLFLO7xA
d4UliFRxHZhXAcKhQft045qdp3fClC/RkGNXdVHwCzLYZzN03WyvQkzE870VMtvswSocx752kG/I
N3Hit816URZLQU0Ai2bQ6LLVNC1fvEHby9sSMVuG3T5qsvULsyRokFyR6ndZeBWMMxNwtiHEEYci
+Ijyor8lcd4myitTTD6HNuh6ovecoculw2Au9vSyIgQNAep13U18nr2lnh+eoXl8d0x89xfgnKcB
4wv/nbYA475lJyCY0U4G5sWwbeXGUC9FTO6xe0nlvM3EFDHwNV/WagqeajtL2vLmhLovuo6AJ1eP
gUPrD9R8ldlE5Ly06xNUYixKPvkTKWfI+9zp5WdolaNHZeQjPjGC0BJ9xX2QS0PxgrYPtw5MtTHP
xh3xbkD+NAeRazFQ03X4ktluEh83QkzKOmQ/XizzYpc4jFgsGLy7pIogSb5/ZQ20Oe5JIpo8fT+4
EA66vQv1JXE2MNEs1pHrq5Dl3xR9yDHF0JFUPGKoJuf2MwP/tFkdp7VZHiGpZ1QZnb1BnOqwcUxn
44gxP4PZx3DpNBhaXbXdyNt/eni5q479l+NLV53ucmND+WICrEoGjpNM6WJ+nCINk4htHp5Dx20F
XNUuW9XG7Uu0N7vmhKgHym30xSLtPIzv8Xo8hodcmpZCy3Q0fmSUxJyfgPppEGncHFfvwHassmaL
ZozX35tEGxfbIZkgiN0OdTX22SEjTXLrnS4S6SbXqHCCsd0JVNVMOoG3bIzfrXTG6WnHGOhAfnb6
Bbj2kHaoyOu7xg0hIH8dUABbzZ7MQCNWUZ5HpnYnvVzXWPuPMsiHLwpmH13CKS790d95bm+2X/Ro
HvNKprkM5XDQQ5o7+rJvhpk/pRXUTeCFSkbyc4U2HOxyouWlwdgaz08eqHR8BNKAEl78OK2Z7aJ5
ryANf04kIfZbX3U60vfREGSd2dqWdfhQuu4Uvp2hIvfBlqzK9BhO6H4Td2bDAFeihQADDQoqeayJ
NO2p4dKlk1lECZuCvjqh3JZeTbgZU6ouAhrubnzdcxMYJJ3k43LIonL8COTvrbRXpagTb4drGBYE
uL0pkwEyHQvQBOw9dcMf5LHplO5WKiA33JU5qrvkqomlmyabtUcGkj7QdLeC8g1VVWtFh8lGtcIs
M0dljEyk4+zM7pa2UV6WwNSMC69vrDSrsFRiVrQHdtk7eVF9rjzC27wPEj04DDNK/IkZL82RIyQ8
i8ZFbOF888GM4DVLaxxKm4kHvuXQwLQDVua7ucQk4ssse9DhPB27niF0wHI5SAiDFVmIdcI4SrlP
21l57W7N0oGvoKOknPkbXqE1QRg0BSRyrn0TfWXuH0F1JoEmH+ZI2Q2TjmaQdlLTU5cLhYKp7Sag
mPnB83oTvKqemQEfZub58b/2Erbvxj7w1HKben1V94wZWezywQpCY8Y1V6puaJ3ZlqpjiFmMqHjT
eaJWgvEWdWGjfevi1XcuSos4XdOeqCpwKjE4DlAf0Ddyy33HbqYly7NN6uoSaVHZW4diwdKKohJa
TzZvihai7IoIaZ7sj5alinl8ihusGsxcaiHtT2zQY/QIlkLrZhM38dxAO8Y801+3EXEUatpSQLX4
kbcVPY6NFTq+KvcrZlP2J9tNB76obkzyb4K7+VqYYO4gmblN8zq8GCdOFf1rrte23QgUzBqikYad
avyYW519HiI6ljg80EvIqkuUXyiWt80yitnbJ8e+nhwJBQ05RWm6rmXThkCGHDgaJra/3q5/NjH9
s+AS349lFfuZOaTZdI2Z2TGgV9JsPf0ozTO1jb6OCOpQ88IuwKmE5nPEmBNaG7WPVQKpBm4IAey8
ca7e+10s0uXtqXn1/DqlkzbNN6unt42zdBuxC2xw+Qrd4XoZYDWxShLmtJAtzHUOASGNmVyGlULr
us6wDzWy9+giinBNYZ4IViWgJHQQ0jW8thWY2wKC5nPupMwTvjOXcIvJ/N8p6RV5/1SJbImmy1UW
YmBYLX0Cc7ZzM7ptvSfntlx1PeY44+CToCfBZHoUBsm3oE2WNDv4orB9nNUqhiN9m2GWtO8YTOa1
7yJy6oYxh5C/ubYyQzJHUZxgsfbQgt9x+0+9QszedGyBzqS9zxwN0bjS25C4mQbumPWmqQsvWtMS
fG6jn9oBCrdO7vfzrfPr0ZQcz7t9NK0mX3hOgHgBTdv2eY+qwd54NKgjzfn4RWQ6toLWNjUPTL/5
oUcvxTEhWwRDvmv7NlDZdjQdZJCXE3vhuQOM55GDtTA66VQnrKwFZ7GDVUhs9beGTYBJz1CHDtPB
ZnL6bi/yZMYfmymelvUXZpbxSPiNfBZgdkkmSceRKYnI6fzj4I3ftFChYrpOs+b+LiblDOlMWQT7
Cq5MZBpPU+3BAx7WofS9Q9jQnBW4xFkjfOPJC+nFgYwYDi/w8ULTClt6GHP/5LXQ2qU7iLzJ/Djq
Vf2MUp5BoJVtumBR7tMgtsrZBLDUHycaoifZ4akduEiLph6lHjIDj2lppnfXTNB5kZrTR4I3obu9
h/DA+5kAkwXXyGMhR0KaN890CCcS+n7Gz0BQijeMVcNPBwr7ZVu4mHbvqh6pAQMSp1Hl+JcIZ2AA
/euEu5fUPu4uvEmqHWwwA4iFOHO9ZL2FpRfihSiifacmpzmINQftQFg/Kgqv//xQTEAWRjsCvS8w
JMffHqSE3QPLzYn2bhc21F3lzCQvp6w+vH6Yl9q50xX9fpizK/rXYWgcpUEIQ8kzMY3eZhlHYGJt
LMSOJs0QyOsedwEL5p6X4POIu/pg/8Va3X7pe2bOhlsbxRA4cQXHoO9MyWdrWiH0KybSYt6b94vs
zBoi86OMwa3QNICTKOzou9oJS43WCq3A01ppxqbns2sBuNj/o6E5MYKWOvX1W/aSdQmnFWDZMTLN
mPTEDOV4+WS8sB8zN0Sh4CfS2BpkQEVmCis+BmbeVImrBcpurCNeP+zx1f0X5dIcF8uSiJm1WJDg
93o0Tv1tRcAXX4PF1+3BgWlLIFMxSq1fbalITpjIbRodKs1ou6896PmObde88h7RFabMscH9+gmZ
pfHifELHxqrPjrzId2wIoWf3ofW1Yfcm+xbSPVIzMC0sOsbWl+VXxkxzG1ZX1MaN4mgFUoa0SB9f
P4U/FkyEoirkHfH5r8CH4Gz5dggLcJByDK3XMx1sLcPZ/4IOfq27XTdM9PMjIlQnD6fwEbarj3Dg
VJHAupjeKgaA4NugKCHo1p/a6q+f5EvSNQ/NiGvNneKwLGr/jA+M+weUO2uItsJFh1YAFBwl95KV
2qB1wyKWRtfrhzxfohzSY3AF0ktMNBkZcfZoEJv1WaciDHvxlMzXd3gw1PKy6mzFHOZUBJOJ1l1B
u/31456tUd5b0Cs3xrsHKS5OyOcmlnAjlnyeB7Hr44ZvB/6CuiHzNJ/fn7wWTntA2tbavKWzYLmC
nBbocTLXbf/myXxmRGDOh+QIWDwKGZ/he+eyanAZPJ8xFdjRNzQM+xNXxmCE4ClMHzS73InAw7hK
KAahmAxrYkl1yRwaknVUbAd+1Ypz+HWqmOaLGRCtvNNIEnj5jG0rY/kyhRTn9VvpmGXxr9eLUw9h
kAc+ThVoZ5nhdPYMkxYbPiADbqXyNUYaizb1l9DMQ7ljCJ+UH6d1hYO+reLU6IFaH0mNh2x1PpJF
CgeeUdj6Fbq7eg4NbSf0MphKiHkMCyZsPBNO8yN5x25gyLHfO0jir9OVFAYu73FTfv2i/ngeNg8E
61LsnWOivH8uOF/qNWT0d6636JZOBB3oNnfYgaEvKgnksGIyI6SYGNHawCBFKyB7OtNWFeV0Gr0C
fspEm6q8O1llOPh0cldQuJkWVOTQMuu3niiR1L1+5kfv+98fB00+XiWB7YJHvAMzehntnBXsB/LD
vJWiNA0OVVoQazqPUuh9NNNO+obgJcIyIomJt32gufpN36SU2DqEJvRTFVgPfKNv43vQifGUaxij
OvnjG0Ebcr6tsAQqURQtOgVgBGV1kDB3pAAJ2h36FOLh+YlJpjE794VN+4t6t8GPbd5HsYKODeGk
Xu3PZQvH/Zdv2dJPsIWusIfeLXVuwmMGkbW8A89kuLCy3cxlMCptvuDTEqIJ+/j6LbNf5qKEZdTc
cN8cAh9+pmztL28ZvGaJLqxlYocEw8lgnx9TwhLokZfrlHDC8SgaHxJAWRXfaMuSDTLdwjDO0n4s
+Fgp+7X4S5Z8tm1wZuRo4BRkhQ57OdMVXp6Z7da4z079usUvDhVg1lBcUQvYJWLZOkJgRxrJUNl8
2ZBNoBZFQOjZxdtuolPyHobBrBWz38u0vraT1O70NoM+QEx9/Qa+1LGYs4QkwWbvYgrhI/U4u3+U
WAmwh/K3kYcO8BNQw1AK4KFKuahMm9Fuv8Z0inGXDOrJ6/5mG/Dn82NPp7h1HCQemCVHZ0ue5qPD
E8hTJoQ2A8HTCRPjG7Cquhryp4UIhlHOUXgYGB4WVWniJsTLQmeGC9lbLRQ16UgTll6/M3+cmguQ
KCIWVggqgI/0WXDs8Ytxs5IBMmtdsMOA9UKNQ0uGH/k2Fg3x0oWVwbksPhamnxYfWpM8ZFNlmHno
nxXWjX5SFT/+cl7nQRvnEjwWCHH431MO/RElhqZBXqXna/QlK11oEVhoWqGxGMJMz/QX7AjWG7+Z
veoNyEqk0jscI0yHLTq1t20wRzoFr5/Wy3SAjBFHFWazkKrDgIr5fy+XO287Q2bw3qErC/ficxV7
ZszsM5kzZ3oggTZADv63TPk4xeO3oOkgwzIRwA8Dl1TkjxRximABV3Q9QaMEpPLVnk3bCqFBBb2l
AzBRtAyHabALlLMSN94NXRtS9k2JXLrAm3KkAbuBTmnjVeBSm8cJNlnK9ETQ9gBIV1rN+mc9jXAZ
15qVfFFKrAYgRvVEYS5aNZ8cFIz+97oxrM0BGvR4OyxiXDCZ7zFEoI8Q033fg7wQGv+z+24Ll/Yg
ex3ph+BdOlulmJXEHHX8cdLKD+PCIn3Ovp7fERjkRN/Xj3oe3RxAHofIG2K9hCrsj7tOy5pB1KBL
GCoxZhd6UarJvxSrwOyRaWciFbuTycAUnSno17ltkiMrpRe33jOqt+M1j/pa8MHMkuxwCNozsILX
T/TMGYHygQDsM+mEktrki2aC4u81LvNhZ1vFI4KxU6uxaItGfUa3VrM8pnIxfCLHUUyN3hRJhYx+
idVQ//KQviujkA5ZU/ivzokE7w/o4Wzzrgvy762NWTHAgehbvogRQiTm9GQoQ6IbC4d3WBYdWEUB
WG3mwqw7McMquAerNpx6nAhMptU02KbSQYkWR96g40TAiEGAFYbbvs8W/bPFaCIqdz77b538Jb6d
RX52TG6JCHwnpGz4U6fZLWuaAdtDIYWz5H1kurXFkJwO9RK2rnQOeKga2Zj+rpYcCP4v+87LgoXH
4rtxwH4d80jYKM/3HfQsA22CKd2uOSK9CP3XsWDRuRpMIXXEb15fCecBCv0g4cGDwGAqB9LDlwsB
EAf/gqWk912lBl/D7tgkp7hGm0V64jA7zkyh+/pxXbOF/h6gHEx6yOVw6PD8GOXv2QrEs0UnbL/0
P1LXljdMA3Ch553aX15JjvUA8ZN4Yq0r0UbbYmLtWJWr+EHKQsvhoqdlTQiCPWPIhX0aVP4ua213
LgG/sgZaSF/PGZM3Gokbs7+fJ5Ly/akcxU9iTd6GsNxnELNFwgKKljkVj5C3a0axT/ByAEjh8g7d
U1MKHMY2OufJizfO3KW9h+TDeJ2/ncRIKDk0w1I41fXrN8lEqZf36OiVJSj1QxNRzh4OfrkuqRie
yvFSxBhmWWQrn04kmNcPdL7qCVzUjjFdUx8+kCvO8p2kG71FJKQzJ6X96kApeoR6z2M/JYuZ5ZrY
RS1DcH/92OcZhcN/gC8pE2mMhx5jGF4uQT1hUBziTEcftTQvvMs0Z2D80uXpn3YWahEk+HYd8/In
x/VwaqolvuAzbt2bLtLrZ/XHrQdvxBIsIAEzgu1ziEXqesCTAFIpRixpAjPDyWg07QMEVvAZXz/W
ee2OG64ZO0WW4JvcGBbpyzswDG3R+nY+bBlMQGDFa7Rr7lul4BPVIynoXXDsCjsuhuR3aRiYIF3H
K3vuAN4i/4YFnscEooEDgB2hQCB9+SMKNRGTyLDKxpUnpGvxJuItnt51RWRShzIShiHuIhl2SC6Y
ny3aWxfiDBsGhjcsmAWwCeg/xEkFGQBhdmTWeEtjrmBQoDDUh8lJfTiG5fHS/tNbCTgcgdWRCIa+
i8/vy1vZ5n0+2NNSI6JgvV3Qi57yGWs7Q0aKs7gr92ItzRUkKcXyhWLQh/+L9lMr3V08G8fd//iE
yEvZZA2WwBDhc8wSkio6rBlriN6KiXPShn981fWzoVisQbCyg+Iv12FXTyPYlNJsPjXnR3mxEhAl
Vibc9tdPymSdv8cVNn6EzmR+rot3G52LlzepzMWE92CCMT1AK68OQ14Rc2iPOpieDQ4rJhIvM+sr
zSRvHjpTw4F9/ST+WGUGxKQS5KU3G895CoJsI6pxfZQYmxv6XBj0HEnOwLBmsNKRuamNJPTp9cMe
w8mLi6egApxBIMDxWQRnKbliKG842R4mPTPWQD2igXRGtyYgB6cf3QwruGsY3XTp3SPxQmf06uqd
WxQslzr34b9kOEjDPsINk0vcR4ElEH17k9E7taNY9c84zeBDoCQ2fBCNt2Jz/yyVywPW4Wk16gJi
D1MLMKDhR18g1QuReaGbn+9Ob/rrF/6y38CkGWO7SHRnGDFOWeR/Lx86Pkp+XsQM2akyY7ZCrW/2
+2cWmlWhLf0ZTwREpus21aDQw6eAfMg0jxLI47n8/3FO/184kpzN4Leb/Ycj+vs6H37++D83CGl+
NPJ3Z/TjL5580RlAbiYL4hpBa+kISv/TFz36L9PYoEQMqVgoYmPwnGdf9ED8F65jThjRU4zhLTCB
/B++6F7MP4HBU2ngIOnic/5//xvX+fQnCqpqSZtanf35d3te52UDiFoAZ/WQpJMWhvFoPx9MtMqk
QbUq5fZQPMm7dvNme3nzcLP7Fe8u/+bGe7a3guJxuthnBA69FNMtfbkSJSP54OUESPz6HfKAy6BP
L3+7/c9X9/vV/NsjENtcHKNABM7LP0CGDqMAjgCrrafdLtLi//EIJpP/rSUU0+J3ZcsRJGx2riEc
/jY3899egyfMsCjmPEOye3kEe01VUFi+jd38zgJ87Yr+L9dwZkJKd8L3mAQcs9WzshyA35eHSFuR
dW6RMF5vaLz5LtOteFqVjD7mKXLGG9HDEubKUnyNyqi+q7082TttWN1FiSo98OLVLm7mjgmGW5WK
Zf3Uo2qTl7Dcevsi8XMx3wpLFHJnV2Xr/KVSe7l/cPIsHBsUinHG9MHAfF6efIeSv0P5i9BytW/F
8COKy2uvEXv62n850suq7HQkynqfrgB5Bf/n5ZEsz0axVKHvBEt6l0R9cTOG6wOwybp7fdn++wNR
AjIl1XF55i8PhJVEIJH/I97QAZNg0dJPzYc8nj69fpg/7xzQHXltyMQFgLLz928OqoZJVQwOopzZ
uaNoYNtHn+c6wAi0/MuxXlYW5t6FLpQINnNySWLY2bueh0igBF4CGyQcV3VxwMpvM7fr1lE3WXh4
/brOKonjwbgoShl4bPw89kB+eykZUoab5Jx5TPtwt1XwQbi7NLzBcGnTRV/D8bFPryN566q/wcXU
4S/f1uOhgZqA2+hTskLOV+PktczNqXsXd39fv8OhoQBRYyoRsqxIp/dkdBDnGkCPHw5K5et0YACg
O43IoFFyeDuM5fPmEq/T/L5osCjblkFbU5Q38Gk2AXarn9pJVhej3woJMGPVN4Wt2/dL7LBafF0M
75Iltz8ncP6+JBiY5hsVya7dYKiX5DsyEY0OReoUX1fcQxlogRrc2hZgZ7dFu+L6ENV8ugum8VvV
TnVwCFNneh+00QzoAqN5X/kqevS1nNQjehoPkQXmbvM1w7qFe5O2k/g2tG3+FjmPWtG/JCDzuDev
16INlbdx8zh/dHX6k60hXTazQNlPDzJuI6YiDS0DcehlPE0qyB2sGVonuI7ntHvqVjpOV3Pr9zi9
WOpHjh3JW7xhmivpZPWlDOFye4O0YQIUSHrR+I1OfzECKN653qRGjJjiVmyzMGoY9D3i8LYbqB/E
AVpU+w3GNaNAV0hsxW5YSjnfQ0xXuzZxOnkn+2X8muDeewNB291lXSceYldFb+3eaXYNiMpttCKb
sTA79MiioNRAABbNvUP7VR7GcRD6KZ0rM3+pQ7O8CUrVzHeKWZfTTRqo0YLpmEBF3hYKWvwF9aUG
kS3DcCHXbKantoYmvlV45X2O1/i6IN5dgl4nhyzq3YfRU/HTVBO+8XZPDpXMwq3QjMssyBg+WIGd
3OLr0A1biSXpbZuX9XTNw3QOqgvn3Rwl4zX2W7ixij6FUuK1Rf1u4q3ZQ7IMZmRRhI9bHZdjs2GA
XOjfIpmpLlZy3Q8tdr4tkiwsB8agwBWmWYI+e4v2F6mmKrroEBRo4jdD3vR3ehjXvUIbiy8bNsdX
DtTF5hEWr2gPc7LE+oZ8O8BqMuqupiRm86iZ3LC8K1k77sXE1wUpY+pkqYdN1UEkfDd4ebXXqMRv
kPAEO4azTculrzCeEZhmNtEhXRqkmmGVTwc1YAt93U24U174Hdg3s9KoNpz7CTuW4vsoSIX2yZwM
1uWCJ+r0FAi/+KoaK25u3Dlh5GC94uE7x00VbBcZ+++CEqLT7eDWCmwoX6S/64K++AIdpmiHHSLW
ONnBb3QuvHDp5u1QDJUrIb2H1lXdi0DvwDb7j3UZ994hd9S0cxN3OGBOFD9lDGbDB8MbwU1hUH11
Ki874GU8XcJx7CEVx8HnDOrzL8eecP8T0jnk+LNcFj3eelEnpr2f5gxYnucqGne2V8U9BlydNtYv
yXiplsh6rxI0BZsaaWaIQEJnPxodR49JMubWFuel9WPvuhO1H2beX+OscJqtn4j6EE4j47OcFiao
cbc5jLDMP8EpjL4y7gXnvXDW7oUVDMPbURech4VXGM6CnbzO0blaX0OVufYFXQ7A/tSKS1wik5lp
WxizWHucdPB1yghy4wVDcNWtty4fGReRfZVMor21ES5/LzCdiC4mKeNmT67MfDFPIiG4mC1mIsL4
TPL3S96n+DUhYr3wZWIxqp0gnu9FJeQvBvVFSD3dKX6kFuuDCwGu598IXc8Yd4S5sjGqYBzOrjQC
3Fvfy4XDZLMUhYL057i7tHJUgZsgofhLLMZ53PV2UekPUvtTgrJQVF6X74a89XaixtNxownRh6TI
BNDD7MzvOG/klk40fRWQddvPQyjjrYbB7m1rJDPBgYEbi3XjYv3sXWaMtRGIf4rxou7s6QI6gd1d
hHRrfwQNlAoqMqe/ll1vTVvM3tY9GvQcp+7/Ie28duPGti36Q5cAc3hlqKAqhZKsYL8QcmJOm+Rm
+Po72AcXx5YMC43b8LG7T7vNYpE7rTXnmNgW71MKSMlO9erskcqC9Qi1xYqWvG6vvBZRKGjcJCHm
dFie3Naw1zPQSfUaBMU8fuoE7XUsgnV9t1Ey9iPqjq/TqLkE0Xltqu9AFLVGpDapazyW7oAsY07a
Uylo1B6agePncXOviwj4yUrIYbYC8H+oiTRbr0qgvs3OGVbdpOZq9tUL2Z0TVvBMHzMIcjZImWpU
r9CYNtqXciSRL0TT2Jl3E/vHc6eV8pIQdkJMUDfpMXDlBJ+R1JMbUL72fd2OxLatNlRTomtiYt18
sKssdh0CtuQVQbklbhxzBJg6ElTp0iddteQAxnLRn4at+rMX9kSCnJDJgb6Rl1zjdzZQdBOnfFx0
pXmoWgluuJ6GrDwl1mjJ0FUb765MJt2LZn2p2quF43wSUHlYcl8bEoLyxlj0HcR+xcszisx2uUMR
qkKGU921OCnWCq4yx1R5Lz1Gy0GCVbEPrA3iQNe0qW6Q8vT7TE2s5yrRyafM7WWedrEmh8M6adUz
Fqf1ZWUCcHawHjFdKy6WDmZb0AAc6BklttWj/NVTbZ+oYrwb1kw65wrlhBaYcknIuepn0fkNhaB7
c1hrvtl52rc9oy8ZMqGSNhBnD7g8VE4DsRHZiFuidXTJdlzYVewdWsxEqOTY3ykeWxQPLHz1PZ4t
rdmn65rNfgk26yhUqIXnwrOnofdx3NT3ZmM6bVSMUn2oUkup973Hc/d7VXjOjYUQ4V7hfFLv8DKZ
j2ua3jNN06xMVTl2hy6ex/wFLLc33VRKmQdOX3c3YLxN95xhEqpDkLliPDWEy2k73c4JFQKhzqem
M7WwmEKc8KsWjkUM7utKYskNmpWt1UxafPVFmcuScSfdyUQzNhVlVBto5YkKRL9udNSGvwIb1SLw
FbDfE6NVD6YFUetcxVNuHTLsRUWoiVwjWbpDgdb6CkU1cYcptEciHb/WOnmQpUZO2BMt2IxlDPKq
e2Nra16dxOx6dYAqQG+RAtXJMY9V/ggBjuNl9dQp912ilfaSQ3zBXCsKDZg4laljso5FfdUXRR66
3TSkERX0IrnX4nWUIdaEooNIVImwUupkRydgZQfVLp/cvu7lg2pZgZZl+RVtSoHudEnCKTEOnWql
N6lJSHg8eekuGSDsxpQodwmjv/K7UcWTB+T+MGO/ikoXfyioIds9Fxrl4p+dIh1flz0RhfT9iPpS
lJq1djNQO1tC2UXC/CpQbiN6PYyWM9ykiLM/V91MMQ12axspq1xOVd/OJn1EzySmwyGDdzfZvVm+
TG3upKDnK8hQfbNoZ33oBbvezJRndUFFce0VJh6IefTKrzmLKxsDxUuOSNCLTd8/2Sda4vYd8W7V
3bw4jfs64dFMnjzkkyHWBy9nSbOdzzE9gF1qtGtUNtPEZkJRPyuz6boB1Zz+MhvglNFu9/ZJrzSX
eoObNxE0mUoJujx1daTcGK9ToqnmYyvZLu6app3rKxNO8VfExWwG6b0qnzlGweY1s3ZRHpytqO5T
I60an+9+eR3yuFi+604dA7oWjZbtRqdSSPIqM1E9WEXKFDJ0bROMwkvZa82VE+Jh0KrQylov0g2o
H34v5zTAWGl8GpeKc0LVqsvVQgrBUdGy5h9Il+KeWTEkhUIPtrxjdmQamOhf3NotMT8Wx6UoTiOW
FdIYDDOqsc/34bIK5VgsXYG6PU0OuZfHt3Omlp/afkcLDU0kTMbMkwwAdcZMcotzGgIGRvkFZy4T
8hoC/wT3IYrVueAw6ZCvrr17g1qyjjhlWDejunCGMqvxZ5lZ5SNDzt0D6HBPvdci+3d75SeBEAtv
udosx0mF2nVlxWmnntaZCOOI+T/5ZmMo2Xfr2uIzNgoDN03jkqPQ5JDhtj2qSkpxtswhqEpLPm3q
I05hXg7mBIRGJCzsNvDw8FcJNHPnvkQ0HNGSqIF/d42+j8Ucr1Bu1iU5lkQBZ4HWV+q+muoOiy3O
7fyo2FjhjwLnZ312S7sxfIuX9iVD70QAXzm3Ez6BsanPxbhOpwY26XJkWkyPHKpISUWDpGaRlk/L
N1aDvA6KtcL4CFdAv0q67dxFNjNXJQd3Z4McOOTJMAEHae1Nr4+J5t6FIEpdzNbzuyUvu6+dg0Oe
oENrHzuFhwXNG2df74q4OY+gFF5UOUhsuPU8jXpYjyhZArLpZiea1jLvzo3upc7VELd59WnA7cDW
n+fpRJ3RFi84WEQRsBehnwit4KLMcf8F95U643m111OSqsNJWqX5Olc4poLExMR2vU4kmjKMB5He
2wQh2yyTZkaCwqgsJygyy4T+T51vCtCgh96UYtrOJgTMJR1W+KyV4htgp/EWuF3dHyk4Fl/NBJ0U
LUZipWuv3SGniotrixzYz5bG/hyvkoBqYGQkgq0oYJ7zQcMUbbDslgFGxhRJoFxx2A6sPwSiI4gJ
FZuwG7shuRnHuUMbLJ8m+5h77OOH3mLP4I1luACa2A3kNuyyQkIsnfPyvtXmJFLVDmAVncHNHIJ5
CNxB8gVohvUJYq1kcMX4ZLsBUH8jevVJaBxZ61Utbi1qUVE5270KsbOJP+uidajNad0JPIu4SYF0
luHcImeCtjnJZ89us59lgzHY12dv3nswOG9suXAuH2wx702NNTGscVHeLo2JO82ytZ4ocGu5gsOU
hSt9hXXHkLOAqeHZhNpkf7N7XbkuZAeEmz5BfWFL2hAMQgwhW69NW7T2bIBMI05GpgmYLj4mck6a
rWLrRwNNwN6Wc38usqI880ZrECXNfMdH7y4G5INPk1k+xDXbBIvqhp8bmerxbqAqQl3frT+ZaLSr
HFqXuYvtdDou7N9rv1jr+rkXY5vu+dPMmyI1CiDvwqFvKRvjG+3VIppE1xwnaHVTULf9RCie4CwS
4zf47Ha0JYnVpUalYBhKwbspLBklod9zhIYXt5s2EILeMR88KUrh7XROki9wzMzmqAOkT/yis+ur
TG/dEIOYoH2MDPWioJT5rIikurc7LQksHK+nUlnK8yTihpdOc7QbIr+qA9qo4p7QbCdSoR4FBEw2
twNRJQe72KhBLod3YG5irEJ7sKcv42hV4eDovX3AygjDlpfAGndkDhdO1KqKt8ffom20MT4ACp06
fuzs2d2vOP1D6LraTxYU9t+dnp/SrIdAgg/9KGj840fyDNhsOHquEO7NnzxryS+AgdzKn0jqsKF0
VS3cdIs0Y0kJ/mFEBLRfZT/XwWzLqibNeSFuSI+pWDRmhxt27G3Mx9q00yaFhcdZGrz7/N+yCImg
HwNTqIsTTCACOaZjmsv8utTmi6K70DbjTpwxlQK7a7EMx+mS7clFmwJLW/A50G3gP+rhPj2VS64X
kHHVYvE1q0x2Rrt44cQXAVXN1uW51oBKwmoQ1o+kL5qIlb7+Mlp9MGRufh8jzpXX7TpiImbz/Ohi
XXuoxi0aQWucsfi2ul77vAjFlDtlddXyjq+D4TO3cnF8bW5IMBldwI4DmL9bjQ5vHkxbbZB9wOyq
e1NvnOVAjpK6nOtEs16bzNSYjKmLhsLgYLHLMtCd2MFKPVIXgj5DsA8OQe6Eiu+6VLIcDZ38hjh5
jNAe3qGOTbqgbzlJoXqBiDJKho6DCSuQjKk78uPcH4gWmtul0icjGEi8eYHCbb7E/TLdUwTjLOnl
Vn1yGV0a5cp+RPbdQRoO01E3RLjSq4lwLWYPsbfmO2KXncjT6jjbtTSuctSMvAQR8e4jUi8n7YDi
ZJpzRgqNK8c1RHKxxbLB9elmsfvlzUNriBTxIV6F3z4pZytx8mqvaq0Ka5NG2a4oOKj1Z7Vss8ir
lO/DMsZkRnMe/xGPtgJWKt6yHIH+4AQS62kSTgPbERF5ephq0b86ZmXuVWTbYQc0fDmA9ObSU28s
jGxViguIJO12xn0eeoU6RoVXTaFaZRP7IW2IbzD5e53fdUimAvy7q3XdZv2nph1fHVfI69XVl3tT
etl5XcyVWRaWkbiy9uml4PU7LPFQ0u832Y/vHWGNL2tWO86VikGA2bbpmmtq8gvbQyKe/FlP0iP5
YUjThdXZT5wNp6vJradIL6ZZEiNVDt9BX6ACwuVSbQhjwUlkUseQ/jnUlVgzB8onhXwa2Ad/LRub
54BpE89vgVS3DKEmeWy3Vc5k10g0au8gRJ6NftrOBD+x7eyAdbjMvmzZTCPI16V+9Cothd+OquAW
4roHhGQ0mDg6c2gSP/c66dwYQDx3rhycnlwBzhbkYVjTV51wnmwPQns86vjCvf0GS3olq8Hep60s
XhWD2IjQmSBbxGs+qzsOD8u0zzrvlmF5KVIqBymCTt/K4GcePTGaaNT7rMRQyT7ZA5CgG9dtMZA9
n8StF+ZtIl4AkZoBUgsPHJtXxQDt19EL9NGdYMryyJ5IZ+kcOkV5b9wbjeOEMRL3o13x+Xcqmb3Q
unOXbZMhiY8PsaZO8B9Lk8KgMdniOk4W9zsFzR+NXl1i5M8km4NAuF2srCHvNZ1IaiSpsnwwBnPc
Z5jgfxoIolv2CTEbT1fBUAvggYBcGOhedV4I/bUYCqBz/a63avoUdrO8JviOVczQ4/xkxqBQsNwV
+QnNvKSkNEKhOuprq46EuCijDNypFwC1Qd0V/miOQxFtcJh8l2+4kUjAX+yCQVVk/AljOqYbJ0tW
uUstPV58eoHxNZFBTuH34CD7fVGXxlnJBh2wdJUs3iGtqO/fIIVEAooveMZ34S7ZN43iuARDXmXn
3Kw7K4zNZHEOZFnlyp62t/06wa5H1cfOyQbCXY77tqnX4oJY3/3U2pUqg5E3+zw6mE2oNCZqcYQy
oyiBsCiyJD5AIDu/A82hOCE1+5HSP18ZfuS+m16rFPtn0Bld9wqCKFu/Dxy0yjvJvvdYMwfOBxRH
yuD3ra5ftATMQhgXtfZJ2Xa7h8Q0tP7gNQaR9ICsI1NRqtst/OBhhPVG3bxTtR9rZqS7udY2nJVV
V9TgZ6MdYUCm+bnke9/NhrCpQGvqjr1Jdm2SS7zuSyURlz6BLzE1Vs4xSnjrLfy57I5t3XRTG70k
YAGKNwUF2HuHyZ6JbVtGVQRKbhUG5H4r6SGV5Na8V5tqMk8GpF7Cjfv4qTZcNaziWrhnV3KK4yRM
Ff5+1BnYAVpY+VStOKd9QMwKWwMtATc4LsUSFaQypNEqEdf6Y0L91B+VJH/KoENw1qCajx+mjEOE
8v05QcjrY3HqGtZduEcQ1l+5WBFDwXW7B2VVxGNZtRadNVasH6TS5HclMJeQXN102EvbdaPStgfO
wS7eoVNDufBhWFYTQHhTGPo5s0bvZzlwcvXVeNTWMCWhbtob6rpkOw9nCi6ZtUUenwCiPcx10Rcw
cJ30WFeFqfDVyGYPrab7XFmLdU2iW3sEcj89qJBAWV1LWfrxD69tlUul9CSfed8zxwczL7SQRieV
g5kNKACcGvQ67RhN/dFrk0dg0JwTZ1vXcW6cirRKn3PwCiLK8Fga9Ed4n+kpe49UBW9lWn4CqVU0
oWGn5PZNSd/yFJs1GoZ55KDR5iciwoZD39jOten0y3haagohZzU2vWQHgrQTVy26+/Y45jX0W5NH
fYPqt5ZRPcp89b24kLov9FVJTtg86BBCshnOZhxT4OOJZ9TPOFKUtypkJb+taQyFY0JiIR8yTSjQ
Qwlmbm9Ee1DpGd5326KbDPDzfdtri02GvnhfaPRpOXAmHds2b6oZZUIDFcuKogMlyOtb6dTsBJFE
bZ0rTm+7mdposUcLxLpQdy7HsykTS34FNtZ50QhxPSlT1S+34FVGzYdPChSlTjVMb/m0BWw1HXRM
+hFfC62rs50ART49ty09C78jLQY1b2uw2IrMaSKpxBOtOqo2l3aS6yn18rm4wPTuuDN3SErgDZZ7
yTJ9qK/KfGmUsKod5XHtW/VWxY/b+WpF2cgqukqNaiBlHOp0W2ejA+PoumpX55mIJ0rhiTLYemRA
vj7zLsU79lHqzluGsb6aB838yo6Tb4iQnVYc6HU9gvNa6eeUxuD4fdU7616vXBcUfZLkOhrJhBAw
3dC0hsLiOnI9iEgBjaPEpktgu4tvuwrTdWlL5amJ5+6QOyypfpWVy1cenHadOX1efCm47c3vrxM8
1dslzRWS0FYKd47xMA2ushUd4z4stJ6CAJDeKd96T/I4VF5SHNakbcU+6a31U25lsgzLaZ4fh8UA
pgCI+rxQrr7QRc+/1EMnDlkDLPPoVENbHJC6GV+12dKjouRdxYu1OCIyyz4H0rR0Lh4oIulCChPe
Q6WyHbguB2WC5t7EAFsrF/Q2IaeutuyQMLTlrhS9RyGxTkpwB4Nj/1TQu5THYWoJt6sq5sfA8Mr+
mJJH2nxtaeIsj4oND+q+j6uCZAhY1WWwLCYlfcsV0yMo8ioLYfvVj/0EnjFSe5cqOt11EF5EE/TN
bpWekl4g9ra0vrICgXCSVMdWXdODmTYExJg5Ms+sN8yfcz8XD6nVUlcy4ylWeHY2/HnqHCoAyy5D
G045plXP+Jm1jCBdJVXvUzwInBp5t5yTxZJ9rHDJZFc5XWbOpBC8meNBF78iuRpuNLSTK+dIz75k
OvNwMEFMvnMTp38wOPYTwwRBMrvCgNNekkSbx/Ok6zXM6yb5bLMRIgdnjqk1/pNG0nv98toVLnmr
I0Y9CTWPxSXQWbfnk7ImuDsRNs592Mxjdgfy2liPpRV3zTPop+mmzGyV03hSlM+1igLBV7V++DRY
tvi02A6sI5OQSIr9WXPlrh3RZKun6JXvGWSu+MvKGSKoukKnmNSO1ZmCXnnhsytaiO90ML8VyyhO
srbEnWazMdHNbn1quyW9bizdDQ1a7qFGiNqVTdlE5XHSObB9S8DY2i+21dU+AEgXkXlX5s58n+cD
nU9HFfqFDEv9u6kSHhumGbBv4l5d/XPGHpDa54Iuwqf16Bx6xssR4vl4pufmfNHICTsZOKUpqwu1
C726i4v9JFTC5Rw7M3a6masX2ehyr2d2h9QWaPxj3JfMsBLV594ZujE9jJyJ6VpWvXbQR5NDVlZ7
QxcR3+xF4P7WnyxZWgjwQpAta+Xlaz8KcV1WtMSbubByn9eqBgpE/a8JawU8rF9bQzved3qn3/UZ
2S5ZJecb1VP1Fw1U9tmeNSvqWv6oju59HNRZb1VR1tFCLPWp3S19s/CWmEQKyEm1ZWRIJXevaP3M
z1SK6h07Z3Ds1dIOJ2GkCTEdrfOkkmpJm0Efb9pp9A5ZUtDvLOlBc17BxDsfaIzV7Elp/H9nLMWR
bHvvLhcjlaoy5gMltrFLKk29NbIxp5BT4k+pmE6eCbvbOqr9EonYcmd/iFO9+hlDZ+dJTG7cXCUu
/KgwLpmPD2zSyyLAV6MeyymuHnKtn74YdZYQ4GZPPbv6xBPGXUrEZH9AwlcTYmjah9nbkM5WOTe8
0apS3S/oG2hn5l3+Q9Xj9bPeY/H3VTpt4kC5cnnsVnVQr1M6gHwXZtXGx8kYYSZMXmb8MBiG+1g1
YxEaQy4GfM5FeZ8kLlUHhCza/UQNk50UVTf8xrqsd6lC29MD6aAHSWa4j9UaN1ZkSyzGUQ8hjpMZ
wPOwyo21PsZeopDEMUIJ3rGjaAHo0CM81MALy09Lts4+3KnprLOvg7JaMMvtGpa0E5K/UduXa1Xf
WS6bnAWWvkvlVeuRK/dqzL5le3C7GMJpfUud002+yLXTGSjC2ppbdBHCpJLJNZYhzMfGUg/yyYa8
tfcgws1+TALNfBxBL1J1dimkMcQ7DpHkHIQO06QS9L2t+ykt3bUcZGQv7Z75ooCm6hTZFbH3xX06
1rTleRQnCzL+I932pL/JVChM1A+N5ED/M/kE54FxNY35DfYtitQI9RIUJezTYdzVCkdYDvWMC5hH
WGqJsBHhvCrdDHIkFd+ELKYqsJtBfrFyi0kr7tLqbgvimMOC/lYZUPiG+UdXor4fueq9udTVKWYa
u+EIY9+OwywuWrZAcdLVmo6FBFjlxQrnFQiBRCyMLVHK27Zwh/GN5AA00dWBXM6BxHJHVe9pnFH4
7fizGtzTZnxcWGzk1WDb4+3USfSNZSeMZCcstyp8PK5oabLYLnSUF2NzZ+Smfg14PjVOaOua+WjY
GSUuV6jNHaC6guaOZKjQ6c84a3TiFkeRxdiY6n3O/uZEQvj6GotiehADQkoyf63pLLxx7aMWP4oX
kEzX6TsYMa7ra20pj1Su9SebnfezomcLFXrLoO2Aj+N1bGLgcAy7uLmbYQZGpoX1gi3aYl5NRSa8
ZzKLxLm2wO+DgiQZfSfgZJIegWW18x348RERq8VtLvmCdmwTNPJ5p7q36Zm6dn2hC5EuDygJSvHC
tkeQ0lJ16cESafGzV1VX2VeeIdM7jvKu3I/sZ0KjJywhUCUmSl+YjQs8mjYuMUZwu6jSI8O5Zxoo
UC6pDevH0lZ7sQ76o6ONM93CqYn4xtXPSPvIlZEW658ecpJhw8/KPXGIXS3KEfRMQbiGpMXE9Id6
erpeQ7vGmAcFPN/ABqCg0HfOCds9FypTSVAhjHs02sR8wrEGIc/R0++uzkc5CHNuexoQjZtzWtSo
TPGJ5/S0uP387MHjtXeZZws1YsYF1SZZDJNnzxXu92QhxPJYT7CCr1EnijpiAz8XAURP7XrxBFsb
DeLly1Cb+ddsro3XzpW9ghisdr+kKJuGDddbQVcgRPd7SvvCY4qn/0IJdSKGT0FOzdSlCNpEaV7d
5gPi8EhDlwH8zQGbeShy17tQwkQGoidu9iArobY3RaxOwJ2W3GLDYk6tvK2A8l2lmpy/qayrP4yG
yDCSmHXmHRCz23sOu/NFbzWTKGBFK+myEwV82LZnwDBSSks76tk2pHadkIgzWrSafPbKBRGV6d7w
IjhNnoCuFOLY9DJ2wpGJGoeppJkcTpW+zdSJpHpQDYmnhq3ZJUWAe8oCTrfG1L6LROmfjHE2v6Y1
G/zAKNOYxYSldbjKYtjTR3rn82UolLHZ/88ANG6shWQKzwqDUHJpyp/u2BsD3to8uy/G2t1r9pif
cf5Nr3o+dNRgVfXz32Wp71W9OE4wtnn4gBw0xG+Eys2kyT4lqsXX+3sApNcVA9dz1g8CRv8gtKUX
qbo0Ql0L99MbLbdKxIICqY5uvJ4CV7jPAJB7zQ293Na8+/sN/UHr6mGKw7pL90XV3Tc3hD4LEAIc
bH9NObGpMXFH8eXvl/jDdwalhDwax+B+VPeNEtoyWmXG5YlytL20zqd6jSji//0S71XQ2IDAXaEv
s/BQ/GOI+FUsnDZoYdKOYBePyA0SE4jfVZHJgsP5wOnkItv+r+No0wa7qmVqrObAHDRLe3MzdeeQ
w5g1aEna2M8p602AcBf3YM/fKvcqA6389zt74yf8zwWx7XloRFCRk3L2u468addCoLMF4leugaR4
qGpXNQFt3nWeXSdJJGn32h+Ir98/sU32jIZNt1zNVt9q1/WEpiZUTzoX8l5vxoOsh50xRn+/s3/k
4r9/ldjrEefwuDaOjbmZnH55aLND3HiXsYduQxK5InsvwzlUfNCYfhY1AZvM0AuoOwZdKIMhmoMp
1AK+dJ9SSaCEtB8iJ4QM+oFD4P2I4GPBwtJQfzvgl9484daFgClsPpbm3c7j0+CeP7hv7EZvXiEu
wDeLYQ13EJaH3+9bKROq1K4HIz7a7luGMoSWGFAL8lf/v/ftBFlAhzRAHxP+567RWgZJGAfUUoP2
gxH03j+yie2x8zi2arj/8Sb9+jS0qS1jt9Jm312OGU2JBPiUn/eB/dDvtJv4oBBz5Y88gcfUf/j+
0Zf+xsnHa/7m8tu4++VlkGoumzjn8sBlYxQLl82Devxy2wSDn1BRrf3sCNzw8A0pi1/7eJoW/ycg
3SD/4PG/4T5sn8TVmKgwpCBg36zMv3+SnrK7Mwvb9s1+DDpNhRHznFt2QBQ2pCATmXhL2K181fsn
cA8RJWlMgM4HzIt30wzmFEw8rDFwdbA2vjUMNRVuAG+l5mlYt03ahqM63C+5DQBZ0e6AS4d0oD5C
472bRbeLghCw4Um4DPw3A5LAQCS7qUZvJfduRPfcAlv2e3O69EpzXmo9Gif7hj4upW1LII81ya90
SboxijOo90OfJNdtMt//fbj86XnwqQwgNSpfBraT35+HAJtQ6Ri//Hj42rTmSWXrbhGS5svm2iX+
IJldn3TBR08vbxVray0ZX+G6feB9+eMD8dTN2c2yjCn590/h6DR5Aa05fleh1LWUkLgTn+j0kALZ
oaByh2js29/v/N0uYHscv1zyzZDQxYLug4wjX/Diw++N1dSf6NGOYjo06QdT/rtZ783F3jz72UoQ
xk9cTCKqYp9H/9vhFPr3O3q3rnARRpZjYWA1NiDS718iOtolH2vD8dXFiug17bFJUyIyPpjL3r/H
OCgdTJTM3xup580IThxlGJTBiDnsuXdLrf7Epk9Jreof19Vpnv7tPXlAeUiI4ELggcw394TXvFMG
C+KBkgEbZo+dGPKJt/iDfdr794/L4OCG1GjAUHO2e/5lfmyGRJfDCrjH0Z6GfFchsagRliBqH1/g
030wCb5/9dh/gkyhVw3/hvXg96tNikwHr0uownJVHzj7UcYyKubqUnhrJOv1g+v94Ymxp8JTz9TD
r29HV5a5VIg1eP5m81Xa2k05D/c1IdMkjn4ARHh3JSZ43gluyuNL9Ow3gwr0BQr63Hb8tHcu/M7m
kEhB4zY33DCFuPj3l2MbNb9tcVjkdcPZ9qVYfnE2/v49qqR0jgg4GcJj0JsPmvVzwj5UqzSNnaiS
L7Wcor9fcXsy765oOrwiHou49XaIjV1VFQlsY6hFZmBlBJxZP2DC/NuBjMGYrTbvO0MZi+Ob+6I6
uegbD9oX8w2JCJaIKeV8sAT+4UlxDZdnBViI7f2beZ/+Zwvo3mEvr5xdaj+muHLK52V8+vsXpr3b
jrHLNdn00IADDGtbbw5bkvwHVyt1jie9op1x2w9h53TzsZyN/LSM1s/YmAak35QoW1kfigWXnqDp
F+l5PH/wdr4bd+AuNJsSO/wQhoO9zdK/jPKp70qPSGjLz3VzQm+CTMOtTOOTYcryuA469StzrD/Y
kDK+3r80mPI2YzKCa97TN191h8BPGkQ2+GEYnsLwOjxd83e77cdu5++OR9/nl+vdbsff+Ud/P/jH
/d6/3/PT//1l46j46t/7e/71kV/v+X383mj79/wUbD8C/gq3n4LAD4PLJTzw43TgWuH2E/8L+LH9
lu23bv8Qfj89XZ5O309t2PJPpxM/vp+2/4TPefpgtL5/4+Cr4cEnGgDjES793799c6QaSqcQ0crg
+YX4RiLSLi7Osf3p76/c+6dsQLZj7GCoRYn71oOcLMCyxIAQFuykL1uJvc46VeiV2ixovZ9/v9if
bopBCvvUdEyu++amiEOfYNNRTCvK9g7v8xHLMLrZ6Sx15fD3S71/jSDfQAJQuTEbH/p237+8vUVi
5ASZ1o5flUXYxE9914XUvAIU/VE9fKOp/vfrvZ/rDIulG+oADEqWqu3Wf7leqhVGa+Sp46/SFCc1
rsqQrntzNSuV/GBafT+RcykPuorHptxiV/b7pbLeTkxyFXDaSbc4atTPQXcDxIXtD1achh7AV2eR
J5QlTw7Ckg/m223c/z6rGxZvyjYdAv9498bM5JIj8hkdzh0eXUasnt0HeKr3dQa22L9e4s2X2Wru
6GhC8vAyrT40UllCojrHI+HmeEEXtAuGVn8vFNkFU13eGqPaBX9/nH94U7eRxwnE1dkF/HNE/OVx
VmUcp6bkE2i0WYJKaufGbtjmLC+l0/37oY7B1DJsikYWx6s3W0RU9gulcLa75UAgkXKletdVxXaj
/39eZ1t8frknoUh8vhrXoWscTto1LBpgwW7QlR+sln96Q6DZwpzjxLDVDn+/UBeXRTJqKBmIGr10
bfItd5QP7uUPww2zKuu9xrFYY378/RJTWqATLTkeCsScfm/IwCLZywcN9cHbrm3f/pvX/bcrvXkX
Z2zhbtrwrY0mrrXsbuXFS38MiokKuAoUQZ1vfO3RbtvKR5f+wxzGpUHtOhR3+Zs3N5mPeNiRpXHw
1j5lyS3tc1M9dKDh9P0WOWtm50ZeqfO+xecp7lNxRiwzejvgtmvz+vfx8E8t8f3X8N/P8uZrMPMh
i7Pt5eGzLM0+GW4a9QtMRt+wzph4bWufzQ9lfIpzicggsovdsnywN/jDa8XWyNZRaVKyItPs92eu
SdtobMHX0QqVMOqxZcFCg/T3G/3DwAfMzYoBHIeyy9tix4jIGp4APRD8Yz91OMbo339gPI06cMf/
+lIbYgcYJCVVINr67/dDMFNntoVhk5MjnmW2XNreOqGX/BYX7fjBtd6PF7bIoHgo4FuUbt/2CpRJ
7zqQOLzFhrLvOvebUeg49b3P//aWuAwnQl2ljq8hy/z9lhYSY1v4vHSQBnkGQ4WCA0V/s0Qcwz+o
EP2zgv/+Rm5TCzAeFZmH8x9yxi/TmWcqfdfKlIJLPjnupaVrdkx0Q5mey6ElyMnI6UFGdJfcZ5Ms
xpyGOXE7HI2LaQmoYmdHjM72Exk2jnMdi/Z/STuv3ri5pFv/IgLM4ZbsoGhLliXZviEcXjPnzF9/
HmrON27tJprwO5iZi4EBVVexdu3aFdYa/knB25rvWN1hn8SiuZ3tigxsKyg8acgd6Eanvyef1cAd
jO3Gi8qi8YNcp84NLjO2JORD/7kMa9bAAA/PqdmVeXrUtXhksCuM6mfLnIPPTdTGX2kGttdxDs6t
b8XtNTs/Y7wRIM8PC4m75jBVAZ7yksG//xKqUfeNEScOhEtfNf02Nv/F3+fhusA1G0txUDiMpcOW
aVCwvjbNxY+W6YZ5sF7+2pnA4fkjYlHx5ANLsNiw2oIIme0qutIu39mzul3LzsRlSWu+BJ457sQ7
Ffg2R7ixeiOEGR3GNheaUffbf2rf2kdGm91pT3Z17A+gRewy75/hwBagtvef2D0/DreA2rsv8M65
v39BNXqwdtPN1k238iHpSVDm05ZrTlOFS2BmjyK2msLm5DZME4Ddo22pfx7zlrbHHxFCbG/nfhhY
JLTZ/5XSHfRf8B8UMrxRwEdAEyWPny+be+UyocutKmSxOCf0GYK5i5zB7c6GtYqxSdfUypsS2jdK
fqCeMNEEQhRzVZ8B2YA6dvTskN2kIr8tWM232HpR1Pjx8u85fwOZNBwBErBY1ILOQ0jAHODo08iS
fCjD9U+w5bClXINH0FzFc/jFnpWNp8L5tf7WswOojFcXCbRgbqMEWLaKmHnMoKCD2DC2f1VR483V
hzi+ttSNZOxcuaWaBbsRluaaecu1T04Rb0uNccCWMGnPV5rmPzKW4ipdf6+TZGrzFs7xii+BysS3
pVtH3c4WDi0IyIyaQbBGTUtxw25vaMPBmoGkyTcy9PNzgfewKkVrkFIBl8D76BAkpSmpnQxzuRn5
d3Fj/R7mdt64ZM6vzaUVxLOYks/SjBBekfQa/SJg7NPV++9RIbNGYh0krdg4D+efCCkAwrJ5z01G
rfO9KkkJCsAIvbBXNsrPtsyPPtvzo2Sx5VdDO6009vGyw6+pBYUKzMIAyC+pznuBc5dPvaSwHG4V
n/OS3fjIAh506wu9vXnf39DUNfWleETJjMKj8IlSFY7SQkpD7/ZL5iZuQB3m+PPV23uPG6Uq5dwZ
4HywgJSFJ43pAUuwYEgm5zO/Enrqsd5RGzoe76BzcCnbXDbcm2UEld4JEtx70NSRzUbwmdhGeOsV
1/SLY8/ca/w/DSWX/2X85/bLl929s7//eHCvx0Xx48NP3b3T3WoHKeze2P90H9iTdZmrcF+P+yfv
6vHXr9ut2uj5aXxvF+ELsOGYBFAV0Se0oJ2F1zQ65koJ1k2QfLKMQdnI0M/8Ct4GsBf55IwlMJMg
fIZxYFsoNovIq2O12psG0FKE0WgfDCQil7+EulQ53n2JhSPCoFRKbCMAvLG7nMS1MIbSpW8UuIOD
A6ArLjf4PocrOgWSKHnp0pHZ+TtWBW/DtGeK38sYkByPZhYfykS+lroPtf+PZV0bw0Z0fwO0PPth
YGrTgYHlA14v4XDV05BUuglzZc6CM1WgmNjn5A0D4owsZvcwFEWmx7AyOxORZHbtVVGoxkOYqhI8
gnXnX2WRHYQ3NY44uURsbcd8q/o4MEzb7+oens2DIo3SrQ3+ne4pCZPyHuARJK1VVmlfOiti7JOm
ZNztLtt85fMaEJaBOsyQDl93KUydmFz1Q4diMxNmQ3NnLHAYc8JK5sYROzvKy8QDaN22wpMXiE0h
NlVJVULsOyRket2VwfA9UfPqr/VYKFA00j15IbMQvhBo952W1ugBLdILS82HhjaPnFobUWkxxztH
sJfDt2DjYrHzEmTqS1ZrQ9brhbbvav4XNjz2SUNa1Y1XGgfChGTRNUPj77/SWz3XdjQKdKaYzVRj
m3exZjG+1jo7pbuZW14z9rQh5Syy8JmWqvH/SRHeFxPgmHMfI6Wf2DJmEqEDlWxiXsbawnNe8Tqa
Oly+vJVpiYheBzChMtlllDJcn1xLDOpCC3fw2y1mk7OsbFEI8GoYVXTqSrLgFFqt+nrbhqnn67Xm
Nqx5Uqu7AUmOlVEMWUKG03W/Lzvi+cX/3kOEPJh5fDDXGMn14m68YUXhIFfWjQ0M2Di2B1LyDYc8
syRVRgByFRzfpkytCuIAs8oBrwgjjw2om6aSATaYhttS3aIsXZFDnkldA9xK5hM14QjrvtFUyuIT
ULC6BpvenXyXpF8u2+7sey3N9BMhggMCEjBNKUUZb4wIFkrA4hvY0vpAIk2JI/V/h2P9dFnkSi0Q
3pcl3yTV0OGdF3ykj0ooTLoxwjWix3BQDzoL9GMt/1SU4HFMlntGfmVJiw5dtYv0xLss/8xdlutV
hj8ECHqFMRQh/naADaX9Av0yyH3ltoP108kt43uldYqnMG6yS6t8er4s88zMb8eCThzTfriMWJxu
/RouYItjASrhPurvsuG6VB7rgoiWPYDdc1naSlTRcE9OOlx53AGLBU5umBS6ulGS69iDyF27o041
78rBLz157uUrJQrMq38hj04GfkQz5eyySeq5VxqT+WwnTG/U9itE7gBQHWR94xF2diKIJ3w1EhWC
C6VxQa8oZfcSEEX0mqoPOMpPYOqOgWR//nt1lqYtib1KCmYJDkJGMYdkdbGXxt8U41ffH0ztVxlu
nLy1j6SSXTGTtjBPiVMmUSQrYRepsRfI1+38C4JuIFcfov7XZWXWbAbBksWkCc8vYsl7X4jTlgvU
h6UxJmgdpcjIwCbU4XFzorjYeOepS0h6d1fzgZZaFoGRp+tZNhnTBi2sKIk9NRzkFwCunN7Nw1h5
HCeZbZKJZRZgjSVV/tHkg3XI2WZ4Ttl75zzEsvUA0kuZef3MI+7IRInMdoPc+L8aUJs+QyGf/rSs
xrgCzYl9m6m3ra96XCjf/95eCww/EQJSCEYn39ur6sj4IJiLvE6fdn7I1p1TXDm+8/cXv3YqRgju
ueonNO8Qw1w+qENXQSt7RpKAF/FyWZ81N2Mel7kRpruYABLOjKNXAIPq5JddZjFtlo+6/qrYSfWJ
ooX2c4a6ZCv1PI/vjBovLSWFJODtdnlvwhpQ0mTKk8QDEj0GO0gJAX+8lnO+7MFSAeTsAKit92G+
YdMVV0euTjGcsAfBiGDTuQpzXypZXwOwxNMSY1c0EgjTyv6yRde8nMF6hUoiFRrYZIUjZTajY2R1
TtKW8hgpQ4rhj479rIOtCdAKfaM22lf+jRYc++IFkJXRfqqBOe6/l+WtvqxF7cfuI1X9yz9LPz97
VIsY+F0ejQyUCbcqCCOVEbH/C0DFkW12MEiajYvzvKHMhz0VsfyEk3ulGyuCMmxxXvmTUSRQpsH8
6m+mL8OP8etW93PlljaWLJIGEr0qXifvZTlzNVZpgSybwDixd9t8bFX4P5tdszWWtOY3JOBQmC5F
Ksa334uCsccMAJThIROUV6BF7ILEuAaTesN862KWGunyvDfE22sO9EazR8QExeyZDBTA6Q274cfL
brBiN045TyUaVdwsYgLeOLFGGB1jj+IwoAVyL90TOn9AYtiyFC3n+4GG2UbBYiXG/Kc/Qi2aUvRb
QDjxC8m3pYriKftZA4Dl1eBlFBQnO7vyh+zhsnpbogS3sGcaQVVCuTcpXkpwIVjJYxHxS6hvnKaV
j/VOJeE0wRnRGlqOHLbbdkHT7K02uurmv+YuoLUPPQIlNyoCJKNCdJYjudZrVjOxnL3rlPqDD0IV
GMWHy1ZbiQ26Qyw2WT3iYWYJYrS+LuK4WwA74tfBrHlNPF0WsGKuZZAGTumlmcjQyfsjVPoljJFF
l3igvf2O2uxQgNbHWt9GArji3MtgHxsm5BY0GYQIL4NyH0pmQFUjLe7oHjJ4ASpx/os5HrAEpo0D
uyINjpLldbS8+GiWv1eKfpFhFhrYs5pt3sqUu7Le2pkd+jGpbvUb32jFhAsjCo8Sm5I8PDTvpVW+
zYqdwVZrMNs3skEbxTb2arORoq2cH3rkCsVd+jQ8KgWdOgMsH0cCXUYuzOPyXo6z0h3A7QE8eeNj
rSp0Imr5KSdRIdJBRXBMRGm18zkFPyR1S2OedrU51d8uu9+Kf6MVOmn4BF9M0CrqiwilEQXy67U9
WR8BHNx4U22JELSZjLAPSphpvbocnU9zUMc8+4Pg02VF1j/PH0WEgxpOrI7MDlKgp3dnQrdO2+eT
Jm1d5auuTdShvExpixG/998GRDZ5ztkTBHVQf1oGtHrHv5rVEEju5F6T7K0399r7d4ly/1+eyCY2
2SCdQcvF+7dkzb2pw8Ir+sByA7X66vuwAkTBMSySw2VrrkpdOJsoHfIaFlOiIQ2MJoiq1JuL9IZm
Wpn+o7KPxMZlpileZ2+IW8uPqK39kbf40InHq0NugTKJPLDPvQkgRAmoTUWXARd/GoyPGQVMA2C5
eH9ZzfN5Z6oLp3IF99cVYLrgCkrpD85H4LH06nHSwOg8tmjLmFHRTFCWgk/UXMOocFn4qied6Cyc
C9NfeEsyZNMlw3PAd5VH6WFKg3sF9tDZyDbym0UX4Yn5TlfhhOgjqM1hseiq3gUKENcNOLpAS1zW
avUcnmi1eNbJl4RzJOjqxXMmB/x4o/02NB2rk0HMQO8WrdB5g2/5fFTD2MokvWZe+b2wtE2DvtEp
u7UGQOJhB+xiZf3Ml1ZL5H+Or4rO1YGjBOlIk69lcAzj775pen3wpS824s+qdW1HXzrqzN+K93iv
Mm/YlS1vlqj5J7OBzenA/EjtYONuWLXviRzBazSgUqnDobKkgi07q57Ugkc1fwPfd+MSX43bLIdQ
sqWMz7DAe+MGFZkpSIr4pzRBjFkAHAndw4aQNbMttSnGT+mln1U0qcVBqh4O4EMDS2cH5Z2R+ndd
a7/8vVdSP3SoCTMTYIs70VbZSyEzB6mXxGb+2ZSn9LoGwfcuVB3txciS18vi1h7ypsPjixE0MiA4
qd7bLuwXENloAtQawPy+vaZYVfRfTYr7000nAbls3afDrvEPl+Uuf1Y84jzHltyLb8aS+XuxBQRH
fRfIXE5SdAeWnn5Mmkl25cJoHuz2Jkxfxq4A8XprOlN0SgawWBOlekX5gHqcI4TvFry/AhRxNpFn
E1xRz1J34GDtebJf1m/5/af6iXIWbzoJLlNcS1pTZiXXQvPBKhK3yo8aIDSSnXlDcXVZmGjMRRj7
eRiTdQGKFoKwsJ1rNaWu5nXNwrikqZHLYsH4UuQtoVrPf1FVnY4FRMbPMsjFf5luvkmnzA9UgMbx
ENfO6XJGcJxIBUktcMQxOxIP4MpT1TdyOgzwmmzIWzMtYRvwFM67zDbYe9POrd8HOmsRUEsBad29
OM0NnWAluIe997Jdzy77RbUTUWJKMxeZbtCcKD0dJFRXMXpvKsIvBgg1IHK8Jl19LUvmz6lUryfg
tP6FcFab+KwcTxqUgp511RZTtbwVWW7yr5mEykB0C77ALnMdV2PqQtZheMBbPRWOcyNXU7lxRMXM
SlReeKzkjRH0coCd4yx+6GnVBIbyUSpqLwHmEfw+Ekpjqx+2djzxI9RdbicmfN5/WxvuqnJgTt3r
+K8pe5L/rETJbgp+XDbuqm4nctT3cnyjavpYQ47tD7t7uErywHOqByk52OpGJFgVpS2TxHBRLNOD
70WxVpJ04IiWQLaRNEbZkZSYDmlbK1eGDuLzRp1mVRytALrovJRoCbwX5xtlZrxhYHdyEF1Vs6l4
Esic7pQV0wcncxQQx/z7Mh2CDX9dgowY8ZgxY9mbg0lrRYjoTJ363CNV6ZXZRwIFCI1XcnX8F5/t
RMai/ElUjZNcAzEHGWNsMUqb3PoRRW/bfyJfv7bC2tVArP17keCsLKstTJSe1doWchR77sLSG4Cw
lTwn+ApuTDN8zgbVlbZWoNcC+akw4XYqOgZHrDgqPYv+Stj/0mOw/RXAQ7TvMFm4/nAbGX+Zay+n
nJFArsOl1M1G1nuTlmEEiMMiUlLmw6i0DEFAajJsYZOcvV/e5KgM1tN2oZ8ujtXPXTU1lRmXHohk
rqk9BZHX24cQlEpjpwYM2btl9o9k74xs3Ijia0Zlb51KM1gES5/9vYaxHJOTl5x1eRy5f0GNip5l
66Vbdr8+MU/Izu3nyz6zFsUW6APHpFPBvL1wBk1gTeNGwqZKqD51QFJ2mboPjdGr883NF3G4682u
f2SJe7CgWfV6nmBXPfkVQrqe+cxQGYb5XAfRPsohRWgBjga58SO8jy+X9Vy7iemtMwfOyjktbyHv
zruwbzqZ69FJwcL2PzkkHrnMzQSzYl5uBLYtYcLZmOfegOIKYb320wmOaguoavxaVXtwbjdC2fKn
xFB2qpeQT9UzBE61tYhSXtT0e1BtXAmrf59RTyYwyfIBK3nvkYHcBnbp8PehS3hSwv6Hmv3tLPyb
W1AOoWNPRki36L2IUq41hxc0YSvZpSY4o2W4cazOxgoFEW//fhKMc8aNgKQjxbU+MsdY3o3XyXF6
qL7oB/PJdL+XvyF23IMSt7ePEstP15d9b+26YTSH1pFlU+c8G8z1W4h8Wq5VS2498EMmNvXy/uqy
kLXL9FSIkCaAXaeBeIsQzXmurGs2VdXZhpFG86AqzX5eFrbqFScaCacJYtGpMnKEqTwwFepo+lYd
Z9VmTIswSrWsxYrlZ4mZJguqmpJBUNalq5jWdJA+K3Gz4d/rcnjWERSWvSPhToGhlsPakbnadjgc
Zd4B+6SnFawoVFguG231CzFhSUd4AbwQHwNQEwJFaxD+HLnet+ZNHO2M9h+jTFw5/6z5ny5LW/tE
hDraExqIYhTw358qBxI8Lbdw+XJ6bZsU8MiNmsma5f4IsGVhMmGqZjtLbQSYw3cLJRhyC7eujC0Z
wtcJTb1ocloC3mTCN/EIqxeJ9mU7rV2Ap2oI56aUO7nsGkRAhhLGnt5cl90OIOXLUrYUEQ6MkfMk
7TSk1FpzABb5MAEAkLX1/rKYtYvHYcNxgb6hsSu+by0J3MRhCQJqdWA5JHSek6F0E/NnvrX0v6rQ
iaTFrCcRNXa6idQaSaXfumble5kJj8dGwne2AbDE7VN9hHyoUqElAJae2y2aHw0bbqKKaxtMeVNP
nnul3YVQGgxAO0awIupzy3hPER3SNAZcatz6MVvGFTJ6QE2bXNcIFd2N9NF5mh7hzXUT1m6AszrK
1yBb7vJ9/Gy/2hsuuvq2PzWDcJYn3WjUhZaV0Q3nZaizj9FcHBgLZNMjvGGChmnq8DgP6i7M4uNl
j1oLWieibeGUh7xxwbFG6SBifvUHJWht2MMJOPUwfT39tSzeLjxeFnywZUTsvU/1th9qRd0iC8SD
rP05FDYf1zOGo97fxFuxZc2qiGOknxYnm2ticTmthtiBeo7QH0ofaFp4utFSmGGQFqKLpB9+TaG5
n+QGLKn06rKmK6fnnWjh9KR63TY1C61eptzH5T6tXnJ/Q8SKtyICsFTgsOADEuf5chOa41FqKIlU
j+wMSPo+Bm+1v221DVyHVV0o6rGWSknNFuE/AI5QjIgqvdebVyokcMVLPHy+bK5VXU5ELHfdSbBJ
lx67HyEij/Zxd18BzSaN+3m8cvqNVG3lNmDS7o8yi7InkuZ6cMak5MO0ySGLbqby2xg89vGPy/os
jiwk7czDkE7zGqHfKT5k00zqGxXCEygeXaV3HS//ru27O9BvtyLHcnuJkpjjYACO7W3GR4UjBc6w
mRbh4tv3003wafoQHaef0nVwnSGt25hEXwvXy9TI/0nThGBhFU4ph5JceuldeIzvyrvwEN3bd/Ih
OM5H41gf26+XDbmS5FAjVxjs5/lKT0VQz4JfPYSbj5QK6Pw+CRif3jhGa979RwKzHu8dAqYSZ1Q6
JMjSQz/e2fBD+rvLSqzVG060MGUhy7Gl2Rr8HhnT47ybPkBeZf6q99PBfw2/SYd/8dwCmgAEFATR
VRPTUNb81X7WKqJsJrNOlTkp0z5NtpHwrB2kEyliOdoqO02GC4PLUv/S6gD03Obxazv//e10qotY
g9X9rJPCCF1ix01zxvFgSowPUvzqaB/y+fHyd1pzBcBJQJBjp5OBOcHZQK+ps6SqS4h5a5WSl9lA
OVuGe2u2jQ3rrfk1lXR5QckEMEv0CKnjwUNRnQs/oKE1t7eT7PwL09Fa4lkPKhnLB4I2hh32merz
6g4rjSRu9Ao68yoVrbhwHvXwh61l15fttxbFWbcFWwjAEdaYBDdvSYCHYHlqVSP0e+w6qNInKBeZ
QZDcyNh4nWwJWwLjSSCv4N2GAm3JhPN90XXeNN40bBhNyr6zDpf1WiwlxthTvYTcvpBK2058RC28
HLC4NYCo+fE+y2hFwrVXA+Fvb/jHmiueihQuxBra6alvyYvzvLhJcucLvET3mh5ugZmsZH8LWBLF
eZChTEUszfQzT5RA4hQDWuaqyUtlvTg6EKHXSnTlhxsJ9rod/ytMLNIUbTYVloqwMoCYMc3vYM65
gmbpOtJh+7Dmf1Rz7Fxbkv8WHYZXxqmWbwPWJ74SyvFgQtBD28MAkKF6HgPVnaP73N/qOygb9lQF
r+z8FuKxRcVBLb+Hil67cmN4RTLdWeW4z2RtF8vhx9H+Kpv+rrCfuUuPcaO6rTl8VMvPwajTaopc
GYb2yz686lALwtkCXsDE+vLvJybINSnVSigHvdEMIJYgYEftbzDkNoLO6qmk/grQmMlcrljVURo5
bDWJEGrKnxv/qdU+1vlxhvPg9V+oA/q1qoAGCze9EGrgaeulaiZ+JgyGTzwLHUbwm+nHZSmr2pB0
gCwNzMRZP6IC1h5EeKTIsPbyW7wkhRJ2hKA2LW5aZetSOJt/ePPTE3mC98zFDONxRxrM4xaESPnX
HH4rRogxOv1AN+h+VqbPvvxsNbVnpn+LnSYKF6JcMko9AGA9AVVOb23jKZP9J1jGDhaWvWzWVV88
UVMIbqWmzPDYYFYWzVPzOMXfOmvjKl/LTrj4LJLVBXxKzIHKcej1JkeZKPxVa1CjHqLmKIXtRphe
/2J/5IhZUMBxV4eUL8aanXIIoP5xaeg8GP4+3Ut35RY2w6rlTsQJbl8mUWbUCWrJDCDPZeGNzL5v
rQptCRG80GmdHuLw5TE2PFXDVdp8ioONTGFLhOBrUpHCOxKjBzN7XsZCEiQVprXxcdaEMO7O258b
jk2L5To6CXlBlnS+ViCkqO4ya19Xd6G1v+zJqyUGOmsEPKaAmZNa/PBERlTSdbBGmSTL/tlNnwOQ
JEeDdqn+oSMujdANxU929i96Qrwr/0hd4taJVB64k2OFSKWLX7SyZwJ1clmxlfOzDKIz9ABQJU3u
xbYnEiqmB4gFxHF9VJ/ZHMOtteBHNwIrO0NQeFnYSpgFfFMHJ5qATsIqePUwmbPZNsQDSfkFVt3O
nNgYz6edbcCwE/+8LGzFK94JE7zbGgOFZUGEZelNN9bkOu4wbLQHV613opDg3mk5zxooF6U3M4k0
q89q+gkEAVhmfl3WZSWheqeLEEiHRpKhuEQOTLfPXWUcrHa6yhxoa2znHuKm52DI93Adb3yvLRMK
zmHOqtMP8EMyTBm5JvMcGWziWz215bcLSfc73YSTZdtdAMsmugVScZ3ZsKS0W8NbW3oIx6iL9GJM
A/SIR+22b0d4uxwUSTeuu5Wc8J0my7+fnKUwd0h7R8TM1tFsGTCEPFVdzhMIBZlXbPjEut0s6EfY
16C5JkS9NlMyw2mI3uUELW1zW0VbNae3Vvr5p/mvCPHSS0upyUe4yjzjoF0N3rTXvdHNb6XnD/LH
4Wtwp3nqZ8Zf7sujv09qN/mR/U62fsTazYtV//wIIWgYTW3nYKVQGYLLGGYr5W40PLvwLJg94Jxg
t57OqLkldj1U/ZEqRI/Q6aVWKZCaVnB+a49Z9rUc73qwzoJxI4hsfEhxmUAb4SplaplUGlzsYTra
8Fj/m/DxR5nlF5w4ZgFsW9k4iwQetPbgjsF+iI9ZsiyZ7mLlOORXlwVuWU8IHBFdxHHOEDhXLB7v
5vlhAYHoot2gbSzorB/tP6oJ0WPInazOZCQ18pFlThtUs1zZqoYupcFL50CIHxVYv20XLdnYxAjv
zoxe6/xbq4BvKn/L492kuv14vGzBLacQYgmLaqou6+ilKS+d/22zVLllNyF6KFXPTt/I32+d8Ls0
DVdylr+2pXG4rMZa3nR6esWuU2uWYT8vzg23HhB3BzuG+8VLNZnm372Z73L1xsi3hG4YT8wzoGQa
s84kEOPo9nW0l0tXucpvo2vihw6N/EfpMzEEFu7Lyi6+duYmKktiCqu+azVsMh9fRaw9BLsok681
6mGW9BPu7I2bZlXB/0o6q2XXSiRnXYekqU5csy7csvk35+pEghB1C4s1Cnm5y2owYqz+pxEcgq1d
sdX78kSGGGPtqolrDd8w0q+m8zQHH5gMGFNgPTXGnDdMthqSwLYn02XF0xF7hIoEZaJZDZxh9VFT
6NbYu7G566KPpbRxdFeP1okkISRBRdt1ib5Ei+aTbOwMee+UWxFp3QH+aCNEJC1Qo2Ie0GaQSJj6
vaS1e0iXlBL2CcUraqgU7YULq7dfkuxr0XtDt3HItn6BEKCmsiK3btGyKX6Z2s98C8xsNeU9saIQ
oGYIpvxsXDTMX4Lhk6PsG+nB7zi4u6yJ97T2/jcHEWH7jTn39TxEoSC+oqXt+bM3BD8DYJL6rVbU
hi+KxTNzqNW5g0UNmGPmeZfv9SWavvTJjbHVVtuSJBwxLSmAIWoWSax9atJtJIXgVbowEI5bsw2r
0Y/FGsaVYSGjzvw+yajmqQVZntMs268sXbmB+aM1HpqtaezV03UiRjxdapQ2wVIQnK3vpsO3uTP9
jfL1qmufiBAOV2v3SmctL8fBfgrb35N+ffme2FJBODpGXJla4GMpNYegMAl2cnfU/N//mxDh/Ex6
ZQ/9Yie1N3e5lnkgsmnBl/9JiHi7Z3Udt9QJeJdyD8XqfpYMF5iejfR1w17idV73sCo3S7VUsZ5D
/Rsbvem4MfrwVq8/u7v/fHMRFQQs1ipNFk0sxXWuhsw1Pn5TH+KP9oPyodrFr/I1gKXAge6au+cA
2vDKrW6ljZC6elhPfoMmnCCbAWB7yflGCXS7/iWCP6Mu7pLoTnHGDZuuhtcTWcsZOHkSSJEaJhZ4
OV5QfvfVaTdX6Ysca7tukPet4+yqKjsYZvb1sr9smlkIEqFfQBC8fMr2oNwpMOa480HdD78zLx52
5vV8LO7823qfv8iHx+BHc/NyWf5qxnGitRA8Wgh70nl5MwfDN718lrT5qq/NQ6oo9DFN2wVbKNow
9PInLzmWEEyKsPcHKAvQuHQr1ikcf99zQqR+4/raOiRCULHMvFbGRTV1urbHXTa8Sn8LXULjANv9
N8KLdda2nnWZOx//dA7W+ClPf2xuFrxh1Vwwl3gLT5pVFs6MGvFd4xVH5VPkMqX2QBJaA59zb4CP
65Wv6sH/FL+ar7I7XKkfOs/ZPWvHbJdtVQE2jCpe1FXObm8XvH28z2n34DSf9GjjslkXwcLG0k3n
7SD4R5tqQyUvJ2KaOzeM4Yd8VrdGONYDyx8Zgm90puqPcPYQptPpOcpaNxr1QzL6blkWX3N9ay5l
9ZQxkAIUIghH1Kfex5YKxk8100g6LLaIKrNwne7Q19GuKm/C+FreamOsV4iYr4BwEyo7U9zyycy8
ycZsotL7qXlhQBoXie7YqzPc7EH/wJr55SCyeqJPxKnv1av9OXEmC/Ui+as+3djVNaATmb2RJJwt
77+dthMxwm0A10BuDwVaSVf247SX76MbuMzT1/Jb7SrX8TG+SR4Mz99fVm7VHU+kCveCkaQ02gDw
8FoAl8q9PL6G0oZmq1cPS3ssmi+IFuJLbKhT1cwCmhopO7TARib7BiQuddw1gPNB9j5vrZuv6nQi
UIj6dadKiSahU2pP6p1JSuz5nUE/Up7+lnyLjwY4Fr1qMPZoWYtLNoqfSbWmNJnX9WPvypDwHtuy
aDaylS2FhJgx22USjzNTh52TPM556EWBdZuOGyvPq35+YjYhaqgEiCbokGKmR1u7GQA3kT8YW9su
Z2QTb35+ImZxl5NMpDX9IhmdZYRyXpgdvFSuQV3+UJX7sXjpC8+Obtmdi/zbvoHV2NOMg/OvXuzW
smgJBCjtMMGegx6H+mAubTb6X9p4Z0zfzK0YvOr1JzIEa8JAwwwfnY6lKhBquyz7YbXf23mv+L8q
fV9tbeevfrwTcYJVGwncx9pHJV3/Ykw/FfWz6dxulvdWX0pAWS6Y+zT2RP4Fe0qNIl++XTONXl/9
CP0NH1z19BMBgtUGHTjd0kJA3R4TAEa1f4J8I5yv3VYUoYDaWi5Iju57/2PnXwrtgHCuTUX+qQzb
G8dguGzuYuOmZVfuQyDryVHVm+zqcqhd+0RMi0IqAecT0zqL7ieOr475aDj5SFgyP1nWI7OOo3qb
bNVp1iyoqVDKwk/P1LA4+DWorVRWobYcL3XnR/J1YMw7KdeOl5VZ8QSmKRdU+IVHmUbye2UawqEU
2QbwX6y4e3Loy25aVlsZ6Ns+92l6yMAm1QXQP1WQJ/howkmtHKoMkdYZbtA4YH3OrXUnheMXqdHU
fQJEv5t1VB+glnxth3LatfGke00SfQo07dugBC9s1iUfJHOajwkbyG4A//NGaU40BL8QeFJAw9hD
YB5BBGNM6dSyuyNDJKF9bsvXIf9y2dCiu4p/f/n3E6/JsybUMwbO3EI5JtKLpX4e08c0Oxr2rgy2
iqai84jChCiix7k+l6D/un66k4PQTbXgwDzYxnV2Nja9iCFNXIb1aWWehRG1aXtySVV3qQe6uvVi
JN807VnKR7cy7hL1uRpum/4g+/dqsjVoczbpjmyeNHwngGXf0J8Fe1p9kVYakCWq8lVhbdUHfabf
W/pvy/Dgx6mbgcXmYe8Mz37SHHznfhNY821AV3BqfoIGycwywwtJyvufIJmFaY89Tm1NJSXcXeJT
XYhuWh0+KXZcpY9dmLh9zBCq6Y2Ud/PiMFJr6fb0oriVVcJveFWBHTf5bqIOXhsfe+tzPj4N9U6T
QwbeE68ywsNgM6ri+6yeP+n11ZRH7mjXbt58hzp7l0j3bfkt0/9p6ifH/qg7x3iSjwEcNOApp9lT
Z93k+Ra641l76D/W/6O64M1RZPlzDqQIiOzJLjRTdwR7MZjcUP84djuezbsp/mR0W++6lUP0zuKC
X8fjKEnpgNh+AnYAiHjs+AS5Ac4W3MFdsHHFiHe/oKW4TUGhPrFJpSAvm6gzTJMrpzfJODI67ak8
kczpl2yXu8txYuXonqoobqZE1OZNKe8N1xhNijwzM9qZG81bj6Gzis5/dGNuEvA0lm5FThl/mnwz
6ZAzzaOXOplb+095+o9j3Cjdo2VJbuLs5mTH7upQJztTOajaL4b53MEwXTUbXAlE4VK7H8ZjI1MW
kcr9ZTucDTGIP3AJ2CcB089g4y0UjG+QOrT2DVhBbq5niOPMW7B9/JNOisujZG8FD3P0rSgheczc
VqY5OTreFLHH7jzC7gaR7ke7D9za+qA25vfLP/MsDX77mbAzwgGpWcvG5/ufCeynPE0Ndgy4pyXL
c5LnKLyuoEyCGSh2gp1ufbLBtgY43Kleu9Ltxl96YW9Ya9VrTn6FcB7Vyh+txOdXyNDD6qSmSz+9
yzZqVWsBn12fP8oK50+2iy5O/cFwh9rRPuWzIi9UF8btaMw1tNZO63bFDBqZr4LImmfhvuv8zo27
eNg3WmRvlGDOntpvtl+G4hnvY11RF20vk8LmCjNvafWYqYewvtb01A2jzLWcXed8sYqvMt8fiEn+
990Yi73sfB1qSDM+X/aCs/KX+EsE+0NirGlawy9p+tmNq6sOMrg8qW5t9cbxAbOrdwpjS5L6cekt
so01fxinZ13ydzStOhCg43hy1e6mXoak7X1mtF4cae6ot/Bsf7EYOJ+K8nj5N5+VX/7zm1mBY9hc
p9kv1EOkJB0sZ5gMKOW++OrRsr5KWujWjX4c4T/y+9lr4UWC2lTZmmtZ9VY+mSXDSA8Zi/DdArs3
C/aJDbdLh8Lt2qbYsZD3S2/BRr+spJir/0fHP5KE7xLYvq9rNZLAdwPwD2Lh8NAa47XZmRt3xZYk
4WioGR/NT5AUaPLO5+amL+lq6YO+9TB4o5M5Szv+WE+8lfS8sq0pJApG1f8j7cuW3NZ1aL9IVZop
vWqy3ba72z2l0y+qjBqpWaKkr7+LfW7t2LSuVclNsnOyK3U2BBAEQXBhIfQs3ZlV/DG/q/rZo8mp
l1JfRaiMFIAb7xV5o2p3UbLXbWRFb7n9rlVvxJrxLx9sOoL+22n6B4Bx0KTql+obMt/JPt1eg+UQ
yal40XQAyunPbXwWyU0tDzGnAR9sSuH9GAMn0JBTpBDwW45akKl6MMozuO+IR237Iwt/NA04YdA9
u5ntwSu7tUHvy55/9kGC/82xDvg+miidwpwDXqpT5A6t+oc2Vl1bwhNlsm/lR9aZeBT7++MddO98
WDDsgbYFwU0oyFtYQhEoii4G8at0DIfcB8XgCjZtSUXIIRjthBQdLd3CvU5qM5RuCA6E0ZBSV4pi
5qRTXHl06jBML2ylAP/fcBOGnF+6wQlLMxTVisHKVxReStRRIAelOdhMOQxb+JJcC6c0pggzadN+
GyPNK23lTetMTx1L1y6N5zBiO0vODrY8uFSPTyZTHhJdD4whW6lKLFkFTsiJrnFpwA2eb+IzTyxT
UEJXOTZpmqntg5pOSLDL7odmYzA0/gLAupombyBkKvbxNCeuxOQHK+7zlVjxaX1hCxOkpfJn8oX3
A8EBCWieQj1WDKcbK+rHFhDBqtbIByVE3/1gRLyXkjFXt9PnOKcUBB8zRiMmhoqlQ80VcKWnlT3K
a/vCF12skpBt9Zmd46EDftlz3lVjM4Ct0DyWM5gVogeNuY1M74hx6OlKcFg4Ci7k8r8/W5Gw1lq7
wJgYB/ObdzlhQTKjXbCjK17IP/9KPZW7IQInpmEIBs9BRq8kXL0svTMV0Pd1K7irJdcyMLH5PwnC
SaMM+pTIBRSh9n1EvozaDoWnjH3RxhMt7zCfUFcPrFxRa+kediFVCCeYGRPFugW9DPKqzF9CKdzk
8p1UPDbJ77zDdB/MXFoj0F1cMpSmVJze8GKRjdXoUF4wJ2iqm4gYob6lAL6Whb1SXeAGu1qyMzGC
QRu5iSfCxYwRdSu2iTM/LHxtfCo1E/M/Vso/S1sSA4r+aCVYEtchXnFDaMjKR4Wig/mIuXFJ9CuP
bZSEfFogZ3DL4ie6CjDDfnN7+902KdqNL3dBntJc6XIcSFob+8yWHwatPA659S+b7T8dQft4KWbO
M7D68vBXGU9t95Ca7/NaIFncaGcihKSyTORY7kesWjZLDtgX3UFaCVVrthLOEyCjZAPD0xCp4nij
ob9qHKM7u1yjpeIRQXQ/jA0CZRh4IvhouktbRfUoUd4eDm56zU/q1Amto1J3GO2zl8w1CqSl+8PF
wSSEwUi3KqNNsTK1cjdMv41Y3Rbdti5H1wSrY2w/yHP/2bXdEBBJkY1M2o01Ptv9tjd+2vq9rP0s
yU9QTOrqo90VXluWns72EvlmmeBgBazrtsMuWOfiewXroPSGe2+J741rlEZUs5Nx6+mHXUYxBgEz
ZioHnXftSrTjW1BYkguhQkSIqGolnQShdPYLlNZYMTlNUvgYk+X2qQ7iy1cL3QW3NV0K7IhynBAH
VT4VPVCXjoAWFK0wRziCwRqnvUtzCz6NpgbPus/JQzE1v3WTPjXm2nPr0mX7XLAI0ooGLc9hZX67
fenZV0X9HdmyV1kvZbPrUoyInU8V2df96PTGSuxd2GMX+Ylg6VjtWxQ2Ido0qEuHrwwTaYdiZSN/
dnVfredZFiRa1jTrIQSJlZMiog9Zu0mmt3KaEdw9zfrWWI4SFw5qp6QEcEt25yz2ZiDvyum5Sjsv
S4Kye1dtVFBzZ57f/2nZ+YgKcNJhGJQQK1tw69FqQopW9q/jtM+1nZYHA4ZujvM2mn624Z7qblbs
botdKsvB8n/EqpfelqExTbIL3OiYjSJj5mdICJM88TtM7G1az1Istwy/DelGAYFtmYNunYCyF4yG
ANdJT1T1VOKGuZuiPNlZ+3bt+/jCXy0ZJzlUcXfnr66Xn1diAG4dS7CKqTMvnRIn463d/WNIdm32
dZpXXOSqXR/3dz478D95giNKZZSXSQtzpMm4RTFFSdClpwRVtculu6R6HaxnwziCcyYee5QkjxMB
njH6lY5eopzMaq2xbnlPnn2P4LLog6TKkPLlMd6Lft41+RwoCHl98qpKbta/TTpYffKXesIX+bd9
YynZOzeG2NaFZ0JjVMBdi2prhyP8kIdVYIbHEA9iFNel6qcd/0jXuDX+H1JtGUU2PoToMz6eZegS
DqGGdJrhzPlXO5cdo3iPstwh9atp7eqxdQl5lnRpRVnR0fDAauLcxew6TJDDESyc8oPMMK9XsjAQ
Rt4Z6QS6hkNkHNBU0wxPZbkS7q7uqJzjjs8mBAgJb+JXUy74rMQBraCx+x58D3a/Hn/498+Rt/Yq
d+XNXIzFzxJMngFaQQRYgcdD6+OZJu6b4RyDwHEOmF/vuP52JZm1xWIUF4S5R7jig74PD7s8Sztb
MzVU81KNqsT1jt4xeD/+70cQHIOjA7H4hR/+//0Hf9g4Owe/gs9//veXvuMXzuHgetvTafv7tPX2
p7fT28+37YpT8x1zHlHwqRi0B/gG/2VdUc7RujP0sOwxfNdt3SAIEvfzx3aNSOWTvORKkIZZtBj9
gwnyIt2OzEqa0QnG9/aeF3gBlPYdd0Wba7eFNpizLmPCOrAV4t0IPLqU1kmduJmz37/tveNHsPny
Q3e++CtLfJWWfNrtTJIQGeUiUkI7hqT98Yhlc/01VZYWBg+sIAPEEDcd0IBLH0pKu0zbBEWQ/dHz
3o/BL2cDd3C3K0ndJw2euC7ncgRFlIGWcVZCzvHj4/vLy0vkzM7L6DzNDlqz8Wf8G0T7B9/dPv+u
3Offz8zhP39PDt4b+f+s3JI+aaSuvwisfbYFnlhE1UvNG0BLirhV4Cl8u+wedjCv43rQfeu6K+p/
/sduCRNKUowU8mjUXJgH73eCpw12JiR5W29F1CfnypUoHYAZgjERmCwnpDTy2EYgPW25qCPfAcGO
b3seCKAe9PP4r9sbYtmWZzKFfCays7Fva1A6etTRHPwG6nb8/gZtMzdxf22+bB4Pj4eDv7KIV0Vn
vj8ACvpPWeEA6etBjeUMghEBSycIXjZf3fu1oLIU0S+k6JeuQsBVgIE4XD3viFIZIujjBp76uuYm
V4mHqI7gk2aSN4r8KejdC3Yb535Nwmcd9so7TLSm4TUYneniY5qWloWUAaXDV2pPnPch6H0v2Dz+
qPwfn6HS3fI9sHL0Lm//M7HC9s+0kNJZgVjuH5nz3rvvb63PcBxMbue1/uB5BLvCwUmpOx1+5vjj
FwAO3M7Hw7VjOgV+wv7b2577iVi/ZQ8h1bOKGMgr/X9Ly49R7/j5GzYO3zz8RMUxyjcr/w2/48cB
//u5mbCd8MPj2/j2V5l8v9z4KpHBX6rDupcvvurz2wLvf6c3/wr+LfiFE4H/WPsCjbu0+AVgsgTu
B1PrkccIdilLVIr1BgAXLhgZxecPhMgn5wu0v3fveJj0TsFaUnOV06A2B74EYP0wXwO4OGEHaE0b
a4MFuUM/NU5v4sHU7h07M3wtj1buHZ+0hRdKCsKEqNylhZTGlobDr3QeIidycA12B+cX/jQ74BLA
T2RuPvR1oPbm8Og+7Z42O9+H+r9/n37CLLuAb6S303578k5vb/vTtnd+Rx5zfq71WYnFGJ4fc6Mg
9TDwDi7OjDUyRgs8NWXoS5PDBjSCWVn7YHACKLcew55sZjInu6gp8pUgu7AkJtpKMKAD07HIFQmN
FUr1NOtgCECXgu7gFtd7eP8HbtUAyB19Lc5t5+ehQFgUYBXRB6wCaYGRC8Ki2JmmZc0APbUO9RdA
3fUNs1yCEgVpfGKvPBZd5T+ob59LE/Kf0i4yw2hkKDc/MvSf2/emeRiLTQKgV3eH59Xbyl1BJLGK
F/KEQFhjUmLaS5BX2M78Hv4Gtc52/p5/j3blLn2qnGaTvUwe+26shBS+b0SrajIfXG5gIiOmAePv
z+4KplbnTVjamOFdnRL2LUrxLLlWLlyR8XnHPJPRq5lC2QAZdRYCopIB67BleOi5bcIldzzTRLyp
qnjYZ2YNKTTXXlQGQt/OkweWOYq2kn1fxUBO22kBLUqAbORz/i5thsCQV/ZEC978405pfz9G+sre
WhaBYTOA/gI0KwJz1RLvHzomPLj1FO2qFgMtQWTx4y8NBjV41y8xOEc1aMsu1YjiHlNyQ5CgzcZ3
a0Q18WuDQrfMVsRcrT4XA9ZRTJXFaB0cGoKYPs2YbTawlr4va/tIdeKBiHAlOqxJEfaPzQamKQmk
NBUYDZPmkBr6T1r87bxxzlPJB63Bbrw6KxIed4mR2uUAMZH5nhTfxzzExFFvldnw+n53IQcn3qXR
KrMrjZRBTl60nlRv5vFDK+/mWHViM3MM+x4DD4vazdf4t6+CrCBXcG0V1dRoCLlcvfNBaeMWg+2g
6O0PIzC+2pNcSCuR72rbWjLGPCkG+CjBfIz75qWmxRgm3dgBIQyYrxuNJZ6CmRNqb+EaYc+aIL7l
zqKQiSZ6RZsgqNUAjCWJpu4wXq7cT031kWEg2IpeC5a0ASlHVDUIEB/ioNFeAr+doiFItFX2hpF7
Xhf1vQO+FieVi6NGiROC1OSvdzR2GiY2oS0BZ+5nXnOmYkYUzKxK+8LVgB5lw+AMsWfjmSSsV/L2
hd3GS2Z8OhdaBzAK7NKWycAawJAQOgzJvrNoATQsRguXGlm7Yi0tGt7fQJ6OdhUdZcFLQfYkVwjh
0GjKUAlXXwb7pOV+0mgrlltU6EyO4ByxLOE5OxkQC0OySQARUAn1snYObi/Q1Tsz4gdY4P/ow7/j
bIXGEEgEi0IfAKi9LJsxzSFoiW9ObmXeKZkzYvZSLXktsCj9vE+0FWDQopoA+8FDCAbYi69ZBeY8
ceq7wsUh7ytS5quT7itquZZAQ4uLpIJr+UeM+HYV6r2SSznERHHs6uEH0+pnXS69TlW2ZbXmjFcJ
MJfGD2KAQBXQiQopTDLisZZZM5SCW8hVuZf170nyC0OUvThfexheOJghDDgmXFoNHePsLxdQkVoZ
8yChmpYUjxLVDqT+dttHFtfoTILgirU8NRG1IYGkg1tEg4P78ROGmK644qIiQI+AXRqlkiv+8S4p
Joo6O+KTFZ1kMj5ryUqatOzsNt5wUHBVMWpZsBXQAIZKSwPOPoZPYTljOMwLobOnV471XBS+OpyI
fiS/ZGTzBe02t+24FDo0DH3FByDFwYTky5Uq9LYOjQlj7lILWIcGdKk/kt4PgTW8LWcp0GscAA41
MdFebIxtDMoUNVEgRyNHNHl6Y2k64ZQ5tp1vBktxAPhb2cafmElxg6FeDmplGJZoYtaez6womK4X
GJmifdEjIFoT2n+QXNtXnXEs+tZ0Zz1+MRvylLCROUYWK7tGZ/JdSOsdLvBaUHU1BUxUe71tjat7
EzYjXsiQUqKf1gCy+NLqTWUoLJlC6jZMAZ7FBUl/VAeY1xgagDHbL3284sdLy4weBg0YDROzCMTr
b4Q2lMQEhNEt1MgJ+++EBEU1u0m2ssyLip3JERJMTCiPJasEhjgcXrvxcSh2AMx51NhW9lGpgor9
wxGLMi3e3PjuAfru0pBA9xpSyGLcACxMxWLALmMyXtusXTyXos25GG7eswNJ7wDUUCyYz7QfGSmd
Du28lv1y2ymWtgi/api4Z6AjTMTfWUlLqd0nhauM92F8pA0mJpGtLQdd4cfTvxjuTJiwULHclC3N
U0QdXXbqeq8mmxZjFm5rtHTmnGsknDlZG7WthBgKKrdAIr1bgIokLg8dHoKHf3HwP/rowlVgAH0H
yyOIipSvlbUds1OjvtTV7rZCi9voTIoQLU2bZWNrQIpt7WzAwKuHQXKGNaTb4ibCTRN+gNQYNAKC
t0X5kCYUOXikRZ7d/5JR0IM00oILD2hFPBS51rSWHyy5OKdjxiM2uhWJLAhN0lKlaK0oXCRXvp3X
gCKDYJCcbhvwuoKDyAeQO+oBINEAzaNgwSwv8WaN6c1uXbeOEWsOM3XHHBpwGI/pTi3DwGB640h1
7xjA7yjFD2oURzTRBwMw6EPN0Db526jXmLeWTI57DFFtA9mKaghxBAd/yNIYlYSiIx5YDRDzf2dV
uymV12J2pfJYraFtl+xNDE3H8z0qSjgJLhe5IlIH7v8cu72m6baWcyBltHg8llpuereNvigKdse1
0cY0HfFVV0dkCQsbypXNfLTRSMlG+cUk7Pm2mGuEAGSQTygCUiUTN6xLlYB4NKnMr+MzwNEki1+H
Ljm2w68p/Kkx4NfjLnaMXnYNnT0ryegbGJ3pSaoMNHe/Vge9fprAx5z7s5Agdgp4dSUb/iyht+a1
z4yh2oYtENT+YJDpWQdrTBig07kwHBTxe+pVij18g2cyb7KVCAQv1pADrhIrSvlkqVL3NvZKkjpS
2NrEq6UGMW2KWbm3m5J8p9NsPw1mk1coOCjWcxqm9mk0wd470LD9WuO/kjopmhDe89oaN11cRlkQ
SfrQOSrGvvZO3GXVcGoYCmoelqjFhJu0xmQ5VZOzgMXA1/mMMb0NSJubmOgza17bkOqxCusZvY9p
3uROX3XEJaNRBTU4mWnUgZKp1csCD0FxX9nOVLP63m46ZXZMcyx+Sj1J3if+AOgkpJYTBzymuFWN
+oyUuq3Rca2nlWreZQPRgJmK5GdWD2N67PXJfFRiao8+SBJZ5JNRzR8whKr31EqLTHS4glZDzxWw
TtWSHL7FlT2SY0xxXQQXlkYelIY2uzhqSDCmA7KD0Iqw8+vWojK0T8krS+sIjXL9kG+UpisDCvBn
EaQ22qBcNQFqc4ja8Vsox2nvshGNlbGhVmttGUvR/tyFBH9uZjY3A0akYy5U6bThfR8+EdSWrGzl
4L+CD/H7Lpr/AeRCsRTge0FQm8q80QEbdBofinILhv9UDqb6FRN7nCrdAzimSdvbm3UpJpyLFDKa
0RpaUkgovDQxkONqjZaKuDqhl/brbTmLNrQxDh3AKAxNFnNwu63nocghpxubLYv1TVmnr8AyPlU9
Wwlzy2b8I0usoI9TwRKFV5xnc6tY3+Xp1OmJO1nf9MqfZ7/NTmmzNi534ZKB+hXuuqAU5ueGJR5o
ch81SYspl7l9jOrHkh2b8UcUf5tKNzWCCRs2ecE+d0AFpFboAVC9JHvv8u+3zXx9fl1+hXoZepnS
WGEX4yuGDNQ84XMzZR5AE24Ye6z6Eidu0q7cW68dCBLB7EH4DR9VfkHvwgBNTxJ3hYsXILeqpUBP
rB0L18Qs1HghB+cykPgc4SjOMwvZYKIbqUTKxcxn3R5OyRA32y6270wtKR2qZsyNNVzyuqTZJSXG
lwORbq241nUiCz4OEI2gvGaB0+cTmn6W/89WZlcJL/gmbXtE5hJvQmr1XjcBZAjaDhR9gUZfiQpL
BibgWwauloP8PkEBZzKrwa7sRM5LFNHH3Glo3rpRzUK/r5Rft51nYeNwGwPXx7FSaIUTcpFQGXOq
ZFCP1m+J/SuLJ0dr4DPSV4l+G6Z7MEtN8982uKIoeiFUv3RZmYZ51OhwWTRGb1PFfO/iPigbfaXA
sawcf1NB0Z6goVFQTtZqNSwxRweN5hjyQO8b+4UigaYPVuvqjU/bIw3XAPHXUQ+6AVYDcwLJiCLf
pW4YndzbfYPN0dJfTYvW5fI+DCenkFZWbslHzuUI2z607XLKCXRr2rsy/95RX2Gn287Bl+GyiHKp
imC+BjOUDYVCla45zXLpjJgdd1vCmrEER7DUlhhxASWyCn0REt1liXUiGN+k9msogMUwebYu3J5n
e4pWVoo3IyhTWA8SekFa05lHUJmHTqgcmBI6bbf2rLukHXYUdjGgB8je+CedibQ1NB8wC7VstdMx
+fhhSu6LIQm0NZbXJVc4kyMCn1ncapMcQ06sFHtTKTC7PffmPPJuL9aaGNGzx3zQexlierB82szy
Y9p4FV1jgbvGciE6IBIR08ATIriGBDkMbOaJbKG+WyVsxqsQC/VAxaCCyRmzTqPHDHMag8qqpftE
TgZfa6biw2J02KttoYFXs5n+mlUWX0TQ6YRuJ4CgUSy9XEipwHA1W6Lox0214V2eZrS6hEwh4M5o
detbaU7tg5FErHMlPCogiUO89f/B+GdGEbY70RodNxUYxQqH5zJUfrZE90i5co9b2iTnphd2vFK0
czWFWGLCvthgdlVKxQ3r06zdx/KM7Pd9nP9FLws1L1y9ef4mSAQIO6tiFVX2JLHCIK1l467Uhgyv
uPnaeLqlcIbRfhpYvHCWI9++XMWuzbuo5KL6XjsA0/GYFKZ7e5UWTxy8+3EHti1VE6u7cZil3Szj
qaVGw0XUgHxtq8rbbghAZK/Yj6qJvpN+hedjKczAfMAYob6CLFQwoSTZGOo5or5ujJFDlM7N52lH
dd03i25lta7rlGA/xUuBAeAzpInJEMnsupkTtcDbKXVmyZuHyFHMr416LNhd0bzetuaiYmfShEIl
oaybKYW0GJVrq9hoMmgIytYp18hqF0MOjmok8zYSTdMQIrU0N3lbcL0mQ8bYri4AUN1L+tbpWslN
ieKx6YvNcneqx2OYkyBEy8Xf64oPQCUb+FLuPZfOSWlZRSPDSRjjoh/SH70Ve1SuQSubrKzh0h4H
qwjyEzyCA1gguEsym1ZBE4kjZx4GiwVy7tjdo2EdtHTHxsQhpFk55Ze8Bs8/YLLVcUzhVeZSN8uM
RqXNE0z7s77NILGVHmmrOy16sMjoRe3aFJGFjB2GxL2ELyie7wRTqnVZgcahRrWgt+p9PekgR5Ia
MDyMepr4Gqogm66z2nBFy4XwArYzDYVEw9RR5xTsao5DOZb8NmKkxkaaraBK1iATiyI4RwRKP2B2
MwVDDiZYKMhEsP3maFerKBHhCfev/VDhzBsm+NpwAF+lzP0EMsLewOFL6VatI8yxPzSJ6tjxGiXv
wu5GMzgePzFlFTR4V/Yq0xy0ZCYif8pQGopAfHFnlKdIXfH3xWskAYkXOphkkCCJ+YSRDHDADFYr
OeWMxgBfeK5tZyw+jOkhyR4q/cE0N3PdBbdNyVdDTJ/RAsg9HkFZFldLsUivRwwKdtI3Scd8cVSt
imjlLr5QeUXnLR+WjkdFNKKIMBqzCalqUGwuooKdaNqU5eOYnkyKWucmNrdye1DVYE50lyHzVL6i
ynZby6tl5GmRic4wPqhSAQLlcnM3fUmaYR7RACt96KglSbav2iHm0Kwt46IgHN2okQGXgQh2KShi
iayFXJDSoG5rur06ugmANTOo7bQglt6j8LUtgrH4opIN4D2T+pxLvmWuXSqvNiFX+Ow7+HeeZfUd
HiTkHkN00XoeOpYaBjlo48HIzfBsf6wtJywOBHB9xa+LwbGSgy2tIG+vwqnwAUIe085SlU8qPkBX
4gjDPDCHTwadmYGSSCFnPo1Cv1GNFfNfBVVBqHAWh1rVA28Hod0Y+2l114zUyeNAGrbS+PW2Ry2K
QpMvL3wg1IlvCW1o94DZAcdsY/qkFG0q1c9Bs64OXhj+7VMo1wroOlPWAbwEwu5yLa2sJHrUgI1t
tB/mbkeHL/Ma88lVFPgUofEdgrQQqeGlCNR3h6JW0SAeTzWKvN6k/M7X5pVc5y+CEOF2EDdxODcY
OwoWZiK3YLiTW8xOivp3Oti5b1qpvo2yWX4uxjwN8qpih66qyeCPvZTssjwx/joqCR8kHIZ1rM5V
ogOtHasekVFpBteq5RnhngzPYXyyk11tB0lveyY5JobbrM624wIugu/nB/wBwwtmV7tMnwnFB5C0
dTvFpZKv6TtTPhqYvwCkRSl5doNrDphHf+jG7rYHX18DBOnCekiTPhlTDRcu5U3c3c8kdNTkuwV8
OvsiW0HeBG2zYvJlP/ujsGBxPE/XQ8Hx+Fr4kWdPUwUc8e/bai1uzLMGAx4ZzyJfWcszRppCBOgk
5eaHldxR62GYwcr612BlwX5CrNdpKVt5yVsZ0um+7D9wxQnUuFg5upYCKUq7yHR0XD5Rq7vUB8Sd
emPH4KIDN2bUBBS8WtN7n/QgjNizcHPbeEvrcy5MMJ6SG8gQgSh0Wch8Mzql+uQ1w/fbQpbOyHMh
gt1C+B3OYgghCDbqcKQYAgPuYTlcc/BFbfDUqxkaQH5XPG1WV0Tz1CJwVobplD/GgTmTQT1D8Zta
9a34GaMQPaVEOxCu2403aQ/x+K3pVz5jUd0/X/HZ03zmkCD/HRKpwlcU6YGyb6Nxp+XP4drcjyUp
aL5G7xD44HFfEtzEthE5zawEHd98r2eebd1Lo2etcdwsWRRJDWeNAN8kgAGXzmhWQ9wy2uZuG43O
YH9tpdxh6Uqp4LqdFhuLM7ODvY6PvBG7xCampLLNpSgyeO/6vM51sDCW1jZTa3BNYtdleKia88aP
Mqs/WtaMYRkpm8rjaJIW9Qwrt+pfTEJfNKiby8hW3TmNe8+KcvWX3OYYNNCEEWicgWqU66CdQMzp
6xbtusMwaKO8yakx4jxo9Er38AIf/Us6ihkiOmeGhyXFp5O8UBWpT7rcrRXVK0KfKrj2WU4/rSAM
l7JAZNwcG8qv0WLTRlUpWi3hQd6tm6gPqpT8zitD/9srJV8t3nAATIWlXUHkw16PJV2xkGqW7T4B
UXlUxCvHxpJzW3gNBks3EILgORXcboj7ep6T3E06NfPG8aNRMKdiNCZvBCT/dnRashkQVLgb25hJ
YYgotxAcA/U0ITplE3Ws8jTkj/8gAN25wOwAeA/Ay6Uylj0YUp5DGYMTn/e7tPvxLwI42tDGqzZS
xksBdpSOka3HuTsz8hNsH64FFraVRb++r2LVbRQq8RN3HbwtXwopMWWobtI0d8c23CiJb6u4R1BP
Mj3NeIswUKyWDoUlO7a0Inlxfc4E878/C6dDFQ1Tk2e5S+ri2zAQV4/UlW2z5G7nugkHFMpAwHnE
0C1Sv6IU5mmjL1l4KzdWTlseLcX0D4z7eKLGSxzSe2GhwB5JrHQGeWdDlNCN6x9jg6sS+wJQx6M9
RqarF/lBztaaBRfVQw1RkRF5OJru0oIUVCNdOEDsNJiYSFlrXpaS73mpvRXSz9uuuHheaED0agaf
yCAGoDrW1XJqEeik2r5nieoqTDt0UebfFrOkEVre/xMj3PvyVu/LzkScm0JtcDQ2uhQg2ASsl2mf
b///ZAlHoJ6BklQaIGsovlr5vsiOeXXfr02aWEzOeXss+qVQor9iLItoMrUazioXHaW/+jZ1MajM
wTBjNE3rDo2bx6zIvbL+zpvlbiu4vLVxtgMEb4JnRSQNkdHMX5hlDQ0rPtz9QMqHybyPk52q/Srr
rWGcJPWFrM0iWsrbASVFpga4ho6b7qVX6kk5IZGDV5pN/KjiFav4WYOX3so2Ogtua7gYQkwAflBc
1oFtEjZAqQ8xqVWIqjt0IbdKsw2jdI0fdk2IeqlPKpMCvg8hmL7+xkIZPRNrIhZNhrNKVzWeX4oQ
F2ki9jhLOEkmqf9VR8muYpiRrttbi33UzRqCeekiYp9JExTSZFytGOqhbq/MSKRldGHM6KJn36xY
+hIO9r1ifLm9TtdlQ37IAGiMVQJpFh4WL22INzIJjwAQWQL7xWbqKlXySqzyrZAnh2EuilEoXldU
FVoN3zV78tRe93qr8gnGct/+lmVb//kUIcSEQzrleY1jxzYYersQXO672u+Nzs/XHnIXDI36L/ou
OMexgt8vtW4xoLimn5zOI+bKtJuUeLGxNdHKFlkfElvZ7mvShGVNeqsbZlpg36Gt25xf6+h9jFBK
z3BlAoap2N6240KoJrg9QDEw2CBxEMJnWzXGrLIex7dBNqi29NJPo3uy5tq7LWfhbCXI4nCBMHGR
0MQnW31spKShA+YYgOSteTHZ1pDuCn2r5K3TqLg9VytVuiU7KqjQqXyGDpqxBcXQDohJBiGiZj4/
jrUbF+Ne9Xc94Lxde7yt24IvEu4fGgFsQ4WKlw4iS+iUkSucqm1v7UfkFc7YY4KLQdE6k5FHE6DC
2wIXjnEIJOhR0ky0KYmPVXNUjmEm4TBKmbrpJcvpUEhm2Ge3xSz5xpkYcf5o06qV0XExIa5FaXus
WjesVMzbWYn/SyccwcAhUG7IoKbD9LRLA9a20XfVjKfSuWrAFh9JeeZ0hVrvp1w/SWObnKxk0n6E
tdkFU1FmQZyafezosYlu7ds6Lx30eMnCOzxvSeccapffgvlnKu0sBd+SHioLPQcAaMwhz93xDBRI
MgIaqtj2Wn/iorueieXH11kaDT50Og6xivx9lE4Acnt9bL6VsbWR7PmxJimIWdeIrpe25LmmgtVl
iSpkYhCZjB+J/MHUIJ/56II7Q3Yju3WSta6oNR2F0Da3YZ2UJgSWkwRCxy/1/ErDyFHL1GX0Q4lX
Qtt1p6SKG+qZTfk2OrOpgQZJDeie3K3UXyNGKA6YXLeL7AOxd0R/sLvXnga1kaNxBEDUlSvyYkwA
yBe0BhjkpYnMTz1QCGVUwo06Gc+h7bYjWjBYmAgXOaxdedtZVhQ1BUztsxDqxBMqi8ZwwBTr3NXM
SgaFSwKyJzaB4JTq1OmV8IceYX5pFjP1TpWVZylUNI+RznTBU2LjEI/p7vYuWtIeiBadExACkSoC
E2xW1alR6LB8aPnEqPY6ZrS2gSVlm5rOm9vCrvhd8V6PVvb/pIkVPRCoRl2VYN6eUjz0aBmT6qYG
5/4JwcuNS91jNPUKwE3qOKgUT3UJGjtfqvSAIC3RJ5k46ePoSZ6SrnzYQsqJ7+KvfiifWWBCv/Q/
SWsllNRghRGvUVldPeBoWDH0UogGvBjN06gvoFdWcHE7C+NG6ni0yhKSedOQgcIWA3l3ajPXSZCM
dvd829pLEoGRAIEh5rOhJCNEjaHGO4VVgA4XdCDpQx+1qJPJc3asByXxwqhrVxK9JXloeMJMLdQ3
OHPwpRHRTm33Y43DtSpA4qNE0secz3eJoj7k8RoaYzH4n5uTf8xZxND7LlORViOntlO3rL8N/as5
+0zBS/GXUT3SGPn819v2XHQSxAc4AvaKbgsrSGUpytIGK5gz2wlpe2DhGvP0kgnRcYB7HEcVgEPz
UislVLIZXFa5y9qDnO8xrlxSN/Ya8Hdxz2ONOOcI0Bki3tEqtQbzrfmej4rHTJPu6rh+nqzEB0PH
PXp3VhLKRbuhRwQjrjV0xYn4IBkQz46Ced/V+rrdt/+HtC/ZlRsHlv0iAZJIathSU01nHmyfjWAf
+2geqfnrb8gPuF2l0iuh+xoNL3rhLFLJZDIzMkIrzJM2Ge+3P868+YuKEAp2/xhZ+EMZoxYQdjDC
MJVsJhWX4sSu1J+3ray7HfCMMwYQAz3LywIa0EoeJxpe+DTDTJcC6Hm5j/pwJ/kQzknoDtNYx579
0c3/lO6g6jlzZ8D5yBWgBqycph+ZyP9bYjfRD0XCOFatul3oW0ObeRn76IvBAzHqRnBc21rUUUA/
Bwwi9LIWwRFlEyaBjRjFNiHZfrufcBOFfzY2dg5Gy+93bmR2ovPzPExC7kMY6SQT4J0ytoZAclKG
pcY9L7rBm1AhzefZO92M+BT9/j/+gMXpLtB3k9IMPyCQMpfmnj79CPx7OnqNCJy2flLlV4N8oVF5
2+7a4Thf98JvRd0QIyMI0iwuXIl4hjbYty2s5XIE1EIIWaAtxyvrcmfrQAmIECOOH7CxRHGU7i2W
PCrt2iS2Uuis3TY3/+Dlh0QhCvPGM1826kSX5tjkI8CFCGGKclJMQL8aaNnGH4W0BXRc27lzQ4sc
VZQsDwCHSC1a5i/tlL+SfNpYy5rno/s5U10hL8Bk8+VaIuqnxOiQrYXNdwP9huox/y9FhHMT8yrP
/J7JTVplf1P7/g23lw7dRrxfrTawmuqxUjbi1+rHOVvQwsnNxJSryMfHGZODUneWpJe8N2I+bCVU
W4YWbj1Isdp2CXYu9g+K8dald7XAiOVGTrX2fdBGQI8MEiWzxNbl5g3xZEyab+DMpkbBO+lHWVa7
Psifbrv0mqdpAF8DNgmSLvDDXprxQ5lNVEdoMJKYHmVfAfa7UeK321bWanYYiABSAVhvVQOQ/dKM
3MR63vaoJ0Wt9NFWxFMlAsEVGahlqH0M4akXv0hv2BXmk802cAIcKaMMrLQ1Nvx+9ZlvQBtx5o4B
l8kSOkFKrUd9PUPInxpIOUbdwJMBvV9aQH+isHrJtIqogqxkxKHbYhXTlp7gGuQJDXkF1w0ySWz6
YjPCmXkrNlBoyLDSGroXPZSztQqj0NA4TqU9JYnKIUV+CKC74quKxYwtXPMcGJeR7HwTFkdTM6s0
0/O5vodUIm/dRD/mnQugBw8y2WmLAu9D67YPrB2bc5OLVTNQFQRlACyCWQ9u1PwSkVf0xJ6aX7ft
rG0vfO2fD7w4nyw3x0iHHBx8C5jwfMh52eu2pteHoAliDm53W29+kSnx+j53YjWCiPbWKN2mly2O
L0061QCRD6pxmc9TFe2KjFPjz8Q+K+3XGN41Q2sl1BPtfyg4GhRvfQBNZyDBYpcNMoYJwAkI60q8
C3STm4V/UuOXxrBj7Vfc2bc3ey3dPje32OuqQKYmoSEJNrDpWz5WTkc16FWimjrXHRXz67a5VR/C
xPKM8qZI7peXVhPFpiFK1G9bwx4ruyjvJxmy2FtSzavLwkOWzGMGM7fGZbgKo6loaQQ7VfYyH4qu
8gYF5DnVnbFVNlk19ZdKA21XcCUuAnBZZ6FWxxXCkaxYcrAjkp0V7uj/jMgGxGAtWZrbd+DpAbRb
X2IYotEYGhAsI3tpnIZB+PmpSx5krbd05SSajdM++9kywJwbWzyYFcxGBaEOY3kncq8DiQSXDNrs
MQDXbPjglqlFEgimvYpmCkyR/l4fP1PpEZWADRtrjgeyVmSZqgI54mVtS5k5HooYDlG2FU/awkLb
mZeqhPmTDUurqzmztEj9oIZjTmYBS0EDSTICSUj/vut+3D5Ha+H/fDkL/46rDpR9OYwwGkED71lU
EVeYpyiv2VhxMTxgIP22xdUNPCugLOIhLpugzUcUUIbwnhZuKe+j9FWNN7xuxcVxs0IdFaycKGMt
XXwoAdIp55tVp1+q7nQY8mT7Dnyqsv7ZbaLrVo7u3H4E0hsFIRmcG5dRQhVDIaY5S89YB1VyyQVT
xivVhh3Q38cs0LbYYej1mZrzBVByzx1XID8v7U1KPbSEYA8B6nN6zXBQtr79lVacb4bYoYaLRzhe
4ouvlAuRjjVBfyyUPsrgPsM4apxu1KS3bCwiA00jWc8q2JhHUXMD/KzSSTEG9/ZKVvztYiWLb9NH
CSNBCU+o44KDqy6t9hF5UaCh/n+xA+arxTcJOtShJqwGYHleyA8ARLRxCT6vDc/+e7UtAiroANAb
pfjLvJrRUtFlrDAvjG2rAYbjbT2WGDXFlJItSRk4AUmRM9XJ2soED6JM9yG4AfcxdMBPg1Hi96V9
mNiTUfXeFIaxCxvtH8xcgD+nBgPHo9GYfuYkdYzSXDRMgc6zMQHct8FZ03ct+hdAjBWCOElaqpxJ
0/DN7yf5RxyI4GRG5fgxBKnuPyWtSn7QForPRSihCtzLeuAZINX57UfJ9KinKpTMJIxIe2VZ5j3w
ekEfW9NQt75X+43encw6kSqXiEQJPSUIwm816/pvUl0RYuVFEf4oR0OJuBT44EwxGrXboR2Yu32M
of+NWLwWTgBiAygTb2Qg8xZ381TiMsgUFBP9vLEb5tVI4kq6G6pTSZ3MeL7tSmsH49zaIvIHMebE
YxXWdPCFtSXmkcA8ZaDMcNvM2sk4N7OIIiKZ4DQjzCjkt5I9Jf5z135WW229tQQYOsg6qnrI1EAb
Oa/27PFf+yw0CUahLVF9liBiyjxCH5Iwtkh5lGIP8CGzetS0jefsptl59Wdm+yYMUmTFqLWR3x1E
sovsORUJuNocxsAxQx+E5ED5Q9rCc/+d4VqcT9A5ogViIjDDXRbrNUCLJgFCl1mgp/qkxcfUDS5A
UUEHFi9x0ILRMZAWBwnbD5iqSNgT3oX7KSwOI9G921945V66+CmLPWhqI0U3Bj+F9orGScFsiZWA
LDeB1RYJ6Oq2WOFW0gksHPfSDPaV9SX1sK/5eUQz8FimhfZSpIVjGGVisQzkU1Lxhcr7TozipaTG
79sLvRbpmTHtBJAOTEgCOLLkHNQDpovBbCGjPb6xUnZDJXs3+xz47vTFFAAdA+uegvJBETUkJ4fH
CI3PhkUvjfpC2/jOV14HvbQksjVFc/0FkCVi3I+YwFmDJnxxxzEGQsxel0HjppQeKL9AGI5pN82N
woxL6bBxoletqThteKnMaqaLMIWOXBwmNabom6Gwx1yHXgegSGNhqwHAm1snew2If/61lwzQDKQ7
vQRxL6srpr2PGWwlMDIdo6K0uZO1Drq9ZZ7Ex3gSenFIQsk/ynoaQd2lFOGXPxJZsppEU1Drz7pH
WR3jXZwZSsGplKQqJEL95keYsOG9C4AL4DENq0PYd+wwynL6KMfIffKg2HgbrcUNJMToPwEzx6Df
tzi+cTCJJuwGgMmkrrN8DBDIhmAIxfQHBOESp66TVxSkHlmKcduEcGVov24781VcngXsgGXHH1w4
yGIvI5c/BVOmh7rEQ9RJ/cA1e+heDnZF97ftXGWRf+1QBCnc8cAHzt50FiHRwhahGsFOXb6mBGS+
5cdtA/MPvYiECwML59eSZpyyYjYwvMAvFOVpUzBzaw2L7K5hI4mTBiaMMHBZ63MQqW4kdhsmlrCj
QokR0OZtEqHGafAumxvfYX2bAJUAQxeIwugiSvuDqnXggsQaYsH13q3rZ1X79ykFoGAAz87QQUC0
Fnc9oOSTRCI5Qz6ffSMk9Eyhv2vKFuT0ynWhUAR6GdRTUTxDi3wRgKY+HjRWISKMPUga0bbDpGIb
ehnQUbddayXgz7VqjOgATgfazuUUg1B6NH2NMbMq9ceAegn93hV2rdjZdOjkN9q6Pkgpwx2pBp5i
GEkmD2kEysadTCwV/+/2r7n6gki6QQcL0BjDOUKkvzxJchpPEmLSjMbOAEbdtSP49LaC+0q4xZdD
MoBJNWgAoy97aUVKTTzDwimdNQsfoKL4+joLCUKN6mXk0NLc/Xs1Lkz8M4wWYzIIIXEZh9qw08kA
QJIVAIcFNMXAPlT1fdgaLr46X7i6z80s3B+PHFKJAmYy0M309H40t2izVq5FWMDrXJtJX65Ic1g6
RkrGYKEgrTPKoMS1AY/30snxt8ST1xYDPno8B6BlMR/ny2+kaZMPV0Aekphx89jkEQAUTZZt+NvK
JTVPLWroeEIRYWaXuTQDwAuhtVxlVpCbAeo2jWpF+vSAHgf3i9ApJ2i1j7+GLnNTAZwie7nt7ysI
gUv7i28WBxLrtKbO0L8Ds3HV8WqUQLqnhPeT/1WLyB0lirlJvLqHrcrv2sdE5xXpJXIc3M+LHS7A
G0WmXCDTQ78k6u5USHjgMeEPxynZao1ehzMs8x9bSyRXBK5XGoLX3CJTA1w7dLmHIxQUjK03/eqa
MIWKNh8GOtRlNTsJNXREtJn0FqU+BSx1euq2433afOSSt/Hp5hB8cSnjuOEs/K+tRRQZOiraRIct
lHjwhv0jK3jD7jS/sKj+a0JbJKJuAXDg8Hrb8MoaUbCYCaXmSRz8gEuXBXlKBLovEGH22VeQS1zN
kVRhrDc+6Gbs/AdbKMbBPUDojD+XtqS+zvK4hXKNqQp0mj1V9eSSWaFoefPvoQAYPwDUGlZAew9Y
06WtshkrNRjBA2kKT1PupsRE2VThU7uxfyud00tDizNXkrHW0gGG2uyYhHdT6Q3kt2o4A0rresu7
/IhOnay+F8XeEE6bPN3e0/lcLfwGZN/oQuPWlTFnPn/fs2wxZxCNwuMNjPusB04RhAQR5IfmTr7+
kosSTM+/k60JuJXzd2Fzca8SRFM1m7kvJ5q6Zuwqmb/TyYE1W73grcUtgkpZNSwuB8xKERJzQwOw
Tx95m3wqzLcb2lmR7EbGj9sbOv/4Gxu6pPxHLjEaII8EmaOOyvShEfZEPyZBURSzhrje/3tr5w/R
xecbB7nD3CCehkYB/ihM1if1SUI9PKkGt2rBK1VuUgv/Hfe+XCG6JAYGixnAmZhDWOzqlDThpLRK
iGOIWX7IRxW1brj9mIqO56VkSt6YpOaxlgJR2EkdKu8KlLUByy3pPpV9Pbqf+sD48pNC+RpEXhyk
SAv2YzqCdzsDL7ER9IBRiyKtX6ZpGjw9r8pHWTK0ozaq9HveV7VXmCWFllpT+r5VsFH+iIYm+tCU
GPw2fSlp31BGz33boDmI3NVhqDq7SpN65FVkdMTTeom+9Encmg+JmRcx7poZ7xmQruz2ZpBpipsl
sfEdNF1SbhcoQtZOm0Iy0NX8zPxTFj5GS5qABYXj+xIlDsSulMGrEznWrVGgcg3eEIHuc95VZeUG
VTawvaTTznhWzVBE3I+UYdhTP9N1K+pElhxkgDSwcW1QAUlMBi8Oqdk8+FEaNHstrYJdY2ojTJhD
9iPEGPxDX6HCz8feANFNboCHd1KN0bdLQ0LHOytHUCwwwwfofQrSxEqzdNC9jFDf8dUa0k55H+in
uKj0wkLNQceV7ndI7RkuEtDbpHT8DbZAht52qWEEtuzApfQY9r7S7MdYbsAolOtmzSNpTF8KaAQ+
qGo5RM6AuYk7dZT8ATIK6aC4oMuROq5FNP/RERaBnccsewb1xUlxgewiv1DH0oyn1OyBDGlCMNRb
TIjGoRPgYG6cQuWIN0lYPugTzdvXCURmrZWZZV45pp6ZYt+UjfxLVtrRk/0wjzgb4wCF5DrW+2Md
18aPkAY6uG79oPfkSYzowGJu6A3Nlqiy4qxonrq+JDXkTwHXNhsd2qe6KuWffcn6312oVd+LsZfv
KEocu4oF+rGVkgyDBUGn63ZvdkbGQ1mb9mZaSq+JKbJnc+iqFrR8kW6TLKyOtA3igEeprr6UaVa7
fqWOk9OMUAnkog+S90Kpq8e6gMQC981e7Iy4wwy1wDw1mGenzv8JEq3hs6gkYUDiQ0we8Bsy+MJ0
jDrZ8WBqGEmL9QrqYxkmig1pzH9mU5zstFgi75XSmsxODb/4g5qtoBYIAbQOZIXZBLKDXv8ZgKQe
WmaKXzxFNSu92mBq5Sihrj9UZq6OHE2EKeZdZKKG08qBHjh5lvaoNRI//mlIitp6dQvXhHcjgida
m/duz8IZc6NE+V2aNf6sj5H2DZ/kAA07Dc+CO2lIRtnNcVh/aaOSBDzJOmVL6uUqGKNUAd5JglcV
Xq14xV3ebn6v9l3bKhKQP5YkLCWE0oumWrF8Z8RPKFneDsZXr4TZGvT7gDXFe/Eq3wsjlovUhzXJ
/CkyDHXTjcrL38z0IvQuLCyyPD+kIA+M0ZYGKdxntEv37rT7QzzpUL5H1q+Og46ByzYKhW64MX02
B/Wl5fPqlXq5k10h9KhKUS7JMWmCFmXX3IviPR5jgKsGnold2W9VaLZMLj5emvUoC6oooATjRwqw
i5zzAgcixXjFz85glrlFHTPndLfWuNhdtZ2aLke7kg/DvaG6BPoKSrSVqM+/+soI9B1RVQTv8lVi
2WuhJmkdjGhvqve9s5P3dN/3nuIl+9wTu2p32yevlQDmat2ZvUV+WeXQNlGh68I7V3lRvnffVes5
sXxhq4+n/qSedFv2dHvD6OwNtxa5SEtoMyUhcKmofQWJHVRg0artyTx2rRVTnWv6QyjVvGojnghb
3lLNWTuGM68hMLwgAAKv9qWrKkGiJXqNFev+XTUTqm80uK/S1787+s+/v0hfg67r4jbDvy+NIGsg
nTMaXJ7u0i3Ghq11LPKsSiMBG2d3LKCikik7X94C8fx/nON/l7Kk565pK4HeEiZQ5NID+yN6mk7d
7hPDmOFXfky55mZu+VZtbOCm2cVDLvLNaBp6mAVHz/j8lH3JFlIWpOPH/se30c72bybU2baqK6vx
BIdhngHFlbB8PrYyNLrR+Jb4ZPLqwD5Vb/SMu+qrsV8fQQQwPoQ4C4Fd8/hNPmobb9fr2srsNWfW
FwG0MgVgTD6OxMj4FDrFe8Obmg++I3nqt3Arysw+fnUATSjPzRSCc8Pj8gwUWaQgR8Ra41P1Vb2r
Fnp3R22veMNz8X041BzQt2Mi8y2fXV3mPG6hzywSOIULw2A2GaZ+wDIHyKBqDJPsPIjvIe5Jxn3J
7Ni/r7YgGtfqXdhaHaBaCnwz2h7LGoRI/K4tJSw2y5zWkZ285ZWXH9kzaKpOo2u45lO/Q0btbMGR
1iLBueFFbNVE1VQdEneegBdA5qPySgF3rthGDF8LBOdmFgEN3xLJpwozsvpDhyi61v25Ha9X84pz
C4uQJum+r/qAiXOUoSuuHkqXPjacBycR2Bo3+JvY5d4T2bPHrXOxsoUYFwO4haKtDCj8Ym0qdN3Y
VGNStxJvChrLlT3S/WC+317g7HWL4wAruAxmNBdIzBYBh8TzDFc9Ic5RJ0fTMawTIGy22J1XvhMq
RlBjwQScAvz3ImDLfq2TNh9w6Mw3U3+Sw40JXDr/zItloPzM0AcGUz+Yda8IdTulYgKJe2gdwfJm
BTvzgXDDi22IVPHGjY6J0xyzJ0hxO4OFefL3x95j9xqywpxnj+IBseboO/T+fvLAOLxXeWC/pda/
3OnFT5z36KyeFBpRI2EOANLB0n3SHxPNIf6/PQ4wgW+ItjuEm2RzKRzXBRgMrPs8xEsGg4bPlGz8
+1exc/73UYKHmjN4i4GUu1yC1MlBlPVFaDXkS6lf+ubQh3io2GG0YejK9xeGFnsVmD7ORQDVaBX6
ur1/iPQPmjryFjX33+HVpdv8zYVmCnBAXBdnLJ1QEyZFiwXZ2vvAdac8JQ65/yhtoMCswGtO0aGz
sn3I43v2lD6b+8xGBuBJr4WzhZy4OiOYdIEyFYDXs9TiFTkdRNXlrM57MFCpX01kt90WiHJlUy8M
LEJZ1kC0Z8RUo8X0h8l3MXReAkS+BbJa8RG0XOF7DD0hFMMWRz3x8dJmzWylukt9wXMVSgqFZaRo
p9n/+kSdm9IWCERlMAuiDDA1TI+08Fpx6IyNhGxtNXi5ElSBZ9qU5aWdFiHt24bgo9BPCoHn/OgL
TKECV5NsuPza5z+3NH+9s/CQqxqKShosFQwgnhzojy1iwuvxEHjYuYmFt5vgn5OLkmK/XF3lkeCq
g6qYIwJvVLmEuDn9vv2BrokRFhYXLheYg1DSARZryY3eJZNTq7LyY3CqkGrRT2ZYW/ML112DhcmF
/zXShCuCwmR7yCXIgMLgH9MaLPl7lFls5ApI+ezRu73Qq1uUglsHFDRoNSEsottz+fGavu8SKlho
ZaimJG9Uc+J6A6fzt5O6iFWwgYFF0GvPVKMLG0TSoMw3gKEOBdt7aIZw46A/ZM8DR13Xjb80O+CF
1fDklN9/Eafn90DmcuM+4z97Hvy6vd6/TcdbP2bhrUadCdYUemiNFsqSEBqw6cgbezpRK/zVOL6b
c5D+FLZvqaiCc3/jvl8JZRd7sfBkjHX6RuNjL1Lyx6AcpTNexc+F2EKFX0MQ/n7YfzZ94cBxUqiV
mGBodAjPuLivXRCbvxZW9tzslN3kvXUWdVNOHGo396ZnHtodOmP/loBx/hXgNoIkLK5dZPSX7mUY
vVnopRlCLduOiRUj9TQepi2mh5UIBKgAOB6gJ6wSjBZfWmkjokba1EYWa4AFe42ytw2nWQmmFwbm
H3AW4uoACKwImlBW8ykQ5Eye7qMjRIv34a/pXn5gXmBloeOY+y2Wjr/wgKW7ni/t6uxElVp1sCyc
IuXdd/rVetOD4CEmDO+kj+okItzrWxn81oYuDkmntnmYKbBaJq7IHpvy6/aGXp8CYPaAtYR3AOZx
le5FYW8SUQcAxsdqszP95t6gE+r+BbD+1RBuYV3nTbrcRFSMZ6AvHBAkFn9z8LPP12VxbRoVRmf8
/HECoqR6arcKmytxBTYgu4FMHhSZeJ9fuojeVFLZ/aV5/BgeML9QeZ2LFL7bBZ5uWugYOg70fnls
ZfZ2+25tfXgLoXFHMVm/fKQYWj0okYEKbrKLWz685C4YEazeERgUtySrss0/k2ZNd4E7TFwc2433
wYqTYu3/2F+WnOQ4KgkdYL+1/Cdw5NS4LQ0bc7he7+wnqw9txXq57UHXBQLU489tLp5/0YCCHcSL
kNMWPN6j6njQv0sF/5VYYF/F4u3QGRz/W3m3VSBYSUbQBkBAAz0TBbfdshZZqkVbGmMAHvfom+5b
MsQFut0QeAzSGIX02IEcqGp4rsmohG7c1tePeqwatzWkr5Hx4MJeeJkMotdYmsAIHJ+IHe8zp3dM
BxcYCuqcePFX8KrfgSxq5Lo9fLZWuyWluXKXX/6ARWSITA3sEDp+QMbBababMIN2Mr6a0/ffhjse
oK90HI6Y43Iw7QJ9kGPySgEHtuTDfTNZlc+BzdkoAa6GkrMdWVyoePMNkxmDOrMaHQ2azXrtRsjY
A2nDya+vAMDWQbGCsIVkWl1CcEU6tX7b+gk4zx6UUGBEwu3Lx1YVbtn/vO3bV0VNfGTEKYjQ4kVM
ICF3GUqSigFATWHKKFrzKYG67lOfiuM0JvWu6ERkqWP/i4hxOCboId62fR35EUPA1QlGR4gygbX2
0nYfkEGqDWwnqK0tX88dscX5MCcey2AMYS4YYRj6wyjApYUgrrQ012YqUNY6uoQUTG+OSRl9a/TR
6oDe0tHx/Q+LQvsOeC0koFjapcmYtFEIlkUwGVSPsVHyZmt6Y/Vc4qv9r4XFsUjTqUwgIY5oRBB3
MQGK3Wvs/idUDG1opYJZy435e/KKmnRg/ZaB4dhY4prPALSFJGi+Aa40fKkBGQaM0KCJFyGbndNp
+hA89nyzCr3qIGeGFiutaJymagRD7CU9AWIwcZAglMdon1nf1E/VNcBFtXH0Vu+X88UtzniS5RMT
GmxilOtVPsgW/dFiP/8YD5GFcTWe/dqiTl7bTpQyQCoJPC3Q/QuP6XQ1gw4fZuRZxTiNnTy0B/MR
A0FyDOhIj56+fdtFrx+cBtDe+Hq4vVFoZ8vqAzrAIHLMICOXj+5AH/o5zUTNe+ogtM3l9s4ECYvx
ZdQ1x51kK6zacKB5RRfHcraPOuSsg2TMwqOXZ8SXciL1c70jUw89pqGqpzD4vbFG9aYNshy8HHXm
M62GDWHSJxXcrVlLrUH+jFlyMmN1R6L8ownGH3EL0GGr7Mtkqzt2FXwuVglZyctVorMCsVoDv6CY
SS0GyPCK+zJsjloz2AzQjDHaAjiufljknphuBjOoivfJpckqJUk7KRTaUmUwaZ7E+vp7OwUoMMlj
3zyHrCufKllimauymYXBZ3oQnJSAJju9LDritimVD+BQ6LfG1q+uTmwGxR6gSI/nOQDrl78M2hpU
QA4CEoKZfFTkT7mqdmLAcFDMJOc/fHpU1kDxAc41oNsWtkAdg/KNnsC9jHu/f4MSN5dDcPgmVlY8
SMWb1h5bdsi6t1DbeHGvffJzy4uHcJerdRTWUDeXxzu9ulPyPTQ7LEbu9fBNmXYb67wq52NPGZTq
of0HSDlbjlXg4g6yUS4KqzTpiRbq89i9ml3pBAEG6GP0B0l/J8vJyZCMg1D8H7fNr62Voekyk0WA
Ff1v6nr20InahrUV8FpQ5zPfRxaCIZUAjWlYYS1/h67isQnoVuBaXTEUB5GtAPyALuylF0nDSEI/
wIqHhL0OqnyQRsUelAa6G1pw0hQwjCfmQQYDPfN/Zygw3V7yddkMO65hr4Ed+38AgUv7xA8VvWug
e1iI03y3i70BdG1l4K3V7wzTMVDbgGoesTNwuDE3KbY++VysXUbOGYs0NxcIw2jJ5Q+ozcgXrQwN
yz7eKxlwy9D7otJXGKGAJO3SEZDAOwzY3V722pf+yxCrgVBzvvQvjYJCM6jCOZChhRqfEgD8+QDo
5J2ZmS+ohNzrsf+zS8xmg6pmLWSgPg57mA5GzX+xVoXUOdqWDRDoFeG0zbmuQdRy6LmsBBulo3kF
i20FpawOuPZfXpzlg9ovMTahF3JhdezTFK2HRNluCgH2jnq/zQp/3eTGpTeDpdGAglGMRV1uaJsi
u09MiG7jin0ZUMIGmzP01BJHMSqvF4+dKVtd67uBEm/cvCt7emF58SmlQourfpb7Fv5jD6xkk9dI
HwOX6JtJxsoFDFMAz4GNAqCJZVNAGieACzLEh2YiBxqBWKksTqEU2KSsnSSDHkUZuoXxjLrhceo1
T8hbAz6riwUzJp4YBPNnSwq7fEI9K8yx2En6aNidkAQvm2cRbyVwK+cDSSqwAyrwe5j3WiRwrZH5
AmcS6ZTSHmoDo+SYXtUq5VPKm52UDfvUH7zbR/K6JDG7kIELFQAlFLeWyERa6noObHFhJdGeFbuI
HZTAq9Md1NlzYxdOdqZ/YxDTMV01fpNylJ3BZa8/tFsKYqtrxwAzyIPRUcZ438KViTmEAIwWVgxR
Z6hukFed3Rm1byXh0UyZe3vZq1/0H2ts0cvqhrGK4grxPy86cFZ/qwRy5YGCwGsj5K0FBBVDKdhY
iixi2fD3Uzx723aCoAhAU6UUgeu0fc6V8hiS5Hkw66fb67qu8+BzIvigJwLCGEDOFrFOyIMcYcoC
WGpz5IFS8lK4CQqHtLzLMwu02H707OfvkRGhBvR62zhdCX7ntueDfHaRJ12vyHUG8RQlD0AiH5+U
sNlw15WEX4UoN8ZVoRRKwbxzaaITZRkavlFg2N5wjLi1mDwiC4z2t1eydj+D3QdM2zPDwtwJuLTD
Wgr8OZDRlqjNwoOsGMXkbxY8ZUZg2h0bUi9sizsAmGGcBLYYaczDAOKiWcDewE3eYOQiGzeylhVf
wofF1B/+wsddHtW0FDQbMeNkFYloNQvJtn8ywmTKbVMFMJ/rNUmOTPLjrS7fvNrFrQYuUqRokGvC
3OGyVKpFwFIXCkaD6sBR6/teq2wVtVkdYzmp8TMTdtNtfYCVoH9hcvGhozY3+26eRtINjKaXb2Yt
W/KQOZjdf9RJzYtw5iwhDOO3KhTzTBOakepGN/pvYrBYN84R/gNSD7Wf5YM6G5GkxS0OU00i3qUK
7wEPr9jvjjRHimFnP8GFR3+akcZLVnu0rTGEnu+i7LE2tF3CGoxXoNCrRUcfGssh4NJDuUkAuHbq
UHEDjhdq5HiKL1LZTrRxMJo4dTlqqH18aJPvEF3Wie2L4C2m5Z5G3xVBuKr1r1AdcuO45rWsbsS5
tYOJ44hyPvhqr3F+OABgYpuQ+EREaqyIKsMOzHwYeBL1xtNo3RLaS8D0gZ1oiZ5UdFGl7fw0jam6
MyCjIDrI96Zb1bG1G0KHthxmQCFWhhnwywgwyESKWZ2VlhGCgE3souR3VBQu3Zy1XfH0GbcBhDAq
89dE4vkYsbiJqxIE7AC/OSGm6F0m1w0SN6l764xR/4YhJ2WXhXp5ErpA6VqDFjDNy86qFDPYuEHW
zjq451AUnGVyri6QoikVbUq63NLCb1r6aPhf6rCHwsKUPobZyybib2WbUfv7x9zizoibSJWj2Vzo
3xkgNCucqX6nm8W4lecOcqoZq4YqFbKLRWZVQAGVML8tEc8xQHLyi9+t9KU2jk6/M9Wrci/dCtbX
1dW5IHVmcl752W0YxW3R6QlMjpZi198gi/H8C5TqeEXz9hjynD8ewj/SY2vpdrYRuFY29cL0fJGc
mR7DshZm3JVWnP+oQEyjplC9f+jJVmNl5UK6sDPndGd2/MyXC9HCjqSmrlRJmEofLAjY7Nui5EQK
N+6/tRTxfEcXR7InYTREPXY0bb5P9cCn8qWPnmXJLnxQ6pruRg7A1k4m3o0EoucYgYfE2eXyphjl
1JwgSYTwqI5hr3oYak9UAuOviEHaoW7UijgBqrHumDX1uww5n0eJmSM5NHqGmnZfKoOrJWQGeY76
GLh0GscndSxkHSPfhKSPCOeVV/Y51XeRnww/E2UoNOBmAuKEU4B7JcDgwlFUJgbdMC1HMaygdZjA
H5hUH1K5kJxojgMkV33JggaU8ttsZLFTRZ+MtpyZUmR3YZzrlhh8455J0CnhEActH0lA5ddKVdLv
TM5AXiQpBhAOppADFKojxQc0tWjifZv1BA8vcCbYih7W+A1Ge9/pPmE8hZTDTwyvgfBJ1eoXUpG+
tMe26jED1sgf0I9C8KT/Q9qVLceNI9svYgRJcH3lVouqVNpt+YUhWzYJcAd3fv099MS0KYi3GO2J
mJmH7hhlAUwkEpknz5GpUaCZEMVGoMeVeoxAr585Tdmj8ZrVmM7a1ZkEaBwC2eRoSqp5ST3Je7tS
McbTpK06gSB5sFHeG/IKsR7NxGOfxHbrVhGz3gsFxF9ja9q/kqhUDhmx6Q5lrtGz0zA2jmiIFuDg
HTvsW4FNdqIak0JeZbatKyeNEbqtrGU/q3JszwbYMDGZlbCwDWjYxq3DOdN/ZWj0vym0GS03iWr+
o62V/LGgxRQ6ejWiUWJJ9q9Ux/Y+mIUZ3XJlkJkbjRC0BNsEEDrNBLJanrADbk9c0r1t7bo8VAcX
3Z1D1rTsOIEe+NCOlXqQm8F6q4ayp5hfj0HPymt4mMQHkh8xz0uyc64Xlg8FSIr5gLTNb0jRhWfM
1Uh8P+YKRicSUPCfsxa+64yFWnxV+RiC5gekkprLx6nCVKep28V9ObD4xuAjAUasnKoJ/MVVlTgm
Bqx0f0hAd8NiSPdI+qQ8anygaJlUUGpzVFKoyl2pd3npt73SRmep4eQ09Grtk5bY3zt7rHZoFOY6
xv9VI9tINFZfODZKgbOGN5zo94N2EXQ4b+A9WYn7XzbcUN3F1VntXxN6SxInZ3tS/OITxLRPhrVF
17BmGs9yFClncV7A2oS4WnSNXdWQTMFsun6qu+5Wj94TNXP0pNypMDf2XVCo/U2VgdI7LaBTVmwE
pZUQCMSqAmg3esSozgshMMfgCGh8QQvbSoqjujv91PYaTqXsgsxpw9ZKdMcEKrqppq6CJEWskSpS
qtdKI6FG2jqGcVtmhkvr/Rg+hWRL4W1tWajOAbCuok/9iW+kHHuEzSoqMQ6moR5bacVRkYc2dehU
6eCzlmnrTZGS5OA9MPreuR7pV65LVPeVGYOCIuGnsiTKzx1nE6bzU2jb0xRqwhI/N5IMnoMtSvYt
U8KNCYo4FchCmKqGam9VIMzDt2yGxI3+NQkzCqxorKInDj0qvNyEjIcMo82tEWoVrMv9MAMvnyoV
j9LQ+8zMfBD3+cNQbKTmK0+RDzbn1S+OphkxI+4YbKaY+M85wSvk8fqnWkn+l+miCBoKS5tqv1ki
SkyEgw4cQ5/cCa2N8dYVd1xaEd+7eczabupb8EK0Nu5v6YVirobmBqQe0sCMtF0XbfGmrCwMAxug
8MO51gBmED5XQ8aago0AN6bO3FpukdOEh5Qq/z4zxGQIVIuAKkBJSqylNmirWGVcIjMENzfX9xju
R/L2ZG6VvdaezgAWzNol2pwGi4FqNIaSlBEt3Rzn9Ws1JIBAG+MEUpamSyUIZhgRfkXMkhFEXj3m
0ZwR+c43DFB1FRi1IuBqI8W8ievO3seREYPeoIxuYtpLPnhSOxRgayiGeknTF3dDalgYFuJdnGxc
NqsOvXidCBkg1VHiJrMjcBPltJ6hypPEZOObrMTZD942/4jFqYEsz6j0NoxoYOdRh73SvnPtXqc/
DN2/fnpWow8GDlHEQVELrPMfLbWsbUylwGOrQ6UK5AkeoXuQR9vhy3U7q+dnYUdYEavtFh0SrIjM
5wU8JxZ0+nqFBaDjeNVD7VgmyQZee60VAr9GgQokOXPAE2zaHc11ueWlC5oIB8QgTpzmfjp9iyG5
oMTfwBmqpl6mKd71pa6d26VZ4dwmdZ6pYHco3Vbv/TJ7IuO4S9sNI/NvF+pQEDOD9hfwc9DMEl+v
TQrcVCejRNChOxqR+JJE7cb+bZkQQrdScKQBEUxkGaR3xzC+Vxu6cT2s7BUC26wzA4qbue/50f14
JZtdWjcoqcjlQ15Lb1GYBllY/kUFY2lGKCm0NOVGY8EMsLNleinARRXTMwP+2fZJ9yUzdtddYO38
ypiG+81LCB4awQWyCj2rTEcttBljryiaC5tMvxm0o9qEnpmNwV+Ys/A3TVRi0RYTzLHJqIxWwaM7
RI9PmVJfrwxPLTm69PG5lA7Xra0dZSBs/rEm+EXVQaCVjbDGpcvUY4ZFfa+Tc6NDkxZw0a1rY634
BJIAqOXgBGP+R/AQLaHqFPcTrBk/NRPEKruh/5WyJ7sPvap9H7QtANHatwO2Djo8gMaieioaJAO6
tVFSuZQOvl6EJQZPtQHUTMwdY0D7WqP9fn1D1w4BgDX2zHs4P2KEz5fFQzFPF6DzX0C3ZDAuUaTv
VDxpN5LatZXhTQd+OQT6z6BbaxxNirMG+qfa76abOuSOPfgxx4tua9Jt3dQ/7QExKSMh6udTiqTW
5F8LWXYK+jwasVOG+3GrSzi724dIOLPXLWDMQv5cNsBoUAIYs2oOh0HxwTsNoduHaQtl9BkAJRgS
HlooSyphPsFQeSLvPJi+ZkftQM4c4ze+FoCWrN1f94vP9cKPFsWkkzU1UIrwRVceXe1bsR88dhnP
0UO3B+nCeXAxO+Hm9yAKe1aAlD6Wu+v2PzeCBfvCUciZEqJYA/vxQbrYjxHoQKoXEFKdrKcx8qe9
iee1Wz2pt5hevm7605EQLAsBW0mbfmgUJG+TBaaH5Eucl0GzlWB/Ci2CESH34SHt2Uxy5E4KNK8A
WYPc90NtD07RyC+R0jgZ7526tzcyyM8UE4Ld+eJdZHcD1pWEs8fKu+4ksz0oH1z6c7QdPJHUS+8N
R/UGxAAeefqLTZ0HQxHXIOIhtoXKvgZbkoZNDVNoTrMdL17Cf82fN68NlMIAf+KB+VmXpIo6qZtt
VLbR7Xvd/gnl1UsjjeUeoN+Ne2/VS/4YE89HZ5MEE5swFpOfuuxPAFzjJXZ90z5nkR9XJLbPzVgH
nQSBEU06hZrXGSdmdqCZIgFXAX3zp/KHKn29bnQ1pi0WJrh/zCZ7VELYtKmao6rHzno3aqByQHUX
ippbSlpb+ygchEwOc1x6DA5J7uPwrurA1b8BuNoyIfh8bLN4MiOKT2V9tzQHfKqOGW3Ey/WDBRSA
DHLmWZRk/hGLgwU1QV3rdaxDt8+S4k7VudCcBpNEZB+mB50+mVLkRrJDoqDSL1oKWTJHbTZS2t/d
xk8X0uJXCPmRnZMS+tP4FQM/yGiyxgMeor6ZvMXDJWt1TNN7eLza3dbo1qrTLOzOd/Ji9TEazEpZ
w+7IHlXDVZP9VFIPzHHXfXP1QMCMDT5X8OFi+uGjnXpqoWwewo6kgSVJwzoUg+/DEJz/IUR74pkh
W1Y8qSbHmG+8ST7lFTiMGLbDewG9XgwuCXcwRDb1UVFhO6msI0hBvBQYmn4g34zCPERbF/Dqp/xj
Du3+j0sdTKsqRjUBRSEmZcyf5aB4EYpM9UNpgUEu515cBFneHzAZdn2T177l0rBw8xpUrkc1guGc
1V5FjENEOUbGoZcSbWWFn0vY857Opc65q4W8UPCbtK2HNqewZYEYzukIZj1a1P711BuNztHLwZ//
Oa/JbaLMIDAFUj4bDG7rG734DUISBzrQJk97/AYJgM8nEGT1N5mRY9Z2AhgrlyFa30vRtIsGazyW
VOWXDH23BmO5G2DN/2czoEH1H7o8MRdX4jQDPQR+iGyA4bnxunbPzB9SEyR6EGlOARnhHpuE9t2w
Fb7mECjGDTCvmXjpgDgc1eePzlYRRg0iFwiR0XhLpApyR1tN71W3At5VxxSwZgHK8NGEOtp2BqgO
tpl+s5JdQt7tWQx6I8FZi/XQQLNBfA7QmS5qhTFpIFJR8jnP0I+tUezjFjqj4/frR+QzIAt+C3wJ
gpAJbmBUQT4uxkxLqlgMaZTaIcSi2/aSmxI6Lw0qS2Gbqs8hIQFrshDP4v77UBZf69q8B9GV7SoZ
eQ4bbavAvhoa8cJCGRXgWzzlhKOEMiYuJg7BlaTO/JCED6BI36Pb52IkxUtCeq+1ma8DsxSlGxnD
aq4OQBaGXuC6M739x91Qk6zviIQ5hKS848awo1z7no6JkzUPk9J4ShT/tEB7BfqfDuIeXfnaoDLv
91w91HqCRA21WPv1+heaD63o0PguFoq+Bv5jCx9oBCynAmBuHjVkx6S7zwgKYTr44sPhtoDka4hH
9nWLa/69tCjkTWVnp+M4wWLJpsohSNdqOX2lGKfXN7Vo1rx8aUtImhSpmQa1h60E2bSN9qxZvpT9
Rkqzdt8tjQhpE9eluFZsGBkRghmrHBrtJPsYot3f+df3bu01tDQlOFCRNm1cxNBOqkHtX+c+Guwm
qu9J5Kl4541R65TtRthfNwmUGoQ1EI1EtmbWl8D5GFidHFawxFyeqIfRlp3WsG9Do3b07JJI0+X6
Qsl8a3/ySwx4AL495+5idQ4IeQPoFMQnbUe/aBgyxjP2VJwJiOduJH90wwOE6zwNg4/ZufQmJ3z6
Wrlg/jrSp/Br9a5tfOO1uA/4EdIpgErm/vXHkytlXB9jBUEZs+cOQJ63NNrM2VadFY0/MKMQzAaI
NEtFnk1QowB7cnivPShBcYz8zvYGF6TKuyhIvLJ33C26rTXfnT8qNNjmIW8RK1OUM9CjxvxMbphj
eZeNXQ/hBERN3aMpUNUsavSHugZ5s3P9A68tFuN/OqwCZQ383McN5WWGdELugLwdLwkJmjxGzv0X
kQbjB7hHbQ2gY1F1A6iMPkcvKHHb9k2abqP4mdrPhhX8xUrQZscnAx4O//NxJZM5jCmuUxwQiz62
bffCOCCu/bRx9FezHhADA+VhwUPwevpoB/qLYSQP6ACl9lmPfSO56fNg5Dve3sm6Xyg+wUPJOCnd
01+sb2FXiNfxoLRxH09zDAXXAwAxpHooMmljF9fuoeXqhAPGIjpFWY9djE0NdWRi/pyN7tE3zl21
zM2Alq3iVXn+b3vGSFBwnvFSAp8s7mThsaL3eUVq0M26E4iPaGbddKbhjZN0wZCqkytSYBi/ru/n
WihZWBQJ/sMmox2BsiYUOSPXYrd2u6U9sZriLE0IroIXnlYZEUxYVghFYpwsP47uov5LabhgGlPz
GmnzxoFeuyd+awLNA2L6p3si1Eu9njBc6yYdaBj11x4zIUPSewRMz5QPx0bLTnI/Hq5v5oZVcTOB
0hoSyDhipcNlKi+svVPjFy7d1dqeV261RaC9FrUWixT7DhgzahOoAUKsj0HHEMMgoJ6I/+IkLG0I
560YeGFEKmxoSe1ImqNrGK3EiD8fvbHxQXt/fQe3liQcvDGzkrGSYc6M31Jo5+SDz9uNr7RWljdw
xGbmTKS/KMV9jF0kiZqqRiLhtmOa0kBRu+gVoCLjB4UwSmAXwOYNhZXcmkPDJ3fkkXQB0R8IpYDc
709xlaY3jW7148YFsbJ2XOcQWEOHFrgKESpl5RCmbfCERxXqEEbH2hwcqws3DsbaaQThJgjXDCCy
kGHPPryo+fB0Ajf/DHLo+0o/SVal3kWZfpMOPd6t3N6Nndp7yOHOoJkZnZgV018sU8ewGPI3BUFO
LMFyExMfWYr3cmg9WtpdYe2VrQ7gZ+E1YAKXNoSQA+GLKbdRMwfGjrmQXPe1pnAgAOyZIYegqnRS
QbcUd4ZDFYiMENsFXb8j54qTsAEQSLCoENUB/tRETfC6gxvYXiGT/PDLhPNkmUkV1nPhFFMwNnnp
W5yhY7TFlrMS1eHc6EUac/8TL+qPH9lAhxwjKXhVqvxXwp9i/vwXq5hzDIiYzsRLQr5U63IdjjXy
4cz2K7C1gtJ7rDwr36KeWTsSOqYl4bHzdLk4M9mrDMc0wQuDhEdV+ll1EGfeeFFsmZi3cnEeZH2s
WD/ARGs9Av8BIl1PHjdqRFs25n+/sFEkvLM0C68Wq/hVJX5SXIby4foXWfviAHUCe6iCAB3VuY8m
IEIBBgITX3yC586IPaRg1y2sRg6i2DMl8MzSISbJ0VSFjR5hpwrjxm72Q+3PI3TmqxbL0BREkx11
tg1U01rFBkXGPzbnRG2xczzG8Gpn53CAR1txxh2A5472Wuzs2wlT7i/1yfa0jWr82sfCdJxpQwEM
OmciNCI1SAbI7fyAlk4pWCvwjIae9vW9XEkUMLj/x8YcJZbLUmTQ3zfzsipPASdO5E3ZOaTPsukk
qtNuPQpW4yF6bBhDxIQ3RquEG4+FsanUAx6MLZgo5ecBg2gOGlMuqP4DerIuMvjZpJsmSHdbsNjV
3SSgvAMed36zi5ECEjVGi9kFlypHLT6WwzeLbrzOV+9zjMX+Y0NwkiJPMI8f4akK7QeH7jFe+Bqe
2sDeQc3pIfKUjY7C+pKgUzpXEs1PQ8ZZpdE4nrAkS8E9/aPPzmOzYeI/AHTxnpgrHDOCBQ9wEcTS
sIGPCZUYZlRp9YyZa/27Lifdi2Zl5b4tQ/VbWuf2IaRMujVz1hxZpmQ+A5JjHxZyfIgYb161IZTf
KlaEe5AUTAGTAM5y8MQmu6KLwmCI1PYItZ8Oc6lmPr0mY6O5RjSkcI9Bk0tHqizuZSNrzw1N4SO1
UQK93arnejSlC6/CoXFka5x2lVJFbypT0rORteV9WNbDSWO0uUsl3qJOGANyC0kcewhoCxL2SFa/
W1PSgl1IqzEloiLxeWpbSnFPd/RWN7lee1SnbHJLkB9wJ4/N2nKmYqxfGiPRdti4/gGXfHQAHZDi
2yFeZ07bWto+Lod5bGiq+IkSMv+ykB06QPE9tWrz3Bm1mHm5XfRBZeg8kDFKke0gU9Xu0R/qDxDE
opErTzF5jtLJOvZGDWywPOSE+qGWjqWjZbJ2Uks53Ee9DVWgspbr2mmxiUGfgWtDBzH766AYmbTv
2pS6ral3dsCMju6yyTa+Zk0MFIgsS08MSce3KbTCS132mi8pMWmhGqERINbBCKZ5JI006HHIifKF
TCqKL9Fg3KRZq7y1KVd/agWV73ozZX4BaSK88qFDl3qYwk+/AH7XV25kF+l7HurDkREpe2FK1x2K
XJlc3o/ZGf/39hxbIMFpUpOcQ5CXoCVO4oM1qOysUr3yeDHR0sFEYfEFszTGfZ9HNnPslhOMhGtW
2gdhFkXpri1j9VCodXOfMFIFgILZjcsIGY9gT++/mV0sg++Mo81nSUW06yFMCqJEqmMyEHp9t2lY
sRKzV3PiaQ/RYwTaq4cinzD0w4AzxiBYVb1GmhED9qDw/k3rGARXUgWcDkc1xhwXg65IwKa0PIat
TJ7ytiThQesTum8TdbpXepJDAW3UXSmUzHvdrMJDoyCJ2XUaUBV+1Vah4hg5OmauBjBxt0vrerhP
y27snCG1w1OvSxnkJ6V2H9ISQxPmUBXfod4YPxHsS+xUMZceI0Wvcy8HPPGpYNrwqEaN8s0ubQzy
pBjcd1jJ8qecdNWbnqIWjOEcIAydOImrL0Wf2vehHWFUIC8J2bWSlt1Y/QDITNsNQVrUGLutRpU7
kcSLX0PXD74CDMqTalCoHKYW2vwOhuaH0s+oHT+SBIPzGdVj0AijovCkjqoUFGFLYkcu5BS6UeHQ
vxAe9YcQIl42QHiGcdOXangbkQYHuJAxFE0mqBfEWdnd9H0iv45g7nbUpNLw06HFlnkjZNRuM45S
pAP+8OFQhVRC6DB4Mu5oOfGjxjFoPbIJhIg2hNEPlWUkQa6DFi7Up5ijbqwPEPhjyTt4yfvn0rTb
Q2alNvj30L655Cgs5ZCtjL2SF/wtssL4FtGw9SSejd/NTK2CSSMSHvX5EDu1WYJ8FLNx0Q3tKN7b
9miEO7C2ZY8QJMZRZ7XaOTAUHaC3VwUgO0zOWlmwBykc470REx3HISlxkIy48SOSDzcQycMwzmQk
rxBnkxxtjFs/g4rNvgcKdXCMSO88zkcT7RpFBS+i2QIooI2mdek0zLBRlmt+0SV6vysNg9uulWmg
f4JmdG07fUGrxlPjOo1RSeIAFOmg0VCdTiO535q0IRCxMRPfUJL0yWIExe28HiQMCGk6H92p1gBx
tOU6+RUbs8DuUFTNS1XYoT8SXr6aWtjsuzhNglFL61cSSc2+AoMSMJgtUPsmLz0yb3qcS9MXTWnl
X72WWI4Jpqp7oOfMU9TY9Y1pWdNBgSM+t5kEvtHradDqY2iR3n9Kg6wWoQ8ZZQnHrPQvVvEtzNye
b5V315Lj5TNCSEKoogL9r8NO3h518sy6jbLdWkaw/PtCAiJVuApCDSljlfkVGEJr/UWxXq7v1ZYN
4d3OEpV0aYk1NPWRtV+4/ZiE99dNbGzT7wfAIiu1wxy0MhwmoEsZpxWeQv8e0oO0yZ55KFFOgbN9
THtHuYVKXoY0NFOOgMpKmHCTw60nw5zLipnT0ojwMTqS9qbcwIhxn72Bdf122kuu4bVB3zmtW77J
++u7tvpGWRoUvkySgv5WnVfVuwoi6d20v+tuAL26IzsoP8mnrZR63qVPC8QRhN4auBqAzv24izIk
MTHKi/xzxHgm7+8s6b7VzxHYxY2NYsWWpdlhFg5RIQbGOdRl3FHeafE+4pajGfdTAsHSjQfR6uMS
rTVQT2hIMtCD+WiKpZludBlMhffsYiq+DsjEERwQqk/ew4238upR+mNL9HNVKcMqZ7DVKZ6l3U5a
0PV/c5SgnoPmGSqNmKD7uBw+GGqqhOitg5gMg7JOk22sQV2LncsHgvrRAtHSgfcJHgiYkD0BWfi1
OVx6P7JcY8fuDM90Y+hFfW2OhmPvyl+5i7viWVOcfY+al79xAubiguiRy98ieGQM3dSEzOqsHXmY
aCADDKSYr6r9RQagE16JUa1kDLQuuG53LV6BiRr7C7onoDkEsxxU7RjdRilTqncVBsJTviU2M3+m
TwtbWBAOQNSWamTPSE67Hb+VynsKEKINsVKDoBlJf9gphu+bYeNWXD0LmHGB7hjAKjoE5D9+2prV
pFbY70+ruikAVahA7C3Q67nRhX6/voebxoRwWdUmawcJxpJZ7gX0XV3QIi5bekDj/UC/hNo7q35t
GJ2dU9zX5QqF41Fwhr5MBqMxdciev2dHVPxd7YfsMX/Y5c8b5uY1fDaHV4eO+SO0YIUN1UDvGYXS
jPu552APTw/fqRudG8fMIMSh3oVBfUB/yLqNLluNxDUHAirvH8vC7tp8iiNoXqDcC6HPQ/orOsk/
+AvbmRsVxs+jkqh4Lw0JO5rbCQ0hhIw+DWilH4uXYNpBhBDc6JpjvGdn/QF6DS6/jXLHuOXP1sZF
sYYlMubeJSqPYGBGLUZwWbzuVK3EBz0XD83FutOgu7OrULZ1bTdy2bfibrzB6xpCiF/+5tsuLAtx
ULfjwo5nV2q+WrpzQX6s7AyPmE7xw4pBPg1VZ6++od8ZCBPcTZGKVUdeWBdCEJWIhCsS1quXHo+z
/UUxnfSl98qjtKPBltzA2n08MzRB1QhNd5TTPu4yreNUNWaQdxHeUjCDGEFTgqHxHG51/dZuyKUh
Ie51Ix/tbsZeS/yp5V9JdGjlDZdZC95LE/NPWOQWrIK70jm0TuZhyIApUchfZJtAQKDVB055C3QL
Hy0UIInV1Bmlavc3/QgtCt/WN2rFa5fwos8kDi0pdVbLSodujjRZp95Kjw0Fx0lBXcJU77qjr5r6
k1GIZINp3hSGFc8tne4ZktSgqSzCnbGlFrf24UGSCSAmQJL4r/BVTJnmVd3OhWlz10eg40nAJbvx
5ddWYhiQR5xRDvYn9FJRTlYc9YCOxBCwzoAlwqxtWvjKJv/02uFcGhK8WJYY17JmNoQZthPKj8kx
R/nLN5u6voOmbujyroVQiWF8G2Sl9oxJD1KDErfV6NalvnZ00YybdQ0wcWn9jt8Ld08bMhWTikeC
mQQyeFuU+CGSbxqoeAzKRj187WQtTQkRMS/VCjcSTM1DO5Tc9/EWlGndAvjMAGyeuX+F+5SkaWay
uajf1LuyuCXdRva86iFoUP/374u3Zm5bCh/w96v8nbXMi3LU1WzTJ+AJun6q1gbm0BVB7giUCEAq
okwTHBGQDQ5TVmd4GNxByiMFegS6fVQ3m8kEnNt01Ij6UVKcMJR0O6JKPNUtaqidwyB3QCbZob29
b5XbNoQ0a76xF2sZxPIHCk4MXvp2aue9aKUvlnEHPiLoLcWFWzXHqtyTLYDl6tYv9kMIAKhO40al
6KUkwHvUtHGMcoSi4z5CKfH61q+FmuXC5l+yOBG5Da71dMTCGIYiyHMj3cqyf93Eqp+Cv9FEzodm
nuinvZTr6IYBT8jUU5wo6LlvgpvW9+uPCcFVR6PQUC7HfrUYMHHjzG1v8yDyTb/yjEt7kLz8F31q
H62Ni2e16ADGsH+WJlxu3WTGUjl/J0yw0dvmbqaFPDLnXT6p0MpT8Nzb4i9ejWB/LNrCZAvNU7sA
OhOIPwo2uPqpNoM8/ZrWJynbmi5b7VcuVieiGMM+bEDPBd9ID9OJ3BAP1dxb2y19eqh/yD9UxzyN
ex055sO00XnbcBlbCJ6guOJ9pcJlYlruC0ZPhpbur3vluuP/8+nELK4m6jiwEBtpG+2uID3q3LmT
mumG8299LyFwVF3CNSXEHo7Q8JUxPJd3TpV4WvfYs9T735Y0L3lxlsdSVqHPhF1TG80ziufMgK6z
tbFvv1HW4jNu6RVCxMDkrVbL6C64yYt90u4Hzw5CjFP3r80NaO6P3cPobLnDevT9862Emy6UFWra
Nb5VxPYyRnh4fR77c2Wg8GZ4ubKzSXB9J9cNAlWPxAiyy2LIUlqDDnraIi3+2t8Cm3RK7qYjcemX
62bW8LtIjSBUDRIfECGLCKGSjUmvabBj0hPNjuFwSTGgpipfjH7fAhSgOZriAinnAF/0N4F/hu+j
zUeghCc4Sz5MCVphMB3Xxxw6vjJ6ijHbbSxw1f0XVgRn6ZiZ6KBgwnACVNSnR8jUB/RYfgHhXGS4
/GY8VI+gIu8dgNsP102vnu+FZcFnOi0fJWO+dUDSx8wdZDcxMvo3YWphQ7h2qpxO+qTDxpBFQMsj
+P9ruhgUFDCQ9c9XEi6YqC9LKkmwgM/ohCBw67aGvn5Pj386z8A3QJvQRCVbnKrIQlud8pm3DLw+
O/qQenpQudPeeAnAdO52Z+MrDWJcalZQn55Hp95vPETWpn+xxj8/QPCRQacW0K34AYN3Dj37B73h
h5/JyTiwWwJxXSN3jsVGVF493wuTgnMUgH8bRYYpgNxiTww5kJNlfX2aYjB2mmQEli4dH9AUf8M0
woZfbi5XcBpIhQ6NUcG2cY47DFN79oUFxo7e51/0M3RhJbBeOopPA3PjeliNNibUdiCDO6swfBrC
TfqaWfOXpvpMf04w6//U1xUapOWpq003H+R7PnyfmheMyYKeO90IOfOHFD3NBIM+po+h92t+whFK
Wa9yBSvPGLg5A9kc5b3WSfq7nZbgprAK5fnfxwD4lQG0lWIgmAsxDgyzShN3WLAdO0pSAlxwmaJx
Y1VrIW5pRHBf2B5oqcFITH5QEyiBfYqcqOVPdftyfTmr+7dYjuC1w1CNUdfiJV0O0DHsgR8ANEcF
8oA0r9ctrQXP5ZoEH0U6ZKTo7uNpab9FEfhCHk1z4wiujQ7jfYzCOsZN7XlI5mO2oqFtX0vzsa/M
Wf3YN7zsJP3Uj/0TOJV319ezdt6BwUV/EFBZJC+CLVWtqpr2mOjIwzeTBokJBFUJTI3s9PYbkYJq
S+Z5fQP/MSjOIFhpi0nGGgYhgOQbA8CFRhNkgPFcX9f6kf6zMBFwmgwgtxmr2c6Rd+5TzTz1nVtu
BwRh1DgK83hw3eK6D/5ZmPrxq5WFrnA1n30wCYzc1zQvTx+JthGq5qz4U6RYLEsoseq5WmRtBSuE
f81QMy43Hm5bf3/+94tM2YRa8xBlMoozg8uaCHSAW+nVqsfNaR1wnhAQEguFHatTMEQqSHzMR95A
63t44bIGAA6wQwc6oie3JTK5Gocw2IYBbuhQ22JtK4KoONAPsGgrJxpi+p4FedQ7fauggrDhBav7
t7AleIEKzlFd59i/GEw7Elr85OW6m62+rOdR9/+uRvCA3BpzUBXDAhjRRnYs+WMRPXDNzatdC1AV
qggM6jZBDxiYggGmLfme9YOFRpVqgdgLLGbC1RH2maG0ITxQihXo8mVmNz5rVAJIizOrgAZjCOpF
MlQPqWlkF3AtQVpuxu2dwZ8Fam/gm7ZO3tqeg0AD+gKYzLRQwvzos4Y95UZlz/FyyB1pOHXF+/U9
X4tZM5ckeuUYVkDV76OBRNWqQSZYshlOuxmnU0pyEKGX/e/NAEEFIqOZJFgXzZhq1Fd1SLCz3SNT
/bo/Nrb/v5mYg9jieJMMvNU01ZDSMvM2gUpYmLPbHBJl182snvHFSoT7GJdkZ9EJZiBb0dzoZl8g
RVeObKCGV+vsaNlpDPHO6Eariq263WoaudxG4YrueamMqoltfEhtR7+ofvhaO02+l2/IfeZxX33A
JbDfeomvBpnFkoWLtIcGPfQi5yWTwpHVgCePRbwrYkxLbbjJmrsv1ve7ZLz4hozVnRVxWIob3eEa
GOTVjSC25u9LC0K31CSFCR03WEg1vA3LQAXGWMs2Blu2liFESntQSiBm8Zk65cW0YOPxug+ufhAL
BK0GyDQwDyIc2pyxfNAr9L4o2gyy7mbgmkvPUniHEarrllYB/nhmol6AuIzxbGEpSaqwlMxT/1Af
d0Jy03W/0tAp2K3EITZc+D3Zm9nrGJ5L/Q4DXRvW1xaKhs2M9kchyBBTuFxL4okW6Kf093ag7YqH
aV8kjnZo/NPomYDfOCfutrUrbfT01+2in25pIFDHPPzHWBIaUs6kENEQV/objzH8O3wDkP4y6E8k
qTcC11pEmTlVkQ5jSB3dkI/GigJ1GmseagBjvDtMNxn7PhDL0Qs3zm+6xKubn9e3ddWgZoFaBjxC
+NuCQalEqlWizAvcSXEz1q81FCyt4Ta2eqh+RU8ThK8i8DtcNzr/UTG7Q/IDcTjwmtuG2BI2UXcy
cwVz/omG0ZfkoHY3Y7eVgK0aMfQZk4Qh009aSrY1tGiOoWbItTqow+lQxfKujjblP+co8Wkx8wA+
2jUmOnFCFOG9mhiJOT9qaXoe+WUa0YDg9S3UyHyMMAVxFd+Baf1hZLVrp2/Xd3K+yD4ZX1zZwkUn
k9QCDQOyJAgeOq2KoaUsaNmj9he0Vr9ppv+bGgiHQCmUvmsxK+KGyGEpQF4JQJ0K2Fm2sI6r/rhY
kHCrUSs02hJC826hyuC8eQOCRUsfG+3Sml5e0H1t/QU8ASkewifkCgkRsQNl39oyh1qGGyXHcfoq
G3uF/wUuGbzSmNCcdbVVMTGXCEOlWvo/0r5rR3Jc2faLBMhQovQqk6a8r65+Ebq6p+UdRcp9/Vnq
c+9MFlM3iZmLDQw2pgYZYjAYDIZZCzlQL88DOgGCEHeaqgS2dc+cCpGcs1MsoP6tIaRy3AfdEY9e
/XTZ1lQSrK++ybLAmjlXOLWdPQDt9t4uFVuxGXOjjdBeoTkMnFkpuCj0OUtGhgi3d9/1BiAI17P5
rInXPH00wCp1q90iC76o3tBbZ+hEqvxSSxGjlvaavxmLBdPQb5xRv3XDWoVaupqufFZP5UiOImH6
ONU65BidU+8zc34cpne2eA/O8rMCUIlPi8/LO7blAk8lyjZRF1ZTNDhMhY3Z0L4KLPFUdNFlISr1
SWZRmb2ZsBjLGrz9AujjxfE76lup4sWuErNa50k42NB+BMAzxLR4cZbT7FfOJ+hLW13VuL4WUC9t
06rUE0FkNkpqoh0BpOTAnJx/LDE27DZunxi4U5KiDUzbRAT0H5o5UG6yDGBJA+cVtOhfxXp5gsGY
9RopB/2K1/RuEC+XN2rreK0VLRAM4wUJdyc58dhuxgkzehBBu7tuTQu0i5+lwq9yC8PKHdJhV9Sq
w9H+NiXfzFaFk7exheglASQ4BnqBvSND9DmDMCqAguNVhmr52OxzzDfo3+1sf3mdG1b/Rcz6GScb
iAoH2DQpxHCOQTE+3XPS/ea1Hl4Ws3Gcv4iRtMnF0g3ZChJT9vktAVAexWzl40S9W9bE4GFQZSQ2
bka6kuoA6Qew+2ddFLmh6V0OPuQgd7o3YjZRKn6D93yvjc8wKcwdfXrZqFDl5hpPZEq3sUa00e64
ubqskC3PrHj0favN/JwrmqU29wzxNeJBB3TJnqTMtmdVkq2CxrnZCzfdgZ7qqltUlN4qMdJ6rIkl
dNQhZuL7znnI+12ZHi6bxfqlkvsATY9to8ph4jDLnUw87tq6wIBdMIyYQgH/EEPWCoO8IEpTFVc3
VwOoAQA1IjhDieOroYPbGkdqFTWlYyicgzWJoFTlGbaF2ODNtUAjCYDer0L6ysIope0iW7NyAZmv
M4AN7ERx82/ZmaGjRRRpLahNxlxJksnUEqGhbTo39nGKykZOirAj4H4bPAzGTkicZo1ip7ZWZmAS
38ULBD5Jfvrko4MHZZuUCMZAmuexqgupN4y7zFoUy9tyfKeSJI+0LNTB8CKWl4K4rRXkph68Y1Kn
IW6a42Xz21qUiXYk4HSgrnL2gASQZVx6BZLA7eREow6s8NyJZuYpbuMtKzcdvN9g6w7azaXbCqR7
XtlkSJ144PHK5j2BFt1rh/pzvru8oC3dnUqS7v1UqxZAV2FBtbYDbqPvULDSRYP1fFnM+jPysT0V
s+r15NIwNBNsiWu6vraXezp6+6Zpg8sitldC8dzFUbLPxh/KqqQoiSITVNW/Z2Bfee9URKP9XwwA
YMD/V4rk4rLCsLp0za6K9qERxxmAkyqe+a2hJwqgUmREVlZZ25KU1U5DVegrrFeFUb7yV3uTPc1X
L1pQXk8He8eusyO9Qj33HuD8d+hevn5cgS1UIwdbln76EdKhyqrKE+P6EXy+m+w3TYAFvVdsmUqG
5PzYNDLcuJDhkh1Jvo0GULJVDX1bvg8FedAgrsTPgEn7anlTaRaAq8adBJyFz7ZKbwarui6sfFeW
ZWB3rg9e5N6/bIpbscTajb9mtYBAJEdiNiZ/Rp5gXdnQAvnkLse10VWN37MkcMAFaaIgplDllsc4
FSlt19CaZdLq8BhdRe/QEReYY/VzaI2o8tzdQCuFc1etUNo5wtAZHTvQ6tyAXpKT6Ufcav0RbGPf
mkH/0L2kieLMu6vQj6xQ7vaG/qNc6QRqGK+dyhbKXdAZsNdbpJ2AeDmEFdV+TE38oTfGbWqrEvNb
3gUZQ3Pt5AKOhoxUkiyVObfa6pHHazxerKnwlyxg8e/LlrNVtUcfL7iknXVsBO1xX82VAHJhAswR
zr7p3OqFE8ylA856b99p+XVVfHC3OtpATLCT+ZDY4udl8ZtWtJamkP8EYpxlfZXuDMPAgK+DJ0Tz
kxcVDCfbmcmAi/UHho8UG7mp0hNh0tVj2XoWA3kaqSHgt7fOW7EUR69Pdrb2X2J7/Nzfy5KUagMz
IHcYljWDww/X7jWtKaJTehBTcw8G3pCl3HcX5WiGaoXr309uPbCsAa1/hNw0bw9A1g1yW4AKF8MY
Xnk7zXOAdu2HBBNbZq4fYsGfq9a5p9nIfY2X+64QvgEWgf+wxY4ObNYVbwfwul+/CbgfJRvFenyQ
dy7TnZeEDgmBeeXPn5clbR7UE0nS6kfKADKYYvVk+k4svyoPJWoo6JmI1/m8QWG663fLEQZAu/5e
l+SRmhnYTNa6rgwAkfr8LUa21khUNquSIjmfdCxszS5XS7IxDxEBo8JHTKjYok3nerKU9e8nZmNx
W6TGvG6R4N8sj9+kwgmH+A2zZBFxsihLf9SYFbm8W1sdARi8+luBjtT5noP8umtXqejM3VlZdgQr
QmCAEXWg/IAYHsWRPAQ62tMwWDu05Udu8gO81g9lerz8JQodO9K7i3eaE2NWbk2GmyFJTfAvZPtW
44obcysktRwLzxOA0oOVRxJDy761vQIvr4TauzF3DoDW2f+Xlfwjwvy6kZi4yaZEg4frh+Qqpyna
7NO3eFkUYjbdzMlKJK/dWLxxQbqNgzYnR9a3t8bwZNQumm9UnLxbNUq0sRKgd2LmH91ektKIx3vN
Sj1EhcA9n8Arbz+VgCO33ij5Ni07Ed/boLMlwKAQUa+a11RKl/SZIl7uCcNCTWS4GvLopFepG4zt
NXhkSvEJ7BicR1AZDiZ698bo8mZuurOTpUta7unYCba+1JsMANB5sDj7BFzLSfVaez5RYUJuTax/
0bR0OyZJ2qYV3ppButzZQ9SiGd8e9kvGEFc9WdpTaYZTriimbxrS2qS8Hgjw7a0n88TxaF456l4D
mW2cHms2gGGsj2pX2wss8bI2NyONFS8ZUEQEOVPJkIbZrubYxJvdTgf0ChqRJsi+xAtjId9wbSlc
ytbC1iEiTweBIcDPJWlzkxBbIw0Cfov2PivKX7zzhsBMnMxfTPv18to2M8E2WiGBAAP4WV1OUiWN
5/a6DXHoSCT7vmhveN81oc2T6Qi8WWcvHOsnz7ren1zRhNbkJqAAXJ4rp1Xxjm05Uzh1dBWAt/uc
c8SsuDUhyiqDvPSuiABef0dvS+Ura8NcUX9bH8Vr7wDmaqU7i+fJAGaBAanM7Mmtf7TDYwNGmHkI
0D2W1lGvaWvZ4rKez3cVMpGgQ8+1Bf5uudNJc800a2LIzKvA6J8zl4GH5tiMKjRhlZz17yfHgpoi
TwChh0ufBlw8z/WOLveMvP//rWY9MSdS2nwEZZuL1dgAw0hdDA0bz0RHXfvlspxzi1i1BvNcMTLB
eCD5sS5LQePH19WUz+PwWOv3nYob7vxwfxUh+a7UbhfPW0VM9DOhR4OFSYNmhN+LqhZxfodj5lE3
wacJdlcgDks644BW0+a1AX1qHxPmPemuUGTONyW4eA8h24eDLLfFWEaexlmMsoBgAc/fifWvXS5W
gPwoWAHxskQC+Ouui7Sd++lPCYC+9tbOihu/iO9rjKRe3vUtGz6VIwWu5lSjY3BEAs6pwqQs/YQC
+hElKaJYz5a+UABDCQrZK8DnSp5WcARurYP8GPPuzeavcjQVYduf7NfXQB9POSRXMJENCA70FnzV
mKPRVp8GhODtDeY6jt/NxKdhF8Xf+/0cVb7uv92aV9bOjjA1t/jvFTq2h6skxAPPxxMWvaY/4ihB
tRucO/vLOt7AB8GnYRNX5qU1SyzdnwwzXvVcI3IVduv304suYj8F/Apa8X3W3Hreb+Lkj9wSuyJ/
1If+gArQizCtUDcYIEkbuK9O9WLZOIvgMAdFhoXrCL5SUhcTZdwD2hrRtFNex4u4Zpmxtzp7N+NY
zouqvLslDlSaOJVIksKiJRU0DTDPRwo7Y/3Sfsw0BtpetbjUDJqy7Es/nw0CVCHR2YdaqzB5R8hA
/WWi41UCjszIE0vp+gBLaGowFLorLGk+9K8x8lsPdjMQO7y8Z1vfi0KS4yDfit4Rub8vXoYYiXao
Z8ZTx48LPdSW6crNmptJ47/qTAVucn5RYjrizz1pIDGIDZEuykxPe02ABQxxXTn5WclBwgIMZjfL
/ipSdDjRtA3hK+oIN04SdnRkvy+v+Mz/4wPwA5hPAsgqTpC8Q/NktiXHBxjdkPj4j5Gpm8fPWOtV
zElnEfMfSUhgoyCOOE9GeFpzWTmKwyzwSPxel8MQeIBAjTge6JON3kI0BvngUp//7ZZKYiVXlyMj
GVsGxHboNAG0bEZDUpR+Wsd+8q/BuSRZ0m7WjKERWYMysx6QODU2tD38l+36W4lyn27LkFfNISfI
3DsgdvrjeM1UjSxnl8PXVcgdVK7QvSXm0FiCOX6moWnB9MH1fc+7QVHYWvXxxXmvklAThN82TDhJ
KZTSnSy1Y9Jjb/KrEWDLrXOD5lp/NoJpRZlodymvdpcVeHbCJZHr30/iKj0FUCLy0gC9HcywbQwg
w4nnou5C3dbQVqu6BDZ1ebJCyfoyARR814O40p7BtHZ0hseunwNL1S62KceEEhE+YHyCSMtCIb82
5hlRieM112lMA3uoIq3FRHqt6g3e1OCJKGlJGHP3Bnvg8Bg9Bjp/ONMhKyZk9eqAOao3/rYshPQo
fOKWl98RwnTHtqphirYlXH9uftC0vOpMMw3xljowouy6XgOSM4tc3xD/K/APKdqJedhUE/Wg4wSj
N/qot+TKyfrrPtGPtfjG0+4eLbA+spg3XaX7VJTHy8a56YzX1DSQm9CaJLvIbiqbuEReAQDobZh3
4ABcPmM7VnjETVs5kSJtYAPMZMFzSNHTLNTEcNTTfCfAeljaKj7jzfsNA9WowKIbk549ylxA3bKk
giyNR+ZQgtgM/SxlaCaANya+mwDf2/KJauB4U48AHULpBFfq2a1qCqerynGEX5mB+O6MrW9Yeeho
XNGtvum//pEjNzPOqTbGlTawoCm8oLS+gw9wrEEbiRl4jITZ7Kftkeiyiaybc2agJyKliHpyzdrW
LIgssWFeGuLmHKqg777nRu3rjqKXQiVNSrEtbovRNxeKJOBcj58T7cnxblPyjDd8onorqJQphaaj
Uzuk1iHLGbpo0UI8rPmCsOCtHjCEZYQFgvXLulRJXF8vJ4e9AKo5ei4g0UAjBQesde4l0biAvRgn
G0nn1zKb7tEh/euy2PVnL22hFHIZtZENbgOxCSY5qq4MU+AXXhZxDiazXnMI6oBPSFA7lEt3Zo1u
OprNiBO0m3R4Y9033l9b4IUwDwAMZ/WhIrtlKf04f3R1UEZg/sG+puJogfktyRSPtM3jePIxkp4Z
4NqHucSCB+epEnPUFtdIRyiEbGr1RIik1dJCe8LYYcVFcWWxKepmFYHJpt/EiOKaogRQnDwSSLFV
JR8W+DKo0Bh+9SReMWbcTpVX39TXiaD1Q07tklhxm3cQNLbcbwZg6VtvhqPwXedCQLiAHliMooCH
R5ejPFYaZokOLDgSvMA0MDU0guyAH/ivt+WrGMmDaDRLrMLC3gOsakD2WAdUe8ZVWDznW/NViuQ7
NEyW8oFjMe5ihlX+xkDn0cWfo/398rnaloMMIyZcECXIfcPu1Np56SD2IdzZg4vywDwK5o2R70fH
HBSqO3dPWNQ6fwVjM2DZkqs33WJpJzJhzgpmkM7PVh64NExXQro8wisAp1bhNs7P0FeJ0mZVqeUU
SanjPnOWO9ozn3vJ42UNbprdWmX733yAJ9n2QCeM0MxYlGaVn3U9kveC0HgfF6CMuCzpPHZE4QKd
z+hwxRQvxkG+nqKyxdPdmAnK7EUDyozDwK070pt+94Ec0WVR5+OhGFcDavHa34OplrOhE9E3ZuFW
DsLGOTC+7fTnyTcfm6C9RrdG4Xfh+C0JxKehGqb4k2/8epV8lSttmNFnhTuD0yWg/ot7Vd4sD320
3A+7RwM8tdQXfr0X+NcU1Mv+ix1NwfDe77XIDe0InHCH/M0IHF8PvaC5aUIeje/Wr8uaMdcvuPSF
0sl0m4aBmWT9wvt0n7607zRKAzf0InzBdRuNyMQtV65vPgF3Jt1bvhJx5zyE+aoi6fJZdGB7igkf
ADImxt4N58XIj6R6mC3cFArj3gh3vwqTLqFMN5NGWyDMLEOD3Fp2lIAdREfPFdvF7TOLo6VVuKRN
Mz8xPelAzeOQ11kG01sLBZZABYuCmbbxh/hAVTfgli4txwBBEypjK5Xk1yOFns14aDSKI9X4k2b5
GHDw5wH4RckQCnatajo8b3/CsTqVJ5l3nYGJNsfYcFAXr5z4pX5Xtd/x+gu85labUXHeuSLoVbj8
W34XWTk02uLlALRWyXFM7aSlRRnDYqZ7EClpmeeXSWSAiadA347+6qrqkVs+kax1SOQAUbqS6Sm9
DNAlM7CBA17sRvadNm9TrDiH58VyqPJEhpw46myzNTnTcHMx9rzUSwhG5qHIvhNQvbHZeDBact3a
Zai7I5r1k6hY3tE/q3DJ56VQ6SskA8rLLMVnYKXj2Aat/dnF9WM1NTsDAxyZ+baMCZ4yN5qW7dkg
kAcuFfWbrcNyqgXJoIrGsCuvhhYctDV3wKRZyPti3Nj5A50UaGVbVnQqSnJ8TT20He2xVB15R9YC
KJuGlvhl9TsE20V/oCoA2U3ncypR8nSNbeW0XyCxmF/ybj9VQdJUPgokIR9ee5pE4Cxk+r/PeX41
LMnlTRjSJssqdaKvDbC0iCrmUilScnBuZdh930JAXy+pnwA9QBsHv68z9O42kWXFbzWIopfafrp8
dW05u1N1Sm5A6+O2Ba853IAFOoLpmRQAz+c0aNO/8vyY/fuszKpH5Egoui2AKC/Zy8Ixb1TqMM2k
+j3yAckYvwZ0/L8G6fpzAv8RIxmJ2cWDQdcTwJf8EPfzLeEk0s1O8brYCpRPVyNZhZ3xRO8tiNH7
p3pcLyVrV7cBRWPV5V36f7iUfxYkmYfVxXOeaJDE0jaYSh7Z2buzhCbdg68C4NbrE94OljS0bFXX
yub9tM5RuYDzMwDrKLkzd+qNZiFJH4ylPf5VFWTar6PBx7qloK4QVTw8aS3p30GU14UDE80Vsdsx
YrmSvH3TsRkmhnrQxIlK0mrMJ09Gq3RERlnaB9VAwjR/aTFdi1cCIRHNFEn7P/3qckhHTmStB/ZE
VjzZQ1b0WDVlIgTOF2RC2JK/dmhQZt5HZc0hlnnN7WLfmc4HBb2Yjl6eYRpv9OG35lY7mP+x1H96
RhpgPm1vTdo+z+KnjuWABwfBqvevJ3Vg9g52GHayPgnk5hAISQBcwAEKgHwSuqYy3fGtZFAYo2oX
pDOspW2BFkJoRtP/murjyHatdt0gVayrXhwqSdIx9sCQlKcVJLleEjQ0qtuXRv+WdGnUADzj8hHb
dMAn+y2d5QRpMgK2Q2T7yx1nGBEPMCsGAM7Wr+ws0MS7kb1dlrh9lZ2IlA41YiSNLg4OtU33uX3U
RIShSy13gpgBnPzRm5HFEr5C6Lo7l+xacvgeqPwEp9Cp1T5SAZsFQ3j/Xi5G1AP7qmbcF2ti8nF2
feZdgdxHIX8zDARyog2UPk8/QwfprDmmPc/6wDZucK0GoyN8MFAt+R2cScu+u0mP0cYnYwqc8WX0
rhwdM00qejpz27L++QpJ9aSYRTua+Ap6f+98oCl9z8L8iDY53ScBR4zoj6F+bIKfrZ/6v1Ee1HdF
qO3KyAuXj8sa2byBTxQibYjRLQODX+uDSQO2sjl+R6oE3Dn1HAq9O9qkDydhq9rINl+s5ESq5ErL
JPHS3oBUFlK/3qWp/9d37y7z418pHqtoJYUCABHvY3oH0wlH7TCpnvUqQ5AcbAYS86YEIH1QMB/z
ZcGYhk2rImew1lj33Nz/3mhP6vBukGbPSxtSANRSReJggjzHOX6C/PbT9q1fc5BE7Xus+W6YHeur
IeL+FIwf1tNPI8h2zbEMxrAI1Ydwta9LnyXdqaLnljusn9WKAt2ZdtnNAQbjlkNcpEbQJGx61QbX
eDIwuDoGdEz5VS8yDG3lVSb+IkZOQEMXz94nJv/z66E3vFudVy73k9oj8+MyxfyjGYruxhj6GLMX
1O6fwEoldnOao0fZHAsvbDw8onk2aeCfaltP+GnaxUkEms7uKsltfgBAnXXdgFPV1zvNeJx04Twj
0ZEhLwzy5EOctu571Y/xVcGSOfHRhChCnCsk161xuaupV+5zbfL2fd03UR+jRwiFrPi2whRKiDw2
WnEqxl+ZZuPR6XhJdlW6xLtvMGj1AyQ57m0lllaA/dM181BvBursYpvUV1Y6FTs7pnpYo+nPB60D
QQ65tz4yXoiHBlZdhSCbbVHoXupw4VX6ouWD45dp5T7wcpgBJUGY6H1nWYwDb10bwyh8dn7qUNt1
2iU1RwpS6Ekweq1u+Z2XTgf0ZMVH0BpQYBPmYGgQnsfe3GWYXwBK1D2405Te9zoAX9DNaBw7HUR3
5Tjov7PORFtow/SPgZvecahT/GLssmrXzhSbvswGPzJUu66SguiPejwmVojyl/s66AO/TbvZacOu
0+tf8QIq3Dh1RLx271sHA3zRaP1KSkauBFqMHN9MuVfvkCsjwmdxbFeoZhVi8lFvMmffzU0gBk19
8khiExStTVvGdz240h+QCUgt3+nc6jtlSdwDfyvBRH5PmYa2pI56B53U5EGPC36VVpZ26zm85EGr
A9GXOfH82+kdEjRLXvP9Zd/4Jz9/6ZxIT1myIBVZ6Dgn5m32hGDzex4+FFdx+BMjwnvzvjlm4ft4
TY/zLvXBRaeQfobbsT4j/nGScttdlfaNN6xO0t1/CmTtDukzJtaXx9o3P5bIjfJHzDHRG3ofg6kb
LlM1x7kZk3gYiwO3Jqq8cn1rLnGYSVJg9bwhPp+7W4csbhSL8UeVuz8LJm5ojU2zm/l4eennkzFS
KCldkBP3itFpBixd+8kF+phvUjx73Xjlw8VD0fIZfXZYqOeRmX5Pugl4YlRRlt3ykafRrHQxTlZa
lnmKT6BdFeqpvSvI00ymByYeFYtdve2Zla0Ip/AvmHGXx/azzqJVO610y0a/iy0AfDWu9wP0zWTH
rAE3oKMhhNeQ5NbLLvM1A2m5pqkVaZut9SIV9/dXSCqnnDWuvpI+o8J3F2vTnmjHpdp3+RheXu9m
8HMiSFLsgC5GDaXKPhCdQPJcFIPf5vGNrWsfInP9QQmHtBnpokvUWtvvgDsvPyG1svDsiQCtjI/X
Fm7W2Q1hPwauH57goRgO022uAoPeWiUmbVf4B8TYSDhg008ecITPpihXhDSdfdYU8Yz97jDbd8W7
repL2l4f8pqOCdJ6dAFLT6IkBS9tz6BRR39JJkzKXtsYdtRE6KIJj5Jd1oWZoSLn3AqgAMprYETX
Qs+JXPoZvCxpB1738Ly1b4v8OuVZ1CLZcdlaNsVgaAz46oASOAO9S8RcdUOMB0OzHFiBm1q7Nfnv
yzLWh5x8AO0TGdJDD5kEEJeZkJFQ8HcbjA/Hrkji6LKUrQN2KmVd6YlFxPNsic6AlGHEyFTR+SMm
D0YzZFOieExuG4SFFBcaEFBIlVtsM6duc02DKHtk0TLiOYEL0+2WoOubI/BvwAaPrGXK3JC0lure
2toxdD/jfwQejcj4czmmxWp7LQY12g3Y7ov4tk4U98PWhp2IoFJYnYi6a4SAiK6e0e7dhiMa6y/v
1tblB4/xtwold7gYXiG6EQ/yQrvBYQ6BIvwNTfKvuVZ+N2I4kZL4LVfVU7d3jjhredNcK53rZ50Y
iV3g1YXBM0Tm7BBbfmHsB2CDmsFiBs4y+Z0BblEV6O/WhqHbCdx8GEVFZVVyyETMGkYVsFTPerJh
j9UMHlrFjm3KQHshur7Rgo2WiK/rmqpu8ZoW6yqd5Loz9+bQHtr2r8t7tpkrBA3e31Kkg5xzl5V8
hJQMk2DGnOKaLJ46cND0xA3AWTQEFWNgKhrDkdkvHqu18PIXbHr9kw9Y1XCyfXFrOEZTIWTjxfzN
mZAsXbKfmtUedPABMq5KJGy6lBNxkpHalTGMQ4z11umeD2/Z9M6zt0EoMm4bjU5IM2PaFTOKHoqF
VDLKuEoroxEIBBdR/Fp09xeQGSKbFr7VJzcD+Tl0IEMFdIkvrOyKmJXvVkXmg/Bx9D0nzf12+tW6
xm0GalHCVXHLVgLj5ONcyReAWp5nSQyVj4vfZdeLuxdgebH7INfBFaDCNdi2YwATY/6Juhi8+7rB
JqZx42RVBeDc/bY2QqY1R1LXitT+pvdZ8Y//jxjJkCdijCB0gZh8eOftvVjycCY7t3SB/oGpaeT4
VTi9qoVJljtzI+7SARL1agm4m5S+ixbxhk8qx6oSJNlskjotMfpVg/S1sO8mAPq3QOu7fA439YdW
2HUMAp3a8h2E6ZI2W0lUQVWJl2TxPuZ3yZyHffwDA3G4AP0e79rLIjfPIkCkXQOoq6gOSAFf2Qrh
xGYD32Pv3M4FfS5Yb25nYewuy9nUH3qXbSBigWZERtcpEFguwMDE3Y4e94UcU+ROATQWXZay6chO
pEi7VLkr3swCBXZ2e1P3c7lLuPZBubv4pikemwQgXJclbq3r9E6X9FcZ8aiVa9hg5zrmhZswma/T
9K/LQjbvVwCyAW5wZTo+C5X1xCgzzYWUskg/8P/3BnMPjLZRHi+3tW2hx+yxBjQ50jWNoqZzLhtt
ZoCCs9HVhi57IGN+9R2YM6JT4q6z9BqDJ+z1cLTEDYgBQ7rMIes8IN1UoMYd9wCJV02JrT/+JcZd
hWMmjbiYP0K7tiQc3GgYglow/T0NXshG/aDp3o7qoHiw7Z0mrNclGzEVDp4H82Vok4fLel/91Zl0
NHSuXwA2BhmeqcZAxQJaLkzaJp9jilakXtXPeXb8sD40d6wIcXgD4RR+VW45JFNnDTGAreKIpMfO
uJ7qSNTfLq9jcw9PxUgZITAraqgfQ436W2tGyav1qX/MIYCDSOLP+8vCzk6EtCTprpnq1OB2AlkD
PeKR4GfdvecqTt15z8ofISvxN5oF0cO8fsRJxNKzJVtYD8xAxOy7AiQ/PnLzRkC5Me+RhSn82h6L
sGwKjBHkfLoDlwcSuriervpKPA58mRVfdOZ51g+yAR2GcQb8U0ZOtLJ4JIBTLwNm/ga+nF+5d7Gu
PQhvBILdpHDa5xHjH2mIalaYCcTcko6toQfY6Qox0RoIt8E8dePFFtrnuqb7GDIn32Fy+54nC70z
Lf02dzUa5kuhOB1btkswHIipUQd4oTJ6/IjUcJtNaFQvhecP5Ji133P3m0MVN8eWZtdhDRc4Uzgr
MsrL2DBLgIOoDIg7RuZUHh2vCNMePV/WRzKR4LL1/rEc+czDqvBsN+DxAEf+1bJi202nIU5BRN06
I56fQ2XpyGVV5EXzwGKObDlDy+RU1Ok14MpxbLO8QH4TrfvLkdKcvUxWIRafa5T8cAfkpQvNWpAL
JFVxpXdznaJ/Cr/k99zpXxovM8I2bpFZ7ms+R8niVK+mw+2I8MZ40TnRfnd13+29XDPf7DjuDiWf
qzBPyXKTZqQC3F4co/UF9YcHgQLIv34Vw9BOlS85jmUwhzxnUD7H7ENnmlFJH7pJETZueQwEOxbq
miugrvzuN9NiSqiXQeXV+HOcnOnBpcMrRkKVd9nWdUJcz0OpHyCTZym1HEjEbFzhPZp4BHT+Zz8D
IPh68Xzkn1wSmfRqAD1lqwp+zuK6VYtrYgGDasCjk+M6l3AaO5gRCBz+uojnqUWpCOzZfqG96uxg
qMAOzhtfIA99nzpSawgagAv61YZFI9oKYOA4MvwVbMSTFehFGGcRL3yaf7NKjJccDOfObfeXD8/W
fXkqV6qP5mZaa6OLdbo932d0Ooyzik1iyxusIAtQJoZXzsCYGB+5WdbYQTDQtv2xGw9zV630B+hL
V0TjW2Z5Kkqy/aJJ8JbCnHrgJjwYE+fg2qWvV+V/8G+nYiRfnuSgjWMpxMQGcjPTw1R886omiOdf
qbKEf/bqXA0DABgIIwGGgQrJV8NY4cL6euQ4adaBek9e7vme/cjiZ4HOfkeFFGZu2YOD+X6E+xbq
MfLQotFpeGNb6y0NOHpu+F77bC7YuUjrHvv4DYSwGrkVyY+5CSr3YBW/+/YOeTFAv+3d4Vonv5jW
+VX7XC6H2gmzunq6bK9bxnT6fZK9Ol1vFXYCX48GcITvw7xj9NHqP3mmuCrPS3JQPMYNQK+KRDeK
JVKcZzG3N1IbmmBmCjTqfTkDDs3vUsxRFI+dM4epgbQZr6OyYb4ov7eoIcdB2f20ratieqvdyXem
QHcelVnXLZNYX5xA/QE8CoYvvppEMaHx2BxqWLkJLlKTPtT2Tw400sLAh7jWblKxm20GL4Rg2B8l
k3UEQ5KIqjIZBYXBY97Lcx8xelaL95q+pMMP4T1mgHJDXNqr2qK2TjP63zBw/acfT8abGEtztmkJ
zC+0BRwmI8ZLprh3GFHcZZuR6elOS15DmBhpmFab6qrrWa9gyxES5ijXWN5LXu0c1G2KQ6OFZVKF
9b9n0oKZeRAPFG0kY+UHS9cBhAa19BJNjToaIsBUjCq/rvCLW7fZqZA1LjyJvYu+9WrQ7EGTxgfn
vs33tNpZ6ctoH6r43lQll7fCzFNxkrl03Wwn2Qxxjo0pJ8cn1t0EzjNP9RTbcgbAN0HK0AESF2oQ
X5eFdDJOcIPLyyoG8NUd2fKUdkVEjB+laiZt48wh+vjDLgHM87NCB+gh0ZFCICrLn52EgdQQPeDN
fWL4hYWBYUVIu7FfX6RJ+zXmZlJqE6QV+XHpGjCtpgBuIL5j+hX5boG7EcSblx3rxmH7IlLasxx0
nLU9QKTJrEjnIhybW11lGBsb9kWI5L2XMc9jtsamyVj5XXkFAEio1XfRB6jqWTY3dwznCbUSQC+h
DfurcVR1Tkoyrzosn7PpOGZ3vLbQKxPaSUTqlywnQYqxz/pX5tzEy4FaLBwJ+kj1dQwFEJk82bEY
gz8iAk8VepHRNzTsEKAVxG/S+9H79zEFKhb/fK6kGlw3ojYz/D5Dr4WHdjSD7Wn3OWpuRH9d3urz
NDtYD05lreZ34g6YC+amZQ364u6zscNee88AT+Vxv0iP+hyxbNdaN54Rmc0Dd66quQ4688mzv5X/
w9l19UauM8tfJEA5vCpM9jjHF8G7XisHKku//paM+x1raELELnBwXhZwTVNNstmhKgu3Je9GZx2/
i1+Dks3lr6nF1O9FEb/GwjKD6DK40jBun4h23e31PLD9/qWthq2m3eSZ2w//wAAHeIiQgWAAnEZ0
IUzAU71G1WhejJvBeoCgO4SHD0PIiSeY++sbhh7ZESZfsOoIMHn9ElW9G5S7nOT/sokXINSBqKlC
iBnTeSmFt9oK7DbyMJ+y7j2ss2nmyZ7VdgxoqVD7SmqHHinNmbxS/5X6+yl1ezCTGqk7JMeieB6e
1uFY64byBJ6AX1V5+vOIjQjVh2DEvhs9wdxp5v30D1fwXAH5HwT9aUq5B/tcCYiKXKXBK9E9Iefs
brYVugVtWBHJJjrXNBbK1ChCj+tj2o3qsxifKl5zBhMCWUl9rgyg/Z36LmEnS9VkwIpuuIc2xpic
wIK5/i1YSUnojn9jUIfUqEkkqJGjxwH1Mr2pIBpDd7z2R47e2u42xbWotRkHk23WXJ6y5gc5nTYk
ZdOqBYitQcCxD4LPCHkW5X3dLNZNAfq//yCo29ZH9SMD/1jq1L7XCzu8aTQ3zs+T5ck1JzXPs4b6
SNYYpKHaAsoywdMn7froDaIZ6+bMf4NKh+EjfZtDfaSkHftaEoFBohEkZLZqPI1mZlvSUeER9s0r
swZFXSSSQSpfKgHVF78l4ZDWnyXaioPtukGs5AgeHhKqKIaKIJl+A09xj3akFm43IroDhz0GkCTb
b7ujQTBEIFd4GJdnEFNtR82/Co3gNiScuVzWobf8BZSLlFAlgKYufoFi7rvxj949yAooQw8k+FWY
m0jkWTwf1NTCQm8MdRTwOppIQSmXd2JnTeHQSxoeXFXkYHohjR6Nwkv9w6BOGNR9VpBCbvAU59wf
X6fpD1yIi2KPoy0EfSGXuEYmjJVf6GAyseun9j3zlF+KG34UaDy2o32V2MEHeh2emyvzOHKwGVsD
ijjQcUF7GZRqv97ji6AkqRriG7hH5iPSNN2s2XaDt+5IjK+IYRMJA3miAaV3kXLXMjPKgUQC3iUk
QukZs5tbNASD7tDWIhdBXszLXjL2xxLw6zxd2KTLeSWVgw+3UWM7jTGhGu2n9hQrnKIba+0Whn29
3xc4nQipcTWzkBEQAvR0I888YKbyHz7QEkSmfKNstTxHSOyEkOeyfEexnvuK0wvLOLsgBIuM8kw1
DE+Y/31hSKILU6Yk8D/wUJ7qonUUgiGyPvKKWVGwiznrxjj5L+CooxKa9EogiPC5VP5I0PEayZKd
Ch4xDybWkqdTyEOj3K/SWkQhOdBk3a3id7Dy22q1GxJXk2+T9nPd1xnvHxX1Q5x6iGvxAqKrIoaW
WgRtp4lzBJnqttukD8V2PFT72jP3liM8Ro56HZwgF3YW3kCu7JXb+OTiwLFrL+AUv3665+VPoZZZ
FH09bw0BCq41QVLs0Kgd+gI36wb/3GsAAY2LiIIEY3xTmzKUnQfYK4OKVG1dAq6GzLgzhP06zs9D
BDgzCRoq7Agb6XdlPAWFWEbAkaTPxPCQC5vIs5zHdqffZkbvhBrn5fBztgcDlEtEavmQ/40l3wei
cv0WOcpL7d1jZHnbeg+/LXt6ie5+Z7UXOej3jNApaKtudCrt9FDcB5vJUzzkB7e8au7PfXr5kyhX
TsW+kMZsXmzfA/9UZx3q5tXS3JxHUsEIOZdI6By8PBHArVz2+ezGE1oK8aLx/WhjNH5wBRK4eBNZ
mYYnaVV8qKEe3IWSGW711koe1r/5T0qYi08AUYnLXyGOUtD3On5F71RIx4D1xPKaX6lo34xuCUqY
CNvmKOwMzsZhLjOaW9FLjtEuUEFewvqVVSmZGEGSgVzVkAVJ5VvTeB00l1Sck5Dp1QukeXctDt4M
vTBVbgAp6cFRi6iegEoGIhCFugv75069VRtOKMzcrwtE6qg3VR96sQoQFWNb9N4kG6AAufbLf6i8
w4OQvEZpGC98BFOXpqlDmA9jCiDRcCId85gYvAQ7LpKsVfvpq3di9DBYZ2jXrPsM+9v9B6tSjusH
Yhzo+Wyf5IKg366EG93ycssTe04Cm3m8fhtId9xIQQWB4gJIguqhH7+fbqTxZd0Y9jZcYFCXvyQI
JaZoQ8idzArWhZeh6NpMtWf5EbQrHrvYFsZ9x1MU5llGhcFiZIjdKMGyTp5c0DPCQ978KfrrwObC
QVT10kF8K8+0cnaQSDmG8X0LhoNk5Dxjmd6OK8OCBBVy1TSla1llhT9ZwCBggphi24QsBGSEQ2RA
178U0+0WQNRlkVh544MsEO1XKFupwu+AXFmKN1U24XGFMI4MHT2PaB2VJcxt0ezjgt+mmKwMELD3
npZfd5HbGPddcUYvC5rqjOzvvVwHcRqovFGUQ02OOi/iEBP+ZhIhgRafDOkm1V6yv48+UfFcQFBr
F6FnPe5HFIKS/KaRb6rukRSYXLyWW86VziizXiJRZ9JAkMJBJwlSTi/Ju+pUuZ3a3RMmMTfBSTnb
pHdUO3w/IP69rg9KbH9+im8px1O+aBIuH3tzgRfHImImdIzQqZURRGvm0KIBSpLANWWrW/MgvpPU
Tp6KbXrMQ2c6DJ9DvZE5+43hohe41F1DWhRWjQ64pn+TivcxcUzTUXG5x+NufTOwjq0LKMppwD9v
GqWOdTbTz0Z40f+EPQZCR7turyTyJMVXgc8bembs9AtIyolSQVVzM4Z1qNn00sskbivrlPP6U+a/
svbtKAfqxqSeRhOGWdLH2L0rgutbdyS8S6OdL3N2HtMiE5TeSF7OhUr6FG77Oux7lPNUZOM7lHnR
Ax+kJ4XX/s847SH88I1DncNJ38lK0gAnmK5lzfXLh44Xt85/gl42ODxOkLm2r9HBe96YYSH7kMxB
AzVo0D8VXi6ZDWCK0LEWkbGmUwyKiUyRMUF+NJAUMLfJ9xOXhpkJgRTy3E0DZQO6uxeD81oPo+dT
6qMo73Soda3vGtb3nnPU/wOg7vqwkeRhyjOkXLNbEfeUnFwb6V3IC+1Zn3sJQ7lVFZMOUQvsCOv9
lD8ZxI59zv5nnTRLCMqjwqAOMEQPS8ziSYheIYdgCqhyjYmd8ojUmV8FJHqmib5g9G1T1piJ2ku1
iBYJLcIYV+nUGW+egYdAGZMgcC2KuROuwZWAnGCpcSJy5gdZmDD/++INUDUlCmUW+kqE8DFSH5Rx
cOKe80WYGGganEXmUFmjU7mBP+UkGdDTUQzXguCaxUnJPtfdlxWXoJniP4jZvRdmpFVQJ2oJiHI8
N6bdWq6KRuLyigi7tiQu+Bo4+4V1FssmWt3RIIBKEX2Pol1GQuUCVbdw3BC9duUCz+/RFfQTzmfC
JbpmOvUCjrKv0azQ6Od6qVmdemkXGU+G4o7VDkTM6wvJ/lbfdlGXZ9+ZpIsmALXDmx5vCWoVKsfl
mLag+2WWipu726hrzCRWBjErVL2V8qEvH6NwrwboAb+PY07ExQGiBzlJ27dZRnDwi+Ouyx7wgklL
p0P7rv63Y8QYRJW/LaLHsQPZREc7mr0dPXwWUrBzV5Fn8aaOmCe0hYIYtOqhjkV7nAjFnBj603Bx
8O2jzov5WrGFhignQmSeOAsYytOkJo6lMACMLN4KwgvhDTEywzOMAuATmyjuIbC/3KpFrMe5Pzc3
kinziBAezThxlUjegQ/mKPbnIc/R/yrnBOx5NadMxug7QMZIQ3HPmGNgiNtdgse5EhlmM+EoOkvH
bIv0vysKNrqjwGBmg9s1tgcO5FclmQ4/lpDzSbI4mnBStCAGBKS8zffR3UO+BwuU9Gw5xC0/kUna
hmfpVnpTHAHjfrbwsb6fWV4DAlbF0nSU0fCYv0RvlMxSphybbTCvCwzsa/GuF9BEuF+HYR0b6B2d
4wdk6UE1cQkTNp0y1SZ2QCFtZf9PN16PYA1Zx2B0JM4TxP+BaFR2BaPDLdTQAdKWDtp+XdDo+Mar
amwtzQEl8JTfxSDkSTmbm7UhlqhUGjAYFXRGzah1fowwZFuqz+t2MT+RgY2AvY2RQjpXVckgpZhK
bIgGLFmto2L8cgsmMZk4xEj0xtEg55O565is+1JBUkLCyBYmNujIZVAmcASD6cbxGxVT7pjZiMHI
WQrEMaLG3Gq9DG2duoyuhMZHnnfMpO36D2BvCwuUuTMTP1gEqGWtcpOo6dSjB/JaDJ3gbtaIwDP0
bHnTOXKiffBgbcG6jGFqN/T8c7HnRbzM77r4AVTEmwZEkAMJPyBD2/N8fXe8bCCjsgqHXUBQm88Q
xEwYYpTKh4200e7DhzB0O1c9kG15hDDcFDrGwQlexZfKxtjcZn2FWbcfXMrQMOaEKIXOEGYZBl/1
EOBq/KlMgj31tqLZVv6o/f30Ccz8dmA664mOuzoxZwcmxXtm7In52rYcY9i3xgKDcheCSXRSTsCQ
9D3I3WyM2KNb9yZtbiaUfmrfLQSQoHr/sIS4pdCCoOMhTDddp6lgKm0KUBVhcap4BAeob6W2kD7J
OSdIZp4Cc+UflTtU78T5hF1cE2KmtJ1ltcisVZELuinwjjfEDlMZMT+XIo95XC/A5h+zAJuKPPUH
At8Qy5tRdZv+MTE5X4ztfv/tb3rsTABvTJqn2F4SybckEWzDfEeSBDMgUMQMNc7dwDzPFjuNuhqI
Tho0DcOgMYK2jfk6VS+BNd1muXgUcxNxH0YN1b8fcpm39/cOo04QlJGHsJ5XsRUxrwjONctRotuu
Q5/B6z84IqbNUeTUEDbRGYYGMwlKow/I/KBF0mjOFXE68wFDSZ1fcVaS5RpfI0loJ5LQ9Uz5oQ6K
tUjJ5nMZKtUJuG5Ji2yA/LRuEKO9B6o28+TT/8NQHhiFkGCRK8AIO/+qeBcgnXynVl5y6l0NjHN2
xmtDnv8gHYaBQRYcskigzAnsS5cvRA3qRNKIt7rxHiufA4ZZiH9d8/SWWG6PSWRMyWG8VPoxKdzW
bR9UIb5UIJzaYC/K57Q/ysVtq3O6k5jR0BKJ8j4R7Wtt2Mw+IZXbqbKOcYNuXiVXXEsuW1fqMHpZ
kK2MMcyhrj9K7WX9EzIXFBaitxGZL+yuywVtK3OaGmte0ApMHILqBsRrsL+Dz3UcpkMucKj42RSE
FJ00IlbUPMbaUY03Qs2Jhr5mWX44xwKDCl8zaZzQP4cYXbzVb6V92EH8o/6DbE6z0+8bwxUe/cCe
HIitubzsJOvkUr+hab26ZNBLJYywjEP3PFoo2Qy7eBjtQPkcUfWWx7Oo/MNNg8k8tD2LYECEQNbl
hzPMUe4lHwuaoYIOHmBd+gxHN5B5olHMrYCyjYlWfPS1aRRONkatHGtw0ATkWvF7GT0IvVeX1xov
L870xDkJA3sQQtORTtoGNSgjZOyEVNjr1adpdb+tNAI5GuG0KvGQqD1XpX40+hWQevnWMjdq9qzU
hoMxG2/d55mRo7owiYockenBjIMvwSRiXk1dYSvQB+ny+LGs1bsqaU+RCPqf8EEuQYYd3mi424Ro
8nrzVUX+YSxBzKVHIBeEUEoX7td/HG8R5sB6ETy0qUZ0leC3ScStLa9Ur8QQT9e7dZR5W//YklAq
mbshddx7lPcExOplqUM3pDm8pe0nxGZByy6Sw1g6/cc6FLMohrLYf1jUZw0z3IN4O+OJ5+UveKZf
Y+oD7JBu0Lh4hoAI0vFjp/jF0w5mvUBUjF0iHaGgu54upqpjLPVmMm+Q4bqQriF+bq8bxvxSCwDq
SyWKUI4JNCkdoqdurJwgqJYSZdP9S1Z/aQgVMxhy0WV6CxwteouyydaQ0OBp2jJPk4Uts60Lr4Oy
NgYCZoyxzew4eRnKwEnAPh+3dyavMYa5bpg/VHW0xaroL7vE6oMOeYYRWBUosgFVg/3eGXiNDkwP
X6BQF1tY1T2KSTj5Q2xZPfYa30a/byvemP5GNR/WXYF5zSzAqBsOVLq9Is3t1JF45WO8qMaE08aS
HkLotVQ7Er2uw3FWkE7V5Hj6ytr4FRy8tMV2QJZLeQhEdx2FfW8jLJ77w2elMMoqtRyVKVTmezs7
GpvuRfQC6IuD49ceb3K7vtG2+n3rvoMg2FlHZgYl38B0alkqi6TNCwDXgrmdpMQlenPlN8Z+HYZ5
QixgqENQi1BZ9GPAhGB4i0Jw8z6vAzDf1SCG/d8KGtTRRxQFohfQaAcH4Kfaijapdr31pKp3MnkO
0RkrSAeTJ+7K+2z0wTeEnairCUC1ErcZMr2Ixt0kCm08flzF+GjBchXmd62OF4j1OkThrFFQiPlD
B+YMAumqWO0f1xeC6bCLdaCOSgGU2FoZ4Cd1cY+n6n1ZYu7vrhK26zCsD4ohe/Q5o08X3WmUw2Zl
k3VFoyPXJ7vRCMbAaeJ4JvNltYD4sfW0KDALPL6d4Jx4AzQybH8TPU7bdpN8YMww4T2suICUk+pF
IAbi3OIcn9rPfO8fuiMmVYfKnj5FG0p9wmZ9DVmfamkg5bJWkOhVFplYw+55EN3BuJWMF63/h7tz
iUJFYH4Md1AIrBrTPwM4pYLEboa3xvpcN4Z1kKCer82jmWA8oU8wvS/qGJ1Bs4ysA31SW4Oq698T
1uFoXIDQp5Upl2IoVwAhGLzNgnuLuBZkYyu7jo91EbsliKjXzWLdbUtEyiegomdhlB+IOtmoUE6U
scdle8xP/Qek2jlgnDWkzzDTajt57AEmFA9J6w7do8K5zli9wLN+JxpyUYTFeAflDU0jqNXYIhOo
VfWDAUaK3TDKG4NML1YhJXbSQ3RtqKvRjYJOPph6+tIXBAn82LOi39C2PGlZv1GGqeGUa1lREUqP
yO/qUENA0fkyUrHkVg0hH4AouROQ4YpAgeQjPfke63bDI51mLfMSi9p3FXrgBegAowBJeqgkgDa2
+q3y+lpZm3sJQi00QqLAHOdhuRwEq30guUXanTMhsad/atv5YqTFUxjzs3TGFWGfGdbBgKtPcrUh
scP8fX0TMD/OTHn7/wCzrYuQVYzNwDIyAAQS+scxPDaLO/rdU6F6Us7j2WXdLKAZM6B6CMJs5euN
swBrTXUUo0Gdmyzeyv436TfrxrC+/vLvU8aQsFWNwFfwIkXZIlBqNzQeGijUraOwlmyJMv/7wooc
hWM/wxC/U8T7Ttv6IogdOic18cK9X0di2gN2E4wO4jZG4e0SKe2zwjTnqbdRjcFcvVFafyMbnHOD
+VG+Qb6ir6U5mt/JtQgQH2PfprENIQW9bgZrvxiYElBkuDKq2pQZeYWpjCHGNaWQ3QSS5dzOh7v4
XzrcFig/aXA1VMpk2CEHm0z6HMBltm7GT00GXFEG6P10c1YnlTTKjhZ820ExAkFHOSdX98gt6O11
NGwT0TX9fVk9Y4cmzbYMInRYuhpemeu/gL2Q//0AnaoggNEc3OJzDmCWNKtM29cfi/pl6PbrMGy3
+4ahDuxAjKRCqmGnJIW2ibshvbd4oQtzE0E/TEZawUJT4vwbFl7nj0oNPjgkaHKQ0VX3WrQX831R
ezEvd8m65Y0FEH0myMUYxCHSYcgiyv1V3z+Owk5tXqpsp/LqYz9VnWYPWYBRR4NaWG1lEYBBsmPa
GPeWHdljbOuhfXOyn58nx/ZOnqfbO4VX32Tu4gUy9VDvizhPRwPIMWp/E0i/yohzjTN7w5fGUe4f
Z31sBQMglOs2c+s7wRHOgkO2wZXhEZfsS8ezBy+47938UT0FLu89y3ySLX4A7f65WenhJMBnzDfp
PjgXTyA8bOz4/g9IJW6k20PrVnZ1xaPl5TgQTRpZyINajyZQ5SwEkzLqhCezPZHGVZO3VOe0g7HA
zJlnD0kdzJTTLPFTYKlpOx/GQ1JsIll2WkPbt1O1g8IUqMUGu6lKTvMP81gzlZluH13UMoq7l1tR
afwo8lOEpkXk+IoIZQZbUSLQTl770D8z7cj/g1jZjsk5kU9G4jbDdv28YT7wl79gdu7FYSCYFVR+
OvyCoDjLgzsFrtZvyvQqDK4q+Fd85+PB+y+YyJvNBTAZtHKU1WhWbJqotfCowaRgr6LD4iYqb4Tq
GOogzdZBA1Qks/oaB3b+s3TKGG1luD0wxA4uKuqESE0zz3IdsFauCB8Q0KxRSrH6YzsI2T6v55kD
tGlvCSbCwXEeK3iQyD0eqeYk4peh7aVr+3/pp5yLgaIiY7oZ7W6Xy9/GoNOu5CCD7uFdrTynlYJv
/tdM/XPqawFCReZyPo1N5oeZo0IZPjzo5jXCpbjnrC/rGFyiUF81HSejE0SYgneGbRDFNnit26w7
eIlA+aovSpmYS0DQkts+Q9YQGFBmCnmNOawL0gIlL/TB541JBxuJKRakhIarIwTVU2xYN5UknBV9
OIJxYlvLzW7dMZkL9w1Hn61JFsXa5EeZ02ntdpCG2wkHzzoEK6ywZiYjCE9iPJYmUtAlX+uCDBB1
+VsBRUQSen3w+g8YGKrE4Ykw3KAjZoLscW5NM5OCWNh580LMzxJdTOsgzLX6BqEj5gGVULW3QDhg
1q1TqSK6lzhuzGDCwm6RTMi1gxICTkBtySLo/SD3YUcY2SSzs0/hOjoOx3KTH/FGi06G1+PGmzz9
HB5434lZtUd3NdhzwTWLEV/qopeQ7zFJDRcvQqezbNyzp+SK9PfJPnHjLVot1peT6enfJwOdb9QS
ELQGDfxiBI9lEfxuwdSZWB95ecOdJma64DcUnXeU1NHsowiWDUHqRvF0iobQlYeeU4JlNQ6ChB3z
/qhdg/OS5qLK9LTqRAI2WYhDb6yT6gSH4E+1C5+D2/IXEo/KnVna8gcIDueafe4U+T55Xl9VhqkX
P4EKCFu9DjQilBm0sUdftUdfFG8w/hkbLsQ60shbR2MlWE0JihxoDgVbJPolL+8QUUl9BfrTON6z
2IbqpGNoJx9Ni62BBh2nnBIIf4U7Kb1RqmYTNzwiSUbcdAFP3S5iJ8eJnlQ4W9SNgNIUOJg718Iw
jSJeiwInEmbFKxdo1C1TY6o5SSKgKcpdg3TD1HhgkLeN8KlVcLEjAXfym3+42i5AqYtHG6FF2MhY
4bC8LqEZMnGfl6znywXE7FOLOCxQzCITUtglCLe+tqlNTwkDVxWvNP8lEbwoF+zqQ4GseBx6YfQc
xu08qoCsjmOgazs69tDwDF5H8mB2PO0w9prrmozjaPYxuiseA/kZAUV8hsbqpwxUWN27Nm360txm
1YM6uXA+DO1wZ/QZuwgKXgYqIXNxHcoRlyuiRBo0ck0s+ngQ/6ivBAM7O+JqTvKgOe0RQqNeL6In
n7OZGCcinvHQojIM9MXKdNYvjIUmF2Ts3WEzevK7/yZ7Eyg1smIT/MnP+ia7tuDZ+/iWd+8wzZ1l
AhUDTEcafe2Io+oTCUP7jj/YsfKkF1dxs1k3jmkbnjYYSUJK06AZpFJBVAbFAB1bLStbY/gtp5sR
Om1Dvh3i7ToUI1T7Yub6HxS1YwgaU029AFQouamASZSdlW9HnqgAIxq4QKE2DZibGovUQDGT7SBf
1yZvpoD5URYrRmUwoNRbyGUEgBgSaMFj1G3CiDPuxLry0dk/F2DmXvAf86dhWEGRpcPMoxGJHoZ4
bVPysuRX4kM38aRgNjnZpJEMbgrexBBrX18gU/eUoKRgOVbmaUty26IsDqnR+BeSgxCEiUoXAgnc
9BYTEgwBaOxE1w6Sq7OLLo45yYr9VOlQKEGWJoVyAjhbWjDoN1B4bSHw3IIyAu8Hd90ZGV8R01ff
oLSdEOsdk7kBPZ9uCv1GlD714fc6BOMSvICg4rbKDyaFDIAITIyTQSEWStvBybQhJb8O9NU3Sb1i
l0h0sa7uGq2XRCApZf+gteQQ+6MdY6Kwxgx70ihuo3xW6Ysu3SMMJ/opG0JPMtF3Y9piApIJLdxH
nb6B/rQb6I+yLzqZ/DsC0wqaKO1Oy2+GXruOQZS0/rsZB8LFz6aDlKgLJa3Gz+6Qz5CLTS89WeiX
zL11GOZ3AGMuegotdPPSuc1ADX3IgGIaZ9Qn9SmyrOwtgBuCnFlVQsTvGk72JtdB2COCsPTvXydQ
ep11ezEmbYo/eGMhBJmBlyhCx1Z6X4jHPOVY99OR8feNWShRQ185zLzcPVlXRpUf4+/XKNRaJIDM
XLKxxJf1NWR0FwIGjbvIlKBOB6xLmLnhQys0DN2n0V0F0YRkIyrbIXD1IMAoxbU2uaSzDevUOORB
gziz48i2Vm4m3tHIMhd6WRgZg8kggKN8pglLKR5lmEuKP0Win5pR2I6tzOuU/nktzto3ug7KC0i9
ggTg0twmzSWSNgRJuNHWHsRt54pP2cE/GVda5TS2cZV95E52TA88KqcvloTLvQxkAwomOijZLFSO
L5EnUWyFUsQB3Ov6BBVvvEs/JbQbHsdC7mbF5Qa9/A2ZOmhKKvVtMaRgW5gyqVJcKYqKGwmpqWv0
btURGCysWneV3pe9vq46dMjrbZbbgpwGhd2QJHzwjbZ+6KcC304RE3Mn+/Hf38dzTyrufMyozJuP
9k+/AJt9OB+0EKy3VB+cVJxpO9a3WiJQF/JIUMcvEyAMxW0HzZf+XoyPVlLblnK/vgtmJ//xbdC3
DkI35GYN+qYibZbqalyha0ANkGcqjdZLrRTiVIJp2kTOTmOV4rmRgqAAMSOvNZMhNQHXwFsOMh8Y
0Pox0iH5KXrmKxxk8V5+898VuzwJyLdbjrrHMNNLh3T7ru/t3D5k1+o5/PP3XTQX+F8X+eKiFqTB
qkQL+EX6GehHP9p2/rOWbdcXmbnDv638io0WKFpSdrE2T0ab9V2SuFIFmj7pcR2D6TJgX8BACci8
8aK43GRtjYHJUunmQb7yRm61q9BStro/IdwobFPwOcHGz5gUewDTYCYGiE1IhFDPlpooQiC1MAkj
jOBElm05fF836OcdBwRrVkRFmkjC/yiD/K4Ci0gP15jOGAcQyc4Pvby3NdMJuZ3m88+lt8ECzKLq
niDzDap8HoOsiJvJV/24zYhnJp4U7HR1MyhuUV9nkVv4O1NJODEDg6/ywlJ6CNQXMhMfFeDkXN+K
gy08Ws7o9duP9Epzr5rQDl1j+yzt7GAPuRkMtJTOaOeO6fQeFKZ5P4flrMuloBMdKqasyLzuIjlV
qGhauyDcrH9a1qGzhKCcpwwt35fmqdc2ddthD7ouXLbQL4utjWA6dbFbh2PUn+YFxh2PfBWciU4d
DXmSqDm6SJ2g3NTNjTi9yPHOrK9HjJ42f0xln6pvpdCjMytxCvG91jjZOtZmwQGHYAYd7ngQUBeG
T/QgbhXYm4FfEEPUdidzThgmgjE3AMtg5sScyeVmEaeyTGR9bpFVMFafXYkRlyB5/u70FoH8B+5x
bHkMCVD7sSKCSPwEAzPQOvf1YzbeSdZOSK6Cxit0N7ASm9RodMN/nPIh6yBYANN7MzG6oOk6AGNY
zRK2kvIrbs7S+FiXB+nve/hxpH0bSW/FeMRRVM5GlkGxqcf3cpIPQhhxDk+eRfQWI3mqj/MwVwg2
a326TvMjXiK+/ktsdmh05qCxNvTSJmq3tWjbqxNxtgm9V8Zb3Rzi/nV9h7EuH8zsizMFkIEmdMo3
ylKDtkmDsV3TV9GyUkV/ok4W7L6AdGU4BJMHnkYe3R9rEec0HQqs6Ho3acLuQQiVyJob8bLkvmmg
yeUI4mMh2aN16HksqIwllGYNsi/WEXDdUPaBt14qBB1YjYXEr6zqD2WjT5vUAM/8+krOf4naZRKo
rVD/w8NuZs+53MiB6OPhCyotJ8ojWxqjc1DcYJjpLEjloVTOoahsTA3h8ToqoxqEObhv2B9li6HF
La/h/IgGa4e5aIhGGm4QPSmjvBME/VCXD1UQHruwdhHwgkNMxRVVq3Y85WixfFTjcKe2qqNKv9d/
2A/HQr4fpTYI+oIWEErMVFRTKL6MbvccBwsa04r2lUBWqRajfd4GByTk9+toP1yKQpv/fRGnIdaJ
9RYSlk5H9oL0GFcHrQ9vJ2iWFBimUEye9iHPOupj59nUxVEFvLQeNpmh3JR6DRaK1Iua+DwUcsr5
zD+yE5f20Q1sJtQIDSOCrnUnNUjAPlT1JzE+Bt7Q2s9cH4VDPzVNP4rLHDiNJb/VSRzaVZwLRzAJ
n+QsA4vqMOgeZOIKTN5nmdfI3afQlAnn3ONZS52ydQR1dWm2thI2sumW6NVtMWM0GBYHiPkZLTS2
WAbytCCsvnQbS9Yz2RrxGcPyKiObIbnFHWLr1XPIaw1gOugCSb1E6gXDyqcBSJb8hAqXNGxytIHl
EL9LTDvoeYcRcwUhtoc8PeROkSe5hFMh29JE3fwdCZCg/prh5Gkm+UrHOPf61uNBzf++2HpxlZRi
qQCqNKR7U+5fYw0p0l7fVxqPtOzHYT5758Iq6kypYyHP5QaLqAbWrWrpaMpvf6lmzbGIvQsWONRp
Equor/dhWWMy1lMmN4fwrhyWbg7fIOkDhsQz0HZgVJwXw/CWkjpVEiMc2qLCUhIFWSvZKuy0atGc
X7h9DlHQ9e/2c2r0azXB0g3RcbSR0Fk0khWlaElA0+LhT1pKDjq5rs0h2DdZ9OLnGdKgdfsZa5CL
s/JTaIpoZKndmPguatjPKgZ613/QbN3FBXr5e+g2k04w8rJvv1Y9tyUohZqg3E9D3dOKjaC7KUZ1
655zALBWHModKGogiYJ4hPIooUg1ZcgrfGmx6G1MAXkQ7nGnsnJxpXBSQz9rCzBwCUa5VdoJhdkN
iLUzclQgPKo7anTqM7cwHiPdTq3nEFWN9TX9mSqlMCmXysjUYJYRmKp0yKPrrMFClm4T3yeIX1tX
La4CcZfEXl3ZfnM1mjupP4TNnREh8DtGAa8VlbWDF0tAU+0IwqiESoqfU2vBW5/UH7qcbKE28rfP
ti+r0SKJnvKZ1pQ6/iS8AZSoAExsoGNJz1+RiLxdX1nW1YEU4n8Q1LFnBYruYywICxvXdq0ea1z+
k3AjJU++yMmn8KAoJ9WtZubnw8aoQBwUZre1QDalcdSEHC9uzsqxP9C3WZSPNnXoZyk6fBwcRI44
uIGALkOeeikbZFaoRu4QtQjKoGSwzKgWsOsSBKIIMpws8I+lknM+EevOBXX5fzCULVWUFj6Z6tqZ
8quhetCF+qXOz0XaQERnsEPV4r605/CIPsKWiNRumxQ1F+MGiG0+OGGxs/7AOOU8lvYhEsDK7bQd
T6WN6RwyqPEskMLgJUCFMA3i0KYdsJZi0JxiNGAJRu+lzRmz0Y3CKwXPUcoP+xZgVBRTpkEeaBHs
i0rFG8A5H2bo8i4rxy83XSDZUod5l6fCusUYLsgdQRaf8sgymJcz2Kz+M5ja20E+pUj9wmBoaln+
26DegeE/azxVwA1Wen5f2aZ6XRuv6/udi0tt+NIwQGFaA7dCwxJKImJ3CxFlIm9KkmBkLbNLHRxs
qishMliHZm6XhcXUdsmzTojzEcglUvxid5j0YdvxXjTsTzuPWyBwQvJ2du1FGCf0k1gIQVs78iS6
oHLAq6lpX9YN+Yqnf/rPNwgV2PdW1RjW0NSOZEE1AyHOs2VtK+GUqecugmLnsyVv6+ZsFr8b6/9I
+7LduHWm2ycSIFHzrabudrs923FyI8QZNM8iNTz9WfLBTtRs/U3s/V0EDmDASySLxSKrai3BJG46
A/IXmtsnUpNpErMBrea9S3UZslYveIionVZ2DXtfS6YoRbIVzxgqga4BioRQrcM5A70uUzmagSjV
LxM79bZjJkFYD06uNg7t9+K+9OWt+2J6/yLypyuzSN5NJRCZueuJb1QPUzajY6/yynihVkLDbI2k
3b9uo1lOW41AwwgFIhC847zC3BbFjJR96+bKWz3Gjp0zZ0jogYZf1eFb18z762a0ObErPM4DNEjU
pwND7lO35506jzsyyH5dQWfYZvdRY+zkhW0gV7zrsJsWtILlHEAxslGVF1hiS29S+MHyJnZ6dQoq
9ZvCCn8gtegisrnzkVrGMQkNc4UviKIxBNL6GTObkCkgZHxV5vqUgC/Lsua7VHlNlGk/RvgMc0pq
BHAoH7WlL3JmO1YX7ipD1ES56SS05SUZtUA22t3OnYSG8maa6lbrzs24ywl9GmP1cH2WN8+zPxAG
r53Eatx05hgQUHcY9DtExWm2szQ0Hwsinc3QfwXEOzyqmwXeynB2GaGboKiNIl+Dpot9KUxSbS/j
P9MGQvLzaUMfeZXIyzKyfs+MR2v40isib7N9u1iNh3NwpdHP8tRjPCZk55iiOgPKTrP8JgmRnil9
tFOTCPeqTtS8IQTmtj9K0WkdKwBmcu9D8wutziBV2jP0q7SjMxl7tblrTEFsJ5pSzgdYrMqsVAJo
STwTDQNhtDM7Jrgib4KgFxk6MfiHosTzdVPLvBitZd1KlCOMSb3TJsMHSY3gaNo0+RUM51gaYkxW
agAGD8sOrT9adBdFFeq00iAMRwHYptmvwLhgQrF7s2ongDVT6Uz5Xc00d4q+d5UoeSECWtzpKqAw
IqVF8A2gpHxIh52CQZkW+C0FOSbRGnEuSa9xAGQpDEE2cbGOiudYngKwpj9fd0vbMCgtRlcqGqF4
Oq+mruKim+GWIP/lDOqEB9LnEfwy/xsK5yjKrG4jvKm37tjre8WOX6Ym2aWlLRBH2TzJ0HT9z2A4
V0ETM4+oZcPH4kI5xzstLH092fe4pzSQBhRdi0RzxzkIqw0HjVaAQwsftKNqwpw0ESW/RWPi9ipe
AWLbGDF1Beq0vJbYceokc/E9ya3Z71FZ2KFZZlB9NZ/py/VV274a4KiS8WCMYI9PomlUivthAJV9
2/t6e5ypD8ZTR63u6urG7r3UdGjTOhE6wK8Dbx7Hf3E/W01WW6yM5mZiGcY8K8TJUWIZjqIIZDOk
XEFwp+TEpD7PFUBYJaohMYra3BtwtGhPySB8P9HAmII8+teFiktIuYLlNoJZlig7YzAZXTIPY03f
5jbfXZ+8TatcQXCbQDcS2skdFs2uTm1RooLtxRQqm22GqisQzvRB+WhJE2gxXbxtQtns0C2No0R1
OiyYMT712c0s7a+PS2QU3EbIB7koKQFkGaIQy8xvwqr8dh1i07WvRsUdWIYaIhllwec2qIcq21MZ
VjtqnBLQg/wXICgg4m1joaHg1ig14iHUVKkFqTx62oo0cgnYkNlYOpUlorHfPIXBXP0PFrdULYQ2
esOGPRT6EZenUWk9tffU2JWV//LSDdaOP1DcEnU5mqXKGlCKSm/VaHJT7WkskDaWafTB2vygIvE+
1KFIxGzb5P/icuumydnI0gzTSeDjKdi10DIQjYPgnXvTE69Gx0UYamYPobqMzgIzd/5Ug9VHQQFI
rwd1a/vCkqRtY/w7qOVzVk5wpozaSoFB5ZHPkCdg9U7tvmkG/R9tkQs0lHzRlpExLNL0zrjc/ZoE
uYnsmVYiief/40D5Z0wKfwkqLakIEwtYNlSNhkMM/tSsBImeO0NPMs+eZ/v3KL9UmqjT95JG4dPv
/gXm3D0EHHJjLgCcdJBnSX93oR0F1ig7PQISsKDvivqZscmxmeUNuHLWDKwzkPAlKjQImPk0as3D
VMiixN91k0JBx/kal72poV4Ea9ynrz076tZjX8U3af5mGN+y1hCs9LbTBs+CQpAAg/rqOZqqTHXd
5jjzWojlJpDcqUYnUTunVA5j+R2yrI4du//B0X22kkFMDh3QnEcYs5CQBMq5Lt5v0CvoQ5m4U381
Inbv7Qe4FQ7nASQ6pWkXYmgmODnKQwEFZulH3u4L9jgpO4XgrP3Z0tcmf0S7l3d9jJuLuMLm/IJm
NaQ3ljMdVD+5gaqp7K1DapNaAY3QgCXqidz0Cys4zi8YdaekSg+4qPjVJHda7TbWfakLBrV52q5Q
OK/Q2amBJiWgsGw+6Dr9qdB/LWW47Mk/EMhnnZtjLqd2XSaASJrWi+HXJHUR5s2b4Pr6bJ4OFtKg
KCjSNJtwNgjWadKnBfrtyFidJE09GYX8ZrTm03WYbee2wuFsEF0TGQ1V+Bh1+IIcCTQH0yRQFafX
I19uPYnuwQEXg8tTgLts24vX0RUuZ39kkrqOzsBFSZvTsuYmnFUHl0cvLEenzFo/tr93ZfyjTnun
bkynpN2taYLG7fp3bNrl6jM4u1ShJqcO/eLLcnpTa/WxQ7VQAdlqIok4oTZDmhUUZ5yFrdcDbl+t
S4ufOgynTXG5QyHt8AVEpfv/aVgXPPBdFpYoPcV2a4MoTiBu4tmTK2uC0HPTiSwbAixboIXhFXU1
bTRSc4CRNtNO636hBKRGW2Aie3r/2sqdYHdvngQrNG6tbGpmvTlireThG2lfDXYk9tsQxugfOZZ1
MPUinRgRILdiWRdKWlUtwytTJzLcUjopKNFvq7tC9XXDV0XPQZv+6+8I+RJdPY4h20FibHoLRAB4
aZjT/uW6ZWzXIKwwuKAi7FBHUo4YlJzLj3Yy2E6XVwztnIR5Sj7eQW7wXu67H606zK6pza9dOB8k
K8T7YXKftAufWZunfpWroVsyEKoMUwUObTuUBKfwJVMBvhJdVpD2WzoXLipT81Dq5cKEVGyuIl/c
RTt0OKGFpqr3JEUfYpPdxKzfaXUGDkl4qnQ4jL39Xx6B1h/B+UcN74HIpeIjlOpxgKKVgYxmUYqe
5zbd8BqGc4daX0jgTsbK4+BqraDrbufhzZAMN8nfu/RVrvZ6c2hmgfffPmT+7F+bnB9mITrp9LiB
LaTyfCMhUZTX2l3UZCLhUREOF8OZlpzWqYmdi2fbvRpWfmOivF4TvbpvuyOQ+Jgy8nwGzymDDqwK
BVIYjmm8MmN2usKjPXoPJx80ObIhavfeXLSlLxkiMKD8ROH2+fRFgzmGmYZFyzM3NyenorcFsolQ
Uhjj01DubVS7ShB5K3XB1tj0Eyvg5ferW1aU2BCGROrfncxmJ43DbhAJK26eiysELvzI40JH7ISp
HC08KsxBbYReZu4rzRQcwJunIujw0FBi26iN5uYQzFn2WA0wjTJ+0hs/QepeRhiq+WgBFkBtWuEK
ipu1cCRMLssFqnnUlMExOhn8xWlw3cGKULiZK6IYAi3LtV5Kbm2kmBPUDQr5WTdPJpTJgqbXVFHf
zoHEA6qO1A7Lo4AvOEpuJyhKyGCr6e7t3E8hLNaogqP+krT40xujaUVGLaYOUaJzm6tzlhWZCci+
dLKT/jQ9GC/dHXkIA9lbNOfQxs4O0W9Ecdfnc2tTfzbL/H9cPpQhbVamyuer03ywTF9HCWb6QKIj
VbwpFeSxLvsozwfJJxaS0sgYIl8cjjvbiXwzciJHc2fHeChuCujs2bPzRXby1yaIPNAQoIRfEmQD
tvbDeri8S+57NTE0mM88BjQ9ThOeoV6s1jOU79fndTNTuEbidp5e2CUZIiCR9AiXTCfqqfJR11Gj
oO5bI2gKw21ELWuXHRLcDHOb0LJYRJiEGe6c6jQjrkdLrjNGUJlx4i/9a/h07FUH/RPe99CPROls
VWRM3L4hc5bILIXHBg9cEL4YD+mXzjP9xEfabRdhQR9Tz/I0tz3oT40nfetBzLDr3mtYNwS594iT
bLBlpoe9+rUNIGl7TEQXoy3XvvTsm4ZNoBnC95+ioWnO0iLFGTbehckIZgLRsbXloNahBrfubVn0
uTzh8ChDRweBiFTsQmHJ++bbxhqFW+c21xNtXo6oAg4dEmxmfgKZghb/VCmKJ3IJciF+I7/O8m6w
A32S/evWvXV+reG5u4JUjyiuLQCvNdJNNpvHIf8NQtIv3STSxBVNJ+cXWyZXZQnub9ecHnTldWLP
ffj7+mAEEPy1IKU5Lc0IgyHZ7JKEgPxzDua89K7DbMYzq0nju/Zmy451OiyTBm4u3MhxFlPr0JJ7
pvuD8jNVjpXiyUZxuI4rGh7n8qJ4ZIocAzbS31vkzZjyqJMv1zG2N/6fuwQfqukWurqLGquUDKjc
YyBlGqR3yxqOrU4+Uuu5s5L9dcTtjfwXkdsAk521uRYCsW1OoYwosIDQhOBs3MRQFobShR/noiKp
hEiyMiybjND4rrIHPI/YWkV/XB/J5twpmm1BiplYOj93MiqAIL+woDSGN0nOBNEfqNMTSYVQzX2E
bN3/hsfNXBHNUwaKGtyFmqdWuw+zIJtuU+trET6O4Ga5DrZpfKvBLb9fhdKmnKSZbABsYjOqkA9t
1qEXXFCqu+mNViDL71cgWcQGpLwBEg6ND5ojV05s3L+texR6CMxOtFjcRdKIypRkMqBACanaKFnx
+/ljGp9VcpR6QW5pc+6g+aeDShtdj/zTvNl3U52HOMtN8ABPw41ieUkj6jrfjslWKJw5lBqppXy5
Glun+L7dz3tkrw7FqYZ+UeogcVs5iaceSlc6FYFcOPnJ8olg/S6pV5aoZfUNnJX0VAO9RoYtwH7c
QwMnekNN38/3F6JD163xmKvvTHd2py+WT131ZtbdPtAE37DZIbT+Bs6I8DY6Fl2EeaBgLfCKwdWf
xmO3Y/v0o/kRP6qgb/SRBlP86xtkO2JbjZ2zqLwkk9E1wIVUkiU56Pw79nvyM/xJVQe5JTkgTvOB
LOl9jSpl0y9ERQ+bm2eFv1j8avOEmpZldgJ8/flkg6jhS3g7pD7WXg4gxfVEj+ETuQNBR/RxfeAi
XO5gT42u1o0Saw5K6wRPCNpplnyhxKsA5TNKX43OzFD8PaoYXdJ+pOERkgEZxNPnRnB9Wz6Wf25f
Gc/n0b+CIXoXqqm9TCI4VfPY/KUizIY4gSOrv+dYRuQv491WVDK76Yz+Lt3nC98KVSvnNmYTUGn9
Uwo1L89APpKD5uzFwLth0gXXV+ySFvN8m34GpSu8qC5siS7vp5MLASSQlLnmO36gW9C80zun97/K
H70rP0m35a5Ht7WbP0q30+76Vwi84ieLxuojehU8s7UEu2kg1DIOSlBpLhTP/8u5tZpaziNVoIdn
8WI3TVuC8qBxdfVLn4lCQtECLta7GkvelkuZAlDk9Een+B31mviHnvkQgnRSEZH25e0MZJNoUwel
JVj1QT/NjamNUlaZJRgWrAqqvBKN8MKrVzJxcztJ30A+N3+17Nw+JCod9qk2ZV5LUerl1KTP3Kif
Q6eZs/hL2dbyQxmSNPTkodfzfdhlVHOqYexvylEdEwfaIKpnoov0J01ZNCCUKcafeZlqv+KwTYJO
G6cR9mmQD5O1+qEcpuw4RRYdwQLczk/UbhUwF8jZ17BrkgMkmjvclpOuuJVKap8ymVUP123qYh0w
MwjzdMh7aiZK5riZiaissWIR+jAnKdlJxox+gsY+IDPeHlQVOZfJskJnqjR2cx348h4HZNT6LETg
aMq86ERJihrMESZo8MkjxalX+CoBj458mG+qANdh+aXbX0e8iGk5QHJucqCSA2nxJ+9+96iCEdwU
yURceFwOgLv/9lrUWxLsCPU+PkgMKwm1+omMqh/v+kAu/MCCg04BdHwb+A9fhyg1rKHJwj9vGY1P
aXZXooieslZQcnsZFwAH6TcoI4OZBzx/XEKn1sIUQT8ODpD8Dj6Ix/fVrZq69THcR8Sxd3rtlDvI
cAhuVFvTuIbl1ilPe0WLa8Aq3Q0o5yT151SdcvQRXZ/FyyIYDE8hIIhXlsFZPNMtmnlY38QadBhY
W8puHMfshG0+/E6o1O1ljVqRY2T1+GGVGr0rx6FGWMIQC6EisrvBE337lGcVqu97aS5e20TLHppc
oh+1Lc2CXbphuqAfBunIwkGM6xgXKaE1rEmHbADzsTV4iQT3JEoQLn/h7BgHKz80jcA8CJUp1TY5
PzDEijawFjZFJrdVfFL6jBKnK5nTCgvhNxYYlCG6AU572warLbdPmKzhzfeT2b5yWPmtHe/7Cm/L
gjnbWt8zGC68Z8PQjOkEjv5pZz9HuUPc6sk85vfhQ+L2v0GUkKGgKUAixWsEkeVluLDMJq4ukBaB
qprFy2loataHWQbufuVZf9ZuNF/y0w/t8UO/Y5HD3OwAhmC6nwrHTQ6qO+3T3SBijNkwmbNP4HZR
ptsJsaZFPqD8alinVFR0cPmmw42RW8VUTpi+pItc/cciFRNC54g5mpcQR459+mGIbikbJ9XZgLjl
jJMcsmQxLDQ+0FNl4KYS3s47DfQaN+h3eQQl5xdQ97pv6kv/VeApRHPJbQ5JytVcIxhq+54eykNi
eeyLBnUYR1kMye2fsuDfn1Vng+XCoxhvBixfVAosFMHKkh+NorcQ0Zg4l5LKqdEXy5hKkh0Mlu6R
/b4+bdvb/O8mWBZ0FeI1dZw384QxNGUU2CqeuccvBhiWRa3Cmzh4PQJLLKQWEOWd4+hMqWOGlhC3
gByGPjqR9R0t0TZasq+PZ+PY1VEr8AeHM0AD9J4TLjaFG0kPaPREeY1ERZa2HKkXbniFwVlaZoSk
Gxkw5ugpDaHlWviliRKRYd/PJ9I+JuVBtr+jPen60ERTyJmbgWJFKbEWZ6GhaRa3qkZ26+qoipZK
NIW80cXV1NsUwwutZ72+byMI/4pYhUQYnNlN1RwWpAdGGz3N1r4aXIiPimKHzd0DolwLoSukVnlu
M2qRJNI6TFhjQzZW9+xkD/rrhYnVlF+RWtOStzZ/7kLcoHBXo/mLJAoCL7Nsi/9d+NXwPoseis+X
pdX2qroGKqcVzJ42gWo+siKAJlEwNm5Y4O0Ean3yeJtXwXVD2YoJdZssVGuwUtQQcivY67HRTgli
3NYbPQgefsyFgyub7eZOdK+79Ul+GiVHyG+y7GF+X6xhuUVNJTXFLEAezNhBQH0/BpHjtMfRpe/N
c3M0BanSre2wRuMeaEwjm6dWMZEsLPa1dkJlndV5LRNsuuWbr4yJJ8Jp7cKK+wVFb9/L2tPmk8Vq
J0MCcwzC4v36wm2GJKsx8ezSitSMc0OA1jnRDoQfWLL03rxDCJQ6yNNBi+Y98movfnpWb1Bkn3oD
il1F/T6XT34w2vVXcFFJNdK6D2OYz3z/LUG2f96DlOvZ9n+RQxeETrur0TN/PI4Cv7rlExZBZA08
MSYKrzmrnWslqywZoWDeem3bghEP/MlP12d460KLsf0F4Wx0mBUrayeMrQ+Yp+/pHURUvhe3gxc6
bDfswdkhANw6LNaAnJnSVrFJpwCQ7JQ8CHfjS/RYvY+zqxgOJEn+w/FnQ4tKQej+2X98fsyiGE+z
myXeS0oEz7d9uh9EN87NZVJxIwCjGR5qeJXYamjTIRnh0hYFoXhRQATROxOMY8t1239BeI690YrN
dJ4B0tcvIeRsEiFfsGAYPMfGgDvclBY4gaSmdiCeYdCbULQai8VeOA8N4qngi/8k+T9fjWIycS4N
0IbrlVvw91D2lZmBmh2m4U1gZZuj0cAaCnoCyAN+XrNW5wxVUzOaQuwd6o4/eriIwjEDuHyHPCeH
2a0fR1fIzLa5RitMbitZoH9jRgRbGwPtd3YcfMubd9VtftccejcK9IOoxXLZKpfT+XeQ3FbK9b41
IBsIupdd9FS8JrfZYfRrPOhen8xNl/93XHwnp14nMco8AcMCE0U4ThfoGA4TeDsRCvduk5bxpKjN
Mns/Zi96DG9JhUuuqORFMGWfB87KLqyIhH0+ACW9BQeFG6PehflJIDqLN+McFIb9Y398nEMVrY/S
ETjao4Kjvz+2Ph4k3/Pd8Hh9cQSG/il+uxrQTMxCQz3YIhy4n0Mvag8heb0OsXVpRtAEhmZoHi9M
A5yd0aoHe8IMoTsl/1pLN3j09SrmT8ZTaAaWvcvIb1MOKlOQTt2IZ4Cqgkxp2b8XLR96TEMD+joI
u22GMo8e2p77Bq/PleDd4/8YnokWaWJDgETmLE/Jad6RIoOyk0H9ChWrofWlkt+h/Q0VTsWHJhj0
cyWIV4IOL5qzj+uzu+E1loj0Dzo594ksy2TJgkgYVGzR6WHdKaJ3nc15NPCqA1+Ip2Lesecm63oI
P2B4CK8z6fc4PknxKRaF9huGCIC/MNw4+ljt0SQGGDW6jdJbFu/1MPgPU7WCWOLtM1uXrCbKCsiL
ERC7o1y1jl6uI4gGsSzWCkFqoxaP/hgE8i5OZf9GRT3EWQTJx62Yy4C2ogF2SxUE7p/XlRXK3FmZ
VBOgpJHm1As5DrKApeqU5R2edIE36t7cgTXodaSvoaikbsMFnqEv9rJCzySVpZIMgytYuuts81lm
zXEySwesgT5EM7x0LGCI3e761G6c/WewXDSb5GmEd1UMelafuvA210+j8lVtv6mzIFS6XEM8CZua
TJY+MQhXcN6q6IYGpcxmiqZ5OXYy2twVhuTkcizwT5fzuND+g0AL5e54Dr54welp05eTAX63EvTK
9FSPz0MzuYN6kPsdMx9KkTrn1sAgPwuBPWxjGTKn5ws31qA2rWsTxfXQVVFes/hJ6r5eXyQBBF9a
p1OjtMMKEDXUdFvtXaWG103edZAN4YRP/TIVfFyIaaHXdz6QEDwvePyyMlBDQCHWqt3it+2g10x1
+tYxv0kn4znzRIUzl372HJQz+0mqzWEYAdqAgxAVTt4gitE3bquAsDQkJVUF2iV86qkBxVWcQM3A
bfzyhQXgkA/SXXmwb/NDZziVW+7V8s3c1e7j4Ni36c6+FUngXvr68y/gnHChSUYpJ/gCkzm1dNCJ
z1SG28jb9RXcgAHr0JLFQ5vbsqvPFxDbq2A2TTBA+qrbR3UMTPmFKoKNfNmbpVlgplvIjYgM5pLP
e/nKU8kdsZsiL/DW4BRP2ZvCUIOeKi4e7J3kJtmFXu6okPE6MT8KimehINmnHz6Pr8/xuQ3X5DPp
bIQgLr2ZA0gxBtpX5Q7luqh4t04/zd33n9endeNgOAPkI20qg64utQAYfgOz8SC72Rs7Ko7t6yc6
Bsrv1BkcAeSlW0aiFOpZuCLDaeq8UGgqT1Kro28HT2PSc/rQ3LFnSO0atwtfpDPv7G+Km3lN6Kq6
8F6xZUXQu7YgGwa1H8iynVuRLk2GkoURrCgPc9T4hE+5TO+GWeoOihyKqEe2BrpGW75mZUyZqaez
pEqZWybgxNTq72OZv5DoqzWT/dT/vj6tG37UQjUK6kMRty7ilOdgaVrHYdNgIe0qckf5+wiBRqN+
vg6y4dEg7ApPY6AvWtH57OeojH1l2pDHGCF9pjuI0c1HhICWwCq3YFCQgzPVRP5evVimxCrQrDbg
8RQpXAjA1JboWWDjJAURLsERil7yy/vFFNuF0iy6lmYYZPN73A7gYDqA57pSAog2I90qqhSGsgxW
gNvb8NTIG0M9jsDPcEF/PEuFHUflogRpdbMja+HkFqEcPkDkFfZhxsgtOLFeo2bKYtSzh3hAMaGF
pxckAyD0LSENhcrwQUIONJm74TAMkvZWhB2ieDRV1Pu0VrPZYyoCEbkw+nhHh1xVPIag5LZrB3qL
9H571yhTRI+1mWgPxmzAY8/THJB+io8GKeRvZKqs45hY3YHCgMFVohSIabRZU9B6iVwtOF4j2/hd
yNUYzJo1fSTSpD9WXQiqMcizfKkzix41OxsDHRiPtQU1sho89bFXjDa70XLDeGdN3OxINsUKGOuH
fvKUSAITcQIh6lnOu8idWpl9R7yadgGJlOpAjRkRTzuYxcNQtv18hHTQED7YUMi9T0GfzNwBZJzg
ISnj6mDq8fRW0zYOzITZkVMpPfFQFmDs4kSdQbRgVfXkReB+gDI0iaX7nJTye9bM4WPVdwlEQUy0
ei4ss55ZT0N7wzRw7CNBF5focs6qGyyjCiZ8O5t+kYag93YesuIloaRGQkGX5aDsuuR3B4lCEoCT
r8SzuGnSDAmIiL4Tbei/VnOE5joWW+mHErWq30ZUGx3Ilai36GZEnrE3Qkngd7cchIn7Ji7VKgg0
+fepxE5gQIsiEKbSI+abXaDOWsT/sAmCahjEisCCysy5F9LMPEGPPWpSJOuRdUFOPV31rvugDR+O
l9W/EFzAYUOy0whBM4Hn/2+ZbngphfZtOaD+5V93HqOqf43EuVS5olU9SBhMN+2V9qZDtC3S/tk4
IsCfp+FIgtoQdLW4+UrYRBiC70X7pwwKMPsXO+M5ngtfC5Xd9Xm7fO1CUlaWFeTiIEUHrvbzpUkA
E0tNhVfwYna1EYkMqd/NqbxL+toNWfErlUQv759PQbzL0xFNQXAIWskY4TkmK5omjhY5JekZKZvy
9r1yzdkpTtrLS3THjolrPOt3md949KH4iH0oSWC/O6IGxq3jBClAHdw1aHFFtfz5V+hhZGpLz5Wr
ZoEBcUg6CvM1W0a5huCOeuh4jpXVA8IOAzRIktPkfiCzajrkwS499bE5JLetYx9ED6WioS32tQox
6jI3q34AbqTi7TKfnKE8XDcbEQL3xNxPCtWmz5MS/rVL7kbyeB1gKwRFKIZ4TDEhPAEa3fMx9GiC
rsp+QsxdEembyUzzaxlHSKs1FlhcHXvu8qAA8RJOocJAj0gfhwnx+owUP9tITWG/SXesk4E1Ak+z
NfR1GMLt/zwKxyFa5AwH+irhKmDEgsrBLatZAywfsFo9q+2zijTQyGoG8paRctfYqA+f6puSCJBE
foZzmmMlF9kkIasZ1sl+iA5ljuxA7/XyKY7319dTBMXN2qiYEctCpKCrMfR6I/EmlJ1Xb5rceCXo
FK6DbTm1RVQLjy5QA1b4ErkmqhjtbPjPoQZHV+LU6LnR9narOvp4GFLRibC1YGs4bsE6JdOmUgLc
VKCOi3mT/DtkDsvfro9qI/1rWRbySKgcwMMLunvODYPZehsPNWTaqE99c28//0J10A+4TjSwoRpP
3cn74QiW9vfB9kQpnq0jHEE+nm2JRi6rZg06Uj3XgR1LvYPabgsVgMpc+deHKEDh751TGckG2LOR
FYlLx4ofDO3JELHHbK3WaiT840gxt3OTTRiJjj6S3aBmLUo/lNOsLOxKRZg+Xx+SCI7bY8mkNXmX
A05Vf+TmjxKRfg0e7Tj9ch1n65EA+oR/VojP9KRNYSnScgtLvtsvMt4anfkWj2Y4BG5NH6UKzLHu
rCD5EMAuxFr8YW7h+MRxjrpXaLafG2ULF9KGVEFSDidBobu2/kTJswKGtijx4iroJ3HN2tb+Xgqr
IWwOIkow6p9j2rESD1GlYU6rsnbrWT1WlD7ToS58pb1jKB+SbEE97Jb/sgl6AHVERCaKb88hEdEP
qjkQxCyg6fUl9UEHP5djJaV8qK3m3bBMUZXUJiLy+EuRFJo8DW6QBu21rskQZ1ZTbqLSS0nmfTYk
yjeShVLsNloT5rtipIUgK7BxvoFCG+wV6CvF9Yg/eLHEZWYMyFiXsX6o6MkMm911m9nY5TbkDmGq
6L1ELRQ3Mgl5T0ujSOPJWVb4+izH0NTsRpT7m7+uI22kP5f2CBsVF2hPUDT+hTcp2ARhywlVpv1u
8KH78t1mXumk0BcWXXI2NuA51uIJVue2BIIAErfAAkdpcVecrJ9xYHg0IAG5d6FyfJI/ZMFabbxg
n2NyZqlUzUQGbDa38mOI3lcObm9e5iaueorveucGRfiCGb1cvHNELvKTZAX0qHRGqR5qh3/Ib1nk
9s50mBxIZ/rhs+LmN/RgetdRL/fCOSgXDA4dqSA5tgzTfp6lI2gKB8NVe6SHwLByHWoj8DzD4olN
qoLpRj8CSyqdzpcxMNd0tefymHoP5mP3HAnGtjmhJjYc0vRIivLqzdBvK5HfkUu3pZM7w8Ok2ksz
itbtwmXiL4PJXIEevAUhR2P5ipVxmuWAZ8eZlhAByp029OL4qZsggVC5mf4jZiK9g4tT7xNuaYow
DAJtU84upwhKX8SEJGAaIeXF7uqFPyB51LN/fVVegHRiGsvjBfJ23FV5DnFXlgsAdTmE7U9SHrR4
6Cptv4Hw0nXL2JzCFRR3kpf1aJujCqhJupUz4pACSkP5TUQwh9mt/q9LzLmRcV5STdRYtttlCuUm
yOLwGA3D/vqILiNKDoOLXIvELhKNLrM3fSuNp0lBe/roWNNNn960c5ANLlgm83qPcjUJgpVG8jrY
T0b/gGwjKhFeBF+zTOBZKMF9DWejKaFVJWv4mpa5tD1qOjjCbOowNAnVxhGs0w6Rg6Y7xqVPhQQ4
i6FcgONh2YKMOkpM+ApPyWiyyAKxLIqrydcMsSBphjuJxo6lZLsJKpPQIfXG9ltpg9q2DgvRUmzi
WyAsQ5UJQT6XW26890xDIsGvUsVA7yA6hyTk4umrbCDNVKh7CWXYrAi/Q1LyXZMF0c3lOYKpBycG
noEQbxDyWZqycg+VSpmRWxg9G74MpeGFpEXvYoG25OYttMnBrEy/BjW/NY1+pGfvw1D6odHftkUl
4sHZch3rT+G2mR5CbDLvMRElcrFR7Mv2LxVnZxP9lxlfA3Ez3luFjPcBADVmDaq4N9XaEbl2uurF
wEO7hHs365y0flAhCyWw9Iug+XO6l/hn4ejE+8a5N7blPmMNNHU/H2jUGqSVP1X5sVD8dNT9LL2P
p7uC+NdBt+f1L+bi3lZLPGvYWRR6Jm6TVHPjk2RSc89Ii2HX5sn4ldn18HQdcfmL/JbCQP+Mkju1
4zmpC7YEJ7r2M5WOWe1IYeXEo6vKpzQXtVRdnKNncwri/fPxhUozpaReApOyuoEu8r7uQviPX9fH
dBGJcCjcecPmlubaMqZppC6UE/cKNU9l8gzWLhc5E0FssMG1uexLdF3LsopwXOOmMAedYkVlBAd6
bDnx7Mryo67l0Jd4sYyPdHDzanIS7b0K72kp2B/b9vIHmtdM70ZJz6zp/5F2ZTty40jwiwRIlChK
rzrq6urbfb4IdtvWfd/6+g0ai50qllCEZ3ewmIcBOotUMpnMjIiE6Q7TkUeyyfveyyGyEcumz18m
6XxPgV+x8NHQdxZ7EKyZlKUhsJSXr1GwaWaXhLdo5TiafgCUni3uMkgWd4m1E2wKp4Et0GnSStg0
U2Bz2CZTDVcJjlayUeiNWW+XwDcVL5aqu/GgcnEmTtYqfNB4sJQ+02AXrFS3sfdNd0dNBHe3G495
D7Ja5wXZBu9m8EcDaGVe997Vb4oiAZqnOrrtYgtVa5M5tXOjgN80L/2YPMbj6I7Ra6bI7tPV03hi
if+Sk2jTTUOmTiMslUHmVVHk6UO8qZTiXwQ1/paEJhu0d1GEODdTasOkxETDgjCl2IVqZehYIeJo
YRifqdZLWJRr24fimw4JU/zfEB3VqptcU1RMlFVI4U4BlDo6jGVV6sfA6N3rX2pt/05NCf6po80Z
6uh/ot6WN16qd9TJMP/Kq0y6vW7p8t2Ko3BqSthDRotoGHKYKgvIbH8S+8Gs7vr6GFVfaBzry6eq
vWrBjgxvZfqkTeAGSn7BWkw9+QFi1a+YgJMD9x+pT/kzzw+qddSgAWKRhzyWwUz4tonH79SUGL7r
wGjtMCzddmG/0+g1xVu9NAevQpfLqqLNYPz9BB3srs29E9BaDJkXLCqJqaTtEOBDFnRvt/0L5sB5
9RD8m4NwYkbImnQrymINI6pcZJE3XWlsFpiIJ7prciLBG67sIagMoP8DgYqBi2IBVYmz/34uZo+t
nwWG7WGcDhTjQ/aQdApUxhvMtwTat5HkE/w1Inw8Ch0Siho07Jvi/Iei6s0oz6MSLaFYedL7nLk5
QBESb+TuLloxUOkDBImhBiZOJF1qCCHnOh7Gef2K4d8qVFwhWRx8WvaMiba5o8l4O5f9UAiHoFkB
Bh4FHwVlzfMgVpeYyNLUaunGVuXo4Lhn/eD0C8PgKNRTR7qzyeLHBFOgqbLXMS+YsdCnXbztlsRp
wvEuLkCTMkd/Mdk3tdQcy8q2mZ1uEjv1qsJ2UyKjia5EQvxkG0EQ+mIc9HP+k+dpzOqp0gAlbFuv
CpCNJE6W/My7x+vBac3XAIVHswMqE8D889Bxco2woVDidDBKzHrbUoISYbQPx28kxZuo2zGc4//P
nBB1S61ZVLZwc+FLaUeOZt8lw30UvBTj4OT/5hlA0cbBRDR0VHRNLMrkVR1PrWqWLrRuMstpUEFP
Us1ryWtsOS3dL+VtGfx9CgCQPwB2YFEYDONbznc0JD2domws3aHxOh1V3uxXMX8bVdn4ppWgfmZH
CEhhbo9mreEYUWs32AfMoaaYQKktblZJQVQrSRWPrFC6g4YT3huiN4ZT0xgxbDHtYTIelMkleECT
2OUy49TeMM0rq00DvFiib63h13WnWctf4ZwwbYJQDLVswUlzkyVmPk9/nLRTv9L6k1EM/NlVEBOk
wAH122ySnIu1UHhqUnDUqAumojXxFc0WksSL/ZzrMkbm6gc8WZWQFkSmPo90gAmljo41bTZKWG+G
Jr6lafY2RLNM0Yg7nhh3T5YkQr6JmbWV1WEXWT3+bKJ7hrlCWRTeowZ2qPT+WQmtjY1CZWe8t5Ys
MV57aJ1+Q1Fj1S5tDHa0sdqo3ae1XycQmqqelP5nEL5a0bGsnjXLb/RvEOKXeM+q8/6zz7ZwUGKF
kGK2YLmpE0/BnKali47UTO4bs3xpq2wzj0+zHm2VcPDS5HnWX7Uhk70zZZvPf+RJnE11cy7HCpuf
1j+z4LGvRw/DxfPkHpKs2bAvFrzF3loZ3nLtFgEzzQY81QAGSbxq5zlUp8KA1Ujziu6ZtQ/BuEkK
SdqwdoecWDGEwkCaBH2pUFihBu70HrfrZtF2hH4SDh78dv1zrmQPpgqUp84pXGB9CKcmZnNhaBAa
c23rRSnSrVm9zrby3KiFo5TmMaEAbdNIwhyTGBWf6gY1NWXsYBRDzMvhhQY3CR6UmK5J1CMEih1T
pj/HA6pwVqGZwOXmLRQsIQR17i5oY9ghaZCxQDSk6ohDmv0snQuw4h1nRoSDQXMzDzodRpbpocMr
PbMxzwY5mGxqg2wxgu/HiqWVrOJ2rB+A/KIWjsZu61z3i5VoaqoQbONvVCheiK5e1KC2pwwJExq6
RvZqlz4mrs40QYFR9nFW9003dFzvKKbgZXz+cWwC3kWpwlQV3C/Dr3p8ZuEzlYnMrpwqLOgfK/yG
OokYS4qOUqbAisJQKMVkA8s3A7/uP0K9dkfZWLS1OxbgRA0kTBOxEvMVzs01FlpKhJtjOYRPfoxg
RwIdZdJHtuy00R/7rSLzi7VPhuYSg84WWv6omJybpKVlGRlPBsFv9mKo0NvML8O7xjrWRiwJwGsn
GKx9HCWgSzkN4dyW1UYlCSzYKvPIKdO9rb1E5buFgVe0+8Ko8AYR+LpDrnkJ3ANYViRMwD8KGzrX
JgbSjrAI+DemoWBighEeNTB3SfbX+CgwA05Mie979BxSWqfclDLygbg7hbzpmGewlJasj7G+Kjyh
bKA60RMUUrEWtOpqCmnpzl2T/SyCsPxhVZryPpK2em4ZCag/l1l4M9IoO2bLwo7mTPJuq2GO9L5W
KrzviLGU2gOg/lrvx0tUD56qY/Lf9d1fOz1IdjSb8/XQbhJ2v6LT1PYzK5GhZnDkjdk+UMg2ZpBs
0MvIGZuP6/bWfBnQFeA5CHJ+oC7O/Ss0+2qoWtiLutpJS8DUPyak46b6YMWRxJdX14a2L2QoULW+
aG5Akbnsdb62pW60t4lEs09YdduEFciyS3WXZmW8w+JlWIiVpgpGBYPFZ4OhZaPYcr7GoIIm2JgC
tlyVH8S4JXbmUfOxIo+ETF40HVrDR//u+r6urPXMJvfHkyhosKUZDKutXAz+cZZs8fL5Oy/Y0Sxz
OgBvO/S+r1tca9WdmRRcfJrHcGIGN9n4KsQ+jW2+bHnDUmO7SgM7vdrb4S2KMl29KarHyn69/gPW
lwzZRw3Dp5EzC66Lex76g1kPeQf1tiq9tnuyoKKvYxYvitrhLAlTa8URpulozKIvCwSDGIWjTK9j
lHUr6PyYwatVqPMTCw3teYknorn6kHUfo6mnO2Lk9HdNe/u7PUWD3w6Q3nAmdPL24GnQd8Rx/DaI
tllPVpLSdKuUxjh6Zj1Ekd8MZvpGI2XyclNvvURptN/hoqOKpWmh9m+eq/iC/9tBMV1LwfuqAg2O
mqgAppJdad/Nw76vXQUUwx6k58B8raCigIaI+XNqZJPm1+7SM/vCZVOqFsSTQnzBcNknqWvEb1Xi
hqo7xy+RvpvoeyUdVb6SY52ZFOLPGCP7J9xpCHmMhl/qcmf0v6/7Jfc7ISc9MyFc19UwZMukYlej
CKLCwGeo2oYC/27nu3zxGu6s/nWLK0EV4pRQ8tKhJQstVGEflVGzx0VfKnexDzMmAQ+WYzc/4mDL
pN9szRSqNhogzZCtQUX5PM7YTQ5eWAg486R8loVHF6A0Ul8nuTMtMkjNyh0KGhqoNMhSNfuiQmR0
0PGDjl7ldjk6fsURmb6fJF9Dvbu+fWt+CIoT3n8I15xUI0QybVDNYMi0yjV6ChB6wYw+c4zMiLyx
7crFmVuVRM5kq8XRVKxu9PIE3DWvDqf8b4Hw6LGe/hIe807COIaaG+qgq0CLR9Nju3yV8XuHnuOc
ouuyyOTYVvcXWlDsjxzthTAwcOthk/RYdra0pRMwiNuZWvFe2uxdyQBFuL7LaydPg8YRAaaFGhcU
6SGMAgsoORyLGmS6EDJAEHgILCYxs+KgWI/GpyPxm0F8dKiGanXaklbop2LLAkclz+if2ukPXSY0
s3bOIc2lQ+AK71oi4pyHAmw+A/rXrgWBlOK1mjFxoD1A0jdXpm1eRntE/+tbuNYs5mK7EH+xVfCW
RCUHS2maCqrxuIPU32q6RbbuaH3sQENimDAFxf4oy9dQf00KiZLen4aiGNNODDOhdDFVfap2Ogwb
yuDWPcQ4FC+xH2jwnWAqZD1u4uBg11u67DC4pDUeGvYehx9LedfKnHY17Tj9KUKwm7o5H3oTP0XB
aDKKczlqwEjlHlW/J6x19WZH8mO4eMXshAqw9S4fGHz9O6y5MkoqBmhBSD0uaHFMD/TQ0Gv8acv2
E3ofRVBqKz+uG1mLSniJ4cjoKHCAFSeEWsI6kkO4HxPN0WgZNxn5HuRbiztys0nmQ5MMrgns63Wr
F0sDuIPPU+VPMQDaxfi+VLYJ+R1QSJISghDQdIc6A6klfvwH7XzmTrACCQMT2kJ4HeEMnYc5kDjC
KNcXCPmDpOIbt5FH9rpX3MybDOPVFgxNibzJBePUxcjxYut9P7iWL6vzXpxf4UcIhYOYVbQxVBC7
5i2U0aEm8MO+Cbz2Nt6Xe/vWcuqf6a8jcdL7yrOeru8y/9PX1s+/wkmY1xYratIG66fm7Eyq7ugy
ROWfLbxmggf/ExN63ViDpWF1YN9h3qPx+ZlszI8verDuodbomI/dMf7MH8tv3d3yA/PdQ8PV/OD7
9XVeBGNhi4WLlS2Y3aXq+BENCELJQ6JuNH2X58cSsfK6pcuwIJgSbs4wUwvoPcEUc7IP8NXNyal+
5C/H4VX5be2Mpy71meSRv/oVDeRbYK4i6RK7PWkxoV4+g7IcaaHDetutoq/rqyKrG3hiQvyKcawW
Ckjnbpl52n3txPm28xSH3X9LmPOlOtFv89tb4yi22/j5tvbGCmwlpwe7xrzrbxIZSfsiY8AmA3aC
ggHhQx3E6lA6JqzSKzTrDO1AxkNh+LP1u0Rr6a+XzdVwgaPmGhz4Rwh9NMv7Oea84y6Jy43dh8Ou
GOxmcVhBzdBjdmTdxmoe3YV21JdeU+b13Thm2XO86PEhy0leboNGUxKnrjEqlphB9kyglXUkyTTN
qKxM9c6Exmn82Y4j0HlJmSixb8bxTCB/ENPnzFYSyKe2xNwnbVtjhzNNkdVHLwMQ1sd0cGpUABiA
9z0/osGchkEDhTAQf6nqz2MRuEbbKvux4wbrDuUKMhpbOveARg61JcmULkM9zANki3GzuMcgp3pu
Pof6T5xWUNCMCak3HUvDd2vWK4x9bIrN9Q+6agpkHkC9MBICYf/c1GQnWlIkkNIEoGB2mFbE+6gy
0WgeJhmwZs0UvhzcE9BlAkL1uamk0pVyzFroy89Ve1NaZvVIks5C9U2HEMX1Za3oG/HaHsrp2EbA
Z/8c35MgO8VdP7ZVjWvKLb7Z9+Vu8qjm4fEQO23ipMfOh37HMdxaHvUzH4HordjK6OMrCz77DULg
01KMuAlH/IYhOVL6GrEPVMQlC5XZEDZ1TtWwLy3YWIr7oL+HdkUSP1/fy8tgeraVItulmZYWAzhg
wljmjaZlO4yF8v7eBKCGhg2siE1VEd7CgAKsjQAmlIRtYpNBrCOVrGKNtGOe2hAC9oBqb9EpsFH7
WeQnD/mLdVT3JPS1g71Ftl45i+zjrO3cqUnhHLcxiyDdAJPZAg5/jvkNktriZfYPWN6pBcHFQoyj
ReMSFpoje45c0mBwFn3Ca9HJN6MHwVDXumeHwlVlJUb+h8+TmHPDgt/hFRqjiNYUrvWYPQweyJ3W
B70hmPxh7Zmfwbz9qr0Ot4GURLdqGQ0eE51T3ECiKINJh66LMTrLNcvYMYpvyTtE4MDa9kxI40w/
rjvmykVg4l61cQVAdcoW8WQIL3bWNx2Aj9r9PAyONoWeCpkk07OC7RyYWykoZu1AY2stPMTxskBR
8zxK9klU2lU5oFCK1E+dDnnyvW/d66u6TBZg4cQG99uT4NjojYImAGyAvxb/Hto3NfSSSHbgLort
XMQaRRs8lMCwv2gytrTjnWHM1Qhe1EP1bHK3IJvawozo+W+724IpYUHRSIKpUVBdzumNApxZHj2b
wIhHtqOZmBPr1ovk2b2ygzhaILpSDhJHMeN8B0Fzt03Uj3O3qu5rHVqlBshr89aolL//VNCTA0kO
9W1TJ6pwzkJi1qxIByh2Q0F+jiGwtsR3EWQBW6N+uu4VK9Hq1NSfV++JVwSVUapLB1OzWTtTW9zP
ffVx3cSKc8MjCGr0kLKyL96wtZEjp6tgYhxCLw/0hxRsgSiVzfFbi/Xo//JBS+gIU6zq/PP0GJsz
htkMAc9x0y9PcXajJK8h2VPDs2IMJKpvlskdk7sqw0Spb9fX+AfcKoRG1EXxrdC0o1yF+Ny42VEG
Lp6BSU+PGM6NQYJHa++n23QL4u3szBv7UcE7FhJSvfOibGWAmbWvyKEymEKON/wF7FJVFDbEKYUA
ch5C8xBHIv4XKSNAr0B2AOJuAWx7vj7a0zIw8bRw4+qVloeFPEpTxZU3o61CZw01X0D3L+s4QOrN
Zq6ZeJvSm3T0bKfYDM70GN8uj+iG1srmO9nJis1k7VBD6QioCPQ/ge0VDvVS0bKjNRaWgyPdH95b
vwNkNXbAYu6d3LkfPLK176qdfhfsmtm39rkL9UrqhJAYl/2YS96lgR04+THkfJfTJW+qrMWPgSqQ
ZjvJgHkDITQ7uodkg+ek+s6eYjfEAyl2735KPJj/7QsPPrEt3kFWEWtpAdvDe/p7PkBlza8d46H/
+LJ+LtsJIyW63Xg0mZM8sm3JpzRJa4lrkeJ0+dzNT4JRXxtJ1fBvUfr2s/6OSib46nQLp3MnX7l9
JI+VBLN+WdWDGipCEt7RcG1eOxZM4rIfwwYcEa3bzpE7++0t6l73beunD5PE2Mry+CsdXRKuwcpE
Qd45TMtmaSoEwnSn5oqzoDwLXvf177gSCiB9AUARZ6KgJCB8RouWdVxZGlwIrN0evSBDhn/5U0gR
PAUwYYz9xEFFV0LU6QqCImqLkkGw+67dRm/G6EAMHxyl54f0PfLDZIeChAwntXY0zozyc3ziG0SJ
8sLKYRRArG24A5gd+e+u/aje2C3ZkXtApppNdJvfaIh+kkzjT4HjYsWI7SgLQAcS+d+5cWYvE6i9
4L2ChbWtb5O9dYAy9vSDPCAtfCxeY4/u44/0LX5Otp3k+lwJUCYlYL/x2RMwLdT681pr9CiIkBsW
t0F0F9e3zP49kt1fuw3GHQFGhciLIo9I3rDSuMA42hRP5/pVM97N7O99H3UGDi7nrdGLkkPR9t2c
GkXhVj0QWqlHinu9l+Rn/CsIXwnvA2DPUNgASUNsxxBQTkzoeuGxp221/NtobUv2Zph7lT4FNHNA
pnCub9rFgQbtBGYA1eHIPXyhc7dQVYy4RWoGaZ0udbTZq7TCYfH2/zMivPbqCmrUwQQjNMCYNxBl
9WLbyj7PRdTgBBoDmQseH1DfE1NbVRsnc5pS9BkAfo10bwSw4voyLtz4jwXYgNAE2KlirbLrqyoe
CBRnp9r2itqz7CcNyE31x3UzK58EcQ/EP0o0rinJ//tJmAjKpkL2XEGFse4ccFGccX4L/zoZglqG
AegX8LwQjwFC+dyI0pYRbRi0m4pIfwRF3qOFtiWh5J2/tpRTK0IyMGdj0CdohLsFJtCAIrvV4v5e
ZzLd+1UzOvYLlWQDxUchtg0TSpHmAlm5IaPHbtJvGbS5oWHx924Mtg4iGVekV1HxOd+zeVGI2VCg
XFvIrSGMs1p3oNd7/etflAnwYaArgrMP9SCgvcRLoqwL1DFNDBuhdDPasV8uM4aAcrmrBBPURsib
yOp9F0FHMCnEgMSqajZ1gClAMcMtVT+uvodB56UYW21AkLvZ0lhyG/G/eBbmUCtD2RaXL4SpGTAm
5zvJltKsKFePtKwWqQQSshFKAWm1NRfrafgXChTcHlfN0wgXXhSvhijQ+6DPubAhFJ/6zK9MaNpu
y8Qt2UsK1XPtMYre7VDSD1xbJVCohoGHHK4MUXcDd8kY5w1KTHpzCCPIA3I9yZt2sp1SBp1bCU3o
aXDmk0EwrNcWvaZIs6UuYQpX/z7Xg2OfpT3ei797W8ZbWzPFSV0q5PdxZYhvVKMoW5Bn4C3UHFSn
1ar+1orm7li1teJ04fwvIhWmTIN7BNQOVLjFG2okVqsFoNC4DTF9aP06FuZeQi39+rFb+1aYv8On
i6GMe5HY2tA2hvegc1JqKfNSFjJgHovHWMuAuCrKzVwU7//GImYz6JiubqA3dX4GatYMWVNDNtIa
6K9snrbEqJ0lbCDMYaWb1pSJj6yv8B97wsuknQA8YhHsVXn8W406ty2mwwQxtFapH81GJja1EpMZ
Rgv9b3nCEZ+RXddZig21ihHs+G+A8GzK2L++h6tGkPNByg06zxfKMkU52xZUN3Ejp2Rf64/dQH0I
3kt8Y9XjT6wIOxfmfZMmHMEwRWSjNsF739W3+vIVxo2k/7u2HrSYuFo/khl0nM59Ql/mJFmSGZF4
eMpGGwNlFSeSBd+VGwY1OXSX8T/0CcWr30iMuQkUrsalal6kvqnxW4DeUhG0j3X8PWeP17/RqjkG
J4cOPGiTurCmeYogns2ntrdLdWDpMdN/NmPtm78qyLIO+vN1aytZIAO5GUkAEhvsopDXNOrYqy3w
km5q219KZvl6EUveAWvugPRMR6EbaRoTm/Q4RKpBWsRaPF73al94/Th/opKL2apUck+u+QPyJ5C1
wdUAVYP/95NUMNagXV8wNOsTaKLqOibs7FqSSZ4Al0Ur3I6nVoTLwwTkrLBrLKjLjPynslDzEEx6
81CSYX7RlIVh5r1ZbdGrz1CSZO1NUqFD6BRNYt8Texyezdwn47D/+y+JLbbxYoW+AGY8nK+9zyB4
k0VQwtTs4EGPq4epfrluYfVDYgq7jgACgToRf01CWthzwy0AthwfBjXXku2ka3UE6hKAaF00yOpD
ayZRbgDa20JxAy50viiQvvSgpQjCcZa/j+rbkuqPFdcSQXF5c311a76DZgyKI7jNoBQp3C+sHsAR
waQT8B5p6lTU+G13+QFF7loSHteOHNrj2D+GhjX4MOdriju9KBc+hw8Qi4+yBrccFAnJYi6LXIKP
CkbseKZBZOIkKPUuyMYtxsiZixvSyDETr6x114i2UhLnWugCMAV5B7jPoLQIwURTwoYtFOCUqun2
sanvl7g/Btm0mxGXg6Y/pEbjXf9qMpOCgwylOQdFCJNNU4MPbDqT9dVhCk8Y+ADOFfG/CM54LIPr
wF/MqIyff7thngcj5Ir/XRFve6a+F2p1KCu01Ri57ebYU3LmX1/h2hEAzpHPNUKzEIzSc5NRvUw0
wZQyl6GHYizqZs6LG6NEqdyikmrKJbqVew1DAxSsVZT7xKYkYeBDlD3OACZSYqD46BjIFVi4SdKv
iTmKflcHz4xsDCYJqWtnD5VLJONcIeWCgRYB8bikBkc1tczRivwBwuebALja61vJnV58Rp2YEdln
LZiD0DyAGbUJ/bB7VVB3rstNBFWPIZFcRWufjRJk4HjRgNclvrFDqmgJyXiCPEEBvA2sn3Y9Mlfp
psiZ7XR7fWWr5/00UApeEtqDBcwNvpbZ63dx81RarAS7a9xmNNyQJfuYFvre5PeJKZs5t7pQCnV1
KCLbKn7DuX8mYKmMAFxw0D6mC2TEKROMlzGIk5uS9+HqIvHWR4kHJw+UasGUVSrzMi4AMZldZ2mH
ztbD7BbJZjU5kLSzMb9lSFrLMUeS3oG7ED2RiPQ3Fia9SOo0l2vGcw6HEb+EzwgSUxqqj3SskAW4
qN/6o+nMQemF0GUqZIT1S4+FIai0og/H31miIX0Yaa/bqG8G7bEwP6ccijDFDk9V4Ggkh+PyDJ6b
4ms+yZ2oZlf6ZMCUNjdOa/t2iTRKlkLIjAjX0kBpW2scAJQHftj+sJUBSjaSRGjNBhAcCCSol5gI
ZecLwZCgRp1CgARSjGsys2GXs2yjKzKZzhUzAJziEsCwMGQNYul51nDDVn/k21r23VaNLQtw5MIq
lAQSiR0R+K8rCHGjDgYYhEWcqFI2rTL5AZVNf1k1AyIaj7+4aUQxGMWGPHZbm9i1ORhc1SrBYDKh
6Nn1wd8fYw1QEVA2UFwBM1R84YR1gzOcQSUxxkS33PLBQEmTW6uMPav5NCG9ZWGU1CJDzl5mCrzJ
gZccirgAvIvSLGbcRkkQwyqG2X2rmuaVVLjYVHTmVYyOopjCloe2fz0sr8QJPgvNtLFKE1VIMV3Q
wyTrl7jExCh1M+g/snncLkhPZjpurlvif+n8aoMj/mNJ9JIgLsN2mmCps14whwa3jq+A4bxMn5Tg
NvdrWftAZlC4cLKuDICdhcGorTk5wmB3ybgxyVvMLL9V3plsksfqXhIgSsARAypBvFB7UMLo1Kal
q5lAV0SPE5k9NXAG2ZzsNT8BDOy/di7EQ5uyUqvAxMISTUdN982wFzdIXIW+5/abpcjksS/PHSAc
AFmgdcHYJVqWxlVv2eh0umnTvaA0g8m7JPEKvRolmfLq7YkhCbwZw3EjIvgyoVqUWTUSSVRUDroF
fcQ0rP2gjT6DYfy52OQVjBCXlMWDhsradfe8fPNArwFVJxx8fpeJkAu2RGMUQvnErc0bMkPaLAwl
Fi73UeMUHaRb6ALwF9x51J/qDIWGHvGrAv/NmdUx8dMutx0o+sqUJtcWg9oxpB//RBPxpY2OWqZA
0hxwz7ByKH2Qvt7+JKLCacZoF0CoECe5sh5f7Mld3DcYh9AEiFUTbQtITNMbltNuo8zQA1aV+7w1
6CEg41FTlINlNXuFlC91vdxWJAwhV4xY00YP6CEZSP+GQ0m6XaAgIwtVfZDEnUu1JCQl0LnCRYsh
ZUgDhRA3NgOgQ2kEzSLF3FRavlMj4P5M1asG240nTKdIAledvsKFeokWuvYgkxdb+fIYWk1QXYJc
Nx7uQiRqqwAdyJmLVmqHcGBO2DwRjUgS7HUjmFkJbS80msXog5GvdV7NIcIdDk/QqlsTc8gMmdDu
H4y18OGhkUw4rRZ3xkVtoM2MJSE2gg+mI26Uux+goX+HNJFnuXXrbOev5u2JQ32Lm2N63zjZ67Py
LTpUn8yTQusuUJ28AYPnJt5kDMB6Ma3vk7rQ9BQLLqfUh/g4mzn5o5t2kHLwmqb35qB50qrGcmgr
C1Wrm42HGreOHE6Ub0DaXesxhW0jsb/PU+dCX/Ami2TgzpVzjCX+Y4bfOCenjBYNRNx6mIlLdJoy
866L4o/rcW/lluTNSbzfQdehRBQhsepqSXMF39NsnozgbijedUC7pierfTeMXR9IcsWVB7x2Zo9f
bidL6ubOCuY44YIbXtncpZCERhleg9jGwVA+bUyzHl8UqYLy2kainwApYQ4jweiFc6vpUNl11WRQ
utphZKD1qPqlSz7wHjI9w8v3wzb9+nl9X9c85NSisE5M6SzzCuAqNGfU+1kvD1B6uY+V97+3gsYd
6KVAeKKuJUQWs7YBMM1yrtQ0+0037+um9UCdkZVdCPZHPPUYyIFjD6QllAv4ak+/mj2mkzWV+Gr3
0XHaDPsWgEPtszwaX2A0yyD9MmuC20OyLECVHNa6DZhsO3Mbb7Wb5ma5g5j4BBDk9T1c8w2og3KM
H1BGFw2GMbGiGvk8DhnmQOntL7xdrxu4xKZx+dkTC3y9J7vHwCLt1RwWIHyS7bt34oIggNaqY2pe
ehwOi/sd9eO/79cB0YIbB6xzvNBRKzu3ShJQSAezRYxSv2n0oBN/zGR+sZKKAtyE9js4upwuI5yr
gDYkaKYR0qr75N66/Wb+JHv7bjmomEXvQhbUAxvIVWQCVGtnC5AqPjEPmCqErvOVBRi7WwIAgJgF
9ZqiMZ1QR4VDWqFeyec5cut/ZrjjnHw2DHhjUVNxebx7KNcPHjLC0rW+AVWYbtlteWxezV19Y+8X
Sej4U6MVT9upYeG00QoEgirH+sj2c4Lh5b44johaG/0ZJbNf1bHG4CRI73aAGKJz/qYc/L53s++z
Nzt0LwUAr10Rpz9HOI4mZKFD1cTP6Vqf7thz6w43EPf2yTOX1NlMvu0Zu/oY36dvbirTnV01DhAY
GpvwMrwgzz9CaFqljSohTqd502OGWAuS6/iYRl4R/GqgslFK3v4rHg20GR/ECG0IdOCEvc8GqLPa
XJhJj1WMjZocMj525UNsQUIhiQH4llyIK76M0bkc4gGddpAR+PpPnEyZB1qjGgQxy2LAYFDrCyIY
CBTkrxlguPnQNwIGjT8LUME+t1PoWhVEMYQDO6tRDstIOrSk6STpHF2CUmEGmA6uEIygB8DvuZkk
YqGZjzOO5ov1yY6dxzCSCmOuYwfjxSYXqhAHojnKrbUJZXCItTB7Zls4r3XSzDWGhuDYuO3v/LU5
Zg/6TV47FpzUhvCNCx2+6kV9ux7dV66PM6uCw1hpDYfJYLXNb6bhtZQp3KwcAIyRRyUKg6lA5RAx
iqRnaQk4DrQLG79S0VNJASf5prXHKPVJuJ1llKyV5jE+4YlB4baq0tTuqoobvDG33VE7spvlxvaV
X603Y8iEo960u+tbuLpEDixB5QSj6UWQBDCFdOxU+CYrp0NvT1s0zBzT/q2zH3hnOoHGtiqTzZNd
/W7Q5oB+BvTXLnSYx6GoxxTPUqTwXJ17vMuhbXN9XaseiWVBCQlARj5c5vw0GL0elRT/uCHK4ph0
n8X7WL3tUKvp3WZ4IbNjLQ8ED8L4e9ZvByRXssx3bZWnv0D4mCmdhqkuIGdIgkU56Kwn90ZNv66v
8zJmEmD/EKCh1YfmtM5/xEkMyxXMp55aqLz16TO0Y83k0E03nXGvqAfD+HXdFs8ozu/Gc1vCcQNk
QSlzHp/n/jsztgV4J9NRi2/tRPLxZIsSbj1eAe6NEoY6EMSsuyR4sQMwtZ7K4jgRyaWzUvlCTxq9
dlSbbdQIDP5jTnbQVsHSSoETdaPY2pfRG6QK3STHEDMG2ZOCbufpSw2z58CWueja9XPqH0K8bvRU
wxmAhyap6iv4dzt0exbLbvGVVOoP4gUUOGBEkSyer2+21TmebH774K3cVZarTamnxfd1WW6u+8fa
gji25r+W/uz0yU7SZonjKIf2aqYvOwiRQfEo8ZfRfLpuZm1BEL8BlgCNdrQVhX3LUq1OejTV3BAt
S2aHPyaIjasoMIHOJckQtBVbwCXZmGEAugVSemHzIGCcZ3oIWySpbvo+fFhmE7JtuYMizSZNu52q
P2hgHmc1cezpjmjPptkcw5Y6tf6jSVPJ0tee8Ke/R9zirkYtv+3xexYavJWD5huNdqBVcUjS6KFF
uyQD7YChKAOQAiTRir+ONsiVQApBrYJweTnhzTEOZE7HDlyAorWdXNtPmgttngwK+rmC0sXH9Q+9
4k8W8hmONwceFyTAc89dzLCZ8yqGNcjYdTiJ2fdlkCi6yWwIQZoGZZrZQVS5TVw4S7At5tDDgDDn
+kpW3ehkJYLLhnU1qVqLlRhQBes+FLB3My9K/P/PinAXRJWNWcA91mLOUNgENnCPKiuxvl23sr5j
qERAY5DDKoUjYWlLwuCGkKXTIJiAcekgR862JJSsb9j/jIjSl9HUj+rS8E+v3BbGfc52yexOvQR8
eHnPwJ1Rpgc9GBorQA6fO1hdsCCZGDZMafX/kPZdO3LzTJRPJEA53Cp0mp6cfSN4xmPlLFLh6fdw
dvezmi00Yf8XxlwY6FKRxWKxwjmIy/t9rTVHotc5SNlVb1DCrTqIKkhry8fqHJh8wmMAmIanMvPU
ylqnwHVj2ynKqc5RLsqt0yvPl3eJ7fXpXY33GlwWc/kQxDfpN1mTKlMNdDJEt9fTjAnN8OOyhPNo
gCXzEDcCkAx4LnzJNB46orYaXk+WnRT+QMHEnsUDmLW78scwpQR+MSoE/u/cLNhdjR5GlMWA3cwD
uhhmZ5AZD3QPwEv7UXKuGke7T1vzGuisoqrUuX4qWDaR10NzBboL+U6BGaFV7+iIxfvEp867rgUh
OQz6DyJ7f7uQEISUPhtTg3Pl75gkVDTSVYiGa/I2mu9hu4/IS6seZhHMz7lNnAjiL4+uyiwjH3A/
K+0bptPdcdxe1oQd/VOjA+ESeINZMo9BSTLbXwQAnU7nqu9NRDTj1dzfmeVWil/baNcMV7V6FXWC
ZOXaDi3FMWtZiKuiMiUtsAZBFTN5k7yfp3YbJj+kETy0or7eVVkYpseAAbqU0WxzKovOjJMJ/fHe
LL/0drrTjfm+0tpAaomL1hhB3HHuJBj6HuvBtx0Vf9nXLDQzpD6NKnYrDUMBFqfNYD+HdXB5s9bO
EhuPBK4J/ug8f3uVUhtcHkDiJNWXMT006TGe0KkoSFOu2RyGr4BcgSCUAXGeaqIoTVFqFpOi3Jth
ghLD/WU1zn04HiVw4HhFfnshbqmI3NRl3QC3FHC3Zv2shp+Rfqul+2LK3EyU112zgqUw7q2APHJM
SI5ryZ51EFzuDeveMGrXkvedKBewZgIWclMYXUX4eTaI3g/2UBoxFq5pgD/Qbp0MfSixKDBZlaIx
ngSMybIb43R74rYyUBHOa8+R7iendlXnQbLkv45+sEULIdyq2c0gwdNCyIzDWe275HNWDrKSCcSs
bg7aBxCbIm98hlpZ1gCuzxKIsTPjqgAGxg4ZjM7Vo/GHRcxrNQoLwRFalQhIZ/R5oRUEY1Xc6hng
6pNDXEdh8Ytd553lNdJeGmq/r7aXzXzttCKJ+P9EoUXjVBTVy75LK8CqNtOuy/YNkAQdAyGkQMyq
PSzEcMfVDI2GkAFiwjww6TuJH+rk5bImq4uGmgyYHlC0OOuSdtJYb9Gw/w3xTdNNbxxkJ0RfKFjD
Ba5hVRk4HxnTTPAO/OxvDLScQSugzNCBU3TSvBRzAqM+Ce7v1a1ZiGH/v3DWeTGA1Y6JyUiBRLU3
JsGkmG5f/YMrRdjznzpsYRdygIgGmt8MclojBr2f/VLO0b9s/0IEd1KRqI5KFHeAaRs9GMlt4tzO
oyDfsr79f7TgzkynO6QxmCF3SraJoyuSbZsIcIB65VLh852ZKx+QLJaMf0YAvHHoGh3CSBkDHmxg
44AzGGB+mMT2e6sI6Kz7jUlS4OnSXTY7/9t68lEDCN9C2kSQD/dK1Ceqb8NOVF0QWLmhnpoFAJ6T
zK4hI28d34pv5d5xLVH/r8DG+emexqwGRVYhRIl8pw+ovTHUgyVKIK3aBmaL0YeGjIvND79o8hTH
yggpQ/0Zlm4zBTS/z8PIswCRe9kLreSHcSktZHGmHitDMloUstStsiGH5Ka6AY3aZtxZswsoDwQP
d2Rn/fXbmQnFIBYWCxcUDyka61aHHGQN9yo/aYAgLL4skQdn331m8gsRLCBbeIk0ynvNDqGXWYIF
42NUfmaOR+1HewDTgS6w75V81KlCzDgX0sK4z5W8gUI1AIASV30vr1rXupa2ie9stV+X92zdPP6s
HudoLQrylEHHm7aVAMmcEJC1jB7i78H4qIyXy7LOAbzw9FtuFfuYhWZZP3ZGF0OYPO2KQPaSF92L
AuuGHtodeJeeJdcJaNAfpK22bR8SvxaFZqKN5Ay0iyIqNxWWNm6NHRoY6PhqoENY0d7V+pqq//Di
WKrLuWW0GmZtpEOaWuofuTWBDE7VN1Or7C+vq8hivpvcFuuKOaUazYtY1z4K2vDJKH0LXU9zuhuJ
X5m7KsEdGu9CWTRFxBS4cC74JtNZGWOjZnDtYZu9UCfdO+OTETKZGO13UuA9pV7TCiIQwR5qnG+u
wrmLowxCCUDhC8BVNYMHrAS1ex+Kyi0GQXp29Sr4c/b5thOMSTWZzNxLSTBHBFCNtq8fcskSaCVa
Ss7FqFJvzLSAGLn6NFKv7g8WCZED3MWDNzluJ3o/iNTinEyU16Dc0SAvnK6t/qaqntTm8bJZsk++
ZB2ca6FNXiOVBBHz8DhOH5qQtfS8Y/LEnZx1INthZKYUAuyxf5kn6UFxUrdW4nsgFAaTaVwl5W2d
Y1SwMEUnTiSacyStrTZymkC0qVcvWkGOKYjNLGs65HpyaB3Zm+vSrRQzMEZZcD+s2z+ifHCaY2L9
2xksDnsJnBCi9biMUkn3cvlTTuNtXMwbxh9XtOk1oEsEOaFVW0EAgbEoPJoBT3LqtjVMCo55yk6c
MQRmMwSlogNf6l+Sg4Bc+U8Md7B1YrdOOmFN+4RuCtv22iG5pYnqF9pX7IggeVbKULCeRZWX08rE
yy/RCxREwx9S7DJiAHPfXLe7CMg8e9xAB9DQKu/pXtQdsLp/C7mcmmbbaxToFgj7esXti8xzyLYH
oLs8u2r1Cnbty6dw9YJfiNNON0830hnkjShmh9WLhN5h+7WrwGWyAUPXZUFrHmyZR+aOBLDiy0ou
YZejmm3jyB+qezLvkGkJHMmNwAs1YlLwssg13ZYi2SctjoJeRHWTJ8gVdPnvwr6SyO+xfwZEqBdL
mn9Z1NqusQcvo5rCKDnPN9US2o/g0IIzyzZWCMyLH6p9DKdqo6q+HRkCaesF9IU4zkiKytJq0kFc
gyjF0vd5DKJI+95Gl9HsHO0qqIsvYpoCsWsvkqWSvK3EeW/VjPJmREfTuKUVInY0rJgiILw1h7KU
w26Oxb5pFcaee+SWvGr4kcmeHN9lIuBi9hP85cNy5qoNJGEGiHcqAuUTEpkNfFZlVze0Dh9whwsu
AZEI7n4rK6m2q77FlV2HRzRDBE0nerytLhSbRAXkLcOQ4QwciZ4mKRnFoQaEBCV+7+TRTUVYk6sH
9z8hZ/NXSE4ldjfCIVnT9GPunxLQcSZIwo4fnfSYJsq9DcjCy6dpdenQiYpyp+VglIXbnRLNBnbY
YXey6Ufr3Ol/j2KBmtbi97mtGeVyohIL2hLT3NlOchtnqKVHlRSE07/kI4A1aqN6j15EjWcXNmOa
DMBBwR4B/cGNLKlwE9IfmlhU01o3hv8E8VzaxBpzFWSuzN4Q5tev/3deWOBSV13AH234ux50q8RK
8PpEBz6G6HPXBu4OeU5ErNkrjZXYIUABY5vQcgIEhNPziVqwalO0I3vTPSAywnt//KwOABgPN8W+
fI2246HcTn62D938IOoAXvXlC9mccy2lrp9sDTpObJomymMvLhIMlo0J2ATBoZPluwEvmMsmv3JX
Ac0Q09EANkdb/lmHTWmkMebb0HGdBwn1dQroLretfEnEEbr2GkQHOwCA0H7LYCW4w5UBCcwsTAed
gAYJ9KnYSvm8CcFum7fzrte/UC6/MZDUSifGiS6q/6/piUYi9BozJAb8Pd1Yc5aHckjRTaMTkKZp
uVoGypA5Lsmq3sMhKn05BmTk5cVdORqgpcOWqihTwOFz1lSCZ69HnzGs1or3ZQQMlBKZDPL3o6Pq
iRjOcMAUOM2VhXgDLZatWrg6idxBNF13Tj0BjJqlMtwtPGfOHEXsFjZui5v8tt84bhLclRug880g
XWJZtO6DXgN+xRABLa74ZQz2YcoCPQ6Y6vxO8C0uZrUk5RQqKPzlIRhdnPljmICWc3mvVhpyQVkA
DlaUYBk1Dl9CoLPRmQVBFc6c9LuCovEL0vor0ESWB2makDoYpTvk3KwrBXGcp87pTwB7oEXMpJmb
RKBeSv8eCJF9EoYCgLIEkAm+yF5PqlyMGvSmxqfRPGZR5oMmCNY7gQ/WEVx+a8a6FMZdTgQlbrk2
IWyMRjRHScbkqWZruFI8fVxe6pWbHWqhSoxXG9aZ9zllg0SM08Fe24lmXh7jaZMnieQrk7RvpsTY
tLmjuADe++rH6umy7BUne2LFzNQWplRSszETViYwpjtF9VR633cPanYskPpTgv9NFufxctoo89hB
VjQOx5KYbpt2nk67gKbxXUod8PlRwSauuDngGiDpjIYgAHRbnHrUASIpMYFLhO27q4E3Hjf5Bl07
jx36GUxLNAywYjPouAYcF1rZgaRgcT4BKeFct0eGSUTioGq7T60fPVOSBeWwVTEgZMFJgBc9a95i
pVIcBMAR0bR+K6kEosn2zhFe/ituBplO1r3AyA4g6tQ2rMQsDD0Ggg3oUY3AbrL0QTbjtzmL0iAB
ZHURgqk8NV8rXNIunc3rMCo0V+5n0GeEjbPPOkMUBK/t5/egMRbXAHItdygLo1aSuQEqANVAr4me
gGy+MXpPyYDDKjgZKyEWwkRUadkzUkaV/lT7EnmjuMtSUJwMRLlOSRSCr7MfAAOThQNwZ6Re1K58
TtrFnqwYL0OftQHOk2+i78VhRE9bGacR6EGS1m0Cy0XuxnLp+1u1LVyMJvyqthbK7LkHcz7O3sH4
Ne1ESeq1PbeAz8Q6mTGXy4f8QFmuFF3DJ7Qz2qSImropSV8v+4E1813K4DYxAgst1Q3ICO253aJB
TNmrXfxhFZ0oe3SmDdIOiOLAVIMuEkAjMXNaLCj4aIFGFFVAype1V2vq7juczcvKrFkkaHxMhhyK
Pl3eeVOqNh1lFukAdn9wwMlc9iZoUctW8TBgAghAU6TVqkj2YEZeER6ATy3GoxVhCL0ovHEEA+EB
45D492MCoEktKqmtZTgwOP1HFhdL6YlJU1OHrAm1yCIG2WEK8GEP7OT97Gva/YTkQysFl9f0nImE
QXAvpHJ+1ATgYNWNIA8eiow9cEYrvVaVqvsRhvZ0bfeJdquEpvEVDqNdb6KeAA0iN+VwH8kKBetM
XvrzrCoYWJRGee8otKUA2+5Ah1xrRAFAheQon3EXmcGQRCAW7IcUL4pc1epdmCXRc1zqE1i0pT4G
fTA1flxWb80qVeBGAfUTBLom3+ImjwMZgROMy6gmJsbDMBQnRSKWiDMjgenrWEJgEeO9C5TWU9Nv
E6uq0fsLHpxcdu3hSSt7wBw+SLrmzZog83zmKiELU34Y1QYiJUJ77pglYUGdCZif3mA/muFvSfGL
+Y6ML5eX7ftFxCWLGKUPo0PXgL/NowYB1JYaGkHHhLZBTj3cKz6eL+4YfCo+WOw25D4KtAPA1iTw
bNluekj3GFMNih3Cqf14NQXllrgkeFSPzWPpiR6OK4HU8uN4oCFNqQZJYu0cs4F5Te2ROHt8ZKxv
B+u6pILu7TUPulgJPs0JGHfDkdhKgIFMVd1BauUvZWjsByIl+fvlZV/bXAzmIYJSAW8KsJpTQwIk
E3qIGN2RHI33qfahV+N1XdroHZlFTw52rE82mGWJwe2Mzk90mqKf7VRUo2OKs7Qgqu0afyQHquE4
7pxqJ+lXiuGNc2CamLwa3lPrqhDdvmt6IssBH27AuoD1dSrcISBsAHoquAJLoJlYW8veM5TwBBmp
ywu69rI6MRXOp9bFbJkFMxXzvo0D5UoNbBAVAtUR8OCb8iYMZP/3ZZEie+F0m6BE1WTs5EQPvb6v
lW0oArdewebBmfxzOvlQWzeAxd8NkGE9viXBvKd+9kP14tuj4t3Nu7sQpHSufkw2WhBtLmsnXFDO
RI3ZgcGoEE1+W0/zG739QE1oiyrK4a7YjsC7E+zg+nLiYYEZTng73reqtYbEAMGdnxu/x/IOWIrC
0bVVEcAyZ6hUFiJ8zqUSp0qToUXsLRsTEJNlF1mAIKtFmLsrMEXYNUwzwPCRBwJI1KnVqznJVPJt
GUnlTpP+EZWfBcmPagdfOeW/WsXyFD31jCLbzZgOibLkTrB7TMTJqcdlv4zpud3LcrlXWo0ZJzp/
A8yIvMqgr9sYQIRGsJsCiM7QH+XWzl1ZTq5GI5HeLSBIFwoxAzyR/5pxkH0OEmLwdWDNwEPudEVk
4MxnGov7U+2rV4IB6LLNvDOJd1ntM3fDieGcAPhMmkGpISarbsLUr8NrkmIHDMGQ1/oGY/4RYFmg
GgJP5Kk6ZMizpGuywosyK91QNCulTnpMp+nJIa9xmV+3OfEaYLcTU9qU+bw31LfLmp7zVTFVF5/A
rs5lFK6kcVTo+AQr8uMnu3bT2M1/T0ET3KqS+zr40aMyud3e2dPBTQVX5VkcxISz2wuISSB45mdZ
aNQVeGwggO11NCq/wNjcsdq2ya9iELzKVyOAhSQW9i3UBHgCxtxYqNz2hu+A/ysGZMcIJvSm2iVk
2NfhINjcs0CS6ca4x5ALRPMcr5sUTRRjSAiTMTA6ukU2Tn5LdBGlxZor0tmlDDAZZKfODsSU6BiT
L7GCjZ9mzyPKDfLsC2xkpVMDkxgyZo5soGAA4f908Zq5t/RGQoIG7LIDYIumF2Jv2vloo5SGBmnF
8q3wQSBzbcOWMtkRXWxYlIQYAXAgU8VTt8JkMFxN/ZNqN1q4aVR/Nm/jxpvgiaS3RvXygbiV7PfF
3qz2DhBAL3/N6v2JxCbLAbJkIH9QnbJjk1+MEq+6ihzX0L/C8R6tdVLoDirCamSVAwWDHu2tkV1p
lR/asKwDIUE9vOeg90kFt+qag9LxhEDEh10/y/86Y4W0T07Anid/zd1bbVooxNieroja0/RVSeAM
01m9xTwrC1hOGMWtCUldkPvVTt8ifNgofn6kqkt3xuZtcJWNdZu4zo3kdltCXTTteO9xoHkF4H7G
KyXI9uWNjV4Gd9e/TQgy6Mu8Dd372g+v4+Dl8k6tnQe8qjA4wgBizp5vJOu60dAHhG94WsJy5uTO
/ociIu5+xMEMxAFRKXcJdYldkaSBMZQTsG8MEN1Vyk5SOoFzXMk8g4YK5w1IvRiQ4yGNhiyvohxw
/hgTKAGWMg+KfEtRFzq0clP4WtvL95So5FBMvWx6UxGXr5fXcq2KYhqYxEKaBh+BLOPpGZTnLmyr
CV9Qx1tVPtA2iJ3rUvKKZhvlvt3k21Y+mDWQl/XP0A5i/T1u9yG5S0SddmulzpMv4TxQlkZJlI6w
wuwFyIKz3340PuB2vS+yzdDVsY+Pxl0c2AHZmTeiNoi1E4AcEmsWsxhdL7fdRjMD2MaGbAn1BsXY
AeEoiV6cWZB4WLNcBDUo37HUnnLmYoa8mRS0mQLBStm2o7KxuziYQi0QbOqaM8cMnwI0c4wHnYGc
RIZJu+Gb3XNychoUQ2z8lmhLMgCCq2m4cRISAmC16R9yJFctjwJSUUFoWcT9v9wrGC7FGWLTs2c5
bARyUousMVZ2hwYyAqJKcJcb7UbagPtbE4Sya+u7zN9yMZ2S9sQKGVk1aJcd7UdZAG9NVNxcu7SW
MriAPZNJ3cQzc8uRPyNFDMLPHKW2agPwcDBLXN7JNYUMUO4wYHnQ4fCtm5hfTGaT4HRKzT6i73K4
LUTef02fpQj2/4tLuKm1CaUHiGjwPpTC42wGyeyjARyTtDYq7wLbXNVo4W+4k6Y1mdbZLRNHVU8v
nOt4NIIpmQWxxapWCzGcJZCmMZu+wS6hKopGPqtt3VJ6NbsnR9rXIiaM1Rh/6UQ5m1CjRJ31AdKQ
3e7ztxmkY3HxjBA/rl97O6gqZAC/5GaPlgJB1LIWXS9T+dzrAhASlhSVuAvzp666Mfvbcb6W09vk
8bIdri3nUgxnJIU9NF0tQ8Ewe4w63QWkZqf7GHOc9S2Ce4FSa7ciirHoElLRzKU7zFsvTFKnY6lG
dEQg/waMSzt21ff0ED5MkRv+gzWiug7HD4pOFH7YlywktUZvYooEkmTjyk63uQoCtX94Zy5E8JPv
6qS1zdCwHRpe5+GXCqDO1iva7eUNWnuJLKVwx0pN1EwjAxTpgbajks6dqMCTrx1cJAeBWQdkB5Y3
P10qkDqi0mKAzLnUjsZYusXsm5pAi7WN/y4Wy7iIkWPmzpEzol+nU00EohPKKdsZk5oFHnEAxHfH
etuXmZ8OAgtYLbAsZXIBkFlmiokLEy42wvRVeeyj1u3plVxshsnrohs0rrSDwMDZWnEZF+D+ASfW
AGsb0Cy53ZL6KG3jErUBVcXoIdrhnOIrnUZ3bj+0cHfZMr7rpOfCvukyATGFp8TpxiV5FpGkDVFB
8nSPPg66WxTuBObjl+Sq32ubAkCk5YOTuyOI7e+cvbMlpev4ppsGeueJ0gFruULo/t/nmCx2WRw5
swqzspWge3m0t6ZXPkVBdh3uAA4YX2mH5FF+uKy/UCC32NEwNXWVQv/EdO19AlzA6B7QbxA1voRe
vq+3vwQSmZleWHFTPVVxHopQoxkkDujRdyU388ZDurmbUR0pMfMnYppde7meLCl3bGIyDHbRQF7v
90ftOFPPcTO3cstb3ZN/VjeR+2q2/g22OAYuI9zpRqDwivc5+QDuDJWY5Qfi7PcHdNeduoGNmZvP
6PCKMlBooSMB6L0iBM0Vu0axCyk1RgsFl8R3RxhRTkqLoj2RGKyBNfRNm7pTFlDLxGT3LztFOdh4
q5HZckDaqisbVPzcDPCC6XxdINlKup0+Hh3rsZf3pv0QkRKIGrlvdZtCBKhwft7Zp4L5FJgKqOrz
vlNOnKmeC3xq3gXJ8KAU78iyUBnJhPHr8lac7QR6mBiyBt4XQPE4S552jjSbXQySVVIBY62Z9d4F
o6wIv+PsLmBSHINVAnFznvkvECvXZpmg/wVwZPOhq7rn0VEx3Fyaz3+vDgqaKjq7ga2AxMzpSaJa
H6LNDw8mOY5+Fkg8z2rkXRZxFtpAF9YBjzI+GpTAYnwqAgxRWo70JEp59fukPfYzui9RvQDqb5m8
GKbgullbOdQmkNUBtK0KXo1TaVpZT9lstCg9J+2LoURHO25fnKgWpELP3rOoBaNvEILYLDMaPk/F
FHlvO3BAPeK13+YUOMmT2R1yUd3n3NggBdET7jEkDtCycirFsDrbiae0B99ErAV6bUa+PiWiJVvV
ZSGFiwYBIAj6xjzrAdRt+wWxtypjaZJYRUTgx85NgekDWmkACCH25E2hyotEUygkIQ2IlC6D6wyL
nz3q9s6tFIvgrEXS2P8vLsIZcGno+sxBItD2V1pIO7epu8StqdJv0HkygS7MTNzCcUQv2PUF/aMm
Z4MkA6ulE0HNdnqsCwVt+ODsmxH8aoKjdRbOsY4EBhGOLlnUcyzuaOkWJaAjRN9DaYeu2Vt4CAGv
TZWCDE4ZmScAbDreoOW7vz3RTKzO2lS/jzZn/E2iR5nSwvj78QZxRtw+Rso+Kj7iekLHoyVQ8jyA
/Nbyjzju8qvKXqUyhTjwyQaZcWOVKfLUu1C7M4bnJNkUxEPg+r+pyJ08WqNSkOeQGfXfc09li/DN
uDGjQLbubdHj4rueehLQfKuIPkQZnHKAzuXEjSNAlmwDjelO8mzIqBNuO2mfAa031Y6KCteJLhDb
t+AzL6t5nhPkBPNnf2hCEzxjvUfD8ii3P1L7Z1U/N1LnoVkf2UmcD03aT33mEhDbOohyKgOIuoW2
7eLKdRyyCevUl0ttY6IZ5PLHnbtyZmZ/FoWz7r7pAFgiwbpnvA/U8KE031IRsPZZ4MD0ByI5+sxY
JxGfMGzb1gzbCTKkuG8x5lwi/x4P1KVmToKJlDd4Q4nKaOflQk4o55hoYc3gqat7b7Kq53QctuAv
8utycJMEc3xoKaUocaXNe41qcGr81rL5Wleec1lyNYv6pTH5ujYf27DcXl7wdTNcrAbnuGQzIiOi
pt7TRuSjpVeV7Cjd5tOnjpafcgii+toqDpTsL8td3WgAjoKDF41PKBGdOuoybcY4Vdh6jOXOsAC/
b0c7tIuL1DvL2n6vO1oN4N0BiMUDnThIKqLUiENN28kLQX09G0B5QMcpwACBdqk+6XHlUyu7n+ZY
IHvtJmc8bf9fNOfD9AH4aQ7zYcSkh6Rp9pohugzWV/GPCM6HlOC+JHWGzXP6cTO2OlwI2Ix15Z9c
xkIVzmUMZimr6QRVGrzj/WyHetXvZIeCxrHdlbvS9u7UR1AIDi5i5N0keGyKlORMpS77aMjRpewl
2eh3gCDOzS4YpkKAmLF6sS505E6oFXbE6tjFaid7Y97Y1YODqyc7pgTz0TuS3f/LAfizdfy5A58p
akRY0lzxu+HaNI/m+OuyCIEB8lmBNA0Hp1YQDEnV06jdCoPI1d/Hm4h1Y6JXkn8sah3gb+yZqVDe
9u1j4/xLzAGaMVRdAJwIIOpTH2EWtLLyDj6il7PjkJmupqSPRv1k6vWuNfMrOnYfl1eM/eLZnbyQ
yNlAU5hy46iQaE4oiHuTdNdIO6P6FfYCY1u16YUgbvcHRwaf0QRBsX1LOgMDa24y/n23LC46PFo1
QEyjiZW/6LJhllJda+CABlxvRT7u5Smv3Fh+k6fG62dZsF9rMTCarViLkQyQS57ZSCdVGFZFy5Ta
dfqrrfims+mp4OZge3C2RzbYPWAQwKo9Y/lASiSyTSxdZOZ+26O5Jm9wd3eAstohaeJKokHoVaP4
I9Dhkmsx8C6SYoDAptra6k3bBn31JYM3QoTsIRLEJ9Uku4nGhmkmNQjtfVDzZtmHqnjOLOix+X6r
8osIMA1U+oEljCQAZ3+FNUXRFPcI+Uo39lCMPphgoQPXZrJLXND07o3rYXOTHt7vQt/xyNtjd0X8
/MrYNpvSxZJ7SCILjsT5oAiu6sU38TPGtTy0rWYCeHO+fZOC6KDt+qvqPn/VrmvwVaWvyX4O7jPZ
Ne6aq8hH4WIUDeKcpzXZJ7AJHLTFgnCFBxXK2rrUCod03oTk1kHbjn7sA5mRen2AqZw7zVW3Ikbt
80QjJ1M99XJTHtLWtCHzI5o95Ti+ynfTnfzW+O+lB6o/D5O6fnzQr7DqOxF78jkQCSece9YNjpY6
Tkmh8IH1qFSYUfeyreQNm+HO2OIZe8xv7I0tiPJXnyDLdeZCowjP27DOIBbFLr8JDLc6ZJnreN3n
sXnSb21X8s1ry5d9dSsawP5uvjgz/cUeczFTPzWDPAGh2cO4xWZ2X6zbcfPxYLoErDqAMb2Tbx1P
2+rgf8peH8kGEboIdXb1MbBUnwunaNm3gxniE9RrTYGJ9cHD7I4byfs+euWmeKu31kEDGdTl6219
3QEWwKZsMf/FR8OYUJq6iGLdLTeFaXUBpqFc+qaBG87aJF59lU5oQ0obr9iEqNMIwsi1eAHUNP9J
53e9yzG5aEN6qOquTgPVmf5BAvg/cYYxGoUxX86caylPYM5j5+XA7URnr5cK0/LMM/Lmo6OByVKx
fOCh4cxHKfMhTWSI6FpX8ZsdnHT/Acu5+ixfavcr2kdPYO7eg0XhxRYt4NoFu5TN2Y3eKdqshJDt
ZNSLBi8q/RipA0lUSlu1E/S8gSMe/VOYGuDW0QRzV9ZgrNXTiDt/AgKMzYP/BIewZ9znrtF6iUe9
6h0JksGdtkKvtBYdLcVzhjI0SVKYI1tjkLB9jm/Zddq6mGiKqIuiv5f91PDQKG5/CU7H2lsRmLzQ
GOAgqMly8Wba0zRsBg3Lq7xYgJ/IvkzrSLOnTH1Jgc2bHagIhnP1zluK5AJOK9GGmKYQ2SZudk93
mLG7Lf3yqt5nuwGUmpqr3AB+hXqpy0praQAQnvgZBYjLqq8YtYG3MeYKkaPFe5WLPMK2K+IRnLfe
aD5XIOkrbmt9i5yijT4B0tzaosh0ZYOR2f4GYMEUnsWTJqjqZJem0rQeOvLodnTQ7KOHKcVDKBd1
fK44HRuc2xrI1NgEKt/tA3DvhOpy13qoHG/sevo567IgmlrVZiGC28QyoQi1DYhQugYwwbPfD7dU
xNG7cvYBxM/qQoiu2UDPaZhgNiTVkhpCZqBnVVEWEKiTbYrw/bIprKVeIQiJMYBNIZ/Nv+oipdA6
ifQt+DIOI8JDgDAA51YL3UhyS2Vv59d1/HhZ5toe2YDGB+4D5kIwunGqWwT0gzSjpPU6u9iUYb3P
rXZzWcRangtq/ZHBhVmzEZtlnkFGVqNVRA7w/AbEfO322qbt/Xlyo9mPeyAYC/CR14wDva5gkUYv
KB4snCutnbJOHBsND9p0E4ZfyfhYkd+XdVs1DWDXKdgzA3MBnAgwHk7AHALVdl8/NQBViLRPK09x
w75clrOuyh85nFuOywQ1vR5ygHaQaTc6uVF677KI864v7JGN7l2kxUG9DTbeU1OQAAA0hjKzvqK6
n9OQza5WL+2sEbRs69FuiuYZ3bN1eayUeN862ruDyVgf0NkibpJvLBDupsenAPNARZkFNz23rIpe
aqGSja1H8zHK3c6xupehiqM7Kx/rz0kvR9VLh9oqXIBMZT7tSvsmzmIMvxIpazw4tHKHH6+2ZQb4
JLdBXHIc7W6w3NYxo8pN5vkucjAjm0j1uAUtdXOs46h/BqWICbrvocaAlBwZyV056savyM6c135S
+708TtZL4mDQxo/1hNwnYabAgFt3VMfUi3s1va1AKg/C6XqyXbWhyabKpur3EEt4NIHWUg4i9Kzf
KWWDl3OjEPWgEgJSzstb+d3Oza0fxg7RbI9ue92y+R6ZQernyW6n1itNybOrZyxxUI3FZnbmXWcr
rjZpB8RSH5HxW276R3tS3VhNX3Fh+IWBtgq0Tpbtj4xRr3cDuocVVNOooKa7YtJoRwcQAtLDjOqd
M7ccXRByY2CP1T65GtBiUYE2cbReLy/FyvV6IoUd4EVVMpntkhgypDhdPdzoAMyP3dhG06Yrm8m8
l8sue8hkZxtZaPeox+HusvgV/+AA7Qb3O+P2gcmditcVJZVLCW6vT2W3mqinD4+aHUydQM5K/uJE
DndgpNDWprHArW63QFaeN2CbxcS63wyPlIrgF1c2DocTTBrIA8nnESoGGapItuGL0LFxzBUgLkjl
MYyif7jaYb4YNMPYAg4FFxIaY1SYdTq3Xkys21qmPnq/Y4yxCGFJVmJP53saGciqtnU2JTw3ykAt
ABJ5vTOZgUMYh+Vkolkf3TiPbYRAeI7Ah6rmyuCadlcGKimjp//NTjj/XqIjgPZZizUtEhfcoS4I
a/IC0IKCTM+qPSroVzPhGFFT5q57Ejm9pnawE62PfdC8tMZ1rduupQjykWv2iB4KgNaAqIa9J07t
Pg7HOk/ZsWsrpD+1x7QG36uzocPzGE2bv1+7pSz+jIUx3tYTZEnOwWm3Rtxfy6Bss6T9P8hBvQwP
FKQ/0Sl0qhNIfgxzjmAnSaza9+gy711D6pTfjgmI6Nk0yufL8lZCM0fBmxO055iukHlUrnLMkhkz
eHBdBWbYtOGhGESJv5WjfCKC84601xtncnBPDMAbTTVl44DzsKfdP7h6oKZgZBJRGEZhuZWLElup
JnaU9fajxUT8GD6m0tfl1VKYizu78xZCODMootjo0HTaeo31XUeSM1APvJXy/v+Q9l3LkeNMs0/E
CHpzC7q26paX5oYxI83QG9CTT/8ndeLsdEOMRux+e6uNyS6wUADKZErSs5L5mgmKv94e2rvO8tE1
fxt9JTOOhcQbDkT36CVm99UMVqMCjWl4IugNJCM2Q4NuyfAuRXI3cpqeR6a2dqqBJha9d8iF4IRf
/n5xquU9qESmenH5atgGiepL4/gDPSL7MuwPqgrOgVndasrwctvKNY9c6KigWolWPITKa9gqCIVU
b2BlMjZ+K5d3mNL991F/GVL7B4IJhFmf5Iq+uIomxve9mD8kYEJvMcFx25I1x8fXkhCdcL/UWB5K
5OLS2egKvBuh9DGXsydX89bKJw6MseYXeNHhdqNBpBlj4NcrRg1kmGW1rO0ukmhJMgsfjNTg8XHE
PK01r4803TN7Oj6aXdXfVVmWOplMA/xPAn4kicW4nSCKFTUyFIJbapB2BHukqNXCZNdRkp41IVOO
AhK67lBmwUluk2gkgSiOh6A35p2KTuHXcZYTTJ1bAX1tAyt3zUgC3QVmBeLD0NTzvaUO1VOTWPOu
Bw+W07fVbBLkgQyMsc7QT0MCqEoSMJ0quUZCJGs+FC0LexdKe+DSKCTLCccoOEMXg+KclI3By9Sx
sLVK7X2FjqBnlzEkgxJRdK57JfZEiQZboQi2aSnIW0PQXKmaFa+ojMmbh8pC2501nUDqMWMaQ1AP
GsXrkURZV+auUqTivTLqINXIR1XZTHMzv0y1LuVkMJLqrMyo95NsjFrw6CdF5ppa1D+N2Sj5Hc3T
dyGMJaguxzp6qHBtCjhX77U3PPrDcKFAoMOYK/ugli2hKTIDNz4R/KeHOKDVXTfU7RZEN+oLWvWC
hNRFNzqVMJp3ktklBRmTiafFun7OI52EbAViBDvvSfspoW21vOWQU+q7PzVolVTNHYM/t/cRD4cJ
unVZ5JWCaSRbkjPP0ikIkYOXJDN3gzVH9v+GxeylMKdTkxlIw2hW8EvHO4qEaCJq6swkQ2k83AZb
C3WXn5ExLEMBrxo0fEYYchhT4yEtOv82xFoQXyZQkL6Ctjroqa5jw4A3I2QesXaFKdlzB/K5EoMh
EQioIM7yq8TgS5CY20rn1YrX7mYgGkFaDu8RqJ0zF2vLGoReWe6AhXSA3HAphERGbjPJNqgDcrbD
mn9cYjH5ubxLxtzosYyVQUEA0mW5J+jiU5vR+gHN3Qrn9FiDw+D3P27PnB4TmEkoJkWXq2DqQKy+
1lO3kp+CiGfX2re7BGK+XQnx5qxTAZRidMjoRnTp10S0XmYFpZ04Ped1RaaGchJa380D9+RSPpKx
r8FswOwAMTZkwyxRIxrN/NWs2n4jxyYmnOcKCexgqre3HfT7IQk4MAhAiRQFK3D4XTsoeENjk1rI
p4gJzoOOpoUbSDKuVa367/c2mO5UtJsg+4lUHduqHOM0sSKxprakVH5UF27R99sxNjagYuNcRr/v
bEBp+pJXWpQU2SoSGjKMvmkAZYLONzdGPzIazrG/tnBo+kCrOl6UaDBl7rtBJIhUVwoKwuBMIqAM
+TQioXPk2fh9+wutnDZIkxhovjdA/ra8tq4/EQbYpKqqB8yV94Wtit2+z5Bf7YNtJRo+cnl3qUx3
Ulp5UmB+crAXK64v3Jj4xim2TELj07E9J1JfdklkzNSWg8ltg9kt22wr5b2n0/o46NF2SbDlkGTI
cw1i4FHCWeXvcQz4YPXCAachgcSqZ9dd0SpUEaldDTrI9pCas5WhvwtHkGCpCfjYRaPjUc6ufdkL
TG3JJVxcvDuhh1P2ErWjyLE644eop6TIkCe7vbZrGx2KK5jjQ55FwXjFNQxCJqSGAplCnNnyxWH8
oBji1+Z6gwS+dxtqJTuPQREUpaFuvTwmWGaouLYyddYUClUG2S4KC8lr1QkL1FVj9BuKETE76uT9
SxqKdt/zZBK58Iyp5pgrYUgB33Sj4eZ5GRA1Rg9EpdJDFOOWK/bKaQyFidAk/GVoySEw61+cNfie
AsIaSIs6LKoEeGozGzYGRbphDRq1wZd61rVkIEMNLsyA/pQmeZcEit+hHbGLLBB/DwaHRWHtYy8a
O3gf4/2I5Mz1xy6QqIUEjoG0taofh2Z8qML5QQjRhzJb77cNXXPfC6ivcHLhvhMIV1IMOgGqraDX
NRX5Ken1yNZrNeDsTnUlOpgYlUDdD+uK4tm1VfLUmkoIhkwbXeCuQqv3QdU+blvzNT/LRiALo3IG
Xt46eqmYz5a3WjxPqQxNSHNLVUek+3n67NJNlimkaN6iVt/r4fNUbYPxkUqfiQVhlewoVF4+b4zC
Vydbm90q9LXKG3hUB9+/KkawUWBF7gtFFdQxru0HpUuolj30jSXqyNJMOiRxJvkjsR5uL8IqDnpq
cNFHOzdO6muc0eqVvv4Sbc4Cok0LnWFHMmWnFvq/vn/DIpiEoI+5W4kVGIiQxg6GRRR4mgvSzg+G
+jYFpzH/edug744jY8WQTDFRuTBlFsZauHDMADzx7ZDpEAFudTsIuPSCa8uGnQAeDwnVQZltcG06
AVXjRY6pr8ZsbyFJfyxrWXfkIXoJp4FHjPN944HcH9NrOKtBe/UtdyihrjbOeAvaNVSExrbzNdCU
6KXh//u1s6CovqQcUPlhnxRR1SppVkA4ZjQ2efApZ2+3//0lGF9vOJgB1jPYsoyKsE1MULpHZjzv
0YGoOUpFAkxeIx+PSjZJ1K3acW43a55wibb8/SJaSVIQK1kKtHjQ3Bk5XT0znNsGLbvwm0Em7mpI
AoGVhN2l1FJQ1SxHiKt0yp2Qma5UvlvjgyG/yBhfIFr3Cy94HjXXbdBvyjtKZlJdawdoswqbpvMi
zZ/QSTTmfqzHNmR5SMUT3llxP1mx0JS10Lth+pQJRiYGPqweun92hTYJa/aEWXRSroLpCgoo3VBK
QcYfnchsmjcYh3LC2DEFjWXu6OVoG6Zgh3Niy1PyOiX6U1++IF3lpME9OmM/JrHaQxwWhWSHylxR
Wvn7l736McvfL5ynGSAOEix3cMu6F2aE+dYNw9hJcQSS1nwtunLfp9S1ZsHNhuM4TpwwtrIYGNdD
vhuHH2aX2eYD1IPVKClH9POF5hPebSFoLNB/lzYZ7wb3/R4M3RWQPIFOxzLBq8ecACUo7GNBDdEb
MKloDhMwo1/N4pka4YemdycIWRqcKtJK7xTeheBewEAnWMswgHC9uJJVF+ZgIL1UHOQfMygIYvfj
PXFaKJakduTVrkwKEFs9D0Qj97zk90oPJ+qBEMFC9RT09vC3a3TVFCJNHpaeFbA81iS8K84zYB3N
DY+9rbwoGB70o7v8aZMSwbsdMFa6JPA5ZQs+jkMDuRtmtUO8NQSlRBZKPlYHhZg7c5var+VbuU09
Hp3LOhjkbRa5ADzxWAKRUQk6NW6xzsIjerM3lr3Qz+Zoxi7scsOlsljZMhqUg/5BY+JtlBnhrFsw
jbr6LtwJJDplTgz52tO7ui94z7eVtytW8gKOcSLDyqgk9TBuuq+dqidQeSAGCAt8yEFxri4rxaFr
rOU6cBENdCnBVv3qrNp17q9xn/rdG33T0dMoeOOJd/f7roiNit2laYyHSio0QozFtPYNc40/jT1G
HHclXuikIuFj69fP97xS3koz+zUm85AqVMUcJAjT2eZ9vkHRCb3rkx0dLOIpOaFodFa90QfJoegV
/gtnUyyJJ+YYRTVZxAMS1L/Kt8LQgLpGM9XAlj6sz/SnFxxlGyQZHg7WeVduuZ9zJeRd4TGeqsWd
mFbL51SPeOefBihYJFhraof+jGzmaXAwGXU0bd7I5srJfYXLuGwLXaRcoMDt7MqDRtqvB80XRb67
rtuH6hmG1DBIxEa4TJKrSLJQam52st/9zo8KWtUFgslku3b7n/H2Z7Tr9uD/4HzHZd2+f8e/uIwP
WYWiJGqyUAS9pT+R2gBD1QElW1eyR7fIyPM9j7V4FRBTUmANQhkThb/rfam1ilbIi+MMwnzQDXHf
FtS9bZSyGtYuMBhn6Wf0GxcxjouFMMg6NO5J2k726eEtcAJvdKCtdSdvj/Hzb51M74MTkdDzo33s
qHfW0zNv/mLxkG8rjAKRiZLgQoPK3MSGWIvNRJaxU8qnanrIIHfH2x0rTxuk/XDbw4wryrTsnXbW
zJQGqVbbKMI5SE8vE+1qcAx73lG4CgTVLORslyIqm0kVykQq00JFT2eEIZZ4AyXbd5Vo9zrKhgNp
HFSDiOHM547HZrp6dOCKiec1WhYxCsDsw0ilHW0mscbgVG9uqjM4l2xXPwl+LHKMXLXxAmn5+8XB
EaMfR8pHIFG3V22wt5GCJwy2CgEiaSQyQdyis3sg7rIeU7b4XrR/jkCeFSgbGm9N3s1lFcZAERp1
U1wm2LtEXSBh3U/wvFA46MWDTDdzbE/F5vZuWz2GkMbCbkYxc2nlv16w1MzVJjB0HH0fozNg2iX1
DRdiQ1vzEGVkdttdRO4GUm6Co7GVOfyza7sL7w50TotICYGR7BrcmqJqpAY80jC786Sbm661vHjg
USWsG/kXR2HSwPks5bQbgTPt5NzpFbsCo6st+YiRD4NvubMGpRgXVroR6va2NbmyA6EbzlIvV002
lqDMrC8JDBTy2CdGV8SRlJZwHP3Y/ATjEx5dhxjaD9OH4dWb6KcyE+VH7YZP4iazq4/Ys3hyaKs+
hRcH5jYsDeT2TPhOQzWXowm/IJ+3w3hvBBiehLIXNBJvm8rDYUL4lFNzKiPgBLniRaADhIc9d0kO
3uaJUx5aO+KXZPD/N4kJLXGqKYnZAWoS6qMuBd6gWU6J9ihZ6l9q/SOrK6+SOA+q1fvpJSqza4S2
UOa+BurcQxMc83jy70kilOK9WKKfaFtGLmoZbSvbpgxxK/f28q6cwmCLxNSWtpCPoXfhetvUuPMX
SRHAkYwEXEQtaXhtESsfEETEmGpCQxsybmxDd47yE95NwlJzjsikk9l4T7JHblvP2joi/YXxsOVg
ECFmdW1JJYdg/u3ixs4zcHxXJ3UbeNpR/Gzd3q3s6Chz5/q+lw5QfrpAZL6cIU+L1iIQv8jGbfk8
nK2GdFjDTa1wtsHad7rEYp4V/UI5US5YMQUPmmEPSCbe9oSVAHplDXMBlPtmbvMQCJW11UDMLzRO
weVQXolbVyBMlM6rUe9qK2ps0dfvI6dzE0fI3MF5nHzj87Y9azcFdF9DzATTxctXYiLUnDeZWJfQ
hZQ+8FUEMucEB9FIal8/zu8cMPl7QMatDjN7gEJjBVsRHWOdVqGWYbjUt06iO+9BTW2DaxxKpiTx
cYm4jbfqDhdwjOtRpVIGLS8wctkrTpP0tmQ6txHWUi1XFjEelwZqMSsyCAQN6gz3qg8WosSrjUUN
xwHNVusq98uTpCLlIf6jPXHQeQYy3jiGA0ShCqB3NmY23PTuV++JNhrNHPGx/ERn+O/bgCvPritr
GccUxk4ECQAWdLDOceZiAktWSJIGpOApnK0h6UjJgopaRq+jtVh+ca1UxhHRXiwx/J3v6xbVc6RA
P8vYaXl0qSvzpAut4V8kJiLKgkxnQQaSfkwg7LnTfc09nU9iRarNSEI/IzuZiB2oiKFqfHs5V2q7
19iMg851bcitBezyvicShsyDU+r37p/OILzZ8sUVmLvQlZmMo0KMSs6GqIL+64/iEJ3ajXAU7hvO
5Zb31Rh/bLscNIcl7LFwig0SiGdR2XSa1hnmkbN2KyM8y9oZqEZDlh2VHMag1mjlWErpYtDsNXYb
IlelktQdt/XmPfLKN+soP0UP0z5BkiD9lU6c4LKWw7r6AYyxES2a2gJPtm2iGzWs3yj4uAUylR8g
xFrEW4YPVf2YmztUjhUNfXgyFFZ4i7D+Vf8uArMhwcYJZUNxWYRjsp3udV/am/6417fiZ77tCVqf
vB6CfYEn7WoSe4Zf2JE/nizyYmx5vI1rwejig7CUPjSvO3Ga8FtmqwXpyb1acprXvrI633xYwfg8
pnPBzaUznzytYzrHYt3YPdISuMJApbW7i3CHCSNkRdVN7HSb+SxyeRnW0syY0/0LzHzqQgCNaDMC
eAZJ11bEW1e0Z2xXusT4uCI8eq612+AlHvNZBbEs0joHXitBbBCVizogsgRKe8u9HYGWf+jGirIi
iqYwNV1q4puJk21IdhPs1Xi3FMhRHNdUT4k+buOtsJhg1/5dSbYjAa1eSdJDqNn+Ee5QavuNEwS7
drZx6XVEED6YvDjBs3C5klwcJGUpSH2ow8Iu2RSVU6uo+3i5ZksCqfI/YH69beDa/fDSPuY6ZWpi
qmnt4ikdaUVnrH+F7fk2xOqV7RKDORs1TMN3mgSM5CDa3e/gKdsLPxKi3yn/oSx69bWYs7FpwaPV
Sli8FiOu40su3UFdhGMNx9cN5gzMdLUN/9+KedE2suVd4eQ++ohaeES6bbyaDBv5VX24DfuVzfnu
+QvFH7qGMArKfCiNgmFWN2Ca9ajvjL3yaiF73JBzj1yMSkSvsl8ROe0MqV1xIzrS+39IN2Ft//4A
5isONEnjIsZXlCQMwh660I1A6pNwlnc1KKMECOlytFsqXyQ7F+7ftKUhzMgF2iPmK/F0IaDuvL2S
q0/KL7oEWIMxb7bnIbLGTOxMGKL7qIvZyWcUgRkiPgtO5mb+sA0dDuDa8+gSkFm5LjGTIIICpa19
MdsP5PVdJs3jtCk3vDbmdTfB/NDyqRbj2B1AkcqrwUFhl64YuLrbuSkR7ZGo2xYVe6IvIpvn4PxR
PYRui+JVelCgqMZZ4pWPCJ4IU1rYWGUMAzPZtDStg4zK4EXTUbwmKLs6vQYGktvLunKVgFARmNFA
xoZMBJssU40UkyyWihIRrR1B9+v0DS25c5+TqjtFBecjrpmEjiwU5DFNv1SKr8MyzVR9riN0v+mZ
OD/qLX2e8En/fbYTLUx/QZhju2v7oiwzNA4OMQhxVHnX6iqeK/rmX6+cJSJlvHQzL23GzGlNk0BK
ij7CKY1kn0d7AzKaqVWRoihPtLbMh0Cl9CnOqMYBXjnb0NCGexAaG9DdwDpn20dBZwo5Bi7FbQih
LOtc4waYHGn6o2ntNL2/befK7f4KjonUagjzDRVwNcaAOxBQCpWbYEwihcQJvuRtsBUHscAAh34w
cOmhKYfZeJheqbp8qfDNdNvnKViTeB0wKwfPFQJjjpFlWhVhWsyuK4lIRWo3yYOaH6GDzvH1tXW7
NIXx9WhAZEkTAOnifQPJvCKs3JnupTInLdhlbq8bzyrG5yu9nsYSdHV2Nwv0lEfp6HaQyb6vZuse
VLoyx7blMzDHKDbY0oENlujlkLnex1PeqRUUq0FEYd0X+RYyn9wc+tryIfmKKKEiMH3jRO5pOuaT
jInHpjzHGhm6zYDZlemxLzh3ghXGOfTMXCAxazcGkQTtBCBNPoS3/sxeu/81o25huNqD+hieK1/F
yIx/+4Mt/yi7gpegzAoGcoA5uBSgZrLJEZ7EM0iV1c6ZooeIN/W2tqn+YiEHd/21zK5PiqgEVjs+
xsPO5JWS197E6BFfDko0p0LxhkmUh4Uxg5dEwa49laYtuvlx8Efc5TQ8KHA2YqoTSjO441NOfWDN
DS9x5WvDpjAakTMFbgw1H9F4TYLMEQUOyFq6ZmF1gFiogfIdKAKuUYY2ojPyY4gYoROMTtbkTqiT
RnyR27cWg5TjoajuZ+vPbQdZt+0fVPaNls9pD3Fo2GaWn1Wmvco19Mub4u1/Q2G+HGZjIcw6wDY8
N/20wiU8K3eKKXDixZq3g8Jy6UlHRzoGc66XMFgIHUMVxhjinzLbDPnDjMnLvoYUJhby122bVjf0
JRoT4uVIldo0BhomSfQfU5dq+9TIhBbtucFsg3tUcUdsvXMrhZqtFU15MMZ22mJWqHFFEPbZY9Y3
2yjJdWeoIezWptXn7Z+4VilFhz64nzBeIoJPmFn3uFSKKdfBMDCnstu3rx0e310kOwnYIAb6AU4q
QvvOHiuMfon9sVUmlQwUGa/ufTbPGcQ5BUndoWp00sTAqayac56sruHlD2S2FqapDZTE8AP14+gl
58EPNxleaCq0RjbqY74tdhGilo9m4NsrsxarLnGZB9oQGRjzTlATKNPXVj3m/yEherXwC/7Fy6hU
EzVVVcRCGSFDQc9g2ztGtEuSc9BDn4tTNV3bxJfWMH5fVL2QyBhQsimUzuolb/6iWS+3V2zt6L/E
YLxd78x5oBVWTMi8JH1SkL9JHZlHeb6WfsCEA7inMNNmYbKE+TBhNeRj/kXlIL8MoWHXdFtLLSmR
UdR8yM6oaCegvKTHmm2XoMzXaiyFmoG2EHH0z1n6pGV4LR913qtk9fzCubXQWGE6HQ3v106hopcl
nmYJEd7BxpudU+PHhouv5VbHwDWR8xuI+sArW645B6gdDRTEMKuHLq9r1Njo+lw24RxDlboxRQWu
gZ5yod/d9o+12HsJw+xkMzcDMaXwj6j159LBnib9PIMOBOIsIANRecPG655yYRfjKUKtN4P45ZAT
VG9STM5hOg0vpUOuJNCOFg07U6JTCd5vi/acaxVvTRmHkaNACRURaxqI93H3nnZ+PXKmjdcuppfr
yTiLIBvlLEJ5xo7H7KE3ZQLmSL8x6qc66l10EnE+31ru1LrEY/Y3GgRaMwCflK08Ouou84w3xXKC
x8ab7WmL+qLX8Og51mKwAclCNHODZurbKDAKY1rcBEDUM+H3lAy/ikx1bjvlWlLfusRgrCpnSUwt
AV4p+s2DaQ9uv5dQwCiIugkOvd2BaVncoxPq4Tbuqn8oeK5Dq0hFXxmz54Yw6PNBwX0npuZrHOQb
qdSPZqTxzFt8nL3e4/36Dw6z6SStNGmdASfK4+eGPkN8aauDFbCRJ9AugnlE8OW+e2xiyJkMDana
2Dan7PnfG4tZhGV2E5dX9CFdBxglztR2gFoOBHjPQ3qXGU+iyFnP1e94ibFEn4vzFEK/Y9MXwDBk
e9xjqPpBsGNX3w4Jme+7bb/Lvcwf36XPgLMv1r4khu7gpphOlTHtfQ3cmxn4B3Nc8rS58YI+jUnZ
VCQPAk426Uv16PpTot9YR3sO3gDyMnp8DTRBCmbSxwHCT4866MilD+EUIGza4V0EmavBkRxMA/ji
1gQx8UTUN/Ra78wP8SN6Mb2Y41crEybLjzFBOgDuvGUq9/rHtLER6nMEpSTR17wS79UtVMZB0etJ
dxgVTkjoqk5zUH6DxSUjhZ/4+jPvPPm+8Nc/YYkeF18c83pTHWtQJemSnSW7MloYeY/j78c+IDAi
iinHReCL/bZ5o0pULBcrq8+u/mOpPagpH/X+z+398T2SX8MwvpuiqSESKWAy8En3v0RwRpXHUh7J
JPLojFf2yYKFNzKekFAEZMc30zkd5ygAVjhCgLj7nFV938o/UQSxdfD5S/pgY4KgJFL6u9Vjx5j6
o6U1zlyjlT8xQX1yHsP06bb9Kyf19Y9igrDaYLv0YLq08Qx1u7RxBbTST9spdhT9baYbU7xTOg7o
4h7fthMYPdGeLGMx2O0k1tZUgmsPjzFTvE9z/ZGvlv39xgOzLiAYs5QoFcaJQvVDLhS3TkAb7Iup
I1ThdhJ2UdGR28u4uiEu4JhI1HRWK0QN4JRYJAPmMqOsIbNKOTCr3noBw3jroFfS2AVYOD2VNmHj
lQnqU8oyIYkpoe1/MAl0I4gyYOe02PawcOijpK/gGAt/tEZ1orYuaAhug6y6HxQfRZBI4ywWWSpL
HXJ27ZjDolr6E6FVC7levF7iwBY0sCOCOFYnsry5DbrmfhZaSjFrjLIK6KSvo5cxjzo1NXysCtzi
ba3cZUPNOZnWotclBHP2CxRsNDSGWQJ0GgQMiyXI/UIqqHq+bcqaQ1ziMGdBTFOsagWcwkjxdjgh
ezFjriEq3ZbH48eDWlb1IuZTuZTSRgVUKoPg3yRVLaNf3q7bQxZ/3LZqRQ0DCngXX2jZbhdYdZHq
Uy5CjlPYdBNpZWIeQRPmWrZ8wmCsnTsZSP8ld/Z35il6eE7s59Dh3d/WIsjlb2AiCHpahk5sF8+E
XHBeuMNcegOaPjRpL4SOIHzetnktglzCMRGEgj1lKk3AYZLsSZChTZtgZJVWSArdBlp1zaWHBq2f
WGKWukhCCkkRuq61VerNyqFSj2b4c+Z5y+rqXaAwkcqy4izHVC/k0XJ/MPuNIGgkDvZjk7uVeQ47
77ZRK7188JgLPCZBW1BagVAQVpUTMf8YIcnfFAdseK9aTsKeVKEtvKDPZCPfUa/FEF74ePsHrH4+
8Pmjj3vh22GPtF7RhDGaYK+QQKgojO1YtXUeRe1q4LoAYVwynPRI+FrUAP2Qovwad7wDRloCE3s0
o8UfGQkU4GSJ7UafU/C9jAHWsRBOtDwX4Xsd+sb4EaufdX/Sk51eHUPBT8Wn/7B+F7hMdAnAA5JG
y45v5tCRoFyuGbgR8djTFy+4ZR0TV4S6z/s5AAot7tTytzodZGQvURoOq4Jg/twt9X/NYAO/vLCL
+WRjWVFw7S9+0eys5D3uj2HzrvHO6pU9vbRVg+QEPfC4MTPHQI9UywxtWpxoUEtODMXLUGxMzVMv
xZxbwUqeDBAXUMyHCtNMHowCT6ERXauPUk/mTXyEIPhRPdc1ybegctlb7xKn82klnKCOimwzso4o
0311olwcCBW0H5RwgP50Wx3NYCSQfwUtIFGlElULtys5+Z2V3XwFxxjZKkNmDCngKvmQCw9SspGE
h9sOv9I/vuic/TWJ8cVRrwaTisCotYcBmlM1mKSOXeb0RWEHsSv1f1rVq829aN7X/V4rzk18akKn
Q2CLOKu79qTEb/mixMdgiMG2E0iNqAnzAJ3oygnvlFOHL1v+VO2H+NAf2k300Hm5QIJNeijudLKL
nhue+NTK5eLqBzDbpAgE1LdS/IAx8ILRqyInst57666KeCLOXFuZg7amYpzFGqCU0KHJRgRtK1E/
I+93evhIvOS1lJx4G54HUhwgf/hU+T95rUU8Y5mz0TTL0aAWvnyXO4PqqOCCq3M3Dn8oycttJ+Mh
MadiZpRTW+iwFXxOfbCn2W7KHprpMYh5B8eyI5jIevkB2RZgFVxXalIDqZYPtfqjTTkX6pUKLCYz
VXTsgVLDXMg8rq+EjVrJgbpoqE/jSQtOGCQaM48q3lzsp9GBcUoY2bOqcW5LX3xyjGGY3MemAEMx
RrHZx0IUNk2Vjah5gR7eqRHfxhGkj34CoV55cDOw5CYpVOP1TV7tw/4oRHuK5IG215W7QXvTh3u0
+hF5Ak156KeBk5S9OzdkEPfp7A2lY8x4+ShkUreJGey7AFqHJigzIb7ZFoLdjC99VGG47afc+Vmu
20Y+kSrdT/XJaEVvjGwLD6ZQJjEvAq54Dqhx0dkERiYVBGLMiYKEDPpnZw33AERAtCGX1jFNbWjP
Uq12bjvpSmy/gmKCbTmoc5vJC1R8iHWnicBVCGEpwTFDR684kX0VDCOhKGLhP4xmXrtROA8gWlUA
lvUWGfPZEwWdtNKbMBzK7i6pWu+2cSsn8wL0Dx4T2LpmAqmcBLxUeBExKaTIT2Gje3Pn3sbh2cVE
NQmEPlWjL3ZpAcmb3DPlj1LzFehHV4a5NWdeD9UKIChjoYmOjgjsDzYLKciRGUAwpwNNuCuG1Tae
f0ztUSjoKZbcfz+3jySEjLFFJGBRkGCP/7wwQPgXWp0ta4E9Vc8TaviR7g0FxztWzv0rHMYVK0mJ
1AbcmHZhncb0mElPcc8JySuB8gqCcUBlVqwYFc3ObgPVlpXB1lXOFW3VCNC4IsGIcIVWi2sXl2dF
D4sIi6VG3WtbzE5fRQ9FwrkzrNpxgbL4x8WNrJdMQY9FoIA1kShoLwbf+W2X5tnBRPxEiCxQzwOB
5r8r6ioTcl1Ik/5PIOy4uqqVSogNgjYLCNq12nYwVUReTgsAZ63YipOZozNULWGJ2GmnqJcdDEk6
t+1YSy5jjvOfr/5F9XHxPRZpxFYDkQ94C+ZjrB+0KQXDOdgIJ8Wp4uKQtygGRAMe4yIYCg2XShCb
iKDz2RdEG0Q/GB7blFcnWD4Rc3he/SjmFCnQdNZaAlY3757N8pFOd2G4z5p9Hx6l1O27+9uLsBJs
r+CW73CxBkkg9kUiLz4ZD34fW0SIXzPZD1LOOBLvezJ7uOsts6msZQ+nybmr6T4vnm5bwkNgjo2S
hpY5ikAY1Leg8OVW4vj9WuL1aq2YKKHH2YxJI6xVpolPZpIkBD0koLK2pvPYC66Vmt4Yl6RtHqww
/V/BmeARhTPmMoYAG0J8ygPoF2CTd6d8Pjf6bkwsUN7sC0HmoK46I7JeOPpRc/hWdWhqE8z4QtTb
OSJWULixmqCfyjZGkIL+1B/E9vftb7jmjQoU4qFEAr4NjC1ce6M5qk01WsDrrP5PXkPtHrmwTioc
UeEuqLyy0S6xmAUdWhBL0DTGnPMBrYk1NFEP1U/jGDw+yw/1R8lrh+SZxoRmM1CzRILCpN1/iHfx
i/GY3k2/qUWqvYHatuto2xftnjv9sfSostHkwkiWYboy5CxsMqDideoOfzCfoB3VLahTIlLxKNg4
FmpMjcCUqlIsRmCh0OkU4JWfCztNHkweM+TaIXdp0/JhL0JWpCWYRkqAkyvoDsjUfTTE9jDxEkQ8
GCYQd1JUK3m7wGiibQ67BNk1XtZ+ZRwIJAJ/HV5jwu9kTsbULSAC2AVNv35LnoqDBN3Y8k19THQS
c8Lw6pl3CcjEYVAGiX26fKSmeAl/GkT/0YLcTXBjH9roGhF+V3v5CR2m1n32cntv89ZzcZ+Lz4a4
mdVxDWRF+RjMF1lpCBWfb2NwzWMCSD+lkiAuvqEfFfRc/pBIu493WuF0A0wq3+bdeE4drYL+u8l7
bnMCisYEFJzaOrR3gY26ONrSpJOKQjzRwWYQuu8i2goMzh1ppcdJB1++rC3kxl8MYNdLGkx5bFWt
hIHmKsbb/pRnuzRxM8UBx4ITJ48TPRbBput8OjkCvUtSn7Pcy5a+Di/LD8AYAOYNUJhmXzTzOIdW
VqiYCxxqkvZoda00exIJvi2IyBJMWUe6OwduXrkc5BUtpGtoZueUZmjGaBgAB6q+R19lW+egadqk
wzZOj4J1ystDTd9Kxa+NF0sjvRwToXQV8bck/dTxRtGIOKb31kKOE4qu0rrxcDRpsJn71Dagvqp4
svCWl7VjVQlpwCfZ1j/GSLTb9hSCsFqtNooMWctw26uYuvw/0q6ruXGdyf4iVoGZfGVSloOcX1i2
Z8wM5vjr93D22x0J4gp1787juErNBhqNRodzkL6o9/UEehDjwwAGrNAo9jB6orSOgRWbbdRymwvU
LfsNFVZ+vNHoZDXoojVW2riqulMyHHz5TgVvShAHTkZ/BdEuAHefhqgiQ/PhdJ/Gd1RyNMlDV2cB
rAV6F2ebePRIg3iVvmSYH/DXsb42zJe8eAAfny3TXTo+pOB7EhMHfEl6eTIaL0tkEJftVW0bBw9a
vheAEqa/mij4T/uk2uVyinGsjZ4/ZsmK1p9+/4S6CTVPerfONUsfV4l8R3F+SAcUrui7VtAfeddP
XqdLbgSw/eyN1O+5HtkoiVgIihLtEBq2Ij7T+CTkn/JYOyYQABCwNFqA5QKKXqlsa8Exo28pV20l
eCfjMYvvhALoxSikSB0mPQwP5mfH+bNfAonam5qfBnQY5p74d0hjdfWzkXz1VW+F5b4DwHJDd4Bi
p+ZgJ50XKG5N6o3QlvsmAMe5dJfKvUVyY2Ukb+gW8rLIzUxe3WmhugZAObTGYkSQoCzEordkauBX
atjOzTi2uNE3ldcAmyay0n2NWWeL3MsH/blyYWEnjECOnMBtSTwGdUUF+Evok0fD16VrKFMV1LES
xMf71JHs3k5selcBXNJ6PWn7wKHbbxSOXmuXN1yyMASKFP2ZZOZgavmo6RUutT/tQb4rbUtreg1K
K0Poaj/qrn4o3Ho/rsON7hROvBIGiziBw7sJZm/LuKaLz5ivo7PrJuzqvAl6fIY0471AtO9oKzjj
HmAXz9TCDefo+8R6M3/d9kzXUdCl+sw11xWJMRId9bIhcMLso5DcuiisVubpN3//Lf2Ym44kWV/q
KupXmZUdFVvehV4CPUunWzWuv6vXrc1LKS0Usi51Y264LARnQGNgTbOX0go31CsVoGYg/+h8Nocj
WBHtnhM287RkouZUrgBAP5uxbm5ldeUPR1lY396wpVv0zFIwnMpYCjC8taSCjFgLvoi6ngjdFHFt
1f0nKk6OmQ6fTS9ZgKtPLLCF2COYW/uoe0gS3gvzD5zh/72pKNpdfoppplJhziV5BIMP4GsHi90m
dpKj73wlq8GZHnGrWSizWLVnWKCf9Bq7d7ZqbJ1ur8mVEYM+SZHQMvkHUFljO/t7IRxTIvkIo8bK
kzCuWsK51vqBOx9xtb8Q9AfbGNMRcOFsbtlMp7TQwNCCxBswDzVqFYIrS95tba53mJHCnEmpk6d0
QNOwXUWWgekpxGdWHq/o2j/lG9mmg5WjeMXDUObpxpxQitEPPSjj3hbyhyZ+KlSvF+3bms0/cWEv
jGLMgUTGUqhJC8WEmJBNmpTZqySA8dIFk3x+0Ns4/RFAmsbJYy5ZB0DogeejaQCdZR96CahdxW5K
e5QDVwSIggSjLdVOkt9uK3c9TPVHu79ymIfepEhgPEEjvW0irnPEwdNWwVZ6F0w72Bsn+ljs1EOy
Ue1a592e8+14ta6AuUKvJYjtQEt1eQ4DfTJ7M0qABL3BqdvoxHrF+Icrr+pN7CJK4wEXX78DZ1XP
BDIb2QZlG1UtBGqHZh8hM7wybfVB/+iBsh1ujSM3HXGVGGAEMo5VUEfa6yEElirggcDqCMgcq0Kk
5lG75kEyXBfuL6X9yaydXcYtTfNuJJA2OOKdseq+89SqAWNqz++zaaXd1QiMQrv5hDWNa969tXgQ
8RYAxQiZsQfmv59JH8U8p9KU9WisQktrt+7nLJaq8Yxm8ViAXxncxOg0B0zDpRitMfTCxLIi2Gp/
2hWxNVfYl9viy7/XXTDETcfsPvCanuMDlm0HYxkoXcyhHntpYJCtDTQDclFY+lYe0Fjv+U76JT1h
aNMu79ovzrGcj93V4TiTN//9bDlVQUqbMMyBxiuhk6VpLPSf2tGqxuxJD1QivP44K3vdfzCbz5nE
+bieSdRbP9UyARoaHwGYu5Cn9qgndAAPBK8YWBvuRiBaCZsYWFY/4An5KLbCnsdnMIetV1pjFheg
oyZWmu0BrNKiNnJ5dkbpXhF/DB49zbKSZwIYF4DOsj4LGvjyZtDQ5Z1bpRLbMTEewe8Kj1OY6HdB
Kb9KrXhUkIIOLX9AkbsP10ERg+lQtUAHCzqW8q4HjXNiyJbYVydDBV10IUS8B8Z1mD/vydnnMg6k
S4ALTqT5dtM22kf/OVm55oWnYv1YAKzU+M68qXfirbwdbFFzBnt0Tv+4A+byE0wmcJMFZahSFSsG
vOCSfAjtgxGBvOsVFHocC1zc/BnMcc5y4DHHHO24U8soruG/JtS66FQch4GsOMdq0X1g7Ag80uLM
wMUY+UB1PE9njwwwLBVogMf26Kk7OQOMfGMFT+oWRA/okfQq77ZgnlzmvRb7VSJHDeSakbRRimmP
KrUd5KMb8vDMllfxr4aMH+7iUZ2aAJIM8zWKXpTIva3JfELYI4ouF7S8oHkAQSsTPet1EQZ9UMIk
A3VVI+nh34N9qacrkabHjNfusaTNuTTGDWZaMYV1Cmmj+doGXt7wep54AhiD0PRIHcRZgGacFPEX
+FlvL9dstFfLNUPE4/WDRh2W9l2URlnWuqq3O/2rVp28WdWRh2kWM+DdUIua/JVkMAc1HwCwrCeQ
FMmkAytiiIxzEh+y4FfgJ14gyWguTRuHduZrH1FgQtHmhXSYZlCN/OinNcfirzt24TiAAQTan5lQ
FW3dl/fJGCil3FF8T/IDMBvTadBUVAN09ogmJSREGsJ5xS4dMcBuYp4QuOrooGHchxLJihGWdW8H
PqBK9H0hZ5iucfPaub2js8+92NHZHs/GJxm9FD0To57Mw30jOhL9EB3VtRunyl7Qgi0g110VvXM5
Bidvi72Krxix8/afXc9dIqkDVhTYRpVsAQbPKkRwb2qb21J4yjHeQ46Qz+lMSKlS24AawzO432UZ
rIGfabLzwf11W97VpjFazX8/04rkWlKG+ixPcUMkj0J0uLwSHkDAohRVQaeODIBxvLcvpdA0JNk4
4ypReU+GlRo4fXuQxbfbuixkbmAZZ2KYLRonzA1msxjlML3prSV/AeFOOEbb5lXbNA/FoxZY4m8e
fslCByLEgs1jZp6Zy7mM4UeBXoOsDGsY5S+Vgp67bfWja44u3XUAok+dofsceT0wV25t3rczmUwc
FTS1rI8FZOLBmMQ/g9pa/fhqxscm5I0nXl04EAVyCkzloQID3j9GvTxsdOCOYlxZNQ4VPbThoVLu
muJFnh7Aent7C5cM5VwWo1YrCdPY5pClpKGFqkrhO0peWELPOWY8neZjeGb2kahEuRbOI9gtevsH
wyrzXxHqDmhLsTT4ZgBncK5tjmZsjXrqg7asgnkVi7s8+K13z9EUWyav3WfJLuDtCThHZUm9wsOt
aEp6QQcpgjrPfaVHrd9OuGL8ZicVq9t7teQQz0UxezUo6ZCDswsOMcZs7CfRN2rw+/8ngtkmmoPR
GPBLQMEQB1sCfmTxXQI76raQxZ35u2QsmJJZK0nmi7PNRa3ixoRWmDNBbBqBf+FONH0eE8+i7SFO
ANIcGuqBvXVpe1pTGGBNnSfvB+lliuPAnrTBqfpxR1KKEpv8iiwiJzhZ1HFmOwdswx/Qz0uZphKK
QdWDrWIu9iXzRYJHVuikyulfrCVgUjQZ+Oloj2Z0C3KxQoCgV7ZJe2Tq7HjMbVMI7GLkGN/8Q2wQ
AG+OsRaw6s5MpJcKgZ8mrusJi1h2n3UBMlrZkvPVgN6xypGpKw4ceYvn6kzevMBnDiMraNBLA+RJ
0xpETbLkBM27Lh5owZkLWqhpwd3OKIRAzwO/CAtiXklRD8+OJewP5rGntviarAuM0lTb9BlwzIIV
YAjBd/3fZrtOvngQtIuX2bl45lTLdVgTcxbfefmxTcEgbtEvoAmvIqdeh/k/tksEi6KIOWKwFusY
MLlcVikTxLTBo9PORcCkuH1z8CdnlDb/1CohRRaRr5rRI3WDeTJlSqJK4wSOCYx1DOoe/NbV4Ag8
rKXrZAGiGwWwukBeIJqE5udLZcZenIasQ7F+BA9khJqgYNVAX5eP0tb0AEafr2oZMMIxqkpbfQOy
tNoGZRqvNHltqfgK4I6aBBAq4L9kl1Qx40xs8dtp5YSTI+CRXXhhfl9UHEudf+jyCF4KYo5EbwQh
SKWg7iB/ByDaA1ZW/XV74xbwNS5lzMqeHTutI0YjJFCGPDR7IMNuDE9edVjWyG7WrResQrtwUcMH
zK7gxK66ISvDVQ48ZJiFyBI1cgmpRzJjJQJ98fI7lHHyezIYtR28VN+aKwLO4w55enQS6S5dx6/q
QdzyWJWuU56wp3OhzFGMVHOIpFlo8z1iAEtHHrLaR8AZrj3hozqO69uLvbSf5+IY8xWNhIRCB3Hx
uK/FH23OX3PCO946slFQW0hSWU+Q8VJsjINuZQ+CJaJev381t9GpOYiHh/+XUmy2ZDDbpJFmgdK4
idWNTFYCL7K7vooutkmVLm1jzHLd91OI0E/yK8JHBx10T/w+KOmqmHFpDuzkzYBJzrgd5/3ZVMAC
2aOHR/RST3nCWXDzzeiBPNhw0VwDfhI/8ngsjNJ13HKpJ/O6CrTAV+rZHHuMcYR75dh48TvG07bN
bnjs1jPUtY6zSDbR5vgz3Et3kjO50ZcPQ+VVkrhrwTg5tGDGst/gW4KX1gXR5z720LtLPdNN9vFX
/Va8CKv4eAoPvR2veG+vhf67y5VgPJ+pjqqazDsxbjXXXxmpZe5GV1yL1u89IAm+k3fhwVibnMMz
ry/rb/U/uD4AhZSAv3FpZ4VQAnpGRGlej8gqbUCCE+QcPKMlF3AugvE4gRyTYRohohe6dVEE6win
pWx50zRLVxQuJ8D3gIxy5pm61ESX06bJG0Sjea9+JmGGfEqmDwew1T326Fj2qCpxLpKlM6orqI3N
oOkYW2N8mzL6BqAj5/ceWGjS4DiZ2qrr3HDahKGMrjcr4yFjX0fcuH3/SmTnR/xSJWPbza+j/CXI
Sxc9kx8d9feT1oWcIGrpYCLtQcy5BQqJYcYwpNZIIn9+UKBJapcEzaOWAfFKKLWnofcfW9I5uTY+
3/ari2fgXChjKjUpyyojiBNBgH3fFb2jZca3EU+2qX+Mum4D6gBdfDga+SigBa8+6iZZEf2ZpL4D
zKYtVXWvSILH25+1aMBnS8HscwmiN9/P8FViM3l+Wx2HvrDzsORov7jiCLFQGZLxomJjdMWI2tYY
cE6y4UNrFEvBGCeJAeZ9Pw3rWhes21otnhdwgwIbV8XLgK19NqSaSGxAqzR7b2TqGWL5kE0/tJN3
hcrz84u6nQljrrPS1AIdY0lASQQkh0GTdVJviGlr4a5uNqIRcrza4o6diWN8QRUAL6yqsJST7wMg
qXdjNKIPEQ+omacVc3m1gkaEzscZGTCfK8ifYeQI5FOMXztjp/MgWxbP/plOs85nUWs3mJUZAfXR
zlGjQwznlM2vYKCbFA3Tty2DJ4m5iWqBVhGZn8Ea/ckTwLpLQKt4olzKnOVdmvlpMW9pmgqzSxLA
ivVYNPHclhULULDHZsB0RZ2sb6uzeMXBgf2PGGaXSpw2wHvgYiiahDgAMxHXYx/I7m0py7bwVwqz
PTRSSG20UEar9wbRPVl/6/pN0aw0wS6N99vClncI7RJoy9AQwTFvT3Wgk+kLsO/GEGyhxSNJqy25
1K2Q8ph8F/XCzLAxA0fPL91Lsyu1QZR9DasnRbFVaY9y+aoPoG/MHxMq2iJvQnLJKyFXC9ihGS9L
Y3t/wb4KSO8Qb3daqVZSHSvgbqAre+zeKoUzdbC0iOAmltH2AZBFoPFeakYVxL0xxQM+D0R13VUB
gkspjla0UO/TIG6ebu/ZkhnOaOS6CtwUAj7wS3EzRYiSNUFty1XsZlJwHIPBuy1iYfEACARlJIzS
K1d52lwNKmOKQRpqCg/AfonRx6AXjobMs8ErGC+kdDA2CkhI1CZEYH2yubIqx02Wo9fTDmOMK0zf
ZiE4Ygcyw2j0ImSgdTkXLdKPqF9Mj1Tl8Q0h04L1YiJXESQNmqkgJ6GpLJhxnBvZCBAP0OIhuYVG
zjh814MxccWmJ5OVSknyBKCP3iVykG+ESM6+m9zQ7E7281NXGOGT3yCICEaAmCVUaDwjjlQkcgxh
38tVd2wbsQdlu5rDIgo5Kb8HI6vfknSQbbUWize0rRshYGkKwfYBsfFFgDn1WJeGfqxS07ezMgvX
YAQbfketlsnHwVfCTaDPcVo6Ee0HGLuoYcppKG2KaQBFdTClm4mEeuY0ZqKCHy0J471aoJ5gAQZb
JRYalqXRGQf0iINyQKG9lWi5CYJTTVIKy58yJXRjsZDR4Ur0Gs+IPgRiBNE6Fy/J7qcDgV9thXoc
otEjbk3Z9vuJbkZRHnaxKGT7Os36JyOZipdaKJ8lWb6HqG495FQHaRqZJgxy6GYOjnkJnL6VL8le
1PXpR6s3hj2JRfrYoj4KnEBTBJ25hN4ZOgDrFmwCUVW4ipb0GG/LiLZS1FR2tZjEGzGlkpuKyNFp
8qBvcWgEl3YVJg6qrtyqXWdsRlOSOtQchtBtOqFtvhO/FYOtgu5XUKtlhbGtgF6Zu6VS6fK2DwcJ
LS1YcjTkTYD1aykpQUFcJYUFRPvipFRRjOA1wUXth9pLVlQAfBNM0xs6H/wApa6BGg5D+R/DGKPW
16ZoyXcUMxhAnxX7sQfcjrgATloXnNqpboxTmg4t0E5UKr0CpihbF8pQiLY2ZQlaVsXxF9EDkIhU
YlG4mZB0z6OJPXNE6mv5aioVyJQw6/CqCElpbJWgNJ8QeWfrsWlrCdAKpS8fJvS8mBZwGkGjTsW2
2Q9SodMt8JIVxRnx/y4tCfhgcxPI5ZZMm7Gzcmrqk9VGBTI8cp93Xkup8hJlQeLbdUrpVsgIWZdY
Lq9BrP0LPVoKHkyJpAOZKvCf1E4WnW4gzaGVm8EDRr60rUNarn2hMfcALIokSA2S2NFJE6ybtI8f
K8OfNiDCRbFyGgDLkPtNtFIw52RV6MwerUBV+8ApUr3bdFUiYCA8GkQH+HDijxx1AWaFuggxVCdh
/EULBn8vC0J6Inre/zanNnJHc0oexj5v1sBsEX+HwlD01hAb0y6hse9kgSo/lLUINOAMGXBLhrae
WnYJ+MiEoPoIMnTpWHpWBO9SHKOKVUSF0d/7lGZb8F4JqGyRJn1Q+to8NVIZ3GcyHd/7sR51jySy
uZp6yafrSRfqPfhbdNzyahS4GebYH7oC1GRObwipuG9IWjyqIBLfSYIW/+QqIkSrn0wUABWl7l0j
oMD10xKjwwx8T1PMepXNVpv00VGzLHYTdNWOnODkuh8YwNP4h6ejiVQjIUyo1Zt6pho1CHxHnAhH
mHJ7GDJ71E0HOMcurvZntfytpCAMCOE3WyvZfo1B7tD8oJLh6/Ytdd1DwnwME5DVhBQ1kL1w8aYA
Q+qeMpo5sf4xDDJgtoKfvPwuA3Uf+og50SIZAaKF8wFLV8f5ajCxWioKqUGHOXXfx9uYtk5bUgfD
EiDWUizBF9cK0Ee1NHQyFHIN2Xz9V/LnPAXapA1ZZSIPQShj8G3g6tKqryRUnLAOPZnWH236mpOh
t6oOiJpaHjhpEVpmMXAikYXAB31yc6lfnR9/bDIfjDPyALYyiG9KoBu1Xzgq245uKWrVHE0X0osX
ouZPOXu05EI76U0LWjuhKJ3IdElcushsWhWxx+5Fi1ZDuG15iKsLIauIRkM8oSVZw2gls7wJSRUf
hTzEkLgB1al/wcz8epqIYZlUBw148iiMn7cVXYq8QCH9Z6ITz/dr3CZBmNIWIqMaA9VA4g2k0BaE
jZ/aTby6LWshkBTR9YSsOgATdUxAX65pR8NaKTANaIfyN+a0LL1xbgtYso9zAfP6nm0a3KBU5gYE
tE0ZAXVVyY6099/SGNzGGk1Ljrj5tLGBHEYFQIaBQBLVOma7wNWAyxuY6jbtTlX/EsavgcZB2llc
sr8iWLywcBTGQughYpAHRxtqp+YBiHOUYKN76k9Kr0mQ0FZfACBt9ed/UZ2W0YqsIr6ffZf4J3l2
ti0ySBJGDE7hARGFoO5occuX6AYUxTcqFfsubB4mMGIWZc/rZVg6TyApQaUTaGiSYjAblMjpCMhH
CXTItWj52RfJAM28FcLJrdOngdfxt3g94J4CDPv8ktHY4ytkwyhIDcpz2gd1GslK76pX8Yj4aZP/
KsHW+k87DHEbYc7URBsn8Mdwoi6tnbZlW8vz1ZiIT2XuptOXoO8QF/3zM4VpLUBAm/APSGxcSmlD
vGqJDPuI6V2NQTigSpYyQoh/3nongxXtrxzm7KqF2fRRQqANCENJrq/rKQXW2GinlHBKtUuHSptx
z1W09iNjyZjFIFS9GocwC4Qb+9SY9mPC8+RLp0qbQcHBF/rn1Xy5amNHFIQKMAWhBchup1HdKQfA
dVMJRffbG/Tnvci6oXmSDg90RVeAVczIMqVSUDHNDAbW4Q1PHi1zdw2YZhV72hVeZGsn38MI7jMq
7yBft6ot/ed1EvH8A5j17DFRn6b6/AFAc4+GLaW/k4nja5cy7GdCJHZiEzzyMpjIIERYYzq/dA+Z
23zVtr9KPW2Tf/tP9X3/Wn3w5g2Wys6Qq8J94aWOCj5j/6qutBUVUN2qK+tjWuuZFX2Eoh1sTiWx
pDWIN7lNJ/NPXm/oX5HMhsrBBJBRH6oSu9sAwL51tPuusUwwLQvv2lp5jLfSUbgna17tdjHa1tBv
gwQmBl5MthQlqcUYyo0PcInVsJeekSeLQdjhr9FRsJIstGpEp2rV715uW/DieTyTOv/97H4YxbQF
zqeArQVQB4BGfYmDgDIb4PWC/lWLCZsno8OrOICAak9Dq9vFP/Ql8kBAK/66rcniFXC+gEzYSKlW
J5GCBcyAjXFs3ug+cgW0VHrqysQwR/J6W96imzlbOcY4gzCIumaEuABtemj5t5Syt9L+6baU61la
3DTnWjEGifdxoYsdxDROdgSKhl26b4AVIhv/RLzPeh1x1FpA3boUyHgURQNaTadDoPyNVt7sMBFb
6q32rX4KJkfmqbcU6yOLincFcAA19EZd2h/A7cRYL2EeYB1q3uoVxk1/6wfjTt2qPPtYilDB64jV
nAN8PGIuRdVxXZoTRr5s5NQe5VPnoMex2cdvxiZ8VBS33Rle8xmvTM4dsXiwz+UydhlRTU4CFEMx
LZi44Qt1osFCUmF4RGe2aktH5SMWLLIKD7yB6EXbAU0khi+QeQNoDGOiWhSVYZ5oiC9jUq5rmiAj
rzYjwGnCWNhgpBDqTyWqXYWsZvCrhhKfppLUz3mvi46ficM6lyd6KKqC5O5tw1YW/ML5tzF23UxG
RTFZBL9AO7AcDptc6L3bIhZNGWlezKHiZTf3Ml7uOKCrI7k3dMQ1k4Lsn3wSy/deCtdJ1tkFRV8B
UBsL8tCpISdbsazc/wpmJ+Vg7kYdjVh4PxY9zP16VExXHOUWzfmvciZTGgg15PzGFMr122Iv/qqR
fsE1SZ6N0Ap+74XD9Jn+YDaUVwFe8udna2oyRdlmykOx0NQaaGPkpSmkdeDXq0lH95sO/uGkDGyj
1O7rQnm/re+Suz2XyzgKIFOg54dgSTPhvky/SmGr85hKFlcU+E4I5zATKF8F9eU4GLqPFQWLuI78
pXqnoZOcvN1WZNE2zqQwht9GgpLk47xv0S+j2LS8ZvjFqAmVS4LHyYxHy4bYQILrSRQgapLvoIRd
lpZ+JPelo32Xnrlp1wOv/LaoEZ6YiOuRP8HSXR6zSaMIw3PcGJ30ApDihHDO8eLWA1Qbk1YS+M3Y
km+FKQJ9kKBQW+VoOwb4U/nQTYRTwF6WouvEMPGmQyrtUou+D+EJe2gx1o9575bjfZVwXo2LIlD1
wrtkHmpmDSwQjaZrelx25fjnLX4EhawV9/XzbQtbtOMzMYyFGVOG351v8DLeqEoCtrm1or2QjPP0
4IlhFsxMCVLz8306jkAW3yf6phWchPcImD+WjR/nSuF/1kxhZhkBC0GnNIAUSbeneE+qj1R3THED
CHKMot9euOULE89GcUZwAmzfvIFn0bCQqp3SlyFg7z+N1i07d9ga1JJX6TZyDLcDAGkH8gNb5vi2
5SN7Jnde6jO5Iq1iUatmudt+pd8Jj3jPHXKAtx4aF4QS7+36tqKLW4cRKvxDmzjGFi7lKaTVBrmO
AMEj7qMJ7NJxsomrX4lQcMrli0G5/lcSu30qyjv/TSEBRsm28Axtpxav4vga0k1CAWWSb5r4IcMI
e8Br51mOu85EM25JrsReB1gLYPG/QUttvoYn8TE7JIFF1wOYeu1EsMMD2eUO0Tl2tGizZ5KZO7JD
bSJoKJgGkhCNhY9Zs5fbl6EFzNp+KHlzVkudzBgmBg0qQVMhGh0YoyVxWPdVCT1r3akPZOujSLad
3PFeXxVrFBsPMggn76TH2ya0WMvXTeRHZ8AYJM0ZG5JzWibqBJttnO4Vvt/yT8HmPTyY6+meI2px
Pf+KYo0o7g0z8CdoWLy1rrYqj+pX8js/jHdDZY2e4qn3iUc+gvfQ4uYD5rDiyv2ciWaNaOzlvJ21
7ByQyVjZKt3pR7p+f/btfMc1nGWbPRPHWA5gfhqwG82L6pmWuL7v7OjQWbotP4JDwdb36SH74rUw
z6+AWyqykRXBrU4xWzkjylfCLiH3VQ9sKDQ9ubf3cTbEa0HIZGIEVUMBizFUvI/jLPaxjZEJillF
tHrzqws3t4UsBiNzuvQ/QhhXmmhV05oxmEsEsAyIwyOqlLcFLC3X3NokSmg0wtAcYxFJ0WWZEeBw
T6jWNCMYPYL0kA8ASSrqFdUrThViyVWfi2MsImhkDOkVENfGvpUqgddWB6HwMt5g9GKS71wQYwZS
NcRBJGHhBk/exIBDWavW4Ay7HjhFO3QQqh/tTlgDDO2Bh2/FFT3v6dn1BwjqFBl1iFZW6jd6BHKQ
myeu6Sp3VWGbDwq4eYPN5Pou5b1meJvJmCQxqkZuM6yuaXxm4Rbcw2OKtod1G3u3rWbJ9s9XlzFL
s+3VvmkgSEUPJiAz83AlgULktpDFqwCAJjPkBzo7rue/66w1mjmGLakbCDlaYHZB+lopm9S32nhH
wkdBsYYCOAX7WHpKwOIUctJ9Swt6/gWzKz/bSuL3od7PWcwmu0vHEzoILHSxoOhqmXHEUXdpTdHJ
g5M+F34MNmOqA5NxMgaEhtF4Jwm/ysyTeWVTngjGMoWq7iRhFjHm4gONkQDTfK8BeSpn42anwbrG
c1UYO0w6mhUthZzGXJnpZyu4leQG+Y+sHtBm7YSjnYHug4dIsnCvwkxkiQBjByEEO5I0DX2KuBtS
xaq0RPGra2sry0BZdhp89ODxGBAXXNmFOMaVdXmUApMdzx85qO5LSh2lib0OY7J43HEWdOEWuBDF
OLMJr0Wj1+aXVpe5VZNswWjj3t4znjaMaVSdoMtjAxFddjeJr6N4MqYT/RdPRiiiaTI45TDLzI6L
lL1iavkcEAz9CU04arShPP6fpTTZuQx2QEQUGp82Be7l0UgdzEg7ZpBZmCp9b8D0LAWl20STM0XD
uozGh9uLuPTiupDN3KajJA2m2kM2Ud7iwu2TbVqs8+hlKt06fA7UdSMDVnvTF45CHmQehtyCt7qQ
zlhkAi4dpRywulkAYGXyqwIGaBIGlp8TwDp3HIvhSWON0kzDNJlfXa15L8q/lS62DdpZJNuhl5Oz
rvOXMw4FOU+EbiDJBF44O6Ilx4XUGT40U0eEy6WwJyjt9k1wX8Yhyrz+e07RatqIj6h23RkKcDqT
t9ufMLusW1/A3AR5ZgimmEDbeEBnkmH0IhrcKtHWxZLHg7u4sGfKMk8RwABlLaFQto3UXSgEXqGo
W9kEy6mU2mH2698ohuYT3LAyhoKZbSTBFKZUhGJquVEAV5mjaXF1W8SyQn9FML4FBBKlLwwQIaIj
dNDBpzYh37pPulWcvNwWtXwCQcT0P+rM+3h2Y4tSCDgBEcHXuEXhzD+IXn0wfqESc09TS90q6/SB
d6sukCfj0pm7sIGGBegYlm3IFIdE7CLIbJ5aN3bA4bJGA6wQWMAxX+vA/cycwc28wgq32hF/2MN2
d/I9HyhztoxrI/37IYwDKBOYZZ/iQ9S71H5JdsB6AYWd1DjGHl3p9rj+TJyitIQn+ixvQk5ov3j9
nq0Ca0jo9Y0qFbs8pmuAYxF51/i2Alx3QK1qPPbDpdjwYs0Zm8qHKjH7fF5zr3AAbbB6qwe7W8eO
+Sg+Nm44g83zkECXjQuc6RguMNF3zxYpsLplLxFQIg6aZtWYqcq1uRN6AqZid0jV2lIxjycBmV6L
AjsVJSuXEqdVvzGqwHkXLh6psy9hdjoMxaEG2QB8BAbl+oNiUqBaYUa6cvrQ4xypRas6k8VsbGQU
SSGO0FrZ0v0BVZnuPr5v1toTHlKJBY51wAq2vwTnAVzFHMfPU5PZZSL1ZqOFEC3o6FrQMGzTJE5V
tVbc/Q57xeJoulC+BWz13/1lnEcRgzpQLSBuFF6HULXaclPpoAwAupXyZGr3ANSwopKj42LkZciG
CLx/lBvYKRJhkrQ2ryDUbxNrRLre0IoH4EqI4BK7rd/8+Vfu4UzS/CVnvlFVS6BNzYyeAQpPEcAr
OlRqdY4bWBYCjBVgrhqYSWFur8iom0QlGaDFG4TCRuHFteGFhAdWt7xq/yuGjfKSehCmRIcYkJLG
gkP9+6R2epNT4uBJYeI5A8h04ZBSrFiyVsefxryPqROYE2djeGKY02xglmEUAdgC9uOu2ZA6+hY6
Wr7SJP4tdnLIMbiFXCfmhaTZ3jAbrCpsFyWI06tMTyJ0yXRgWtFRRL8nuhN1aAKvnTCHxyo8vXmJ
Ah7vyrVtXApmgiipLQn6y0I8p9uVFO+G9PeAKfHbRn59DV3KYOwPIy65mJWQYUoYOXjrs002rQyw
j1X/RdqV7datK8svEkBRoii9aliDZ8eJh7wIsZNonmd9/S0F5+5oMTwSdg6CIEAMuEWy2Wyyu6o4
PczGjojOn7HxwtovPoX1loJYVdePsJaZngKBjs4l+XcFGi0zBdTHQiq8k0tJevQuLQouWZqg44UQ
EmhozmigpFcAIpU37bXlpXZ02xwAIdGcT9PhS3rsrwab2dzdnt8l5F4GkUv7gq8ya/bDMsGIlaT1
AgDS2/ywbeHPoL9YQORAVwtIrUR+zb5TFjbnGKi24rmDzod13VbPYepxbWcoe4aE04WNSlWguNiA
RetQhd9ncpWPTjq4HRBQ20P6c4NfDmnZGCs3MfohC0cwazmk+ADLlcGdtOIQ8NyJvfK1MTmgnMhR
iHhNmmLAZFMDoIoYXcqZmSAnOG8PRL67flsQdvBEQpC+GPC+WY3tCaLWQ1Q4Ptdv+kIB/wNzm4F/
3Tb56+HrT4/7bVPY0egaDi1oiOPIQkwEPKuwszSvPGKl2QmsvboGEaaMMjtCc/4bqOYyx1Sq+jrL
UvSG55GivVMA1T66sVCglG2ON2QYy696G6afeiXWb6MI3Vy2afXRKZub1o1LpFFV15o/04H4z91E
pnedaugJqUagzRINEgJ4KtEAPgyCU9By/5C1TMP7ZGklt7yHKDWfpuAcEWN8jtv2tmkjvBhOBa5X
laVFH705gaUnsSAWwhv9R0iqGE1pSQYeJoV5sTY+kZJnx6RiT9qoWCe9oMyrleihsCJlZ0Gle0AD
jdsixsBBZHHpmUpOed3RHH1/6hswG5MS2Vyz9eRm5HvHzp/ZFTbBytTyKetNUA+WqSgZInNMz4YS
26F5Kq03BUTlKr9OQshC6V5qONvuI4vQJkOPEvprdUJ+se+srFbdECu5jj0xjZldN+lhyhed1u5c
s/wYBvFpgtpZ05KXbbOyeTUhBby01KNiLKLNcjQdAlsNfJXfYLNzdGXFQNeVzXvsW7dE3et5l52s
a3NCKPNDzhSywLkS8jikjdeYX2Jcv7bHJNv8ayNCFOO1ac1FDyNB8QNVjShx+/SxqlU7La6pb+xE
Z0mxHcyvOAL4gopBtiKYg17qgFpKCRBEAm4Z/xvEUsvacjXfTobPHfZfgztBPtnW1Nq++r49VumE
mugzhHVAPkQFrFTRy9gsWpBP0e/M5E40v7TVTmSTzufKhrBoVca0OhlrLBrka6L5OATU5TEyiDfa
fdf3NMXkI0IXn4bj08Dt9XL7mVpSBGzATs81sOWF3NPfR1bs5EOyEwhl+/83InJ1J4NOgOMt8FJd
NM9hzg55bXl/szK/TQgJEIjTlbxTMI6mjLzQVOxqah2j/75tRbp/LXAoorMJtRjR+SyttaIoxtr0
6nObONSI4QKxa5bIqKBUuG1M6ggrY0IQ1lptpkUCY1b/5BsPqlm6A3s308Jl/AyFvG1rMkdAwAfO
B2HJREP2pSP4XV5yX+1QuAB1bcBrOx6Zlyc7G+i/3DL+ObZFV4BiPK+NBsd2HnhKuaCg7SzuHKa9
VsS2lJu5+AKQr9XvRSnZ8JYM6D9JkEhKmU+hSrsCuRYAaSiZKzbkP5xkrylmz4qQBis8zedioV6o
Jo8xqKX1h9D/sb1Q8ikE6SsBrh1BRmzgAhReT/IJRrr4KZiPZPgys2MCpi0/OGbRQWne6/BLNOwk
qzJvxAvqP1YFb9QVWjT1CKt+8y2qniM1dvX+WunPWvKUsD2mHelErqwJWUEKnQK8S8OaorxF2oee
WDbE0v/HiVyGvEoCprGIA39BG8flo9/dU+tuJIXdFVfg6m2C1s4LB7j8BEQW24ZlUWSd8iyDX9kt
QytN5xYpD6/94zyOThaFd90Q3NV8+sab7LBtblkZMVNe72zBKcEnwQrW4NAqrDs/wXMgPyb0IU53
trYspVqbER4EuwFcdvoMM9AyPaWtfmz6zq41E7xj1O5An5CP90Tdg+TKHGVtVTgtrcQPLCgywip9
s7qftL2i1uf/bf6E5Yq4pTVUhYluoWGarAlYUpO+jbl+3aiftm1Jh4Mq9SILAyJ4Ec2Q8zRre71H
4zSiL1HNq0Fnb3W011UgdQk0tf068hedX8ED2yKe1A5mGK5uzmhaD12p/wQfzDEb/z2XM9ovAVfF
uYItC4KJS1t1HOkVJO7RXGOe7imaXYb+TovSnfC0rLPg5BdWhPCUTzp69hkApGl9KufWrvfSMol7
wwD6DwmB7gCEFS6HMRlTNCU+DDA8KWYx6GFV/VB0n2fQMRFf+QibzG5Mf6f/WBJ1weVDLcAuQSUO
fbxLqxa4WNBI0IIJjCNrIr49GvojB/lBnN+0NyWLH7f9T+IYF/bEkBigKAEmkxqPgAcND+pNcUqh
KdwkO+OSFE3gFauBCXlnHhpG2oQwpFbnUj8zCu3eI4RiEuuZDweK7qE0OY3xkc2d3XYmLoF7z6uS
rbb+Ai40XeNixIaS4gum6TadJptC6Tk/bU+npO3gYphcyKqyoMPtaFm/RJk8H8wiemwBwgphZytD
+hF7HaJJqA5PBa48O1vivxi3TPQ+A1kKlMSl8yQzn6eBdrWjIedhYNRRzEMaveT6U4O+KZ+fobBh
A5e1PWbpRrF+WxVcVilTOhDeA17SHVSIAlMHl8MDqY5BYZdg/9ntnpcv5G+Dgs8OvpZnyoxh1s1t
Zd5Dobkady4w0qkEt4SKpk7gVnURpT7p3C+DcoC7kqi9G61wdEk1gRde1VDGtfLSBkV/Z1shjW2m
z4bd64W2kzZIQtxy8UDnGyT5mCoihRuOKKpaOtBkRAGqpnKDBloT24snm0tQKIB6GyKcBqxdukxm
gPorGeYagM8J+SQFAf9dWHzbNiLJfxaehn+MCH6ppJB2mXuIjoMoyRmT15QeCWhKuTPskU9Iui7B
B7EyJThjS6waFEYYjzF6geGM5WPEXsLyaWyPFtR9htJLk9swfQdT9dydhtSZNTuKXMrftocsi6vr
7xB8tI3AIIGmZ8TVDPIM2nNOJhfpJzTLx79ZQQY+DODJoUAhPlEkgEuxsKIYscbQ0XeYqOKUxWF7
OJIebszryoqQdoVWGaZ6Cisxy1y1ccfp3SRXPbkOq6PPrnueHXx6EyW3KnfG7o0lP/35HWQ+25+x
zJp46K+/QvDWqSRkaDsVAS7y+ITlLJyuYnYbctS88Tba7uxA6e4AuNYAgRgoZkSspQHkXKpw2Jtn
q3TThqGGxOk31rK9i6Qm2ezgB8IbAxA6C8hNOB/TuAqTMsQEM/QJg8/YZTaqctBwTu4SG4UkMBQM
IAPvYjv9WZ/ALHgTv/wAFcg9vYtc9YgD8wVtQTfkVLrbcy6fg38+TCyxGvVQdeOAD6vMp8SHnPR8
TrSdtwhZgKALhSHAdssri7CuszZMaZpDbimrnyuCGBGf2umKzZ5K91pGZPO8NiXEomhCn86sYTht
4xHURhK6V3rcsyCEoKwCB1wyw0KRQVZUrexkr2IlPZ3WgxCiSwzKskjvYSICGK6+DnVvyL6F5BQD
8a1c+c2NOu7UlGReQEGSAcTxQsssnoegrMimWF28QD8QkJZHN9aeCQnrvK6i8xkvbaC4BSxS8ALw
QuJ2EsML0Kd/1Ryao2W5zUd0fJncDm1Tmes7PvRK7YxDHLSALu62o8tC9tq84BlKkbF0WoYYlbVD
EKeRfXP9Kpr/xg7uEwv4D/BPscPbNAYSNxGGOY33ETgV43ejuGf0aXs00gVbWVm8dPXmQKgyWAA4
IWADjmkoJyMonWav+VldLkFiQNZA64G+N+ClwH96aWWgacd7sLQAapDdKeRYj6NtPvuQDZhtjRXX
ifWQwb5uHqzUs/Z2msw8dNPwzAxUAIo64htmOhlBqBYT5CfG+0Yf3JE/8vCFjR80/6xAB2Z2G+PK
xKbQ7mmxc+5KtjmlOtAyYHxceIyETL9L+qadLLTQgAMTxB8TO0ATbOd2JjnvwP6Lp3oc66g+iJqP
ZFCNpAaflcNC054jb5510Hn+BAVkA5RYZO4cr5IdcGFOCCtGCFbSaOnLVob4AFblWw245LpHTs/G
07Z7/jo2BM8BJ90inQn2XANPH5eeE5p6X/sWml2Gq8IOD4Pjo2MSesTolLsqjugihhaw9266lc0+
9Q4a+ZzYDtyPzE1uNIfY/G1PwlY216sPEs85xUr1YV7aouYODM8/Jh66CKchpJL7AGQR019ciH+R
8jHINkJmVszb+oAVOodiqaMuGDzFyXQXo/5oXsOTldhvA/TbuQ2euZ15l+zYC7NCXKB1j5JAA7PP
4C4jdlDZ3REiYrZ/1h+im/lkHfrr1B5BDmR9xQtzZn+zzmBkQfObZgeH5v2umN32MDm+t/1hsgwT
Hwb9CLRVwuPFB3uoVhPUKvFh/hflUN4EbvvRVbbp+jeBp9ZQP5ls5AfnPXiRbBuvzdJLP/SDVFFn
KGY4QQOSaA0Muy/bA5PoVqEtYDUwIUZqZGB9xWFh/Ohd7aR70V1xF782XyLHf2Kou9jBk/5aItVD
O4J7FXqJ/fN//ARh0bMyYUEaoE1uchq7A8+VegPx0y8P2e3HW3nLjsMLeJrtb4pr2sydrveAK7Ju
pYspEE52iwYBaquYAuV0O95nP02nODHjZJ4/XosjiW0/t5Wv+pP5ZB3542R/3x6+7FJ4YV442cca
fUR6hOGz+3vTgTTJu+qOdmEHjx+qU0LeR3Pq0d5pGpT0JmPdOdTX8A/u8WKEsxLQ6mbz0pzre015
YDTC63iKpmEXhVHwCSvBFSpf0LUwART5GoXeuFt8k2528AyAg4jgr3i7h85dafAB8z63uPhqrZ0Q
3UZQdvTqqGnnwro3Gzvo0CWU383mXbl3N5UdKGhp1TF+tkgKC2ekMtK50DvYH9i1GbtBfM4hDD30
z9sLvGdG2MMDsBK0WZpNfQUhrCpuqGp8KHX4SW39nTyYSq4qVAMM3gBWdhFoEYYUApGhssWXrHsf
KPHw6D+aXnoeP5uf1aN26iHWpNzmP5/Yd7zXHHCUHBp3skenednbVfKIufoUYdh13PAhUDC7yYRt
C+qnBtfG+JCBIgMGRwgV2P2RHGao4W3Pt+z+seQ8KhrJIA6Jh4XLoDlOKglVHW33Vjs5Mx+PCrWc
tsbSjtlsh4Au4oH1W9tqHoVg9bZxWcDG07gOv8It+Y9SRqrUWlVN2FY0uPXJj97/tP37JYkzNYBK
U1FulcBNycSsIVgOSBpO02gHZcGDw6gGaew0GXBj29Zk7rS2JqRccVA1UzXCGjSbznltHKA87E0m
iBwi3Z7CnVcp6dxhaOgKBPMMWgMv163hajB04A1HyInQwtbcjCTdud3IHvoplDi4hUL1rxfUSxtB
XEygwSxbpygmO4JE8+yjNa82vcQvrnsQrvugZVX06MRr3Z6bDtqUKR4CNQdciXubVRYYFl5g1L0W
6LxYw6F9Fmh9V4MFAEJb5QjsguVfZ1N6HP3xpKb0kOfpgQ9PCzt/RkCJ0k3nnKp2ZZZ2zaA6oJlO
qBTnrhsQxb/G+bcERS3WlU6epLdTZIJToE1RYOU7Ti7dYdCWR36sgSZeF+/CiU4B+SL4crV65cON
atm0fSvNYxc+sNIe82uD7AlRyzqt6NrmMpurK6Phs5qQBjaDJrEjdITkmuIEg5dpyoEU96N1q6bQ
YuvQxXbo/uJp78K44Jph6tMxnmC8G5QvbQMQifm5UVsoz2f26FfQgHrf3nnSrGA9XHHr5SZrxnYZ
bomePLzThPlbgkdFQ3eNAET1lavVJwI2fk3H1bm1U3KMFCdPf0BKmFs/dr5GdlSvv0a4D6F+kgZk
xNfwuHGt8eZXZylz6ejNfgLhCmCLX4mS2XnyUqU/FPNpx76kLROQc4QiBHRoGIuvEiwBXDqkHeaf
fq6RDenhM27QlJ4ZFCT4wUrQk7ZXw5VdudY2hbRUj1S1HPUeJC/pU9gfzOhqUgzb0g79WNpFsBOZ
JKHWMjmu0qgCglhGRNgwTsIc8Ho06TfpInXxVNWmE7HUNiEdV+4VPJf1Eu63F9aEzVT7am0E0dLm
mgdwmlvQr/k+h1Tcp2QArV1zq2s7p7LcIt6fOcEyElEwCO2Rep40yC15lHpNjecy/SUG8r3LtKeh
+5n6gdMne/0LsnBv4cqGazx6ydBau/j1KmjEety3BkMfnoplZHcUcEZKc1uvPTKcaeqBDd7RFbTX
fGMduIKTc6Wdtl1XcqhdfIHgRSHYbJTAwkxrvHjNm7I8Wy3dYyyROs9qmELGo0eDEhRL2yT0Oc5B
ABJk9lgbkYMqz6HV/6L3CkNCSc4Cj9USFi8nlcctz8YZS2lFxON0dszoRY2iz9DtOUwxvFYtd5xH
kvWsLYrKsUjb1Ljvlo5N9POWND35TeAk6V+8vsMM+nd0bA6QtwtRXgH0DXBNNPMquJLZpTJ/JeTb
tjtIgsqFCSGsQ42nHOjSe0ri/IRHS9sYD0vbQR64IxR/qPK6bU/qGRZduAkh9ITQeblWGgToigT8
846S272iHRr/vo4gWupANMXdNiXfbCtbgqv3uTXVzQBbfC7Iw9SWt1ZkPHazdSx7dEdrVHmietTY
Kl577bFJpwcf7z1exaAtkWbxfWtm2Zedb5IcXCAh/T1+YWdYEKfsrQjf5Gfxs1Y0XzNS3qVp8uEP
zxmKc4nvu4PiH1kS27Oe47IffAAcu3eWSFK9i88Q4m1RsC42lzbxJr/rLXalNjpqBc/837PMwXUt
AH/BuKtzUDJdLvfc5AVqSLADbK9JjhA1OhfAXe028cnSkwtDwlrrrB8jrcO89uYHCbujMbV4EvX5
lyDMT1r6Bn7lkwolQvB1uFnz0tD+oWPWS4kZVvPkLp4IZEaynTAh3Vyr0QuLXaC4PpIQH0WYTfkN
eBijxjxmHO2hQKqMe9yF0qi0MicsqqIonVJTTHY34e27dUdoraKfZtuD5Z6D1UT7HXANYmlrIGMO
mii0+1WlE/Ly4ANxy9B8lag71xH55P02JESmIjb8foIci5Pk33U2P/DosTMPLHe76UPzh52l2huW
cIbUQ9hEaO/GhtA03FxtYjVHRa3voEi3PX/LL/oj07H+GZZ4dBQZJI9Zhrb1MHpr8GqeEjdrM6dl
L1XocjO5HofjtkXZ0xqORuSr4HqkYCsTjpHER+fir+b/ORtPYzXaKloN8qgEl1hxl2ijoxigZWTf
u+4ny3/QpLJxE7RJbrlGl+18jMxH198irOrMaJXkGc6bZohzu0Zt3x0qLXT1KNzT75Qt6dqUsKQl
K1Iz1mEqGYJz2qt2EHXneM6ceaTO9hTvjEpEtE5dOdIRHeAOU5XbosKLv0ZPBt+pb0kPtNWIfj0c
r7JHeE0KESSY8ZX02EX6i1IAZcFaTwk0O20ppEjQyTYYxxFkbVMfexysPY2u29Gwp1Ug252I6nSR
EoUklMgbZZKhUyoGN26CwUmL2jZa7jQWuxna90gdnwZQtu5EHlnqAAaJRToEL2maWL4ckKXUoYlo
qk3aF6vuIrsp4hRG88qtNGgcBoG6s1nl6/rbJL08vvzSRws8EJEONysORaPZ9OpoGO2wZ3sFruUl
VIwLkFNGfYtjo4KS69JUpg5KxDVMaNYat1Hw3Uq7K0q6IwkTL05+chYjC7RsTrtzQfqd6Lecjn8Y
XzQ5odMKHRix4dlUY00bKhgvp/gQxexT0s87D/zSqVyZEDY+jceYFDMCbGckB0BpTiRN3SLcQ8vL
noIQXX8PRdj1Wo5V+qWoFac3WvhlgLTRaDw21E2qKyOMnZS8KgAvbO9/aagBW/iiagrhIfGZO68s
CMA0OBSNDnedzD/kcXfkBUVL6R673p4pwSU7ZgAmq8NUaBreiBwinhbhN+sesm0P26OS7nHUZEBJ
AYYPKiJpoFlqoe6KJVNSB9kqMOs5uA+QU9XZOzODv5rD39aWga+CWx0kjQ4aHgQ39dYwUcKMz1YY
2cneM6c0jKxGJZyGoOAjPJ0wqinIICM32FH50yLN1Ri+9Iq6czDIV+v3oASvL8KioumCiFRaL0qt
24S/t/5w3+y5vSyrsFaDErye5lGb0AjwtH6KLLcK/ATF6Pax5cNrQIe7bhogyAb8yXVqxODo3/YT
qXH0dqB0ttA5iUJsPdqEiJrBOAOVg1K64/ihNGcri+yieUrLn8Eek6Z0Vn8bFGXZykADyBXyW3gM
Pw7Vt651reQl29XEUncGJvK8ogpb+aQZFuEVbIHAi06+26FN1tZtdvym3E5ucz97mRs8KTd7LD7S
eLkao7DPe6uPJ0iYwjZNjiyFhCy1zpm2d6jKk8OVHeHcmZkKruoOdpJvumdcUU83Pfap9KZD/qkC
+xYOuyO53qNrk1XjoNz+j88Ywn0tAJ8zM8vF7DO000JXOfmefjs86z+yY36aUgiOOvVPUAexnaAm
nVdE6UV/WkVLl1CRBMAzKkDyv8g/31oqQNCVO/F6J2+QFQfQ+ffbirB60KGLNHXxnLg+suaeBWDv
RAP33Likdsug8ILpWOFuhgPJ6j9vb0fp7ljZFlY0z3gfQbUQmK9Wv55SGCHVDQhQjnVknLZNSWPp
ypSwiqCUIHEZwFSuDEcFnDF0gjhYhoYFI7URLr5sm9tbu+XnqyNiLP2yS3OYU623Un0slp7mvWC2
N3vLz1c2WIpHIzySYvbqCEfDY9aeAn5l/gW8Bg1qKPwRDf1cf5AzNq3WhmZCcArl16ni1uVHuKdT
L0+FFuVFuhBL6SIiogJJbWZSZHWsfVFN6AoMJajO5rdZaW5B/uD1c/maq+AALp6210maOKwMC6de
BJmhHJhKvPrggc+qnGJGIGl9e0BflAGKz9hgf1GtsFYWhfMPIsXQ2jGXVIUAbD5SfojNt9HvH9Vq
6RUjO5oGi1//kS//NiceQGFOwrBfcpW4BXygC771E4BY25O4Z0MIVHkNPfhsef/QsWq4Gfg2mcje
k5HU21cDEeIUCOqY3i2St11XgsyKMMenpjdzFelXsZcMyRpQgXxamA7QxYdGVGH/Vk2lTnTCtEGF
sZiPUfEQ+2/ov9aDz62GB8jphbJzFz+U4bnZK+bLcOEXxoWNPQxtkUcLFFZPoZV9rdPbwHhhoDIZ
7RQFtepGZdD22DltpBnEIg6pg2EZmaUw4rkqeVNEMJorGdjxgDyII3eg1CuZbjeNYZc8dki2q1kg
vU2u7AqDHZvQHI0l75zR4jNFKNMaoLQ1J28sngGhdtTpOQ/RTGA+s2TvhUs+0yvjQobdNanGwQmE
1CXp0btwW+R3nH1MMcQM+VXHj5XvBvXJ33sekfryyqwQdZRgDqywh1mFek1sPladYTO/Oqj8eXtn
So+hlSEh2BBGhroNYSjk4XnCZdJU8sOCwd82szOeX+F9dRLFLYvHki1mRsu3q2F8CbUZMuPg6e72
BCD+HBIjaBDSuEbBPwjo2eWpp4AdnAy6BqHj6c6Amns2HYLxx/Z49vzi189XAwoTHb0DFQYU059q
6Y2a4wdnHy0D1UIONRxIdxgbu8c+3DEsn0kAZYBNhmKD2FhXZNBi4QHuCy1kLQKQZyRjACSBcjS1
zNbq4kTTCf9fn3USezoWU5n5UwoAXGo9T9qPMuvOO18k35+/v0iIu2UNSOZUA2Heg7aSe0N/36fA
+4VXbCrBJXVUUI8xWs8KdhI2WSO5ZS16qv+ZCiE5bFLwIucmpmKu3upAO7YGZAhH496YdCBwuFeC
gVeNH9tsuurNEVVBcmZhdtbIk5aGVxbzP1fG+2C+Lar3pKNwxfCq5yhWQVTv2BbqjyatvSBI7KpQ
id03qK8sTEBDxT9tT6E09VwNREg9of+csIlhIGn/AP7HIP6o0IqkEzcYp53Vkgfx33MmbI7aL3vL
X+63Fb1u6VPjj0dSPqrtvY57i8JR2vm8PbY/d6N+sUiLP682SlCT1NAHeEep+6AVs04NUQHRHL1t
M/9lQ/4emBioc6BwezD+L0oNJvcqEyRVmR0QNJidk8TJus7tZxv0yMcdw4uXXeZPjKDlAvwsgLHh
/ViY0dJCxyACDgYY3TQ+JG71KwMejytSF78neDobY6fPb8bMrSFXjtLojv0/Jxj2Fx1QAy2ZIEgX
Bq4Yvdag8I0kvwIdVoM3tENCrvWIun5luhmbHF481MSp09yZG5CWa24a3pPp37M2Xn6HcGRRUAl0
YYXvCNu5POABZwCvUEhcPa/v/QJqGWCamw7bg5eOnYFgBSAghsREiADDTCFFyhDqO+su1U9B9Tkp
dqLM8tl/LO8ifsWgYwzorjC9/dyg1DoB7OOD6nnqgyO0Ab3O1AH8Calr+TcNsDM7Qf7PdPnyBBP2
zGhYAfrmdVyoQlAZYkl3+69kE7c+I4VRRVOV+uMycVno9Hijn+6q9HV7bZaPFCdubULwhw4vA5ai
wATP7xXegcDNM4KbttkBkO6ZERKYAae9umwBZ6xutfF7AUBD9mhqOyUN+Yqg1wGvLKAGEEUos8kY
ginFinR0sNvgkLQ//ma2/jEgUlT40WROJIGBcnqq66WuHvpPtPd3POvP8A/Pogbab6AJakKzUYjG
PEKD9TJbfh+AsBLt7giKc+mz70bc5S8BU5Lvs162n2c/Bv91kyb+zi1CQpaPT0CrIZqsTZDriZ3I
c2xQc5qh0lIfijtAyM/BVxbYDQPCx0ufmZM7xt31/F174u7wagL7E0NrGyxe2/MtqT8un6GbC+8l
YrcIOtIqbUarDNjq9dSlV6MbfTXegDU9+XZ2kxR27lmflX+vLHppk17Ovqn0elhZQNnhqDD6z/Tf
l24vf7+wunWrxGq8qGSE2k1dngzrixW72/MmDRyraVs2yuo4zyJrUHQTJgzzTmHnwEzsXaJC6Za2
oFkKpMHy4CNs6d6MZmLEsJFVCzvFN1wvFwIF0Ihvj0VmB8QJkEhFu/+yKS7HQpJuhJcvMJ3eSI/m
nPRPqW+GaPg2O/o+JmGxhxxdwqoYE/FUi4ZJouIvE2YPzwmJ1tYKuvvSAunmz8CAYGoBr+c9uETG
l+3xyYIW+scJyniEgUZEmEeUFqtB6xBT9BFsT6aBG8keo7x0QEAxoqIG0Sr0911OIZ9JrGUGTkeV
jm5ueBNL7BqgIvC4tU/bo/m17OLkAcGAhwcNIME/l6sp4zRt2kXw3Dq1r/RWA6+GPb4OdwmEv2z6
YZ6Hw3xn2F/yW+N+epju39A5cLJOHABGgBK87e+Rze76c4TNXA0zmcMSn7Ms4uhD/HN63rYgAc8x
FM9/j1jYz1GRadRvYUI7sDv/FoC5h9blJ36XXXVvittflbeGDZ5vjDK7yb3W38l9ZBtkbV9w15Y2
FcphsK+DUShNb8zozi8Ut8AlaHukkhrDMlITjNV4TFvW99KP4hSF6GZAPzh2zauCTDWZctcYgcE3
/GOaGSe9a2OboicWLfB40XZJ0f37wjeip2Zgx2BvAg8s+HIe6wMpdGwXGoQgFzlnxG6gb5HtUWhL
QyiDAd1a5AtEoqiRV9nUgPgZ0O6vZg/YqQ+qOeNxe0ZlGxPND/8YEbzTCLlStYsRHZEtepiHp7R/
xlXF7rpm5yiVbYS1KcFLi8BX01mHKdO/MQD2z7tsxz2WmRd3/tqC4IfAhxil0sPCoL9m0WmM7pGw
quWXBn4RvxbDTnuHLOXHqbDo/CLX+4NXpx2buoiZhet48TnXwKVFNbsOv4flh86/Rvl5e6Wk07ey
Jg4OUPgBj0bot5hOUIJXyp1ygnTygDNf6FBhRqycJFoSDEGPM4f1L21wo5G7pMSDjPXGIVE2OdXw
sT0eqXuv8jthK+c9mTJzye/iXvcqvL4jbgNItHfd3DOzxK5VIlLzzMqGEmZSdtYtYNQ1pKt/cxFb
ZwjCLporLVCCDGjHfHjpyytifdmeK1mAXf9+YevMiVpm/SJSqjansv85aBHIrI99tld/kUUD6Lvi
JMFDARCsgh1oi8SAPMIHyOiqQ2gzeurJ2Rwa3Mp2zgzZuqxNCe6shHmq+xXWpdTw/jknrha+VGbk
bk/cnpXl56vVV3qjDeIWVkBFlam9g54JA0R3f2MEpETGwrGFZrZLI3NHLaO1lqHQ737lcB3MheEe
C4HUBYCj/X8jwjW5DtApF4QwEgFOOGuRawAtniSqHXaft4cjtcSBhQQIExqMIqUILfHkHqtIdzmE
onT/Ph5PPvGg/75tRlKqxb0Sl8uF+d4A1ENwtjGZIhqhaOL0XHcqxp9jndu6NtcQcGrsGYf7lIF4
wA8ORrMHyVi8Szwp1rYF7zOnVisG9Lk4NJ+djtUPs6XuPAXI4iloWSBKC+Y8HBLLz1euF4RzmMNf
lp6rACGny3tXb0DcHkOn2VEKEHa3tZ+41KxBvzh0O9VamePjygqHAVuSjgvSpfWeU5/PEU4LHiNz
CEBbXJo3vtnu3NJlvqItWm7AIIGgROSK71LF0nHq4lDyPQroZ9AXbgs6O6s6bHuLdDy/DYkk4dVU
DGG5XCA00qiDrdZ++wTx2IHgpSXDjti2JvfNlTnhyoc3/GLKCmQSRjTaSUTsNCYnc8Qhn/LKjqMc
irVoXR/vu3Ley5NkaQVeKoHtwksl1CiEpdNy1VdHyGM5Ph5qdetTWYYgXq1uwoS6uvq9Bb/V9mhl
UX992xQMcqsb9TZfoj4bapu0YeAELMpPtAIndI8SbvW6bVA6vRxN+WDNBWseiiGX3pn66lzpiyRo
nHRXPtRdM8O047o7dBRMCGlg99NDHIJGMPy+bVnmRmvDQhRFMb7CEw8Mj0Fud9EpB4K1HXcyNdmm
4Fg/1UBxEU/+wqFDSqtODAOntcKPsw/2kqNpvLN5bxKXZRFjGLoKwMyvmpA6Fak7km7Q9Q6MOI4a
PBhQygSq3omS9NSrzRmKf6eITU9G+QbYLrTac8DE1Sua74k5SscKQT1QBZjg1xIfPBWFUgXNx4uK
W+qgOzcuAjurvXLv+JNtCv7bjvjuOeakMdFhA4/J409aFHuVWn6dfeL2NLDL6vsU7bXryeI3JP4I
0QEjQYOzEL/1OQN+YgRLgR9pILbX5uxUF7iCxaP/oGnF7Tj0oUMLxXeoSvcEmmRbEg3xixANwY1G
jAGQoGniegINg8be4+Ghz37MgzM2h/Hf40gXaIEGCS2+CHGLl1nAFpQgobi6G+ZL2Zzj+A2ickn5
1pGPPdoMSekNtnRw3TA0ByMLEuJMPOTdhAiDGcWTctcfJtSbhoMa3qvsYKoHk0I5ib7QvVuh9Al3
bVc47McESkwEXGwQWz58H51H5dTUB/PrJ+XZrL2o8ernnSgjXT0GfosF74k/Qngz5hTVmAUpb6YA
5rIb/f+Y+5LlyHEs218pyz2ySXAC27p6wcFHzQpJIW1oipACBCcAJAGS+Pp3PLNeV2Z0WVX3W71N
WUVKcro7CeDec8/gZYH/7jVP9b9yRPxHy4/94Uo/7WddtEgmLldCiZUhyE5570ubh//Kc/wfsJhw
6/5wnZ8WA1+TYGWX6wwzmLL+wWZdNpyC+xmIfKHvdJVHX/75Tv0vPtlvR8gfyqdqaf72HYqLFh+K
WfkiW+SB9A///Dr/QEWJj4Zux48ieMzRnwF+NyUSzswrwKt9nPsH/8tO5ogKY7f+G390ebPXdzDz
WDL3+s8v/I+Ooj9el/75DJw7mKpLtuCpnL5xe4SFHE93//wS9PIaPx8Rf7zGTyvOel0gW4Jr2F1H
M/qsT1WxHtlxKqpH+cVfiiEPYJUXFfy9y8/QH+T/Lx3lH9/BT2uvaxISkA7frqP0rnXeDoZXeQyy
hWN3Vo/H3z7wv31f/51/yrvfP9r0n/+Bf3+XCpmJHJSjP//zP2/V5/CXu+79++f0H5c//K9f/On3
9p/y5r3/77/0p7/Bi//t4sX7/P6nf5TDLObt3nyO28PnBIuq314fb/Pym//TH/7l87dX+bKpz7/+
8l2aYb68Ghdy+OVvPzp+/PWX3wbW//bH1//bDy8f4K+/PHbSvrfi/b/9yef7NP/1F0p/BaqfXNyK
kot/yGXfXT4vP/HjX7H3w+kHTFk0YOhUfvnLIMHj+usvYforDnWG/4ZTAX4fF7ePCVjp5UfJrxBM
IawMEOzFCwQm8v/3rf3pDv39jv0FUN6dFMM84ZowTP/TUwoBEV4GwBOuEcLeGO/xzythmrZ27Dpl
82rsaf1a1TKBs0zqWa8k1nctToXRhwtZGguRj0HUfbAGrFpn/CKBI8FhES2cw7e08i+yHcpQdAXN
22YBwVUL1a8SjtCZ6P30K+8h+AbBFG5unvsSQS6ZgfhgimlV/RdHRrSbFmbxW5C0n92smrMN2/rr
klj30IxNMTDLrwBakYOn27VMRjt8p+EGduOw2mdlJ7ApdUTuKzWTK9UkgJtYMuldlCz9gXqY0m86
Hk8otr+N3rPFZ2j5W1cnkJ+F36ENvUvbuzp8VhVG09JZXUZBb4+OXzRWS/gBDUj/iLJ5vV08A9nJ
KOl8kyg/+sY3Sx9MIt190tTx1wEjYsDijPZ7ylOA/s0S3zcdj48pAJFT48GyErvhfFJwL0rgZoUg
FpKA29SwQyUh2daqi3cj9+IyNVIfliWqvqaWhjdVqH3wt4qph2TXhszbwfTXy5Cm524G1zyZBKT7
jGje2TL26vUq0Go593RxO4matDAhr69MNFX7Ku7yeIq++21kinnx17shidZrG/TDVdVSP69C0mUy
FHcsUH4xB96686BNvF+QB0FFVcO+zGNn00/4CJ2BxRKfppOsxrVQ/nSK+15BdxB+EIaPjbxxdMEx
LF8jEl2ntRqR6TOve/B0wLihSuVR0PCXxSH7fYkjeBjHU/zUiOgVXtPRHZmrKic6Ca4kr9W+EmgK
FwaNf8aGKdxvg/5eNWrIlq0PDm3kyInWfVUGYyDfTf8cT2rjedSM9zEx9HoJ5iW36fxDpXRDGKYy
/m2/AQoYwF69XvG+SqIRsBsPzju7NcLkXYZz98D4YPLVWoRZtnzYW+QbIAaa437M6/zsL8nyvFp8
cbbdvJdgck+R19mzl/QcplqTPqkBNReNyFLwTuZKgWrTa+rlbNFhpqIRRm0Q9C5w35J0Fwd1+KYg
kNyDt5IW9ai8a1frtQxmBNBZSLzKcIsBDkmmr1XKmjmbddMPBWnW14Gu2yHyO3MrhySEPeq2+oWd
txcPfwIpsuAcsp4Z6SiBFx6qbU4OnfBhPgMU6HZMweIFjTaVz0Po4G8+Lls2sH4rqaM1qG4UhNqU
xDlRTkGaKqqnXnE80c20namleteSdPw+h0geXPzYFUE/+08hD8ZjVQnPz5KIDaexU/7R98Zgx5v2
dUlmLxvmocmRBeqVHW8eVuh/beapJf3A0/OeNqTNJreaU71IWQQTs2BQwe0FFFKJhDmHjEiMT/PJ
k/CCc/GbY3VjSm8jabktxMcSaepdb7U+9wlPjws4yFmEEc+cORe3BQYj2IFaEmVL7abbAbKFx14I
e/IS2ee1bJuSCmvPkR/254qGDRJV/fRL3Cz6jDgY5HMDZsPXRDaaxRUlR7NQklGp6GFYTPheD67O
ZTC4LF05InH8i99k3ekzo4o+EgF6Nu/CK7gxXmOmKl5h4PYwyfaViMmUSrb0JgkxcqhrXh9Ji8Jo
c1sJQOa2HnqRswT82Q5LOqPLGmRojQy8Bts+izSbi3HDeIwQyFaolLiDcmmvKvSTucfD5FvYbtvT
Oq0AWfoweRymqXXZ6PFzVVUIOTXLArO1IL4a+xS2W8PMe6wz7L5SAZreYu+O+803QQ9hSKZyQ3Yz
MeEbh5113NdFLCly59tktyr9Da1JKHd9vVxttWkPte7B4RyIIA90bt1tgLRVxD8ER1RMJWphhcy5
0QAP4XPRCqvg9OtXO5iZjMexoxM4dMsLaaOm9LweLlFNjjCeKMo6x/KRN3dIP8oiPyFFQFt75j4d
jiaGfbGZB3pI3fQYMnG7+XAIkpEFezto+xvTEnu3GMFfvAp+nIaSt0kjumjlEbszfRPsxngoha2+
DsAPNV3mw7jRFJFQ6QHGOScvovNj4ho0VWAUkiU5JrPezZx48CPD/6s2vqnS47Eo+Kblji/ktAbp
j6Bp7iLatuWoSZVtK3/3UoR6E3/xbxqh1SmMhS6SPkJ818jc99lqRBxOWKdNrOaM1jrjcdRekRbo
UYaIzwijfejY9KZ+jLR9rZXlIBn39AsZRr5DWZq387p8ipDDRzjx64MNq+7gKIleRSzY1aTAECZx
smWhDs9WcVbKymqMJbFXrcJGJwQyr8eGJXrHXauvmDLX6zZuJ8x7UCP491hkOz+u0Q1RAeObxN34
rG1uTdcCXtazX0pqg+PmlgGyUe5PO2YZXP8sIJVdrGo/E52sfyB10D5FfqAO8H5e9onDWEwu3Zuc
aLDnHk+O8bQEx7gef9i663asTkf46qQSSQiqCnM4yHn5pAU/EzaR/TQjxzfzYAlTVKSKHrSLwhue
GnV3QXgyPg/bfmN1/xDNrbdf+jQ+GTdX1z0YITutjTq6DRmqtV9tRyIWxCAs0wy8pSFPnq1pHsll
2W1bg9NudhB+ZJ4I3VPKRYPQYYTKfoagVF1mR5oWo15A+cQ58a2toiRLyBye0kGmeTeQ+blxxgD8
E9CDzdvyMSg0EpkjIT83Xsev+6ZlZUxAaljsVUK7YBdi+B4Zz9t1naeP3rwhGp4aMM7rx0jJ8OOS
+LmLcWQfOy/or2ww29JM4VpW3uBDzM26BNSBOC69gFS3a7NFB40iq6gJUphsx/jbRBxKPXYE5H5e
6XaOE0CzIdnF2tt5QZIHKtKIta1OLTwvNKydxrQ5G8hycu2weS8kqHd1011HaoE1zxacpMWAk8Tr
VARdUIjWdFeS9eFOT8MenJ+TSyt1v1l4Wpgq7ndrv8hdzLfvxCPHCk64cPrJvBUEkvks0Aj7UuwD
1cAFj78iFTEoo1Vee2K4YXx1+US28xyRBqaXld1j5PDit+7aIgQvRKxAFnsjwjyQJoRoKPgkze9p
u1FEp1uypxhX+hJzJa879CQ8dpsbCpZ4yIhOv9d+mhR1g4cYa2QnetR9ZDTpvma8NO3yTZO3WQ3Q
lNPaX68ZjrICExYEHKfbw7ZFD6wad/GKb3Kd/GDXNeFVY9qnNvW7XZ3avmQJKi4uz2zr1F4Mt4i6
Q/oC0iUnDtnjJmFa1yC2Ops3ry8Gbj9Gny5FsMwq98glAwkGYVvACp6g/s4Qy3QktPoubfocxaeN
museZTdsJP2mJF7/MCIdmIz2HMCg1s74jmH3jRDaBJtMneBs7HygfUENoCOtXL6FYh9yqPlIcvCb
SBXwWthuQWz7qJf1vNazLdqtj8slqZ/nMChbz7wFUP7JufuwI/9RtYhM8ZpDPcD/RdkRalFUK1u7
BUUQiXtIZk3uVN9fEQ9uMaCNq8JYc7Vtc1r4Xn8KOd3VBildur4Y7i+orTvc+CyGB+hjinuNbsDm
Kg7aHbdQsiiSKd/Xz27jO1uLGx5xHJZUgHnNYpzO3dMgdZ9tSj/zhJ6atbAr9tMtgqx95U1R+fw4
m1CefN2st8Tx5YVetk2Cwab6Rubgi3UQXSE9TFwRrGSGQkdNuE2rOYyj/qIiQUt/ZtC6iAgRKl1z
M0TDeCL+EB22miNgG09d+lXpYcymntAfnWuit25FyJwkOQjMJ1T7uKlyLjWfwAuNad6t6qbFY4je
Yq2LqAvB4K55jOGxTsZPeMm7HTe6y6XGU07DcBfoxJWb11gUbwO5WUahijn2v+HTnTpCrnvYBRZJ
PNlbz7bsaWaxxZtZvZtkjCoURTAk0SRGfhpethgZwvZaCBVe/AZGwklqb3vf+LvadcgImDU5E3iW
wg0t7a91yuMnCFD7DIWL2lOZyHJWD1uAKB1IhsXMighg+dQgZJmCKdbM7xajpS5lxYJbCLLhdsUW
lU2XHOGQ3shKnJTQkmV8EKeJiT38Z17hUCpvIWSimWztqR0uO9NmEXK28HJe2I0AO/88hVbv6lH7
16hJINlaFh+LYN3FnbzeEvPWejbeIQn3ekorHHiIUTzappsPk1uao9HsDkcAnDZcdZ6h8Ss7qdeX
sPLRV+jlczANMjZijlQNuFvbZUChP5IFumGwiMCVXPeyDq5rMT3MGiJ7dJExlrNCREwivnY2wdnR
w6Sxj8fq1npz/HXaYPVXYTstEhJOZU3mb50Qcc4Cjs8F5dsujeH8v8ovYdcjyAohul0a/7B++gjn
uwechsUg4FaMdXpksYPJI429pw7POawnQ6xjeEHn1dLj0IX9buYWvE8MUYJsmd19vyxthhiEd8pb
hW1sI0XbxCgg4FBcIoyCfscQdj+gi58FrHGWIdp7Q3UaWtkVBEL/kjPFSx6p/sWP0xJGwP5piqIi
aiH/RIQFNtYmeaY+HBs7uMK1kuW6S69qCv6DSYP1qHwlUT9gU3U1ebBbXJcuiq47qEewgVXFROo4
27pIgFiXvCIw2cdZE3fXo4y30gr6fabmGYXRrem96i5x7p5G4hwN4SttdFh0A6qfPqIFY1WFqqTx
97XvvYRtwmBWNaAuZ7Qq9biA7DbKZ5lCdbvWtXcdxIJnKHi7PUpO9ckE9EsTqJz4Es2Ghq7r0dtH
5sM0PsNTvKoVYG3aseM2ELChGJuvo2SC8ER3HBM31+CJV1vyPvSO7sc4xMS/79ruRJu++kqcDV7c
NsFHPBbkLJpmyXkdLUXDYdopA6QOb3WfHsfRqSdqsMaqfgoMHsO1ha9WggJzs36No2oT+Zr20UtP
uiXcmVR8rZsZoIDDLp1d3GZ6/O8GSZ4ONlTbw/AU6/DNrFMPwZPsT1rSKG8VowUEyEjkJcgVZNBB
wI07kVdEhOFxMHNSJLNM7ql3IVy20jti1xNfhihudujwyE3qNpy6yYxpblSF080cUMi2mEfeFwTi
3ps5xYg3nKMfpEfP17rNv06RzPZFT3yA5W8Hc7sockOmL3HVNmr0i7Crd5g9B7c/vdpbLCga5l5c
oaxzDPjxFPbVox9VyKNXcpJlrAb9sIBB9mam2EPnNUaHCGGBeMom8iBT7c4MrUBOJ/T0oxqiMujD
FWdLxXbcqzzIaidSzFLAn9pPmipTytX3KYUJ8TLGbZ6uvoTMfoKxfDDF30YVJGffTOkJ36JooONM
hjycLC7qJixEGwRdabTDMY4Y216Uim2w5SZMwTGe03W3pMG402Zh57ZdmZf3doETFoHdFgwzEgM3
t9a/ZbXSpU0YIdlQTcgJEVH8GiM05nrkGDJtNuqKRMOWqOUpHAB6jCrpsCY4j9pqx+D4+RSH/F0D
u7tfkXwcEaB/CEEhe9Dhx2NUcYiS0gAu8jW2q1YP4eUWhiXMGFH5Sbgym0IH/XWPCqUQHiC6yh2l
HACRuJz2aO9jt2t7izdbfwlZChlrWxdqNf5HZBJ2QpGfFiSJ3EEQDRtvpdS+Hox3hLwweB20wfix
6nJv6KcM/mOoKoGlkbsBsaUp2NN9fSLeJA4jXKu+S0+qQ2pG8k2ZTexmSeHQONaqLmdwJp7apo8f
/SngiNtMsV0lds2GgQcPzgOSZAHPwCp/5HekAr6A454Ufs/Gg05We7f6i74PqUpesL10L6mNxBde
V8mN5631XtIpeKgMxybQ+QTIJbJkj0743fOg4xsacoK3sA6LK/qlWh7bLkRJx/yQpKiv6DrA0qbp
bzD6DF6CqPavV6b7OhM8RPslK4gjw0H7t2sQLkkZ8q2FDMKMCN8JSbNPEgz14FItH0JANsAEos68
LjIkbS5ExL8uOLd4FmJPeKzjJmrziBHPB8YUcFoGMZ/PXdDEv/Mb/tdTgcd5/Pycr9/Vz3OB/w8h
f+pjaPhPIH/1Lv40Ivjt93/H+8NfEabhM5gOoOuBk3WAoeDveD/x2a8grKYMgD/8dX382t8B/+BX
cL5C38PY8rdRAH70N8CfJr+CHwwZDuBQUJ7Ba/hfAf6XWeHfh1IRcm6S8BLhBitclkCQ99NQamFm
5LUWsNDsbI/an5PFHRIy4Ew3qo/3Dq5YXp4uGzJ9EktWU6wxwM6Ct1s1lrOpOiTiwI7YFLSK0rFE
zcGn0vTiMs2NapDJ5Ab9aiEBfaoC7M+a/auZIT77zx8CeQF+gtRXzEdgXffzLFttWOdtZ38YpCNb
yJlDCwf4dJm9Yp0BDGUJ7JLrDL5lDiiKtud2TpcDW2j4WWGL5q/VUJkA+0EfXBwJ3Na+8EQ7v5jo
ANiq3bDv+diSzbtJwxSoi0bOF3CNDTEEkUrGFQm6kYl3Puqf8VGRKs2aEMO+O5JwP9gj/C9Ge72G
0bR3tupQvzvt2YyiV4bm2vVxD2kJNjrYkvS2EL1DGQTLaH1HaJ0i0YCSzUecbTNaOOk0K0DKpjJh
oStFnup400POe1GN+5lFw48A+1+AEHmUM6huhX5ltI3987xu6b6qxxXji2VIcazPnexyC6gclZUR
zmD4jvKlUJJ4tMSLXFUjD2kJu5vtYfFUX2XBqrZXQqUHa+bJGvLoNJftDgAHoJFtXZYNaa2N+CL8
WCHNtRML9mv09plkI77HkbRDXUwzDEDf8NcYTcC10i5f6lTG5D7VqzK7sYo8uHTX0ntoeu1H11Zw
WAEE87S0kAKnEIfrqdKvM2izBiHY01Bl9WbHD+yKVfJYDwME9SABKXdgxrNr3izr8hoNAnBQzTbA
2ii8andnAl+3O6YRpovWyEfJhT05FXk4+5DAQ9NgMjMkyQ33oDl7SJy2oqgagU8xN1S9SqPr9Ngu
Fb1fQKqUOUYRGODMzgFZs7Zed4ihH0Gk5HbVNzOaTQUR8RRuBeOp7ssgssBlALBArBR4PSJfqBZB
1nsd+wochqaFvWBwaHxN/QIbfNQtXahanK0VTM2PhE/gnthm6PXrIvrmh0TcK8/kgP77Q0bjepfM
tWsgkZJkBdowhO+gWuEmIctrqXbVNMMhaWZITC+nyTRo3LCm6tKTEa+fVASkgsrGoGeiHqCDqYNo
BogMBml5VFWG3jrkHMcnjpOv2oVCThswo23AuteCjOBBa3wwfLvWxdVZrhobiA4XkEqGNMVkKdWe
X+hkseSxC2cWHhkivTBU8pmzGawS8KJm82HJ5SOe8G6lXgtrgN+X4jyPVqAybixeQsHGfn1bZRWF
h5psrmkytFKr5Dn4pHX/EbZB5yD8BKMOqAZphYQeTUV1mj6vtYROpRDxigu7dFWvbGpnetuhHKl2
vz+ujuoq+mp8g5vekxZbw+8PnVoiwfc4ZOe5oJMbBnABlwCrI+5A020m9p6E3EYwlCUw1EUcX/SV
jkzGRxBL0czyLQlyBMNP9/hOQB0X9Ra+YqbVXkVdMt/GsOHUIDjW4beVLOD8DpX8aNrOOyC1qjnX
HLuunS4uNZfogHhQc1egJ7EH3g8/uFnHwg2w697FpG9vko7C3SVsPVHvGjmiBrHVDCjYgVtYDk3l
vazWN9j6W1o2rtleV8WSG5l4w1NqWXs5Drh8WzovPXebEEG+keGitGsNzc1QQRwvoYPzKpUeNcgv
15HZ4AXZc9XcXUAnk8P8PjhwHwLtbEVC31O3Ro+sXiE2k7WAI3fo2Xm+Z3SB0D/FKyC7gicNxfcz
JRsuYQRsByJiCyq7lBdTRYXLW0CoFDiM1oXyk+2hlSOpC4py9i72e3nlM4V7EBDzxazwfpqqKTpt
F0E/GxnaIzUvoFhEo3jYVN2u+A7ZdusGcDr5ItuSRf6G7Xh+apO5uYFb0A+vWcYX5sOyHK1mBSAJ
c/OBHG0vq5e1bR6NG4EEaTMCi1q6wjJjXtd06TJhRXVsU6DeqjNyr1o8usDRgqlIRDOcXIgFLRAX
iVSalfm5VKkK4CzGsHIbH9hB6dq6w27W1T8MGLCP2LFhi6yqNB7QHE56j7kA+jmV9PXtkuq0LRet
x13Epz7FfhE7DVk/i2je6L65cinGvTmrJ/Od1Z2Au3sCl7Yi1bZ6ly4NDn4/0DfTj7LOQpLob0KQ
2Curytse9aLjvSe4xoQUiR0IF9nmmeVp2NBS8ji+cXCQP3pTz/bYScxVv7RJjmksP9GQ6UM3JO7N
biAMckNNv9NgDyOe0GvkNxyNzZjBlEUcGtnMh17CbIq72gfPiA0hPQmUL5hI9g2UAtbgjmUrXH0+
iFzDz7i2PyrPjdeYoSKAENXU0wbM4pUB9HgjbF0EWN7q2zwsAD/R61b56FUMBhOJ9QuB5wKXatPk
3DSqSc8Y0OqHMNyqAhzPVRRjuqjPzZunH2ju9B12eI2AQ6y9G0i45u++PyePpsZwbVz8y3S8csmV
wZRUFZhIIU8ARlb3iqKH78dN3zckFg/YMPtyEty9tD4y1mZW+9htVHXNutZ9nzznvxhUXDs6TfM9
7C5TKMvnNEMauSz6WHH7OldiwP6RpON0A36G++J6FTS5aoEdl/M0KntooVtIXyVIVpjxdaSpYd8L
i/nMF8DnMkB923Utq/i1bR0WO3U2hYQhGpaSIO93zFNuuh9sBp81axY1gZYHP9kM2wEyEoRwmFjQ
CqhRLWbkMdW9RWbaHOIwbhY8RNkQA2PbLQKZxzucBu1LG89AzzDSs2cYv9ikUF7aYfYysTrXiY0G
YJFy9u43yabDPPfRZ99weQJff1oziA7XGPPRuHPAYTCaAnNpE32ZohgLgbzgHrAnm/rbhOE/EB2k
bScS2xxvIvaVarzpfPWiJoKjxhpjuI1+CzjUZOupRBHUFjLE4ip8f1BpIauBfNLE1N5uYVzAIqrb
UptHhOoCPJR5t6wVdzmmZyLFcaewd/sEEGcGFxqoDvWUmitwWIwo2mqcQGPRNCYPQPEQvw6IPeEl
w7k5AcnzO/9NitB/M0GyrXcmBVe438JQ7SOBUghngGcxAV+srsvRWWXuYlRK4sqvVh+jhWqj84lH
Jl1xJ+agvQIWMn0VW6jucSIze0L6iYRpCaqOJiMdUgnybVTqw2xz1O09Ce4pvP9DI3fJGuD46BAc
dwiaped7hMMAp6zTROXWsbDOQDaJyYUZgKo1rJrYv+902AEaTK29i5akR1x27au9Cdr03CuTspKi
wJsKMyzeYbv0HdhMRHzeKoXhm2gRFR7AcemBGjToRajC6AeKo5u4b5DopCeqk5MfTMC4k9gNNkvh
1LLikRSk35Fqbc4w4Q7OoJmocO+ZyrR5h/Sr8Cz7Fc8/8ZjFRJEAxUY6VKpfE8UrloVu0TctztAo
t6u8D6u6bwrPeCkiOJSHomO1wToDfkQpBggr3IKctRsWe4fWrUQ/g2LdoQx4Hwc+P3aNw7HsprG9
Hn0Tf3I/mXYbqQGaRqi2yrWJyU3b9eot9XmK7qju8PcVzMAQHBsqBMWK2TYIit8GqDonMOtoVjkR
b1k9RXhIh0HCcmaxIkC6Z4+J6K73nNZ7mnBIGo2LyJU3NEwXzkTEP6HxmWPotox4hmMrHBl4OrCv
Sz/yQkThNoLCINizDry6x5vG3pPPcaqOja2DE1WYQ+Zpj9lgjlk23mYdSPrMVDNcpcOK738LgCTl
iWkSeB9c+jvumfApmFv5GoIktkcn1byFIkAx73dy/aCzr++Zlog4rHRdhUdD4gAZbcG0HL3OG4Ax
GOO9Ia2mmzI4uOPv6s5f6dXWts8ND1hVjqnTbmcdyLSHGQh/gAcorAlalWrB0MmvfgTRIs4eECWg
wQk7gjk3X6UQiTS5Jh1w5B6aqaAALcUbLtUfzG0cDdxL7Y/u2fibCUs/Nu4RGV4J8PO0D85d1IoP
GlRyzvS6sruF4QnLIIrzc4xypxKTiIAC+7LTYaR8fET5DWM5LP+Mwdj4oKpLQ1hLOInhi2+vQWyV
MBAkoN4ncGgDzPQRxbPKPCfWIxbd4ueYodqsHb0eN3km8aEWVbsDvlffh2AvfI5hH/4wNiIPfSrG
t3St00e+Vby8EPgKmpCe5NHgWJN545DcxVi+n9WykhqTRy/4Ohs+qFxC9RQA7F86vdfgfbz6I+yW
iniCiyOyOkTGQMnBv8Ea2m4tTcGgr+W8Y20CKA9mByNwaguwKBgCewDhbDhts1j3OCwXaJ/9M6bE
yYU/zuG5EXvrnYfKY9+k44tIEv7kExqf6Rhis/AQRnCJfkD1tt2GRNOvGPsqh/HHUp99ObmgRHEy
7uONDneUBOOY4Wlv+X4NV3Nct27a1Ztvn9bOTxDhggJee8EOk1ogu8DzkXs8BemV65IPuQJkQ4ZN
7WGJpq4/A2huDrN1WCMVNy3cbgVlJyFXesTp81kvnH/ERFtM3PygZNhUhyKVJL7ymmQMijSJBfhP
UZP6+dzN9QN2SYSDMdOXixIptgiFpxNnPWLDoGZN092y/R/mzmM5bqRL21eECbiE2RbKF4uelKgN
QiQlJBLeJ3D185R6JqZFfX8zevdH9EKhFlkoAJl5zuuO8r5WaZhEQwdLiFyO0pbp8lFB4wd2OLa3
SInKjXSm8Twt+Q/R81Pj3BuH1nPyE6lw+DxjL0o50PDiWkbxI1C1s0kRL96EeQdoKpKqFVvVFqPY
SXwY1wyZ6O7KOM52KBCNY2skCTPFwpjKcvClD6OfMAGm7Zs6gQxa4JaNgvo67nIZqaBSR7MnqtTu
yu9LUusj5UW/z2avvWJevLkKSJy5sRnD9jwWEiGkDlo0d4KD/suk9LyTImYCoXUxLrRBmE5bJ095
l3g/Yebb1NmDb4avbplW92Vn9jx8J4ZTamXen6wJ6fVqShsz3PS2Gn/mbUPjYlHVsE+GiEXaOs12
cDjzqz+5OcnldT0chSfG2843WEQSsB6V46LadwBXpGdm1i8Us73zpe3pCd12sJAQ+L5+jbMysFaK
qoPVOyeVsSoMGhReY3KRmW8JSTfpdEAMVBgHivEOZN4UMWIGZFKciKbY1E4p3U03uOO2ie0Xt2ms
UwmGHxWl1W9FMykSOwzjm6lNf2ejKIgspfRJxkZy0PQfq6w36g01Cmdrq3qEkJkVH5pZ0htYKE72
LXLfJ90zFC5iXxDZxuu5Zk2yxpc6KOM+6jWiWGtEnZroqiGGp/RyuvOuepx1/Nh2SX+Ta89vD1Nr
sHD8zB3UY1vCaq0wl5kEp6BTu03dEWXHLMYgGgnvhyckNo/IlWkHvZgtW51MUKGUA/O6gZu+px5c
ttbk2M3Kt0T7mkFVfx+ypAUxa8Y3PfVZux4cuOSU0SBjkbs7Kk8jWAXh5B712NSbrhiNaw7A5nWw
DLS1ImmiNh4rWrBlss82rX+1M0ALD1OeT4eKJumuGMet7+fBsvaJcnpd0r5mJnabhQdLFqcMldjF
fSj3CPHYKIZF7n2GrnydKNaHqPSG4Ec7mTM2egaZi3XvzwM1gGe0/U6bHgLdZRy+NmKe99Vgd/3t
3GbztpL9N47j4kEFpd4EWZHfFrNkqCgb0mAMLHQSYYYf7uRN4riofjGPiR9006YptPEN5qj5GhT9
da3sYlOB30bagcpNk9K8b1tVRGLBO6g7M30Js67eG8kAXugbD1UMo6SAyuY9NXM4A2MYVNv0ydXK
mDxkOgN8Fu1kuSOM1/tmFKm1zhJHnhVPqa9GT0Hdx1AXchHlAaynX0+dPR8G6Rr3neIkouYRLAXn
3vKH4Qjol0SSY2rbGqSkxm4/X1WpDyNhL33ZoKlDer1aAmumBBBDem22ofUSD1R2U1e1MZoWozqF
1ajB5urymy8darh8/mkhSN4ydyB9Row0XNRV6boPhTpqiKNzliwwH37+tBhU/+VYvqO4MB9Fx/zQ
bVd05U2OCNqddIdOBLXMlRGU/XPnCuPYlEH/EiDtS2kNssq+VdQR+lvJMAhAWH8w83UfD2pY0w95
wF1TmjCQpi5cviNQX9ncpksBmOrnnDxrYsm7Rx8WaiSDk/ZlNV+QoNhNzWYnnRHgkigBqtSwr0wD
CZphPs2NC6k1yhp3rRzdk1Ga/AMae+92dqfikRO3HbdemVJLVVOF17jKE+CBkWYEB2XdNvWp76tY
MnmEompFBPeUok2C4LmiMoHUb/qWbUa7Pk0XzzQAfJIFMbZ/Iyj+R/j/d6H/f0LM0fhjYMdQZ0EC
/K7ybyoXMb4T/iAqeT4GxWAiOVlcmUVzhavdrYa4AtBv52s/M+qv//zZf1AOjscAOsfDUuthxYbA
+M2LjYIE52e1fA+qrjynoTPsktlS6wXQdZ1azbBHezPcG3HmFpEaDPMTH86HoQpQHgGx55cReM7l
4PI+Zi8iXZKG9kCSF9OSclOYyKL3MkzT+S0umOP2WJMwYrLzhzwCbZjmq1LK7batD7q5mdoBfIaa
H9HlLFKdHeLBmPPTQKSKvYMzLoy1m3WNvq0WK/BW1qwc45N0kA8mOr4CdQcxbLBKWJKZefGBtUHj
YAFmI4+yrTjzdrKV4OBGWSIgH0fQuU2fWVZ+mXYHpyPLADImya0LVWPo6dlFDFzsltZgPpv1i7Ux
0PDkn7jR/9NFYlkh+Oky+8viOn9/zo7DZuvH8JRe3apxFzuGV52KMeG6OLjvejmlP8Ksh6tReJFe
/2KRwiqkkbObxPY2UiUER2ufOHzgQ7F8lm98YfF+I7+Cy7RminHBcHjytoKPXpecLKi4yRDMDXk4
3v+16Dq7U3pn1WBU1+wbott6KXj92q/a2Tskulvy67CUWuerZu4tumOdUT7kTcnr0sHEdtu40dZ8
KtLGQWaNJsgLPokz+BWt9HfajgvmqQtW0SUqDNPQ7/e2VmLJQ9lkK9vNeXudbM6Db3nS1OMG0bkT
fi8anjeDHKWbnRPbTqwV26VU18nsVfKEzz0Re2w+MTyWLVEtQIF1yXoSncsAr1ayaaoLGwQSIEU0
9bP9LETskQbR5h5Oi05lSDOpm/W6KGg1qKWbYGcEVVHxCwvjJx2TuidSDaw1beBMIr0ExvdaTsF0
N3XSeww13qGV0/d19cnqsH93KwoPehxbeeCaeD7508fwnAViovAhdVYjj0leG2lAazNglYiRmuqq
2pSicp0zo7NpqPAsIF9d0ExlR2GW/NmlabsB/e/SXVhC0UalJdx6zyaaqROys8DdFp4pDAQqro3h
MhugboIi4UdtHVQpFVJphtM6aLHwfK+9IlsOoC7qKwC/OT/+m83Ut8nAA43Em8zLYLItfXiF5WTN
s5vFalUEE2FitmIMbKpzcrCK+uihMI0SE+nTRT5jb/A/oJX45wv4EA3JFXCTmRommCfMHOPwFzn7
N2/oIrWYS4WwcUHEdtHkWi5F5IJBNfqL0uE2++4B6Zz8mhoYala5bC87q5WgFpOiLqMcLaS7tgFn
8W/nYJXbwpmGb6XiEKT7jOODMU4xDiwmuuzEkOX1mjRyGtgSe0+BjM6OjY1wASp3n3y5388qUkhN
xrzh6beEx7gAkg1/X2dCItyLvf6dzqQ5g7SUeWQzmpVJEkEXnukih3iVWr5zjP1Mfq/NEjjR99ss
3pgoyJzNFJa9tapML7yZQUZRSSn1YGvdz3BKlngIh1mdvIFZddf4FbC8wN6U7do0J+ucaiLbgISB
zYPZUcz5LUtG2c9sSZsirNt7N6YZiv75G3/whf/6xkgVPJtMYjZtZAu/f+PcqPycwYXvvXPh1RxY
D3qIqrtgZ6gSyigAehq3vGPVOR8Tne5EBe5KTU5b0zNI8bOM6A/k/uWCcAKj6mfS568Mhw/lQuG6
KUXEfNlIOc4P1VAbD0qFJVKuwWJ4jna8+WlsRoJIBD7edDOJmVCzMETlCNrUd8NqgqhmzGoiwp+l
xB21UYXpXftO5ljboc6Kny3KqPgk6qY4D2PZ5A/mFGj6qwvByUZTv9h1Jx7FAF6/mk0T9O7X3xqj
qAHrzRG/3pyM6bhOjCDLmSls8IpUfYPYbuxo3wTuHWeF6pFicUZnVZNH3jHgOyY7KN0Vle54o8cS
tC6nKJf8ysllYA+7SP8VGwC/LP/FQNqF6yT70h+aveO5uPSh/WkkRTwgVgzoaKE54wpfmMqbal1i
v0B/NytWymDY2RWyceupC2cQYVHR+6wy1fo4worwnJu1Z0WlbeXhxukLyleBAQC2jLtrrGa0as1f
a+tfCYEeq4L/PiqAfvMJn9O3FgXez/7jv/r/UCcUsvv+v2VCux9t8b2c/24MvvzAXzohS/wXAiGT
ASEOjZmHh+p/dULivxiI4JFadQmBwhh/2eL/xxcs+CGMwZ5/GdCNgOgSGPF/vmDbF5S6l8whdi9b
/BuZ0O+Fkk/uKRYzy+VDPAx5yJV+3xQWPwaPwcQSxWCQPspVr7xUNm5sMlLD1aI9e6HQb5ZGnPC3
W/Rpo/Lrk7krdoBmQxCg5H7YgP2py5SRMAi86wqWgS8pxxuPE2WTODUy43Dywv4wBH32oyuG4rM0
sQ/hOJfPd2wPgdYllINE1l/jDP52uvXwh13tqSoKfb8yUd7kLuyA11W7qtPhU49Q4Ydrz6W9NrLF
Ig+stqpd35nuJyfR7wEFv66DrfAyB5GL4fW4NHR/u47RrPKmmSGflVrEyXRwQrvOMB0HeTkH//me
/14//fos2kJUJpzrLkfBh3sONDstZA/iPyhid3wM4hktPjWGcUaYyz0fK6E/aRb+fMEc/zIkiq7M
pCj/w3WuJ90Tn5NF/ZJP6arutMgOOShIsepTQ+9aHIn1NTCd+frP3/U/3VdGBvKcqV2gDT80KV1J
A2zXVsY4+Lj1rj2tYnV0tEGvhMom++TO/t52X+4sGTLCsWnceJloQD88RbjLQeOvj7I8Fyewjnfl
Dv2wXXS5ckYLBmAmcU3lU/lZYOV/uMHsIKxcdHJ8UfHhk+uhByvLnILJI544jUpnm2S0zDXu2vcC
Oc8hu7xX/3xvL7vC/zUpv94jKnCS3F2CBFDnfSgl9GIOXu6AetemMF+FVfGmKnaqTz7mz0fompeU
TDA8ftj7GM1aOp2Nb1bjNhBsD5yAkhmh5bC8L9DT7SdP8EPo7eVLcfv4GCEodywGAf/+CH3DysrG
tqtoVK569sfCS6LCMoedZTH+cqNrz83WfS4RKqjBMWZsExepBAIUY9NUpcBYK8up+eSy/rwHED/s
kohI4RIYivz7VWWBmVR9PFcR0xyc+WTGwPsl8Pl0TlMZ/uu9iAPHYkc0ORF89+OHLbPpSn2xrYdo
oU59Y1IEAkNKVPVT/fJv36HL4UauBYPDWTAfR3siPXABXwYi81I8H9BcvENFXSef1b1/rkxgawKE
iXnjqZofQ7772NJkZhDNh7VjPKsZEHuZaF7zpUEzBJaVvJmGLh6L2BjVJzX3n/stngA+EpUwezuo
3O8Pry/B7BE/VpGk23ptEGPOK3vBUBKh4rSz81CjufzkhflzbZL3hseaVCTGoP2xaBqLJIYSIyXq
0kXfEhqWP7PzBut/fnp/7DpIlckY5yRh20Pqc/n/fzu1Bh9V2cI3XpWtZWCrVfGZ+SbuxRQaR9oN
akT3dvDJcIkP+UgsUfZW/9KtXRYqn/qhY0AONhrOqAcSn0IZniAoAwREul5lnVyCvZFj+dvhZssR
wTGXPsUv5CXvaVmUzLlBZHpQpp+RHYFXZ/nkUX8Axbg2HjQpnh7YI5DTH/UMxt2wn0djjhaMuLvA
Ro6zUx66S/izMQA58BVa3VLexkXCTCq1lIdOEUeE8ib7kfqotSKhRVNtAhj/z9b1H4uAVP2AoFGb
6LiQsufDjRs1dj6i4RcadxXAno3FtyUEwN14c57eLao0zDMwOC8mdSJloLW0GlRhsQk7oED8QrQK
QYWDj8onTEb76PvxNG0g4Hy0e3mr53W91GzJmbA9vWnVMOI5gx9iRBM3S6/nuszeq5aXKRrx6S/b
WSNE2k5lYddRbeDZWbk1k5NXZqLN8+Tp4MdYWKXed7Gn1BY6LJ+2tR3w72ysk/4G7Wh+TOZwSLd4
OM3X1lQ0grXUXEQ49PcoEdNb04nLrY3pRa7MSedvvpXPJElMBRl6iFRQKXJPaPONEUw3W4wBi40T
nGw8GBdvyHgxuy1FkL0oT+lryG7db/55GX18Luzq1PGhz8MhA+iPnlznmUZohXPGuM7HbUFOVL5x
15X3WT4UHcOHFQuOxO+/DHEIQof23/1wkCg9tH3YygBgMfXkd8MmvmNl6RmxqW2mY7Va2g4VY2ml
G8YI1P1a9c5tnLYM9zNjhnN3fetceUQkXHtlUpfrxAvl7dIt2zyTV44mBsNlCDwG8Em5mKjt+H7J
iqVZOyw8uZHFQjhVWeQ7eyrslR/HS7ud+vTbYo+4mIolRo48pd6mqqd8k+pLwloHeacb9dVsYSPJ
Zc+mB8jNCx0fzNCP3E0EILWNbXW2FrX2mubusiWm2wbCbR/Hfn3bLHYwXqUp8oAapW67U71JsCfy
PPb+ZIidI/sBzu7SbTFB49VaojzNJsSRU+DfkQ4iwIZgvDOsydtBGozYjUOjqXdGVoPOy1lvQfPb
y/QIa/niJOmhdmtnQaQqLGxfoGvrRuq82xmOg+wOX+kEX5UX4yP7SYg6CA1LV2PkHPpZ3VkjputV
z1XMG6vxEI+EYKtHZOTVWom8u0OxWd83rp892ETf/HC7AdM6aHHnI9IRnRUh0NU7TEk3Q1g3zq7N
A3ISzK4Lf7Y1GhGWmiG+xmOpZwZcLwxaTx3tQ0d2eAhbXw+3Zho3d5YY8wMm4vSqRCl9NHqHSIEw
2LaOdk7cfPO6nN02QiChdikT35wIxKuHiSgbt9+TtPhDxvM3WOILtjNM4deWN+peGqJeVcMAtl2h
Y1vlk+Ug92+s/YQyFk1O/IxW0b5tTbR042K/WyopNyoNgmkVLIRkYDgZ5y04dWiuiDSxz5jO1ako
BEOlQ2tqkXIlXo96nvxYPqz9iTIZm2llUJruEO9a2XUe12++9B5S1QWrobUn4r3xuKBEWvIlRw9h
PdfQsMkuBlrf1qo27+zLVHNlCr02EqQLSbq8tdNIPSZAZLsRX16NhPzez+sek0TICJ2wIGeb9q3a
uZUKyOz1WU3sWki4yDtwTsowvE1nGP0RSXBfbMo4Ax5N09Z/tBL1KNH+JUealvyAjMiBJizTbmeH
SMs3Sz/nXzrNSC9szyJnxyDjp1OGm0c6r4ZbbP7mLteTuR4sdzkng6ePtNkeizt9GR1ZrirVPsRO
To5QTuLL4GyluTy3SjwrOscVdxU1iVEeUBzozcQ5ji4rtPADT/X6ojzH1jlYyKXHUACdIuiKiqqH
j+icUt9guGRE0iITWJ3MYSy8mBZm0+tmtWQadbubuHeykbjDZVAxDjZxolHIp1II60CK10Pd9M3d
MDfpuxy94lBW+ZXqu8cQS9vaK2xeUfG91sv3zG9zBtCU2fiNSuc9dDnYtDG+trq5hOgvyGLoWg6a
eWSwZgUhQ8mNMVflyWxc44uKlxuh/Qlne/piLe9tmT5h3iDMwNLREszH2UzObFDJyh/Gjd93OxxD
zZo4k3KjO/clSRCPIpa+sYwuRUFUb1W5PDl+r8H19Cnx9LlMsC9aXvWUGNiExJz9JJJzXQf2Syjq
V1OmT2ji8el7+IwKfOZRl+jvkB6DWmX1/EZtd6+d5RG1s7k1OrAPG10FKCOIeoU1hAym5Krm/col
+t3Wum/iBDcRh+4VM0pWrXUJixnR12J7TdZQije5O/N0FmwzUG9XlJ45kQ8VEE/t2eupmo3roncn
bOKI20msd/gEUxy1x8A4O5jwrxSVC91o4HtxquvSCtXKbxAh9U7t0wc5e6PM8KI66jGZvB1lzkJx
IBAUsUaGNCfYuU4ebIf1E5TVDclZUdhPBVVw+iOQ0j1QuYlg3Ta2y3g1S7xnFB0IuwtDv/e5QFjU
WyVIfF5fuUx8jlyIBKtmph5cQbg36vEm6yyEhIatH2D2yOotyidzHk+L37abNrw0GEmKnlk0K10v
ByqJ89JdFKX4+LvFqtf5FLqb3C5Oo9V9LbP42LV5vEt1WTJmdtj0LkARMF8YCaEdZsymclOPQXed
o3bwCRosIigcHkzhPzbLYqzLbnhSvbU1RHKHb1ytQCjgR8R0l6ngLfHmMWJ/Ta6MRvRMxpRvnZ2k
pOyyG5YleTx+mxRM9u3EOmSo3lnV9Zst22Mjs+AY4oIhvrn8GRgo5Pjs9CetoWS2CAHywVzJ9z5e
ylObiwKzb5g/uMDnT0vc8FDwnVHZGMsG+2vN5oxXnJl924UcHCrmXT2RDM078cMuwoW3DkBj6Ob0
nBZlcGjr+V5a7t6axgeowat+qJF9afVV6+YuTci6MCTmDrSnb9acJ5tK5s5hGVsbLGtWGw8h5Mpq
2k2ca7jrPr1e2Jnv22a8Z4ifXIWT3jk0SMaib5ymkbzv7lOV0VgEIcqcJrlVmTw2hrhaNJI22bDJ
DSNO2+w68+vHeBmpNkEs9tk0/qyWHr98PV/JBB9Mi5dntAdEpomsUJ2aP70urGceiu2cUrJKKFOn
U1Z13qoqSLKx8+kq6JJdU1TligrDP8SdvnNK3v6txY1c4deI3KJ/8ZMRfZlGEsWG00DUy+zaTFAC
E/m/ssMSu01fvNHV4Lxou8lYZXaFrQDQj3dxQeie+PN1083HHnHsxhnCFzZvwUCy5VtMKlAHtcEB
7niKGsVIrqzUNs+uzgloyAUy0eZnglCHPe5nIf0mmgpeUCAMsk0yxs6iPGVyGtFKq3bpjbWs5jgq
Y7Udw3TTmBnhNTJy3Jl/06f3mR22MHLJz9DumexihH6ULeW7mRrEGyEc3wbkHAWodogPk8SWjM5N
ST0dTVP86JXNlZcrwBkbYgEG63syWacxCfVNFmfDXiSutVayJrHGZhmbzc1Ye+k5L2YfL2p8XcGD
bCzAhrzAa5I/xn6yj6d5PZMGRhLiKTXl2ZckgAUtJzNcWTTFBsL8DCqkh4sb8+Ydu82b56eH5HKv
pUfsJPrZFdIXnxC4Nou6ouUnCiC5FiJynck6WDWLt6tlujMm8jlEa98GmEmF+dAIN96idd95jvEc
08FNaogY/nRrTfJY1JDlbkbsoeO+2/l47NLqtJjGDqudRJXJsOZOGFtstNvRD25BmJ/MIn5XpbsV
PTJDz924xNhUlf8wieJm6SDLlyJ78dsFU/30RNIwWzmnbVdZWA5JcuntNts6QX4LlppvNd6/jQ2N
GjVO7oGHpTHVJ48Eqm1dwddeExpB8c5wB0jySDrxtA8vA7GwlyDoHPFQTO1D0xDIbBj1NgBbY8lx
EUWVfDGJgVn52rxCEnVvJ/61WwA9edpAzNurTY4C8+jNDqnEzM67KKBOhpuWu0osQ2T1RlkQ9BR+
S0F+NjFpoZejQax1SHgTbCj5DFeZp8frsaze/FkYkT8pRRgU1TmV9ZegaG59yO6bYfHkXjB4wzED
jvKCoDrbSPfOHBtPKR3KYxKErx6M6ZT6B/yW94FnPGLgivoOsBA/yE+IxZGW1KGN8/1vZogTKfVq
Iu1QD6wQM57TwC4jm0OBcnt8AWr/PvR42eLWrzf4xh69ybJX0rK3VYlDRS9aHYPCecyS4AFdnQ/E
0dzB5ZB/pqtr0ybLcqmWby5Bb21f25H0BhyCjn9vZfFPvyNxBO/cLU7FHNca+hLl+QfqtR0ZYt02
1ITr+JLMBvDzmzQe/airvGYL83JXNUytbQeSTwx5U9U5pVevc3Jnuuana+V3RWdxFgAprUyvfu5M
Yr2buX6vnOnOquEIawjmJ8MiBNKeehHlcYI62Oo0eTXLTe8jJDTsZER3rArySOcC3btsvqtiuLLz
+kxCgX8k1iteE+3trTm+iA8EFszOvHbLiYS4F4hzLyqLmW2P6gSjkH3lh2kVrwvLK/eEzL4ZfaaP
fR+Sni3Tm4aQ6bJLj2QXDuj3VLirq/5ixfYNbEo46qy2ZvBEQMxalVmo4O2l3SjHi9eqzfBZqOK5
Wbq9HxDVINlcVmZDQExhlFe5UAv5jDb2ifKpKowfiyDBx0w6eTbRwR8rv7G32NdxLFaWscmZIXp2
yAcys/ggJ3sHR2S8ICyxIy83dngnWEDBFO/K3LhFMLoNuvk5GXuiYVI2yDk5IAdA1WqszT5ML/qg
q6rv7pCbIt6qmytniTehIMMIO4jgLKPmyQp5P4T+Y6W0i1i0vW1M8XUuw5twcPaYnKwDKmvmGQSB
XufDtFFJ9+QuxhNmb/PUBNUd9qV7FHb3BVEXq2xJX8yx2Tkly46Eu6sRn0ZEZN6xFeFxWfQmaOqz
Nls6FJoZTu6t7DVbVOVv3aHdTUx9BtI45AtCBivpSFATlY0tMyjnK5so100zhoe0iO8styQ11NcZ
4EmMfLrYOsX0XOQFgWO5tdEW/a0mqS6erJ99rS9Lt2Zijul7Gz/3ayyLzKggjii2TdrXasT/YuV2
Vq0bNU3eFlcPYuNMTOETvWP/EJqxzCPiY7Jibegae4uhVIww07HM5Vrk1NP3CGA4tbHQ5d1eZKM8
N52Rkd5VNT879LLkhrQdFWTjpM61nbdYhxlH4RrHGDN7wSxqYb8D6ohnY8S9YJhyIpqGXIzd1A/6
ualEdVOngRlHpoXqeZuKwb7FlB9zdltI+A8IGfMN4VNZsGZJYdkxu2nY1IP1WI1ysMje7f1HMhvl
rQ3AvB4SjKh2/BgG850F2P+qNSblBjMrNphIza9Ou9xM2BJWaWOrI+l3mGgsyaDhrWma/YvmBvGG
dc4qjLHSJq4c74RdDGjAeZ4dvYOSZ4Toj9q1Vgsq2ggR2z1BzcRkDreEE9+BCTPopyVprQjFjZbM
GyZWTp1tja4gSuIufhVSZTdSoWFXfhapykTEoII1wtjXpiWFCS3OdMjhi9naq8nlhxZB+hzvbiRa
Dpl2So4L+b6b0tMVkbTtaRzGLxnSoVXXmMNj69svZVA/+/5FET9jodZmsZNxB0ZSVtleaWHQi8TW
CupqOaUhvhqkzV9kJpBbWK057gs2lVXeied8DvIH8mi/2gUrl5ekIp6ML+calYMGmDA7qsFmWcVV
2QeACRbNaNJIZy3HdloXhAv53XgwnOY+HZybfqnStdQ2QhEGQRACW+2SdNYPskaDdDXoofxOv5a8
ktcW3OZ11mx1GuT3RA+B9qY6SvF4CPiF6R7Qcj0nAem13nKrx66KjDaZd9WAi8hSCFkGJRUur0Q8
sNK/dxj6CWcjiDZsL9mRITZlRUj0U5X3oLAEVM8Pc98uB47HFpeHUT7WBb1fvizq1vcHcjiX8Mti
lsYxsPzbxFFfyJcZThWpvBvph8uz4RH3tVDAdQQCBKSBVXT5g8zkZpJ98RQugApeWogHkhL4Cp6F
QBB286D7Jlxr4U239RLKtyDwvTeBu+J5yIWzynv3uUHec5Jpkd+oBMltILQirCseKSlg1lcpedUK
yxW5o7DaU0Gmck1sK0PONqa0IPY7/ab87sxjgVWb2u+w3fm6FfXd1FQTekIQKZbOtrg4ve3MlSco
k3KDzLo4jGU/HIIqL/ZktNb7qhbjk6PnmNHEoffVthDENRTXESUVSpp5pEy0tdqaVRXegSmRiDsM
2LJ7FWcPNY3FLp+zt6CqUUFc4nMxJCcrNIFPtSQEbVkYX6/rJGoKSrdUOmQjVXOnSKFrvOohwell
rAvba899vQBVOc5oPrmCESa2Xac1eeoM+3DKS+gtVqoIZt462ak2d2FgA5wZ84CXe7idHUrnXHg5
Q2Xict0LzLSrptXjdjTrbj/Xwl8TjUlYS43191DNnrpucQ4fSQwidK6Sc7WtPDKb5iBJHnwzE+dS
DVeEwRZrD0HmS96n8qXslNArq5tmuDbf/G7LrN2GIMY/gtDkjliOHldDkrbfg6yhD4M7z0llaDvr
rb6gy/RJqKOreKAiYW0kbqTRnvLCzUiaV6Rrz5SFesYEvq2XYQQ0CggIy9m7MJ7fVcR0luFqcHnh
9nPbglAYINWs30kMUdKr8PtikvwGtLgQi3nsgqSOj5ZM2+pAvoEsQabBc49Wb6Xuj74nwO4Kkr2N
V16xlO03xe+cvjohzqRrJqs5yWtol6m+MjGJpQfewS4hCqPJn7ui/8VEkMVDOirLZ6XsoDaJHaFM
I+8yA0CxBhKTmiZ2xMHSvlfR7nhJ+mAWrveaFIl329DoJ3v/F4WAtalThO4Zs0vlUHb7wUzr4C4n
JwDXbjj6zjbuu2zaV33Rf6m8HMNzmXn8hR61Q6r3TBD2BQDxDXWUNhG7xEAOjiOJx8Aqd5zaOS+u
HWLQbvN5UC2TqkxnL8fRI4ZXEJASkVepwLDxmJivRVPgOy7MoPrR20bn3pCu6hYbJRDBQ48JYl4a
Mon1ttXkneyB4snq0pKRhBsISyIGOKIMEJ6xDrOjk8Z9sFEgqeS82Gva7J21GHezq0Fhg+a18P2d
Y0+7cKrv9ZRNXysF5Bxab8ZEEFjV3bRZvR3bzgMLrtlOQqvZj8DKdwsQK+nG0jrxtF8k5SuW+x8B
2W6bzJ+Wly7H5I+NdTV3QUW1A2ZHZwXOQNI3HQ7Bxt56VgAtl+Zdbt2q9mkp/5u681iSW9my7A81
yhwamIZAqFTBVExOYEwKaOkO4fj6WiCr23jzVfFZT9qsJ9euJclEBALh7uecvdf+0qdTn0CEMxgV
JdKMqN7jajPaoH6S/nsWgrk1pi9mory7xsONXYQz2NCku+efOI+0yYsnOxzcF2G2+XFw5/dAOezR
6eIfO47V+3Ep02FTdvDRcbcvmxyCIB8x7cm97O2aPl0xhhjhHaEa74rhKfB3eTiyEMy9pw8gKYN0
U7d65ividZV9gxGvfk+cCdMUjJ3ROXdyqvDbYEfOV2eWlU/HXGYU745b9DAeU0UB0MDB8LfUh8NA
V6cMDw0yQecm63Ld7Ls2cMNtisGu3gOX9/xLnRkEvDRoUKuIByaQK2d1hlddScO9j4fR945Wkxk+
/GhkBXG9uMWtibnQu0ytsBvcSTQljuZoWcsunhWv2/c7Fkt0IkxeUXAkU9R0yiquHI3n5EmVurRv
CsxYDA9Gg/9iMWX6JEQTqp3dSoFNo45verAOKprrUIINRo0tWF2CJNg0PX7wm8pctP1Y2FNvXkLl
yvIoMtAvx6ByixaY7K9lYgzyofoyel6XPTjSzqvbomOUsxPTIDHK4/GT8Ni9Shi3odda2ZHfHNOs
wKZ4ATPg0sXsu/vE6SmlLL/QZ4SvbHl4Pe55hhcV9WCUjT1u9mR6GcIaHWU/t/CdjVSCCqbcKzEn
xw+FaPsj2jEghMv00ilpBpu4lSEYCSaWCQfMOxLCshPzt5+hv7yyZVJNcdK+dCCn7lm3IRw73qWG
0nys0hBGVzesao+Jvo3tqkNlNcseIxL8ewMGkdnh9zeAz5xAGWKnXAfuemaWtXW9wf4+BLkRMSeP
P8e1JZGqtui0K5mlUyQnhEhU87jWjrSeOUSOPRaxugebV3sZz4IL4vJS+jZNn7T0wrtq1qvLN5BU
V2HuUm/U8T5uCk1cRwuScoO7Sz6to5RoCNmEZ5x8POZ2UH/rjELvh969SeKieJ8TU18NM7Suo8ym
7DBBo9n6QHZPixCPg1Wj83FFFiHJ8GjYlD5UilLGRHqEMsJRBzeEJaI7z1ReBxTbP8rEyHdFGHeP
Vm9RvtCIc3gnIMep8zBY86E9poxMvhRZPe1EGcqdqh2k6b4L7kA0BvdUZ7BLa00ra+mJSliknZ3J
B4S2REn64PPcbfE9vTr1AkWY6az1XtItYFjmK8ICE0c/FwxXX9LCbq6F6X9G497uJkiC+2oeYwjH
UB72RaAfDLN18fghh/Otur0Neoh+faOC+yIcJpDwtLEJLi8LJpKyGE99qMiL9orwfRpKdWjHCQgO
nKg7OxbDxqczSZkNAtdL19WuS19MEdsXvx3e+8Iq98j7Tn4Wzzd67rwdO4a6CxWSdiRFeOn5tL/6
WQEPw+wsvS/6eu2N5vbYREwQ7X3pdrj7MJQ474ORJkC5QoiEeyxGPGHF5OmvHb6JaZPHhkV9n2cP
IcO6z6mj1eepDNgmbHE1+E23trl49wPm/oWzRb2cBdPiELn0UtxNnEIiadTjd8ftcDpD5XyArH3O
TZ/+kOlN/pHOAaM5t7dpCIGfdtJt0Sz2W9otwUbpoNvbja7vQNIILLbM/jcBgsplaw55cajAqO89
xDnotcWSfkljL4gMIGRY8JhlM3ZtW9bVYEC81c70h1NLoTOzLktKbxAWlkU/hFwVcj1dYezy1nGQ
BGDZH/rB3qFG1wfmjyEzvBSPWFrCMAHxXgqA7fUSLY7obhPIqe8+XrG7vBh/DAJ6BfXQcqJcSSBS
xyrb2ZUhTjVi8VPn0TRzi9C9mBntqhhj8sHppswAFhw719nyp7dWtmDEwPTrWwuT1qcaQ+8h7Nty
vyx1cEeTJsASFB9H+JrUaFkkxQBcRMyfkIAYT7gV1LVnEMahNWsiHn3UEKHIow6gyKs0XaozHAv2
KXF5CDfz3Pif4oyBP27y8hT2Y3hs8yE+YnKkCZeFuzwQzZlv6wkI3PKGeI5GdkJ7UeRefzWwMuxS
TvRUrViLHgcQCZ8n10ruADOMbMtWSq/Gs+6tOXwpvLWFalZVDrndzEiVR0qA+i4lUDisKNukdSyy
xQZ3VwwPSzuUa5JIzKOfhj/sKZbfAbP/KPN62vbdMHwdc8u/wxHZyU07rGQ8OXAdxnjMtuetYAJO
KgthJ9S5JSApwglKwkiYZUdOZxznuB5PrpcsNETds2VN3Ra7L1SNRr9JK8/36Eaeq6r45hLpwjoC
Pl5DundrcdO4YedwUkAeSEgIx6HOIwPDJEI1Mqr1aGMY5a7W2KvoncyQPamENsucfqLbXV9mUX4a
OTSPAXzBXSMpIoyBCeRqeTs3s+A5dTXVcFIZOr3IvssioC3JBVmH4oNgOQyhyN4UFX2qclweFzE1
u4L1cz9O5NiUk0Q5hSs/GZwnX+TvFfKwyA1MQEvOtOfYZT4rszjSTc/PVai/tNKU+4B788MgzXeb
2VPmbD1bP8NDBqjdZhMKwUqC+t3gbAHOulTha1zFFU1Jf2UzZWbOMjkStrgLYmqCgfCVdNPB2oKc
S8XcjJPxhFNCna1h0hdIaOxma3ZISMeMPvss72UX0DTyyx6Td5VeVpLFFv76cBfgfNg7dJY1MUkH
+obUHxRbRELYCP3CUayMrPYpEwbqJNbTfV1WbkS4xBQ5i5XjnKogF9FfuU0wqUSNwEdVQ/bZmtIP
L6ru2QDdxP0kYl/fLHront2Y+rSiG/nZ8IyT1sa50YOAk5w3zQ2N6q1Q/ZdscKuHYXDDi5dX2RlD
jnnsekM+x4FjXvpOBIQcdd33uRzFBZ5ccoFVBEzGzgbkybm4R9BlxHuWMgYLTMau4ClAxqq8OrYa
zWAYrMfFBhf5TFzuXpd1GFnkehBlW7jqYfBAvgcZk4mEmv6pNdrgIUZgui9xcB+tZCEqYSTj4pOw
2q+BLesbWbITRlKPzdFvG2+fOTqHSKDVe6gY6pdoqDfUdazMlXXxZqquW00r+1MypQyDlypZE6to
556NkXbielp8Hdtm3MedSQqH8GdCP6R59qfS2KQx76Du0VvlE91L2OaSKKl5DlvwSzo4NwVRB8y1
my+alWY+8q0OH/umKJNt3lbzLvUlhGw1GM2RyCPWgKxUe4067ViBL9sjReDblrl9/xr3nC5pawRh
vxvh3MsN3TlxmXvDOSe0S6ytPXQ+sUWW+AlFMjyqnuPYqFNHPLeuJ6+T4xjPdTZYt9BY+vOilte8
C6rbmerqauduf65ir/kEdAN4b5tU9snzu6GnVW4t1XZiBrazMcLvFAkWt7Tvy71LTSg2I636Bk5k
zSrvjYlJjzrpR2dnKGKDPE8J6AsY6L5pqBTDPrSW+DntVPHTLuKQsYnBXhAEK0lCCR4bCSCIRz5r
gDK1YKefrFa7AO17mo27rOlcjr+mvChCfw4saBzXSndB8kXJOKHw9c1IqsWni7Cg2/ToIhd6AHKa
Uig8VROrn6cRwtEdsYP7jswY2BuL2ZsvDjIKzk25l5yDuo63FOOefbQAi25EW2Uk6qQNYw1nHl24
YmMLgM90huSHUDkWpRVhSOpycbYIY3635dSdVbiwPrj2zKTCXm5aSD8bQs7q22Yy4ldrWd7Tmf6N
6zLuLlzWsSnLborCn+/sWRSR3xpTy/RvLZCd5rsTTCcl2njThflt4w9vGQ85jcI5s7ZZk2Lkz1xS
DmanoKZp2wqCQwmkwEUglezRnLHqcdA+mjHgRkLU0cEMdt5tEytuDmZSddkGmETDe/LgBYHEcDak
mHyjQ5dFfVcfpAuMMR1qeVsCh9n2ZSGYUOFIQIHtbVbOKZ0VN4SA01cni3pha8/BN3hi6BrQTh7A
pKrX3CCNImziBCOy6vrjYAHqSGO0D9S5+Le6OXngfiMbQn53gcI1IzWFEhYBz3ejItU0iBc+JCNV
BHcwqTAuoViqp3GFQe68agpM/rC+XRxzeQhAo9B514mxnFlXGcP6DIk5PNHqYgTqMPDZVDx8wX7O
VH4C0s7xnD8Te8kizZy46sS2HFClUIskx9Gz7X7nimncJ2hJIjp7BvCOyfkEeRIrKJ1VTrEOmqvZ
/TLaLs5bMI88fRZgQIor9XmBcXQ07bbk4BBAd68l0AJ7cBlXknbjf+5dA2mg3+vqVsUuEDEx8zo4
78XMtSiVE1CxO2MUD9xtFmfZ5HyGdbOcMnqr/0Z4ba1p5X+4IlBYIszxBMxLIAQ+km/+/A9NdEOu
ozMCzvytnl+CXs+M5D0v39B8R8fjcERgzVoLTuXHJz0F6iszeZ9ZL3w//DAhBfBxileQcDfX6FlZ
DeeHkKEjp7F8hvS3KHuwdi28IuNHpTQDmGJoqum3XPj/mYHvHza//58CQE30uf+zze+kvpb/MPmZ
69//L5df8B84JlY1PNJvf7X1/W+Xn0fC5y+uA651QR9kZRX8l8uPiE+wLJbA/+XwdGPf+T8uP9v9
D2RWpBp7uFIwL+En/L9I//yg/UU3b6N8wWDI63MtvlEfnky36vjqB0y0MzVdchq/XriiypRlHzkE
IaN12YH+uDcPv5/7P0Ekpml9vKxF3LWLxQOaAZU3LpZ/XtZyqgJKmBKQDRVBie0U5PUJMFOLijzO
Q/xmo8y9mybWgAJzcFW486fYZIV2gN9fUKWzv0LbLFnOxz5AUyB9NHojtLXlBOcEChv39jt2c5Px
MAs28Td9GjZRXvpavAVlQ5OUhJOuPcMRrxo2FvIj9/4KNyiKglIZi7DEutRa7WsCyf87FhC722JG
I7mtEFRqMXOiz2ORp2M0OdmCNChk3X3ItWgfUaYX8Y4m9+Kh5PSYsdMoiG0GqqHz2TXgfcJN8FLN
S5snpH1gKnx7L5Fnz9s6zxAYdAWQ1C1aYUKziAsr6JjOhc70Dv195l/W/m4P+IZjLzyIvqfTo+Jq
rj7JMIutXZOM4aEyh+Gap6Z5byUJgh6BjPON3u+90c2p3K3pRbdtJuso7b3R23j25H+uCFagUGmk
0zzEk99UpIk1s/EoIXvYe9zYRHQJUt8pfhG+5wczNQlvNGvvdRYcSmur9+gxtRVw5Tbo7wVj8nfg
1siVXBdc6S7OFt5oM2VhC09FW9W7aGSFX6BzedMlhiIyQAxMkVvFfMI8isLg572dhrvBqFqXKega
boOZg+y12LIfx7jw3ciuS7vdxoxp90nrqP0yTJjQKNfDbnjItB7HRzi1XBP3S/e2asq2Xqc1onpp
k7ZKuvZyzjPV3BVScv4DaZE9+U5jZhGDdvphnGfzb6JSXbCZs46gmYKYW+8w26olqnShmqcXXdUF
o3ODaX24gWXSxtc+h2HwPaAnaNrnMCQSjRFaQr4EQlJ8qxFO06HaDh2a44eKtAqG9jn/WxgOn/3o
dGBFVFZaGbusD8n6nkvrLgeYHtfFHg5p3D/QFrKLh45uXHGINYYXtCtYSfKDUjbPl+lWQl5n6osE
XTBC12HaTQQOTw+iG+qc4E4rLW9cHnueQlKz+NubRsjBJhvz9w8DJqTjcQ4tYATgcfjN8TL7frHr
wS2h70a+GSzLBte8O0IMh4k3nDCO+t4Xci4SlFpJ5cmo9WlEvfZdyl1b0pGn2c6W9g37vGcTtgpB
key1gXeNs48/TFpGJHVb03AYIAfJN+3OTr2LAfPt+KY07g4RPjGtg4Z8CU7K4d8buBjEofHhpT6P
Zc9XRbQzlQpGshLTnkr74mHyHHKGFcJINE4IPnikJXv2Pg9BAe0Y+8unjAI/A86W51DQCE7zv2Gc
QWSH4LEXhxj5zXcljQxmnRl+UhYTxjdgOzT7h2aFwZnmuShMlPxkzrzYuVNABwSw8pR0GeBdKozb
TpfHNKk2WOjIlUJSmHYkG1ujhr0L6jCT6H+swYHDDad/Y3o4RRP32dbFiFqOz0pxqrdJDNqqcfAf
wqQpHzo6UNuhCpDgeEydLzZ8uRdgrkO/L5BH+VfPqp+g5P/E/jApzrazexClMk/DMjJ1o4jh9jMZ
g4yjOOSFzvRYm6yEZWY1362Kufvarb8ibTxyQu4jP3FfxxxpSw0YbzcsHNMYKFV80Lc+Qu1d6phH
JnfyoLs2Pvn18F6r6t4WHKktBYRLxMajkVMcTtLXO/hgxQOJiBtFFtS5J+y2M+bnKaOrqUQaSTB5
2yCb/NtRxorngfA+5nqGzsx9KE1O2kNz5zM9dD4ziyaxjiHlXZinL6iyqFUXfBuJpfZMqWLYB1n7
2UxMwqsKwm014au2h5IjIeUxOJCXTJ3h9TvSe5yTDruo7OMbfCLgZEl93tjDckkaWUYAxqoDrH6e
EFtd4OmygA35J3avCTw6X9fEqc5WyxKaL0HEMuW+Lr5+QpSHtUAkHbovpI+A6ZDoLjdxPH5pF8Sa
fe0SdYBRYoNdBuNIMYHbDhnvJ4N9GDKk+gSh2ahEgcJ+t4LwZJjlsc4gxLay0m8xneZ0GxM1CLBd
UEiKOoIMeQMfhrkVMWPuKpcLNTX53CtgrajqnJ3OchBg05IOkUB+c+1ESCFkq+7WSeD9U1/fDYzk
BB3mbVrx9MTh8DqO/hVhibEZZHYD5e04BjQEOY7eEQzNUk2+1DZx8kPSou61C3h0pqs/s3ROW+EW
UQ9pbr66Kw6afIjsZLThez6u+QYOEWKkIo0e4zPBWkjHY5muYTCvOqRg2btTeQXpSiMrodWP7kEq
5pOBrr+SVMYyZLQ+M/d2HnEKAW5HTtcBr2y9cjqMa8beVHv5sxZEnfEiE4aHZk+duHG85HOoF9K8
soWpoWEOROKl1lCc+3hun2rlm19BeSZfQqNtvS2kRcDr9PRuWCX0fS/pgTYl+Gk/qM2zsxT1V8Qr
vRlVqV52A1mdNCHIHgTVnxDE6BbHhBQpMiBzu83JfLKCJ9kOzFXTnFwlersO49YpbPYxe8NtmmA0
4qlekp2gU/JGrKJ57EXqf0GO3SEXxadXcFJkSyhAJ3qzpqVuhl+F25X7IDEcmHZZUxa4lZPGe6eH
rMwb+HYlMNghgX+JeoHHBV1ke2i9EXQKtfo2WZAVAlSaf4YdJWXYNEWHzcbIXt2gBchvQYbedrRe
0DCZrmRaGndWtndiG7ys9GK6bZYoNR84x7dXQXbeXZUlCHFqKxVBREaduCYVo9odyF7etIVwd5fk
Er/Bknocr9rePwBmsREU9+k95Bx5iK3Jfw9p1hxpXIpzQHkPo4GBRC8JZigTwkW33owNGk3H3MJV
IfuyEx4uCp7Rq0/CALrfAU6whySsu4W3ReRcOhJB1kBljBADd8hf9XK0+Om8DeLGPIlspqwyJdF3
OknGb0R/6AOUUPNz15p2yepXlsu2dmYieGsK3GNCa/qzHIh/IRURXnoyGiEE8C4TL/4UkqPl0oGq
OnWMHYp7gTGEas5geWlkjHKblv2tmYPETqyqeQxm/zVj49lJOYLHhyyDRbWt7zJamltVExvIEkif
xgIv2duGCQs0tvZsp/W2i2kiLx0x8fif7WtGLuTRYa08KoRkp8xuAIBxSGfly1yE/bm8+J3RH+rB
DjnYlONJ9QOEgqzwriPn6itzDarspPNIUXV/0msuTy0SvnnTBWPM2HvoGxg7fhNuwiYxb/NiEGdP
DstdamUlcj1GQGKfxFX1rQukRHMgR4CV4VjfLXMYDbAlDz6TJpjKC+AZznyq8D8poyc2O/Hy+ADk
V62TBuMdCVyK9U+ihHDDtjz5dE3io0/a4W5uy4DpKzbOpYc8J33kDnM7pT/YPhmgBShDDj6xXmed
UkDAiwy39jQ5m0q705WlZ0CumWYQdsWK6A7Sfjgu5gjc1FiGYNvKrN8pmyZXIbP5HJeFEeXWop6V
bRsjM3pDM48XuHmTXEUMh+y3kKKm+eHA3hcw8z0UWKO3KEwp4fTSCvArEYlLyMZLB6/KRvuxegzA
qt3avY9NcCjHTz5fzpTkX386rG7LbRqgZdzIcmCZ1s6CDaEUcn6ahEloYwCu6CfzbB7pvNLWFxp4
LpwmQGdboUN72zloaKPBKJG9jZNAYlsnAGpx1Qa7sasKlOOjfsfr0eYRIN4xpUNqzffeBDOXyLgg
6+GUuvjDsO80/kUu7rVk6uXi6gqb/tCPvX9OTbt6Al7jbNOykuehsOcz9k5sWU2AUNzPv+HmYmix
KHO8cZvQMBjipN3VmPV0zpkeA5zD7Gplqt4UokjIn8A0wMhMQq6zCVPaNAZS142V6XwFGqM12iPk
ipP7lI8/2UytB3uBGRSFDCqmje10VcZA2EeiwpN5tH33qxwb/SnzVFlEuFLx0nDsgoGp2vJ2IhPg
pFipb4Z0gCE3Zi+xl2YXVnXw19Xi3o1ZT/gNqyZCLYTD4+DGtw6r+L071fiPg8xgz0+yZ3cipolQ
qXTfaCu9HSmndzK3nW/BsLSvrifkzdyX49WIsVzUTfCcE9Z7Ehq8v+tiU+oxGkQLKQB7hVb5YCDd
I87AIr+bNajdFeSXoM1H3b3BPzbdFoppZKpD0ewbep9ut/A0D7jZaqebP+Hw8g5MoDhi0PZN+x1C
TzlcXIrHfaq7cWc7ptluMOm7h9nqxhPdY1vdCCjG0drZoI3rqQIMjmccuzWI2e5rxOa4WVoumnEY
bEMazHTNG/fFk4GzjWtq7DzhWzu4ymITX+RaQRJnENPjAyNvJg/x7HlR5VjWLSxF/yWJ9fIzDw2/
3yimsveV6O8pFiXeFV7tPixHEh3HdRRXoB3YzsoY8PrnHAsND2DrhbzdnA0ncPi00Oz1Wb98Uj1Z
EES+e+GhnGAQez7JDBvDSfAWCIa88wZGWGJvYDCn56Gc6DLid132yNkUbpIy+941uG6rwWkjkM0O
5uSKlmlElp890oonAJiSyW0ukz/55AtTRt4YqvZPWuIg77ySAGI8R/cOaI13Dz7mo540TVQpsUSL
QeLTywZH74XOLaKCKCbg4/cBee0IbYvdjBXhlZjX7s0tE6KBesf+ZDKa2Ls6iU9W4KNHQIbDAynL
6mmYpBkSbzODEluKJvzpshQ9CeH/qJKZXXdMOO+mlhxR5lp96G4k7YJXdKngtK28tb/1guROG9sv
h3OF96WfU1J0RlW0l3SxipPsszEy+pSU5AKe/b7rRLI1sjybmOKqJuLK9N8zs9pZkBaxNjEMN9xB
vrK5VSc59fbdsMyKhMauWUcBIRqZearLxzBPitsSivhT5enizkGYsBlJ1+LuBxefj+UcM1iLsLPN
5j4GxiypdXoOCr0o8u+lBHs9llAZvyGOK76WFbGhm0T776SnAzfHIHnISVk4gTPO3D1RKrR7ZVFk
mr04ma6qj31GH6lfzadhNN1HZh4ELLWWql/VyIe+bVjHbqZCgI6gcsbbywJIV12T5xYtpQqxnBVA
y5FadNlWqyK75hblD4poy/tCanaJvnpeWXDW0gKJ3+hclUffAiAVlUr671MbTN0NUvfF3wZ6mW2k
O2n9tax191UY1fI8C1DQCFcw5/M14lzK3YPjfDs5tUaDXxSVQzConqIqD5BGey2HH/ZQsRx7Tpw/
OZytMi8/tQDGZUZ2a6GzGpgc8xWb7cp8oxOF8EqhZr74mR2/dhgW2b/FKu2XzfcJMVq6bdEouDxZ
Wn4tADudp7Sm9I5/9bLcX2mCFfbBb+wLY3qaDJSdGKdJ7Wa17J8JeIeiZ6V2vsbAOM1xQanRb1XW
jmcjWLp9aorpKVNIzejd0wygcZ+EN0MblOec8SQprPzgq2obugiuQQBDs4lHg8bCPDGdOK2DgNfR
s5jipotJK80Aqa4xkECu2ZtMBtUGgyS0xlWjne46VnV6Eim44K2qzOzLjE0SNurQ0HZIwYByAKhQ
XG7RYZkt61/BYLWrXeOdf82pHys8g2fAlG/03ONLLVviyjEkFG2xp2zjl7TYHTTm8E6MUdn6Dkd7
LcE4yMp5Dky54LHr+Gt8KW2e3nBEmJTYVY5H8NfP819NJndtlFgZ88MgSBhNkq6H18WzSiYVrqhK
1O092/XGi6tBtOgq4Q0cS2nNBYKkhEnrfZXk3AzLzBdCIFCvEJEA+nbyCXHXEz0mm+HYEvlVg1G3
mdFSPHiMx/PtLzR27axxOa0d8iumAGQOanWUw4yK2Giece0xz6Hetcvn3tQ8C5icAnVU6cA2ZOSl
5gXOU2cXt9INLTShJOzZ+99End99G5pV3CRL5fR9SKLKypsUeKG7qzs/bvYkdUz5UUwGAmnPHfL5
Osdd+2a4Ni/QcnNu3+9GDlo+XpXBZFJGkxR8BmQn8eY8e+bvhM3UFXvpMsk/QBUmGgUUf8iNGoqe
t6RIu+G/fE60WfFSN/eGyVwIEVBhVmjwukq+lT597g2y4wXbHvKy+cp6meQHScxmcWs4PQ8lWije
aaVnJ3eRW+dDcYesq10x7sXwyslfqhc8EHH/bBL81EYTCejrjpbE6jAIxweOH7T8NiQTvNB+YkR6
R/Atrwoq9OCd6PkZHZ4qZCXs6fhy0F+zpDAyDudLwEgVzY1n06MDlBM728loazIevYa3OBNsYiE8
H6aZExJuSXQIGG8IRb4hZ0Ft0Fw7L4g0LMrUID9WrhkVRHhVT048ItH5X8Iik3Cmo78BOoUxkHyq
GPsQrcv23plqs0F2L91/Q4L6QEmyxIrsDhyQOKEFmuZfyCRTgo4ps3lqLbu7r2c7MzeqGj28A8Lv
s8gmqU/9G1zPB5QwSBj+bWhZnmtyErTER7gtp2nGdZyeEPob7RutOpQiMU/Dj576bmcNi3t2tOzI
BRsNkCPlUBtGpOmybNRUdNdyqpi4Iy8h29Oqh02NlyXSdud+6RjrTTs3XUUx3YLzCpcSIgcqFxKt
HM8YH/EgphEyaPOsGsPsIQvkTP/+Pn35AJZZ3x7ASdzOUFAsm8HPP0cvi2G1JvvHuhIk6aU2U3VK
0qLbSRvCXz85060N0geXT9I9/f3K//JpEioF/tkGXSzsde70zyt3fNXGrNbEdecWJ8uiBK0N5/EH
PGAqiJBx07+jbH3EQvFmObUycnXX6Rskvg+D1x4+xoD2RLJIlPHdAiOGuHEjPM+Q7/CAxWFwUyEJ
vjfcsT3XQR9uaNZLROID8/3IUA0qpjS14Rr//Vas1/1jIMzrCogo4lmD6s50zf9wK+qut4qOHR31
jDU/BFU1P+S/CMm/aUV/v9j6iX68mCN8epkBkza+T/+876FGh9JIzO6gFdfs1JLkKNLJE+f09+t8
fFOM+Riq+ShHeLJgFjGz/HPKrUmwz/lONXw5Ja11QbOo3BMtuMbFVQ17w98v9/FB5nIWz5FlMw6l
6R+uM8Y/huq1NrOa9Qhe7a+NJ5szBg1a0wU6QARi0S+lXrtQbAx0kRcOWbu/vwDwFh/urMkzxQTX
clzmp97vP//jJWQTdp2CIRDyGNUNrymxqcY+dxyShyCSJfecORzo7ETRMxpIZfEWL+hMaPJ04BkG
vydjlX4wLRPFBPFOgiCIsW37AVhlEnxXnFFOUnyskKwgsYhXTwLB6fi7k4mIDLVYyxGPyORTEePy
ofdbg/bVorHEEVyeke5gIbP2/57BuKNio2VosB5CHSjP95ZC6kv73+lRShmz/BIk2skuNSdZC0G6
67U7oyRC+diXSqiHcvrF0JLk2j9TXLChMqZhFEg4OpuuGtdYjKAmeHQjhxg3wSwAESL4ivlvMxo4
2BCfImkH7HhNQs1POxIEoMpMtj9sHFY88zAJd92J85TTgIVnDttqr7KDshUfJeta8jVp5zaOstwM
zlUv6QQ7yh9u8qAIf4LEYavkHmecAWJGCueBcJT4tQ7XyOo+TdOXpVfL1Te0YjMFs4Gpv4wZQVm0
3subrG/Z0Et/5BCiAmNejik5McMPt3Q4RjdhSv7xnNuxOulmZLuXqPjoThDGiFJxCbIqauyA3wPg
GUOatXS13jghRyr8lSmnqMIOuFE0agALzPl6cGZysxyh8BvqpKqZDbrSfcbw7td5xO2KMDvPjYMf
J7MVvVRZz7M4KnMS1QWBVeVBSu3oXxMn2HZ7DKvrmSVzuMjAMAY7FsopTM1JloVHBnm/bsLqsfSZ
efc8NA0vduGQT9R9RebZg0Jo9ybJt2FQ084xreYpxOIa+q+W3fPU5Oh4ztqYurtYqbrax20RM8I3
gq9xMd/KvGas4NW5vjM9hwqylEAVz79PafOUg0ZC3eVsiBCodg6tzZ9mU1hXnRSmg2HId9xdXIFF
P1M3YVz++5f1g+IAIilLBUeokGXX9TwTFcafq0XoFUVrm7W1yWTGmT5hgHjlPbJOBQ7ICCwT6V0e
DNzAv1/34+ILFc9hm4VjjgYIxt1HpcNEgRijJd6U5Zotkhj0lsmgRL3z9+usi+ufizwyAjpapokZ
zAfd7H9YDWmsOqMi8BePpuG/pKFZ/ciF3XfHNA9dPP61T+VKqjPWzHgxm8+KL8XPv7+Ef7nFoPjB
sRJTAoURIKn9z1u8hNqC8+AxuZkgqTeaYzy9Jh9f80oZsF39vUo09+DvV/14quAdI4UhFAV1hOcT
aP/PqzJ0S+E40wKqnSC/rIaChVVrnW2Xdf82Jhm5r3+/4r/sc7xPxBKhcJDooEX4oJnBHpfPVcHM
l/SD8B53KcLEZLZ/EP/NUvL3a318fCzhssdAJ0WaQ97XxzNTjUIlVHPeYRalFEHA2BbGtVHtUr//
/UL/3YfncifJOkZsYvofPrwU+4XTO/4CMqIp3gn+yDpSQUt+EI5Ni5AumL//Vm/8/bp88z88uZYA
9IhpI3BszqaO/eEDZNOrPRnjgKb3VN4LgeJXOwJyHgEndbv/T+rObMdyI03S7zL3LHBx53IxN2df
Y98yb4iIjAzupHNfnn4+D6FnJE11NRoNNGaAggCppIwTPCTd3X6zz2zByD3xsumLplTrUxrdQCFD
6rfvlN4n3dbw5/rTxq9qbzGmyDMOYUb3NCbn914xOM8KJP6F5hHy7zAC0xeaU9P3AlxOp/NkPhlW
5D2WWtKlCtQaKBqwF8N7nvjan5ME00ly85ETHoP5nVKYtl4bqVGnF97OzJhqt/oYO3yg+8WypyNG
jNK/myyP5WoGkZi8VQHNYN06FjVh2hV+0MLZk81moUr6MsZZ76tBT3YKjH8dolj/O7A7XkNt6C/q
NFZwapinlYNxwF3DWzsWKU31DQxTMjnfOgEJD/55+a0uGQ7nimvBWd+/E8PMnxDlZP1uiByGD5kX
WUxwl7Ezi1Pvhqm/bf1OYRXqi4Izr62BYoB8KrhM+G3votZZ8JDoMgROq6wbOQPGaz00hb9LFsGL
rBxT47bFC/BIukx/uAimRM7Q9jPtSi2xJYF528qi4xfBk4PojBt6E6T+tJdZLshN0BP6iL/9K88d
WWJBGSIW/tkH4IjL3jUvLVW+EcEX0eHFV70g013OSJyGDF+TGCLWbi764DAtkfPWEjh4kXTcsw+h
R0+dyPzLc9lEgvBznPrJtgz8dt+k+s3UYb07MKn2qV0ktozckYpOrH1qPptzS0/yJlCgjv9YEyTy
ID3KzCizyx+iUArdpv2hQMPxVQU+ewJFRfly+OPfZxTkR/SVSs+/JF3ji4uHZvk2SQ0h8N1JHbqZ
/pkN/nbjh8GA5kngqUE9Ema4/MQDk3EyMyrSqcogMNOxzQUWF0iqJumHILs3hQU9IX0fXtMSBXrX
FF1b02XZFMU1gY8Jh25yYStJ3DzGGo8hN/MfXpelmfnIZdlFau8WPpJ1TsIc8KajYnPV8IwACP7+
clPS0stauU0VEOOepv33k//f5iX9f7AMQht//32X6IrEYdIXfy6D0P/BHzZR9x8cin26dDBumDDN
/80kav+DswV0Y/q0IMFqTeJ/m0Sl9Q+Mm65eAH0HurzHnkZrE/H//B8iwHTqcLh0cBAJl2Pwf8Uk
Cl8QopBe7XzpOhx3/rrEmiKdchgHuC9JF8FyKTeojK99Ls7h0HQ7e2n/uDVw/0a/q3/iENWX4c+7
GfP7J7oWAHDfFBzb//YTk4ryTcY4csVY7VlY2XtCH1hqpE9t2D/aQX/vqx41dXReg17+Yp/zgLPn
Yy7IczWGs2t6QKNSXrKuXLt1+1Y5M92ogxuhvfo3f/oO/8ln9YO/f1jdy8W5mu0HTl0TEtNfLw8m
NKa7YYhPMRrRdAsy2K1Loym7A+BbfKflzhUxlbR+Zz81RAru9aSgiUlYpMvyjCsPdEnESWxwwgTz
S9OunImDhWvbYASd+IdMdJe9E1KD6dTOTxpr7xkDbRyXTnanj+3T4t9GhF+3deaQ4J0EKiwq69BH
w3NZjg5RzWJmtUsOCBMpyZto/pjs7mYaBISvAt8LiPtmw/bYQOxOmeQY04PdKLHuG4eFLWAv39hT
dBkVTjizB8PQeNXPYvEx6i56HNfGkD5Zxv1NLFPrvu4G4z4KI3enMQu7oFTOAYcV7qbFE8QAzG1g
dDS+ErkMizoeNpwZnN9hZtDoUYl010fGtOnshcbZ3gDuhujJoOux9Zt8Fxfla9yJ4Mhe8G0R6lG2
HGUiq1uD+MpOmeD8lDK22DN5XS5sHGF7j+GLNdEba9KjioGeC2QGUcMZxDYwkyUKAAhvWZwap2Co
n9mkmsxL1bgt8MdtLdDiV/raT5h6y9cApxdOS2fPdxiQ+6/628isY+J0pQSGKI5FnH4Syyzu8iBk
CluavbUpAyfecyhkT1PEGW3KyX6YRwe8SW3KowxCZn4GbVlnf849WieX+LG2S3tb4SJa1/DtOkCu
BE3CGNefrzN+gmlKsU9nWlERzt6hxFA1qWOLQKNglRLm31q5cyeXpNn23VKCnQQUlMRNdSMNGoEH
zu/bSlHIDPWhY13u1TWfMb2UfviVunH0GU2MyWf8gMOQF2xWiBAelFtU90tYpCQuOZpDdIOP4Vvg
miAUrWkBSyEYxhGRQe8X4nHybvvGywjs8dZpk+yyxJh4bGU459iK3r2lyt9qtzUf4cGBo+MMhRWX
XmGmDZG4Mjk0tsQqGHpJ5IB16akSO5a6AQKlftZT6B3wS5Ik96Ni0xZedjR0FtWYrQzCaELQU7lA
iywHv6eXcnGYP+KL8daqrtKbMOwU6bJAfnjJkmNBnSEW4c/aYeS5Q3bHMCg5vadFEBx4/0XPNSnZ
ylxSHtKI5babDzlJWiLz5KpcyEGN1bWbUGdtoyg+NE2hIVtj+JALO7uRPeFuuxTVjWEGy49Zh3V7
HdvNZ0vXS8YFQPohDvfgsQijBvdE5vtzoyO/hZzHqwhmiJBhDFOKo86+I1TorByj/8gneetauH0U
Vb5mR0w7tGc2AATXZudTOK2g1H309lgv+q1kGNgy5u26+6EInbUD5M9hb7I3XYLBIwQ8JoaWDQ8o
EQnxkan+HCYjAI4h3B9h2L4UgBoOc1xigU9gd7VSJRjFxrB6EWX/vtiFAq7ii4PXuK+pY6fPdURQ
rnV6QI6tFV15DTGTwohDhMovtySK7VsaK3A+YpC485fJ/zkbJeRo7tV7VSt1Yeua32E9HshDxzX2
bTljDMmA96L9re1Qvadj0e6rtOq+wrhmiz970a2GRayoEIMGaXcVRq34J9ZormXfPXQz8Ja4leJM
lTh0bcO87aLxCTHodZLmi8xQThj7qwi8dx0fMj3X4bgxWA9akznJ3LaO0sfJwc5t+m1NpXe2eIAP
ygrxR3nKapiNqCKAL5hG1rEAhbFuhj4540AO542HjxgHiuK5botBYDeqnYMJBGhfk+dCS0O5ZMSC
AnKrEIdiVoJabapa9T+8DnL9Lg976hrrmBAsyM7OfMLVPXFlm/JLqL44LCQ3tqYVeumF3f6eOBHJ
2iT/tOlzpJbRr85CjRWGbpEBCPdC70NiC9w5Bml/6CSxDT8W0HvROc0pkg39YLnbaeOMvPpkJO6B
T2e3Is/nQwS55xiRFwZ93du/liSpp630+/Cp9XpqkfqYk3c1q/GGbsz41C1teR+lvbXltj6iHoM6
wHXnrEzZzDvDrNBCIW3tImwV1bZAGdxAmjW2HSavO9xhtb5i+akH8FIqnAtFLN2VE1T+bojt9Jop
9AwS3cMdPcmoVlrqWXhqdmZv0HoGKmVc2WLOIrx+vfYbUqZ56cP4azTa4KVq2mBrsM6/d4NXnfFf
kxasMX2dbVpd1I3qXbWHBVpQCWoV+WYphuJWpaH4MGa8j6EzosSK4dGuy/AUz15/jujl2TIeW7Yq
6H/HVMjftFNRbV0PL1Obj6fGa0F6OVl319oi2HFIem2wU64mt4I/awRVfJiTEl4AlZ2bcvJhaJng
eeZycHlNzGOJdBmY95WBuTmbDJAFme9rfgom+xV//0PCqsrRF9d9HuyCor6N2yW5ycax0yCpi88K
dGV3QDfChNtolYP0S3vWuE3e5OMjRlrFACQZs40/LO1NGGQPXUE4ngciRHsOnFeHvQc8ppJcpF+L
A9aWQzFkDfXy3TjH2w543qEaOQHVuWMdM2GFX72HyZfuxepstDH5SQEXpbLTr4SBwZFCvupc00b3
krTcpLyyMZHHmxbud3OieGCYHhKzAW/rR2Z3YijgH+ZugpUQOlAB87IVu2WJaRVuAW1j469XtvtF
RIiTf1wtwY4+kLsZDygAHSLcG0xV1ybG8+TnUBNaF++sUaQotlnPqqYk/jXTlTdjI2uYi4Z6w1of
Huqlqg6tGMNzzBz3Eg1T+hoZybJr4YWtM5a/czNMHcjMoJ92Pt7+E9g29SHyJDyPmdv+NiadMCS1
rWGt1Xgd6Wfdc0Cj3NHFiTLCBy3L6BEnT3kcYGyviZfAoCQsvK5oCFnJUZobTNXdwef1s+0jHPde
WqVn2JXOrT9yoPWZGFyE67enMpi7/SK9uyTEGJRP1ToVfvZbijrcSSMziXGWh8x3kl2vW1GiLg/W
IFJ4AK252vTOOBNVrsvDQCrpxpry12yQySUWdDiUUOnHQrZrXi/lSQz2Z0n99anFv+7KwnlRw9Dd
RwNmhJgfW5nNZxOhuSyY5xgpA0My8dSGcYocP4BPU0N/3+vKgJWz+P4NK2n6MvQsnq0TVbwd6/rc
4bxMzTG6lBggfodOq67t1Ngv1KUHr34H7kGmaAMEm8BkqrR072ISx3cj4QnCqNEUbxZEVIYRRE0Y
e6TqLANmg8Si37yGNHhrI1E4Puld28mbGwoo2RQaecq7Gy+/xSy8NejEsCDR0D4BrqWH/kAQ4ZHK
h2uNB0mbqrYdmI8Leam3lM5bYCJBfkytfthVOFLXuJd3UnmPvOmSdeElwVZ6rGRDnH4pWqY3nPQ+
s959L8Luaa7U/cJ57Jpn/i/lOu/z6MZPjCHA+kb2NfOLJ8VG+1Qk8VsuJoZOfDIiOMTqUWCTdWDk
7CbBEH2MbRvtsnoYjyktDmvsLAoykewPELzkrpjnYlOlIPE9cHa3S7EQqS/9XRR3WsOfSEhElh4T
3fFNYqmfG/LqpnpAaYrXM4SSW9ErxQAn/DRcphGq1QwBtpuzj1cR+027BSyWrmsWsFVKT8EmckKy
/jhmnmjOikH/hsZeuhnBCnfFcAzzIQ7hK5n44hhRHUB9A7UrDrYZNqO+DV0nJywjYrEbv8XApTtE
ljfuUgWuIo8K+TBO6tNxAxvDTQc33qHJgtad1SSBqI6ucxoYaN1YBF1WJWCirRd5PzHBtIepSaZb
AZYhHfNuF6X+ci6V6ItVieeNLk1sKaPg0NVSspvlGNZnzyIXwzuycsXGE4a4qMYp7qhXBvrR2SAD
cb6f2snroctkefVKeMgkj78AwJr8T2z4r0tefpj1AgK75pCzcvCgrUbbHD6iTO99PSd/tLuIVpLc
t7lRJ9kcStX4/ZEkvoD6b/ebmdo8sAfCwW4go/7Q18Eh6I0DHJEKZ6PZ40Mo0hGLu+KYuYQddHD8
CbCWeB0nlZusl455uE1J0aZpzR91+zVG03QcCuAemDymH+M4IHXHdvCLzsNl0zUVpRvskFZBC8Of
ZMG0m7Kq2CdSPLSFi5dWOfcNeKKyMR8JJUcnUfE0EK9IV93sPSZx2h1stO+3CazUvuZYDijmmShq
tRpl8rPIa8DB+k3nBXlOMCKc9kHg9duiED6E9YAT7YqtfnUJCuvoz6BqUhuyV0BiCdN58ZjhiacI
Qpp7nJ63OQ/fhpVlgR5GyyDAvxCpi09W9wBx2/SHO0MOjeYdRpZbDuz2Ax7Q/ejmJPYAXD1QnQox
HxbLj8rOOCnTpLXvwyzem7RBgkbSx80JY38XUEHdLJyX+HzDDrwKl8nngVX0oW+wNBc8ePwC2yZK
T6rIcIZ4bIjgq+6DiS2wOV1GG9tly1l87YUPJD+z61hqrnyA78u13efKyw8i6vjSQ3e5JAun18UM
YBvxXqTCUTw6VWy8sOfuLwNFrkcineEvb+LM7vp5fyKFtVlU1r42WU/FDWBABSFy7QUokxVndNya
ozoRhcOYKRxlPrcJuRAcu8Z1QeM4doNFOXADVTXnLPt7cWb1a3EanKJpPf8x2vlvUwj/f02ba4fG
vy8j7pr38tfvP6uI+t//Q0UMUAuZTgVEumGpmQw7/01HNOQ/0A6pVfZ8E9XZxYrzZyHRpANMkkLX
CuNfhETrHw6nddcX+Gd0ft39zwiJf53VSeEJ4UN45zYVJn/n/20YmtUy5ATP8unG9ZQdILQsL1Bp
glPZFC20jh725p8uzT9R5/6vnyhhL9AuSuCcXjreEH/V5iCwqq6t2mHFMJC4byyxpyzjaJnramoa
Xoh2stz/6x/5t743fi8pYCLR6Ydiyv/+PkoDqsJAwUTNn7BaUu056KFnO4Up7GEbe+8UKY9zAPOX
LRGl6A1AJ+rOHImvyWlynMA2k3I8odMrdlVWtH/98fRv/H8GxfrTkfcJTJPmVWZtzt+nl+QH3bCL
HJhH1YwcMJStO8O5al3ee7qt87sSsJQMojb/+gf/zYzFT3ZtwT1kCZs7DUn576Ju73qYnAzg3IMk
7liZvrOPcmcBXFvhFz0CqcHVnbh2c9tHCq5jnfQgfnN2XVh/SR5lQE3ojHmQIFyN/2CMbP11qvv9
6WApWLgMeUh4OhDT/2wQEJMAl4FRCj8DHe8rA7n3rhEtPM2G2OgKD2gCeqQx/HIj3YYtu+3F1Vfl
C+6lrDDan6Qckvuip+7mGrdJZGxm12BC+B9cRLT9v3yBeJ5wEpg4xyhwBFdiun9rIyXm6wYTu6VV
KkN5TGBibfltUszfOdt5ttnknZetJYLmJY5GEN1lCglF5F532/hlfpnTSP5wuxjxgcFbS+7Gc9Yp
aEG8I35Tu8d6iOSbA3oK328SW/OmHaT13hMd7dbpyPQ1yGaWvjoKmABOPj6kO8ZSGGJFkFgfCxxy
gXOefnK2Dj2JrrsFI2Skj7SOc5/SgWWDyeycpKRYwk8xpSYYV4n/RpppnFs0tt3F7phM+4hYb7oK
o0xAZuTlFsnV0Lle9+g1Eoy8Cif/wzN6Ezp0Uhvtsc+NbjfMnGb33aDQF0K85DgLLU+Nawm8eU2G
rGqOTa9aG/RtGc5HTgReuDKrzgCJ3oCqXrveYDRb2JrTe0QjGAR9DlH9xo0tkVzmROLSBhmbbXnh
8CcuajZpFjMH7e5WhX3ftHMEkIcs/Zr9QnIVSN7NFSMiZCvbnPirMeU2oQkMXiO8eXATK7PRw9Su
okCGgODUIVIsNl6OYkjSaT8bFGCnhd9f0yH86FKbvXQk4WajDLDLxrFfn1SI+rpD6I3zp6Ht2rPf
jo6xGrM4nW/hO7I3sTTf2PKYgNDUGPifOXVYo6YnxpTZ9hMdVcHifZgzQRJ0rJSNXyTy6c4VHa/q
79E6AK+JlIQR23Jl+jreoirf/OU3cZbtyNCHV/isYufOioF6EQ0oIIYs/U1bBcsaJkM3bKcZPoBY
aKwh7tKb61E3Qq3CtI/vF4Zcn0k1jrCLCDs36EXuqi0s6x7neNeQ/8gYXsN5DKanXgyoGw1bnYCQ
LcRuOAD1nYwmtre1Dm0YvFyGA8KA+4gBG36iNIDmoecS9vCZEcyrYcJ3RP43IA9SNkN1rCUhEYNY
0snJ/ffiO0Hi4lp7X6gHsDmAhc2u1WGTOZUSuMR3BgU8K3kU2Zf1NinK/jwvGotLbMViyrGqezrC
nMQeftGfkF7NJjWfPIbvTIkYjPAZdBQGM65zg6eas45LUEYifG8cHZ4Bt8e5TAdqAB5VdMQM/P7z
BFoedHC0pb5Cp3AMiE7k54qUrb/g9hWKcqmp6EJseD6U/hIh4dfynfDpdNjHAkgpyS0wF0KLTZtD
I2WPuMxSsbMICrk6MWSkIvhCQZHzuuO/D9atThdV30EjDFbJyWomYz1nEIxF6aitXFr1mApjhkzO
4P8109Gl5DvFNNY2pxqLr1vnDbLI3JqRlu++80+LjkIRhJePYknlRzLN5W0z4c9y4WsjKxKjqnWg
qqrIna2UjlkRqtCJq/o7fdVlBC3dtJTNLv8OaNWW8buC6XatdYar56DLSKMK49Mo5piOMWI8XxU6
2HoJHQJgc2wQBst0LozEn0/y1QMuQcxzeUCdSMg6kCXL4FOuJ6LJ8XX+TpyB3gPV9Z1D6zuOx61t
Apz5zqmVxGnYxSxgW3WKTRE4fVN4YkH2u5FD6Cb2dm1PYxVJ8WSfZoggKwMGznbQGbksIi3HlXEO
nk7Qga6QL/V3rC75jtjFFUGNoLEHhG76qHd9nfqHNI5oZeiB0JyAEM57s6YXDYZgLo4OLv19ip9D
cYDV2dG87B9Z/PMP302ca2o1VIsW6FH3nbUgtTmB3wwM6ez6oTChpR9QQPt77AGxuab/0T3LIfCz
89CV8XaYp+XOKEkvS3MkD+WbOa+zGHsMdzEehqhlZFFWwt0tgacXoKgS/r2GUhn3QNJ7dUzGYOGc
KiwjPA48CsVmbKd4V3PH8mxn4qYlH7UORhe0tm3SXARDBOB/2m9oP2tPUy7vBjhuwvGfcPLYl2yY
591odHvS0Pvas34V+fKgzOB3a6kHqwq2bmZ/EOK+bRaNeEzuaLASR9m09a1wGgqe8pYsrNNHvFNj
6zFH1OnontpxAlr59oQXJIhRojwy6SCGrK3Fg/wcjlDCa1u6O1Tp9DDMrYWIYztH1jmP7E+S/g6V
FQPPjuo9t5+3zdyx+4DuMp0H/nSPtQeoYuNzCTE61y84mUITcdI4AA+YsIs2vgvk1unK5NTIGewz
NZfqTFExLXWNmSumJ8RRtGz5TrHFDk3QTK5ukYF6sYzY3HnJ2FAawrUMo3dDQlYj2e4bjyqJoh2v
5jg6JqRG2Ggxupa0o0amfwW+DK0jwLT8VJm8TwkHWlzcrNiOoKfDh7J2FvjGVEituP/UGqx7GJ0K
0kDsdDt5geNOpKhLpnbPRmNcB80k6RRLxgkFOgWETZ5lbC6cHqdtQrxcgQ1FodlQdqwBsZYYDpbf
yJua8T25aEcob00ZmIvgNEFwWpngHh5SIu48vYSByErHhfxR95gBUVXjmOS7uaA2wf4YdrgkXJgw
Vn2BzoSNtjR8DyD+ULqbdC7UHZ0ZcpdS3F5uhzbKP/2oc/Q1oj6owe2+cb6ZibXGJ4LlBe/TMXQS
69kBT7v3NXIRc2W4ztMg+1JWZDzXvUr6bZYnNDnHURRtFwHLOvO8dh1Emf08uY7/FkPB6k91FcDs
SbtEVMeO3B2LBsI8AfSqPgjNh5w0KbJMapKwRVGiqNtpfusbwfSjZ+D2QNKINLtmTg7831dHWq9Q
z1uO9sK+UkYTvdjzCF0uxlT2k5iEPAek3sH/5tZX2jrec9RDM2xwQP3iysofnRXCfgc7hAmhYMnb
FIBLu3WSy+bVrStGtO6EYjYbfc4sosFHUE3bRbM2M6dXhxZ5ZF5lmsXJY88GgGC7Mx562oB+Kg3v
9BGFTlZdeejuA58z+4PziXmVR56646WK6Z9xpunkFi2ol5oBxPiNC9Xg0JQB22oh4H0yv7minpr4
JvvAmXeCmClbK6gpl8Gluy9KBwicsEnDxeUvJugIqEskqTTDFHXkGNJIsxf+Msstr63xprKc86jJ
pxSZ4OOYI2c40oRExlUzUkfZWU9ZLMtz0Vn1zewpqstUgdiNfhfssrEqt9+JxMWcjsY8ZD85mFLS
EEBoDTSr1cfGEG69Qiy3sVNSnadSalalw3mIE2P9WdoihGo/wIAFB/HscFI/pLOoT0XQxVd7rCJK
obIziIxbbwnLi/pGy7L9P0WecSw1ddbV/FkZ9tVzzz5nn+fuvZlhnocctjLjqt0LA2iK7w35BYdM
u1YmSNtYw22JHPXXRQNvpUbf0rQMs1/jcHMNxk2/EbkalusAlkHQAqA7a5SuraG6dCjj2weGQgkn
SB6kqZtAQ3hHjeO1NZi3+0b0alivA1vtOFKBxmsWnu+syb6QZYwndlsWHS9wf4dvBHCgTbWjYnxC
TXLsbeZG2C9zVAM9d9RyHhlcbcpefsSUQLEFIQ89BsWwLUBH78G3/QZ0UEGVyJZim4QiPDPLA68S
t9CO4tm+hcpaPVlxW16L0iROJqLE206xw0Z6NqbV0mfjzvfi7jxDrqJBlgxE5hkUtRr9fC4EQPt4
yb6C0QcsPQbZhjFQAMfUpp7AS2w0VZjte8IE+T43O4PNflwGG7esLkVcfM5hFe7YdpdnoR08ns20
qNPGnkxbfGBfRbx32vYGRZFAZq71bxOJNnbSBnc9bptw4Zw+uClfMUaiVjuKeu0t8rTLaKqHcpeP
RPxXqqyDa5/ScVD2zbJutUKHV4q+G63aBWwKf9OXC3pda3rawXQs2tC4Crjy+7kV/nMgQk5OHYCj
s5GrfhsP+Yu/RLxzARQQ4y+hSAR280oFIHzaMCW2FvjDatS6I9wMVv28NvE2BGiTRjNIvSE2t8yJ
oR4p10K+jyDw48nByetsQqA5dASML34oqaSap/w4zeZdC390C9sE/ndVzkzxvD3AAeorvtXUWgur
g1uB+7KBQfladi1HUjNZxgkGdpn5lCSJczCAExwBhXIxy9L5lbuk8op+fCC9I2fWgiB+pdHyDgff
sgMQ+ts1pX3i27a2PkvLET7YPlD9TM1QdzNTxXnmXcDBbTQKbEliwSiAVSa2bdbSKbnYPcERZgta
qw61bB3U+QxFpMLpG7C8RzzeB4SvcMe++EfhjfE+gPb4WoCtuNaz7ivVcrksF5q8mAiuW6R0bKaP
9qCstSIKDx/XolnRyquda88HgwdoxWzCuVC3ln6WeT6+jt/q/aSFfH9sVs68lHd5mgOzHb3Me9Rs
xd3QeQX8j8JkU0NbzEEuy1siY8aZepjAabenFTKKim09ILEvOBjpV5pcHFRF31OkmnUDXyGMC4zD
enAhvmcYfsTmw2SuETLfyPWgo567lISqW5CJ6mP3GNa9hDDFkA7YQSPemG+IkztUw41Bi9s72L/m
brQUyFbqPuuDKeU7pg7mCq7fqCuNHuKdUI66c1MzPYGsxy9kl86djlZDXEccGa3EvOcsKU+hn5Vw
Tnp1cpg3F0QwYutYNmjhBnjCa5c00z2FtM1NnQT8LWyLFbNQ55FAjoGwIcafjRisD9hXxcY0ur4B
ozECIczabIZDXmYgitC7AMJ7LX8BVoFLb9xiDXOflbeYn6EB+D7o/fnT4Q7fj9KnX8fT0UJtmzsX
YdmupdGrPfWNbEGCkPZS4LfC6jbm97zSmEBnkdUtnGcPdl9PvYZk0wm487XCfpcwbDDl78Fo+27d
h3V93+rhqbPwkygmYK4akng6TY2HDJplzS/8GMEhsyznrdIT26iUn0T1mOHOQYupy/Ge2LE/5nrS
W6ccZleus9yPsD7ACrCVjdXUH0yoNB+ZniUrholIAi7brKbbV+RnT0OxBJeuoQ0CEoJ60kSbewK7
dLZz0xyC1DQ3I1ROGpfTYV32nb2vIAs/2GN5P80q3gjJLJjGwV9MHyMclUzJs2H8YZlB7rBgmYBD
oVKqD+IEg7nnjQSfIauYLnNAkpQU6EF9oUf2kx7ejwTbKd+GwqUvuFr1DP4L7QCgzREzQJKm7gky
OGXWWOiRcdjFil3o59zv3/aCQDsNurmZwwdFH1h2GJygM3ZLgyVa2bP72xvdZVtbY3pVUfVYOOFU
/aJQUeDrH2xZWoCuPOZzFYrG7ZDlMtyOsoayOjWmdbL6Bteq1y+2v214sYhtZGVT/FKjPVF36Srz
wwqUO+/CfOx/Bmy8MkqTapp4uh64dOYtUNeRo++xXiAu+XOBcjYDJ2f6GSnMwbg75zRLDk7jRZCW
h5zdcTHDojvLeghHHJ/Z7B+CMgy6I+U+gX1RdoSQVhnhYK+sWtq4+iyLjovO54BljXlEpZM/Q6wa
g/6O12mZvdfdSNtsm7kJxZzctPJtjDkK3cTZkLtf6G+ZgsY8D3pclqQdL8+VkYs+3DkFW+5V5jbK
uhUukFReLLBfdym7ls/BAiVkcyDAAp33DwFLdXj2xJi/dEWTv3B6goATmoX4uTSZ2++T0pfLjTlU
dsIkksoaKUdx0/OU4WpIbQn0YaKYjpqoZLlGeNrbY4GSOCNahO0dxpawPHl239W6DynZQNwpLmWu
DIgLPu4yTGj5VO5LP9Ys/iG6j8kF5ODmUYi5tZIJ0nqp8q+gR3Hd6DSPfLYCr8v3VQLPgjvXphwy
wgFJybNvdfW2HWlJXnUGccwby5xKaA6Y5xDhkSWzg1O7zA8a6P3Vulywn+xbjGXmamnr6W5YBh5v
N3LF8BAndmffTi1Vxvj4SepjRGnzJ8jlNl/YYJK5ViPwlW0GdKnDIBELHHVhg4JH7SGbiS5EqVZj
WItdFWlhJLWN6QoUzFuwdXr9K+OO8TBkcS4fXBAk5JYlplxHhrCrOCRyXJZU+lzZlccU9zF+WDv9
RNSjShg8rYlySHOdsPv01nBeRpwGvaCT1fIzMgf5mKKh/xFOXqxs6Tf5BBRkTZEOWZEKN+P94iTC
K1c42dyjMyT0d2IpHu8iGRlcmbLugNgBaFq7aQfBdGLThthEX+JTGgu4T8niCor7iPh0a0x3k3tc
yjHE1kbvBvWOlfqMRWOBYuXA/QO2SnwH8Lb8BK/bv7gEf1DAVXsrWtPCP8kANlnJZQpXaVmAV+ud
EDi3dCnVPNKINPnHqmmQc+NGVONqAP95aWsKhWK2VXewV3GawrXLXzAQEsiMkavrDWZHwkFZV8ln
ac5mTl0hlgHQlrH3vtTY2Qw0clZoEPfuisjbULyCx2Is7Betl3zBDkGst2KPZox2FGz3UZ5J4KK+
tMGFtLHcB7LB9ZbQSzPRnDg678MQ0AnhGKHP3T7DtO3pssN+kNl406YlebOXqnnyI6qBrCaL9mgM
3C4mMQR/Qzgoig5dJ5fsvMyZyZCb9Iu/qZwIc1wicJeu0qVw7H0BF/guN7A23sma6NOZTBe/dedK
ACaGndDYbQw1pnAzjKYQd11nzOvYKoLzVLaI9P5s8FLrMrw1+dxBq0s6pziZLjvELec0buwxZa+/
gQ1i/kyk3nImZjE+CjoBnXVc9TwRJod2nre+oJOjHXjNjzQ8vQvm5+iBCbX3iuO3u8WtA4UvCKcG
F2VTYDzyu8AGW0rGGTHCYlulZhe0nOEJfoWGJ3JYu8rQvM7ve930/xd1Z9IbOZJl67/y0OvHAs1I
47CojZM+SQpJEQpNsSEkpYLzbDQOv74/z26gM6MamajNA14hUShkRIlyOml27d5zvgPMgIAJ6e1d
jni3ICakE3eG+WZAGHMaLTDyfoxqdsZdP3sgzJJRVw+0cYO3nAiHHyv0oAV1uFM9gSbkDdjS0nna
bPoAsOmJBKtTnzDmTi/mLuDVA/oCk+NZrOU4x2NIYwVcISFQV+Xvj5ZfYyLfZySGKmhFCVwZWFL2
rTs06j0xFzk08nM7QkDGV5eJxc5g4ynSdImaE5wKGuB1seMmDQ3u1UEuHbRUrkVv1TdMLyGQha7r
3rphz0ebECceZz3A7kHM4+1t30kd9KaY0HnaBfYoGzfDfERf4SxHW22Q7MeBJMPYgIGpQEJX6xjV
iO7bfcXHmQm72ioyGGsJ+CMMWe/YgKeYHseSHDjc1M0NUtD5ZnS3gDOir/3txXPr9mMFajgid3fl
eg15t1y+wlFKKU3Jg+2jddxWxNpB2z/OmjiTqCdWoDytVhGYb7/Pr9Za1HAZtxxuJgBi8Y6JOrw1
RYBKdVxk0HBylynzWvLDHsrCSHkylvD2Hi8bbopsIq3IXX0ktGWgv4U5PZNzMMzEruZh+jmG6L6c
NqWea3NMDMARyIvbsIY84bnclniYBgeVSok6OSI1j8e36d35Jull2B26sQmPygro7Wua+8jyRsmu
kHkVSMC0aW4SIZvkugzC2vtt8sdsvS9C3ae3Awxy1HH1sgHeWEzPG0iTROJz8wuc7UYzROTsDEQJ
hVSyxQCju5EvqB5+Dq2Vkjy9WeVT5/T2ej0vwD9fJT7bnjzIJanOzigG/Wbndrk9yeRSGQQC3SeC
c0O8XUB/on9wk2IFq4Q4H/xIOEUeshg3pvuTX3wj9HxM0rNfMDvJs3PIXboACrup1Kjk2CXeXcy2
AF6Xeaine5rxxfgVpqZ83Kat9fdjHzoLLo6RqNqgV5O6mwhSopJLc+Sr9nUJzekbFlfYs7QFn/2q
3D7S3E6+qK0VHH2Vuh7ydHvGZ5dTXY/jNz/dWgJ1iGRQiNiPjvaCU0mpdAdIa4hlJ2xUucnm31DI
cSXZ2VPMPNZ/cB1Pf5Q1WNJdE+b+0c6y/p4JdvUpusH8HLd0yXmr1iTeKkPKcNEV4fUMvfna63rg
wxYK3TxCixxGMzy8Z99e8tNI+LKWIYlgJXGTkKrC5HW0/fDRouyNfc2jQOBzHxdWqj7rvCZwBHuY
/GLAjJ1909h3GR5A/5ShWoDalazARKu2G4iAQYfFYqBOHKkG4qS2on3vMtSGEK1xOh9WxOnsQ332
5mxucbKqhdN/MJNe5LjI4dFtRJ6AqELSHwPDpfRvM5hue5BCRFyR+peUsbso12L+kYhjXWXbA9gt
ckGIFbex/cMs/hJs7nKq6A6+ST1mgOHD8o43qLNiP6soKP1snD5mJ6zoGYK6Y9xtihtNqomMSloo
PQPpHI51yin3YMIeNi9yrexuo9cK7bAbGaqqdG12ruhMupN9Uj9sUK1+MsVmsROG01pW2zb0cXh0
TjRA/YpgX+oZwGbpkoJcNFez7pwx7i9ckb6aWr5W4loKEnsARc+IIoNgevVALMRTPw035NGkZ9FW
zMRE8qwCGlvnVSUWujDRtmq/FfPwvBKKHuRugbrcPPqKCBzLAMlY6WbhGwrWOxLOS1w2uFm+tXpW
MSZsZIB0PIkzTkZ1Ba6BaQs+kO8ZGVdvK5S8G4G44p5GKg/+Bn/ygLrejhfV82yEGFQvUes5EXgt
ejJqK5mcKx9PdgRHbT74Xue1cVjjZ3qvndG6Yt4WBWYAcm8V+XDMthmGmsUFsU7NhbebORlH5aIe
7CWob9CQwJa7pKDsWE/dk+SeMaTmkH/vTus67zo1t6jIuvDM4bh6YtpQx7qcIABaIKsjhQ3Kidw5
DAl4mNofZMqwzyIlbx+h4/m3+Vasr2HXyz15CSTk0Jx/xiU7080FWIiOcaBZ4ZQASA7TTBNrB/Tn
Wlns5Cv4x/SQ2nKIYWL9tHzYfqrpNAkKiIOi/4uLd+WrTkBjWyE90cklKJrb7q+RypF6TmnSEhBA
Q2qE8xRVAZkAf63r+LMqB1FH4EicnD5aBFSPnnPRMf2BJDOwXtpNl7HmEkqWwNXEuLwlk/mYiYu6
t+zavytQBmZ/o8n5szzq98sqlCSIvmAMeIAx/nxZeLeL2i4S2aGx/GBXV6ubxBX9bpbUOuBg4BM5
+jfXJDzsVwVLGIDVkr7PTAewQfiL1GYYvVDXFUNnbdxLJxPQJTMom8Vrh3ZID4eMVIzvS6KZ3Qrq
aWQQQXFi1s9pz5TwcyGWevaFAxwaDk+5zcHVHxeYqlIr6+xZdMs5F3pTpd+8rDbNB2r+4mddVuQB
tCZAn6LshvpgLYT+QPrI+GdSXijYmcOmPqmqbUjOkJ4Fd3Rzbo3opseAE+4c1aRdOV9Rk8Jnk/bU
6VM21WbCoDevJGXOid/HQitGc6i/Rf+OceuiHbG6klWUl442WWiL72E+MTiFMGqd7WSFu6fnue8i
3zPbWTmN921xCsChJeeE9xmS/tc6W3BwAWP1Do5FcQkCyHXcmID1jbLQqkmtRX9le8R6oC94Xsdm
PXuINsPdotTF43CJOhGl1zMt4VT93ACOaeJOtaQFQRy94AMW3z8yp8pfUb1KdcwLg6PUTcT6UQVL
TgT2sEw9EcbLaO8Ls4Ac7YEJxrqj/8zZsV14+emJkXJXOFN/rmrdQVMMS9rFoT8M1zj52GCCbS4q
VEMDIpfUb9cy7shh4RRm5c0xreHj7lrPceBDexqVfot7kGaAKEMWbqQyMI8hTV+5orLDQ7+s27nD
mvn/2pr+/6vwFH3eH5at+E2//Z9PngS93r7Vn//8D7Jq3/LmT9LT3/8f/6U9de1/oLIMbKzqHnPE
QIGomT9H/c//kPKiPSVKD92fqxDE8cL/d9CRkv/gT4RgHfD4Q+Sp/+Nhd/9BO/myKklH/J509O9I
Ty/iwv+RPfp066UQFE3Y0QKBdu4XOFmdoZWQE0bNopQhI7PChWeNc/gP9+N/kZv+r1dxIUEir2Tk
rX7R5lGzBHXeoeW3kny1iDAo9WnR9fr+15f5RQLIh4G3ieANB4NnI8r45cNoVXcOogwTAzOeeA1t
2F91ap3CAWmOT67co9WM23VbimL6m0/4i07yciO5IMfdkD3rspf/ouFtGMb2s2wMIMNWJD8q+Lxk
TTLiY+C0bo493NRst/gzpKoWYBdh+qTFIF4bWfdJnNUjQ2BrcioYTOzD6b4e7La5hV0qlvxvftd/
/TZgB9BZ4iISPJB9kXz+YVN1A8Nuccl5E5mjv41BXiQgUzQ2xb/+On7ZvLklcBhcunl842gJLg/+
H69TjLi0aAFjWaeIZaLqIBa5wNX6+UvQzh4aPSq8rXjJqMC09+9+SESggUQMevlH8kD8+eIT+cqi
dxB6+aPlxRvmw2sHp83hrz/i5Vb96fUJFMwsnHlw/XiRw1+uAna5QGHYi7jwi/HVeDSNjHK6J+i0
L399pctP+uVKFAZsXtJHtiouJIw/3kwoJ11N4SJoHogFezetHiQRiR8Hy0IqbIky+d+/gyHPMqpa
X1CU/MpvyKfJnaRXgEmgij5lHkknmDCtm7/+XP/ykLAgUuVd4GOgzLxLQNyfPhfqvMEtuIpD7uS3
AiT/ofJzO2Zc6Jyl3T857Vr9DRTs7675y4NZ52TcIKxzYhkgpyPJZ4tF2ZND6XnPOmBwxdncv/p3
PydLEp81tH3fZk3/BSTlp8ugR9oiXNNKrkyx6XvhbMsVQkUXHVMxM4YxVT4nf/MS/utzg8DfU9Sx
YCMwPvzyWdOGjIKiJ3W9X3pSkml3vlUbLT6WXzqpBkHU3V9/0H95JVgB+Q9+iQC1plTyz19oS57Z
WPVKUe8F3R0zGozak10XXtwHhXX+64vhGf8FMyLxTrCBSUzINnpddfFv/PEBQr7brX5f/p6uUqGM
gdPXXHUF8uvnQtNwPqZ8yOSQoq9ujlJXqMYkPH0O+oyWT0oMvXhjwghgcZeWpRmumBJClF4Hf7UO
3bDRm4eTwoB0IUUMrHJVuO1eDPQZ941pG3NkWYPSRRr2As1jwgiNyY/m/I7Waj5ENVGb3R1Dys29
Xo0vODJvmeM8B8SF9bFOq2jcUMVVoOn2To1bftc36SaRLyJ4fncRBYCuDFaOsHPr9d7J2FMoMCIl
1ocY6hljY85Aj7mMr85eYTZg3irz/Z0ydNNRereIh1K7VSJGfMPTbobQHMlOoUWc1B0SCwcFQ/ml
sENMBg4kSXlMLVXcz304m93my8Dc03vJHNR8fveCVBWsb4EyrDssuneDG9enX41G3A7IriN/5y6w
sTucvNQenxCFBXDbRYr9mTMT+ucPVkc8BXt6hZJIWvAJPbe2m2WJBGFAE/6obTLNUFAjw94hWWYc
AllZSnAnAfLwbWr007rQwTqGSPMF5Peqo8l3EdRcb8CCThIln7V3Sz8Jdhtt2q9hp2f7aK8i/IF2
TQPIaVdDXos9z4N/cQAsgXiY2S7EV7eHRX28GD/lcetd3c10fto23VthqWdoWkBFOIUZY93M2UKj
2bJqg8CkrZeGOWbKcZttIp33rdaetXdEUSEhlvoy4RBjs51Nr906EmgAtjMiLMAg05z6MDGKRjzD
3wqIfp5LdT0yyiLdyNnoN94k4Na+p6tuxS4tkskBrWl61CCDtHGL6jyMFrDW4DS6olsPiCyTc+Ky
Ae7CLKuqGCye9zAwvVkw5DNDv2Zdp9ioO6xzcTOMso48et9vQzNSMKFJopcOFLILXnqt3c+kyfKV
yehm6AhaFagKSSfEIupk6Z+MdqzvUuJaOpD1Qt5sWyUcq4iVERbW4gIdT81gC0Uxj81PnnyiMDDy
GwuvaJI8lZPpO/xAE6Hh0ltIl9o6yWuRJ2l+1W5qzqLF6O5rM4m02aOtS3rCaQm24bUKSf/ymzZ9
bvEw8UNKi5DEdJQOs3qs8e9OSvLNLXAZJoy19FYMRgGmW/p3pnaZJGZEgDBlFL+FRORhnewC0me3
yXEcuvaJ/lC13Gz4OhWb0ehi9NxNFg7wuKY3C/cHh+4K5wSzLK7EBmTI6gRdGClXbtNdR2E1X7p0
nQvvl/cGIdecpt/YBAss5Z7Jpoj9Db1cEhoEPEh2Xqd0tl8Y+hR3ASNSl2SzhdBedG1lfkbPCp88
DFHgPEpg0le8uvarns2a7ofOkg/NmG7hjxJCXMoUwFWMF8oAET9646zO7p2RXi6MFtFs/JzaLsfa
4BNRPXYV49ZAIm0ab8KFHHvv+Cgfr/NKTA8wXVR2tttBEm0zIZ1fST0o2ZQPAHlkenZkBZWWwJWs
uCFil9SYQa6jvO+RjY3fyMmUoOwCph/mVAOXZzzY5OXwG/JusXy3yHdsTrybTbWfXWRVnykpfcmh
ojaFdQeDwt5NqM6yyJrnzaK7hBnnnr7YdCuhslYH+pMAuetsM8fUzZ0f/sA2Q9fVo8fYETH41bbY
dGn3bdtXZzXOy4L/P9tDeiIFjXS5PO4GSxNxnZfXuqvnT1GK7WdW2IM6aqsr7iZTbsht0sp6Y84Q
/AA16n/3g6UUePsD9B+g5cdPIHfzve3SPiCIUQ2fRbrIS/w73aVd5+iiJ1gaDtG5ajcQR2w0xDWZ
EE0WtmcfLZMO7KPa3LQ+CeR7t8zmAHUSYGygwtbpdDAyx8qcaW+msei2LbECtg77K9EVrRP5Qd9+
Jxm1nHHFrBdORl55+1GXoGtIsmxffbVh06rpPWSnmgNIH6O9uFDahWN9YLqeVMTcr34OV8aam+MB
2WiyxS7icXDkZWynmoPsW0dfFSvtQWZ5U7qb0pa3PNFBdWrLPBnOSGy8t7kMLMDS2TK9jKLCZ1y7
VgGfsFiXW1wI29dqzK0hmhDm8yEUsvVdlzr2tq/tBIK9aCqJ/Y1f+pMWaPHGvJ2RSQ5liwZz1vmw
ZZSLmN5scrAREE5OihijIFVeVP3wfeaupJGYHPOGzdNGyoYek9s7ezbj3DnEbOHlc07OQTl9oa24
BJGuFkLDCVPT+7YYU75FxOmMr9fsBSDG4MQBkuFmz+5Lxodchp4M8XJw0POTNHq/WVtP7tWokYmY
2mIxTkK3Z+dGA1vEesut96FBr0neQBuK2AC49/Yl+fQ/NLSi8BYhXznFvcve8d1eafnt6tBUX5p5
EmJP3k23b2gZkeA1NvknE/SORrzlQ2F3GtV9eEz/xgPRIVZ4REzt/yyCYrDiZCUUlxW1cZ/S3hnM
XmFcSZBQtfw8ZA93STCrBbV+uHm7cCXva4d8vHomGg46NGIXxQk2QRq0Qx5GR7zQlMoMrYXKDgIL
dB1ZZJoye0CAgDekwyXlwB99G1ObpjTCfRs4WYmWH5IM/OOqapIXlPKB3CEFliTNuovzuDEbImEm
JNqeGd/UvllW41WxsiWps5ArLqZ98uWQJgzj8iOQVZIeMCQN39LC34BY2g4NdMjWLYNTtKY2or/O
X2JmONWyh7RkH6xR6inqgqS/8kanRp8osoomI6XOe85i+C1gU4bX5yaAOXFLgEjHkUefWVN16b3e
goszLGsxm+XB4IOPczfaqYboFOQQOKVeq8CMTlyCqwJrl8pi2o/JGoaIUM3Ixt1NRDX6pYSdUOrh
+xqwrpwTkhKY/oAGWOKQ/BL7Fo9aY8V5V/Ktllpn3wAh9VY8J6SlRIscVhN3hC5iDEQ1Q6COMu9M
ZEtKVfI0GT96hRfuPE2EBkuSZ5ERmW2ETML+NJRT6BNuCxCJ80mLifYieCcHs63biTPoPEnt2JUZ
CtqkWV4rAl+Q6hLFY04zZsJvSeo2+grAu2Lnmd0McIlDMRYsbkfMKHE1d9CXGihZM2Kbk09Ai947
RU/hm4sxf563xLwNElzhHkvPxRBlcv8njLQO95pDDmLEaEX+NKyND141hVc2AWVFvIzd8GQcu3yC
EoGeRWYJz3O21TCbwhG1TAucCbEixqcOI9A6PDHNmdjb/al7X9qsfWhyYx7HodsC6vCuO6Gd4EMP
Xa68qFTo7Hf+nIZFvLrEhm41/hAipL3ma7Ogu496cJ9619eifx5L00m0JXZz1VoeLd1sEjaBuqbz
nyzoR+TNXhKi9pXYwhl3heE3YsOhJlW0NezIGyVBR+5AR4o3LQQH5zfePGEfDPxrWXMw2qEbdL5s
ODXamL4WiCwcA3jLjM8ReDdQviGCQrkzRwFBDAwTk9WYvUg87wGBg1seO6GaLypItpeByq7YO0tN
eWiju0RJlRcucqOtn88+qo/nZGXOhrW0rm/5OnvJfCHQKsKuK796elx/ZKBrAOKBtXvQprAfpFyb
xxGQmCYMUCefJl8QFKX5Ot2jBtmI6g3KAbdbvQa3gF7H5eJmSZ/Crc/7CEl6ewHrBMuHAU146zoX
+A+lS2kQCeUjzq7Fyih80wV/AvKogFVL2825C3JN4a/wc+w6zyKuevUX+Wy5E+bCSQ1YxpwN9eZl
PNKcVeHx6iQUql83VsiBR8K0ZPQR9/0A5YpNpFrIvmOKRSRoLqbup+BfXxKAlv7d9STZgF7mDHdz
kXAUWPywDnb9SC+e+x52DwIryQGZjIsaa9rQb2DccciIS7WdR+il5tc0VcACcVmqL9bM2h6bcW4f
CkiNLM5d7l4MXhYq4z5hh79KHDkj72QpesSIm70HICAZ8daJe9dAjMyuWSLr1xEHTXvEaBs8VAnb
GPaNdvqhB0/xP9PZOeIHY0RILZA8BTwI5dmVLTu4fRHxIDcXVP6T8m9oJ9CCHAKdI7cbFSaxnMSE
nSBjeIqKrWFhXyDr+ju/67EBJIZnksLLdX9iMWmQ+4ohvdJZQK2SdUOrmQNz+/fOCHsbpY5hQUVc
nkx7g8633dtbFfrRWNc1JxScN0Rq4wu398biELszfo7YxBtr2VDvKjvfb77tH92KVTdqR0Yp0cwv
nR2H1DLJroFe8F24LcuzmgP1WkvflbFQRXfXJpe4ncFoDWHNLxqwRNQC1yixgXoVRJI3u3wWY/J1
AseDqNub5lekqc33kmNSxdpaNLfTILz+loYg+j6qCaqPniE1Ra5AZhLTykXJTd5D11ziFPv7JSww
VKZWOHMrao3e3RSoeiKbQKmPgM7WK8rJ9qkpyZLar2z9cqcZF35mPqOlnRtW2xvSXw5gQR2weIvK
UmQOW7NNqlAC58vDBfaNo9WUHchtLH+ASjCfHfKp5oAwk01oqAaLAMIRhjcNRlclu1aVhDjO2vZ+
IvZe27sGNxiKTbOt4a4lItOHTlcvflxI8uQPHLeLz8wqiK7Miqw6CtW22VXS4Dsd6RERWM4Jooxy
dy0+c2ummVg3btrvaiE3MCipW3oR4rly2EnMQDeOdtuXaaqcmxS9hRURb8aREimffJOitm7MsGgg
81gHQKSzcOxap9Dfeh0oF52enRWUtaKwYwwTlUKcm7bAYHWXvFMITE2U+/bKadXCvwCHPF0vVnCe
/B289OAWIrT/gIHaepz8qn9LkmpjD3fy9Dv2Hs4rRQJTm7Fc4j0slEtZFNZ5n+BoqULnGJqQn0MZ
QF9i5djxmxzd7KVTdveY+Khr+N6AP51wowXo68ib6i4npNE5yIAB65ljKIXkgOCFz1FSXxw79O8Y
oPwSX3uNXqTEz9lfGRdPJDmKqb4eNvLkMkSs14wdFOD2FTHaibVzI7DEt4koR/nqfJu9shf7XJPl
uFsb1X8ry/mCn3MvIIhe1QUlM+qJLUYi2pKT16eUmhay9a/IbRDFcCxbUc5pVlzY722OXtsyKj1O
6pJEZVnyNdSaJExUtpSJrMAIoINpooHU0SW5mXD+WEeSbzl9TC4iDsqERnFwGLDpnxKYrcFbwyRL
kuxbYzRc5tZ9NkMLA99D9QxSUiD9wOKiirtlClS/p00FQbQH04+8uK7Dc75q0N5Ds5op9qvFPMEt
oxnjagNFgUrUioJx3QiAYfzaXjWcxtKTCXN8PgCYysO08OCRqbiGgCdLpqjX9bwO/A3FGTRg/vAC
3QqdE1Rg42Bf9fkdGobCb/1WcpmmZHm7HsawtU5Du2T1rg1JVNy5ZuIK+LQC3owm89TJSTZu7bQy
8t45+Lzygyy78UtuCwwvcwj8fTdO9cWcVGh8lrrLVisi+GreDgOm7HDvpiqQUBodUq35+syhcHur
ir2RZ2WPqiToXmzaUcUB3yKGMKCEOkBjr4jQdhglTvDGAMKKYsSg5/UF05mhS/BbynpeHnmDN3Vw
RroiHBVVcULNcXHZ4ukLd/AfEJ0Oyls+SxSFLxwr8Nu0Sm8fhO9AZRMekeH9mHovCjHe81DI4SOt
3RByqJuFuHCWWX3SH0aGqDF/DTG9Fn89+LOcfpv9BeQ8JXn/GjaeuAt0l5Kfl6fBI/tT6+9cQDb1
0RjTfmWKYftfgsHtHhGmkkIx2n14X/lN+ULnAvGTT1YoJXM/jlM8CrSeu96/7PAWI3BAYr0YrJ0C
c4q4mXPEB+oYmi5gUhB0dgV4VbwEq4olsELMOkHqvjuFnWA5muAsEhlgqy9bMJLlXDCo/+E7F+2w
wK9FM2EwGC/LARfq/ZjTDYyJUh7a2PFHX55yjatxh7IJLPzsdA1QqKQpmGDx/t7LTfJGTKXX/Wza
cTInBCvUCwvGcVR5bZaDeLQ3U6M+K9rHtWdaA9lLL9+7QUMrmMDONLFGEK5PBmFmz0uklB8vS9Hd
tMvIcu6CE2NVMMwQ6OzheNt5qpfUOvQ3bya3soh4gNKZxLDA+CtWmDVfA+CRIcAGD8MSLtXyjQRb
SduAlxB+aK5akuBxhj7bNdlWCOgum/dEAiIXbouVan2svbt1CwL3VLldyLFBZelzaNG+iaa1JReT
rh1NtTH33d+YJgwirlgN0HZBwh7iBqzKa96TDh3JkYjNWGB6LXat3MrgxNJsXoK6QWVkrwpRM9le
YLxB0SVih2cA3Jgit/C5Rfj06ZIm91A0AAv3CLxnvkwaVNEkx/6RFdPcSuMrzZkdGQa63VL+dKqx
fJerQ9ZzXi1WelxrDjh7dzXihURM5GDTNAQjgsl8+qL6gEhW4NS9t5/LZYPB0aqcn8dYcuX3cpPk
rGjy0s+qkXae8rXscFVbTvqC5r2/Dyurhu/tzMnXtWwu2XtiKe7DpWCmG4aNPOEPMOHBFaa+tcq1
Hg+Aa5MQqVwSPPrIYHiLMUAFEfm2nDNtXcng0HrJSAyyEhuViz+twYHzU3KT2c1UE4eV6vGqqLv2
JaGR2u9xImY/IXTL6tBIC4vpgvTvu8tUlS+tUNYPqIUJVmFuQnvoaO6le3+uRLFzkO/cU+IFH3Po
GEFWdlo/256F2LIzonzMTTsAxpYNE6FxIXKD8FHLfzRL2bPrsz4sB1Cl5Qfj5BG8sK6K5s0dEiQ2
1egnrz69P6xaue3076Zzt2Sv0bTT/tHIU+5bo+zq3M7W/OmoSf8mencpkZJlw3SVayYuu9GarfCA
1wyri+Mb+LdiRkyjprZc4r4nZSRCvht+GVghwL/303ry3YkUZped+dkW0pojl0Ll7MwTfmnVDe5H
5aRwR6Fl0JO1PAJQCxuRf5zYa3BXeJ36ttLN+QCC69AzWnzrPRtbTkOu8vPgCPVf08aAj/OzbzzU
3t22Wl8wLnG4UqMjTwysq+5K9piF0nXCp1STjkntQFv2M4TOy8o0IQe3rM5PonqsSGPz9Fa+p/NQ
LLxJLW6VbCIdDY8zYRg7J8xxzs2FwwK7qtU30Yy7FNNsJgOKP8Cw+tQ6nn9leVX/WwEAOWcFZS7A
ejnn7r4O+H4OYHwxiDa0w0G8DonIrwn9TSUsej9/FUHPY8KpbG6j2ht5f31k9neukuuPxXNDjnMO
Ve6OIhTkAh165KEWg1iLps46fM+wTH3KZssN1rlxua16Amx3NoTfgS2gdcJdjznxm5NN1BWJu41l
bK2Zoa2R8lhEDkuG2RtGleAJOUwXZyZo6m52tBk5jjqGjsZM93DvgXUoYoe2jNxTNXSgjQhlC/hV
svmSP7iFwFXrFONCQlN+51EteteQxklGnXBfiDMCcHU7t519Ly5PNcUVW23c604Yqg6HpnLKwHdm
7NOpm3mpNOOgRm3WnWPVMkND6yUNfKCVd7kaSIyDcx/wvjoDjpBjljGCPIRTAi0U50E577uxou0d
tvRddm3QDkDwC/oWN+Sr0RDUko3xS0nv04JYU+RbXHumea0Dj3T3LixFHiccKL9SiVgtXlIiHS5u
sOqx6jkR7Au0sZdDs4dsXvCmtMdx2/zqfpZ9Pu/pgHg0b7MVU0K5pCHWnh6Ryr5aUPLGW0kDIGLL
3tq4wYn3KTiTcaQGpC0iC90c84yZrlaUVHX4MwxXLzhqnz/YDe3gQwG4HMZJlfe+iBaoSpwgH2LZ
6rBgR7U0WN1xgLH+mzAx15yUMMDqTFp3tEcQ5+dZgCB0sJ0Etithvp8u1pGROPm+qw6kai/eYcxG
AuntbBkEutuCEAA9DOt3XtvaAtOl2Y3RsNPn73w7ucsrx721W6d9R/RobRGBbzDrXVKFifhOlpJx
7kYNFImqQKureOXowfeMmw5hglGNxQ2bIqF24XAM+wwnUCZon++Qo3M2tTnAniiDF//ASZhGDTRV
17qi/vXFsTG5nX236VnrD6TxrNqds2Y83jW0EFo4XLW8I33HQwhsL0wMWxqb9fWc2Qw2lcQKymG2
al0oP5zHDg4HiOu179xnNkstT07Xs9E2ObH3kDT7qjg5bTXdEarBoEMIQL7fspJKd9eybHmYjn3z
wrSfRvHGhIsoe1kFOPUcrIxZTJL74JJMhzdgv7WTc6DOX0Tk2VXN09FY+huCpPzH2OY49SDatZDV
+3G+oYlPmUpsX/1Q6zD8gpplTfEhu113qWMz6zDS+M8OtWi8MrL6JsQEvfQczh0FFCBeOLvBCS7C
KmEtki71SGXMcnKyOvEOi7PVrwiSLY4Wl/BPOvjGex1w4FYMB5CpRkaC+0AgWevhzJWr19BY9rXp
R9oNXWkXP5lOEBOUI5nbdVs1fYRq6obfOL6gszpkBAq5ry2LVQ0uzWWq8yOg6Vr/LCuWJ0CyQGYw
tS6C/Fmi4NYrul/ttB+8idFg4jcwPbwQrcDOR1nOsKBiTghEKw/MT7wXGKH6caC16pRNmnxn2JBp
zlLz8Da7PquHlfl9upNF4rnHOUth03PGDJDIhsmmQFKh+E6tKRX0isM82NsDsiSEop370AQFdS99
pem8hH4z7pRdVE8bq2a/L5i/d9eV9ljXw00Qnt6zPWwPay4wCrlZwOZbAL5gVhRUNhJ5HLHZVTsw
ZYwv+eAZ3VkvgwBn8ZdIdCA14tzNKrwPKPLqvW+NAoQbhNVEnei7mD6NJEj15i0M9bQ9danIh3Pr
ZR2sXQ7z3Kjelx3H9iSo7/K+gP1rI4IGjd3CasQfNiT0VM1W0+saxsaRvLZTqxF9eWwqqrkQmkR+
sezTyvDmq3meFvQTdRkeko6tjEmQi/S1h3msaQRinYwqyHitZPq3TWf+q2FSHFQLdumdohnCjVsF
Xvwxc9vLIm227SpQGYnfpMprTjIt4/CIOQ2ej67zxt80m9SDtZFhAPSJeWAksoUoF6Td6gy3SJOu
rvEoRG6TgFwSdHMHWrU2TDdnFHrdlSWt+ghbFNNR1QwB7AdlWN7mUHfbUUx5AcCF8fUXhOPERhV+
Jf6TuTPbjRzJsu0XsUAaZ6DRQLs7fR4k1+CSXghFSOI8GEcjv/4uz8oCKvMO6H67T4XKjMzIkDtp
x/bZe+11KYEzLZ2sIJcs0kKHHSv7iLJFCr867o8pAnvfkMrFX4irGjG6ml/qKEvSbYzdN171hqTG
DPgFr5adpBr4N9XY/m9DdiMRP9wIo4+yplXOiTsDIYgOVwLw4Vp3ixeC9138EGUqr388Wuw25MfS
4jzmiPy7AUWUkIdC9Q86y40vSEttF6Cf4DY3NPQ4QGvo8uUrMBKi/7aaW3dHhRn4gJAR1t7Rb9NZ
G85y3VknDcaAQBlwT5Zdb7OztWg4E0cjMhnhZ3QtfQOu3IgvkKQtPyB9Kus3EDlp+WBqvqT7VWHq
oG11QOUzE0f+0/H1P0LmnpLfTdVWP91//KUi6z//4y+25Ev9XT51zfd3d/qs//4r//IPtv/5x9+m
uunuCP7L/wn+cAc/9t/NdP1u8dP/8Zv8+Sv/u3/zT4/x81TjMf5dYWy5/9sihsO/QG7/zTD1vzmT
/6v8IlT7+bdf/09fsvEPTMn4wbAX+y5dfQbGqn/6ko1/WELgV/YtCr+xjAksVX/6ki3xD1Rm17g3
hrpcbwV2vfbPbi3xD7JSFAcZEBKIaeNQ/Nef+k+HMD8wftT/56qrP8IO/+Z3FLojsB0y79P9hW3Y
uptY/82kKnxOK+seIA/DSv+VDKn7YKkKBhJsmOWs8/5pm7zahZ3rvbAvIa3VS+2Fy+RRmvrdHKQF
Pn3wil+TAj+5uBYbcWtQyau6p3M4MbwgmqW39i0f0JQafhd68zFH+bAatOkxrPGSsdTKA9X7YLNE
le1yZ+6XeosyPkRW89EYyYdU3ns9zinXYDK8KnzRWSes6XuNNzRzHAyv4CBQ5QtUl/7MWuGb/sWF
rFieVJEFCmQsbmBNBoSQyd0LUXW4yTqmlcJwg5SnkBu96n7DJ7ryn1KcBrLcsLObAHxSS7Mn1uCm
htsTzV7C4TwBO2RCXNKPS6RzdIZVyKuBNGF36BqDNnbIgcGMkLnm+OJkrcyviuvaKhm9FHZNsem9
eHhO8/pqRvUXvVM3ayALTl2h/aMpY49IHz+HWWNB/Rm3xKRyFEiyVnVRz/t58MrDH1/W/9FT+1wB
UCz+/iD+5ZH97z3Ym+/qbtdv//6v+v/wmb6jk//voOv/6tuuSf7yUN//gT+favcfhoNhl8fQBU59
79X950MNAtu884UJV7s8246OEfRfD7X/D515krDBHT9sO3dv8b8eaoccAoY94oMmk5mLbfVvD/H/
66HGfn13f/7bY60LE/+/4xg28Rqd//nbY53i9GZ2QZrR/SHco6Mu/XwK1Oi+hREMSNOVe79pN7q5
MWt9myiLrI36cJO0Z0jMnWUOp/PZv/P+FhZL2JcxrQJN8m2PaAeInyeBihbH9iY0uXgU98v9fe/r
s4pb5IK+6OSZ7Zq14n6xG4whoC+O/FHMkXdnsEXDrvc9AjVvXWtXR9P/1SBSTMLDEsNFzFINqc02
WVVRtiL4TK6z3isHnIkQgs4YsbRb71H6FBlYNw0mQufDJNVgdRZzusyhX8bjSBvWbG5ESOia2+dy
crVAa04IILgftVWRpXs9n97VvZAUdtlGGvVako9sEKOtNnwbJm0rsg7tB8dBYoerJvqoGB3jEUPQ
B0tLagm8N4eurxqRxXzvy6+aK1KpboPWi9WUCSCafsGa8t4D4LR7TFMvMi82ZTu+9Jn1e47nepH5
2Us177GTrRKfEY1x+pi3jMZpCSzYVAc/07bkZ5eWAU3MyqL9KCBp+Wm8tcarqcL9GJfq1ZXmsvWe
Xf/ikpwGeust+wK+S6UuTRqbpNiKfpNhqp1TN35kVlo3sb7VTHcjRXHU1UdMhepjDrb7taJG5tnQ
EPL0sHplk7HQmu6juK8dR+9mMIfnunwXVr3vMshxzVPKWrGAN72g9oTEc9xxBQDcuwibaptXInD9
X7OnnTLyINiAsFmoOmDxu7/f2Fa4dLj7xjhDZPLa9NgCEB3mRQrPlJn9Ws7T02il8hfMx/Hbq28h
xxETzCfn1SoKvQfMFg94H5a5fOSchGSKbSAPV4SxI6L6xOuL2qVQ0C1mIrE5J5kFpMxvX1VfvkCc
BtVBPcE2oSt6LaE5LjpdzxFtjQ3xsiWZIJwEw9IuXyDaB6NxoqrtUTj1AVPwsCw4HzsoqRRcn0MD
U1IRrdo+2Rap/Vj74WtV8SOdSKxleysHSwkee+E7m7EqdrgzFk50quFQOSl8IXiSsbVVWrXiBsPW
q3jxYNDa7lcaFWAnD5lbXNoCxpVZrzz7YCM7c5gdBEYSzEnPIvafkhzILiJZ+iJY2MTVyTGzPhCD
tXKGj7n45bePuGD36EbI0Zver1foqhixD/7d29sDuUDAP4xa94vuLtYTkqal+PGurYQm3GLZhMuG
uNIclehK7bKUyYsEjtbM6Q1zxlmfKT9i0DVYrWDBWMTqXpm4z+/Abxw4Cy5Zz9KJHmt3ZxJjdUH7
rAoIg0VbUeGmiHOIlHuHGCLCKqbaaq32wzU0Odhe+mBkzcmU/c+YJB9F08fBPKVvVTQDYot11Bzz
7NMqh200kTQ52tNvY5bR21zX3uNIlHKThyUoK94b7KmM59gahj1db+2FVXG/1u4mWT3Wxt3YME+n
GgA5bIQPorWfGrO6EjY/ZagZKWLsTwat8TV3x9HAmmctpAifbRPdgR5CPrA6aa9ZlKztNt7jyt4O
sXbqM33V0NXduO0HJzdje+HUyBW/jLzZYn89NJP2hMEPCSl9t4oRPk3ZBcobojX3ZegkHgi4qGfJ
b2nsNiTcZVaxCndLhS5TDeJSmj+jhF2bOgqU/6FiLsFpPtw8s4tQAqP4awwxo0Lm1KgkayZ/wio1
BXqIYo8XhmrPYtY/xj5zj0YThyznPFgRLe4sN9PxvJV8TaWHYp1hbVgBq83SlmZqrmwIkB1XUlO+
FcJ7jjGlb1JfazknZv03zC1z6Ve5he9eToFju4GUN0zHb9zYbKbNt6bYa43vXWXyhbrH85y7S8w1
JCwfBSRbHo5akb9Zae4l0ff3W2vvbzrzdwXRMeLRAPtlSoAu1Q7W94eTgm8IvXCbRyYAEn2d8TWs
WenPJu2tvLgxNpsYrHXuqRk9S+F072CwTjlWAxXeO0gN6lSmN+QyvDoajdPpypX0XYF0yzCOQnnI
XZZvkzdejdBDOCBm783Hukivse08mYYeJRgVqvxQFyzPa+QfRb1N3Kujxx9vaAgPN0+JoFJ6RQcC
F+q90OfV7D16VvReJLQaYrNl47Pq26NlPUner6y2aAGLPiysmQIFX+uyTVQp7sL+xccW71W7tjm2
0VvYyQ+t5aFmJW4SSqAZp0ceHBhvfZA4sdusMi06y6HbuJV2slX+nrhq58iXIm/evJrtJW/BA/mr
fDFG5oQlEp+OF7IBrx1KT/3OPTs1O37oLXdmk8RPSBijHYejNmaPgt8brDraVBFF87amgKlwzyUQ
UIC4yySKz7TOLKqBT3nyv6ypWbNVx/XZeIvU7iLA0PmmH5IDTfO7XsSAwxgzAEYs2aoNOx/XNZsn
doVkfd8rrXqmA/gXwvJBNS7ejCJcFalYFnyDtdlZV101PPWlsY4z70vgOaNR3frqHP/WGdhQxggx
gCf/7mGfFzRkOOtJGNoBTB52GGBSuIzQS2me1/J3hdcPBQ7iLNFg1ob5mxFNaqckuglWZYwmd7Bn
wR9GH56lSncVus6STPjacP0gdZs3G4QYC6pHA8FzjTy+jiXbqiGRE911ebKxeFXFHaINJ3yGlaub
TXR2taZwqDeJi/f1MnX6184Zdi7kTxxCEkkxoZtWF0wmc4UR0ziQPrn06c4ycHPpo9AxnvLTgbfp
lNm+dAfwFi7rgvFAypnpAMky2XGIAbBow3Wak7wuAISq5IIHfdHr2vdgwu/0KSGfkkejkE+1WTzC
fruQHrhqcRVg8SneTWykee88ZbJ71/UfDEmbvsL5Ze7H9kDFamT3S8Liu1FnI6mNW3BpGwRD3gjH
GodfVJ5iYIreRyj2+vBq8ESHMPsApFEBZE+30i8DqYM+Tbf3GtaSTiJWHSvNfzUxyHvjJ4yAwG4U
voEzUbMlSH3yCtSFudaKnBEXLBv4utqORsxxUXyADkqXyO3iRovfSoQ2gSOP4iIabT01wYugIZhR
+4CfYukiuela/5TSZxckpGqqMP3RPR6lHgguRJyELcTdc3NO451huQeVE/IAZHlWilxFb/1uesAg
7DuZZKqtAbBPNyPeuvW2zrkIizpZSbs0eIQf4YIzvqlfZS23iHAlnittaXhiL8CN5RG0eX1Wa9oJ
X7BJB50nr0Z7EsQ6ZyyFffLjArsHXMbbVt+3sdibgDZ9A4DcXHisGbqM93z/KiOD+aMLQqr4WLOE
QWmP6zrxX62h2SWMTqAvE3zHbWiA++TFabLxWJhWnNFMXCgsEpNc6qTsFZ9F6lF82ek4Ctu9aZ96
OFu8dMwfJ5xfqpE/AkUsSyzs7tW/W6sdLsnwqcUDhi9vMRSP7A5/OR4WfV/xmTiqOiSpdoVk/KGm
LpgN7SIa49JNdGVVX3YlV6F9j9KgQe5zHc8zp21rp0/9/IJ7ClGUH2jV7szMX8WzYN1QwYLLW2oC
mtcOOmriTzc7Hl8zV5yoNThwTtDNylxT6QdkjFUi4pOgWFFoQi2MuT+oVoplbQ0A1Kio0hzqt/D0
r+M4JViYCSzeaXyQYGRqXI6L2cEQxnqFWvJncLdbX8tI5SXPEz9ybbzXA/NSwQh4HErsJUC3cmBw
3YsHD4mYjB4HYzpvUotIgB4B+U27zxbz9GLs9d+Mrs27U/L+z5Shn6PCsXh5DOWGvVNHIW0zlZBV
WITitrPgpLiC8k5NHlyMHFuiXxtZExJDoEJITKNV0oVPyCvRA3v8cjlg331p5oY3bkz7jHvRJpVd
1JxiIDRqfW0NZbHy7ZoUj24xS29CdpEEP+D+wZx2+5zRX/LDiEvtprwqfNAEV73BFCyJOtg9obmb
GxNrcG8/K007ex7IJr45fCPpxPDWOPOMpa079KOWYKDwDK8qYBZw97RbTBfjMi3d8IOa54dU13DE
2UzsRDAuE/b0tRizdkfg2VvUWcXrwHIRWqp95odXtzEhdFY1FejVnYlYPjRDiPWm/EpSO8gbUpqO
VZuBTMBFpEX5aSCePyRp1H4Z9txuvdzDAKIbyzFhdJOmOYOsTWFoV1p77FwL0F+L27UFEnXvCDo6
HQcZfkpM27q2twfrWWiwUkhuVsucm5ZdlivMtZ+DwOBWwdfZJpbAfS5RlaHWULk8NOaO+QejMX3M
NYL6pOOJbP27ubpd05pnLJz50slsl7jNY6v7l4LxL4Z5aWTDlztLIiszwL4mWoXS+KFq7VjOzsXt
JbMmD4vAuk0APgo6A4RHU+HsmccSmbic2w2V5xBEOj62cC6dZW1jqphIpSwNeyq4E7UfdSPexoa1
cy22U+seKymDzixBPhbtIUt+yCe+N3q/HX33h2LLFVTa7wbectKGn57rb0Xx2/Nfo9F4NY32qcmt
Zxs64z6c4t+a63zaTftRFe27q/VX4IopzCFxKeImD5rZ+awjHgV8rJMfMzKrDghOvTIryKnJV8El
/hA7FZitkOq7gco5nAM08059BsUMoA4NSmbaz7dGt+8xloSpnQbI1KvPmqbhMJsfRa3irZl/1AaJ
m0gfqkVid5fKxcBi5+T6nL49zXkbn/HA4kuYvGXhVes5IrWp668tR0hLOUl7vxIm/a9Ykc5zy5k+
88RRK69LN0J1+yqKbnkZP1Vlfg7t9lyLbGXnDFP1/DWwJDQ5eJdxY4SsZvDxdRzXdOZxQR6DydNR
MNMNt/IricR1l1kZesb0iaa7pzh0OFJN9JMw5hhResjl8FDqA9WOjlzxyXLpd1kxzOWbN7trZFOW
cy4lp7KkdsZ7a1LcwqbuEU2jP2Ih3GgJsDJKjQ8wqQ/JH0hmeo7vB4lwZEA4LA9gA3NZpWVIzPvc
8jdNi7UU2bKEYK9jvNfz/sUWBRWbsLJDlr2Dx1bOGInQsnaHsWQzSi583lSZM20bLCD4Xk1UFHGb
U1yjiYW8YbRcs+tFQ10wXgdGKfcTLAu/ugfCyEnY1bveRNJQIfgzv8/wr/v5kfLz5TSExoNZU2oD
/Zrc5CtKPzA7rZacuKmHI4SxdRu1dX8EABMzitI0Cf6PW2vadTcmov7oY1pBBofuQ2R9ZPTDm4CW
RjPVmXoEdjZmrYxdbE7JeSTiQ4kKVT/jYq499UjsIY9wjjnjY9qSOkTNeDIlC7MU7vlbVwNAI3Qy
KmgOEIiApYJI/yUdO/DVV6qA0hXdMzDXM5zR76oE7wjEQZ4xO2g1scdmeolomM4QpAqEJsnJawU9
vRK0huT0nbqprLZI2vpVhuWB/2xKs/T2qSQZs5h5SIIOrNpCmeoyVF1A/drSHvgJEki75Hzy8KdQ
vuWJXe86KxxAYx2NY54unJXV3X/mc77yRnIHSRvEefwa2hWEcmSZHo/dkUVdfB7mSl8aXJHNdHoj
471DOrfWpdXKlV2PYLbb6tr0WXLsJzUFblKuR7Ycm6JT+9nkUM7unQp2mWbPEvTXiqUCTu7x7gSo
Mw+jUs83pFC/i4peV6PuHtIe4+RdpShdi5vIlhXjKqRN2Sh07HDUd5FIUHztQYU75FSj7OYJhL2U
uwDv6/d+6si5jMwvnVNsGhvCGoum6YyhV71AM54+tVyPfrISsbM/Y5rYJjL6zfog2US1GeJTvFPK
oI8MiCJ7KrFoBHFoeH2lzy6giY+lIjgmj46h3o2xKitEfcfZ4J1tlfXD9huJaNKCwk4eFe5ssj8s
fyMuZL6cT3Ff3zRT3xVacx15iBeDjK+tjnE/Cu2fLm429xnFpKIm1I9xetAMfUX/Gf4qjK1N/uyZ
v7H+4NaoA9/qr345TKtCmie3H7/ESF0LkcPd0GSHxC3yrZghQ1jyJIWx0Yld8yjxVwd4Csv8/nOB
hndtCv1UuJTO6BEOak2ayS0HBpiqowA3WVylU24pWd6FFA5dEKYcO0LnzDd1quyFi+P2Y25Bbbbk
HYOB+GMt87PVqlMS/qrNp6m3iPXb56Qx36Y6aOw3gSyHpKfmAhRcek6Utpw5lbQu1lZaGQYWBS2M
IvMbmsfedfUtBW7z0jWNPWyae9U2dwFDPg33UI6V2O+wzOgFykC0QxVcotLjL/euCQaotHM+JmXT
Ye74+KMAZRqwGxBW5CG1n9uIcgreZR1HLCTHAMLdIa/Y1TiIPQkCUKun2+juEGDYw0GMiiCsHZmU
7eSLpSBCvCDAeKOGEWJx6C2obSm4SdP3RxZ5UXbvrXZpEaUn7OJ3gCEHz0SAkF0XYY50Zbkzr6M5
BJunR2p8Ky0Djlz0c3+qnAFPR4mNrNHf8N5CmygpHqK6zjLz/VhiBd+hg+7bO7kgpv/NTiAHbgaf
Mm3CQKH+2BfVR2bpNvXGYSDqfEfxIw9090QDOtGV58rxKc7GA8UPPlXdaRisjdTvL2d/U6rfysg/
Wp926/CN3DWAr/U4ed8pNxx88/usL1bFzHZ+0jeO2+8z1a3jIigpqBH0UH+L4jP33qacXon4i1f2
wSdNaUDlc7L3NnlB0dCLZFMjtevWvEJTOGM6WrctVwbDAP+qrWF8I6mV7aGIfuAZLDKjOOFVYvUH
nL0nKjhNgI6ltSptk4HNhgvgUZaXUokc31x6n7nk8gO0or2IP2Jh7kqKn7XhITdQkElJY/22tolG
p7rtPNjlk2d+4vNYwFUIQH1fC9xOi8bSNr3AFckulR1/dgi5sxFxNQODxKUizFTial5IrX905vFX
YUVfRHvJKLX1A8XKq1RGj/bg7WfeeLJMdrmHaRFJq9w3urjVtE848iaHM7ExKgleDRrT6+hHsUuQ
UM7ErRwvI5xdv3gFK84Pt11Cpiwe8LzodI+VO01ds4FVhGqdjaM6ILfe3kqGo44lW8HwJLaNhXqX
1ONzLj5yfFDp4F6H1tqkkCsdsgVGeIjsdyvxqH/GptL57ktvQ5hmfj6CbdskMj9U3SX0e6pN8EgB
ItjK1KU1gyR866/c8ClJw4MwnSWN9Oxfp3VqU02UjWQqsGpY5IRxz8buctZCDsHraD2XPUFIIYqT
kwRR99GL/YTY2+00GlzcplveiQeDjkF0aTRH7lGWcSjq00wjYoo4Ge8zb9cm806L9jRZcLwHGYNi
EpTlaz5fcqdY2/qHxhFOrL7aq8jdpswPsXq2hvQ0JgGGHw4QIOUsy2pzkWTRyoNkmfOVuV8LLa3a
JvNXaJIyTdVjXuHtVDfPokRF0Gyatyf05Wq8y87z2bC5Qo7mWi+jB+EL0ozmJjUhoibnRp7sjA0W
NtxlajEmoaxhiqKGQOxcaV+wPfnhjdf/3UQV6BJbzMHOTw7Dp7atOqSitZkYi6r+VuWr2d5EGCTU
Thm1e5UFv9SoTmGCHMIaOR+ctTZnMaGV18ZIAyqfeN9SkSItEXjzZqrNbUWUmqpmljtnAjg8cRsQ
Je9m+ji3VC4hlrsWldP1sSw3XkL419l1Ji+WhHeUWFs+A5PeeksSF7SoFQ+wGAVbCnYfHrV/vnvQ
hCZXUYGhX1hs2mmtWpDB/qHppecl02/pTWFAHAMsOjtyFAvWBCQXoNfzCeJCA7xZ6FB9zdDdTmwz
0noGthITfKYxhGVNzMkD7VzqXrGzppa7WX6sDfTavD+2c1dtYUhcujj8pGz1wySEQDD6hklB3uAV
lHuMGkyERlafJr95z9TbrNNSq7ft7ypPjs29OhEfHuGpZdLXATb8TvfWhXbJ7tkL9HGi3pvG1XgX
OxgRLwQkFgQj9PyatNPS0uqgp8frhbQvhFnrOOEgXdNRRqliQtsJUwmKL/k5xMW5tYMiBeNMt1pR
8yunz7EMCv91Ml5lejZhHzChL2ZNBhVf0cnM16E4FubwYLTAajXqbJud8D7J1Vxh3GAefghxAHpu
E7jztInsLmBOGLMKaDxV7rAd38R4KO0nRO5zA371gJN6KWzS4baOBtXK7mnOU4Idnfnu2+Mq99+9
oT7WjrnyKcEheQmuU3q8TYpdms8nfTK/yugXcZeOLFMV+ELh4gzdZE2F3Rm5wESKoh4xs4bjoPMf
2ZL1LEd7W9htdinDJgNoi6sxm8QDjxc1UKxJgjneeAgSvvbONZsnCmhk3Pbv2Vwu42xem7lJ20Vc
L3Qn+Q5bydVMnPwhmveJKoMui7YSHzC6XLmNPK1epSlfZmkgTqOG4qR2SYxolDVYGQveRvtF18C5
nFnjarp1zjPfOxCbHZ6H2fp0dB7y0ldXA3FI+c1P38ndlIbUh2ZRx9YLwR/qvVo21CtSofLoUzzy
CSDU2bZz7+2dhhvl3C2l/YkVvV/4lqFQilBYIkBKO9efTm1vysBwIwfUMxEgbF/yUbPD69xz+ejt
+MUnu00fFiJHHNbA0Ys22qaFYT4WxjrET8p0fRljyXcLtgeWc/PTjymfnGLK3E22HxfKDqFwddNI
r5vFFj2iZvHGvdC/847nQ4rFb+ONvrYvZG/YYJXBhoGfr1cgTLawAG6R4tOQo6UIYN/G0dtqsf3p
Y97OHMK8UNZeI33mBibWLbHPTMwXZ5A7FsRrDMjrpo135OOPna+f3Zh6mFRziLTQvkbAk/SgH9Mn
BEA4nzV94/NNenCd6QDLfvBo1I6iXZnZ+Vqv3akmp5yDV+hrKw0EIsmmbS0R08pE3oNbkinwvjnR
c0JGDddgG6NdZjG/7yqd0s3o5EELRGSvmTbw+ByTEfFcFbQsHZBouywMl9CB7XUY1pjD9fJqm6K8
Vgb7UX8K3UsdCbkxS6L5VJCIF7etT8QKTQo26NKeXcyaRs3VhuisWhUVSsUc690TcWqTOhtpPIy5
HkdLRUHE1pxzVtU97GosE6RiH6kkZEUO1tJYEw6It/dk26IwjacsrH/3Xm9k5zLEkA7quDLfx8KV
P3ChYRgJY1zWI0JTnsnmZ4aPvvCjuf/mGRw4S8z+QsWCG5hZg7hSpOyCa02eCv45jAzTwK1qBkLB
/SWyhgX7CRWwyfwa6omq4jgXD43jvmLBpTiyDuFohdk67kvznY07e+mq7i+9mCFE6cC+23I0Vnqt
52tC6f5blMXMuXk3fgCb+o5BzHdbMvv2EZO0+dlE7Lwj7A7fDLGUB06SyV7Hsh+PMCbDjrgm4XeE
NifuGT3mcjvSUXB0NDSnKtzyWXS8G5W9L2XzTeqxvthkgleSbSRHrnKXtTEj9ZN/thjtRn0Xa4xm
ejtiBM8n+20ofVktjbb1f6jyMcFZ6NqwEXmzRvUY7QDW0bSKudBs6piY1jKMZeuC//YarsH5lH83
lps9wfGpr0OpWvYnZAOScf7oQkoxaO3Mv/FHE/pr0YnYxA61yYGclOlj20ekzWamN4P9ER+yz+Vu
8DJmg0Jg8B/Fu1H24iLxx7933Gt2NXayk6AUcyMaW5wL7g8MOTVDVcUBg8cT3Nayy6RFTQrcdRaU
IUgu/mJ1TFMfdXCMvU0tVRJYXkki0G/Yp0DFcDalfsq8SWORqCzvq7aHImChrdN1gbnlAjTT/0VY
2tikM6ULQ93Yp9C1dfJnpbZHoGaO4jy9tIOmbu6gJnp+hPPQGlO7dvKhRKusbYeuQdM/QwJ0VwNF
T3tcTfXC9O/sfCVHyY3CGX7lY2Q3m0TTuLaEuU42rCn1fdN6nJ8iMq5GFxVYcWm5DcJ7cJwL2ETx
i1YhzGUdez6za084QmAEVPQ8PfTovwH3zOEhcxR/vo54wVtquCOBE2jwhMT4bpgZ4CAn4SqHzr7J
ADSR6av1mxeGc7OmjF1trSL3PoasiwZgTcUM8IcY9lVkuH5cV/vSw0KhMkzhV9FYgpg3OyeaQske
46UqUShA0/gRogl9qv2qS12PjyWxd0ZrPyjKCDg1AXoEIcwSlI17XUdducbNoqPoAX3Hb7AV1blx
drKs1xZpCK3DQexfZnhIAg0YIaQfQ1RHpA3k7xTejGvZK09UlGpMqffo1tG0UeGYHvQmHYJqxDEU
uY67JV0DlSRXySPByB8p3OKcMkvi+RjDn6RupnERysg70WhHYL+eNjFuSaNs9HXvElfpwxmRuBZi
mQx19EZVmbVPR/tGQ6W8WF2pHoSA6TSkwgz4Y9ESZYbhFg2pO8gsNN7ur8K17XONEnU5vYz6wIfA
d+JKFNHeTABHFrhL+RZZjb6zrGp6dnoH0UUVBlMhHpoEeeJRb0T/iFAFxH9opoTCV8InoEXGFPpH
qll2TUl68RKzSIDUQ51cXoyHMJu6vTeSyKplpEGJNrxvKwHGktoehVQ1S1+eIXYqkgsP7UHW9JWS
Czqhx/2iWpdPxKs3/jywSKZiCi1WzeUZHzk3KPBidFlnhbWLm0zfOkrwFQYxMcE1m2nW27ku8crW
c+Wy0uVectV+rEurP7GztNYGqOmTObUT3vmcZywFIAKWF053WDon4Y39Be6+2haVzF69KkVwqn1h
9bgUVH+GeIPIFBKqYd4ZsgfVqWQd38XYTsTXqWjMy8RnS6zV1sxAIwO7zWP1mtDB/mg7fn8cLDe8
VdpEVtDI3gx0BhzkFA3PSlXbpirW/mCNawMMDGiubn4hNfIGvdILaqzz6PAws1+90YxdYniRoxbS
oWUDXbqrtw0BLEzpmTilqcXiP6r0NeMPa6R8YuFC+jGY2Y9e6CfAlVWgArFIPpAIM8+tdAiKZvMH
Qg/6TDWqX2Fo6ktAg1gvwFGgoAsjULAlwbSzSCdKO4UiqBVVEVLTSQw2BaD2oST2RYCzXDEwdBwa
DCJl1kKa64ddgZhHxRbOacSXDxFlBqS5AewTbxwKg6LKzz6Nko8uFPgKzIKU/CJL7vYLqUYSzmBc
6B8twu8yMrwjdLSdxFqzmk0NIw+oIIAe7lLXR33PFzTb+oKe2CLzcWayk7zg4TD5jRp3k88xgYPR
ENpZFzF/7irbhl0PkK+J6JPSx4EdkDIjbs9TF174tnE1JwaWY3UKk2uHr5ER0xuqIK1Fsu2YPxb8
tt4tz5t2KzHWTQsvGfhYIgJoQD5bETsLVEF1EVlP4Z2Gie3s6rnxQJmM2qUiTPF79v28tNw2vdXc
EbB8UYmyooJY/Yy0o1ysfHaWlTMgTWcxRuqQsuo95lcWOjH/PtIsNrTDo+fV8iGjkuRXqyBNLCqg
yZcp1+QXLMaZdFFe7f1Zn7LAjagq40S8L2BV9IEBw75ovMnXoEHzPZSZ5J4TseNHupRxYEdGR7UJ
KvkYd8Z2VkP73kUztADfZpoGyHn1e5mckLGqoBihZsUxgCbuDzyJlYZg2OHxeO6B8PzkWVqcfGh2
9NJCfloIQXNAa7v0F1E6tpqJqwQgwYor2V2ssTnl2QTeJSbWYvSaC7HBrUphV9QcSTtysv+LvTPZ
rSS5tuyvCG8sD7h5Z+6DV4Pb97zsg5w4SEaE962Zt19f6yr1SpmJkvA0KKAKqIEgKTMjg0Fedzu2
z95riwMo4AAn0lieG1WXK6Lw091Y4eZpE/kQsp7cjNJO32L/Fg52uboeO6OrVsborVsjnt+bcKyf
FKiHfZOSL8vlqF9MxYcKNJ3ZotFpSTEfS6V0uLe9CMVQ4UUwp5ZMaWpvdWl1d6MZsp4mExs8k9Kq
d5WXD9seKBOh7U7d23BM1tUIx4/sEPHcntZrrGx+iXtpnvwLScB4xTNjnGJbOJ9txDeTmHfE+Rk1
bNlLlDyfzdAijObhfk5T8p1kU2f8PV5aLkfJKyJzU/HKy+SzY6m4ZyscLBzUhTXdmdOmTMb0HE4p
z0gYpTwLgzsPHx6Up3s/Ouchm4/4GLjXkF7bQ9QG6scNKBM24anJ5i1y9kJ6mhGADPVGittpPhvH
JkKqdHDoB+PR7W9cGtqQhYOjtjg6ZaJXug3I98bUIfHQQ2qlrchAbWBAcb9YScAko81oi1URHMFQ
SfeLYE340t3asYmhUSfrsaEfF6BaKfAkJ7mStXCcFakvQD5OQ5DXj7eFaKGfJC8mCiCQtVlEV98+
+NI4dmGJuNeSH87B8lCQkiPTRAgxCTtPa6rfOtLLRkaHrd+9GBV/x4Z4A9Nv37vTz/8jyYB/5vn/
78UH/m9MBgjQ+f88GrD/+pl/lD9+n/eBuf9f2QBD2N8chxqVACu/Q+THx33/WzrAsJxvLi46PwBm
DoXLvPHr/x4P8LxveCeEb2LmxnXry3/EAzz7m+UQ1PF813Xgd/9bkR/nj9kA13EIDhFQEJ7lEGkW
3p+yAX3vwQRgyUqDXTit8hTULF5pXJXw1ZbgTZAslNEBYuQpYF+ltnF4E0F9bCIaUuZ2GugwE1PA
u9ZMCZUiGK5VNYXfuUrLh4xE0WrgCKPJh+b2dopBcjja3doGFZYUWhOH0zlRnIy9tFnXw7rHBYo2
Dx41LvGvqQZ4VgDae5VTd3NKGwTBqgbgQmzfXwW8xrFlD/ErgvpMZjOzIEBDJPvdz/PvOam/QHe4
VkmpFR0R/PR+F6C4fZNYY+NBd2mRI7f1554B1xs5jMobNBBk+SWhqJBMUpDme0pcwuehk8Mzkcdm
r3HlX3qKkX6oPuWILnrup9QsWUm+jLRlXOcidZ6jKKyfTbwCVy4axkel+uLdUK37MWbltP7XX7r4
I3b99qUHVGAIvnqLinuG/D9GusRcDQkcI8y6sHLR5Mn+LiydVtg7WWTB850f6GJOX8PStbYhStnd
MN/ocAPYqRcvJw2R2HDWZsHqI2N82kbxaNyZUcFu/l9/qXwj//xtRsJ1fce6/UdafnD7s/wufgZX
sUJEHjwMOVHJx0ML23jHCUhPufTasL5K7vTN2eqURaOhQkXZWIhx/BjqoTV5MaZxh13awSOkwzzv
7YWR2DcabaeS+J3VTEEJLOTs7Lk0AoWQ50buyTLszl825IYT7OgS41faD05D5Q+G96NgkAVZOSWe
T0AAmpCx4sjoy4Ob1bOPxBfxaZtIVUP1IFrsnsitQsuD3ly67ELlzXHCHRPLwsgsPHU+vnl7hJho
xZX5QOF7/cytwQzXFWnbPchd4TzCeffFTpA3JqTjRJTi1VFfPQPPDx6debJZw6Xt/JaURvUT50L/
OKcWQWqBdHfK5rjbMH3tCoC4cA5AVyMvEY8hkGbF9zdE8mclms5CSGmD19YpzX3ARMAecrCdq67D
7qNQytznoW/+rOKMvH4RR8WN+tAQwu1U3p6xgjVsiOoBB4YLeaQHsvrMvSI6Jd7gWDsty+k+h/3x
MEI3eHB1VXyfqX3/7jWuPsL68nblaMdfEHaqgfVsNn+f68K5THZC+yJ053czGCm3jWNYeAaTwYl3
i7dBZ4of47iv7+fZg+XmVZm1i0v2TLVOwwNv0fnIlTS+cweFFqe5I65kOucVtrJwuuT03m3IL6dn
aavibLLtuACIh3aEAxo6UieL9tkZavcoI2u8kC1vV+R7mVcZ8Y+1aQSnNEy4NqMQqYP00/mtAuj5
wATSdaug7NxjAhboXBcTbjyzChrU0jTBDQgZdBsAdd16vG4PdUxNEzeXsn5B167SbRAWxB18s6lH
rLQuySQDNI93T/e594o8Z+9qaCtHWqHQg1gxfAxtNeDYEP5VojeqDSa9KT6G2jGnByb45DEWA/et
VvvndAi6x0EqlsFw6ulNLlFZIQpgGgTuZu1G2dZ7qZgmmcuS6mXmZfBSeQkX43pEjpsJA+GjTKpu
a/J0xcuIVpF0gbgL1yKC8bYxYz/8GKvGOlSpkWLaU/SI9zBYtpUWzaae7EGfWifUD6UTMpBp4vKb
QE3ZLvFoieRsaEKUSVkM66BXfrBTlgycfVkboliNJea1RrrtK6828FBtW+1NW6YPJtyiYwuVeO2H
N9GP7zOnj7b9wlvBR8GV2PqFjLHBgOx9aOog/jWSxLTXtVahyQ6CODvryalX1AEMzbniuvTA1bE/
Tkx6YmXNIwD6UKS/3A76zyLEM3yeCstdaW5D9z1FBe8xW5/Pip/Dln6t4quBf7suJUz5ch6xbNhZ
xmBYY44mjTK2XyxJs88G7eleJMHobLBypQccO/YFzRpmX2jm9a7QSXincdSeFRULdzWEkA0KQ3mK
4jZ9F66mrJNWkpacguSOSWUR7Qv4Mz8dOHFgG+OB+JI7jPP3kP6hndPk+ZM9liZr2zwHzdxSzw2H
w8rye9g09pML3ul5BqyzcVoc6HiAov7YDmm9s60hfKoaAI14LULAHLGn7ywgove6Cv0LlJSbM9X0
T3Szqx9BKOod77xwFxGMegcaYRx13GPU5OVSvMOJxH9BCr+X2yEtAzzowiYS6AgdNzsJQx9+nopd
IG+Uk8ZeLXE62XNy9VQcImZjUdmztvTNHef+8AzsozQhFvWQz1jyDysPb80BAcz98ERjPg/DbdC3
GhMRGfl7q7XbHJzMTSCEoAf3oa4ndi0lvl5PtHa3UcaNrOOwpt2b3tg88hPi7uEl4S1nOGuVb6a5
Dx+AtKnjYGKEbfLSuOouZr1tzOOptyLjvsx9A4k2pT4z5I5AWKvvPqGpka8accwcRgnomlQTWYAh
pvo60lG3jyCd3/EWUvo4z0UOjDceo7eoxWCsUgNcfkY36wGQfY3puCXOAanA3adoZ8Ya5Ky41EY6
0TEYDS+BVoQcVTuzsg2H6GxyB2NbNPj9XepkJQGbJG0xIE64VpRTZo+jWzhQ+RFfiRdERbCstGft
sVFG/NkbUb8YTmVLcLaAZO8Ex+djwZ84vMGu1DP4kuIecq8+AM+w5BOYfsmxWPXxVtiTeakg/jxN
TcNxVLe+v5hMNzupLs4uc1NRjxdHIE459crnJArbZMlmut9JDGn3PR3C+46fMfOS1OrVc/TIZ0JE
ex9uIOwcXyws0Ub3CRXIJGQyw9+NSUE+oHHFfixZxugJ4ulkdvlF24N6zPvA/mlZEjuxm2dkhUxj
+hkYUOawsPSJ4lvv4kB2MOhw4Yqv8XzjSPhRcBByjKejGdsG/jxevmyfZHSORG2cZoO9qA5C9ZAb
EGNWhA5jSHle1p0gP4f9kpWjKNdsl9JNKLGlE4QbwdlmtZtAiKaJnVVMd27R9EhptsmlaasSGK1v
nyi+FmfXbtBNMejpJzsGsH/MqKQ/z9R3H7BKmk8Yj0IHbbuNnqQ9Y9LIDR09KNmrNWwnard9Z/ih
KeWrTrU7eEQMwjJgqWyW7qbIgezXgxB7ahdTPKZZyH4KWa2A4m877dpDKyQqTCQSGmo/qJ1RUMcB
bKvGz8fzz2toLoPsCYyr3EgvcY6TP1ovoGrTo831cxc6un01pNGb+wQYLdGmgv5cybs9XyZNVjyZ
jjL2Y4qNctOLOX3hf3bnmgNx4+uIDvaiSLtX25/7Y+JH1V50Jmus1O44kEc2O5wWRpWfx0o6jxZ+
OTC/aX3M5qKk+is0M3cZ6yI5ej06qWRK2k9w6raxl817eusd/FwsSr4GhoKnrDbr99CMop+Mn6iv
hoQxFTNSwzj3CRlwYoy3oAbtni01g4fY4gUMP3+0H/p8DI9GU7vroRHuBucY7DVrtnd8W41+EWhO
g4baimvNV7emUgU/79R5JL4yPGQnCAvBlYoSLAKJMPa2EwRbO8abbKqiv/Cl549154y0pBMt+hXY
A5RlGwOb7xrVBgHIObW0wJ6zPuzeaZCzT1RZlujqKr1UPfPxwqhVz29Q4Fe0Bqv/kbSiPlZBHO0q
exoOudvoYh2y0bw2wgyOTZiOmyARuCz68saschKnXIf0Gt8B34g+RalzFmZltSHpbJwFMeI9JGqI
/I7wK7XhGgcTLBr95Lv0jepq4anfhLa0BlSXxPwYw1smyQ0l9yfH41UAcBQtJVPNcbZ1di7CxtmV
TlXvk8Buj9NkZV+GN8k1C5LqYHgO2z6j7K0nBUbNX4oRvNYjPaYllCqOTI1D/N0thvmNZriezRbL
0XpnVTFztNFHv9q4U3dWXMwIbF1+jrWdvHjpGJ1sP66fnVGTLFRkjPrZc/Y9WwNnKyPZ7qWO1NHR
BX2YPfteLh1hcZ8R+ml43I3+3FRGuG4BocvjnOZJy0M8TtuO/e6DDyv6k4ZoSXGkOeSfbpzUdzRs
iHXFaPCueL98je0ot7ZbgR6qDBNjH4xp7Ak9TZi6TeKPyAY3t/RT2b9lRtqe8DfbG9qsbyt6v2ve
zFBlRzgDCGNNEWT7sXKco2n4BhOzdu7ytsCnNIPBJ3iXZ9gcaZDFLeUU8WW28+Bqxj1NTlMR2ySR
q4hn15L63EVcpClYCZqXePKzHXUZ3cVPR9Ncq1tHwgkueLGHXzc+etQgvFousOVFHSvz05Ai27tx
87Ow+dPrOTQfkqgLLoQ00ggPg5UcEuWgrotCAf1oklVSNvNjPtfGpyK336/hh0UES7p8tA/s8cy3
xgenuKuQBZNHkBvTQk1x8u6ZXXOyiNUSvTfG4l6mthie/BrJGIiGyJdtUcAmhemRfhkT0up5rorg
q4KLyMDNpvHo5NKuLpXpNydKayqThbzrY1xP4u2NyIupYxDth5tjvVzTugerwGz0r1DJ7iPNCbap
ZOzfSh5esaYjxzN38dSPG625VnEFHR8r0s2Q+z2/AHbIE2ch0V1FLOBvOKL85SWBPoJvKh76WhQI
d8gi97GI9dHHksQE6hg+5kLD13s6XQtnW3euzdvAumGWYRqvPB9SQ2NWwJDIZ2RL6YXRfuBqWl1S
iwGVJK00qxWfgbg8eoy9CNU+SfDlCE5sx4NHH1TUhfUBn/cM94/WmdPUtsW4Sy2jf6fxrvwquDMQ
ORFsOPFc11tRB9VPWZMiSIypunSW3Q8bUHjVXeJbLE751S8YfglUmDCgqA3SZn7QeL9o0BtKmJeZ
3xCdL1KShl0S7roJE+dyYgH+acdtdXXa7m+BM5ZeSTL+sAXadjoq61mDEG0Qf80e5HkzdWrrp4H4
lUR2fC25DALKp8f8y8D7rbesjOwPIgwOnxrsrGvptzapXWU9gKms8LKTrkV9VYO7idqCU6bqjMvs
hdZWdW5Nv3qj4Ryo2f/o0KCypTs3KRDrXmkWeKBoz6FOnYcmb5KNZzj11YhvyS5mOOwDhmZ4xtLm
1PSAweovCNS6xDp9smxovq1P1BJ3lV8Gdk/NCjtLsrKae1Ax5T537N5ClLGdZJ1S0VE/thjj7I3X
NCmnrqTlfkO9dE4vF//VrD1iDfkG2Tc+Vxmn6sJGEkKKH1DbYAik3YFDS71wlAdnx4/BMSAUGZsG
L/yxsyhia5zG+Bgte3qxukk+eUkdXaSIGA0zP5l+Ik+5V15EsNg9O8EkGkP/n/tuOEdQrh5KMTgP
IdW4R5Y7xrmW2XgV7KGTdTN07J1KU7vA5icW/JCR/e906HKxI1wXnMfZnV8arvU7GrJadvGJpLhg
ap9h0BnBOsCgYq0qnCtELPwoBDudvvqtm73G3jQfhyjrd0orcVDAq763Vo09zQcp+2gDDvru64Z4
pcb9ujJZ7d2bJnXMdQ+DxGVXD76zUWhGZdzf6silCi9d3TQvWe6I2/HglCDkLUduKnQ+zPgU4iXE
OAL0CTZ43z0sVNkSzvS48wFv3uNlbs8MhP2nKAIo1WnZeffYazDt67Hc25PkKWX0/+5iIHuletnc
TBq3soySdlNmY/nYDSyNV1TSc1GJo7bZ0IPiuavJyMZj7SiobvU0MIFhxbfvMo8aHn449Yl8Ax8T
nBkmXcUxEs4hTJkscDRP0l+IKNDFpopE2q4zpxkMHIqN/qSPbTgnVp/cCUNxZUtkhqFZuDijVglA
NuMSd6ynWWgK8q0pRfCA6PLsarX+uO+GgZEKFqJl3xlWySfVV0NwjA3uVA91mBvUqxk6rX9GTTCz
bIQ64I7Yq9yoWuf4wKa9hXPSOoLeDrJrN2T2RIYPkjZZE0d45EMN/tEvAopEMSCahS59XKyzZTKT
VY+F+C5zxZ1l8dfKqikm8Zx6PTeiDbfBWNevdD645eqvuRdJM+5IRU+tN55l0cgrJmRHEuNz3Ye/
Fq3bhRBiorUSrrHuqaC/tirltOS28ug5nXpUtrCWZWi0v0myt8UFE+IfsFtfVT21JNr1b8Ce//V/
/8d/j5509/8YFu3GMPrne5JFRWfSx19Ylfxl97Odf0ZVn5R/ICrdfv3fiUoB649A2FDP/tYI7yEF
/7Y0Ee43pGFpk0tDyAV+xq/5L6SS+82SrmvRnupAOgef9A+kkvXN9WxL3rYtKOHC9/8dpJL9p62J
tIRkvcC/EK+y61iI1n9UqkHGEIzsnXRJXlrNIP0crJ4h75WzoJEDP0BZs14euwikvxtJInHtfHvJ
N9EtRzZqBvnUDIgwOKobPiI9iGcVyz6FRDGXRNGLtk3X4zxIQpq9KyJUbd4jC7qWGn8PhAF7tNWP
wbgidIl9bwRp3V5g8pfwbtRk/sJmN7Ap7L1wXHd9Tquhlxn5i+Eq1rXAqKJ5Wbo3u2voBPZBWpoD
MsHu/BIYTvLaRnF2agPKBECK+u7jgL7LH8/NbtH3eYRZA1SElJErB/4CFsGdSHorJasQYF0AitGe
dVDgIC9QI45+jwMZqg8VaRGvyWPi5MEjYHRxTiaqQeBW8a+1S7+/DF1IqAf3MqBfYJ0FuI6+wMnU
4WjTmWkxeIYZzKqoPebwwg28I5OiPyMbAM+a85QAIeLKzbWHTqQHAsX6l7qhYo+5w/edS66BDk4x
RZCs7CFvfXAxCpFsZugPT9Dpk345IRWvkZDy4JanhlEl6yB5HxxT9gvetcGdHWcujmzNWUBiJ4/O
Rqq8d6Mt6NLpIAR9cQbLLwYCGjy4QzVH7QYjhBHOtl0UpqhKaJRxs+zzMH6WWEzbxSBLKkN6M8su
hV/oi7KUCUPG70fQA3HIpyz29dAvMOpZJy+rsZ60XQiko0ysF4u2l32W1mSWxARGpvBQSwmlzp1e
zrQEegtROMkzEwRmCp4L9g2yiD5R8yA0dWHFKdGAWXot/BYnahHVgIDl5PzttzZNMlPEdzF8cnpe
5z4pxIrtm2dhesdjsMFGZ4VHeNDQfri14B/1Q08ccS/g6ESkTNxFnaYMj4kX60eM0nxpjWT5ABco
3dOHWqX7emq6T/aOw0V60LqT0dSX0fPw4hR9JE7zkBMIQfsOH3XQRh4OHUU6ExcS0b+8FXZxsIyO
XIWnvZwaggZrBtqY+ay01A4f13p4V9EtaDKPSGOQRotJLGfExkcjsKiV6JLJ/0rS3nj1YaphKOmI
b1j03Vy70XQ0uGOrj1d0XefDxuMXb+mPyCD0ypTyQTsIPRuQA5RYIiOeeHEbTAaLjCnxybdCmIet
M03jimS+5DYN2BYo1SSrlN61ks1R1BhRdQ2GcbSXdKU6P8j2MmtSOjlfM5anr8mYW18sCNqfmLPp
KklBzLB1zO4x0Q7fiUMM33PTyh7sgfzp9nY7BYZAwHHYVn1GvJWqIP8h7AWs8FAK5XDKjzgkR4F0
hkHebwNy9abGbS3C8n7wJiw1Q0SRlqQcHGWUxKGiyCJW9L/AAkla0sYCvZqACevQwu17FsI9Gy9t
Og5KSZ2DcmlK5wexVudNByzv1lCgBWqsP0iXkakNVlzbQ2cZxHp6blNBcir1s3heeTa/PS2XHQ4Y
ZYjyM58K8RkxIOD2NUezZxvWsYLAOesr1htD6R/dMBAvTMEzg6byqJJBaYtfCht8ycILMwgKRlx6
ZHu7kQfNarB4pqSMvjgnjHIFTAIhmAq8+mgETNNLHgJJ16qX5jGCtBhfVWUR4Q7g7GMAmqDHL+ph
TPDLIiq4RAdsHGvGiFBLt5Opi0sRtSXxdj9lwQZu934MsIcuM4L9D+COzJ9qzG6utHkWKXc3+xbj
07OFNB4gQYLqxurIagmD1FLWYWqQ6q9imxl6xhvpUz45LYM6cHmnR56x60Nb9aAuPcp4C95RL3gJ
4AbE0vKQUYDxPxp5RkMJlClScoZvmhc+WOi8XsuAdt+wiINrpBSNySKKxK8JaSUHK1VA05gB0uQH
GosN49kLDP7xmAMrWEqj0WKNjqfB8AfkOVdDLQJj3XFovwcDq7WFGJIbIUpKLRGpDOtioro9VBU/
01VgwAGBqeSNn11Z5q8exTodN7RQHkNH5CTPE9V96ThhwWVo7xZvkmDG+uAOk36JE9CIaVFNVAYN
MOzi+P13E8n/ZtN/O7d5quFj7X/853/cznXHd3wYq2bgSnSpPxV3O0ROeJNjHAt0qq6FEcV7zm0J
dgp+lpVSTYKUXB4n8nC/bb///1T4H7dv4r+YCjHPAPP7vXvm9gt+GwNt6xuHCXxbSs1t2/6dd8ay
v8HaZABzPCm5r9r/sM64Hn/LEu5tTHSZ/13a2f9O1nTFN8uz8MzwaAkmNy/4d8ZAi4nvj58XDD1w
cvldmDlv1p4/z4E9W0OqWNkKCqRdBzZQHmzE2GDR7GbOe1X7rFcklKVOrNrO8PduHt31Q5PYpJ/m
/NjkidyWTomEM3NSB0Rj54rClXQy9phbAI/UpO6wAwWLTpn3ZUQNB8CJ/FEa0LxyOB83ANcBPZ0R
M2WJq0wOYTA6pDJY6q7cKVIHvPzbqde3PCwtUGXnmCtQEOR/BVCiwN4EOTHzSSd1R7qlnheF5HUd
S7e4H+E4UrNav3EDvWd6iVd9R8lEGKm7Mp9fXETEFR3X5klSqEYZS6Q2ptREG9u3RMjm2oCH23Nq
D3TGgWeYEMwC13/PXX2OK99cR5X81XH6rd3eBO2TYoPz7eYR2ZLtDUh8K+/58uPpTfJHrh3xoatM
rXBIHweBw8jNh5Xh0P1i4fBfltz3MAN3bDkzCTffd8puWw30t3CQ0WUcxJa3hFaWvggqShfTXFQ/
JgcCypAO7S52Hbn1+/nEaideFUbRgdUgtH9bRhO7TdgD5t70ZHtiOkQ4hPZFYXT+whuCveF1THGA
teplV4GpoyBofG4y50eQoQVrqSo0sdYjzgvwid6wD9dAT1dEBWBmWZueECI5j6y5i/HNkw6juGRw
QY0DXbZhtLTX0e6zsyGrd+DBAXseRNv91FR6BYeCFk6OPKKn3Z6+D7b4Rkd1UZUMqzrLuDrT1M60
mhxR/t+DuDHWNcuYCqoqaCPaKyYsn7MRG+CJUn1lPG3fKUqfwbQ1+S4eGnK+jXvju4fxAO6uBwHh
faTk6G+oo0kYpygXKydvVlnGEDDSfuDWip72aNkI7xRX7iEqi1cEMnKLbyQ2ISOAYEpb8TyqWyjd
ZSFV0EmMG4Xh09n1GLDA2WCUFq2Yd5AcmrXJEv+uHBNi1lXXunzSMYTxxDnqRY+56y8CCewqT4YG
FSLsn+qOnneeFPBi0Hn4rpMsaTnoZkGSEkts2lnbnlKrWJGQ8MHV7Li4+nfKjuyv1OCjZ9hWulRR
p9aO2bEZNwfyE3Ez6WVlGfok2PwclItsRkKmkThWuKaxDloVeliSIs1ugaMB1qHdJ+c0tL37XCti
BUHs/Riy6RIUeg3mY1slNjUhbKBWNZLsynTp5rNCrklAmYpnpyLlUSAXQwmJ0mtRU13qW+50GODq
LsMe3/dgd+M2mztJzr4DjDG7erw6bnJC5ewe5wjovQchT62pc4adoG6kBb3TKIK5H9grgU1vi/bH
RrfxWXRTDeEeulCwHGCcsvNh2MYRsRWIF5oAD9x8W35Ir5HHvm9MBJmMUWlqx3PbdrBhEZzgQCF5
rjpB4WvgzcZ9YimSBH3KmyW2sNEOyOht4j17PNOzirn3Wf42yIpwH/VynZU+USA/ePAq0ZPvuXUc
4r5le17Im12CV+VtW5Mog/C2HwaHhgge98NIuJeqDsnbxLwH4tQNr1VNoBKDL8MdQA5aekGzBb9q
1qJFDZqxT7J3t/Xs84w3d+LFcDYlaVNF7pDft3dPhh/CpjEKPrDcql2sAV131xcek59b6l08JhCz
GsIwuifni4flErNafsYt7y8NQf3ICCQdXEI9HNpA1usG9NXWxhx2IvkvtyYnB2lj4D3rvtAdo7WD
ATLOnbWT2kAD+0mqZFFWyH4O6u8mDxWAO5zmQ7HOYnFXBMXbNHX7eJ6fMt74USsPY23e9OKlCPq1
00kOo2mZBh5t0tOS9BHwKE8tOk99etz78Q3xZSenEOdX51gXSmOvUZAcXBYETY/+jmJaZBTtNhPR
C1z83G5hONm6g05p3On+dXDiR5drMqnIe/oU9Fc1cQvEAgHPkz8bNVnXSFJ8OgCPBS/GfYCrQ8cN
J633qfikCPc8Ya3AsqKBI5BLje9lbJt39E/YJ4ZPdeNnTtXStjq9oqdgYNquSCfzxn1iOfSDXpcC
OdN9Dutx2LpN0N88bAyH5WCBynCb/tiLPgJdMCCimPEvPlz+jtJmXGFuUycgn8xibY3UzuKcovmS
hwf2ekrRW5q1IX4HkCaR4itXo0v6Dg/7VOoz3cievRBqiHa5ZvdqQZDKuNwAco+nIV7JofEf6sqP
PgwvEy+eT3RjAfpAb522SG5kYJmcR4q9DkEZNvTJmAJrlr0b9WR/xnKKlpFKvc82IwaIW4IPDeuv
+9IeCdYpbbk7Thvex5nJwUMoedo1Zd48UWJPt7k06zulUl4U+PaIwXleuc3qouHjdvtryD4/q3Zg
GUFOoO0CeKbaj70rdfPfgXZO+8JzUXr9/hADNH/D9I+9IBoTovUxz2Xedvctiau1Yu+UAUP6mmci
GryUkG5HPG0n9mVoJbzsN7AUHyuIXgRl9SeFp2TTS2CaRU7Ji9XPYs9ysaHkN2jXhucVn30fB2c+
WO8V+suCHxEtqIL4zL5JcqIhres/xEUnLzleaTZFs7cjX3cJ/fitCC29H2tWvm5xA4K1PAuduaDV
6IYoycyngZXlnlK0nD0TZobSHavXgi3fMuco5oceN5QI9zao8mQOmfYH/zRy1VkbNYcYxGhjk0xw
wfkEAe8v9XyKUOe2w0wupIOTlAZAwsmSU7BDM463cIKIxw7hg9rRdqfJFL3SbAbo/5bgLJmDpo+E
ZfYbjUQtW3R/PISa69mKGs5sqWKQLqlNcLsL3Hxt2f59pmVMNLrItp1LbV1N09neystk24mheKGA
DcwB68ZFP8C/TPo2hMpbF9ugzVeAcpnW2rOKuPU2TIerwXHPhqaxYNaITyZIa8t9bCr8WXH/mGfm
IjGB2mhoJwrJMfbCayRC4KA+NBFSC3A/4CitY3N6mufMfe24/GKNnbZBXqVfPnEuFIGuPCi2Klfq
he88+k35abqEVotEf6ZzOFxmJYwBs7jI127tlzDxIrZLffYqDcd9tglE33k1EAqfzh3GX/AdKOzV
U8538UQNn14lLrJU1Uscm/0EawBjA9u5oN+UAgyQ7sPxR4Z59diwAMe6JOhnIW2ehsVXhHVWo+Ys
3ICG6Wy4tIEFdBKojkdHa+LtKhBZC7euH+Q4751sghQa7b3OjpkBnPWtOgu06MFK/e/JOL4Obg0i
ij556TLKjdEWeKHNk8mk60+3/BqI4inG1VSE8UsK02sCRQ20qbsfOvgVIbhMN8FiNJkA6wb6JUmK
bOe5e/BrXEJk2dVgrJuSwjy5wkV0xB2OZMeK9L0w/PeuCqE1AAbsfYqt/eKXP1kbclgsWXlacX1d
gOcNy1kZ57Ift7aPWxDUSMxWeS5pyyZBiwIP4W8W8Eyth2iIip/9kHuUpsnx0HSde6qzzoSy4KVH
Bef1ogai9ezOVmkCjY2MPaNSJBmNZKzORuQlyDTenYzMN0Nx9I4F/iV89fy0eNfxJSX5jgaO1zIB
GYw7hY8haUjOYkCNotqSmjVh7k7gKMH53cDgNXQWsyQYFatolaVTfkZ1sHd9nYgr1X/prpQ1CcY5
3nSQgAwi4xkxWF6OkanvtetcohEZiNgjzvaCIFablMMW42H0UJD0/himNt/MWYofz+x+UrhFd+0o
bzDmqFuJtsOqEsrhbsqCaR2kTbkMZte+KzAq2z7Kzv/k7kx2HEfSLf1ETJBmpJEEGr0QNcsl+TzE
hnCP8OA8Guenv5+i+qKyq28XcJfdm9xkerqcImn/cM53MP4wBUutT/cmn6R4ir/TJMFQOpnpFyjF
y1Qifmpcnp1heDPLtHzxCRaAYQ8xE5EcrmgoLytOBagaGd56xorTBcf+L1VaNaF4bQdugqNUmrgz
b1G6m9ZR37GFwWseoAObtbMdG+me5yr3yPStmxsOPpTHpKy+w1676wUFzZlI3BctmLuHdgWoRH+l
Kc5WUCLgiFhf7fA0nHEERJ9+6tW4OiDcLUGF2TIILQ9CJpPCT0ZHBDANbbIdvGWTSZLwKDtFMGQ5
3EjtbtHvsiLg3Cv2c2vvSXI4K3cZn6AtPSgPt6VbNg+Vg347ilngdWdGUIRNRwmKGHB9UZRsiGPY
G2l15HyLV4bZJ8eWI/gM6Ks+8D5KTrFkEuTpTq3NwlSI4PO7kPX93m/KZWcPcF1wqcq3sJ2QcdiV
+iwb2X20NmPaDiiuRP2MaoY+vNtUEJfj2nktik4EdD74veQ+Z7CPSt3ftxxAu9zhqR59aAe9V53s
MXphU2wcJ29+EHnypewQ/A7J4oi6609EwKuwd749J/vsWJAG9SRd+BLC3DoOJTS+ga0EwrGycbYR
xV5MdwzFFHzH/B51yjUMSYQXndxbxudQGBB5BlS8ttongrSLwoA0pfLPbhoYygp8J0j7qGQNHsAo
cqBcLthFk/GPnpcb2HJab6skPHmNagsQC2CRGkkdC62fPRFjEpb5SZhmerGXfNqgSyaavuzpqkX7
5GPF2TihJtDcrX94Y+jvvcFTe6bROR3OLUontXi5+su9NAi8skoc/3bNMgenKH/PUSbNK1O9JGiN
AUbneBNPJPRxpyVSdFTU9yWZZTaYJh7PFTovUrY9s6BQLuwXz7HyF1dbmvpLGAeUtxqXu1veGa7T
rFvN3K1zC57unji/NXNUZDkDghmQ4DSlCICJIyBS8h4NA8FmVlJh96TmIAB4uENsOnz7wC32c2ci
dTKT+a5w1AsImpvcOS++wspqnzH5EoO5JOV3yxz5ONhzuXUnO1vPIiQtS2Jz9LHIrqWQIS8dmZEo
W2bvpAj6H7UsekQnxAaw+/hORc9uxsvZxEAQ3TJEZX/v+RHIM4+NWGxWe23jDUBjqlfVGNdH05ur
bZjLbLMUy/KVxbWxawxF/sNcoyhhu14/8tVgyc3J7otC0o/NWU1D0PcNMKZycJ/sHpVIqghsAC0g
HzvpApdoUUftuwFk3Uy+Pd/M3IKPdPp7OTT1PQ24d1eVsJRN2O6nyYgBUM1ZHmRezxgknUAoTZoK
pKqIvovraFMu7bzN0X0evMQwn2F6Jucwx3FSIJ48p+CmGd0DGEKMcEzDiKiD1iiG92bga+gmfz7Y
ZmUekASTVYHBXnm/MYl4Wy9SNY8O6e6EpwAo70sB+/km4x/Gyd6QXZ5yBfEFQQoEnGa7Tb2jhCnB
gZvx3gVi9djHy7s0i3M09s0FRb23kRXqtiZyJ+I2OutXE7YkkVopx79y7AJYQEkkRFBNOn+a8ukL
YSOhKmxqn3Itb4x69IVrPwo/iEyAgA8be1wL2upbO89Hj41iU5TVzKBPM3SBoeBeZmTTkKGjD0H8
LeW2S8AFDc7ZZ4y8ivDV3+ATqfgIgSbvI9UNvKBqLpudkPpQwysJza/QIVke31hzot5kdGYvyWdX
509xOH8YxA1gPyb5HRDHuoEkvIrUfDRAi61N7UpK0cGy6alAHc2F58IxSqFVZAZbIHuyiKFtDZto
u/Em9B49mOfkpyZrS1vRepoZWnSD6e1V1edvsrfifcnejytmLaeWexujSZxcs8ieHpEOyzeiEK8t
2ZowkGsMZKtmYVPtaVPhrCgTpM11qIlAFZh4loGbcJkvjpshbZnK+AFFX3E0FzwSdmRIsgWQ7lCe
pWzuxu6b2UwIzXxajuQOCdLGjHadYoVRqTR2JmTK60y0AMbvoCm9rZQZnL9pCp/rsvpdUaaxIqBO
CNIxw6nsk1BEwm0KIBU6M4NCEEQmGuTWouf9M2JeoVZrAmFE2JF1WAMZtmgkJ5BfY5WQmeMkY5B0
3khIEQmKrSIGpSElBMxwY7rU24iHSKCU2LyNenpioxbd6SkU295AlLcIFog1fciHAtyed3LZt2Xc
ov6DCEHpe4+L75LFbv5cO5p+qU6YnNSjd1BOTuGJ/xu0RCNPAivNGUOieey6GVRmnsxX1FWJTxMq
dqLuinUqIgTGdrvvjYUQxbFyt2hu+YKL4dMU7q8Q33AeJ1S4RCIXRPhYuTT2ta94miYCaJrYYiSB
xlbt0gEwZk4GIvim+MckCBwPiTAgQnc5RiOhrY6F4mxKF+vBnqpbFsKyBV1HeFNz0zKjCqbSax58
1GNz110Bgp7Npb6OPpXwbEYbu+moiJiyYJsmYVzV/YZM9VduaXrH2Hko2AKtQt98pzE7+iNFuAu3
BLnBDq129ZvxBeNg46ks3Ii6tYl+hRAWCUpX2zK2AWovrViNvMHfkDcfu8F+NJ2afZqd/Qbf7m8Y
nJevIMJcsD4l8MwFFwgWHYTOabgNx+wR1hZLpzwc31QrsksnkAYEKQncgOsJN7Lij5pJyljbj4ZX
gkY+VgYMFYML6ec+vBSU0j0k9mwR5CgrLOSxPrlKtrT19XBRnaXYBLvFUbYtS2nnzkMACR6+J8Gu
n5/mxeo2czS/260DRNEsf1utBjpghrsE7+xdPgvgCaO3Gxk+75O0bE4Te9nNQCwpUOj+POti3Ms+
5p2CXeCU+e6Hq8bwFxbKzRguL7gbm+dI5aAeCPu1TmOhv2jNyYm/sZaQc3OUzAlZFc4cVJS/hE8N
iX1P7ij/mv1+DHzbcMoZY4eZtYxrUyhU/WiQTuR2ydVMFl45LZmh+tzNZrXV8Fcg97FMZgaX9bAF
5nqIiy8gCBkiwYK1KpFLPbjxmfWl4pcv7m0EPUA8A0ixEDHmGHQFY+hgQ2ny+pfqfPtSpZGRHUMv
hV2ON8H7sAapa3JlrOonNDYcxY1ok68uLaej0NEYDIYVz4yrBT19VnavM+JZtrLTjy4Cks298may
MoZ8xRvu6Bny0WHzS5kU3/HKYMzGsvvOpDV5KsmhDexJmjskdCbPaudfokgXT2OZxacFrUm3MoBQ
bIwY29kQDj0TYhueWZml1raHy0Q6A22eZ0bxycTHyGGYKiyZ1tqJU8BUQMofSKs9Oa79o46dnIkK
sX+mD5JOurvZ/dXZPEoT+cmdOX9j5ijeahdXVmdjiFJpe5R9ScIyzA8yG+DC+mjqeXgNP1haXmd+
XHv4VyPibvT4A1zGQ2cN6QE7ZrWJ5jF6hL+0dthSrRxEzIFRLtlLGKaUIjXb3ZBNl6D+4uU6prvF
0ZsMD1Cb2flxyGj0rMiCfZIOa6ReaAZDwOWTYKmRF8y20y701g5CHQuXUprFD9Zk+j+HQU+fejYQ
Ai0cf2zrnYFdDYlziC8iVK3dQmhEGfYPRT/fs6nmrSFvpUqmLjPewo1djTzEY5WPVHJiJ5MlPugo
faG7eeEeFUELgqyS5kcMGhNY+nPvLYe29B9K5JO/mXk1fGMO6GQThfE5LrN80xsFd0XotM/ePBFa
ZZq/ohFIYz6QUrAaZbqv7IS/KgQMM7n1BdwY2dscxhBe5bVln2MrIPsjXBQm9wswqBXReUHvOcsP
5u3lxprKmVs7A3pJMbLSAm2C6mN2NJnl7HuwrJXSUxDbIFQAniNt6g6hDlkM+fTMvO3hkQ5wcoas
sV6tSXrXuYr7Q1N56r4rxj4owqLfqiGKPhh/k48wtdnWnlz1jolG8YYxw999RtDsShfGe5qDbl7s
GX0LaojyEZdS/s4erSTfnNoBSdVZT8nvBf1Kkxs/AeMiSIhqEDMi396sBBEB4QeULGBJwn5XV+Uv
j/ucA55gL2O1NASZiITtSVZWzT6saKi7pfF3DAGefYsVgN1SBFWJ94uDMN8kNbpoawE3H5Zn7H8z
BOYS/Jyp2ycbHND59mV2LrBWp5X4S5v8ETNEwo232JCVGVCOeQhZysAIbIB/J8louRZpXe5qrfXa
HeDJAvA/aIU1viqyn2iLXtRUHsd4QZCfsdd0GGzHGXM+siC2TdG+emyHNhnXndo5bbbIgFi1Nsa9
a8Nm49mwi6uYbqLyMNmToDCvYNrPBG554w/K84cuGfJLgtPh1TVZwvHaDNf26FSPJbgfSpPMvg3S
040t4vhuJFH4sZlTRBqsqR5MIYGXdpVLPIa/xyjsb8spsoI8MQ1mP0udP2vKRsjeIUqbwjcOXuen
T6SK6S23Yd/dUOxTgExy3hZugTcRAf/aHBVSX9V0a8rcn5ydYofcndMeg5F9g1CnUPwwUmK/kJ6h
TrJAUKLa7K5GQL0a65jqNtevCLaZxRHJoFXzLazuYBH+sZ2LpH5pY+9MfIRcexXVDGRtgZe+ClH6
O+ITS5TEQeOR3RRZFxGZ1c/S6R0UdRJyQg//Gv1U/tLVZnWYQ7+8eCpxTuHM8V+b7couoseQD36M
tB/M2W2ZpYF9rs0s1PSapX3yc0SGQ0GGUp2+dUCV2WpBkbBlh/XXsI+NasY9VlKQOl35TI8IM3kU
zwbpTavaqe5LS8O2h9a2inztBO4tx76fWVthFeR+RccjZcikt0BwnFLYcuCENEzG9BNxXIKspezC
B1UBoq6N0ty1TIAzZfwio7zgT4ORWPUAXNO0Yeldts0f0rHNfriZznbDHpfQnNeu77+7EXV5VdKw
65wGoarevWjC0GswlxW51FgXp2Bq46OPQw7j2mbQFutsBsgBFu3nJi6CsktPTaN8oGXpuKBST9WF
EqDaLKKV5AMQHJaNwBexZyYWr9cQXfSN9QFAFsqBq7jLso7tBMJDzlGpD92Q06n1D/6gMow9FbY2
IgoalZwTIIBsRouMaIuGEcg4FiyCXftlYHWyj0YjvYYNOjIokQxyjaxlRlpK79hNTJh9mqUpmT8K
FhgRT+mBK3T1RpjwLikEtCgySEThg0NmB2izstmPOrR3Vpz2vzCD01tPUQeBZKmpYKHhbNJqYn4q
wm5DNDqRXqOVTqtkcX84TAdPlh4YX3dqq+F5TdwyjLkl+itqEa9q7SeviqG1D1O9t7tKIZIrb4kK
fXppEqujXkKICpg0ZSBOkJPZMAnugAfu68K6RxfbnvqZ4ysGNbD2k/wGQtOmB7vE7r7gqNl7P1Uf
4+11l4WkyeAnYH2hWDwWpYBdXOWQei0RnUK3JfC8NFAhMq3MvA8NiYhPhcYSySyusbDfNAlvWmIE
5Hlc8g249T3m8V/Y6rkiAMimZpd2+aMLEy0b8ARBuhIIGxoe8YS9L5n267B+t/iCkgUqV5qfHS8n
AMl6z2umy17zZDiMVJKZ+9PQdGvMgju1MIdPt6Ng1NqIXYd8Uw3WpZu8cVsNcE+FPxIO2R5HE3Qw
rrXVXIsD41qma8MGY8i6GMpNynNUNtmmBrM4jebt8WcrjBav7LKZCArJWCGhLr1BTBaS15tCHGoC
tBLD+nJTKxA8KanHqjDCa9RqHko4tQ2wUPJvSCzomt0yQrvzh6D0iCNaWoYNxjG2XJdFdMGkn3Vh
mO8sys7DgkHrKoqeWHuQ+MlL5U6EuxodJPAcDyxT0/uB1nmXZfl0iTtY+WPd71OHXREzJq6hab4s
o7GLq6m8j4ykC6ze43WFBecqAD+va19LkhtIshNdDwUwZDCVMWM8W6P44boJohD8FweeDTu7S6Ki
uYfdZwdQTsJD1/T0ARUnGjTqr0k57GjN6rqgCAZcrEbOcful81ij1Emcv3NaoBYoK1Tfaejv4pbk
PM2GsG7ifJOb9YIK0Pz2Snu+Jm4NrHHSPa1kMuPr7CPm1656W4qeBzhny8dgnbjPnargzaUuDbn8
kDQsxM7tfEEyE91G6TGOkGO97hvyO5hCBxmvxY1TWfvQbda2UlwOL/lFF4Onttq5CIIhB+gjbMlm
4+HzWkdJj7JdhykefUkQMNQU/e7P1kEmghX1uE4rhMTOTcFqiekAah+8z+29mH7Pjb+NycUZgRvx
qk0Wssvl2R1LBlIYfzTaX1QoWGIboqaosIezUvbWMRnzV+LRxcz3oOnx6HW8x4w8AsMGoZpPjGiR
HAYwQeGOY1enAQI00/QG/JEo/ZCWpu3uwtbDOliiuLF1Ii5oIfkUjLNqs1+7iLjq37hNoYx1xeTt
h8HUgTHPNhJu6HEO4I5g8pPqtg5+YS9+0hHbfGFxrKXyBubOgaz4Rv7kj2EBHMxpABmT3cmohk4t
TAwqGWj4Mj9F9PtVGgaAU+4Rw17dpHlcjOS1hl476Wjnteo+sd1HkRSS4MPYCGBrEjtp+U+RaFhe
YR7YWCn8UjAky6m0G0CJJt/XanJi87dreSmycMNt36yKBAfTioEOO9JLX0qLs2w3xHGUbllL4/ss
PEbgSwPogrUfE2v3odJREEJ/Leqe8YzFqedjBCf6jGxNcHOK9KHYMZlIu00VI1oWPqjvgSdyjVh2
Uc/+LeqsimGZtENkvkyg4dI1Xb/jr/nlPM4OHvVHvP486aaqt063VA+ZV0RHqkl3i+/uNtEyeS8N
lhV9xySLgdH1VnO7rKsuF4DWMmI6G7vYuLcpJ+kMBCXOFETozS6OdvNAm9bVxYC3Qo5Tr1Ccrys/
fMpqdXvFyi7QtogOLlauc4yAEfg2dt0JOGKRYMvLVfeGPpsOQSJWqtoiephzjmaPFUQK1x9x17dJ
mscyioRoAUBAEsPjCgw0HGh/ADavUgPzYm3CjnOeqfbvTV5DGEseUm64IA5bcBjVxZygZWbVy20a
utXo2Q42FplAjsCX4aiEhCV1LLyqxH+ZJxgG7mRc2kzwUlAMHMio0azT20dkZiw3lw04H3ZeebS1
o+Xq3WyA6rYoHha5riz5aBnzhiEpSZ1m/ow3vN6ZTvWEOXphZ0wEpguvHHxrw8CLBr7lDGd8hg/P
uNS6i3dG7PcGyEnyJeJq/irQVa+hefuQOvookDFztrRr7gaXehW/MFGEGm306M7VI/WkOrm92XP6
lMYdkGVnl4s/jxR8gdpuBFFraRT0uJXLmWYOH9wu8aZp44YmbpMYruyA44LqLGIjPiB0rnrMLbnV
I4WXCYDYRYrtnBBL5LvNqa4rYweroCMBrnBXicyLj6iPReCS+nRXJlR8TT2+10qO+9Q2IU6EuiKs
hTSFfmmXHas775Lo5ntgs0DaVgT4bEqSe2PQvNN4P5PJgc/aDzHf9tR0cQT1XUNhGPxxWwy3ytW+
YXgKHd755viDNazeI9bk+MRTssaI6K/L0oyIkFQM6pcxuu+ZzpIOaDnrrGf5EmKKvSCmawMl6ulZ
U7Uc+V0vicTBvyBE3WmnNokgLpuQ5BCQEE7K+4EQCHOr3CF7ptKfgplBMoAU6d+3cdI+NBVphjNY
S77V0P6KWnM8oa5fzvBRsRwpIIkb3wudg61qSiO/h8Ft9T1CgCJ9kLkjTrRD47kWPq7nCbULgTyz
2609BSiROdj8UIDM/DXiHaSdTkPv2RnEPWXkAjOuGwjJnZKOjSn8UaN+n+OWpAB8j0a+hsRtrg1W
xOwuWIiugYBNwIAdEoYhSP+uahE3P+oQxnWQo/P9LYbG4aWGpmsV+7MkPdixEefG8WSdtNQV9VGt
zy2Im2TbzTcNSM5N6uHzldF9JqrloRaQh/CjYoRmKB35+KybuL6lBMDMptxIKGSSpTCJl00V6tS2
2dSydrc8z+0aO8DP2pm7nQNcZdUWqO7xQlK12XGq97DrIRh596IkjdelX0n6xX/olaXXSFvNk92y
LNvYSQlhNrNHy6ebRB1iMO1b+/hJQymesU7m13ikHJqH7G60/frBGsgSJxrjs2rsK3kmcpWCVMZL
JJpjkZF1BWCY5xW+BSMHhmixzf8Z7uEHYFbrbHUJCUdVtQo9616mExiFqtoAALiWHoN4d3iPqWlJ
hNmADNjqbjiZfDtJ2nxWfvSWcoybcazXTAPuQuUfpj7fmIIpH7XhBrw6rhprMLJtz+kIPBYD7LGJ
yPhwQevQ5MzGaYF3uk672N5RBXmEJo0S86rD75zYmLNBGn4IPW8BmIRE/Y7u1oK0g3iQEshnIXgk
MdZ5bGK2oThpQ+tTu2mPyqEOh9cFg8d5LMP0s8NqtY7x7qp1K8N800ribDuK2xgBSRveEa7VvVOA
PUivIfkUVQgpCJEedhmdyyotqpSTrU+/VZFkG8bdj5W0QcQ58zUW8NYcEK21cTDT4c5MK7Jsp0tT
D4EeW+R89p1RtU+A+r48Nl/UFDZ9Y+tLoki90NhOqVG/KMGieIU4+5KlCbFTTQaboy/SXVo4m3qY
OLTRzWPg6r0p9z7z1mVNIDtiMNqlhLaPke1j6qjs4ijBCtTeUAFEwh3kWDobIQB2V6V17ce2H0n6
iJ07Nd4gjjT30UdM/sjKziv1iiFvWeFqzg9MTWCVk+MIlQv8y9hdi9gUL0WWU9jHCdKfBmorwdBk
Cw1WuJWGIT4Yuj6abIaObs7jQYNg/Cp6x0DTnlT+SwFjYp1VM8av2kv3gCnx6hVyeY8TwdiDBfI3
corqbBdz+pygm2VJYRiHUjRcj9r6HBzxE4JBAeK4TK9Ein30eW+faVfmN1OIcI+Eun0gIk/vNJqW
L0WPcOgxh19Ns7bvx0SJEw6h9E5zca+8ldlktHnOPJtvMmvL8eCmWfYFOBZVMDINf8LrY+M2xvXW
9nelWOJLYczFJira9ayidNO2lk92j2++pRO0kHjoTsPI9FnlqLrJgbMuqTP7JI7ZDwVUuxG7fC5/
RKWe1i7+oCee14CdKRjwRJkH1NF3WTH+JtL3sHRRd5qJiENiMqTzPu9rMLyOPX2PJXqwJJ9Lhkzz
tgr7du308y/DHbqNTurqwe9rMjKzLuHEsvIHd5gZNZoeWSJVToJP2czqKa34H0PkJ8/XrEgld7M3
hJvODziYGQHdRJXpzut/ubzg0Hg4S08E8y1FfIgZUunFqneJK8SlHilcLZl+VZHBWmG0CUSJ9beG
FNjtGUBhYTd6F5bGJEjQisAup1ydJKl/pAMLx9FIeGw8kjHrYn6pDEx9PuOhwHecA+iM6sI8yD4x
Y+N1fHv2Z8h9pMqS+mbOvka/WD4BLOEo0Cj893pUP+Le9++K29LDm8qSWHQFJiuCN74MfKllhg7F
dSPe38nwXSmJ01MUWGcrZsJLaYqt7G6JrT3ZCDsZdsm6lMayHbWJ6r6Ic3ffVQ7jl0nqcoN2rNjL
YQDBVeHxGmGEfdB7sD/u1MGS/alrwPyyP7X7vTKd8ASBFCxNZ5D+SiPL9MMKD5BB0qC3CFtr/JSM
J9fDEoFBC6xNAenF3enSw/leiQ20YTwQEyeQSmPvPlw6WFpAGnc8FQtLqSV8FjllR+n50O9jhJaU
DPl+Wbw0GDFd70yKrk9UgWgjBQNgl0E7tZ813zUIqDZOG3MSRtbbAABkJ4WPvndk0si7m+R65iYU
R6o1nwrW+UFkRH6glQKgpf2jL2UVwHg+V278M1ngILOeTO9Yj9LggXjfpMgngKiX9DzSbdUeQvmy
qdFJBMOU/cQL8lon9MJ4rhHONf1BY7zddwbgezgT1rbShANY3vw6xcYVOTaDaUjXfQIojOTnjwH/
H0xykh0S8yYnbvwDeMJLmdtPvm9pBE4aDmhWaJy7BJElg4MtTka7sgzNzdBUj/BvkFzoTO8KwuM3
FtivvTRUZa48tFFkmOXjiyjrB/QHTpAyRURHe9vJzkxkzXT2bzETF7YKkKSIxG3+3CBl6eDs5C2f
6HnZVDHVmhBMocjRZmPeed4t/1CPAC5MmGa0sEmr1n4PJQ5CcXdA1Znsqbd59ajFe8VgRV503TDS
q4xm3xBoHPgqI9EzBHQdG4azd1oQpuAMyo0X4TVAgwvjbuW2svyJoMbdJ5g6o0LTNlXZ2TQS89L3
hhXEjR1yXUiYLjh/tj52xaByqGrQibDj7XreOYhyJ9lk6wifI3cqfa7SoN9Tq74fRSOv2kN2L6P5
Zqjspv4VITl8USBJd5RfLTs24+cyxLf5kCWJ2KyvtW6od0BHMFu61VtRMZG3IMc7IhLnyx9P2n/L
nff/Go3BB/X7f/fd7frvttTf89+Nd7ef+IfxzhB/WY7v4Be1eKULCX7+PwEM/CuG8Qj+wNCi+bWp
yP9JYPD/ciUMadf2Ldtx/gCt/5f1zvb/sk3PRFWGbhtyxn+LWm1BcvibTxMrlu26ts3E01amx1P7
L/wF4VrdBIiPfPY29k/KCLNXo2EW61ZGfOolg8IucW6c+LpjsqD1sUUgvKocYHV/u2j/hWHUwkz4
f3wSz+LjcEngeEsuxt+ZxV1YlCknCPGOTYY3rWxltqtpP7/6ZTRfe/RTvjF4ZzuLow7xrosGxRmj
j04btBbR3DkP9qJtZDF/gveUlTwa9bxc//2n/FcINJfLc0BmKBvSOEiNf4V8o2sJR8nlaoY+RYdm
yF1LdcVLfLyxCAovrE///jdaYDj+9bp4Splso6QrTWFx//z9uhhNATVU2CN7vKC/zaDBUMVPRNIi
U0MWDktopk8N+/cko5upRITznrkJdCrErrbHkQcaJtmNGd3Qn4/233qW///kr8h/z1/p8+izTf43
4srtJ/7xxAvvL2Xio+WY/eOMvT1S/yCuCPGXdFyLR1rYf57qf1ptbfsvYTlM9Uxh+3zVNjfWfz7v
WG2lo/gp0/M85XID/M//8V8gcv6JzPk7gd0Tt+fo785sSC+cTxafkV9km3+ILH9jg9tjEoIH4dgY
oyi9DhAy145BT45lvzJ3tEOIIGeqTU7EHmQUKcMevrZM9iArEpO5m/IaZaGMcbJLayehDmaUkkRt
LIUVBikpRO+WDS6cJXKF9coiIFWzJO0WN8gmR1Q0eVOL5YbIrMdF0tpTbEd2tw7/7Ebj2PIeesNx
jZU1CQUvuK0QupQixw0i/QjZocW3QxM2vabxHN514cKvRdaShau2RrFxcJ3cJa42ZG1KnlCfkbSG
4qTB/DGWb0NBVpjrXIUsrrHTvRukWUyjdzYcFClssfxCYx/Itjd9iYPJU0TTJhTFJq6nfVjiT9LW
nv8O304qh00+3Zw1HhMZVLWyu598U3454rX1K8QWZkz+DpsKHCpBHbYb3NR7xtafTedeQmNcgzk/
1Y2PmGKiS1LVyki7zWLxk3DwMQTUYFpyLgODjYkELo3W+vaPDRLMluhdzwRlImd+BPxNGBtBDaHA
7eU7brHtXBaHzvNrawtUkwJnAexK9QgDklbWMr7nBYOUNRWvCcPlLmsfElV9RajvVqpm60Nuz6H2
SHIms7e2yHnKnu2l2Sag/NAuxw96Mbddnh+cenggtSng8r636jXFl1UZH5Ent6mukCOKdS4h73bq
jNyTizThVKgIE5Nj9O5RwG0dTZykF5lPsfuYxPPLIG4GkngXEZWH1IpxIdvCNepZFH+Zj96f7Nes
owrLNomDzBeuMDpqcarm9FDM9r0d+pub8dID5lVxZuTi9uJUj8rMT+5oYSi6DTr9niuXlAi/iwBt
xzpxkSJqrKgWExJnC0TVzPOtpQBlYJhMevGCLOOkAY9Hfo4U2PihKvdc1Vm8y5qfiBGuDpmqES1R
wreWuPpeR+1map1HVti/extJ2qRfbfp7m3X62mNL5xr5xrLrKyPLtUbYnRJkOCFYsgvf3cxCHphC
IwNhvuU9emwmDWY+gJPD0bgh7yLEDPm9D+rmJR4xgUw4xPIw3ytIbk6BEcU1640wjaMKk+ajbc49
O9gVGkoHr2T7avCfCQM58Bz216KKgymf78DcPufFgF7HS68RwkCBk342IpKuZxM/sVkDN2mIu4EL
GrHdhC2SF1srSU4OwD3m4noTMrzEM43mJnfhVpZ79IVnEdZM01AywrG/jExMhwjSamjtzTo/AuSZ
VmOn7t16OrS4CyoTyJ8KcSvRU7L+1YE/ZhcccAcSCvYs6H5PqV6zmtwO3CHCKEhpQnWctxehxuaa
GZ1/Lxfkq7q/G4rjxK6XWCGxHub4KVNwo1HlwTseT7IPAfeko7k3WMRHbf6t2gZeQBjcjE1dPpM6
C0MUPdzHbLb2qu0xPNtzvk4VEHDdZwGyhX0suaI5ihJW5xWuDjzFu5IjuGSsk/v2dUQn1cViLXAr
TDk6pKToIRBg8XCb7Cm11FPRcf+F4sUh7y3M2l0e8qd70dG1CpagepVQAazwuyYn5qv3UxFd5mk5
yyq+M3sw9wbzaejbJIodYqtmWWLvBQmEcaYKBFUDwZO8GGjyeXB/T9jjCPzDGdztLfpVHM+BVTzQ
7JQrpBIsSKqYzPDxZIfzVejmqEpSXWPUuZZ58maqCwc9uZ0eUDnw9WRqjy8CKsvcYDzoZizYJpYW
gqmkifbLq5wvhDrMfT3+JJ/5glLt2cyRdqXJ0TWss2k16DX9AsPOd5up+q2WreLNHW0FeiK2uneh
mf6wb4bwJD4UTCAbe3nCRH2O7ShQLi40crpYwhyx8XA7lU1g9842txWhn+2Dmcvf8Du3zuwUa461
aT+D/NM0S5P2Np4zvf0He+exXDeSRdt/eXN0AJlAJjC9uIbeSiKpCUKkSHjv8fVvQfWiWzRNRs/f
qKKropkXLs05e6+t027v5SV1wWg80706lmaHz2GhDzhqnycQ+zASDoGhTzrdX5d2fbZOR1MQbZ20
FseT/WxAVR/W6Hmpf080mswippZ0BUJsAHVe4GBvN42uN9Wqy1iMlyk4p2F5YkO16F1yWOSMnIZQ
4d7hscvpYiSnjyJIejkFM2VWouEXKgGgZa5G0EahDS6sXG7i6j6vq+lJR9ORXd7CctyPXkzUnnle
d0a+bYMcrbhnwRQ+0VM5MSFOJb5IrP1Me8DBB0p9ZVD+7qgH30djV91hD+jJ/GxIldpYo/RoIyQj
nr+yZWnxlNX8pkLa/JgWL7tDX0k4PPZu52qitwetEwDdT9qX7V0DHvpxLhh6gydqpmSTtMWZIxOE
BHXa8TWik3bw6SAWJWzEMjbEoi+E/EWC1pmXDxbAar2mcmdR++iR+nwr+9bJUHhY5pksZwgeSdAI
4PY1Put9Rvll8OPKGwkt7ZJxN01m+tzaGu8Q/RiSv0Y7MH0gHtyEwZyZXbKKL/yszOz8mYPR+KRl
Y0YXHhEA2GbnmuaTRw/kUEMrwKKljao/RC5ohr1uaIYeIVTFIVPMaAhw79pBczoRCXPfqY6rZYeE
Nrmmn7yZJxteXUxdgOriOOTlWZb3SXyM+li1x2WnU/fcKnIHgNySWtdZ3+DPDlJ0P3CTDBfbgW5H
ev4oNgwKIHCFzpYEB/5hnLocOBCTLd4rip0BVlAqQtucaCx7NyG8DbYgngNmAzxo2I+sYVYQkFM8
PZxq1o89rYgiiuAJ51jz0bvtkn6a8288u5jaHtCLI00kBHbCdiQJCFVe5p4NSTLG/mTlWu1o9pbj
xTgRIsJbVqnC79yuaw8w05PgkgiSRt2nsQPkWrKpJU6BFZxwoiHE3FANVldepeSdhH7eAoQ6x+MV
MYt0CiUK9crinuy1qUOgWbfDljfAZh2mL0eXbEhVtFviEtcQHmTaQq1ZssfJesMkB9RD1eDbwnaW
I1qlU7IbPEB4Pjz8CuszkEp4Lf1ojvuRvtyLRY5Tfkn+BuIiHn63ehewgx0jFW97HwKHcUIR1+kv
aa/J70G5ll7TqqmKfVXRGzhSI38K+XEww+OzA74Y5RpxCK44XmujBfqMQ93SiH7IcpL6iIpElUAb
burV1nCpEW90GRRXvLNLdYLobsbihrPwpEOJYVCdKSkpI0noqlO5zMkd+DNSnRYWlwaEtGjucCYP
Z0FNRuFGeFl/koeZItfQlIm90SF3mYZUi7FtmWgRVVVJZTNg585kYnbx5HfQrJ1jQH59tsrqNXoy
RbLHhoKo/bMpEjvcJeFgEqZozqDGsgJKgEwGddpPFbL00UjV2ciHmWzNIIKXwqECi59h9SkWwWGi
hB8KkjA2KFqwzTkxzQbfY9vLv8G/XW3rSXfTXrqjoKAaNe5qQpMDLgdPtj/nXkMc8KpgJAEzxvTv
u0mQ6i2LD1GRgY2ef4PcNEKYKSM6ECpQSNJ0WRPEHmZL+Ttv6+Gxl/S00P/3igZSGzhnMbX457YO
8Y8PircFFzLE961Nv6u1xG1NMWZn5RHnaDJazNvUkTylKMvyoz6jGEOnin0S3eHxzkYp6VLwnXDV
tEm5bZNRPDq0xHK2geMKjRmtGO02vHPQO22G6DooskNe5nF8cG3HuJ5FvuACDcvwwdE/Qt4QP8rt
/neHXMe5AG/eX6dDI6lfh1hMNq4KvScb84nN5rebL6FJdLkfAezDEQ20FeGcZnU2sh7tDDdY3erK
lk+y7KgbiNHpABaZY/XkgnxrdgERCfKQBwg7NqMZgJVEh0JkM+60BcZFTusN74X22Sgx33q4K0Cy
uvLFofrxG8IGrWSjnuRPMUon2XVUTVBczwrQA/WZkVmPIK0ccYZrvdCqp2Enq4HuCI2ElO36UhJX
WuGQY5Pg1LR8l7TUN2WLpYoM6rR9mtqVt6jHnsfX1WpA0FmaPCSpBEsSIOFuJ8WMZ89FPNTpLLuR
TV3nPt0jdLAlmdS1H+kl4G3SHgsvol8ETSJfa+xtMdUsyYtlnxARjd0MDWOoALek436utBv7ipSW
aTvKsr6OUALhNOuT6GetGu+3ZdDuJdwNptzGmd2Gtj4hVkhv1TgkBIlH001GavY15+f+lzGPSH4r
PuR41wNUoPfNnK13URSUxwgRm4H0U0EPnaDWZmKOdKCc6hwv/obO+GLvFpOG1MbCjo8pmd74ZQXJ
GGGWohzuZzlI+40HUc/+J6Xt/9d1/o+i/PnfK7nb5yL/1aR/F3LX/8M/ZR3LoZDrwENSlofY1tP/
Bum6/6I8S1byWsG1NCvFf8o6jv6XdgT/TQgQeDb/+HdZx7H/xZ8Tnrf6dD3qQdb/UtZ5XSRkqnIl
IzOSsKlN8q2+LhKiY0bjg+iU1tSabVsDZiWaB1NQXJdHf92TDwq1a73xP/WjP0O5FsQ3yMAW0ULu
mzptGuuAAAMWYyE5NzGcgOvRpmeTHoqzyAyrAxT+7HtSId+r4iE6/nz4tbD2bnxNDWuFBZMdtFbK
/q6HIiaagzxcOj8mIzC6skTkAp/Bq7SnIgNs3LATlWwkQq3zGQ7ac2gBWkJvElq3Wg76KUx0cEUV
rsHAns3M12A1agxuFrt0MtqN3NqLJcmLg0bV/VKPtU6AtEYIrGqX29oYWY60bCgpLERNXbChL1nl
cpFoTt26s25DkL2h39h18AikZLijJSm+448szr2BSXs3Fln0/fObQk79R3fFBs1sky0jpVrv2l9V
vbkysVEi1vbHGGb9pqfu96sYHA1brHLgHRkYme84e1m/slYh+wLwTHx3VeKkYT2R9e+FqF4cQFGA
HSHKAJC0lDKeWiID9AadXB74DvV5TU8ydJIDO1n5RIHOsQ6sXN23oBMge6IkI5ijj+psT6m+mY7c
rirvp96lIRmrYL5xsHwAanCjaY2RNkhq9lyAR0k/I5xKdZvvDK5ivKCXF10MHKfESWsjjrhkg5Gk
exObRXvM8aFgo5GQW73JvUr120kJcDXpiCAIXo0dNduIKHntezjSfpkZsvlNoWY0e20vtDrnTKiN
bdtK92dgMe8f0Sgdqx3zuLXsYzJENEw0L2a3sfTdLd7mMLySALME+yc3+qUbLRRhKMLBCI3Nc/BV
o9n1t+TP1Lu0W6FNVYvjZmsumHP8qInNdJs4MVt6SnVIsWrCzHtOyWg6bfa0k1lvu2VM5dnAaVKf
tgGBR35gq+wmxl1g7hATFiSpweZgr+IiNTmKrckTT1ywck6xcSi0dazK8TW8Fj2eB6HhBfsldqt4
H6MGAXvFW0ED26SOehxIiQ0kGFJS1joUYsVlYoFyxbFD8Raz3JhJVjiruRSqWMqtzPTo+SPAa/AI
wdAGNGTsKN7bndShz0OaSXI3sH2gsfQg2+jUw6FDtJeLsCVNmgqGFoZdIw3IRzeBjw3/tCFelbj/
Lml/NCEhxSBAW+LsNZ21xfXXq98i6UgHE0ozEETvoCIOZ61qKQWB9IFKPJJ5tQzE/AwAszZu1gcv
n398rxtXfyZEjz4a4aCe+gPRfD1+ZxlhjJ1p8KskLHZdU9qnwNriE2Hn1oEQxuTs8/HedIT+GdCx
3D/yIlYPZ2Vp/nXBClcxhx67R4iOTrGzkYA3UwGXpCnXjI0J+6hY7G3nIPuc64EIyrqSj+WI1Gc/
zRQqc7T5+wX7/ClZ1OH/A7D+1+fxJwn19Qphm8K1PdqWa4tBriGwf/0+kRM6WdfAGghwBvPvzWsq
Gtlco5niJ4KDRRkWHN5RMeSa0+kkLF92Nnbn3OgOLUe5L1asdUV4/XtYr00HDIPH2i3NN4tjYbSF
iQDE9NHyUyobkjGkUL72u794MO8nYYc9gs2a5IG/dZw3k7BVpc4IeML0o3IcrpysM9pdHQzGc263
+tmgAoNWJXEU8p8mYjsIaJ3VmvwmTB5WP2JgSJt5vK+dRWJppRxpUia2OTUY1HO2fZlzgP/8J79/
dylM0w5C6cuNYR/y+lG5jnb0EKy/eFiqR0uW7SGYgnwfQxm9JSfCPnw+3hrf/Nez0KZJcrNQAsGh
oInN9/p6QKAWZR8aBIKhhbN/oG311AatxUhYd4j4WdUjRJ+cFg88sDT9MY4NYuURZfP+8x/y+p1g
68LmxZQWDW/LMZFWro/yr3c0WpzKqqyEgqFrjNeZ64qNOaTzt89HsT4aht4/HXxXuZpt2uthgJyy
MKZ0ho1y8m5mpP+Ut+pc3cR9Nj/1dhXsO2Dq3+fWNk7nNgmlPwE4MjdsYtJ0DxgjzXf87+gGG0t2
8/mvez1xrveAXiM7R1vQzGYz9WYeqdxEtHbAjwNlFxzXjmvspsyKDhCSvod9muxcWEDboMZ/jXa0
vf3fR+dM6ZoO3W2l3/Yh4wb/uA34DaV3Ry5DlxFxQxQiYUdzFLbbZSoN8tgEWFULx8euAYL0BaP6
9ef6z/VT+keeL5m3qZC/fjguuSbs8XgHBpBSi09kL52uLqmRZpIMAcojQ/Qzt8Pu8wt/Mz+u4zom
oGEBoZe5gi/s9biyLpVoKhTsICrLmPYiBqcsrNkZDVCQz9mq6Z3Rgm9zcpVQHpyicdrHDlQMCvBk
e+2Rr0XT9vNf9Xom+POjtEKdwmmEcG7hvZm0eUdMCbyi95cgQ9pqhx0JXaiH7MxeTmGkunefj7e+
+f+ZlP+M57I9xPSxbuP/NLz//gDlRM44lSYaEIX0tiTKOLvUojhgNG53m3MO32GHmdFIeuqL+//+
m2QK+vfIBMq/vv1oMMkXpZ/t1wk7xdAJ0l2gIUR/fn1vVul/LpBTEpOcx33F5/56GAgAilTAZvAz
YrePQiSY5xJNC+Uoq/jWZ7pZl7rHnuC6vZ23xiaKdfjd60Lz3CbA4KTNy/Q4IVb6lzM47hffnm2+
f/c5J6yqApPEes9037yDoCGQcHuq9ttqvApr+IixMbXYb8ys37D7xsGCAHuNbF0ZqBdOn++gy0IZ
MA5ulE6E30EQOiWoAmBzyCnR3IBZY3mTC2wVwk469ZSjnKR/EiGA3wLelRo7rBXdqwgqzQ5x63QA
45wdePEXLO3eXRKa4ZlmyQh2BJFiSCElQV9FGesoOpasf3EiL7onno6CTgE5Z9mZToX9KQfVDY5y
quYn2BB1tOtGVxxTO8opzuWwmiiqA1RqCkWpykUQ80CAk3lpVJaboyJVQ73psLSABQTJBrzCswa9
NaniXgpjxOHSVpY4pszstdgsBQkBggyLtSVeEehS4h/z+xGS14ZoZhH6xTwPKHO0woXJ4QBACaF2
XXtCeEW3z+PSyrbsnt0XtzaMeeNOqv6hLNDdG6LF+ajDNgWT43R18yyCSOe+dHJn2VaZEZ/QSWEz
HYKOAJ7fd98mR5b3WRC3z24o6wUvOPGUW6dtkufI4gRwzLtp05hqZ4Cz4IXHR3ZtZCEubIi+mTYy
v72im4NsnSa9u0lMYh72aLACtBelNV8WfWY9I2+fHl0rii44Gw/yG7Cm+C7WeuYEQPbgOapFOl5N
CTEYFW9JDHlDAhp4L6NHmRt0ObRaQRRJulMaATapu8xhG4L1+GWsDLV7kVUyvo/kYl3okcICRsyZ
+iyYUESqHXLqejuJyDuAf4dAVFYVNV+rmBegeo48LpoMAzIsFGQAAGPT33OfLj/ILiO3fCDN5phi
n0XnbYR15afVPIBacAyPh5i1yQ8XbcmvZIB84tOgMh8Ee9PfHCXmGvRyvrwoEG73UQpFHWbMZE3H
czY7EOcBRH1rjLR+wNtkXqOS8a6NDCvYli47UdRQVCqYDNz41a1LuFChlukCYFOJR5Gao6ZH0Oun
1RRDcTWnC7kRpS1PnNRVAfQGsZpuS9k3O0EO6nAa2gNHREO1cInaiU7QPkrGBIBbPZbVNkHHf4kP
nHQZ6EUlJ9B0mo4TlJ3OZs3u41p614xPpCKZZxsPKR4wiLkksixBxPnUUmX9SxEq2/qODlB/UBrA
mTJRzLZ8ZKP1i51N0S+3lMiUnWnp4ZzEoAHwo0Np34QD9ShuZ4/XKoXm4J7M5LSSfpGmxvEwC7qH
aZSBSu1Y8R8DmC3TRoOuqE64fDiN/eyE1iElGpN0Gmk6lGWqiU5Nhx6bIv8iOcSjIsIXfrCrdm18
OfipVk2J3W77wJyLQ9zysmxSow3lnshcj1e8K8U9J/cxgVkdyAsiWNEZNGan8iOhBrq8BHeoikRW
MxBbGxPzN6/HEkDjJPUuSh6Uu+VAbWJb4TOveIxxd1YbKzQ/VLiBQPfZLn8wD8V9GLvojNAZA+Jd
nET9GCEmDFvV9dSMMrwu97YEwLzRhtsbx/BrNfj5zgiQJLT572zW9bUx1HT9egJtFAG2BjBfol6K
0wYPar6jDkNxXDUxfRqCDgEudNJ7EIZ0XzrPC8iuKZZvZZ71632d1g9Qeu23eV4EvxsX3UpFgZyz
ceKQtabVrvFgOSEbr04C0doAh5LQaZFv7VkQnQ6dsyXOuxCk7k4t3BpMZRktmmogoDEm9+8Gou7k
gBpwWzyenPSijUj78baiNYv8Z7BItbPnBJmyEE7DC7IM+VlMFi5sT7ejlJ14pXmKRGC5wqqX3ZoI
OOZNleECgofQONRzQNmWGPk7vN49armJZn1FD7QrhshvJ0VWd5lIwnwJYDqylvXNL9g7/3YsO8z8
KZ3Mk5g3wtvm5BrZ5xYYuYwmRu71PimihrF3O8WWqyXFdROm7XJtjKJ4Bp6W3PEX7JcWOSW26Kku
Hty8GXF9LWlMb5fkXTiRklbWdnZtbIh0iugsRSbQY2Kw4hvSzomXBrCLLUgKWVy6ouoCv6xhHfpm
46mbKajnH9CTCN7kfD/dDVk5VSfo7fr6iAizOSXBoYGXCSjYcrdtNWfZ0WQtisIMFrKezvy4vDCH
WhdeEnCUr1uXUMd+wGW0XRLZASGvTAgP46TZWjU1UJiNWWJ/wTVRpijhCJpJxWXPTDueRZFqr7II
PBldLEInsXxn8C2aZgLuXxVV/rNYFo30LDCpRvlNmXrMCFZjz4eYcBt5bgFkWIF2ZUJYcWxrYycF
vT9/jhwXMgqWr2Bfmv1A+FNlAU6frQiMoU08yDb31HCdlk6/R6WnfuDNMG6W0lq64yXL4ahOLWti
JCJz5cKh/j0Q7LDLxtI4o9FYxUd2kNZkCzQ3ZO+wXAC2wlRSt+dkUrfPeZZVd1Y9XjUDrT92NyeI
2umDfbHFe3+AIrTElSYxoNIiU/rNTjIr+TzjJhsBtaSwkArsXqEPDLcqffyg6VPsJL3yRZIsl4mg
cQ7TaN0iwNKjbc4rNVKuVcyYG4ykLj9fR/3PpsrwNhIdaZOq5JnQ8VtzhtJAySbrv9jzf3AS4Si+
/nTKvatm9c1pvJ6QLWUTVEzoR8SduhJq1pwjyewrq/tt6vrWjh2a8pGVNsdUl0y8lPb0LZYTZePB
BKb+1S015btzAfUIZKloYW2x7qJfb5vRSgFCTenWeR6z8slg0tM7msZS/kKfQQnWq2IPVaDAgQ+d
CwwUSec1CdZjnPzITYkLfnSt4dorShMwSWhSOOVDVu6G4syfbAorenaEivKtl3V07rzIbWbOemIg
EcorZja+6MF+I0mDAkJWB8EXohd8D6Gssse6wSZ0QmB7DcAQkepRj4iNRcIyaBMOwxzcIpPFDD+W
c/gt4HX/RSLehIg+7OUL5VrzIVtCO96kXt3nf4CZgCfA9k3bdtQEobILwdMd4DQ1j3BWIvpSYa6+
Z/EELyEKZPMQ0Uq6hXqPbiQvBgLDCwCrB2gGgp1e1wF9sKmyG6eyTJCFOmGPgVCpNNxkeJVe4jap
1WojxLM1sqlwtra04RG08CbhsLE0uUOz/MLhlmDJxE5fbnTrmca2CB3iAPPRGIBeZcAvwDTF3bCa
uxFYFbCc0fWQtp2FfX3Xe0TgbXtHV2tmMcVZv2i97GcIpIe5xCkzzO3OYB1c3aYvCFUCGz/dYO87
to9MRaCao41k7MqPE1L6fNxk3aW3rCQPCkQZSkUDVENtVlVL7xQ8AgmzXnXOTtWxkDUZqbEZvaj0
Np9/7++PyNArbAUgjtuPqeNNvaAJQWqZbTCABUJVZv1hkySStYAESKZLpGufj7eWC18fkalKUEYl
TIvOofrT8/mrRoU323TGxmVaFoVz6nVGfAfLE8klZLbwi7HeT2UOHTXGoGwp9LuabU9McJwFZeen
FmIFrnSiErKEFEW0cUpxu9iJDuN3miTmhSo6sf/8Ut/fWs7htFUpPdAsteU6K/x1qRaJF8DcjNbH
hTJfLFFQHSDr2rDbelzyCkL55+N9cPyVlDuYu/Uq09dvZplqWlwy1NleIAZAiVyB4Cmsftq7bFi+
oxggk5M6yPXng74x2/wpCTCHKqqBglg0MnhfXyUNomZAQUN6jEficOYRk5G05nAy08TfTA0nlDHA
6kmyW0D/tKB/YrjKj7yq+ceF9V9L9B9c/oqnIPaAVpXHbPv6hxjgz6hHIMhpS+gXLbCmnTeOAyJf
nJo6QkeKutM8/vzy5QfvGK+z+FNhQmf2tlGT2oMGQD20vsza4XfB22D71tCw3IwxgRD7zsAUDlkO
ld2hUBO498CL5l9RB4qdYk0Xw82rRFNAz1jCfW05WFODrO/PPYEeyxe64YBig+Ht9nDzjAdTtmyR
BRy3Za7wy0WJjQU3nXdp6clzz4E1DuwA2z8kraZUvtMOJbrwgmj2DUbQDLGVKMKtSyubLMh6DtQ2
pJvYHjCotrTmTAPpshmTxIOYL5BffJEflKm0FKaiI4krhH7C62dE80DnxP+MyCFz8QIWhtqwbJFl
fTHOB4U4TQWWTCGaJCbF0NfjGIxMhmHQA+S1MPyyseVIYeHwAFJ9HdicMH129E28Ec341TW+/+wx
wElMLfQFXIW35fXYC1n3jprQbyoRWQfPmUaUdInrV96KPUq88YsNzwfj2egxVvOWLUxsdK/HM4em
XOwm7/CzecsFK3qNS7SYgsuOjz+GyDDHxhe39/1jpCmIYUxJ2mFKrZF8f89suieIRVfdutODDRB1
LhIF3mcUwZ9/Xe8/Lmo5AG8l67+2+Lhfj2P1Zds2NhO4ntEK880nZDlw9gutxrjvcyoeDnvyY4qV
w07mRnL1+fAfrFWYCTXX57AP44j4engTDeBiDqgyhqlz930PyMTqq8nPTbO8/3yoDx6iQ6GargoL
lnhXvzVBRmbM0FypXubbqA9FQHayhirocfwhBaH98b8PCMVxfXi0rlDtvL42vkTTaMqVwo63fY/o
Kz8iaib/VmuFW1uNyRfjiXX1ebPwozQS9KjoGfH9vfkky2JWrTJ5Z5qc8xXmmkJ2G6aBYlsT1Xiw
WvIND+nYz98qgGXQHGrPxtORYEZ3dA06T6VJVBFHqPqLiCovXMAkxISC5L2/STrDQbNZgaXfzKVX
mdsxbK2vmhwfvI7IbXn1mSk0UeFv7lneR601S2pMyFXnk6afUvI+cAeJ2gEzqZ0wPJlGQ+JwSrC6
iGlxvvge3i9xTGo2ihhnrfXTcnn90EJKa30B4dvXbQA0383lYTLn6qULsC3IDgunMpFofP6mfPCx
M5MK05Hoaxzxds6uPFDRbUPs2AT+giDnlKpblCzn//soKLDo3PKtrw2GN5dWojKCLdD5mJCW64bN
EjQY/aXx9IOTmPYwLNO5lEzT4s0nzXelqa/AAKSS8ZP6cnOKUZzKOMeO47jqgAdALbuiKEwVvauh
QsaRuBgIdt6npgJnEQ5ZY37xVN/1jy0ToYfi6+dwh9bJEa+vfVgar47TCVRMaASXJFNWR+6clD86
q5p7X5mj2rlVkJvEZcfJAy/BmvWOD+zzJ/DRwRngED081mY0NvrNQlJ0IYr1gWhLr69tDUHaFt/b
NEdCTE4omc667yKaADaWfhOQ/rPbDB55PHFkPbGPJsisTF03/KKx9cEr79Jotta2ouAevbk37dC6
ObHB6EKM4Fdhh/OxRCp6Yg7TsvNiTokjQogv7sT73cMqQKGBRC2PVp79ZuPuZoabTWEEY6JY8AUF
Yba1bNC71IlrX7MY7BbQImcRNOqnz5/BB1eLkZZ1VbKN5xe8mWHCiUk58SBQjgTFX0X0XC8Ngbsj
pKRyNDtN98gxtfz1+aDi/aguqEyLK3XXhe7tt1fGebjWy/j2VNmA8XZ60V2wsQFs1rLAgoBLu36B
4+DRxgnYHPYwzgG0nEFI7O7griScmSs7KvwZeyjBZaFNDJTt9tm0odI9JpQ2K+sCLdp83aeu/Rx1
DvOXtAIKNKEzYU6s7ZyYT7a86hCNscDqFrbzeb4E7RcL7fs1HdkDqzqkAcm3/rYUY2SEIZUudUSS
UHHb2wC82VlhKwri8vjz+/puqD9HT83mzNNIYd9iCNIgAQxeumjPRfdtqY3pQDqI41dR5PyvLyzL
OCextZ9NH8V9+5HEbk6gykjJi+p+vB2tOjjGR1L4pmFBcG6tAJJg1d5IUbT7z6/xvRiEl9W1VomY
Ix2b3/B67iLbXjoB9ircVJl5i6obK8RMbbzB+3u0zIu6ygpkgcZCg4+mirxoMdFeWxEa8L4LNWTL
ur1oy3X6+PyXvVu2FL+MOjrf8KpIVm8WFNPLJakt1uJDBwvOI7dXp0jR5cnno4g3iAfuOlt8dNKr
UFnTC7DXj+uvU76T9iKvSwFXGZenu4+JOyeEXhN1v8OS5t6j5C/vzQnCid86E8F7QZGMNFBlSWom
Dmn4zCPNywxPImWaDdC45qc3pe5jiV/I2kUFQfbYTRcCpcbUNG8Nox4uc7ftaoAuZhJu2CLVeKUF
uCVKiCZMNotQoOjYHmtBmkIZdqtJmaYQesxFRrupzetmbw29e05uWUAGrqbivTHTiOLibMcmOdE4
5uSaS0/hEGrqQ2tZaEFF3qBxsnVOAChNxuW5r3vA9WWUReZpE5HqdBLWa7Tk2PTtsOZymO3xmCpi
qRQp0vNx5Rl4dYlhcg2sJDjgjnqapfomd2eSCZeQF+JF1qPz3aun4bfjlktxFOV5gntLywrxYdNg
LGT+qeSekyvNswahMuCdYSBHEoz7T7pKeMMGI8zZW/YTNXoASjWUe8CrwJ3zAAW0NsJnR4dky7Um
MGQatrX9FNe2KLGl1f1DWgb2C21ocbpMAgmp0aSVt1Ok1BXgm7PinGaQlZwsSYrJQ6HIQtcjw+6W
JiBUTJNjHuXx+Q9RHNVLvwItMol2tOV4pGPFxnUaJYzG1q6a28IBgwgEHzXy1hk6tK1jVyw/iqow
v5ed7QJWn1YJAhEHmI3p8FBJRXpaB9u+HatLYnbGpxUwYgIubOaf3RKs/Nu6yr8bfU2oYJSu0INI
pRKfF2e6nPgcYQZI40bgtiOyX9gbi5VCIxdhcWQiS2qOqB5Ask/ripwDO1ltr9qYyEZDL776TtIZ
1yGKFvECdLBp/aAhcIEzElMcdHrDBcZoWkReF6tBzBtFeY5UDxQ3rEOan3mejiGuoGJtHeSlUR3X
XUVoFLK2cUY91Pc2xv/CxCMShFoeiGecHis6v/KMTAZvbxJSa+/6uakTMrsUkV9JbDf3DbPcVaki
tyQzsu7PkSEVd0kE1bynZ1/u2mzCFNXD9YJJJhrvxiMI7FviTWTg4m8OHvH1V4/tMozQwhAf3+ds
1rCK19aCmh7FKSqeGNrUpnZrZw2ZIQdrQw6QsW0sSsDITw3xHeRFBa9tqZ84AfTHeSolzrQch982
ghr2RHUVp3I7EGtT2Au1586xuTFDC9IIspl2631EZ5hHPBtlBpyWvurGc9FIY8njk9xEee39dkpV
32fLiunqImmjbxFWdWqBHXyexyFkLlDRwAfdqgjreQ9qcDPEBcA66sBQ9SU6KQjprjOYe6IvnPg0
Y/d5wf4fR3NjlALjteeE4os16v18vNYKBapVhUSHWKzX82TcwbiKRwq/GNOG1WOKk8Kolq/Wo3d7
N+oueFM8Si9IP1GivR6mCxBX0cGkYQwhBjgmr8vPzMJZFwWGe8K71F6JzMU7aFfzIYvK+gHxAe8M
IYlg6lapGAzho2lGRgPSIznQVX4A52p8L3kMzRdr1Eerp9bCwufi0h16dwpvKbwNdHpN7PS2Lvah
KPT3Qrk0LxJabqc0AROSZdQ03TDxBDc1reZjEOjx9ViEaX+6qqEU4QBWc0dLhBztzxe3DzYwnHIh
h/DrLI91/vW9ZA+aFThFgFfkiXzsVuRHaRftQ1lGX2xB3x+BeGxseBEzk+G3NiBfD4Wiosyg4IIN
pfVLzjlKfnadbvJMWURd9pNXH8p+dn06R+F5FE/l6UC39wss0boleFWi4EdQN6aKy1bGogX6+kfg
dJQsmrQ+KU4ah3EmF8StpwfpdPbF0FfWF0ebD4ejFUJjwuKNfXvN00AZ0tUUQ4dokBehmeePk72k
kOVWz5MXB199G+9KMFwfjRflcczTK5Pn9fURK4JeeqKApaDDHKHTrb6VFmy2DBwf0RZedxR4gT4i
+sm9aWlN7Sp091/VMD66ao64bJeE8LjJbzaMZF/PI+AQrFZBMzzIZtG/nCR5RgxOzvQSWHf/6zvM
NbMto2BjC5Q2b67ZtbJUp+wEfdpN7XEGABlVXa6ONOiML0Z6/7loywI+jPiT85vQ63//aycYeLMR
2fRfffpbcezH6FimTd/YRDeMnu7hmA7tA3WHLDzYiUOVlozJ+GwJAlZ2Pmz7hkzp/i42EnHbkTLX
bXChLP1hcCrruzKsANhG7FysyXLXJk33fFObU5aRUjYSW2MslfkIpNXG6onw8JBRavteVF70i9yh
ELUWx+TTcSi88yUe3Ggv7AEmz9wl+RU5jFBHFP5Uva2sejlMjpfF2yQjZGtXN0nxa9ZWFO9yQ1aP
DoFqkK+n0ea8ZiOW6QzQiwA9clOQ22xEzkHLcHih9kwIqWhB/Pnd6DXhOWTEqb4e8ghVAJjTzNpS
PMurq8+fwgevl8WbpTjPwluTb88jNB065ciao9CUEQ6ixNmUc13GMKLHQuZRfDFHfjAekwUlTU54
tJ/+9If+euiu9OIFgRI7Fw/GMbckMFBnaciaZCJn2ymyza/myg/eMzzBNtUr/jo43jfTFC4ux7D4
hhDhLsvFxEq2CStZXiCXaX+VXYTEvmwtsliseU8xrEF0jPZcp+q+8sz5CPGauxsS8r0TkquaLya1
D38cKzwsMI7ZrvumgmHUIwmuNseh2priOxl5KVj2QVO7Umr54oD9rm7Bycs1+ajRetBgfWtE6Pp8
jAypGcuDXBzXdX1W9Yt5iuiUjGiyAQ4BcusvLlB89MQ5YsN4WOv12n0zo/RlEsWGwxUOkYdBCtKt
Ck4LGA72vrIFMTF9S3LxXo+ZuItqAzMlGTTmxoKNAUcTKCx5eAW+DEizVLKAvRAqVbmBzGgBJvUd
Oq3ulhhC4GUNcWPTfslr95K/aesdFbl+NzhJSrRolZQvKIXpDvbG0Llf7NbeFwM50QthuZjAbPV/
2TuPJcuNNOm+yljvQYMWi9ngapk3tdjAbmVmQQaAgAae/j8otnUzi/2zjLMbs9k12ay6CghE+Od+
3OCn/LqYddyyAwWy2sK12+opRooCHWUKGPha7q3CoAJwYxrKIuywr0UZiXm8irCkAsCdx0p61fav
7+v/sH3k/YAn9Dhsq+rP2ZZKKwMPLzVWrbxMY7avTGZ8hkbhLw70RJR/3gT8QMgRcWbxwGP+091V
kUb1yrrvF2o4xttWUwtKFrHM3o5OTk4fehAP0B5AyxW8BEVVGg9TuCitAOA24GLws8CIdtC+LfLt
hS3uVDYVzl6a7Ls5jdcahQLOONwiGQ3PcaaocLTiHta4CZMmxnUVgRAJGC8e0jCdTEr17OKDI6/2
meqDwylctfI7Ar3J0Rm96JJmmIp9W6HNae2qKpbtpA/kszaVmLdSBzPbAi+R/R0yXTatR/gy3Bp6
Yv1qJPhDOf+yecLaxxCS5zozLJPs+NcLJmwcaBZxSSlY5NE3aAMVmEF0Ro8vZuqwHzraM6qcfge6
1WuWuGQHsS+Faz7FVmCAhTDz8DYAlGCuKccp2qMSDOKaj2SjlyXFgZiKefftyqkhIdw7TiKdFc/S
uPo9ifh/oIB/gGudc/l/uO+W1+b6X585ltPxfBWf//2PA8U+XfFHWMC//tA/QZDabwzVuQcBZvOI
Vedw3T9BkOpvswLJv8aDoc3z73+DX43fdCwpBmMO1hMeDvq/iAGm9ht5PBuwpIYdgEfo3yIGEBn/
aZ2YbUUmJgtCAPMk9U9+pixBdZ3AEy0QXKLLUBvjnniC2EUmme9gqjkRZ8sobxGex0KFSlVnT45V
foRF9taNxl5vm2tCd+eKzk8A0iN5EafAGz0Di32ossZtWPB06WqzXzoieBgqxyPu1l/bskQWGzxK
OWV/Q2v8tDby4Kmn9zyc4WpZFVzYfYptNNdIoM3NxZrUGoQahU/DRagjpacdeTEDiJhbxfp91e8L
V9sPSRXuKyWix6b51JMSGkDct+dcJ6OsgHqhxpjpjK1ZSFVx1QIbCr5pXr8lZ3fOBwuGQfqiO9re
pJMW173EuCfaHSbJcNV56THQoW8QWbsj3yg2OQ0PS4AH5gbnxO1UwwMLlOwwjc6LbhTFOY6t23Y0
7/MJOhjl4sVi9IpiLdPkpi4HtrSUgK2ror6wWVT22MkXbTVuk06xNpy4qIBKBAVOMJUKh0IuUEhk
Jyjz0O2nBoQZgzCM3jUFSk65QJvpgUIb92H4e8+BZxZ3qjeuZEubraTjcap28TAs8tIgFRIeO9Wg
hK899my+BuhtgZiDNCRiraR8yIhqLzjNPnq1oBIsMJ5Gx0MqVdTMx6a28UT1qA/62hoDZdtMen4a
TdwyCRgppa4ItBm8mT58T7HNQGHBUto4S1psdPgypbtM6mmXR8G9IAEL/moCGTNBNkOAyWuj9S0a
UpIoWVEHIxbkOpaEtXbIRls9B7Vt2RQ1Ix2nyYbG2GIZQp+kJrMGpBke+hIpVkkMDyFSQNt2aBeh
B2uBTkQVaUfQUbNByzmftInXPoc6guFpCy8G6amNnU2QtO+dqR2JngI4rMkspMCJSpFuTEmbJjfH
RtWpDXSg8CaySxaqMV4zdXzz+nAzurKmFD4/4l9+os7tIuz2RlJLnNbdQ4A/MjCzJVUOKw0WKuQg
2gESbROXqBZxUsKbMd1vMhObwU3NtZ3r9EhpyKgwtzD/tsW+d9RtoDV3Q0caybBBoeHmUNLe70aN
lrpWNXyAP8ma6+cpyJ2zOtFdiZR/p7k5H6Qvjgqm7RWdiNt0MBgZq/lqnKgeAtw+LqwWt3xjLSY4
lCsqyO/LPF2HZbFyxuAZQBvaud58kzFG/Sl6N3XlCf4W9L7QXI6d+T45zrWqm0OoR++OSuW0MlgP
euVk760d31sVORxHOxrWeDSoUktHudXD1lmMBG16K95AMLqpcrqeIaF6igUWaPQAtA2PkUxuQ6mv
aIO5l3p4i63rLs65Wsh46BKgnWfnD3pCrUyQams3Gze2OiULM/Oewfcs28g4m3VwnSSXN5SLW4yb
yzJoTsioW3RiE2A8ZVskzrWkI0TgWdugLD6cJiM/8wFz1kYaLO57TdnXsPX8JjTBYVbUA7g5C0QK
dIC+pGab9VW+sIX5Dl2t24FiEOtyeDJUagZD2FBC8AVXXFN6rj/wD+kibYF8zpPaSX/lEkVXSPUz
fY5ilUhp+RqLDfmwvWa3azpmshvyZfnOhvJHl/yDnOpHcrE3nRaWpK3qTVqwU2pUCssDjBCbHpy+
P5XRI9Hmpc3xWqbec5xQGIq+3GEFX7rg7MWhT5ee/eTlj5H7SLPYRFV0scanT3dnb9x2ccPCP3Un
GKu+GPSntKo2Df2stTu+F2O1aMyQWeAozXVce8kWYZZSicyeJ/OMf+OzmtDSEJg5Rc2xfTBs5yQ4
fBctrj3sT9QW99OSfdKj5eQXx+JmayfIZYGO+XfEX8OB2NhZbfsaO9admdG4p4utZtgX3WyR8OqW
IhQw/hSXe76oWNZov42IXy3KqfuoCSttDCIKPj7oW6YbbwLIEwNwb/793EdQwLde2Ve8UmEtbEtc
ewoqfVNUt4VU12JSSl+3WHJngEvf8k+1GRZMJoqYJgTvW29B5m0HY9+r+YWlYPD5rp/tVJvuuyF6
qs38mx3aRy+X76OpX0KRvbCc76oAGAMFCX7WctbT2ie1ard6W6tkAqod+Tju5pivOxn1dYahgbrF
oPctm3Z5CRsNV+awt2X8TZm7Q1GuQQg4oMay5jTq7nvWDfmy69to5VXGU24LxhB21qyCpLxBhDi6
TFoWWuh97zXXXsMfo0VEapBY8hjWG4nFYyHDN+oiX9wk20+m2FT0mfk82FLKWp33aegORVvexChV
1HMo5bqkxdP3WBnITeW0VNPga4fxJTZGvPjKZ6dFOlONZkei9a4ZbSB8toNw5tz2TnrCrHYRGa1F
Ew/USXN81+3OpmaRS4rbZVMPB9cle+KmzpYmant+lNcrMXjbBgBh1JYz60YjTWTo9KLoF37ORxau
6pim5TaFTQQu1y0XZdneOT3oWldhZqcmLBmj3eNbHz4p+71vggQitdIdGq888+hIoUM21NfRRVEl
dJA2NRkbyudjZbzFdYbhs2byYBbphfPgXpTkZgu6MtupBV02s4gnU6Jn9eG3egB92nnKjWGm77Xu
7iMPU8yITeLEbgYijafxG3rOc29ayaKZakSqfqSbAqtlGRcgPsWLZoDOy0t9W8F1XyheWq4mG5C0
1p3FvOVq2qOeZY8clb4rnrEtKHL3o9z4LooBko57QL2adqIU3Fu9ykyj65ZGCDKt1VvtFJevNkXV
LW1cMfSWMe12jaWe04Zey6aXS6+Zk3raxPJAawe2HqJqgJS8ZmfRsEGVyPQW2+63UcNP6cwpltZS
b0Yn2Xjl9FoE/E62lvBXF7Deeho5jfRa62Z0MMbhECU8I3SvY85eTjjNxcYoyf8lcwdHmRvHGFTH
wiQrSa8evapDIbpNLoFEesK6GsaUUUvQn7J8ojLERpxLDdpCXJzVZoc1Xk7Jo+WK3Sjzd9nZ2qLy
4pMMBw3aLb7Bqom3jAsgC6IkAuZJH+jfOFKRlWxYyCi+78imgimRq7AgNBSpVUeAOUvWlUlezs2A
8zCMOkoBynesWTUSDQBtxaQwCJ/7QbbraZTGBi1cx7DXJdijVCKbVsa6GPY6pVhykZqUQjVYXeu8
OOeOftXIW/kVz4J1PTZn1rlDZ3RHVnLCKXp8oqn36sy94rFiqn7v1gpsPvZbTbJsVYh/StMoa5EC
d4VOTlVrnd3QC2CuMst9bPTxzm7j134aT7qIj3WdXJ0W+F7lNLwbK6UYM5J4B5uaXlgvBvstOZxi
gB85GjjJSgudz9JobSpwFcTOdLzpeeKaMtlSgHeSZaAyqOux3xjJspfGbTOwMGu5eu7B2jWm0Rzc
oXFof1fmvpoNSeiD0I19WFC8HLTGR0ni4uAM/T1pxcfadFeV4n7vJ7oD7QHob1aSDAmAYWDinixB
9MIzuLUUZ5UJHuEGyVRQOJTodYUD30+lpMwb+9exoabQpJoxgg07ViqGvIAVvym7ZWzTOJ1kwV0/
dqjCbVKzZCZXfGVHxvcUezNgXU56j7OHN1EnGMeNqJ7WgrlvqlKISpP7LVcfY81A/2hk8QjPdpeM
LWFcg3YwGrpAVD6APg38JJMPOeLTKh2NQ62PL4rjcvAx0sSnPugBaf84JMaDCGyKIKc7yIfMayiz
btX+QXN1kNSa9a32Ojq/GS+FyrA3kgyDE5TmyIDEbOp+1yTsuBw6n5m+LokJXhhfECEWyqdeyJPI
2QxTZz76XeLdhFYz9693B2psiWZPXJAjTHK1pU5GySwSIGmwJSJ90Utv19ThdzSadmPRvJnxVEmI
e/tUMFp7Kfrn1A1hgYXirVUILkL1J7XmHlW3ERtyP+0+jeyz6REl4tvzWYvWYZqcSmlt2XatSPm8
0ETFqqOWLS33otkiHndrW1HbrSw94P9qZO0ii+UaaHy7peCH3TjL6n6MGnXVBFkPPjrfT9bwSJ75
MBq16cvYuzKAmqfYDRtcDzXXsfZlSx9WnoGRidsZvM6mnTwsoIvG41KtG28/GGq6dk08QWo/vtQw
ghfIR5fIBNcNmGVFZwkn0LR+Nhpx1Iv4yZU5rfSusQoKupVLO70aJXejWTguZU7heqi8nj9VsQ0k
fl8ZebVOFCqhlUQwKq+ySzfRKxdHuEo0qMz4OJNvwOymg9lae2EZsLUkS+JgKBuzCKuNmrTBIrA5
iuJcOhuRuGCOujZWZfixk5zpZ4KsWRVrxZKEcHnF3rp18FGkk3s22cWiLfOXmFwWilypbvGiE6Dg
4EdUXUQGbHPLy9k9j292R2pLxI/cru+ojDdRPJ8vKsGEb6w+yN9RwjlF93b+PhrZM652sa4MsTbZ
W3OCpXF9HFIq0+HkrdN00t6gVdEXHJXRytb0kQtRMaiWL7MjM68raEv2cExSfEGgAs0luifcgWG3
iegWzNylnRI7skeFA4S3kloCP8eMl6V9HF3lJYnosWSvkGkHK9csv47zhwksKscQKOcVZdTQrSDA
L+q4+3ApZh9h4HZsQYxdYDaXEmVZNOXsnjC3UZfegQf38kQuJNqNT55kKcZ6V5bj3qRDz1Yp1Qbc
u6bzYlrWkY14rvT89dVLjimQZdpiUWztcWUrOtzSybxt1BcUz2Cnl+Y655A7CYORZTvzLOTz0EE3
DeT0hI+cXcx4Cli9g348F7VRrQPHuNEJ+RWes6EVk/a6/hbWMJphE5+nojgQej8h958atmCRnT/W
RfUgQFJ4afGk9dq2jqiPtjSMQ5BEo2h8QEaARurVF6eMCdbTD7oAYkhDrf5K8IvacwZQHHbblyQ5
g899rISlEpqpUxLz40c1mXtZczQ12YEF/XyMh0uelhjWoNEQu5tszBDovVkFJVo18n3nJb0/1Thw
Q+5j3wjiPTAkXwneDf25Z0HsJnmLxB9tujB7OQjbo1FBnLpO2zOs43DdBTdR1VEy4Qb72RhXCXrk
LTv6xB50LFUm3KrYKHNtu2pJ8O2wOxwmbXb8MomrbC9WeQXUtRgamrkcpVs3JXsSde6yhW3ox9S9
ieZcV60D147m27ad/DwWQE6G6H40yL2pPUTuBrzcWnYde31HPY+O+YB399GoqTsT/AeANSptmzKG
LtpVZhQfsJnBCOTTuYqdxaS3/aatyi0YFrp5KWALuq1d1Q9xVFTrfGSea10d6WDuG74nGdgGlASR
qzeS6czZoq6AZN6Hxjt6JtHhq6r7QmFvsW2b9KMI+BQuLQjnEYSCz2xiQa4VqQ2Sk0+5ub6iXjDi
Fw+0tQO7JRwjlLrEpQTENnHNtgpJgnRpDDnvnQCF71H3+b2KsBwNDRsdU2+CjW4WyQkAjbK3qPE8
2I2hrQYNGaDX4TwzwZsWdWv9Ph7+P135H1hDZjbr/59Bey5Y2f7rdH3//CjyrxVD//yz/xSXjd8Y
hqgmSDGyMLo3w6v+JS4TnoZSS5ZrRkzNo758/lv/+x8mBUSMAeHXMnZgdGOgCNcFVnT+LxVxGXjs
HDUjCO78rVYxLDlfJ0MMN2Zb0aw5gwLERPHTaBO1U9JeD1RJQRF2t+oYoaqN+mdcMnodXxIiuxwB
xsVkuW9aXb5EkbKz7d6+TlBxNnlUfVihIFftthdNcv9yDi/TrUFDNM7uwG+9VwOKHBteQsSBdquN
9dKw5AUz80tpleYNrPX+Y0qQeKtK7tKo8mmLWatDfS6y7wa9EaLMatLKqhffN41T3EzRXk139ZiK
+zSyIM+IxKJ6gdF0AYfcHNO7QlarqNaXlJ9vCpuGlKFZetoAm4RW3DVPo+kUjbF3isnscPMAmonQ
1UELcTyrnqSYTiBaTlofhZtpBHqXK+sEbr6IKStqi9xYjaShl0NR2DeWFeknbJcbNU93Aos7nsxd
W2WPxA68TW3qizg2342GLzBg9fEx+qApF/LT87iNBQjvbm7b0ZryiEvzKJzig4f4h3SVbQlADNKP
eHY6dSXcWHuQcjLmqFjp97l5T6aDvk3aw0dRKWu8C8+V5HEdTg8yLT9ppuyOSpY/wOt+nYSzt8QQ
ro1E/8AowkaVMPQwKrd5HBxUJoOXzmrNXWnSTgwayFdqy7xX3MTbVzqsl2zaKFr1rbbz7egGnwJ9
eSmDiIqgWp4mzj3MIqIHg4yRb5g1FNTW0oHISNZnPf9wZpIs2SvnLtKzh6i6y3T+Bc5WiJgo3vfx
4Do0UNcPjm5c2e76mZmsYcr1flLxNoXG0MFLYgBL6A+wt8dyHgnwONCbG8cEn9mNdEDE9FHQJ8S2
rS6BhINg3UZVhvyQpCuD1OcCjBPdHo7wFrGaaRsyTaPPaFOfT/ZyRQMPy22O7KXKFu2+j97GGEq7
oeCRLHvnYim0voede1CItK8aOeNFbBj0+sT00lBhCiBrLWegEKkB8Y2nxq7XpnqblkA+Y/fs0HDX
ugoGUL3bjJJW+LANtn1Czt4eHNqOOBIjhXPiLylp1YtvhZNDtmk6zppT7i46UQV8LEpGX3H2z2Wu
tDOZI7bSrK5JJOBx8qPCuU3q+hkurPAD9hBMHYDOGhuu8WWlMp0xneTBNo2RmyOT31CsYbcXE2lZ
SzFflUhJ+EeKKaRyr8FopgtGaQfOaGnDuVrnJ1AUcbGKG0gkr0VGbMKDDZSvk+m5pZzMi9CzArHT
klZfMhqNYONPt7Bbxi0F2cFNUm1hs+YkcabdmMfzlpvqW1F8KpWZWfQUjMxBywWOurfQURcqt61m
cRqI41erm5k6HEN9fhX629XUXM2Y/7SZj13mMG5t1p2tZTn9xRCWs4HVEi7ZG2Ubo9Pus9xetSBv
aMHY5oOtrtTK+U6JAXnkIqQ2eroyIXHOUWnNZStnNw2BJGT81XZIl/R8ROBWCLpjHOoGJyL0+EQI
7a79YQ6mg9rPCzM91mlPs5nF/YUBd5mGxq4w4eyj871L9KbWpMu7rKyN7UlqX3V+n0JoLv+rfMcq
iOjb1o2fqZ9dFe/bKLpEvI1tOha0jAxXr4nyVSwydsydekMp49LUlAPYi0UTC9/zGMcUFffMbLFi
2LZRvOFNo4GNrt9pANJAkZAsgWPgMmISlSELmXX/7CbTMeklQ5WJad44OXuwNy/GEG3USUGIT8Y7
WJv8rKmytXPm8Pzb+JAX+gaPP05/4HAI4srRhfxWW7JfKp4zvampsm8M520U4gB/JD6TjmRMZIl+
xdD2VQPYbDXDkcZ6CuzM4R0PBD5uChJB1LjmdFIioB8gpxxANtY2bOpL3KIvQtoXNCR1D7PO3YNR
K2288ZxyIw6qJ4BMzqS8DJFjLKJh2hJN8SO1vrrS3TSyexi0dK70eFawpa9UHJBj252SmMnLmFE8
RmfBFCneKXQYQ2ZmTqWI2yynGCFx6HKsxXTHrqw8z9/hJins/ruQ+7W/xvMZyPWmW6eux6UtIKxZ
N1ZtfmhoC4dA5vqycPT3eqDo0Q6f+nBMThxghzfKIzxobPaGucA5jjoefDWNVqQkF3jGmYC5jmTq
obq3yRBepYfYoDbb2G50alK0ndNLZWOIun9JqN+hyy30VrnJ45DwwY3J47QYvqERoHOE4tUB88uQ
7TXPy25jxq29dqdV06h0CzFkWypqfEagvWhKfYgL+3tYSvQkG9E698x9jPfid1B9mnTmwim79zIe
aY6gF4IK3ugxJOW4kbb9DhypojmCSaqq4ooLsdX67UzfwCfkhru0kebSCErlMWvietXmmrKCEmch
7Dkxg08uOLDU5ZOmmc2JKQ7nAlUBvxMLebYp3LobokQ5hyK2dkVXq7dh70bfA1J6x8Ye84vMgjw6
RFTPbwwaK15ybeDcY3OoOmo0b69FNEbPJeG4nSfLaSHJjXzzIHgfIfZVbCtS+ArjwEVrRL5W0X7i
OHn7HLphca2A/OwlayznWrvd1xHRBBp/s7tQneCM5WozoL9RPlLrSXaX0hVx41Lftc86Tl8/hnZZ
ZW3buCHqG6uQtqhCqb97LlXpKo2MC9MN0qttJgMqZG3tTSHqm4ZgymFibAkfsPlI50HnkAgJ/Yxz
NOsFq+9Q7RMg7EtJ+OZWDado1asieMekSK1N7ZraTs4D3aSRQIAsvc5Pah9RUpNW9cyeUW/4CNE+
5OZmea+q5mKJWJ6w2DNUplXPaq8zHEoZOqhGVMvEK9xnNyQM2pskzzSmj7FgymZVVXXbDx6Tt/mE
N7S6tdGmiMpDSPY99Kt5uJ/SPulNcbhXGMzRCxUzFqTE3C1Yn6Ji1Wax/TJmQ7nKOtWjE1HPNnRV
toxvdIVmN73YNOGIfJzoSvoEBV5da9nEDkG6pEnaSmXbEFOCuW5oT31NpQ4OhzWyzlBhp00YFTFG
VdWmi/0cOOkhQCc3AiZuLNX1tdMGddM24p2SgYUy2kviPQeHuZk3Q9gpmGoeYzr+Mr5py+3fEpEd
lBGQmJ31O73qk5u2FVDWGDmyO2NMX1o/vt8GyUbdBHqmL5tKpY7MYXQ8GSgUZCH6Kj26EEScoSlu
naJoD2U28eGj5KCRrVgkacYSlrW8CnfRoh2c7HEMuqc6oAnOSBkbNrSNrVoRbY08p7W+8A5FqOVr
WerFDdjEUyHcrWubj43A1YvaLm+Hvl+lnX3rRYde5wacAiUHf2X6dY4CjFML3rhXrhkwXiTTDLU6
aUXKPrQnaYenla8yKxa1oRSPzGFhuM8NTuOujVu/VJ01dKWY/rX4jpC66RPtHNZhr+5FHDxNQP6W
3ZxIBp+kSfUpsMuzmByeAGhiQGpWOsXXg50Kv2sL73YIgZjaerAxUxWgXPRkQNg+OtSq+WWkZfzg
+fjiWeKFx/cBOOCwbBtrq7vfCQd5N46ehogwNXcD/+1VyUm8cHIGetnXS4TcZWU37yERmH3rPQxp
eCx6BHnDRlke6p6hoYrKEK2VMoLZLggXQZvzkRMHL2f+wjaR6vYlx70LWfickDX7+ELeBG6/dxqH
GaAM4k+vNz12R8lJNvNjp3kiG6gcDTc95RY41LYPGIeFJ6tGnuAe8ChfBLx5HM1pb0wt6bUiA+OR
pfeexXiMXvpRcvhg7LjMIc5m2siTU21GrfvMWoStfhje0krGG1OdDhrTC/Zp5aJ3uaTaxstJ7+Cf
TQVtiYOV45lhW85TTQmZmOWiQRKlvLCuBp4V/BUK/UxDxSwmz+1znfHy5nRTT2RHQMKcVK9Zh5YZ
P6fMqY/VKPFJ/zhG/y1N4X9b8bj9l1LBrvrMrvnHHx1o8x/4XR9QrN/mRA+5HvLZNlY2E/fx7wIB
1dC/oUJw1GeKpKkYo/+tEFjWb3ilLYOuT9xhIMv5U/9UCCztN5gpc83MbFjjz/8tieCrM9giVDFj
UdiNOkBLyKrPAsIfvOBMlGp2NlWJ1Kq/YsjiMFYW+ooTt7Kxckcs/yCiXH73Vv6xI0L76n/+/fV4
57McAsWMSMfX10t1dxqQFajEy9OQ8Uswb/r0UF+jg+brxu6aDToZtDM8BdRWFNlLhfcMzdwsdmWd
j/umH+4Gq0z3cdZqS6XV0xWwRJw1f/1Gv3rCf7xPSyXYg/HeI5Jkzd/bH74XzyumCWMZ5DOnepNF
H+0jQ3K4HKX8hXv3z78AYSUCZio/NK0IP7zbf3glra01thmo750XyQ33ur3RKXjB7u4Wb87g/SrM
8udfADsjKXKXCNdcIPTTL06Xbczeo6gWetpj6Evw6xLgixmspeOp7XN2qobi/uJ3/w8f0iZXSkRJ
I7NP2O3r15klmeCkGFeLHD13wUhirmZBuKxaLEhGoXz/619Pny+jfzt755+Pa8vghaCeoLD9nNhp
6irEZ5tSKzDljCDqOO0egScCqCwQg14SEkckQlqNUkun1LxlMFX2vcxc68NRC2DAvVFizw/HSstX
APELXEK6Sr8yn2FiIdVi5bH2tOo96nP1TcYWhpFSn9z7RGAB2v71h/lP3x0XiOFwPZKh+JmgUsWc
8ywOQYuhU91jXlXpRtTDdBRhWqzyVv8Vl33+LX767rg28AHhJ8ca/XOFkS0rtiH93NyW0jvRd1jp
FMVolywMJoYAawBtrdMdHVQeTj0eLn/9cX/K1f347WBR4Yjlx7MBw83fxx9uCJOBZhsIpj+e2UBj
cNWx9/skqyAfSOZ/ShbsNB0GbubYsGBzDJBV7Y2/uGD/fP87VFLg2kfdtTzD/skarlgu1qUQ4vDE
jncfy1aje9Swzpk15Dd//YHN//B9EzohR+gQKEQQ/vp59baykUhwAiJZuAd6+wpfYqvZ/Q9eZQYB
YYFmofkZL1ZbETZ+B6IcxhO2ok2h3DN3rn6xmP35s7i67Rk8T1x+OFpLvn4W1+jYgMNnXkhTHda5
gYtsQQEq7Yl//Wn+/PO4gHf4xgzHtHUU86+vk0ckFvqoKRbkvrStnD9IERI/EXP3699+KXtW8Of1
kt/nR+rkD5ejlRSlo0aQKSw1lgelCJydniXYkiT+k79+qf/w7ZH8owTDAmgyd4h9/VSelg1uPeM2
+zHBMefh5oNOk//iVX7CH3KDseOAuWHQwEpFDgjEry9jMUXSs4qXUW1vWCWll4AODtxvQ8dQKS0g
01s4j5d5ZE0rKyuaDWN8zEF6YP8t/OGPN0Jex4YzwvUyV8l9fSOhY1fUqbOXVTqC4m7Hel0SwT9k
Q4XQG8NrNRCNfnEjzM+3L8sboxUIGx7mfoMywJ/TlU5fAdAmM84hGJOiwcPQD6SCeNpgBqt1O9yg
xLjLLC5/ySn+mtP5/fMSMQM8SYaNypWfPi9aiWEpnLUWEZMfn4IFb5EkWPMCRejHSiEp1AMgPSc2
2kDbcZpyE4fRYqAPv7im/7QH4DvgGlPZ2HCvzgmGL0us1gYgHoukXKQC74MSF0cBNcqPatxgYchZ
f1LdX6Whfh82ffnmHW4gME1sOwhDsR34+qqTxdRSZmW6QD2u90GYoMe7Um8vcayC8oZ4GpOYVtu5
1X0IdzZ1CC8dEIsDdsiWKjNTGMnZHF1MFcmU5AjkLorXQlfsGEhhyMA/dmye9hJ88KchpPUiUWXF
Dk0iOkW1wCZLw6dZb8qoSqlUpgtjVY1a/tQybABybdGHxyrvusiwJN9P8AuKeuVAWd2XRhXeJoEH
uqHmsTNrOhG2QhoH8BK6Y5Ewtp7Km7Lu1Kt0R5PtgJZVTG+8Kh58ehm9u2aycn0FO32cVjRywEro
1AFY8GA28smLc5rzijIFm6AVcbeWXLnYEitUOEAaAVYdsy2V9yAerCe2yrRfsIcBqVBO9SVta4sV
14mdLdQ585Z+5Z7OZaDL25oVjbrdQWQk4JsS60isSrgjWG/NCjF3KaIQ7CeTOAX4ZkCT9tACp1v2
faC+94bUX01Yw9mFKeLcGzLWA6iUgiJsjF4DfBURYIFg7hXPV49dqdaiI8iNt0WzNArSsUvLlVZG
uIzzso9ODg47/Awlp10l7vrRL7xMI0CWG9BAx7EHej7ilDspegJjhlBABMMrC11CbV2pOMvYSuNq
ZRKYGX2vdtrHXi/ZlUdDhErfNrH5WvfAqP2uVMd6MdZlhxer7qo3AbcTk09Y1JwbBnpPoo7S5zVx
OCbzsa5x3U+EIs4lrbx8Ezq1ywtH9r2K4j6Z5ro2mqZfJxRSx8AtnDCjEcIAnaJos8ok2SY+UTbc
zZDSJBFLu6Tw2qfm1uB/m2r+7JXl1C8rr1JeM9oGKYYc0DdhnLYYFjzS3kcCLlgrXMzaz1WJvrAo
XNjUvjGq/SvV0lxFlZcMV6eE5syEsJGXyKpHG9tvU1Ls3boo1WvTlNN5jOBZrNSGzOySOvFsE7U2
gk/Uim5a0HkylAgqYUSVCk3fl9KSDi65uNaATHhhjIbUQK8JgmgMV22EuzPus/R7NxHsWBhalz1n
ttVf7EnF5zFQC+Eu4B2GZx1mUroYuaKp781oNiR5pPc3Pfnzx0lVSMFRLFHuImHQAhnWEHsEgc1u
7TFpwK2Il/hbn3f52SWIzjSlnG1EEeci3Q+rtq6ZN+fxh9O1GiXmUjJfMiqpX7S+oM1RdTM7XLlZ
hOsuoicejjYQhN3/o+48luvW0iz9Lj0uVMCbiIoe4OB4eiOSmiBESoJ3Gxsb5un7g7Kj+4pUi5E1
60ENsm7eBA+w7f+v9a0hWQgUpSvg0FvJfToGRLLrBCGTx7iRsiXPZZlH4+dcpJmOiUcRCirJAwui
xVtEs3UKy4Us59CJgRdq1FhDYgSBU60vnDTSzAlCU9XM9dTJ7AsX/WZKhQufVqTZLj13WZXEegyJ
rkkETGhPSZjXRqwfyPvGsJft/JpbDjBXlGDZjaQjgUoTRo6kXIOkJXT9xn02IX0LslFLQXUIndDW
K7vO3mQKqspgDPyxMd7eh5p0+ttq5KiyV61L0wJH0aEFB3q3zmp7Twm9czesT+pFs9vgqV+YSqGR
EIQTDsiPFfLmChDW3FbBjwBr/8LdTB/PoOnRtOD/Mu0wTTvI3+Nocmfvk6S5z+SAW4PKbKMxUM3+
Ameng2th0EswNK5wb/t6ZE1wp7qg/9mnzSOeG+qAua473x25yK+Sq2jDJaN3JFIwcObGKlJCeo5q
KZSYTi2Kpc1w59ZZ3W4SWU8kKKi8NsMSjSKU/3HS1THtu/i6sDO7Z+rnoDod6sFd6DrrIm2kY75P
AQNLAi0S68mEdfDQoiyXe2c2h69QI7ryaCG1LrbGqNnPc9qYbpgWlSO2lWksNIPTobuUs/AynAB9
8SP10uCS+dh+TdXcvLkEuFE97huTYqmBixqoVaXO0DK0+cxdNb3W/a4strRHBSrRMXG+k/ooEGVr
rfl1KEQKXagP2mtq+TivVL2SngzqR5fGAPOb5POqL3YIrHsLrKw9+T/5nGN9N8rCIRjOdm0ZFRXB
9AyqxPyeQ/8ji4dxExFF5D32mlZ+XVJPX6JUM8iMmspx0E8IJOGClnL1u8sqH585axYx+8jiXC+1
IPippqHeHGKVocLLdCS6YMEtPG9YpaeLtvDHaoNnxnlT/qotjWcmQ4hxlySXrDWVT4mSyizzvEo8
bCENXI4l19ZOh46OsFPNjIy/mxbqlEZDNG3aaiDV4nypL3J3RGlAdYrGcOelwJYVZi/aHl2taasY
qrjuiimeo444Fg2ZcRw/ztxH+s1Ud01OnDmSSLYurDju6LTblgoEARZtvLxitKR4zAid76tB73gb
9N4xBBiqTXaL2yBK6Rqdzscgy0DwT92G9n9VIL8oZLUK9GsvO1bAB8HcVIX36ntxYbETjLT24TSz
uBupWDA6tqZ5Ad7JRNharj+BkgQCFJs2S5SVXlGEiE7BUgXazKRMMMSHsm+WZ8tFmonUgrzc0J49
XAQKWyAe5bbQKF8sFf1ctB8vIKu1fFOUjf9mBEmaXhBU0H5VxtBVgMlm+84mNrdEhWHlxL7omADN
WBlvqNz0Hy7JSZGnc4zCWKXin0gfGg9zGoW1nSuW5kboJt8CQDwNvLEq4ovMRyBuLaPcorduvlbE
BV0jEgk6AjQscUOb2LwkXDEXbHjli+dq042fafAVnSyW+LeJntoGCjMb/AY2Gd1KdzjUm2PW5EgQ
vCYfN51VI0pIGm340bTZ8oL8xn7QGns8mx7UM0qUvUi3tTf0L2M/o8ns0mqIKuxH7qVt1XZ/yBdn
fBoXg5MtL06/bHCfzxsj9wcCXtrl2zQEvYH7cSkegLCZrKsm2w0MkHLeYguU3UXneOQEoUNsyeIA
PWh2a1aqrAsq9onitBuSncDE0otyOInWI2gEK465RP7630FqFMw/4wEYT1gZVkvAqkJxhMEAmcLS
INaIumpenkgeJIytn5z5Km+6wA0FaWOo5BlCdM/kFNANtdGFhypuvIcO20wN2ql3EQp7qdMQvmMk
fbDL61hOESWp+NtgWuJ7P/bFgxsYxCWVxmC22Gya/rFK14tk3AvnmUHrPaREHp7Y55AokXk1aZEx
+SCNORR2dD70zPXCrmxonXujjxxVNzuZ7vAuYdPMCQR1iOoAoHrSS785dr0+ZXst12iY0QoznzWE
mexcFZaRTUdUDEKx1kwvyI+xVtxwYb5yIWnJz9FFFmyzoMpfO3/qoZOJmbQyWjyUKGgJZ2d7Rn26
JXUkuNOHzg2I5UHOsbIEetxC/IvEhKTjo0HUE+kfCt9ab+fVy9w45t0K+fje4k9+MDw5Q3HMM30i
Uy8rOIS13jJzBdHjFxIWUXCwEZRdaJWamRyyAENanzXIz0vERDg+9dS67tLeRlkLdIbE2DFhffdV
Mj5mtUsmy5TOnNZkPnT8cRwEuk3jBNqNINB3jckw66NqEpYkS9OK77S8OPYtcm5vZyM2ifFGMHRq
RTvroTcoHzea5WTBfvLyRqEKgouwLSzbD6IaN89NTtGNpmfvtd8RsrJdN4YZI17O+gVDaKKMo5+4
7sFFvbOHx2iSUjfXxUYZs3to5GDwZYZB3UxzyhmdDOmWeujU20Wkm/18rbmjQrJhcgG8hXoMhD6m
0YuIRy3GD/q1tDVSDTE3DiEX6XTSUbSeqriqw8wmxSFyxiYdD00xTtveltm0dcuSSr83QCgUwkM0
rNP+XbXuRfej8xMPuuZgINvKC1ptvldlKAYqI3N3rhpSj857TIvAKQiD2UizqBlLIm4IRSlKlDhx
QQKIIUhP3Rh4v8oN+ELvMkcbbe08NU2sA26G/N7TpxkNnpgKqrzrlV+bdf3WzmJEDh7EFdTg/kD/
oJwlequR3uilZ830YfG2so3iGg4Li/2eszn/7TAWdEy5sVvqh5vg8+XyQ1AOJ+OKTziJRRzyNeRs
x+yVHNPasjspV00PuV+NFz7RTcjPOPAfCwPyN7Iyyzt2tWK8xWVr3w1qGk/wDYwnZegEeg3MTLxX
spu+xqYJ3632ddLNOo6DlO5bc4csRyKPT9mpt61mT7exBzgT6mLhPUB5QWAxYchvNn4zLPHWoJFB
uhxEPnejcSzAyZir6c6eaxY2QtKNm6RZnB/SkJzw0QBijbGq6meAxPGNfBd/usI03r6QQD9wHARm
nu6RkwPrbDpkcbdDX1nPA+xH9Hh2Cm3JBzCEc10E2AZR6zBxEmKoim3KlptGNSk7XRT37fKEtMSe
zqaY6AT1+WRdEQ7qlMjXqb5tSk/rDouYudJNjHo37EvPjrc9R16D7a2qdqMvTAyF04KeR5tm8UWb
MbVFfHvjmugxjL6OwjxWDn1OhqOOCINmG+JrKMApP7wO0ougp+UdpY2L7Jr/uYKjCX6Jh8JJXR9H
9lS8daURXE55LS9kS6502HXCXTZUUcoXoJTT7ZjE2g+2hRhN7ajr2tFSxehtxkqB6Ww4uCKmXJeU
Mc5HY8sxKSCrHrQwVkHs+Huz8/qXwMMcg0y3zo7S6qfvQTBb8x6/x+Di99WyJFpaggTCwHKSV3uw
dD5Ygzvd5XBEZHGHUmujSmMsttBTeaEdaHDuyyuL3i5kDStcoVwjXBK9XESJUMt3OG/8Q2qTUMZ5
2S6+LUxiJ5q1oUI6k/C201RlV7C37J+5mO0ffWaKM7goTx04u3GZm+C+fTEXz3kkpYPlwo2rOAYZ
XOfXEACXAHd5X/ZYXOv0KCQKpNBFOvLTtqZmiay+ZUYstDKsMObeq+1J8bGpfJmGifazF/qJYgVC
etEkCzxUo+IUOcGPPTbdVNjcJF0wPyrvcDw0pCqVezbZElsiJEXyshY/87eFJ7TzBPiTX0j4CMtQ
prg4az47J6e59k2aaY6cFbrtFe7I5eskpbzo8fV97aZK+1rqdE839tSYbPBzUOOY6zrq9QGbKBqp
sRXdqciHOdlxeWy/iVqi1mQpmM1NKxuS8AbAFZh/cOLd11nuzVvlj7irKT3q3+Xk2xUSC31KN7ax
iHtHa7xq78jRfu6ZxRPmiM7+MWfjctfZPh6aoLTTnNtUQnRggylNYh2MkRkkHTeQsKQ4cy5YhPl/
Fw0GCd2pgn0Gx6SJrGZgTUmZBkh2DWNNE7QBfR5HS/l4pIuM16zS9GgJE4GAbacQKWQ9WK+em1Mm
NRu7r4/kKDsq8lqRn/qixhRakxPTo5EsAWB08aR7hLkERrDDfMWhF9MeBeQycKvNAFq2ikSld1cU
21ONblpFJn2H5/ZL7PXiususjtzRok1j6kBube+qjjrNpq5M8T0DksBI4bCHkXPSh9tqSbQ0cpOi
eKbCzM2UHLfAOgpmM3tMY+oUQZDbdicU7hwlQ1twvwyd3nA6TodVNkb8U19ej3njvGYGZeGwlbPG
ZlgP+ROyeYgqdEeFh+4Pi1uYJBBOGYekT+4Nyn0/qdL7UCZSbp3M6+qVLW666I3KTaO1MJly4Bid
lIGfx05Ehd3ZJoRw15EtGwiqrEuxhy3Xjm9woXGySXLT707UUvIzF4q5DzUkT6Qj97a7wIxYRvTf
ippCWKi2lwSwkYVJlUUFRnE/8dvqHQb5NcnH60MhLZfLkeUPNskPKh237myqV/bfQe4Cz0wvpyJO
nCOKZg/DZENCcmh5bgN9N1nrOLlL8nvZ5NPzfxBma+i11Pi41BJviJ9c7kY/kVf/UccFsOxqpMta
oqXCuph6B1FSI9n9vS/ysWS/ptIwy+iS68gk3jXjXDY9q17RER6y0f2skO4uUncI4oVGE3ukuWI9
BfaukvqTZsEfeiUOgCh0EQ4lc0N/H+ciY40yYAozpnE9TpyVaM+co9j26iT7MkmCXMnvICVXK9Jt
5gqxTQYbz6gwk/3f38GHjhcNL3JPEH6gGUFG8q5pM+V+UYkKa98KJgxFPU7sacyWfES68/dHfWhD
8SjLcIGy2xaT+T3ksxw7ZUqHeVfUfoFMrYy3jqV/BqX7+BQaEHRiCHEj2oKW5O/dADL58HROY82w
0sUe+Xl2N2md+0mn4+Nrc2l20eYCtofI5r2+RSKe8pOlr+EPsIarFIZMahc0ExTF+L+/to9NFbrz
9IrBz5l+8CFEKQY/kQ4Wj9JEqg/bsbW1ncx83No5kZ7BMnBeLcmV/iSF5MNj166KYTlMDdR83J7e
vcciphDSra0z3U1OywKQVsMkfza8inLrIoPtADL7kx7ihxnJQzFAMB9WEVJgv+tkWVAMW4P9gdI3
97pBcWYfSTTcC6d+7WJjjnqm6iYuvPKTl/wO8kcPbX0y/wfgjzMArdLff66uxWulEXWApUzYdkk5
linckVYezWZ+ggVuXWiTSeXMRbomWjHgZfVcHUGw30aIkNtP3sRqG/u9n8gf48MC48s7HvEb6z//
Z3+4r+jlCF6Fl1Q9d3ovi6YEl0A8THE4TiDn1aguYEuR8gaAHY29VEdli/IQ2CBli5TLnYvh+qxX
onsljTe+c+OSsoJVu//2Okr3H6GBbWCB5Q78TlmRdYLEcRN+Se9hVpgdzTpPyKovlDECeJSmjtYR
U6wrP+u5/mGu8+A1xMZE1Gau8rh/viODTO7Yl0Oz8cxpeiBwj7BGZPKHv0/APz1lhT/SWf2Fz303
KJ146lu3rZqNXZn+Zd14zxPujdv/xkM8Y/0V6LYw6f3+U9SA4EAfkMr6VmEfRqNbDeSN/9kwX4fx
b71SH3kf0iWyTfDG0qX//TGDNQlV1XjS6XLZV9aoqP+abnDBmV8LezoToREIIhl7O70lmjnfLP1Q
kGjm5GaU5nl9qBwzO/v9BAXcUf63v7+EdxDwtZMN/w5ooslkxFn4PnfHJDCa8DSQLW3l/NSxV7wM
bXfnjktztiA4nMp+bjAVDlRlvNEbLoHsAdzyBkgO2F/Dxp6o4hr5+PT3v+vDXPz1Z3FWQCyFyEF/
xzkVAZw3Sv/NpmqNapc0GUU26ExRULnFaekUaO6a3M45+P735/7hawHEWVckNsJVj/L71+JG5Jtg
m9kxXY7C8G44y8aUgBHsf7ahfZRHMSIMZ1V+OuRq0cr7/VkUm5W2dBkN36Kiy9tiy6/K2dpWJe1s
SVzkRiUZ2emgka+cgCSAMli0TxaSX2TMd8NzDdYiFhAlIevfu02nDGZO/pIuhbLNeIMIE5Mz8obQ
08nfKPnsR2OegpOzxNW3ILflYwHECyp8lRyDpG1/lj0iet9LzZtKlLS9yCNx79N5jTi2uONHRmvQ
XpS29zThvd0ZIhYNNBT9Mz3qHwaMg/wVWrwPF9J6/+EqlB+ItZFkFyjaXxwi5O9gFVdbRzr13eLF
2hMuv+JSC2gk/33IrJ/p3Rt0PIPtmi2MUfP+YJnaumx1qjubyrAxQvixDtMuMe84cep33Rx8NjX+
sDiSmedyAiKwnM3z3YJS0wI2STqqNiV6wju0PMP1XNvWJ7vhHyaCx/skQMeBrGq8XxfYYbLcCPh0
ddp19wRTd6xYSXbtEwT6iWzOWFfad2+Q/cTi46GYQlf9bgxOsH9YYYD6CmmkG8PCPRe0MwkDSN8J
eMTaLEfdoMGgM1cys92LsfpiZPEFR6T4bKruk8Xn4xuml62j6jF+KdLsdzsDlT5AdKqCfqAZ+d7u
uZG0iE4+mXofxw3HS5S7NLNYBjjZ/j79AzOhu64JJColsOoaZm9EdOt4qFHtXjU1VZy/j9OPX5Tn
kW/AQmOhQ/+VkfiP4w2uRuJhTZ5nm3W2A6jW7+gKQAFqoKX9Nx7lkSDGEz2G6rufllGeLbupLTfe
AIXNWY/SS0FWJnnh+SeP+sO3Wm9TqOtXKRj3undvsaC75pWMGFVm5GZXrr2H4qZ98pQ/fitSlhim
3Ads990P8o0UK+DID4ppdvKZHHGuKUht5GTTKnQL9ckB6I/f6h/PW//5P76VN3V65ouOXyWG5b5z
fRUiLs936VR9JlX806Ms9jo2WotcxxWP+89HCax1I0ldDMNW+DAvQKP2shRnAKH2J3fwPz2Kjc5B
jxvArHfXt/yPX5WYYzsZigJ/3kr7qGQRh9ZUGVeNLrXo7yPQ+PjFkMRznQHwS4kLlPbvz6qcmi62
RN9QG6bx2rkNakCCcG9aolZzbFjC3QyVPbCdLbTcezFDGM/bGzft4k3utFht6y72gaKtXUMMgV2E
ucL4ZEp+HLzrH8mgMpDT4YN+t9DoknMjvJcKXUVBVpoRx7uEevfu7+/i42snRwUDBASJlYD8/n5O
BwGBKknRBEO11T6Nq/LYde4S2YXTffKoD1dYH/OLyXmXfXjV874bTDCl3BI3QkmveKkLzOux9wX8
akBTXk549kuY6Rvlz5+dYv/wtW36heyLxBBTHHj3XNIvltnmML1R8+jGYZ0kPc0GQx6UEZ958c0d
H78HOTouV6ay1RmoerNP0z7ZtkSkyU3uqewR6/GN7ijvwejG5ZNP/fEjIPh0Xf5KhNuUvN/9hUkA
VUiXiCCE6Q/3mp40l4NO2yZNMPf9/Xt//AhriiZjCq0zH8F7V4/pqkKnkpAVm1ILgq+mWfgQbT0L
V6Nua1EMUPXQzTBJ//7Uj2MZMDfaageWtkeSzbsTe97SN+paSmtNZ/eP/mjNd75YXPHJj1v/+N/P
CpzurF9wfEbah8iL1omdxi8m9L7Uf0/LBDHQGijDInzzp1VCR1tTjf541Cgbh0FJz/7f/p3Uhjgu
2xTUuAWv7+Efi1jRL0ZgQsDfcJYOtkEz5NsinZL7vz/lD8OF46RHsZIj5Rrt/vtTWCgRxfUypw5v
KUif6hYRePXslOw3f3/SH74bvhqE23h52Knddwvl3CVgQDXQy4UexLu4rdSrB2rk4e9PMf70g6Dq
WEiVqTOZ3rvhsTQtJp1yyDeTJkjwhNbchIX0pwgcch5lRZBs3b6cIxhJtL/KedhO7vhmFDLeoeI2
t/Ts0TLms9wYSOr/G4OKYbXewkh65Qbx+9tGXYMFZuzpKGdpf90j49rUBW0WrgwlLUOT5rXpxvWu
dUtkgKjCP3n+h2/Ae2HUsDTjdeJLvFscWCFFPBCBFua5Kh7BGxSXhCxXnzzl412f8zWHJEoRq2id
U+fvP7PQxrJnV05J0HXgxrkyTfdAAxAO1iWtBrco/EOQ+yh3DDRz2ypdvtlGqvYF8sCtlg1yK7TS
e0xpCkW/hse/5SW9zN5QYTc/5X+t/9pb0+JUT1L5P//rt//0/5vjdJ25/2841Wb58Zb+DqVa/4V/
OU4NH4LUGi2Drp+Erl9wqX8ZTg3zP/VAp560tlIC6rfW/yFSYSqleuzAsMKmupZ3uCj/b7+p7f+n
w5WRD89JzyXJ2/ofv15u8qO5+dcS27/7z/80gJocfRkv/3ct9viL1jQv7Dtc2zhn2e+mzZwUPuSz
YNUFNP59Q5sYN1twwFb0mNdaD9UAUdmcg1kTWUxq4+B964jDCrVZPIla7zZZZxVHdqk8Ev4rFNDb
jGCqteRatHZ/oYhEA8NqXy6NU185dnD2KiAMHMRzzOjelTekWMD75rhQfbWVRRIRiONS9Afc5ygU
afo5eRnisRfsthrKEBJxL/Gjf3Ur/a0Z44MtBdkgAZPNOuntCj5SuwG2X/klDX4001kFX+SiH5z4
lIz0qLILw39EPkiMLLTLzkbWUM9hPMPnrcFJO29B+8pfR9nmUkecCNpn2ZIydSODCV1OsfXhM2Td
l1LVx7mYtv4A3CA5906/8WxQAsv9Ul6amHY4GONP197yQn9cCC4ag+XKD9pw6qqDFjyMwEc5CcHp
eVlqIn1L8o1m1Hvk4yRgIqaG9ICNcLM9Smyb+uzwBfLXnne5Khrh9iLKMOWp05eN9FGm9c4PLdEe
ZEeW6Kyh29X6B5F8o7UExpHL6T05RpvSzA8GeUCzYUa1G9+MKY6i1ETspV+SbnFYSG2gd2o7l02f
75diesvFtK8U5CA1IUKYxgtPH6/TWYRolg4qy14LsZuKbzglrLDQV7tAGdbAcE1znyWIqmrjECht
Y2nXtkQFiB6BxgDIvtuEx6YJGk7rZKkbYX7JkWIMzrxpx5tSntZAsFopggPW3Is0SI/p0FyowjA3
BeUEJxZ3SZltPOMmrmmSelZUCnGTuOpe+MUQds68763aWbVMJAfP1cuE6IuC10z2hn+2FJENHu31
2l92ukQTQVlr1476Xe/wdhda2NbEJmXi47AX46eh/7AJX4rMRl3O+Re9r/akuFMLptihnlqMk0eJ
jwZkcgRJewy72Xzs45UT5YZjZZL5ilZqOQZSARMGj4pxcqP6BhTxJZL2n7k3XfVBGdUC3Z1s9jGu
Bqd4qVoRqWFEaFKdM9JG7PpM4pyA+9OZMhqcb6RAPIokOCT00Uta+Y6ubnqEgWHj0z4YKIkbbMcZ
xZ/vqbHsbKN8kuZwD08Ty5wK1eJHmiWuJIEadubcImNDP1weS1s7jNZ4OTf6W1A6L+lsMA6eg+XQ
a20UQx2h73q0CZdvxFnVEYoXmMXMZt88K3NCdhXQAtLtm9lVB7+Ib2NV/UwTh8+CHXBjj4bB+B4A
CTtXw6LkN88Ub4FoTumvr0GwKWjpMEMvMmloMbjMnciyf0m1+CnwmR6aY/3sA/0HnjrU7r4KqHWy
QMTZNl3yswnHdhDJSuK5CYC06JN/Ow1atyNSA/toodc7mpD3iKVeAqdYIvKGvWsIIyb5d/4xbXAt
zsk8R5DrIFGl5TWAVc4QSjyiENygiLrU9fKgQ6uo65el3WaO81wUN8WYHbqYanNnocN/M2KiVWS1
RCQxhlObvhp+d5XiszFHNeD9WEh7KGnpZmjBN3oM86EcnOmORXSMDG++IOICbUPqu8Qko3rzzLNZ
et19k2oXGfjDI2u6ve/mxwE54WKb6qZLvOfYqIiVaez7gpAnb8myrS2Ry/koSUM97u9nFIoVwgPg
sPU1mdbJ0S/HATR9uxxigWKtMTR3B5vHOtEayAmLzr4WZn/G+rIdmvjaVxgLNFAqjT0/OJX+JMr5
psjzc+45VwbglNg+Dxrpsa3KfuB3uVvG2A6zwP0hyJbeIBPyuX/n6SHAvrAdSz8/CbuaosqZbmjk
aC+WhBXPB/dxrjiI93vQxqESKz6fTrQ3M41sLb7g/ieusq4DV6gwkbV2eeE5cXeI5Yyas51reYVG
JwM5SPxmEQxEulgkVkCXO5o+/ii9tR5RClfHPNbdoy8D914TzhChGktZsfXLGP36sxyorbnulH0R
sh13zpy2twyMHKFbkl0gWJnOCdGcEQCW5uCWPboYv+22ZQL5jn7sEnWzG7MPgtYHf3LpiWDXLYKP
hg9IG9J9QvQZ69mbs9JSDbRcZK3oxX3iozEVg/C3Sdo2R1K4SJdpvrcyuTc07WDh5iWj4A5RrHUB
rJekU9EOW8FSdYMfgumiyP64EpYtd1Yq1SvnUCxrYOGMI9dHeKh0JFlozfoKPfECI0d119RG8QO5
D5oztccp91gY5wExKVna64aXmF/tWtej1Ac7N1rVqWjltAdCzEuGCIlWbWUbF0fp1fYWBFSFM614
kRPcoDT3Ec4E6VOZYGahGZxMQK2R0d9nxVxfQsgr3qRea2GrjfkpBsoMps3xN12OLQqE/hzaXQBC
PwMiOCLT3vHeOQi45muV5x2iV5JrFrcrdxqBQY6tKahhZbyxW7xDTltJFEvr/5o16OhrRXVd1+Y3
C1/v3oFyEcICPhCN9zBa5jW6ixHoIcTcQedo4H0x6aDuEe5bG/INFoCX86uZtwOrw0QnD9XpRify
41C4i03G29BttO5ynkC5cU5afiYyM6JAE/qmdMXTUtfflZvcUqvRt6lPwgR0xkvuQI9W1h/7ZL5M
K7KSNG9nWfVBOsODKarIQLpN3+qN+KWvDSls2FP2gteeZeWe++beJXwnm3axfQGlIjKa9ZTknLLe
2QcFmM1szdIYo6aKN2OfnhawlmEjhn1J7lI3d5cQ7k/BVF0nwbApx+uudw51TdG6bfex5W4xOqHb
4qiG2HqrFUwN22ivePccHUgqh9HXkoVKokGvzotaEpRwUBG2qa6M61LThk1fjYT4EILd42sVgb5Z
dDs+Ip7w90ViTjtRqymSaaNB/B9tLGSyW+goLWNQbm2sZkigegWRDjLY6onN8o0j4PF0reWdV7v7
a6FxZEz1mCRf4RYUYaS+b8jhuYVCwZaYmk2561WlRYTI6Xs3KYOdWdlTSNa7s7V6kxrpwoZUB91y
Vuhj74w0yPfDuEAPSwvjQokmB0y5dHcNV55tqi0cj3rk/fd2PTY4Q12EhVgELRtR2aSuHRMhMREB
+gFkcfck7IkQp9FyQUyqDCW3Vtd4wNr5IV9mA7+SA9zMls7PyqBF2shR3kLO/uYgVUb+3OXyypeA
yqek4SBTdbp2lVeQhQa/zh70YdSPFj89VKnu3SITgDymUJCVhtcesIF020aDtQocTbLywTt0x8nZ
jMZYnQgGY9fwOmvesX5Y1sFqrcOEZQ80dfZsAri0iYDQnSejhNe9KCON6HrnN1gDMQsF1ZpG5WK5
CnMyJx/RhgdHW6sXPir9wkTEnE+wQ22MqtcItcRVuuSB9WTlVfxcWX15sqwRmRFBHZwR29n7thDo
Gmqdwf3c9vphP3rVcDnVWv4sgtI/ToYzcXMfK/Cxddmq7wvK7ANAJYINU/kVF7POgmhpkacN9qXZ
+HdZ4OydCZtQkgAIdP1dJ0xyA7RTl6jVADNVe94knp5Eu4yBlPli+mIXVNbm8cqcgEsiXZumMwf2
PupUveCo1LB0FvFXyx53Jc2Z0Crqi0w3LoKUHXD2y6M+NA8YsB4tIhJzCU7FBgJoNw/sqyeoU1sd
L000CSwUTpK/aINBDqRm7CZyXred3izbMe9vTFwgm472J6RijK2sl9QS4suSfCLyh47Q0xiDJI0X
Y7slB+BLgyy6reLrHsM8Jz+9P5KrnZ7QpgXkUinyDPBhb6rEflpG3dwOyuTle2ID9uc1mFzFPpDW
oTtn2Smf7fbBNDtSRqfFfljKbIAp7gWhS2lhY+eGuUPcKqI2F49LuQR3RVFISrQL7ZPSPVVeEBEV
luziuGyuOzgyYVsw8FcLW6h7cbudWu2UePbObIO72fjarHFHZNU4SuyJ3EKZO209bFVBCoPb1rZt
Ii9Mj5eUc6DEYB0O2rQnr35D7fJnPUPHw6yKRxOlbxrpAvaX8dQaXfc9MNR3DNir50zWUVrqYldm
DH0DvCFAb5mR3+vyArgMjMVZXwYVTThCIt0rhgjWOTtIq1XnWiYnajxXidYPp1ofbgCUGWHmOf6+
RH+P6SPdt5rAZWgT/ZS7mOHiup+AylUYMEpBFDu7hXdZKKfYgz7PDk5mWU+6YImA/ebigyx6d2dX
OhATCTEVIE93nVqZ2qIEzrBRJf65H9aiFcaUameuQSuNXtoHvHTpScvK+nHStGALbjq9KUFgEABv
eU8W3X7iCtZMqrjN1rzBKXjC3LHcuPgeHiEYlveeM5gHSuRyN4hYZhu/DJwn05HlZaq6nPgYLbiv
S1BoXVOC7O190toI2eiOhp5VTyMln4dVuPENTJ58VZw3TnIZtJPupka/GzpDPmLMH66Hos5PGpbP
r4iC8d+qQsHDrIUiYyKogqtgdOWzdMz4vsCdc2cMxEaEqo857+KiqR4Ga7a+Lq5NAh7FSMijk9nF
kRW002HIcUaaRN0/OFRYSR0rpqvCafXzYmTcxTwGqutVxn1sdloEQUO7rLHeHCvhdVdxkUH9tN2W
pR80q9QjuXTuBZvAcsZbzvXNd0T9JAv2TcOZ543ShX2P+iZ9xikiRGThu38aAkeaO3uZTCyEAOpF
kttbvwIBpDn5cZFadpySTAD1lcK8mwy8V1xoBycCUFnwahQbtQ/43vSz9EuZ2zYOhDq5CUyV/hxs
RMRhT4Yfbclmgb8f/y/qzmQ5biTbtl+EMsDRTyMCiJYMdiIpTWBqSPS9o/36u6AqsxJDfKTlu6M7
KctKZSYCgMObc/Ze246C7WzW0BUCoflzZ3NExFk9HSm5ska4qXNoxz7AXVJ4SHN1LxmKU8Sojd1x
ry2F9nZeUb5sidqjLGFI6yFXmhvW3XaFmImsCRjJuEjuVRiHNV6eTRZwotFGBRJ0TaqWXszaLzfv
gU43EApTnahJCJkvE5zN6z5L9nGQ917BSd3ryHvAe4HQ302fywC4pLAjf3ANjwhCzt1pfJuYrYuL
eWAbln4tytHkjC6emzy/xv8OaJvOyoODJm+lAgfEgAthFbDiAI5k7o/ZwPEyep2pllDdx+KtPnVR
sHe7zBsMcrsErupVI+aDowYBIRj6ARMq7s6BXJo8G06lyPweE8IKROZKr/INp9LlHHnrEHDN3xyI
IgjI/aNcb81fEpIYp4yyAxUlB2tW2UUPaiypEhBmuWHHulftcmcuvPFu0EJOfVp1JaoXKc5zyc7L
hNybJTmnbAi7WmqZ4BFQQCgDJQ27xpLmbFz3GNe+LuqMbyiG7auGLwTb+UlOvtAYZ1+KXLlqx6Hx
7EV17eaBsdNEy65bcL5Kk+rMyWrPo/ylQLGjkxIoXthKPw3H75awbpjkmPNpo3K3v3AFe2r1TELB
tKaOvUmCfoDUuTAu6+WQlmAUdrIUcPKs8vM18B+WojzKsPXavOZg6lbHrpm7o5paml9TfG4Dy/Ua
h4R4vOQ9zmfqhWbAu2tC33BOeuaHSfK1JsswTKufCrFDGzqMoByUdKK7RX82h+i8ZRXC75AVqdeU
eeeT4pKykahQUpU5CZd8QutclO1tiJ90VbcOUwtGDa0Fuj6egs5hl0nERwNa2K2c7yiQ+7Usinir
qelVn+7czr7vJNABkc5XWqOuIqQhUeJehYGq00WWSKsTmApV0Jpeq1fUXdwJNId66lxIO8zZgxcW
7dGI+3mlNSUAYFdA6sFsCA7spFIQ8nCgJd/DOWEQWnX5NJfjqzZIk/xtDqJqkyVe6AiSxIyDC+aD
osb3DCfwySASr2sBzKdop89dQeLHOOjjmYa2vR3KaiOi6Vji94T+KViVkPhZBYuM7V5ZjIOVbd+7
TVU+6sOMuyijlDsocuAx4JIAJ9us1KjCOZKR5KpQerqH+d2vQ3T0a9nK6yadt1Yc3ubFQq7uxSOx
GcKrZ/daF8QqkUU6q5RmWjgxRuHnfcpoCb9gEMoIYOmsI+hQNvCYidq59B2ipLwmGm+A1JsPOXXG
2NEVP8xBNBhZBCq8rG0faXCyTQo7AztSOrdKhJtrCG8EWSr8kkfWxCulDfnkne8ufI4d7XSmwoS1
kVh09Cc4xTQjXo9VoXr4c27qAOoUQlvYL2m8FUHWreGc1t5kOEeXHVBdjNM3Fisom27swXlxTl1K
zBz6flgXwHZv+lgjwK8prjTZHkHm6AQGGkDCh+Q2dRWbnnP4ovVRSqza/BPfLyB7LXTux2zms0/L
W+poTJINNAQoq+WtldYpe4+yWyyhveO36SwOlVmZpwmox7kkCGfXam7sE8NLbWYqkEQh/mLhusms
AMdtZT3qXbodJrDYwq6qGxYekt5Ud6fNjnmWJoCXgjnYNpOzZuX3jokRvtd/9dX8e1XijQTQNxii
NJDZ2myI7/li2mO6Cw1m1En6qsGhAnWq7GqIr99iVEdkN6j6Oer2YVBubHHbR6TgqDBdI/XeKWFk
aBaOGA1T5YqTmHE/iSndOnLuHwqir1azMy6sYl3B15iS6TirV2bUQQFKnK8dYPA1e6/HmroYhXYm
3q4ARqAP6BAzlzxCmtnc6VidEhVrqBvwh52I0mNUBRuCX3phjodEKWu82Ry6bLLZeoWKKZlNVmnQ
vOWDSCwibqUyZWxUqM52JFy4wV7VlKsB8H9Pz6KCsCziLwuJClGO2KHATjzTlBiLOCBTf31SScsD
TkQwj5Hb5rqtO23xnG4b5tw0IVcxIKNoLTj96/muwWo5VhYdi+e0hjNs1qUJr33J4Iw7Y1cYbkQF
gW1XKdsWr2JuLsE0rINJ9RopNakWae1Bc4holcyJbwkMkVS7FfOgpvQmAtNW/RZUsgiJcq+LEyU7
fZ926XMzheqx76zmkKbDPiesakd4Bak4AZCeJcSDxNNF79q12oujZnI7iO6ULY9dyflK9BYXbEwE
pjZhfhM6z7L54WpkPoIRHAO4KMNpcBjkcQCjfkgaMMUGGYnYaA651v7saDQ+JIH1EhXI3ULj0FFK
HiKiOzAKsyKF7oC7jICVVSFVbTOmeYut3PyeVtCBUrfXHypneGAY3HQ50MBKD1/Y/YgTdKWDPljm
cTSVY9gnOdnWlIJJrYu9Qsfb348BqIhUxb6F4bVThn1Y6cWS1lasy1y/SpPxhlPD2QrDJ6XDVp6T
1mnOpLHViTjkIUlSTc1egASNk0gG2N+EqCmCLCbcxDmMEY62pM4xVZlenidAqQZ3pSdXUXew852d
PhQpGbnNmWMrlkjbDybbYu23Mt8G6VMgYCCfG79+U4pNzmmYGqLvVM0VWKNzb2i33RJwAe3KkwDY
2dy4Z/xFJHuAGfXd7AXcMfauAapEqazLMU8XD+WOvIubUSb3pkSua3bDWcPg2AzltIYIfd2lNI5q
9Vdgxcz0cYyBLybhL+EfONsd/KrUIvlrNvH+ZfqEjf6b2qivbLV3tuIUi7HUVybn3q2TE8eqswy6
X4UR6/CygSrHZV55IjSH86SEx2biRIdd/0mGprpyqpKF+zpXsls3JFJrZNqa3YOiT7tCGslmdtut
heh4cCE48/jjtTaAEqun295Rz8SGnAb1C5QstnegQPJhm6etQxBB6OVNe89rXbFRwrfRs0lqA/dm
WpqOlcvMjHs5JObkbJTzsSNdw+ZthiEFMmAwqJqD6JeIwiut4BQsVEFBOCv3oek+2SybK5TE13aj
bpzwxlqK9Jry1Jkx3sQpOfclfmRH5+PvknI+xxqf1KCXwYZcYnNPjeXZrcvbsudextHdFx1dqXBb
L6m4EQr63CR/h/8k2c6bgchURXa/etDxUMA2ZBRn1rXrIoMn3hzL31UdLIGSkZ9xaqw6vnvtaya0
cZ1DXoqCb3DuPasavLnwgPY9TM2VVShXxtgdaA2vHVWBwWWfYyJlysCpWYqThC1gvM7RbngNtbd7
sAOSjDzhbBD/Uo6zSKvO1Pnepcf7ULejeQ/4C7UEBMoHvRySiCZiSNgDBazyyGH5QGgh6ZeEjKxD
om8OaPmHjc4oTjh/ULE22g0sCmWlzcoeSki4qzXnxS2YGmGt4UAVxJFmZcTCjZ4LeDxJImlOZLtB
4GJFxGexHIIQeyNky5ON23dnaGLsqNTJZR+4BJ6Uym3aNQclC28bohwLxzhHSpYemoiAs5QYGMOV
RyxA0cE1lMHHWvaEWfU8NeleC5uMBODR9ijn2Su4yt06aTMyg9TxCADH/gLp4xVS7bCabM6doFfI
ihzce5sZcBOXkqJXkRlbRTeqoyLkLiGmvOznu1xAbeOkctvDt7iNZEQnzVW4pypmMyVc5VRFrZ+n
8jzXYhXhuMArupXTTxnUZ9W8K8pgB/oL13/GOa6hJ5yVhK+LLa5/tFbkK0uX89yvFsoH2/qddFJm
FqaufZwkftH1WzTlfkz5rQ5r+twWcT06u4wGPJC6GcxTovVruzzKotpExoOVtmegVqcwqq9joWxG
PKq2PhASMRNC4+oF0RBtaqxll4pHRVpAxYhh0cBKBdhh5467Q6jnx9YDAVXrtHk0sskPzPQago4f
NvsEG/94wuSxNcKfLsdwQDR4ZBd5AM6LRqzM7FUQGtkTeeqmLhCv+NmSo6/Ln5Hhq3r1nCXN92BS
btRhkRnom7Bf4G9UhBCvNPJEAjgG8e8gRtcVx82EabiWRES1nsS9lVOUyayveY7pE188Xht3zR7w
gN1tU9lqtqnh3TxUddnRx6eSlyKSX1tdpu5nh6M2HndLvUsyO7xvwra+KXIKhBXOlH3bKC5gI5e4
S72Jf6CqMrbQ4TJaN8xD66aFGUCvvkyBuhshfchYdY6pExiLmoBbRZp3VVUdXEW9GLayB3pU5oXx
SJYch7exZapPBPVFtzFSb4yqM4Zh7atJBuHarCZJITcLX1vDDvdqyhSdGGr51Gmyn9ivRiMhzE51
h1nMWs9Zcs5CzVmBiMf9nxjOdABXAtRLgCJkO/Awsqlfh0W20bWWxh4YRjfYQZK6Txrliy2BLVFa
/RpMYJmgQWzsjEkUp/Ntq5L3GzWPdM7LbTkZwDaGAowex4QiVtZ4kkLId2VwANZab9Ig+ykS64bm
3SPizL2IotcBLadssdZLBOsSYyBbljvpOAc3oM5bjebZtantqoF+BuZBpYmgLq+iE1YFz8zy8QbU
GDVifUOg9Iq0ParWwQAPSuVrGaJdRVfDECXZibq8nYZxaZbmN80gd7OrX4eZcQYf9E0R5p0+KIdE
l7jDm21iDg01AlLelW5WdkSv3mS4idkXhvejmhxyXT4brK7QTWZWcCMyd1Wm+NRLBxLPovt61G9y
FU+5QpW61MnYHek/drRttPQqCErYXHb3w0xfG61T1iqb+zWnVLQklHx1uEIrTqKvMqKeFQwsbVCo
kDFUG9ReGbw+NqcZQM1Iia4Nvbt1pKQJMwdbfUy/dS7huFVYvXRB9ENXS7bXoDYb8gXwPys7DORy
NUTjriCRSDdq357Dg2vRBkJtSWc7PELMfGRjeK1rkKrgPt2MKsb3aCIIdcn2NkFj5vkp0VlOS524
YdmE1AiWOVkD3AUihBjOaVW0VEggjBAjFKTP1Wxvnag/aMa4NBiDVVW4RE9U2bYyObIE8ttU5eck
aFn7nehejSxlXQMysPrgrsOToWbiW2FMe0N2Z1kkfkitIoiqV2Eoqh8K92EhVAxtTbHX9sBgqRuj
q7dO4eg7eyomX+aj7s0JKbQRsvfVkBnXpFEB+9Nv+rzdW5ASYKuEJKrmzkq1lG9A+oiJarXXRJvc
dZE4B7rg4aomUy8atXPgjtdCDc8YkTZWKwH+teeib3zFnu5s94fb+XGmXtM+hKQjSfe1QC1lrrvJ
hgWTp4DS6ndZEr+YtEcB59ckUiQqZDzRs9XQrnAcr4yWEksu9gnFtVHL7qbu3rH3Uyx2TpHfjvm9
SJWNlNaiBzDJhVLNZs0hlWNbkO5DdzzWkw20ZRCgNyJICrBXjzYiR69ecr9iMK5gKIiJhQW6LjnZ
UlFmc6vKdvSr2t4mNhy1mtQVywXCpi5U/TC3filzfkIGcm92safMWr4qu15fQVm/lS0hPUoyYVyg
bg6iBcRPKIGdTgfIL7/CRh4sV7uj1baxE+eKGseB4+oEg5A+J+fLVWlhFwv73N7q9bSxi3I7VeYW
+BfspaTRyMzpxHaR+JN60lcMOTqSbMMI7i37U+eov4wEFqehf6mr/Edg58fJ7V+6rP6lKMFW7YJw
YyErIIau+Smd5FZZiCWsrXeOyW67t/ZxBWlJhCc3aWlLZeuxg1EVvQKC7D3DfoH68gUe0XWrTUvF
KxfXTVafgI6co2FW1/mSc967pNeUzKMdnkqQLJgmx4z6U5I9s8ndq3XzPeui56FdAuBy+zgO2uPU
168FjV0wQblC+Vt5UPm0NQpQ23l6mc22W6Uls2QonHXnWN8pHxMcFRudF0f1DWvxQTjTjeMQCgL5
fVFp2BmZpXE+bAzylbjFdIbYay/cxFNS5GdKdiTRL8Ryd6hOCpDLBRqPPF2bXuOOPlbDTlUOTrfJ
VDq1WVttQiU8NW0FJISKGbxlOdHagKFqd1TwSriATt2rkGi4Uq2NhzjEz9sbVG4RqGhIad0z3gj1
FKRRRGJCnn9prYz8XOXHLCXKqOihU+ytFvf8F/sk8vTUiY5xtHhOK7pkJLyVjEftWNB4WDd1WK5l
U1Hv5ltleVC2FRqfbWORhEXa+6uZuPeT0VGcTgR1u3zrhv03aXUbxzgVFS2YqeFBR0m8sYHMFlAR
Dc4JkV8ZU7AyKiQalvnoynhD09SkytH23tQr8Woqou/wH7+YoxEdi9ElsE9k5g9dUV9BRDKnat+H
gXNWXlVfRQy+bxohfYhw6Ur9kK34WiKDNOmkJtJcK3wLqIrAXfbPs4tsYsjYROkiPwUjBv0k3oON
ueF1HRUXTRotpZskMzYVeMFK0JPI0EBkJNZM0blrr9zoepSPJFkbG2lZ+0RUB8A7u7ru75wsq/Zq
xadlasGDKS3EEh2imElD1ugOB0sfn82ktq7hGtsbOrr3czWtQjc/amN/LWNIdoJHqAvfjhrfoCK2
GnJL2RJRvVFCnfTj2wbILw272Vf0AM9+Rz8rj+5qatOU5FZG5N5qKBtlOD6FVvatniN9K4fkvlXS
nz3Kw8B+0dk2tDR9BxN+Jft9IbfKsK3S/WSCnYvpwqbZ1fJZJKWfRfM6TL50ovPd7i6mHkCEkrGZ
Gs61Kk2OKlnNVET0Cc3hRM1I5rE4FCbsTGdIT5GNNMxRvS8RccJnc+m45wUl59sautpDXEfBXaNy
o4hS1YOYZPxip8W8y3FwvwBGSL0s6ov7GR3kqx45rDBC+lrKSpQPcXQd5+YwbXDmGbReJ/mUotS6
RlCbb6GhwFidu+Q4KdLZT3Ot+05UtCdiw6JTbqbRD6LSGpZ0zq160FgcnUbVzwO12Sl4B1YDPdJn
Ipy+Y3W9asyE4GN6SUKWLb0WSaNHsYWHLrA69dHcXGVJlF7beq7utbZ/bAseoxpQBfV0pXi0qxQ+
rBCdftAyB2hml/5qwmbNnAtKRvFnbUFKW5uo0M6ENj1B70bMZj22MRpTLS7q5RB1YxdCbBQi1lY6
zfaHOrGU286l8Kl/L9lYrKsYOGWnXiVVelOn5u9wTYUCxI46Ejl5dpN7NekJu7iXN3Vs3yFki+8G
0kIRJqOfEsV4aNBMw39to5WdddelpT3HsTyW4mfSqdB0OYHQmYF9MEj680m6TSc4pfSoAjV+dtSr
AR9BP5w0K/Rtei6hdVPa/Y4m+apmY2drL8pAbzFSdkmnwDaov+nJj9ldotAe+W7X1INdxEPzN7DX
k98pVPtCQNORaJHUONP8XbeDo1TRnppWaQHOGAio7+wDiEyPSsl1mFR7U9DEnUKEgyJ+aoiNW04v
NbMKULCEyLeRbVNSIM9Sbko4MQ0Tn4hxRuzLPL+pbaP3nbjz9EwNngn2yH29ZGMN0WiEoLEZ5/Ip
KmAHx8cynm6TpZgE6yzwBsVp91PrcsIdYWU3/X3WuacA5OsqJHxqA2Fr3Is5Cb3Mbr42uf1dBpSA
RZP+CFTFeaQ2GPn67LLzryIYbYPq98XSCUDJllYpqlBY+BsQMZ6WLruWJrbWtcPimo2WvcqyYd2Y
0VWYzn4/ak+zbI6tRKZbmNt4ChEsJ+4vVzBJUmBRvtraqK2nyAyvEgscI1nABDYM2z6btqkCr1WJ
cTUR+tiz0yICvZhBdNhu8CsiMauTSF4xel/VXXSy5Uvcqkh1DDZJhjnNa0Da31l0+XgG9HDl+AwF
1SsL1K4OizrN8nQ1uCVRyUA0sxzMavKzqVqU6MK9GggdWHX8HxPx6Mpkm51VjQTY0lJzzbKEqWRw
vFivomu0deR3sjLmtk1ttCu90A0fJhmWHiY6+wXSCalkVNw2oVYdEABcNbH6SI87WndGNiC+NvPJ
S7M251fQqP3nhov/c1YKrEn/byuFHxeX4V02/8K/rRS69i+TTj/hXUCX8NU6WBn+baUQ6r9M0oUW
XxKkCewMeHP+E+5tq7gsCNWA2aH9TujiX/qPlcJ0/wXCCrubg5dCF6qu/RMrxVtvFNZPCCRUa3Ee
YZzTXWNxN/5hKdN1Ihvcwow8JKMdHZKMjDr2cNEXt9Tl/o+H8h8bx5+2jbechOVaizEEp7SBOQSU
Bc6RP6+VmGGWcjIk1Rdo9A+8p61FTduCl5lDWF2bZCuvZ6jp6MiL7DPC0bsXtywLl6ahWfplLAos
ZpkUmIuY4xXiaZUUVaJb6xsDOi44OS4tnSA/WAP0x49v+wK28Z/7djCeYQk2+AUXNrdxIL+ztgQa
AzXL76dmUrYQKYdrXN2s/rmrI5eZciT8IRJoCESptR46o40/+x2Lx+pPz8zv5++qtkZuhwMM6MLq
hQG7AlJuR55s4/gxM0q6R4kpd4zE2Q/munzNXSAkdBW6Fv1JmvqGFQ4nC0DaJwk/F9iF348E/I0p
4KEx6oR2Mewgw7NdqEoEUa1ptj4nB3dvqRGdx44G+Y0ycOomhp3chDXybrE3ixBOIwp5RPo2p8oT
qh3V3VSQRovPHtNiHbp4TLCYwFLB+lo+sgtr0QimiUwEJNO1M8R3htqP1MwW3UHjmF5TRO0WME1z
hMNd+GjY4g0HgPaTUJsLZNy/HxDmqwU6hieQ+eHtt+IoHJGDwCFjwmhGmIYVsbhzk11jqVD20Pvt
zWSGGDWmkJTQNErZcI1W0X+3LaS2H4/fv6cIm6QZU2AepnaGLfztT8Ee1rlFG6Ze0ZIN32AD9VFb
y61ENbn9+FJvvdT/uev/Xsq8uOsqiAIAlHHqCbXGAzAhjjzUShB8Yz2abjpkov7HF3zrfvx9weXp
MjuTYejav7lcf0x/seYmSla1iadHSH1bvS6OhlHon0x8ywd+MaIc1QK4YetYHMgtfPsECzMXiipV
RtRAX1imYD/n2eTgQyGCJBDzu50a9idvTXvntXFRd6n2Muto+sWzTJRJiWGIJZ6VZ7nf5el0k7TM
f3mmyG8G+xPfrEYafdCBOMfPlHCH0KHc1cc25aQKGZVMqJUKNGNf5n6kOP7xo//79/Hxw/0BD4CV
Wr3EeTFHZTWpD5nXlpI6CvRadtbxQLHFCD651N/DylEXXJmjM/fjvb6YbUomuaEpjeUtm/1aqWKq
k/ywh7DOemI67PATqsx7twZCDFeva3OP5vLnf4yqHCZtCzEId7ZBP4S538QdpY57q1Jd758/RfKX
DO6NtZW9wttLdWkDbRQ8rMemEBlNQxNdT6LMH4fxM1zf70n57TB2AGgAOGJPoqOauFjHUqO1YzUi
4EKkLtrU3FCmQ9mj0MbrHpDgMgDOWTldCHi5bKZTaSK1KhsqF+u8nOw94gKXg9U0PGetoLGgyNHy
DE6ynywuf39tjHtSqSzBjkMwm7x9JPYgNBcNXeoFlVb6g+QEoHVh5jO16Rt1EV7LAlXeP38PwC7h
A7gwFEGMvL0oGjICRxFJenFb0olgpkTOR8M9AgasKz/+Vxe79IzXjphhCC0IbFcax0UEmEWZtVPm
0fnky3lvJOPnZPqAKMC9XQwvx5pSLeB/cASl5SYzwhCHBYdPo6YJ8PFNvTNhLZPkf6918QgH+sCN
BjTbSwM0hVGNIynUkSAT5qJ5jo4ygxSPEiuL0ylPC4xhxkeyQBhs4g4PapTWt8pYBJty6KoTdQ/7
5uMf+N4sAkSDtRBnM4i2Cwt7j/Vy6qMSNRX72J3ejXR9pGPdd5FbPg2DCHYfX+/CM78sTjwQgt50
9NmAGC6T7Uq1ktZcaKmHhtb+IbFlv0y9vbQlwVaxR2zd4Vn2UXFTDKZD0wUS6j7SYrq6mZvOdPdF
oH4n9gnVohUbZvvJCvPe88DML5bvBk7XZQbsELqMt6iHc9bJ4X6aB0VZmWWtPDLJpsfCmsp/vIw6
bF1tC2Cg6cDwXRbzP6bVbpC6Pdhj7iWhhsom11g3YtwrT9LmrwicGhuiMgr39uP3sIy7i2kPJNcC
WdMWHNlyfvvzsmmkQbbMZe6lDDrKAVPg1aMofbVxyrOpof+chZbBDgvHVRna2ifD4J1PkMtzbPg9
pQEJf3t5gekpJ88x94RTQKp2VUj9Fb5ddDHjP5/ENHzMjDiNTQoryttLmSX74UwOLMl2qWzasm+P
iWwJL68GGX7yub8zS2tQbllGoPfCGrh4mVTqLej5aea5AU12p9AcP80MEwGOgNwXB+O262hOffwq
33mWJodc2zBNlIK4Td/eYI+ePKA6FXpR00V3bWAHGwTW0xE5UuN/fKnltVyMGpKueZZwcGBJ/gW8
cMxQGzBCeEGX6NiBkGwEmeg2ZhRJ4uEd4ntGme/xrb7+8wsTEv57v7OwFf8erkPAfK5sSKEcnzMi
656LSACbXhRCbdeRy+046Zdl1/vZ0emdGYEdgmovEMsFaHLxeDPDaIwyrlgj0BCeQdm9zi1QX6D2
NPdKffhk7/Pe5bga9QtmA7bwlxNy0dVDPWh0HfmnbkNtsp/Sea4e66jI7upOTJ8su+9eDxiGqmkc
5lnn346e2lJqXSiDsqlG2ZKhjHyhNdhVhv3i2M7lJ2fAv0eQu4S96yoXW97n8nP+mO6wJyMq6frI
mwNMkpx65UGm9EvnTO22StTcpChcyVetP3msv2HDb4cuF7YBsoGNAnCnXtRp4jwlZ8JVI6/V2MZs
rCxH5IRidNzayejelvpYFN4Y8lWvHOIkAJa2ypQeK0SBeyJnGhSMpkrdWB3DDju42vzKStCbqMsS
99HGTnGOEMcXK60SxDaNjVRZq+pCXTIZTPVmQnsHVIPwDmUTh7r6jXgwhFd1NFHerdzQ+GQmemfj
gcqaeF6mWMyO4A3ePujG6DAWz6g1a4kCN6vGCsqsUSERGpNN6mCg72fKs5iJsw0RQTp/T8kpehuZ
L7JaWytpPh2XRomnCOUz6NQ7lQB+G2PcFCw9zJgXv07EQxIPpBF4eETFWpqzuCs12g2p0MwdiZR0
ZgRpBuSMITAfhm47daOCTA09/scTy9+Tp2tRuqOAhCIZ0trF8M91bSL40QSWpJFIAiqlWMtyDvd5
j7Px40u990o4L1M25ZZ1k1rM21fSuhLdO9Bdr6XV2a60SW8OvU7DN8YHpSGBl/Q920UIUmOP/Kko
Ee62YRycjWXNzsGqZU1LMqdNQNKED1Wh/Kya9vf6tTASLdYSCxowwLO3v5AoyyyqSMD06GwJwGMi
pT8bNyf08o4nyDxZYR/+bC/w7kWXp8I22aZydnHRsHV6tH9B6HUj3ya1sirawc5CLNPAvHtG/UwF
FVfjJ29+mbcvJgTqtf+97MW8binqMGJ3YJJLhmSfOTqNiAYVy8cv/b2bQ4jJ3k5jxeSQ9vaJhoii
oqpl2olL3dqbM/6uLh16zwkikxYNxJRxZKb4+KLvTLKM5oVWByyUD+zi61LU0h4Sh/p3AKR0IyY0
6UGiAyQwlfkujIZ4246W9AbEHZ/c7js1UGioC3VLt2kBgMF8e79kQ5cNxDGm2SyEMxA29M4JhW2u
rUzKW15o/2Q3Q3QwmV/2Eg3DnoSN8jSkhUKXXIgr2KPx68eP451aNfHuGmgnttmmDob87Y/SLA6X
jU2ZiO13RXA3/qCC5ik9LXtA+UkmEEeJ5hb6Sr6VMQ2njkrs5pMfsVzkcrwZOgXcBe6kU6p++yM6
bQx7JeBHtFbd+j3naj/Hynhym2hYz4oYjyXCOXUdalnyAwSrEW/nIDIoKVT6J4vwe5MeVGB2Fzoo
LGrnb3+KRmpWXzckBoLPmHYaZBt/DJ1HJ8Tq/PFd/33M4MkzIn7XIXVWo7dX4lyXk9M7MvzT1NxN
jWF87ambbSuXwGQMInhH8c/rO63QouugH8XXj6//3pcA6wt7MKgkOHCXd6pj30EWzIRmUOub6uBF
L4ruYWyGbkfXNdkLtPrroYHP9PGF35tdTKHSHLGhs3LQeXvj+RyNNmwULqxWi0LHzY5Yr41PBtXy
+C7HFM02uOdLG46IhbdXsQgwo8ZBaCepwKoXq3j9o9ZsNm5phw96g7Dl47t6bzYzly+JsrmGuX75
8z92b8rcLvohrjfHYoJh3mCLL4IaIFlV08dmR5P5ap5kzSfD6L0Ba/EUdSKrTNSsF08TP2lpccJJ
AKNLcxORU3e2hvjVmMb/j/0pnjK+Ts6K3KR1MV9HRMQtqSjwemZiqZ05sNiRTna36en3PLnRok5V
NOe2JW3rs4/l3btctsdUPgGuX66+sY152nbTGK5ZQVJOXuoAnZpoR4CE8ckM8N7Asf641MXiVxTZ
mPddjrxwwTg5VkM8OSR2dDyF9Fuaap8M1PcGDjRG+sXUmugbX7xASipK7GrA6IKMXW8zO85VFQjM
niNmnRi+6iqfsmH78Wh973lyKTogbDQZOhczbp2mBX0maCYlVpdNqDu635Z2u+p6FoCPL/Xe5850
ylyqgxd0zIvnmeKCd9kkAU6hoAYhgN7jVDFeP76K9t5jBINKFRjiDeW6i9GZSrxtBo8QPkPcHCbR
BD4tadpkqj2qx4RQ5a+ajRzdNlAEunUlXwG5dFvR1vWO7R6ekR4Xb6podKAw9m8MPSc2W5jVJ9Pu
u7+T52BzzIODal5s6WzC71KiQxNvxswFjQdvWtWYOqJhGN9gCGeEmZZ+//HTeWeup90P9NNyNKow
lyfZabTLIm2I0M1xkZ0QXj3pMp4fJ/zVJFsyuAF8mVu7ARb28YXfuVvaz/T/DRI/dBqcF7NiKzPi
t9nziLjoPEMdQUGPTbxzdcWAHGTHkIjK8ZOLvneEoggjqKChO8BcvPyqP+biFkBSGDWcJqreabZE
IOeA1O0IT8VcLHne5KIgMcux0cr+WtGKhf5Sxwlt6QCX8MdP4J0vjd9C3ABVU2avy5NNB0p3hG1C
gLsVqj6BetOZCHJ9o+tT/0kbahniF0sevSdYvmg3dRU/w9vbZlMp3IwoOE+TqWYc8kBGX/Xcypfc
SFXbFmGUviS63W6jEIvXeiiaZv/xzb73uinx8eLYxxmGsTyMPx78aABEGbsy8mgpGceiK/X9YHXx
HuvHaw0RD1l2/9m++p35mqoXt83eWoi/1BbayPEXsSGdGC1Ot3oS9nv4sc4eH122I6wvevz4Ht/5
lshCWiIblrWQELm392iPRlAVJgAAws1Jbivjwif7CEHvBsspQJ1TOqvFJ2vEO4OI1YEPiLKXhYDi
YkC7pjImY0GrhOV3woQ9mNv/4ey8duQ22jB9RQSYwx52s9NopJFt5RNCkmXmnHn1+5T+xWLIKTQx
8oFhYABXV7HCF96QGWp8NiYr/ev+9F4sJ7mJyhNP59pyUPDdDFXTQ1vI0tNTogDxJgNrL2rJHVmY
ChJVgVrvTO3lYWWr8hShCk19FkrzJlCDBK3n+Nwr8MB6mBDaaJ0CBUL9oVLTGgE2bb51quOdQnvQ
zmlflB+gTwHdhE21c34kU6dBras8iKZOM3FzWbUj0iVqRxUKv/TqaKptcUKzDQqVWzZ77oQvXkUx
a5S9PZ5fSj1bD5mk5tYKkZTzczUAug47fraPcwUWfef+kQ8EikMMhFq+mPSzI5l3BDDoJypYJQ/h
LdDAEha47hzv75qXzy8ZDBuUrYnAt0MRcT1MqWpdPwslE7NvqovV4Jtmzab+GA1h8K1u6ckqqd3f
vGIOPwH86p7MaDK/5mplncN2ANxdeNMB0j8AYbS74InhmPlrGJp+Z3u/OL3idxL00Nimt4P13vp3
euGUeUJyCO77VDzoihH9aNMw+IyVjpccKxRSvpa4u54gT+4Ze7w4xGJoQ6WXyP1MArTZ6FZeD2Ph
0oIonQTLy8mzP06dZt56JW0/3P8cko8OVJCoS8eHl47d5qOjjJza6FOJ3ugcPvRZMh0DTYk/vX4U
+lO/u3OOyArWa7kEYwl2JmFrBXp585a6f9NX1V6nXTIX2ka0VJCAFsLQ4tV7toEXWMdIDs4B0Oba
vs4kPEguWNnOyyUb5Xcdiowcu8xtCSL2wMK4DmwqWOLutajxOHZR9NnJLSRbgPSJ3BcrTtrKW9s/
pQeejRSc6ELF+Q1FcuMMYTDzAfDu+X28GIoCN+BD0bewwCcIbe7nywb0z82p96D8OU/NaTKN+HMa
LQWFtTz8eX8fvDhTQhqc86QKbyqaYJuhRhNMchbi/xw2ifaA5kZwarDAvmZc+ccWmYonWHsf8rHT
/fsDS+aI/DhJDKk8h9rcvFXQDtIO27rAH1M3fspwfvfNqnfRydDdnf0hGcompBKeRpws4vf1clah
Grphq3nIF09AX7oBwRuL7PdN7yXpnsupZEHp2NHKA4SHYdsWCDDY4NCtaPR8hXJic2R27hsAivM/
UYBp7gHJ1+qzBSVUoLdxin71omLfApeSmJBe0DaKTKECV7mGtlbTud/igIJkHuYzZxzYyf2RZNPE
HVwYixE0vogWl9ZrVZRGPD9JlAjXoW6afQpw0d9mv4TukY6A+wbyX/6Zm3P4cn9s2fck6wbWIVw4
X4wdW4OSeIMtYPeE/EiuOSdjoIBiaNEeMu/F1WKrpPWYOdGrp9PubQLGAAipgdyr5yPTod0mdRke
esVuv96f0IvgRTSNAJAaVBFw4LU3o7iTFiI+aQidrrx4sLM5PE6zUbwDe6Vfw6m1X79NHMJ8CMFI
ocIi2TwxFhiBhno2slgx1GknAlNJ/1u5Qmewdt4Z2dSAy4N3o+/7EvOGaLUeqUqPIDEl5IeuhF2P
jgwSASVeRLpvjt0QX++v5stiPcvpER/w2XhC+e/1eUfeimyOe9V3Oko+mNqUuLtkc6adyjkc/s41
e4QNls14wdeG28AFROVR8RYNrXhE2Dy7NE42ZJCP93+XZNvys4SFB2kA7UtxpJ49hoPSGC3zd3nY
o+KbyhM/+GE4zJfZnZYd/JNkLLr6Yt2pUws7lfVYVmkG81QgARanJUiCEsZNXuQo1hq5fr4/LclN
8BvDB9EBfKgOxWE1rSZy8P/u0FhroOcix4w0GXe4hl+qighsZDTDJ7df/mq9vPx1f2TpJPmWoEVB
NHHXrkfGLB192JlJLkmnHeoBge4K+C7K9kO9t6fEgq3yc+psKhE4n44UGV379VjoZJiWHgopvRy4
ZG222g1l8fGSIgh4Q7QqP8/GEFxqE1il7sBkDj1zz5tcNl8SZYFq4FbCtmP9G5IFB+2Ki9WfZ4BM
wzKaD1mhab5VDOaX+0sr+6gAYqjFkdnZwK7XQ4WjN6JZWLu+bjrK0xDP8IfpJ6MEnSBkmiQW2SwU
KjNBEW8n6ZHN0gI75sI94ZhsWS602YCOeY3rh5b5b6s34zl0E+NCE2V5vD9J6UhEPgB/gRNQ5lxP
sja9eg77ziXwQDVyQWbuOqTlD3scvZ0I5OUtSF8fMztiHfoa2BSsRxqB2kHDR5w+yYEElrFT+NbY
mAjnl/Yjrk17EfHLmTGe6YB+IRv2qI2ux+vtMp0rQa3txhZpfDe7Dn38NNXmdHntEpLr0lEwWUWK
OL+tX57daWiGO1ZXWWiDg225qiF3aiGE3Gtn7yGRTYnrk24Xh12lm7CeUjF7BrxFdGLtTEP1JrbQ
7a7zSVTClD+YFG8WSb5DuOht+6posCUzAkNwWOER3ugnpAAW4ZfHHaoBr18/AlLxIPAeU7ZZzwpG
laiEVrZvBKgMp5g7Y3yltMATdPv06qGgB5CN6QTDtLo2e6JSaurLS2b7Vg1L/9D3gXat9KJ8Qk9n
/HF/LMl+F2U2mvRiWoDM1tPqoQsjeVDYqBo4XwDDTk9DqOHHoQhpUEAk1/vDvYzSwHuC3mNeoi1p
bfZG5hRoc2mjDau0DU6IYWDp42Txa0tMXPx8qv9hrThZm0l5uWnMFJ1tyg80JPM2ECiSpr0FSVde
ITTQr7g/LZECrd+c9YCbaUFuQSDHZB9qKXIGmongLUUO+vvdYr6LRyM+tV5R7aylCI62g4JvcODZ
qOJEbyIHCLLBhMmZ7fdFbr/tltY9R3U3XNwpis+oBhTHepmcG3wi85YX8/jp/pxlOweWJXUPQgmc
ozZ3Mmlgj4CBafvKtAipDFxAl7ieoZ4LKYLG1XbgMuKjvZiuC/OGwgFZ8NbWdCwHTp4xcwDVxvqa
BJ1ioxQ/Wg9u7pZ79TzpYPi3AcoSTfRt4bAmQU2NlslNRUbzZgynGxYt81UNtOS1LW02K2fCoU+G
jRvs1PUJLJwe+6cFT5MRKWF4RIYuAobWVzO3+ZsHHEmiuvyDZ04QacTDw7tDgXQ9aBcqQ+smnJB6
btMr3aHO96YQCaqp0Y5Dl7zOP1hsUCbJMLiIYuvFyOvxTJe7WY+ZZNXl1XmwnRo0o6ncPLWMdvLd
l6VuMZagQFHypTqzvWMwts7GJmaj2KbiTcdB6zPI6MMSPJi08N85Tq18nBoCIxVIxnXSGlzwYlyG
ZzKMnUdDdt2xefg5wNlcgor1tMlX02AYDKZdzQldWUTzSicydqIj2e1jcSYEkpG0ZeuVqtRtBBJi
sBB0DF2fjCo9pJExYBI1D2c7sAa/jQtn5+kVj9D2OFI6oXJBtE0tf7ODzBp9OiuwyeUrPBScWZlw
8lbsK4rHyrGb0UwO0Xi/eRHOIa+/eEQm4YCdA2e47e3OOW9jUxuWb7lRjtx1UaPhNMeoR9JNHtCJ
oMr4Ok/N/+1fUlS6u+RqNhts/SExOVLwupgtHzRReJ51NDnREFZ3OFayW+f5KJt3KwBrHWMYQ4kP
l4HTrLTDoRu85RiHwx5wRzYU5XnAAgQaOh299YRGo1bdJdYsX+2Mxkfee8EzBQh/UVnx6f73eol+
Y73gJZN1cr9BNhH791nouUzo17mdavmNHfWqP03CciG0AvcL0vFFcpvRU/xPR4zz7xlEHyKgqTN+
dQWJ8f4PkZ1GOl9w5QXJnwhh/TviwuhLWCdsHAMOxNB1DlY77vL5/iiyZ1lEiHRLwT0Tma5HGbsJ
XGxFSRinNyFyGsXKv3WbGz+8ZkQXmhda704kZ4i5xX1eIHXkDH/yNhMWCEI+9HiEhda/Acdmzyvn
1PZz/HP9wCo8nASHDEmpApUXZCiVIsx3jqV03kgd/NYiAF28Wd2sx8k8dZm3G+cYJeR4MJeFs9wq
Kw1RxCiQpsXY49xglnhuwYXv2fjK4hEAaGCGVV5SQB/rORelPsU2YvJ+Uar2+1ZV1MNYcqOHiESd
uhg6586EZdtJQIZhiFlcQ7+3/bNtrShD0DdxZ/skvMlxNsPy3ehNwbf720l2ULGwtalqgE3mc66n
lWhupU82L+eseiECy/Z0Hg10hcfQsT7eH0q2gtQusZPFuhZc5qaUYOjIJg8jV7odBbBsLRQC7ErB
PaUCnd9MfNX742k6v337hjwfUPz92QqWOmJkMMssv6vT4Q22eJ5v9Cbm6b2bIQyIQLTpjelZ1Vr3
bV2l39yxsU+2F6BEiBbSzoMm+zW81MIwmJYOcPzNwbUbpSk8m7RrqYv6WwKUrD2Ke23GbMvKfy3o
jHI/1g2OGotTaOo5Bi//OJtTMEPFVdhl84I83s4uk3x/C2QP8b2IRjVzu0Y4LGnuRJQ/Q1s8TR1V
0a6xH+epdF5/Pa5G2h4gB5O2uGQkTe+RfOoFSRQ1kZ3cTD4fohXRGWZGm4cHWb1FNRAQ8gM65lez
mYk88RfxWxxSdvaXdCgwhjrsYRLqrbH3YhXl0PcqH7RIukNKw+WhSusPi4Gy/P2dLDk5XPZ0WRyR
tZMxrDfymHgldHiKA06D1142IgeugnS7Om7qIMbhKq/PGcDi0O3goqPLbm4+VZ8obmUAOvBHB0ZN
3DrGceaGvWKxVyPPVKbpRwdp2L2Cn3Sa0MJcqi3wCbZlXG30OmcqiKytcsHMw7BRJNQ08sx0Cd6Z
jbXsHEnJk0LnkS6+KO64tMvWy5rUc4Og7kIWpiUj5RassaymR1CHI1Ec3aLPL004u2/H2GyPkZf1
O+OLE7+5n1bjiw327H5Khr6rFm5EfzTN5YoSZwqrQHcfugbYvgFk/GjNSbtz4CWBNR1eOBNEKnQg
tvGDq4ZTYU4ZHm5lW10jB3uCtFSBFtRedG2DNrsZWlody77Qdy4A2XSJjwjpuWt4AcTfn013Tqom
c7hXfJjf0YWnKMCZITaO8Vw275a0rxGrrl8NuqKVTahC7YxWKB97c7+B5Uh5pTmkiUuNkLwBD56s
SB65SfdkSWT3AdUSAdChbEFmv55fPjeZMcyUQBc7hF48WN1xRpAHO3qkAl9/ITwfanPLzYOtDVbm
2H65sJRunWjXTAu0w1yZSI3hLXi+P95LapdABLBYpnhPKYhubiAnjJSWMh6ZZhAov+rRxlcmbTxc
ggIKM8ES5dVRbfDuw8BuGN6UBs6jdjrHhBQJNi0K9JPPaWhhxAYQ5B80kp0v93+hJFpiW6kGZWFq
N84WoOwac50hsOD4YR70j00e/BzDur7dH0TyhQVnnuheFKQo36+/sKnWfeWMvYM4MeQ9lBCTy5RW
SEbEzh4T+aWOADXT52OJy+vZaYnnbvL6AMkge25w7/WaxdF8xS7mn3rktb/iGtjRkxJreOkCqU+/
2mNrYimExzBerygfuwfN08LkWrrIl6DDqHY7e/DlYghxIfpClKx5ALcXieMpyOECkPHtROkeRqWZ
jlmDAnA01u5O4vry45Jp8CLBbKLAQwqwXgvEs1PVTTIMQBRLfzcmCIGiFNq9+mak4EzUIBJ/Eals
4lPFhta1KAk5K1Ha2Z2wxI1sNJCPaTbNcBqr4kM7joav03x4LaSIVIpsjviLLi1dxc3xajroKDT1
LCyveQlaTa8QHBLu6V2W+q/dwwxF34zrnwyO7GK9lkEdZEaS1ZbveEX2No0S9boEfY5jjvLpD0Yi
pRDMJFcMuh5JgLEnhFX4ah4WuYWNmC5UaOVcTZqxE4q9fFr4/xMfETMQsbzgDahlCYY8C0zfCYrk
GrbxV+6z7uxMSULIn454nKZ7ZIWX0cpqTHPzzTBXRrCjZczRUgZfdUNs6my9PsZ4cJ/jdMx35ig7
BM/muN2emCt2I20dxsOXmRRBr89hZHjX+x9NOiteaVF0J/Hcys0tjbMYRWCB6x/G9Dh6eClhhGof
ynSZrorthpc/GI+yDRQ24lqIdOtNMo6ZPaC1ZPoR6uB/azNdBldHnKhGBJfGb7tXRngZ/vDV6FBS
nyHGBIq9Hq/v8iymZMpOSd38rFoI9gXRPD1BIEfVW+9dWBQ2NoKNkew8HrKVFSxNYi6aYS8yE7tp
k7FNPNO30i68YvRMIqp0BRhStblps/L1/sJKymJwVOme82Rzo5AMrWdaNwMufwZlMT1SghvIm/Ih
sLoFm9cRuSkr609BG9Yo/kfKD9covmipulcFlE0Z/KrgyNhC0mxzb/OSzo3mTCTgFSrytZU4Ie6H
inVrUZe4zUq6h/h5+SYxZw0smENznQRhM2dl9sahhK/jK3pYvxl654sW9NpZifNu5zRKp8ZglIOE
ttA2Raqz2O7rimIGamHVCdPl4jA4qHf19pS9KTU93Nk9krYDo5GouxQ50X7eRs+G3kxjiUYK97ZA
aYUDus65nVBW7fWD7sXVLVNC+6jNo/mEill7yb1IPeII7e08ILK7lpeK5jH0J7Ba4p56Fpjo4EQ7
Go8WEbUTXF035F8d1ltDLbA+NZztK9QdpdsZVr6fRZ3XFd1/kMrrcbO0z/Dyxta0bzqPmnLT6n+P
lpHdOj3Ofxq9ovxrzYgoZMjav9edoL9MozLsVeWkOwygg2DCIaewJdzacWtMS1hZ/uSl/TUv0+gr
HoD/hLjzne8fYOlIoryALpoLlWFzU0FEpRoQEI7knWv8HcxoL/em0t4WChw7aysbiqBenFDqjTTO
10tbq3Y4KypD6bM5X2O0AhDlx4ptjrO9l1o6lLh9wYsSqG/582GlmO0YcyslZGHHCAL1lyVNEz+w
h/jn/QUUG3GdXsNkoHNN7AEGBsne9ayyrHObBRV1H6JU813vY94XM9pjfkouAjRzAL6CDEXLbwuQ
ahat03ra834yRs3J7hvnqzs1w6Ni6393fTjvTEqyfmg9CVAvbDRKtptPpWfjNGiKafrZXMEGS23c
4aD0flfKftzrhEnHggsCtpchX6g9mW07mnkRsy2gg+C0qDsPnWX+MLwl/Xj/U0leZd5j0jcSdAFS
3HwqzFPRSHOIpbK+MsxzbxnhX7he4gSR9UtjoDXsxiAYPeUBKu+4s/tlN4sJUluUZfmM9HXXG6W1
Ur1qZ2KCUXWS85iYzds27kxfcZXuQ5ZmiCY4CXaJIffSQ5EMyPKXCJjdXwLZYotDwS5CFIlW6/pH
TGUwu81EtNwpZocBgh5XuKvDNwGQULU7d4ts0woB1f9V96iTrgejR62PapCT6qRY5OInjTvEaI3d
uYE7nPrWUivzTnYlnd+zITe58xTNg9vNreV75tDdWi2fTp0WuU+BFu9pXkp3E/Q+RFsdgr0tRNOY
SjXKatJFLKpRSCXdqi8TdCUcwVxHwZHUTj8Gk9N8UuxR2wm7ZGMjWOCKDpF4sDfTpMUxljUXhl/m
sfboEY+cQl3D0MVujBO1zfHUh/n3OKyynU8qW182D08TLVeqa976k05LtwzUZ02MSh314sRY2lRl
bT1Sbykvr9+qkMlhiP2mIdubO6gwETdZbMrRdtn9Wzip9T63s/YCB8bamZRsn5oaxXVCdQ812E2O
pRhWgrxdSaORy9Uf2sF8P0wNFMZZFXI6zo/7E5MFWYBl6PlD7aaNuy3wTKCIk0yAZdw6iHDZaapb
VCeYhAZ68cOjWPthhqLnKyXcs1gZrb/yGS/qFOvMnTaGpPwD9ZbrUJT8xeQ310HsDXpvN8SXePKF
B6VR5seqBMm+NNrXqloqSvN2/KY2m/BWBOA7PTVX2WR2RY0zRf4rxJhYw2/geH+FxMWweVO5IiEm
wEcCZ7flpAWlZfXByPONU9x4Bi/i+KoaGjjIEzMMEzw19CX3dLUlD/lq0M1tVWVoGgbUeAVtZziW
jt5eAkDoO8+AbK8JQI+B+RMh5raCmAdeEI9jbPtxpX/qHdxNl87LjpaaPGqBWvx1fyHFcdwuJPUK
UQlnQMo76+M6K/oIW06zfTUotYMah/qhwSH2XawN+TVUq+kUJqN6MCJqf2OQx+/vDy+7LSyLDQB8
CNrHFhdsecngAKUBoBWjTxm0MaoRWO4eMXsu/uC2oM1B1ALxA/iQ+LrP8oUFuEJrCrxuVWIYh0J6
cSLjr58SDZ/Y+7OSfkIIJlScvN8UzfVQVpBWOYKitt+MMQ2dItSf6n7UfFT4Mt+ucFC8P550FZ+N
t9mYaDNW7YjsPP7nChabEFGOpHDLycM5ZWco6dRonQthJTqO2+zHded4aino+WE7Bm+oU2QTPqeV
sLQu6uGtZcav1hVF6IBiGqQ8riHYM2Lyz76bnVOwizpK/hC7nWPex/qhDnBS8ZLg1TzqzVBi8s+G
qlsPt3lsyXyQifYh1vreb+ti2Kkiy44cBSba71SRqYpsNmLbDlqD4aDjG4rXCu14DHjSQPMeMj1U
L1ZEAJhVHia38VJ9172p3YOQSH+AwEWKOi8yo5vXrA2CuUWx3vbRDnGxqU3xYTeGwfuVl6ZySgrO
u20MyllRwszX3HhPFUC2XbHSoBnGU4oEz+ZNKU1EjwnwxA3XFzMmV1U+HtzINf6ZljgJdp4K6WwF
6YjVRspii5OERZoVVsBoeqtNWCWP/dOCbqYfdWhT2XGco8OII5xTafbbxZr2ejWyQIxOAaVu+lYU
hDZ7inagVgi3ZciIUZ4c1LH42quJ8o9mBd1ZH/m46VB1xyZv250LT5pPCA1/Kl8kT0DR19t5ctpe
bYT1laf1y8/BnLozhfjy6paDh3PxxKSVssGvx3aBqcL+oJpS7XUzZI+mcC7gS/PN7S1HyFBaOPIz
zWVqWE91FiB+GeKp+f98gX5O/yf8Vb7/34v13B5Gdi/R8kTQVShawDRdzzVLEApJVKDpltr+Z2at
do4qzNOmzOxOVCr26PfSWf1+SEBK0qvZbuEic+Ogmy2/NZvkuEx0nuxl3iu9yLauiACotcHxJhhc
T0oJMb2aehLfWg8n46h0zfy2yRCxPM9onsW4zGHId+KgI6ZKiqxhfuZk0x8AG3me6TTSpEH2Bz2P
9c9A8RcvE41KG0aq4ReVlwYjsrF4UEoHg+hwcnAP6auz6pbGwcyz8mpUfbADi5d93+e/YXtpqkkd
py1Aznim06wsUfOotbl+TXvcRlWw8df7T6rsA3NDObDboCy9IC7b/WTaTkjJ2CzL8VpanX71cB/4
5/4ospuQUgNCvTBuGGdzQseIqiUNR8sfsdD4GXS1mR/cPBvigzcEwx6uRXYVuaaoxUO4QdJos4Za
73RzgbWqrxhJA+EUP7qHKsZ77ehGBnZKnRbDMCjsLgkPHerQexVb6WyJG9Ae5TJAqnC9j8xmHDKl
bSgtWKN7rvJ2vi5glmA2TONO3iIWbhvWsi0FswiJDCBl66HScbaLhd6Nv1hqHh60tPOOjjIXfge0
8xQju+qnc75Hp5CO+rszrNNfebFp0B5OejCF3AqdN91KO/1QQkC7qOgzvFFGVAK7zlR3AjLZolKE
oxD8G2CybX+XJsno7+JYVE792yZUl4/aEHdXyKe7l6zsUIiAlrK7gcfp1syH2uYEHhORsazBu7JE
U+ftqJXhztGTbVORsYGFAh3kbmc0ZI3ZoxaM/iAtlP+soi1Gv0FZ/jLHhelDMYwfOuTWgAtl4w7g
TLqYSLwTHfOQUIRebxuzD/XIggPnT32EIXqU6YeA1XgIm3BPiUQ+FGwGIiAEtra+Xp5Wg9sLKQMj
H5efZqf73k7BcEIjYa9FJBmJfBIvKIT5eYm3l0wzThhFpQA+nT42j8jGBA/D6OITbNq9cXn1hYZc
Ot1vSMEUD7dXTBtqw2SUie13cxj7nakpyLC689soJbu8P5TkRWAoME5sEfpsW1qubcKNMhJqJGHZ
K78SrBxwnNWjb31TO6Bq8z2EquQxpt0l7k+kbQmrxLZ9lhw42pjGqs2VopVuoTyNuaJ+qAI00g7Z
2FbjQxJXmYuXaGNCYFyc7KBM4/zl/pwlB/C33xGVcNAhZGDr3+BmoUGwTOWnN+3k4+D1y6mFsfnr
/iiyDUNhH6YnhRVaCpv3vlnIXpE85BrTAtzuujH+WffYdAaEITu5kGwoKEPUHciVucM2i5qVXouJ
4GTiBR81V8Ot7fdFSGRjq7vSbtKheBHwqARzSLN0vXazSnV5giuGUXK14GkZRLe0h9XdO2G8E6xI
PpPoU3jowXMQQE+th7LtpodZimHQYMTTOYoz5xI7VDXufybJhiQY4+qngyUEgDZpnNm7QEoETogU
GZHpqnRP8ziT4kwpTiPDmP/0lPaHGaTWrbeC16MMgbhgZkCFA6YJ4cR6jo3rZEFJpRXNk7Z6whMJ
9V2vH0+6Nu7FLbLlRIxEdLbwxdK2qCTeos7SFnpNcaNrV9y5+1ONo9/OcspHMeHseoQopKfrCQV1
2lV0dE0Cg7K4EqHojy6cuuv9jybZhWTdgE/F1QWvbBuYeB2OajXtlRAnNQABw0KyP6hvByf5/vqR
4MRw5/NaI4S/mU+hNmWHHg2F+NY036nFrF+nOYqPqU3D8/5Qsp2IuB+KBcigk4NthsqLgtZOS2BZ
aBkuxmFlHLRAia5K5HyBJxuZB7xT1GvTT/FlsDCJ23kKZIuK0iDUS65m0alef7pcSaBkFQTrMITV
C+TOj6VZUsmMjGX+dH+qsl3CGDirostMMXFTL1WDIs1zxAR8E4aEEJafEZ2oPT3bmZJsSZ+Po6+n
lFb6WEOR43DPbf/V6Yz4tsxuDfcxyc61s3SXIa+sU6SUAfbJ7Z6Nh3RFReoDYJky9PZu6ZLKHruW
J2AZi+xRx7PiH0dd5oMVaB/uL6hsJGwyRVQJF+WFkN20LDRRYp1+XJ+mVxxuvb+jlqQd2Vx7Z00l
4TnzQUCE0FIgAcW3ffaCT97klllL6w8tiuxfrzfVB6tT0+8h+IYHdM/yd9ZkDH9w4OlR0M71hB3X
th/WgprIEqQ1/TlJjUPU0SMZiqC7egAP/PtLKa7cTdIjnhtRaEEEki26mZ+hVc1iwKGsu4ncJg36
7hKXZfYmwtv73HRW9R6deOU/T033qjySYAwvAgSBGVX4Mm6GbnS9GpQootWZ6volR0X8CCkuPfBG
GKdWLZqdOFM2VaI+ShuClAbveD1VJba7GVNcjmGqW7cBzZ+DPgWNXxhheymnWT+UXdGc4qjrT/cX
WXYBwHukKSIU3NDiXY88QE+oF46ez3j10ZumKD+oXlHv3N6yYQhtRemO+tsLna86N5M4r0QbPs3N
7yWuCpcKpc2dQEV2IogghD4rzQpmtJ5ME8ErCQOUyhazfl/mqXWp2ly5OJVSAN62qmMSKOXOgZDO
jOeIfYqMzwsbra4yWt2MmRlNwswfdXjpw+L9e/8rySbGY4QSHArvlOe2X6lUIo/GEnozukoHphy7
A/Kd7ZFwvT3EWV4d+jLud+4XyczE4yfAv1DyX4j5on2tluqswIaw+n44OIlavWmmeNoBacuHEehi
MgAAhpu5xVGo1EpG+d7VWuVXNVvZR61yltfvcwGZBOourhMgDOutEeUGPYoUTr9T2crVDpU5OdR9
b+7sQMk7h6a3cOajyAa6bDMZMx9KNenpyllOYr4rNOVHgK4vovXGQwZA66lrhm/qhKuDPrh75RrJ
04PaI60lIVqPSOFmiloFRiIPQiHLFnpvirZGZ9ZM7enQaJPp/MHm0JDmFTQv3qBto7VGuboxY9H1
yWfvPdI39XBW+6qcdr6bdFIsJB8O0i7B3/q7DW0YzqAtHb+sq1/ci/U/2IvicrDEexmAbB9q0ATw
WkEsENmz9UhmqxToJQR0NvK6OSNUMi6Heanmve6mRD4PMC3lJsHZ5c7Y0i6yUaWKV/Od1AYZy2rW
o8ehKtpTPDvDNSth8vnZuBh+bcdYKU5DqL8fUOc/x1Tpw2MzZjW0SBsxb//+JSPdu6CKKang7UJx
Yb0AGnL/ytLD9dF5Vb+lTdQ/dIqufqWMNP2VTaHmPggrLJTgDDWNj3aaV/VO5C15d0G/cE5/l3Th
wK9/QpnU9ZilDbgLUoC3+Zj3gIsq9ZA0EKibUd8NtSUXK6h8BFVAaVIl24baWmwFvUF5gxpu5N7K
rlQus9U3R5tt9xkZwemoh3H7B3uajF1A0oSn17ZwrEJJdpQciGHa2vMnfcSp1tOy/ltOPrNzTGXH
h+o09TgXmzaAU+sFbYA8Z0hKcyfoCHUfAj1w/kv1LC8ufd2o5vn+DpIdIZR7obcK1xygCevRBjOc
kzBkB0VAtdP3mVshYW3WzvwHpA3yTVQagBOxS7a3Qo8ujEICBWNsqZ6cRnN/1uj+/Hd/NrLNiDCC
YDv/rkZvZhN2ttcEAVecSmX4Dar22vsAcuAxivW+OIxTvJckyT6WSZVRlB+o3GwFsLBpDj0ghGgh
eI19NnJAdUna9ee+CNKdgyYdioIOcTXtUMoD6y9Fo3rQsNKAz63gL9Z2Rnpthno4lW60h22SXSu0
q///UJszbTSmUza1h9qbAVuhs+la2FP3tcM4E6nnyTuMi7acIrPpDnniVDudE/lEcQ1UQQdy6W5y
acijqhUqSEKpSdw+2i2GtVEyd+d+DMc/OGvkY4RLVDP5juKueZ6PZeTR+KdRLA6H9hbPbf23V6f5
wbHzYeeqlr4h8IwFr+53Wrv5fklYAqOvQ4BGtRZYtyYjkz3q6tB4BwXJTkRZ65CbegqpKL+zlxD/
FKw2yvpgz7b2FZD/dNGLevx37EylPN8/N7JbAJo7+ACoTmRRmw/ewmvKNEO0Asy8+jiXwD7A/f4B
jgZDD8pooJ9EjmisVzuMqsBNNcj0faMFJ8dsv5dqrVxDbfmTO1SwJAkeASVRMV+PRFQ+WaMOWhJ1
Yqwt7LxB8yBTNYxIU9Sid0QJZBsWXBelSGS3yMzE35/tItcJS2/K6fxjdp1/9SgVXpNM1T/khZvs
VKtlj5+QQKF6gCYBxNv1UCpUi6jLBXAGculJJ+v1C3ekZI3132F0xulBsSPl4/3dIbtVhQgUspbC
529bl9TmIjLh1tg+Bz56nKzKOXC/VsWhRvHar9phDygnHZC4hOTpN2pks6AB1gtuXk4o3mGejiiI
5v2oHbg+Q2tEn6PS2OsZSVf1ty4yO0OMu17VZmgUb1ZpuoVYF77LjM76qCl5fx4WI0MHpY7VY4ck
3l5YKT11z4bd3AgWZNcO5yau2VHVj02cVfTGqj2en3wxeaBAwNDn2LYCcsNW9EhoOxQkG2SdljZT
RUOB+gjbJR6O5Ieoo9/fMbITIbS0td95GzfKekHTJm0HgD90MSPTftfOuXEKR9N5i/J7vPMsyhYR
eChMAaIl2rWboUIVw5GJjpRv9XEaHXIVaNcB+YTdXE22SahtYcJEJAs/aDPQTAOq0HIo7+1Q4v9R
2t1yDrSxrk6TXtDuyDz35PV19+X+UsreYgdYrANeATOSLfmpB+YTpiRZfgS75ZK4Xfd9aRLgGVFs
vLEMxT7bQCmOOnwbqLCmt3PhSJ8th2BK6JZSM9lm4Si82QXJORB3fewtchutfG9FizACHDut8W2j
tz8AH1KWg9mPYDFH0PLjoepdszjagxU3B5xTepDbqp5f76+N7JMAUedmEkEfnnPrbYakNt85E9FX
mRmPoL3DMxl06nudWiSHxak130CPamdJpKOC7OAfLkMgqOtR4eAPY98RZCaGKgqMpfErSafkDUqP
y7syphpXeeOeBqkMkM/1qwlNPFXQHjd3FI0pDKcQ3/Mj8GBn5NzaY1s00Xu0YZxjBLL4qweC77Hg
3cMwQrUJG4L4s9uiznV/0WUHTpCT2BQAssxtrKA7kT2oaIL6xRAFF3IHtJpUYy+tlI8CMR+xYaqr
Wx6UMmUAe3tSe3tckpuhj9mjnVjKzj0lbthNvRqBJBq/JPa6C+Jj/SmnRDGMRuQL3pi1FGFs+5JM
6XQZE325db1THsoAjXw7qdTL/VWUiGCJBjoUK3IVAHzbNNbpNSRrq9Rl1LR/r7uKegyyfP6EcPzY
nxS44P0lTQ29OgyWOz5ib5oi6Cc+eD5Z781aS/ZAubJ9TepEWk0IQ1lvE1uUQY3oQ+s4PsDQ+Ycx
qXoMFMzFykWv0MB9KO3FwS5a1//gPJESUiSlnk3Tf3OKlaIJU6zWUcvP6zh/qj1M7XrFsZ7SBg3I
AzIrvfOeoky3Z54sm7BIM3SVso4wj1x/feKs2GpHJjwGgWe91TvH+UvHwVD9S59q/X06d82ptWpj
J7+RPMjg/7mxwOQK/q7Y+s/CRbNq5gTKGRrrjpY8ZTrnV1vy/N+2UT4v1lDsDCd5QPA9ID/FSYPy
31ZofU7LtKYqxUbrDft9NjeBP8E7/WZMUW8czXwZ/0tDTK68QvjDL/+Xs/PqkdsItvAvIsAcXhlm
dlYrrbIlvxCWZTPnzF9/v96Li7vDIYZYG4b8YMM13eyurnDOKelIiXpvudRqXngInPOtoueSt5Gk
5rotWrNh7UojqgZuRkH1z7UdHBFe2evvg8slUsTNvSYdBx4g1M+Mm8vVFgt6LG1v+XNXx9+7ZlTP
1pRFHyHnmL+TbCjcxezryk0M6Ze2aL2PiL964Cd3fAu/AawOsr+Av7fd785MmcMwL5RBrXI9t2aN
9AB0tYdwtZjPbcLMcymTFKesLdIDt7YTfpHK0eOHVkPCtRXIGArDBEeN6aVIls9NX9vfIbbaF2V1
7H8PtlpckputBlpNh0P0b7b4mUKjBhKjfeKPTp1+ICRw/glbMYyhyKXVcZ1KksLPFQh41SvltKsC
5oYbmpd3RYxra9X6aN/F9bn9QXx4Sgc8lNvGsSkNcTFkCfq8obXkzMLpiycqyNpB7LFnhnKZAITw
N0MMrm9xY1SFXCUcMSWM48pfkgrsXJOv+Zf7G7x3fdhc8F6AC8gwN9GGMVRp72iolAH+yiJPGdLm
q9ypoduTp6DyEn2+b293XRBd0HNgljXu8XpdipahXGoTTyf2Uv4AbCD/tszhCOqyuyoBgwJ6zJq2
sthdXeryYqHpVKzr9EGvUloeaHP7jWT1n4baOboRO64epQKda0iFA9TExtVXNi2/NJ0tv2Z2YO7p
OYXik5GbaezF61BE50oByh7ochL/cX8/dy1TpyaVtcQfm9fNrG1jcTrSBlvK0q+LHkZfeRo4mGpt
8s4XChXDSloOPMCe06fNI4RkaAPeFAvHhvhbShGprkdHG8BFrd37OlOjZ+h8cHCVVJOaU5Jo8T9x
mzixR+d1+Q9FGPSqQR0IgV7Qbps9N1elRAGcmrneKY0VqHIZ/XTKzFlcfW6OODZ7B4oKFgggcLNM
V9hck84xBoI2wqk+j7MTozczNzSX5qmMwl8rufzB/u59VbS+KDQTKtGBUq9via1Nk0pP14bxqj2t
odY+lIP8bCxlc3YWIOzt0ByhP/dNkuYiDkD8v6WxhLlkFtQGCZMQGwPeNDVw43t7QbNxdf6szLR4
x+gk4wCPvGdVaASBqGBbuavXC1Vzm3lwsUyHSaMyUUixFEhG1F+iNXV+mYw58RgYdSjxsvc1X1nd
BscmCsNIm9GVkJZO/uigB3Zq7dFGl5YT4BHpTKo7DColDDMxP0jqoJ8aVBx9pZ9WE5kmMI9mLGvf
2MbuS5RWywemC/Qf79/sPU+J0pYYgcScQJ74663RpCXqKiDxfjxH67lyyvBDN8z1+b6VvbccQW9x
mW2emm0i1C6hnBn0gHxGI4BnLkrdkzNT9u1S6U9vNwU3g+Ii7TVK4uKrvApMFZnxTU5PYKo4I3Ol
pVR3U4pfZ6SokoP7s7d3IBQE0BF505uRGoVJTFZmNgDfNM9OzKmSTrlqjQeHd2/vBB3rBbcJgED8
ilcLmtOM2diaKLAVyz/g8aIHtV3/pAx8hCjZM0T6SBClEgGh0HdtqJaVoc4bwGpSS+MszLTJ00vU
nbKI4P7NH4npRXATaNmRK237aOWapfkokI4VFNF3SOVngQoK3YO42B5EsDurIqQjvGELSVS26ga6
mukw2oHSr0kSIlg/ZKeKqvqvFWH5/2CKDBxIHP0HOgSbLxWNaAhM0HqJcqz6TE0/DqwEjYMuVY6K
vXsVLdI9wcoR0BVkca4/Vsj8diVLa8vPU7k6K2ojeQlzJ4NljAa3pLzszZnVBB2zHN1wiSDXFUpz
jte5dGN5WC5daeQHgJodfwejmfGmQhGc5u/mOVnsMm/VkuXLQ9L4PWUzf6oU4mPVTDxjGo4EaHft
oQgCY8eEKr0NXnmymZzWANGIJxTqXaHuFGToZnxftFB7CONWPYhi946SQ01BZ7A5nO3t5Iyh0xBB
HImCpKme/knTKrpMRAIBMx6bAzzPS3NnkwBQNNJFPVgRie9mM7MpD8Hs8WRJSjWaXtWztR8kpe3Q
5KK3/inNJPPfRO3awZdwp6G7Elmj/YKCVQN7MJ1HdzHID30GqUBEnjqr/kwsrFhBvLaF7HaGs36s
JyCOXr2q47cUTkTprlEO3x32Tty6ObF87BW6VH5Ic6E/IstDr7pRxPyQ35Uyy4bLcPvBPMUE9RH0
22akhtc07ad8rYd/1LnNJbevTUTNlqWUG09u+2rxtLjJPk1rNdRnhPU0OUjrTpV8sy3aL2mqGn+v
TWV+jovI+dzGYbv6HeJjR+2E28hStO8UUlPwEPwpAoZXPlUfkCIxlBF4gq3WP7pmYZROYvTnxjDK
s2Oh0lk7RLd9Gio8h/LX+97v9uAK67xOhEBCdmXzRA3MQgrrTNzdLozez07ddy7Zp/HeNMZO96ZY
tX//B4ugi5gOhpYxL/D1erOFc6NYUJhtHPIHExSIt5ha9VGx4jro6t4+8IS3ARd1VRIVtGRZKTWM
a3uVY8TqMtLh6xn8hqJJ3J801WbEA7Q+t5SV5ZTCojrY1tvriVGaQ+iNQ/YFpnFt1MnSqNDwer7Z
mfn3fk1Uao+j8SEEOHzwJgtPfn07MYUaEIVGiscAP69NRekgTUtIfhlzGb0ikcLnKJWNg5ri3jl5
bUX8ilenNFm0OSlNquU1w7Yf86YcnhByyj0mO6NXrKGG9F8+G+0n0HzQbng2rw2GtpJLEx6eDLbv
g0pdGdK1SvM5T1vgnnBeLykjKt8cC7CXAoMpAHCiPXRttERqxoDgQ0uqj7vPpp6E7hCOxcepOeSm
7J0QhMGgWCBQSjVik8xVzdB3ksG1H/QS7RJ9bLyhS00XrZgjjeO9G8AIZSGTArKMp/p6VWQWQgYD
gFfUM0y5HA3Hox8XfkOwvX5vrpPhmnZxRHTfOzAvHHOKpHQDtmFVsjZau6psZQKAcDrPStJ+GnNb
DVAOaHqv0UrUCe57lt11Ck0RXkX0ueyNJ5VR9+g7G1Bh0yTqhdGwow9zsXkqFjg/GvM4zqgUHClW
7RslJRd0XUqjm+un93aCIhKIly6XK6j8/Z+DQ9wdS1LvSUs2eVmpHC10u7dwoAUvhtAO3jdue3N2
kJyBr5hlaxDKVeibRpX7eljGXl3Us68WznpQmttWXl/sEbTCBMB/ErteH6CyJrWc7JjXeLGF08zW
pYaLsDSPAAftc9tn1hMEjemkDKb64/5H3Vsry+VlFNo7N57Uqoe4VM15DTIr/tNK2/lTAsHcNfXp
Umjx9M99a9vHWKyUAg9DMvHd4Ig3O1uTlq4xjaQgClWdec5N/JjWpVye6m5pvshS3QeKsrQ/w2HO
n/rZVv+8b393tbSGYdrCiiN6v95p5gFKY9uNa0BxwkaEwsh8Pe7z9+agKK60DEdkzRtBkZcFU9pm
SDUjVpkbeG1wcmaGAemwJ7O+VB7WabV+i4Ts3A29EuhLMflSLanBsDTyO13J4i8xeLWDiGDrCvkN
3BsLHACCt0BQN4/lTAOj4yOvgZ47iz+BnvBSI829FHpScH9/d01xksgNAGZRor9e7jpFhVrRHwlQ
SRk+6HEun/pSrr+Nc3lEcdwxxVXhgpJb0l3eIhnXPjHsrmPwB5BG87OpFbDKpix9V2TSwf5tXRD7
R7UEbSreEeBE21myY5RKoDYiOVBzM/YleUUJcF6kXxEh/YcU0UnNLfWiO4gI9tZnkqATlvIXT+b1
VmpUP9WSIWSB1cmWF6JHQ2exiS9NejiMcO+UAiTiXgCagI64XWHYs0RDkdZgdATRY7bmhaJAaj4U
ND1+LlqW/73ai4Usr6GelLW2ZWRx0GZ84wPDRgtlVEHQBRpzQ9NgBshgt70kB302fZciXXo0SqbY
pFO5nOJ1rNF/hK51YHRnn4ldRQEJSUSoKOLfv4q81sLIVTmPlIDURDkrUSSdYmNOPs9kvef7t2PH
+5FI0UMAHkDdd8umK0qq7oqZKUGoNHYAn8E+2wry00mhLkGj1cOTYyOWyEiO0q+GOTtI2m9XKiQ2
IAwy5lz4gc3l1KRqliWjVIKWKSf+XETxj8jJW3+J1vVyf6W3flYQnUm4xHwJahYbt5cUbdoyTUQJ
ClBInlXkw+Mgq+tjXTu1q7Vd/+2+vdudVWRGFYAHxx8Iesr1R7TtFiIhkunBDAXMbeVpfOis/m9t
qLOPhlLV76TOUR5lvrS71mXu37e+s7FC6JJIE1Y+pe7Nq6aGeRhV+jgFaMSX76Qk/rcwmuij1WXy
6b6lnXUSmaBLpZNMifbB9ToXc1jsxcYVza06B5WjZp+R4V8ukVGC4lHn/lEq084z8jUMVKMaDw7w
Cz/jdTJE8wtfi0wLJxWo6hZ/MjRmiLjIuARmpsbaWTPDTHbJ9lTky80oft9RiHA8Bnapf9u10k0n
0Q5MvUTu0085aVPx3DKiM3VjNXJqrzcSJvsItsnyridOr98NZtFTv0K2KrnkXRq2btPYVLkyawjP
eTGV9cGnu/XtNCZoBtPCYm10Kq43lEZ4o0R9xe0P7eqst/YcKLVc+XpKzSSP6gRvGFbmP/c/475V
bqAqhBVvRhsVbY66tYzVpBjUMwS76dwvw/zBWcr+33YmZS/GMv7rvlGdpWy/HcJYQv0TTW2KEtdL
NSepdBbmKgQWw9Hf57NdBHNnmwcndOcu0Dyjg2ajPShTsLy2AqJPa83ekoOkq/VzDebZw/1KHmKS
xcG3uw2baVag0QLoCo4GEyiuTaG2XJRVnMlBYdqZpyXpcjZDO3FlyTafndCRAjNp31G2b4P7O7m3
RkI5AOHA6YhnNwHVxCi1pQbeF5SIm3qMb8rPSmwx2U0xooPi4M7TzEXjbRavE22b7SCGGmcORCYl
+IBLcwFF93NZnfYEVDvxM3luHvq2bx9nDRy8W7Zp44GwPJoXtOPNuewk7aDgSYe23jWxIhPyZCsH
hszM63QohsdkTOO/W5BfT1WDwsvBm7xjUEipCDVfYEDA4q+/rGZHkao1jAwf9Ln6GlUphe0oKi8J
4+ACiczzwN7tfRR8RvpIBC20SLcDNzKTMhwNdzmwzSR6J5X2AGpNCxFhiM3uVOXz+HXpLPXr/WN0
e36Jc8TEPIuQh4alcPavIg996DU7rtjWAViRJ+pZTKSXyu9x2Zbv9E7/VVaAzCRDOugD3h5f3ADN
JTaXz0nWeW1Xy4jnlpbHUjU651PWZ/RlsyR/TLI8PriiOxt7ZWpzRaN50NOswhs4dloAW0OqMo8M
+1lutem0hnXtKdraHwQfu+sDTCTD0RaqYhtEiMGs4EYZ+JqTNobfwFoXvy2Dp4RkQnuztyOVxMkJ
cTgYzNvAearNyOi7pQ0GQj5voT70flXjz3ptSf/BEkHqyyBvgYrbHBZkMxKza1cAfmGbewXynKeq
s3XXSiTp8/1zeRtkCAQGvoY7L8QsNg9FnaCLCF0NU5Y6XOpp7F3JaouTMoM+qTmP7lIyIQ+5HCjv
y9vHrSI4JOsI11LwAf0CCe/6fE5DsVaMuO4CeU2aS1/O5vd4tDSXGpHyoVL70iM+6h7KvB4+8X6u
px7+pD+CMsi9aKbRceAdbs8TJEqcrwhpBXp7441s1J3bEJn0oKjXCZmWQv5GT4Rml2K3D/e3/va+
2ArvJtksToFK6ebomqMZFtoalkFkaKWHmuXvyaydx3Tsu6AatfVzvPRHsmq3bkjYJKgUoasILa+3
W86tsMmJ64JMCiM/dyTVNaVxeb9k+eAnYhxgsyzqyenio7myt24e9Qu09vnakNno215bXkEyRkWp
VkGVx4YrISBzqVN7PjMxV3FXYqRPb99dMkt8PSGDQLNe28vTMqx6Ra8Co5jsIJGtzEMPLAnstdMf
0jb7gyLmUad9b43UEuGVC11MHO+1zYx4nWhProKwmlUvtZoYeFHMZZLn1Isq23yz8+PmvLK38ROT
YXVOlShVMOt14qpNbb2vlr48y3ZtHsQmu0ujoMegBh5O0oLrpVVS1tVhN1WB3uhMEZ8N6gdlLQGD
joREsfP24h1LI/NBmZdABILQtb2l6vKY9IStnLPowc6qf8asKs9ziz5lOxjOwU7u3YsXMAHzIAiZ
tx63U81Wy+yhDFA7M75HNPo9x0oSv2IAmN81ivXe6NrMy1KtCO6fU7GQ60id3hxC/SwGlTc6CtcL
1aE35zkknSAO4+4ZSvryBL8zOygw3eAK8LOvzAAEuTYT1bW2KItRBnTzEySd+8jX9LZ7ssPoU2iX
+mNsFXEQA4X22ggmVpyy2/o0TE8Mk+sJ62f9gJi4d6JoCxH60XJDX3/zhVu7Js3uLWTm12UKmrRv
grUrCk9u1ulkx/1RuXLXnkOIAB9aVEk3J7gbTOaZwr0JWtXOfhfyaP2oVXWSvXHpisyNk2r8+/6n
3bdI0sILLmqKGxdkpl1fRRafdm463W0p6wVDEjYnRV8iAOf2EYt95+1CWsgQFTXEQshwr79xv+jA
fk29DJTCVn0mIduevTrlpa6b/uA87b1dokLKY0KPCNnja1P2UM3Ij9h8PDt23uvTMvlNWVlfwq6Y
nhD9wuctA5i3+xu6YxW1LbpRyKsKCafNho7UIa151KoAqdzuUs2j9FCMfeRVBPzeUJmKl9KkOjAq
LuDmggoJC8QKXxpTW7nHFFBuujp5E/SKNVLM0MP3Wan/NkZt8JmlMj3Ghhq9TKt5101KfnBLdpaM
fBO1Jl4TkvmtpGWHBtE6aQiYKVM4eGUDO2ByIlTR1TH7apmt4iW6ejTt8YbPxSuN9hD1H00I2d5s
dFlSVDO12vbBB9dmQBNlLX1o9dqvLM/Diz6OwEkK5sc9FzNw4XdL2oc/nCpKan82Jeng7dnugfg1
wjsiKgXyD7zP9WFbdLqcRabaYtDkckm7YQjWtkkDo2+7YMqQMg2r4oh9tfXLGCUFZiwqRRuQAFvp
ECRhJSPO8tC34rj8zm6XfyztIRd8e7herIA7AqhL9fQGm6eEDuWvsQiRvSm0J1WS9J+F43R+qEXD
ZW7H/NRpteH2SVK9K0f7wEFtHYawTjFTlId1oTQgNv5VUqoNg8F8eN3xo6Fen+JSe9QieXysJ+rU
92/uniUiIuo24A8E7eXa0txW2oQWBZBvsp7JNUrLKF3bbpqfcrmWByiOXWNAcARd+oXKdG1Mmcsi
buAIgq/Q0LbpFK17Uto6Y5DdYmXf769s75wIwu3/Gdu834XmjKXeAySfw8z6M+ti9aFfFvP8H6yA
c4SRJcKibTdBQjmEGhtAW2I8K5hjc3qIlvAoZt7dOHAgNKZ5Jzj/1xu39n2mMPcT+BSUrLOKlq4/
9qHzPIfa7/vr2cZb4uQJRUwQPeSfN00oeRmdvkoh5uQ8Ex4EY+rECCP3zGKYrXdj0yfvFB1Ah21U
R3HHjjdh1IUAbwBkQodhEwdMdVMkdgcYH23I5HFWM8WVlca8oGm9+EokrY9Sr08H7+U2FGC9xFyw
O0Cr48i3ROneTPVYTlJcmFkP8EomuXJRISy/FePSPEsksp/vb/CeQQJn0U2kXIoaw/WnhMMSJhky
T7Scw8UtG3ijzoJCir2a0qOSHo4b3Tk6WAMzhegnAdZWhmGM8joddAe94F6pHqy6GB9jfTFPFrH6
wV7umuJdouaDQ2Ho5vXSynDMnXKybT9Up9JXtFp2G4rQp0aHwXd/F3dNEaBStofmBC7z2lQ3m8T+
+ciq0ma6xHX0qwb5/0npSH/uW9p5CPBIyNogHcUUlG1o06fSqDD2BaWANjc/LaPa/kEDOPGc2Ci/
krya78pwjTw5mkIq3VN0YH5voUx35hUCvwh0e3PzIcU1YLSBpRaLRoDatc15srPOb5f51/2F7vhL
SmgUXqk2IV+/RYXEjCWy5hlP5hSQlxtdcn6qmVMfPAF7xx/cGXcO0q6AEl1/uNosTaNFesXv26n4
0rdFfEmidPT0brAfFHp13v1V7X0+IJ+iNwFpGpWOa3sDs0Wt1aDTmnfjcC5ss/7dGLX6EZ+mxi4o
5+xkjnb5PjSH5o/S6qKjiSs3CZ7wMEILU3BZuYA3BeZkckzKu44Pv16OTpPRhl7YDPkvcOTytzau
y1OqRFPn97Wpz8yy6Zj8ggbpXznU2tEdUSr4mc+VdBC/7h0si4SamQEiC7pRQQjp6PXl6qDvumon
yDKLa2soDDW0AA8u6943R8ELGp2Q/L5BN+mRbKeoTzj+2iAs4GfaqufuABwPOo5uJl9wXuEBfXl3
18E2AWgWfX7gG9ffHR+r2R1kaj+v4uRb2qjxA+pU9XMTR+aZXKiaXG1WxYj0Wo7cSDbKb0nPkHbg
/eNKQVceql+yUYRHgJmdR45LRhkTMBAvz7aekUd6Pgxh4/h2q/DSsGcPa4fBeKG0WSt9lbgtw1xP
92/BzsfGLzNYRJQ0Rd3mejeMusmijNa9D31S5AcauuuGMTI/eF79+6Z2LhzlEqAcJuNhOPvip7wK
XScDWLpS8L5NidQGTNcG5GB2NaTprPd6EoOLmZff9KbIg2JFs/K+9R0nxhGDL4kPIxXd9qyqqOtT
04kdH2Si9tAyup3scIoPnMredjK7ExUPoSBDJnC9Rn00Vy3MeFOhxP9VGmX0LeIMvmM66hHjaefq
0BARmEChdUtsdm2pSZqIoJk9HIGpeVWDSk2FiqpnrZ0Y4d2kD/f3b88eBHgeb5JLeKebd1VOmqKV
tc4BmNIXcNCzrx1D7s9SU5VenedHzeOXnt7rHJ4DwpRX0fNDjp9S02Z93RhlfKTW8YcSam0SJyPS
y1bnkSXUj0snrQ9xY49uyxRJV0z3dRPEcd/nGsfWmTrzYTDM3yjpqd5sUjZn5N50sCF7nxr3YXF3
+AJ0Yq4/gDoAQnWc3IE/mWgc58j81Ba4L1CKYXB/749MbfYi58XsihJTUy4Xl1SxCtp0WvLRQGLi
4JLuXBPCe8Jd+IF0eLdeKI7iIZ2Q9PAbPYvO+lrS5F2l6uCa7BwmsiIkIpEVQJFrq5QRge3ta+aC
Iukq8V3L1Y5cK+qUoNYnCEq9bf57fwd3kheBeHgpscmAHzYpH73WNTRNdKlCBux+U2wqUFaYv5fq
ZPmxUPD7gIhC75Zrkh+sdOfTEaFR2HuB48Af2pySyixUZzJYqZhUYMdq4Tq0zz/oUVMcvNu7axSa
ShgUcwHFpr/yr/GyUCxVo5AEUDL/gWmBolosyWWDWnST/liMSP1gtVJ4aZu+Pd3f391lMkdYcODA
lWxZLWKmjWaRIRLgp+r3ZgFUtNhGmKPXMB4xhvZs4fcE3AKNY4C71+usUktbzNnEM4g4gQGo9mOa
ZY/2Co/p7aui1CKyQLrIhGnXlhjAMJNn1iFSZ0kjBRR4wCEOY1ENXpyNyXLwRN2ASfB5wBzEPBCk
fIQ007U92UiYP2zHoT+NFQVKpzD6n6aaDgz6smVXWjO4O6H5fe2bnBkshe6VZVcfHNgdB8BvECAL
uOii9H79G+Iw0mF8layZUTl/oPDcfGvILQ6WuhPsUM+nIUy57oXEd22Fh1OqzMqiVDcWchrYRVxB
oTOEILfi66gGGSdJ6ZS3jkN92WC6i8SaIFnVrbKirFZZluhySGG0NX4a8mR+Tafo65tPDbWY/zey
+YpOGpdrrWBk1roQbgmXTa3i6FQ00/TvfVM3qk//uyBBpkWhHXHDjXvJuoISljYIvxYVfw9Wn39T
1Wz9S5HM5HGR5uzcTFr6PVLT2QNJV8ePnd1WhdvLYN7HcamOjo9Y3ObZJkSgZkLRF+j3tqEhTbE2
6KsS+kOspGfKtfOJqXhi0lLYuHlzpJqyd46EaBiZqejKb3MVe1FGgyECmFOjOMzcFlbR4Ibxso4X
s9f638jihOETcInuKELZcUPg9AjZuSnUa246x6U+OxAyJN8OdUBIiNt/SZq8YUpWtuhvjzVeeuIo
hQuMybbKJ0lWPk1az3j2XKm8LmtkSr9JE0xKkVzuH6m9Dyja7/9nanP/FfjzdtVNkh+XhebnszOc
EB8dT4409F452MqBvb1tNBAtA1OC/gVYw2tPoDhNODXGIqF409AVDxX9t5rMfxRwab7fX9le5ieK
XXQGaPCBFhE/5dUDOVpx1CsqX2xxquWvVUP909Xk9q+hQX14Vk31i0jWPYn5kS7aGNYFWRPdbWRA
sB31I6qPeuPf/017uy1wrVTgNJio22nhWthLuSXJkt9ZDiwtyIXjc8M4NrdEwuECM3d46zB24TEs
gd8hzyTL34I6lrxuJHmpJB/aUk8MbTFQaxjrgHlXH1bHKP6DM6TGgdAQpVtqSJvPmwwhzQMlZc/t
snhIi4GJMTY0l0QMvL6/l3snyTIRrYfXAvpz2+AkGM+yKcUXwgsPv+Vp9QOwinNSrOi/nFnwlnAg
6LgRaW28ruKka5GYs+Svs2r9WMb4U6u3k58k6hE/Wfyftu4UJAWYeRBA4Ew3R3ax4qxeHM5HNqud
X2d654bSfLRze6eQAjAMJDbOvpGIJ7lcqe1wB3Vzac92N01/AAUMXSnvs1OUwYm+/6V2V0UlGKYF
AGFrm4tLsjUsk1BfHLJK9mcrbT4NS0o/4b6Z2wNBCgNyAPgSnK2bisowdolcx1kUaPPcf89bwMJe
XS7VpyXjVT6Im3aMES/Bd+Ix4h/bMzH36syczSoKVqVYPa13nLPMjDpvtNTpINAXYef1oUCFjCkL
ADGEpPoWGFKjKADRQudOTZr1C5JadC7rSe5cBkUOlxjM7oPSGIPhrobuzG6oLdPBrb79gPwCwZGB
qvJCXrv2pAw1UeOpcSRfmaf83dwXymNaoot///vdHkthRbBoBX39hrqujf3SpW0egbOJ0JiSkuIn
SqF5GsRNLX2VlDJR/fsWdz8iESnixgL/sS1RhUvN4KWsjyhAtc4lXZMQuYdGD2I6G29+0lncK1Ni
8a8eo2GJpsrR2yhoqyz3e6Psn+qQhEmNzPDz/VXtfi0TQXoOjUocsSkfMEVAtdN4iIJutpk0rXTd
FzlyjsRz9/aOfpLw9aIcsqUvDY3ulGaMemuVtM45Nuq/oyIaT4nFBOj769m1hOcAcU+MeQOwaENt
1bQ5jKBlJtHFVEL5c1knReXKCcXbt9sC1S+Yt7yavGHXn0mxk1See0nyG1Me/BgA3UO3dHNgguJ7
c5MM8RSRbvKNYPxvBR71QqvjRepjUQQpHtZIix5apWGglDEfAWT2TgQPMgDel9LEds6LbE6RUg1q
HMA87YO+mxUhWNec3r53QsFAVPdBYG/ZpnpWd/GaNTFhaqzA7Dd712RiwSWt0yPve5sHvEBGKS5T
XRaE0OvPNM5OPLV9nQQrF+up0Zvk/SKl8jPV2L8MO5X9Iont4P7ydjYR4gd1LNp/cC+2wFwA55li
NkYMqEWfnpmYE31ggLN24ARvqzqChsTkClhzAri1KTMOAPPrcnYS5ijXkTe02ujZqdT5ySyzsZFe
ntQ0SoLMVqIDPuKO+72yvHEbUVY00RhbSWC2VXVa8nL8WHbdcOkSrYlcu577A4M7G4p4MmwLHjba
0dtBHcOkdqoa4d+LrtM8vqlzQcnxaMbRTpVFSOyJER1I0HEBNmclrYTGBALbwSqvUhA6dufNVhsG
FX7FM1NJvYxlGZ176KCPfHYGZqvZdHB2dlwYbG+yEAtNVTHL9Pq8Ov87Ci9CaytVZl+yJvUcJ7VN
qpWmP+4f0z1TghkkmuFCrHLzGfOO9husgBS1hKK91LOUuKtSr17X2vbbz6qY0UW9E1opnUNxll+9
abD41KKKcwZkjPbyaPGIfmLgSHbueVefG1kUIcYqT4j4iuqtgo2sDttico4YTYAI9rVthHEtJTKK
LJAiyQy0da5c5OMVDzhRFKj1dKQAurutr+wJj/RqrU0UFouhYw+GcOfVtll6jtR2j0gVHCGJdpwb
FR4BQwHQSGCnXpuyp6KXc81JA3WN5b/mgib/rOfppybRrdLNqQb+SZ5XnP/DuSFVpDWI67lhzQ5c
eiNFZyNoDBCT/Hf5A4AR5dFphvjNNQCDMN0QAkV0nEmorhcodyItaRy+3ZRMfhilyXdVAs/QIq18
YGpvL4mCoFlTIAedJXzQq89WtUXednQcAwY6IFRmN9Upkhl9Ei+j/rxOWXU2oSgcBGA7nhR8wf8b
FWfplVGrNzSJyR/cC0uuH80+Urw6yavHahiSR3vs36p4I+6CcKBkVjDm4epf29Nj9HuyMM4D6Hnv
i2LidR/iM4GYeQ4hJXuVYx9FFHtL5JGipS7eDPK6a5NpMlR5YU1JMNCETFzkMUNvQIY98sYkNi7q
eihstXcBwbsJDIUYy7O98GYmR5KjLknQl90QjC3DGiTH6p/6wfj99psA6lKQAYU283YYtJRWqpOG
chJAkTceUvSpvWTWBq+upO4/XDqk68GAgQq5BV2qQ9iOVtMlQd4m0TPNm4TH0JnerbNyRK2+fW1J
IsGREpgJ+JK5+WJDatMSX600AItWfgTrWj3pfXM0wff2XAgKJaU9cHS6gFtcnwu0JMZwEIwpjdG2
EP+Hk2kPUNAr+VezJJp//0vdZsb0ixFIJw+h/oxe97W1TllLJ6mBXltlXJybNbdPdSQ9G0PWuFY8
Tg+d0+do5fXhWdPno/7NrW8BDEYNHjVAwarcFuPjgWGFygwVLAtDA9G+cXlkxkT1RXeGHvXgpvPK
ymk/3V/y7TVAe1Kl7gUgGYWrbZ/czlJLL22nC8iDRi/Luu7MNGTJY2rcWye9026D/UEmhD0A/Vsh
rTl04lFyxiKABck02HSIkA2PutKpXNW00gMIuTgZ11UOrL2QPwT7H1e9+ZYOPsxsM3Q0Q615nECc
+Ss6Dp5qgRcq7PJzEWraBZzKw/0N3bML2lmI/cN6YwTXtd2yhbzZq4BQtLSw3o9ynj5PJuOOokn6
Ehdqfy5TlQUvHOX7hne+JKArQXZBTItezsZwIrerENfOg6htp4syZutFtYYhBXSdy0dTV3ZXaVNd
gTmJLvtW6q3X5sYcujkPOogStCwGpXOtrpBP2bA8Z83UfC2dYvGy0TyCve0tk3bJ/05I4Y3afFd9
HlVq8FIW1IZMKFiM2rkJ1/lStnJxcIR2TcHEgAmC/+KKXH/KPjXwokkndtTWaIdBFjOkNnrWm7o8
uIZ7+wm2COYvCElgBlvP06ROnkpVTiIGORLeYHeupbGCDqwq30etVs+Lagw+HJCjcey3HpaSgfCw
GKYovRX0D+WmbSD5c14HPTkZTiyfarlTUJmNja9p1M3f7h9T0lsRj11fTeILwbilPEfYttVB7sap
i7JwZiQCM4pGzSXNURgXV2fUr7pYKRCBC+Uw9kJtXnB6nL7GH6Km0n1pTlU/YrzW7Gr9Optuk0rN
F4UmSIg2tNZU7jRN+qWQBrPxSoivtWtBFfq3lXjvg3LRo1+LBYnJs5zZKdyucpoGTiyjTtxat3rG
mzIpc/KWZOElU4s4wU4Sz9MDbImyJpTttT/HPGuKyzyG9uSr/8PZeS3HjaRp+1Ym+hyz8An8sTMH
QFWx6I28ThAyVMImTCbs1f9PaWZ3mxRD3N6TmeigyAQSaT7zGjN6Jh07/iUDVWjX5g2g6GSGe3C0
g6rRadNJ92OBHPiwMyZfbxCtkOXZKEfrc7AG8VGFstKJsxRFdCZ56707FlDyTLuMbkoJLNd7/3SW
7WKcPHedVWrYl3pwQCgxhee2bmWToKKC2OIco8eSaBTJrnWR+z9K1FyHVKE5/SjmtazOq6Y1t5kv
Z3/n+6v3VjRlaZ9bQHaAlUwklcnaUic9y9aofjNJB1XFRdjF5RYVjn/wXUt/A8ZFRXxoTX0xlkb4
l10fFXkyu+E0p5lvTedV5/XOTbSG9lUV2rN3mS+bfE+u4d5PWzF/UU1Rf0L9evgCWKcDvlPUw2dp
4VV4UdqzX+yUyvV3xwKvkNpFrS7XOuNqsgeSF+3Y6y0XGf4w49jnd2VfWTLxdBN/7QIZ2DvfFGGd
Tu7U9LupR/M6sVFZyJOtGaxvPeo5YzJlelgvYyQSutQabffOeCCWjtuW1XNq6tGDbeEJRXcBK07c
EPwFMKFGfihKEOMx751cZzfOWpliN3S++Vjm1rIkIq6ETKNlqq97Mp9HtyS4TMjJdXWcAI1+tcc5
r9K+XTzv2h1liVOXrNH9DKJKjTunaJsPeG9mbbrG23QxaGm6HdoG7fnkqdDHriyD8Ntto3pXTxJt
Lt1ni0kz0zP7su7xOAOO4T/6UtUgkeAkD0mI7fKHMOur7KJhsG/wcbwmxV4C+BLZN0EGeJ7164xC
1GWl+vA7Cl1cjlWcbd2+aUrKFhXCS9XeE2N7p2PPEom248FOZGjyg6aELpIyC8YfRV3CBlu86KwQ
22gd3H5cPwxuvRWp1apQMyeZTcCLCduBtZoZplUWayq6OpZI51uFPsh8Wobd3DROcVjtSbUoFrtV
k6KS1q73W1Fu4b6eZdigGNaGV0M9j1HiW5b9Rc62oncPaPd89tyK27Wrqm9Tj7tnsjaNdZl7k/yK
Ysz6JjAuVRq/XFYnrZxFXpfONrQpTODC/2aLIhZ3a4WAYEd9f9r5ojdIAvjd0qdbtnml2i1V2+WH
FYx3ztcgiU+VnADWjGOI3zTwm/iT31mOf5+5i4eLiDZgDxMj5rk+n1ynQwLQ0n1ukhaexJdmxOTp
0Imwbn8ARAIwPCCYYe87Uobb0SlHW2EOkmd+ykNk7QXbZKiSQph8vpGVs00JWJv5SgyV5aPQ3AJc
nK1hKD8Glg94Y3GUmtNBWOIcfZ5hSkbH1joVbCj9dlp8bz1rBzlWyWxtwSNOofIaUb8w99CGdtY7
WRFZpf2s2WNRNy+SKLhuqi8x5LQhQY56LG8NPhrRkLS9yJ2HKqK4kG5hWbzrRseKE+EXU4U3oDOB
qkCcCEmkzpqBXerFtLtc1p6XRGu+FmexN40fgkBmYSIqGbnHZbMIDAklRH5o1mJxDtuGSsdhRS7f
vVrRA2oep82R2RtvyJV+aLPWf7MBeMcXIvZNexOUrltcm6iax++1lTnqEqGEOL8R9lK7H9HEc6Pr
aOoqZ0fNznrouryrORCkHwIX1V6deuHi4ki1VmVxpsHzP8a1GK+CuZrNsXc4Yw6iQ4L2GIu2J1so
xrxH7apvt1SFZchHLCyNMUY4mzMvz+bygBE5ShZNJsbH3Cls73oOm+bHUrTBBmknNH1aZWp0r8tm
q9911mKyi1DCmd51YRE9iNF2mj19umY44GDY/ghHoUJgXfn6zjLjVKcjMWZxlZtiCQ8xz+PttjHG
rs5fnU5e2GE2RclSk18fa8tHrX+MJIflJrW+9PwikF9WM7XlblDBtu38uu66xDa6ch90X6j8jgXY
VymwmNrq08Zmud0IAjw06wsBeaVeazc+C7sq7JNy8D0D/1kK8QBmwrL7NNRjkx1aU1jLbkJIVhSJ
roZVH2pepr/utARnaxdjZZoUPYzZS4phDC8pwE7NMZ42ER8Ku1k5Nq1lhPZrcXeIAy5H3XKPggXb
sdgCzIuFu2bRvh0D710t7Hm4Qr58k1XieqX9IZT9Vu4U3ACwGwOljelKZpbftqnVQ41YUD+K9UYs
EuXcndeT6BoLDgPO3bFE1i9f4h+OV+f2bV079vTBATaV70uKFf1hoaMZeIdQNVt0GHQ41yfkazjs
0XhFc0MbCX7jMDfO2n+0JVKhVpKDdqoOlrYmxMGUj3P9mSnLqkt8wPzlIyEpKqrcytv8tceGrz+j
3z2bt6FlD2uquz7ncER81NnNQrVA8OmWcN956xiz853WO5TRKHpwgMPQJS1grzkRm+jsz3ERlW1y
kr/y0ChfupieAKz1lENMzYmMvKVLF1wVqGzjWiVS26XjnRobIy8sTWOzXsGvQfFnnbL8dpzCZt3n
Y7bm1+7StZeDVdflrhj6+sqJK6s5NiiE26kz1/LrVPIpEYyLqhrgPpirtCx6lyJMbcY4AV0arLt8
bOLlwvicdcnmynlLl3rRH1cUUm4ntcbAsQexUB9SxWgnGQSpcwpFxDS6Kgxn3OSaD+OUxyOmJKH0
knIx662aTGCR2tquTFdO1vfxPODyhDtPfYt2OidvAwQr3zmcCFUSjL5b3BW2IXFy/KppkkqaIt7B
vxiDnqPMuH46+O7WHIy222pnrFm5hzWrSdUrJMnqneet661e1OClDnW6ImnzcPGRTDf1lFLMDt0k
Ftskb2QRy/y7bkqz1Gk7ZRWAeMp9Cpm/iPDXKVHpTNgXUXmo2yVYr7oo0P659nPPPdZqKZZjoB3T
nUkrMzw76JVmxYBjaOLwbd+tYV8R/ow6i0HA90Imfhmo+Lr329pcd2XujzxbN8du4opt9aNk9YXV
fyQ47bsPou/a7DZrYslRaBO1zzinBtXYXU6zu1EjR5TQHJ0sbG4k6BC5E32Vm3M/i7QcdvyPVTwO
uWwCSupKT7sJcUq1D61q4LuUEZEZZ0TjJ3Jw6NGjMaKLZI0bNAGXaYzaI2Wfztqh4O/ND3gw++8c
/tp2tgH/kMliucOABmXedAfXXqMvWEJ2WeIYoKHHXkucDkhUC733YiLIy9mP9VuxUT/d+2IWUHSU
xD+hDLQZbjtTW3ayhOInFcDgaCM4JvKkrAPNgWSh/X29FLmFuCE3zLRzoOd+CxYRreyXMvjszlnQ
p7OI5b0mNHF3AD38oxXaiJutdUxfj2QmN3iXOJmLWZqvr1h/mXXmlWXnJTGdj1vtxe1ypjQ/U1Hu
V7sKQPYPHFZwvuxoxz4U/rx8MnNT3vS1R/25qKDiX1Vd7ROG9JkMkjaex/6Y21rCVGmhvLpZnk27
0Km8fI/ImV/v425y3gVVLobE+CugOTjn6hbDDz2nVu0PcQo7wr3rF+gTCRSu2JyRcPXft800l/EY
Rd1xaer5I3qD8XW5xtjyjBMAeYIIh98Ip3jVx6ISB1151q3y1chBnHvR+YiL6fcKH1h1H82je8vC
9AZyBmm9AVIhciK9uroAVZG98xur0UlFIvGQVZkkri+G9i2v5eeXIleSYYrIvl2sNXZSZTnmOg4X
2yXu1Vt2GbaL/0HbBLO8SraaY7mGrbfTXoD2B7na9gHfDXa8F4+rf0Y2MGTnfdTXIlkavs8uarPh
tlz7QSTVWEpEGNqJ2ba58i7t2bW/KV9WXLcoO37F2cv9brUSecnVxOX1YnouuGic7CKpJ46fPVvB
/1jWvVH7Hq59lDYmCOq0iFuk49eiHM/YdGZLHFk459HgnmpUcyTRT/NqncaLPbmp55tR7Ctvcq7a
gjWKgHeQNUmp661JKflm6hjPvq+QLkCDex+4pXVBWmHJQ9gO4bd8tIASbdPQFGTPW11xw3TcIZun
Yn1DQDaqRCodOAfNDQBln+7Go1nbBb/CCV2lsyqosq9mG0tShrH0gj1kgDBMWhc0lEdWK6ER5e6Q
xKsVrm88HTmEnWh3XHau5m8DrLNrVJSVCtNqW+uzbczmJVFF45UP4+TY33ByDMdU9qJShybAfpXb
uZMl+xddNO6F0PlWibiWuzZwiPWrLFQO6XsAYKOlKrqkJqzdeldiyV0lDsy8OckXNflp3QJlpjQ1
UcIN5xn0u6V8OD69Dr9M+Tgse65tqbmY695JnNju/bO2DNxqr5a+nPZjIJBTKVoTp5aaspUPTB3l
mJdhWybOMIxRGvoyH26WrO5uGuS2TIL0ThxdZ+S5R+RQnXd21kctIbUsudBk7L0pcwDU1JKKbZfX
p7vBG11vTW17ILp3S6pu6TKK8SH0NVzSMcz98kL1dBMTWOX+W7wd9XrUXRl/gMHrXZWDdD5jJaHq
q61AzIw7deu7dFa1d+8qDNfvIFfM1xmdVyclPsg4XTdu47TmGX+00HU4StZNXM8NvayEaNEUx9Vt
RybUs4o2ATjtGiY3CIgggmG7DqTYWKaFT9yitvAzEINJXtRaYQkZzpE/pVD5AnpxftAIxKIWzWLF
O5yLLNR1fDOqeRWUcCix3CIHW40JbAZ978om2w6zvbSPTbWsQBWCJSamWrKAOpDj519P6QlXHOf2
fCD3nb5zHTgFKoqqQLeuHpmWMFqoY/ULxuTLOm+7RrZWfOmb3L0FZe28UV1s56k9reM5DdOcFEqI
8l75wTolnYs2WhKiQ+0nUVDrd07mF19db/AfzWJiWt9Z154tBmGzlPyNvNwnFQ7YiHF/UUXbpBOj
ImQ6i7arM051Z33kBojatBrG+bPX2lZ92IpR0lM2VXTbnAQrwWzlzbfWn8185jex7qmAbBgFhDJ0
H7KtdZ1kWTavSawWHfkzryYiSJjj4Utnl2pMyikcF+LbqH0rotZcBXAS2kSxHm6Htqw/FOi7PdJF
y47Es9aM4m1TEoHo8Lyat/7jPMFFSbo+pmKgvL6hJo+JKo1hYayGsLFyLkxRF8WZ17iSetpAGT3B
KHJBmyuWHHblPMzFeYjzeZfSewKw0xqbtMBuWvfGNGLFPCgfp4EX950jk6HkTqOM0u35G9MbnPEC
7tnG66udXOeWtR/nw0IwYLqvVF+ETUQil4eylK7CogjJo6ScQ/t7QOdcJnlX1hGkqFp/bSCdhUk3
DCSwy7BEN8MwtAjUNqXzxrNs53Nc57OTLgb9YlPH7X3Jqt/SoHeni2iVnUgtQxxyHo4oHFOPDNoL
/O7iKLVK4x/ylSQ3QX1SzAmiGUu4F102W4Rpc7NyRHXFR2SB6g997FQfdWlTh9D2KoODybr5q57y
9iEuW2qWOg61uwu6IPyU5UvNpFF52uhbe/bXwq+8qxm83ZzauYXl1iYm+T2aW6LCkUSK08AN7E+h
l3cUteQkCaDmXl+FaMJZHDHVdoWB85anU7wBAHPjNnzr6NI/d6up+qgClL72uQ7CR4Kuld1o9eEb
LZA73OX2Wn2gbFt+pb+trQPLMzifM2GKtJEbkVCIl30O82METoYLevt1dYCCJxUTPScZBcfggDuR
B/e4tzp5lF3rEERlDZlcp5fprMncpkALMPCPvSikndRVu1IhiUYr31XZcDq4CxncIuWh8K9q7f77
kvf6cYJ9phMVRZjIeIaKfCrQP3oAmiXqdNV9/83WHL571lXwuHI6vweQ3r7nJVxqEUVAIJFZLedo
XffdkIqisub95jlYUbWibAxbU9sRJQlagqgUxpO1W+KwP92IUXfeTTNnwTx6xW1sSRQyQ2HmXTWh
R5lOfsFdNJMXPTqGWArmqArOm7HBRJhsx39vSoBBN0FFfphybxvB/jANkuwmrxckYdG9PLeLYnHv
Ymer11NY6HZsvy5acSKMODS9MS+i40CNlyyvDf38wqPmWO9NXtYXnbdM06GxLRMnTmMHSzqGU+ek
EU4b9EcWP5wSV4fiC+iOgarIMjmEnjwUuvQUls/i0pm9VNI9QZ+nyqvLGrs169orSfp3kxdbXRIZ
jzJOLAO/PxNlkRWo2U8BlXBd9m/mya6K3dj6i0lME4/5LRV7+dm46H9D1qnMnWkCB9TepsLbuRiD
+UFYc/ndiXRWHHKaqZQuuexx1XFaf0gxIXDOjB7Let+vU/NmMII0dVwEgXxGxDEA/wnj6xYdbaRJ
jZlvSi/EzLoA6kXQUweiJ2T2tupUmfPBczrF9uCq2cqPsS7LT0RBZH9W1gkEyWMqMpBGG/2mZWVK
jFoXMe7AFrbnUnntpyLys3fjuszhqYTcdpeGNkSUziUpTbppHVwIVXUTmwPJhX2M+HabLERozdnS
BNFy3lKx+4Tdkn8vLVEVac91H/O6XVDv7NlxxsQfs/FaeotATYsijJOgZkKlTUWB9Wkhv7jNt8C8
7ae1umurjuhKRW30lg3F1+mirLps2Z59InMnKi8ElashtWPLKs4x1vVAAptOndKLcOJfWtOlljRZ
VqdGCkIbn9TQJ5coJ4K5NSC53GXRJPwUy+GuTGlGBWe+nFwco1TFVDYibO85PtRdq+ql5FqAqrUb
ssDZe0GvPKpak3NNFDexlaBuBdHV0FExvRpI3VAaRCjsGMzLdB/Mzvp5VKMpLmKjOQflqN2jbsJc
pPPJSyVtiVMerT5wbiVnDVu4k6ba12KJ3yHk41CVLZT4tGY9UMY5NhHrKxvFm0oPqsTWIoQFqJqh
E0kRo4eTRFUn8rNidkfnYEeUBdhfvRT7XtVNRnUvoDbkDWLUp2g2Oqtbinm7peydt6Pv1+8COfo3
eNuuqBUNCHKnrVzWM8APPs0nT5UdGqNWjF5XnOcfBzNm+gjyVmKzE9ff1gL6RUJlibwI1oLdHKIh
q+19qOLgVpmRvZEv7Cquen+hzEnIae+mMO/uBb2wH77bT2VCgYbIREqqrkkkG9AP9SaDr7Vvyq+4
4oGl3BDiOUoMIaurVo0knC53ABlMKJYLCnHodw9S6OJeeScqXaCG9u6Vnt4JRfq0o0cT0f9pb4+Y
JgpjTzulujYIDeCzgUumWm+8TC9ppXvOFo1lVuZUVLmI9c+bWs+73Jriw9iUr0ko/2Sx/fIQYCFP
UPWTvNozRAqLz8Dpzxtw3dlwufHN3oyxqb4XWyfMHvV0QrtcooWdTFvOfUA428tdgMzeBQoq1E9/
Pym/AmTocgKgwqSMQh2c3KdzYlynRZQMI0841eqKzLp923tN8QqZ46X2LRq79I1hj8Tg+56Osq0q
quRkN/ualPQIWbY9CLonhxq4406H6jXZm1/fCswP9H4fWA6x6fN2cU6bsq9lrPZxPcXJmHfzJY0I
+5XO+wtQmBMdFWECYDiYK57e+k+It7YxmxctTbO39cDGbET92G798DbIQoioG851g9Uvb37/wV5o
90OOtNEdPJEDIMg9HZSK8Rxw5zf7Le/ntI0W7+jHbXbQeategRG+ACJmVUDzgYEOZuMXDoKF5dkG
gF7t/Vy+70asPLxp0inNNnWF3UZ2dNFGPLSho9+33jakde22r4mHvvQp//wMzxaodC3pzSbmfRcU
g4hxanWVW7X716ENJ7d1hJlp+aOe8hydKTA9XqlT7BkrTIjNR5kEGfVqGGXR17n18MQpqyn/BJzm
Nbnkl3YHM3xS68PbGdHZp58UUuTGqVSqvar98aoQPcjJNR9o8HfdZ2PR5P39EnpxPAR4QtDSCKu4
J5jHn9Zt0cHKt+oBxVm7XuGNdXMaWFV4mAIaZuNJgvf3473ASWUdBSAgwKgIDuDTN/7TgDA0pb0G
tdpnTd3l59XKSGnrBtnVOoflzbB45kFrWmgKCxvg4jOdXa+ytjBx/Snay7YJLpqxcj/8/rleXFpo
miHh6fLJn4vfjSrwigxNSSxIRPXZGqGUW8g6J78f5cXZxkcbzDaYGVLlpy+fj4shMXMBlG2k5kVs
tbeVM9M9Jvm6xqD9NXWeF04lDF2QyEDeiertcyh8HvZ9MPmi2eN7Gp+742gOtB4DSlrAvezMBPeb
GNrpr77lyeMATT+UetBMdp/Lkm595fhElGqvVZc9iqCs3kOKWm86Z9nOVx9C7isX16+H088R4VRj
egQm8DlrNG+WeCjWvN2LwJSI7gb+W7+OqWtFm0gLkN2pqlne62qoqTkCmEMDNOX33/YXQNTpGVBH
DQHOAol8DrQ2w+SX5WqxsG0RImK1RReVf2K6TRTDVS3dQ2R3UVr29fhXheQYGV4GU47CAw/wbFXR
4/JMVmp0yDHWPo6ml3vAIjrp1hkLqMl/TQ78l1V8Gg/CFs7znFO/xE5coatct6bF58Ytv0R52NU7
QZ7zdUNbtU/dbXjNQeOXdcyIJ+rxyQ4FaNVzkYWlienQge2GvDJhOydCfTvlAEgKLHcugR+IGzAO
4pUj4Zfb9TQo4HeBIhMQ2+eW28U4qQgJuHY/dpFK4hiAd0tbEYhgnZ/9fu289H6n+5tRTpiCXwXW
LdenhaH2hbDrPgmspm+OCIY5UeJttjkjnK8+Kyb3lXF/bownESjviHwwwHk2KoJBz5ZOOwH2ALLT
7S2xhA+GtJJSVYzpd13OHvJoW6XfU4Ir930now9AkRX5+JTJqxyMFP0CSV6Sg7l4k+dOFiW1Szfy
/3CaQJA6RYr0CMAaPz0ziUC9KQ+zdh91rTpa1Lj2QI7xuI+pyOTbOr2il/fS6qbMCcyeeO50DT8d
T8a9afy57/bd3K9psNb5YbFy/xK1ugrVq/I1XuyvkiZ8A27DE9kNGgP/93TALmxoUzam22ezTzXY
zrY7ggu5XGaYVd2KNdzMflhz75OxXHFT2qq5C91pyJJm2Pz7ToN3/+tTjr7mSWjtxMvENu/pE02m
6yetsm6P0W2zj3XbHRvV5XskuZyDGHBV//3yf2GnOchvYEiB+Q9cpmcBF5UET0l7ZspLrziOg/mK
fbzcR2jlHH4/0i/XPPEcvHiSLSTdYAE8G2nzs9yXLq2MkmhZJ6FdeI9o5L0mbfjrXXBaP+hv8Un9
U1rwdALljEcLPl/9vlKdfQCFg5C051kX0VYjthgAnugz4Z2TMrymS/VrTnliiIDL5SSBFIbY59Oh
MTmPWzF7/d6jTQgwtgIwIUS+MyhZTftu9MNz087j3s2Jc3wTd7d5P+qPpEiveev++lXxQPTAssOQ
Zic919OuZpJJG7AEAgFRdrSWefkRw9O5m03Qj6+s2BfHIq4klacOj7bj07emIRgBfWasqLdNUi8e
UrtOuSXLulb73y+hl4aCShnjF+6ABn6urKbGoGu3KOj39qr9HUusPnez5l3l9OUrp/Ovi/W0CyFc
oiCMVOXzk4gOhgf+NOZTLtWmE2q1wDZzLTv5yuz9wiJhzaAf7zB9OH9xHzydPThi/eyPJa5Rw/pe
m/CtBfFht02l3gchFtObR1FInIABvdVXr2zJl+aTV6QActLg4cJ9OrhubW/NN95ytur4MNA4OQcp
VByrYeteGerXa/anAyDm5Ox/Yoln7wnhwOmArgx7UQbmUHd2eLcSOe1tkXWAXsiRAjpg8fBKxePF
PSloZ/3XuM8YAG7Y53aFkyogL86EuZ/kedNEzsFVnT4oTCd3SBwO500Zx9wwZniz+UP0RWFN/drJ
/sKSItGjTkRMSDXkOXlm8yUyw5UasPsYwxRwuH3RlJ14ZZ5fHIXIUCDUHPJVn81zgwdCTm4+7Ffa
nDvKTeayper8+S9vxJPwwokpykDUXJ4uHIRHHa7GfthjzaXOumnN9xjUucminOWVCyrkTz0Nk2AT
k8yQuMEb43R9OlRrx46MepcN0tfDPqpx4ZTaU48L+ymJFsRxXtmRLw6IybPNO7gwjJ/dwHm0OOA0
xEDbBw3HGfr0rq6C73T54QAEVf3KB3thD57OTQTFUI4BdfzsWsRvmZJ802rkEaSXFiqwKXjUdroy
qa9shpfWRoBRK/xCLgaEf59OJWhmsdQxphgDs33vzBh97eKwBC//+9Xx0jgE1KQMCLaEyIg9HQcb
OJRwKonuromifZyZG+gYr9mjvTRvP80w2VECWuGzQUZyWUtm87Cf8xiNWKr3BynGbRcotvjv3+eF
swvHrpM1BVEFL/bsDNFOYKZh6TB9872TsS/6etgtgD2ZiuUasfkwHYvpL+tBsuxhE1FbBLVKfnJ6
/z8Va3DUyrupnPXeaUja42EejpBF7rpVO6/cdS/MJOeAHZ3MkgmdnusDOHAJ1RwrvUe7YrqYK5zs
SnjC6Rz1ryUUL6wMphFRIHESI4BG+PSlaFOqitBJ72s8W+5oC4nEN8H0yjp/YQdzoznEJFRM4+C5
hWeo0PtaNp91Xlfrvszb/KhoiWGuQDeOMvL/IQKCBkopGClZDsPnvFM3056DUYXZtzkU79FeRNIr
IsCyyZd/1Rv+49vy/+Rje/evg0//8z/5729tt9Kgzs2z//znbfeo3pjh8dFcf+n+8/Sr//1Pn/7i
P6+Lb0Or2x/m+b968kv8/X+Pv/tivjz5j70yhVnvx8dhfXjU1Bx/DsCTnv7l//aHf3v8+Vfert3j
P/741o7KnP6aLFr1x79/dP79H39E7Kr/+POf//fPbr40/Nrhy9A+/u1c11/Ud/381x6/aPOPP6zw
7+6pAkR0iAsuOjCnk3t+/Pkj8XcO9NMO5qeQHU+VT9UOJv/HH6H7d5oGUP7BM3FaEez98Tfdjj9/
5PAjHxlvok00xEmS/viv53vyof7nw/1Njc1dWyij//HHT4X9/7nIyBeRIKbOSxH9RGvlYnm69jFM
Qy1rVH5aiELf6zJ2zpFkegs8uNijjpmdU0fD2dEs3mfPGadLrLmGtCxHc1GUAN0cRN/w7cvfYPqd
n3WOBugBA51+fnW/OOLuT7P776f/89M+3aj/eljMaKG689jc78+OvKHIVtAHsQdwaRsfUL+Ci4bd
9ytXrff0ZP3XMMw+pwHEb6TaT9Hxnw65OeqysrWUl6LFqN9n5LgC4s8Qve28NgSt52OqSlHkvI6U
qBILFPFDDjARfwJROucwS3AGReKhOZRgRo8evCtA2rVpKRmNZZ4EBZyGhMrgIxIs5sYGGH9T9tD/
utWvcqra5Xafhy7srXYL3tAmpyvux4ACICph254OERk+jMPVu88BJ4KBLe+WqLO+tXGMrJDbd9Pn
GJ7cayHIC2uFuXGJ3/CgOBF0n02/mesNMFzvpifQTFCa9aAGUb/TUkw34TL06y7wO3mmwwKQSVYv
4bGQLvBk/MBmyCmC9o9UBSCJrhD72l5zZ6/Czr0vepi2YLID4Pi+95rQ7s879+kSR1eDtiEKeNhb
xs9DJ+IOMGIKlO08Q4VNMoXYBV61E3F3fWaP4XYPS0kfvKHdEr+o3VtQGGvqINq4n1sHFFvR2d1l
O6zrd9eG4EbDG+aJHqzbMptvt3CwQDqFonhrjEuxq6eoqxPgUEAMHIBMr4QxwdN75LQ6oZsi+kU7
2haUYp59BXrYGvcGYJCDB+zYqKw+t9vgBAeL1JAMRZBf2G6XvYObEMDRGmmUhJscDgK2OhwWAKpW
Mnv2+t7uPfM+a7quSMesmsH9ZTp/mEA63YNcH/G931Zwe4R8XUr7Bq7d7C3l58zH8iXpMC/Yq8bq
9zrelM995uXfGauaUgrM+GTZs4rScTVrvdPL0t1vszH7zOrGHi3ntVpgfORvhZqzj6PnlCmQgebB
FKL7Mto8dhls0GS3uBuPapE5ULomsj7l7jgcV7A33zVxFl5ENYriY9sM627agNVQUbXuoAh2t22z
1kUSG6e4//0RdLoA/hT5/2v6YfeHpOA0hZzn16oFe3TIbIvV5PXF2SAybMdEGWLeXEdZkS5yQOVk
BrOeWCpkihwZ4yc0+g/UT+sgtSw+h8a/0R+mu0KUwt/TYnXAyEhELevI62+hjsX0UQElB0k0y/I6
XjtK2/2WDSchsW69HrP22OVqmJMB+XYnsX2i5UWPMp2d6WrNNPocQT36/JIF+K1fEULJoYl8Ucoa
39dTu5n/z955LMmNbVn2X3qONGgxhXIdWnICC0FCa42vr4XIrGqGMx/D2KMatOWztLQXQcIBv7ji
nL3X9tMUxmqJw+BUEP+KiklPk9uO2AoMVsHcOIoI5gMnblim3NSMjUMdhfmIOcKWKrXCkx/MJUwL
UroVsSVltJXzAwjm9oTTUtNJ65Sri0WYRPodY7QvxxHNTTx1WeoumVofo3wVW/bYmK5iWb8UWnNy
C1Q10bZOr+W+FlF7LZEv0lrw6RoZj/qcay1icC26bcwJe4oRCwexDHvAiFp1mQDRfNbrbDqCkctu
5MUyvzr0fS7i/f3Vr3wLDkWUJvTzNlYmL7iBpU5GNs/giucGezC75YuaAAf8HIpO8hcazpJT+hdi
go9e0fkcRieAmg9dYALi1iXrpyUJ+aKJaiqRnVauSAcWquk5odx3aDT50JpDtkNdX2+ILcl58SKH
jOTKxdwYnQQLeKNVMVTGVvwqs+5jwT37WFDaSUkAPb2i9M6OO9KklpOZYUS1xjUBQjWGTVKxIgWx
0dtLMi6+UimUFXAT2SKhyWiWc+EmLIPOKSOchboyiJsenKGL3kvcCzEETbg94RGx/ZQTi6C8sX2q
nbrVvkpD0f7lReZAyWbiIxKFusHnRzr3Kj7wiGUB91xy1ItknvDHyXOxDVLpNqOYgAlZNGN/ybt6
K2a50DlJ2lymVfUDizwWmIgGTGkPRVziRBtZp22tEcuLRk3LwKNbtLoeK+nIm54WdrPqemz8JcYp
CSYs4mae7ZREDW40onQv8iJmNIkzauwGVwJy+AM+BBx2wmiZB8rkauKQ+xH7LXlB2yZl9lDRQj3J
nRndZkEiPeWxJE92LEfD4AjUQm7UtC0do9GmXbbM+lHs4vtaz7sXAzOPK82t7gYJfBGbI3301Sp1
Fl7y8a4gf2GKhHiz7qXOzlTJgnholiTJQbW13AXaEmyXOp+o/cRETS0SLoyCu6Nakx/gCM/e2E84
rDi97+h+rKYlQ7SXqa+8zqgk7Fa6+sUBU1k/wtnghX/HSrn2WkRAsp8HQBsOM9pUkZl8yNPHulbM
g4BcXAlVyS8SXfdJHVE2yMBJPIj00Gnq+rke0nFvmWOykSnE2hmUD6cT2O4UMK53Q64LmxjmW7jM
BJJhgLqv50VzUzXqT0GLj7CKEsFj+dSeU3yqSMv1aIO3MN8iBvoKM3LWy+M7WFu/KEaoU7K9R9Px
+QaFOA5MCrncoJTKVyHjci/2au+ImC8wflBgLIENHKWynlhCXASXgzUBO9Qx2VLVxiPf6+8iy8xX
795Z/fPvT2bRj2DOABgCfenzJ6vMPChEPZccqVCTKxhugyfMTe9IBvAFU8q2cVNYdmc+6QjyOKDs
p360/qjE9fEZEPytsCIQO6sg4vNniGPcihBbsVNV45sWq/p2sAbJxyGwfNGO/1gYPo00Tn1E8XKe
kEVSHM+nmqmdEyETQfG14ZRdDblhPRhze5lkcn5RrWYTLBdaddXKRfutNJTwgc433sNgklt70DTh
ADo97mzcQ9JrWvZba+nC2K4zddDtZaa/gXpj2SRgQgobi2mabBBRL9dmmSV3Yp1UgZOWzUuBHSKz
JXKM9kZoTaanKskXrdKP+s/ZndIzpnNMy2V9Wc+GHAdNXGNFLTojOw+3mAhmoq1aHMfIXJAiq6o3
4AC5mSeZZlcSJgSdjupluUpS3KofYTsgyr1tEyw6+CmGJMQcG1VvSOvnW16sg4h04y5voHDaWTVg
dJxzs3mp1cV8YNnW/EEIy86WspStroZjXw+HWKWLWC9QUNrZVan3OwneqkslX6r3EQzPu2jl8XNY
6uZTRpnpoNBUfR07FetuhW7pmNayXmJcwcmNX6YEWxGlO2npaMvnNTVYyCV3etdPTxWsAmTU5T3H
u0HaVFFbblQp4Upi4GlRK8d/j+A/Krv8x2LKpwLMb4sz/wvLLh/rxX+uu5zKovtefA+b8ueiy8cf
+rvqIot/UZ234HOjAIL8uDas/y66SOZfVA4o2bOHWzVQBj/5p+iiKn/BbGY/IYP1psaiMXj/Kbqo
0l/EWxGBQx79Wn8nZeMPii78PnPL/31NmJFJfYKOy/FNpeRNdu3nuUfQBFBISpY6GRsgKAJlI8Lg
GTrg9ugoptqeumqiGRt3Mmk7s5zY5EBmOp0MBHjbTJIT3avmqfUGjBpQgUJTP7Zt1y4efiCoLjgx
xDu83dBDcr0x3gn8GzHF5rmVHTUZ98eYaXnu1nJWO2qnNt8NdUIoT66lAami01zTCJqaY2GULXYd
jsOlykRdcRgM8sJmUM/32cQCEcScSuy+rpdoY/aq6ZcDiX2cFCrlHmrJUGOQZF13xGVJEnuemm8z
PceTqoT46MrWaO8VtbZiR+UJENwWqJCjVKCCiZMBkLARuuY9eyYNjAMUO3GLl0+5LsGEfmenXwqO
pDblXgUHkThCVNI2A/NjPuNzK9HnKB1TQZAYRuVioIDBPWpadQRhRVKSWFX9RbZabTZGTSVWaTLq
N9ZCNW6rznJ4x/4v3Mdiv2A1yDIjdYxUyS9SMGiNE/G4n0kG0B7bVpE78s7m8gB6YZhtdLAlTk4r
qWqvskpPGuVqdupkrjqnEnO95NnIw5VoVjVOZ7Ue7msB2yei7nkmahEeEl7DoGXe6zHCFXim5/RH
2mvqadKm9DIcVOVVK3qFPVRuck42y97S3RLcQHOacdjs5XiQE77eXtpaucQhybSm61IdzN4rlinH
RIX93OZEpguIpZr2qignv7Z6S+J7jtKjKajxY80s+aDLnah5YKyUPedXfIIZ8kTuJeuEGdKAdWOk
QvbAACcrBIBCMHmmgBLKE4ICIE4baJXldmxUm4t0KpqrpWuWg1wtHPOsuBx6V2XwmTuB3d1DLrM2
9oMGOp2UF4QeoVYTlR4GtLadUAhfAH/0iSu0o3SvYm98iSmxL9QVOpAkGTGAUFYGtdMdrBCGRh3N
Wk3uldE8iyKHTXthej6FqdBGFKCUhiD6Mu1u4CEEpzGZRa5h4chwcKznoyOXcbbLCz1rqIkmOuWe
flnYuZt9etVahVE5pjFRdGQMlapjLpGBx1du1MnBsyg0BI61XEETmEoAzOj6hVkIMCalWu0u1WQo
BWxN49C49STG3yOAtuVuEavhZAltuKd9KCGBF5LM1suuoIWEIS3fl6pS7drSyGtfy6UE0G4RKoUD
wAM789IrpzkYRRel0nRtjGZL03pdf7FmI7t08qgVr/NYFHEBK8J0xLE8MogLwrYoFtIXucPhCDiM
WZT9xEe55P8vUf9n1UT85xVqE782L1n30vy8QK1/5J+ugPYXHZmPrqdoIIn52BL+0xXgR1RZUFnT
kUcGgfvif1YoRf+L4h/bZgVxEDq9tTj1zwq1/ojCLA4ReOwkstAO/IMVChHUWa2dnJo1IWjty644
UUCpn5cocpujBGHLD0myo92yq+7yG+lprWF3IMLsytW993Sf7yNnOQJyq+1yM27SrXGwDvN37Ti8
dzs2tBfFXbYTLrN3HHOuts3ulsgz3saHLrDrl9YTnWLHjOJZW9mpduGWSsVh2Q3vER5t2a4d/Nhu
fV3v9ZfoSv0Rb8uTdpRfQJwA9pQwBj40d92x3Qs+9fbLzs38wqX2sUsf5OvqOHrBdbJT/PJGdmQv
u5q9+pqpr4Spcpd78VYNHcsvLsvr8X6k1hnZ7fVyNDfTsX/odvWNcKm8yXvViXyQNkd9k15ofr0J
3G6beuLe8LFR/kiuyj2f8kI5GNvgIb9ZfYZv5g8Bp7xJUoITbnudeD671u2sdc19vQ+4KFShS8vX
tuJ9OF3W+8q6eu1P8R6nyD68iK7mvXU5P/AIj9zDD9kr/GC32PFed0RPOxSXhm3YlZ/dBnfyjg2m
Ezmtc4eX28u96ijulWPkgprzowuMdvvCTz3WHLez8834vQj8pveiJ21b7iXf8gmA3XIwvW7wKAqH
4JuxTTcQqDJ3ul7BI5od+LEtwPbunFh3V/wgvx+dSPgKXzPpwAw0HrRd7+hO4U8Hhc81Idp3coc1
+HZG6KE6eA+1p+WYb+Pr6lBvUCsku3qrubqTcF8os3gsyS7ase/YlpvwIO+Lu/abcJGfzCuu8Eh6
UWCLXrSjNGLy2NNNvNFd40bZ1q2dvIcwDR7Tw3A5bswf86np7OHRuoGr8qgcutvm0tRtKdoAGVPF
rcUH1WxhK17EvuSJLgA+R/L7F3M/77vCQXTg5QfpUrhlfA5OHBWXcb41fMkuT/x5l8nSBkZxyCix
+QbfyCZzq2cO0nZ9TSm3tiGiKRc8tLxwdHfaRgAgRFe6mwKf+FYh98XYqY6DP4Kvs/NXzZ3ceoMM
L3HC01Xu2KpT3iQ+NWDf2GbvfncXhrb+IBcuFeDR5DF9o/AX2aYHNshBmOEJJOvwKepv+Wk5FH53
WbKDAPPDX/GeMIxEZ9qxnVAlMCUhSJ/jWsi1m96X9KcedIrV/eCoA6vmRxYctNzWNVhJ20k5dfbV
W+tjYp+8Ylu7qhsQwC06yv1wPd9q9zm1X3Ym+YH/TwNmNTtl5rRvZIPY0z0mZsnB7Ysjx5llR2co
ZkdIhgWHMTy2hUZJGcrjPhPtbt6Kb5PaOhCePdELNmpjzy/1fnksQNpY+9CrXShZyT54K+/6K7wX
mI2wgjrTvt4VXmq8ZPv4UruryU3Ut7NxG1wYTEudP++Lo7ohKVL8rt3XSFjc9rK/ZRdoOJLioxQ/
zTZMNxgQD6ovObGTufARiVcv/JLSD/gLKBeZSi4zuE41tRM4D9EuzJyx44ZP+nKnVoaL3+mu2fMG
2/q9KENIsofyehhcowMImdkmXMFTeaW+myAvvMkHWifvazzD087ITtlLfCvs9I0l+4Ut1JvpB1lG
jlh7j4C8LHatdnoteLzTO6hgWut1ygvPV3wi2VhWH3XXCpz8e9U8Cl6quummAiqGF3jZqroHE07J
vOJ1ZIOnbw28lrgzmwPl1PaZPoqNi+mmdkw3lFw9OijsExePMwgDgihd7Nap9EilnYrBt4hSPy7l
0c2CtyDOfMVXbvtlm0dXk4Toey976QMoC+lZPRjyqbiHKZo/9o9AzNit2+YW6xBAhnEj4mTRnW+G
vlmJaQ9p5Ov6A7lalvgI/aDcjpHN8Qe6eIuvuHCXp95ytWVToqzfzdYLz3q+VVL+wvF2vDUeGFMO
psDporsRB4f4bFoqzb67Tt1bAus0h8pzgffNn8f3yDyGFu5ld3xsH8VrUbMHX+RIJfjs2Ta94GyV
3i3uhSvzpt2+E/lb2LnognCtToL6YpyoWTv9U30JtcxufS0YT1J4U/jKJa2WSbOLb0Z/38Mki2tj
I6OCLgfBmd5Ift0UGI5tY4dKy+nc+Gb0Zk8PoEWeEpcOSnTH3/OUOdF1xH61HH1eDskVoj2Csuok
Wyf9leOKHbuJNwAnjnZMG3ZI+qD+qKyslU1N+1KqvXJmV26bUE9Ul+kth244uMIDJ8X82VKhgNhy
foqfxOJJumy6b4AhDM6Z4bH9oXSTXVdvWnNvXWrpod/n1lEVN27t9TYvVe8Ok3M/eN74lgPWTmCI
OYnNwVR9DJf34SRB6KwqrM/Mk151AgnE3I7Fz54M5tWUH1z3fpfI9jzAs4hj8YoFq7D1t9a0F7N4
UGPV19P8kZDF8QQ8NL0NOMJVIFy9YgPgI9n3u9GFK/Fq3pgX7LBjtzuB7mtJLHjlX90p28/H4JLd
rVu/4v3fcSm+1MqBsHk0aVxhV95WO53FRf0W7frXqrbBBb4qV+NWPWjwEAZQWTa+9KNZuyBEtCtp
q7u9K/vc6wj8xTemDf8RqbZIvZ1ETQZa6RfRlrFKyzTubWPcaqZnkDBa7ZJ4Hyx07LecCkeot+/9
LmjcaaHZSZt0H8jk1/mlsdlHewYZo3k4cSLF6N1vY/fF3EYTzB9fN/1R3wfdlVjuQblOnfsuYon/
p/T9R7vyuzLnf+cSnE9Vo833ctW5tOe/9L+wYGRRvf3NbhxZ0tv3T1txfv+fUpH1Fy4S9OgI0rEU
4dT6n1KR9RfOgzW4iVO/wa9Qpf7vUpH0F5kSa1IHen4UBese/b834upfKCbZ2q9tQrofuDv+aCP+
S6UIEZBGfw2tKZc8d/SO2RAXgq4JdlDO5T6Y9OUSwFOEet7qSENp+gvVGIfrKlSETQekbxtTFd3+
9LD+RXazVuM/V6ugsq/p3USgoJY4h4hPekxhtqlX6iD0m3IR6wtDEpoDehXT/f2lPp861sIYRTns
xDKSKR7reWFsyoVWG0BA2I3BtN/JNaSaom7Tr4IRPzR9n+6JGBl87avnkmI63+Ln403awb42Re6p
hMwE5rKctph36ehn3aBfjGClVRSvdaIgmouJShRneju72ujnN02bk1Mzj9pdEBaIXhS9QQtpIkC4
S2dpkrbjUCDPqMcOyU5YAltGWTG09P2NIeXwINSYiOdxncjrVK+ep1jWvLIySLqYMklpvbDuxnfA
qIbXTmNY2EOydvIi04hFW57hJ3qL2QcDuDW9OjRFpy5+I9CRdPoxMiKvEZdK3dMdp9zxh98Oeii6
ZegkcaSJqBk/P7RJkbOArNaQCtj0ptcTitNBSL8IgTtrW8HJW5skjAPiaT6EumdXqet+lGMBDJcR
ttJWCNXxMAeTynZSMu+tQWk8SdBmal9CmWytUJIuRzNnIWrIQk+lrndzssqczqwkJnkG098lDWa+
f5fMfdbfrB8PexZ9TbyV+D1ka/35T634Rk47uLJ8vKWV4cy1YNntSoBXUNcNBxUY+He/f+ryetT+
eaxyRWYo1H5rZIBGatbnK075pMVKAINKLof4XspBnTiRuOTbsMzqNxDH1QKZbsgfDTmqSjuBovom
hwP5XhMhmHeg+UxAVdI8PBfZvACrj0QoOEOas+PPGpVqa5JV84sZLDIaPjllMwljGcwIVdLa/PPH
h/GYm1CQemNoZ+b8+fH1S5F06VIwhsT8fmmybhPD0Xb7Tj1VsvX++0d3PnPx5CxE7NTsqZqgUTpT
8gm0ESnkIniCSRWcAnVRN1jW5stCCJQv5L0UWH75ltaABWSZRNQRCnB2Y1ERpIIOn8cuhljECptV
VuwPvOuelkrCvK1NiphkAEotlXBNDb+vrN8rpDWm4WCmoyMuZqEIhVcXEnMnode5b63JuNITI9I4
d9SKzDZ5SDVXVEFnuiJI0YuuiAxAD0OEOIEeWkwRMh6Gq1KrGtUelAnhD2ETneAgChJnZ8yHWrDL
sJCv4OcE1iU/1K/HZdZeJ83MSnTPQrUvC7rRYLlb5ixApAuoNSvCEhqnmjXaQ1RH4xe9+HMIwPpS
8c6jq6J2z6z8Idb46aXSgzGdJzrkUP2sgfM6lHGvRopzSeMveZ+yFkUZNOjmtSmt4KmlPHul14l+
VQd9+ibotbVrWsSX3u+Hz5kN6u9PhYjhn0+lrqvVT58qNa1aXvV9thqV8K8kucob25QnzmRg8rX7
osyap7TQADmCCUw40ANsf/n9Z5DWt/vs7ScSc83/IuIGQsI6xn/6EF3WUFXXQB1CiUxyX5uLgR5l
UFLubRGOMwAyW9NpZOCi69xWlUACk/GBnaIOAGYWlJJJMdQRBZr9vaJXCinNsb44BBUozRcv9/ny
vX6NP3/Ws7nR6ocYGQyftYdH5sTsKhxlpA3yxSNZV4DPjwQkAwblVQhNiPKHRu+nR4KPcRiijDDI
Lo/m11pXYlfDg36halF4jyIM8nDPIsAim4E7Eih6xy4y6/7q95/j1+HBxwDUwzrAR7HOFQQVkPIw
qMvQkdCnOVlXjDfN0oQ76vvGMdfWXkJTUGdSQmiYhak3X1z/15WI/SUqLxbKVcZyjpgx6kATepTB
thAtPTCypD7Sn4a9PRcIjsRC+sM4Yt4HnIcrzGAVs2NRXqfAn577tBTDgNgvdOSVA0yOtL7t9Bp0
/tQiFO2Mr6LTfx1O6/WIU6MiziNG6v7peh2vdISEFFljVg9uJQ2FAxvzqwX9X6+ymh01Hbn3L9nf
Geg1cMfcVdRY6rYdxcbFkm98sYn+16tQStexzqB7Ot9wjmjFzdniXtCz4SIX0toVoKW6vx+S/3aV
D2MhbwXT1rn+Ig+Y/QcVwGBaCwDw6c56WgfA6f/hKtiDWRxQVEvnhxItzBFbr/RVo+qzwdbg6W9H
emw3v78MZ7Kz1xyBEN+KvDohlF/0lqI8xZqe88WQVzD6pTIpfsWvblJkaztep/kBcjM13LRQvrjB
cws+A12BocSRD6Un7flzTy9vsFI3AZs8UnQUT+yW8g4mZO9n0Vx45WJR80y7xaGxWPi9+gYQ9i6J
tcAJgrj8YtO9zu+fJzsMPKvnYT2cwh84e+k0REAk4fTx+rCrFzKEKNlCHt1a6vyPj+c/bm0/ZozP
18IFb/CKI+VUECmcbb11wnYmUYWfWgJ/e+Btt8BWJv1gOJxPVNXRi3g0/HgUxb3WpLFhm6Sm0FAk
OJbTSB89IIsEAd1CUwG8r/b01Nnia4Kf98iP3b7pFwlp/Ky9FzAxLeQ5M3UfokyUQwGx8HvA3XKu
acShc6xa1MKNag7w2n8/rn59oms4HRolmmt0Yc99olNTReMcyGD0BrbtdFIlRwi7frsoJLP8/lK/
TtFAytgU0ufFRq2JZ18ep5FsUiXaXUJeid/Hcu6OQhcC25etH2VddF/so369Mw0p6EoaYG+kIDX7
PGFaiDoUhPaBPUObsRNkwpTKukSiiYMR+ovHeKbiW09C3JRBzN+qL8Qkerba50C70ZgmAZQPOt6V
aBT7zmyr/QI42A+WQvTHTDEe8syUb/rWanaikopuKmnp7vdP+deJQgcBQzTlhysIVtbn21YGMx7U
Fftr4FV4JG+hBajZAKyum1rp7V4Jll2WoWaQ4lz7Yt//6yNfZ3TS/ZjVORN/HAt+WhPTWZVyMnAC
u6uguyYLdYOW4AiHSKWvHvj55L6+kqgVV/YMABr++XybfYBTuxUS6rxJ/4ZyUnADQw7/cAip3Aui
JL5X2r9oM88ugtC7kuqe2KzEWNKLcEkGf54i4Qhls/ziUh9nvZ+nG5RYSC+5Cgwf0iLM9dn+9OyS
VCsJDUB/US35gGECk8mGrEOqXcM8QXTVlVRTtotIqMLOQKuN1EgphNmdhknS6IuZSIeyvDYzR0xb
lNxVU9THukutimCSaTCumXAoZQNB0kSnK4T4ccAYC22yWcbyKuzrlEZqmZNK9fvx+OsXxX1h7VN5
+REW/3JfKjaofBEI52rzbjsJguWWg5R9cZV/e3wq1k6a/tQp1+nl8+ObI2pEfdbQlCqG+hkzDBor
ylpCQmcllJ8rWBG1LVpDf9u1RclMPghMBXwd0lMaZlhGBlUl88CK2SRoUA+yWAJj3NQT3J40CpnB
sQPS9aIqMV0ugdjgRynlrrNFMlUk28oasfpivvxFGceQWN1alH6YmllSzu4JH0G31EnSEGOW3Enk
vry049pEn2Njr7Yqi++kyTdTlcd3QTTUR12ulC9ErL9+e7xovGBcX+HI9THt/TQq+zwzhiwgWm0M
hsyPA7A3UHi/4t79y1XYCK67GiJ8DeV8zgoHcnJGdI6OVMP6rnDy7oZgEL3fj8Rf5miqtaCS8IdD
Ilv9jGfPM10GNu3S1DhsI8bH2sitH31sILCuA/Ouj5XUbeS2nDwrtqLXAJ6zW4jymrjTL/1XPutf
TvkqXyv2GaZqKuoqe5rPA5ZcRLKcCiDPinyTBrZDZMQAwp9d1hevxr8MIyYwViVIEBrDUzlbmqoZ
UlAoEFNjWKXWH/EtIuHSwRiEpL4DuiEzaAgLpyE5dvYqudcTV+9zQ74S+1C++/13sD7iT7McNl2+
YBzAa0glR4zPd62nzDzSTCYUPhHtQCE9oIu9UGQj4PsPcR5EUjJ9r/qh1dKLT38ddT+NXVEhcyIh
79PpuiA+ggDvXErPg//7Ozrz/eClXEsiK6MKOCxL7/nJd2bDTPpVWThmKiMFwLAGPGVu3rVclh2q
iNapmOi2Lw3UYOIG9FM9jWOMHC6nnU6FQiAQYQhpiUlkjoidYZJNJyyHqLCiPWrLdtNOpnar6vPo
wYHW3d9//H/5QvBh07dhi0QxVz/bJcWl3JqFWBNPpM4qlfdItJWgREej0Z38/aV+HfKUBKkWc4hh
o4Ri6+zLn9ooCOY1mIp0HYLsAo1+Dkzh0Vo3v3H/ozW0dtqw5mWVG4uxfKC5I1EEZEtpIscQ4wcE
YarC7kLov9i5/J2n+2lk4s1hrddRSLM1ZXr4PFr6vJe6MMwJUJOTlnZSsGiUL61skfwpG7XY46Bh
XitFgB6CPKTxOemKjuiS1BCe83gW77u+lB9VsuJuc3SK3mQV2X3WyyiIclGNX6q5IlyI8q4JY7uZ
pZOcRTim2HoTaEJ2n3CnUvMLr8oWvKo95gL62BpXgrkHtK2dSNRRvqWxJPzI0efWzoBoGoG9GQQP
a7ILOSNVYexaqbPe2GabFUkv6oQNzVyIgArzUlEc04oM1Y7YWNF+IUXhdXUu7AO6NGQaybh7iQPU
hO+xXI8k73Vq4Kkkm5GcUGtlhWVg6p5GawwXVCFR8a3WWtrGYiUhUOvFjLK7jLp68KV61t5q7Bmd
O5tmDIOdqqEOyGcWaUmUVoYAC7yYyAgjBO04Eakc78x81r5pEamKlO8iWuK0Ukh0C3VwF1ZIQqs9
yOtLA/UiqDbyEJnJNiHiorCnISXiKJcpKbgBVe/7tihmjEfEMN30StncBzh90bfQKETHEgFMt0vq
pOhw4+5BYZWp3IFQz++4SrtvZjQnRwxB0eiEIjmjrp4vxZs46YUn53M+7zCkxSHrQam3bpPUzcEi
cgeEcVkK3+sOhrHTxMXyIGBxkW1SKgV516Ixp6dfZENgy22Gh45UPtxetToar0QFTtfzGFjXmtHD
ozRnSR6oT/f9SycxdnBNJ0voKF2TveRaUc2kbC3LqUjzdtkMvdhdUHMqniJlUb7pRYkILZwbqXGq
nuahr1KuoySgC2WEICtWI58aXPKOQCLCSaYE+Qm4lTW50yTrPTX0YIAo3+f5hZXXrekthcIeQ8zK
vrnoeyWfoexk+O8FzqmFqxlYhuzErOvOaYKW+xX1xZI8uYTn5JaKlRZu3vYGpGdNGBy1lMecsi35
EoSf97pOUhT1/8usGJEU6UUrqduBgDd0/bMA01urm7RzZhoUaEQSqcUbM+O0l81At5x+UQvEP9zw
xQo3XZ9gsQBmkDrRTTRxMWxxjsfUVfHGHITSUms0Z6kx+VMedHcEOQ70j/IkeiqbihSHcVmGb3mQ
NYT/GFMd+b1uoIYO8J8egyWJ7omgi5qHfhBn8kGUakw8K1X71qnzFGGaEplFD9G+SujPaom12jYl
qiLDpFvNgfiW6j6OaWU5hEwqvJiLXF0ToYXvjJ3c/H0aTOOQVq2cbbCAD3dpXjQt+g9263ycvHju
BikKMXgb7TEkrivl78mFnRRrxnMWRv3TVJHwZ687NaJVQBHwdksdGjZjsdK7Xpx19ZDOeifbVWcW
x2GsrGiTpT2tjJg8lp44FnXuna4VEYdJUz89YyueQZoBjbqKJ1UkNtJoenVfVZks7kkZHJM9IbS8
tZk8FBtcrwoSLXydNzFfT7kbybrU0VMVlnIgSMEoSbAwId8HJOxJbg20YtOhjl/snLSU0W/1Keud
CP5/49LqKE9zNtGkmcbEmjmr90RlxEkgbqBMSUhNk2qcHZOU0XcCTJfQK8yg9el6GHsw/MJRVigs
OjOpEK8cjxDLBJRwr7JwQIFP04nNNKmm8lsYqarhKJUgIE6l/qIxf66zbFI0vhBqkeLU05BAVA6l
aabvWiSB35tGVO3EqGO/35m4TbaimMf3kA7UCKhRTpfJCBSQgszjIykEVoc4FBch0IGZ8CjSmCPO
f67aEc7rq1aDkyqQa4VOd9W37zHnFDKY5JFGBPkJnbid6hQRXK1oxY2x1PP3rDAQnhldpzyp3Uw6
aR8qrCBjG1sko00y6O9UT1s3K5tlcPN8LknAGwwihbqF3FYXZpa6XBHvGr32RmaOR81i1dt2ptgO
0M5G+jmxxekTs1nSBy5ptSU618Ek1aCPlx8LvI/bSQZVSMKRFlpIhmiSSfPihoK5GZK+vl3ERPOj
WjqVhKDaMyF9RtNSechF3tMYjGr4KlTGa050YxHS1cL86+a87qjWJq9SBTtP+7siNq6mrrgzB8YM
LVIUbJdxTfiGmu44Y3pjmn4X44SIQHWnDaJDNYYkKP0iIOSv7yxEtFLu5oxlUysxvU3Wxoj026TO
H1tWd7VqDzMgi9syiS/GeThoevaaGJKtNeVpkZ7L/i4NQVArb2TA2Llk7FT+hnaO/ayLPFIPfJZX
wyd1PHVjtZF4qrhgFoXzYNRxG8TMBMo33CORXVRUuKtAvOwxPObEaET9TVAYZO+wG5u29CQOVFz5
XTAfQOWJ88haMb8KA2Nyxbome7m964F8itgfpT4vT8GYMe0S82MZxrU6ZbuO3FfuML/tmuaRDcdd
K6TUIbto/CYWRrMVZ2NTzss3PdK8urVOoYxo2mxuFDm/14Ryq8XYdNJOvjGr8DrRjZ2W3psh6AhC
bXqOhUBU4/DAKPsvzs6kOU6kW8O/iAiSmS1QVSrNg21Z3hC2ZTNPmcy//j541SopVPHd6IjedNtQ
kGSec96p37XT36JLLl06JeIjSdlK+q+iTQgYJuImn6f1YK7pUc2mFybZ9FThgTWNmkC04x6lbn5F
x/NTyDrsesOOSry46snYx4BRQVPWe2Cd78Q/3ouUSV0KiqM3+pOR9ZHvx+RnejZzbg02qUQPjhXw
oW/SJxNScYrwP9LGJA+IAdx1WplwG/dOZX8fxfSsdd9NFL+Jlv/O+/JVxVMVzKrmK5+vSeze+bgD
eH51hz3LEJaaOOaJMH94GS9+XurQ1Kb5UqSQjuPlaoLDmxI2Oxn6a8MC2nXl+pqZPyZoApO93E2J
/VzyPQW4OESro18kg909TsLzRsZfDnTk2Jh2ute8WqK4WObx1q2Tg40FOSLrHHpfL18MTTWbT9p9
mcmLxmZV5ImOXmz4xYd/1xAOeWyWGstlly2O6PHHQZLvFpv972Io4BRnGpnyRAeR3wX3cIvXqW+m
vtWvpR67ew5m7zll6VhHfbJvTNe6IJD0Qo8hOnutvC5QqFWud93ZFqFPJPsGpandOjkc6tgxgVxJ
Jo0pZg6pKl7rHFsNUtj/5Eb1ZfLEiysxJlHq5zg6UBdV27r6cUpmOlu7t/SYzMUmvi7IAvzm1Kb2
w4Cr8orUKVlCA8vxgTGKgZFQhdpVC0p8Qh58r0XqZ9OWU0hSZSGgUqhlCRMD4MYp1WhCXV8WN0RM
KrAIwWYrw/+zzMywMPr1e75WIg63MOo6GuMWFxGZjsWt63WO2C3I5J5LcztbFAmNeDFQvENeN2ZX
C828mUb83Bqd/N7EAtloNRFZSmR3sY84OiR7m5T23jE1h9fgcE7bi1/f2XkOL1LXmw4Ns6lW3Eyq
cSHb0ttCaUSTUfrosWEmLCKzY7TviebYYWTi7kZCzLh81yzZzgXp4y/oveEnjUP90Bnp/Gg505jv
iyQdoSbXuSSIwCoIRzW0toGqKz3vNcVP6UdvjTGr12y6B3fk84pQ5XrEaxCbzQbWa3aIHHHxgpH5
EUT/ucMDiChX2PtLXgwhYa8Sfqm7xg1lctF0IYK/mIZHdh15rhwvj1vU8MpJSOae5qvdWmSTCPCM
w2RjgIkLFWkaEFMJa6YQsWchf7fKgiNN7rvz6BMuVJFT6sDGlRwoiGeWhuxgd2zFQhhcO1mIND3x
d4kJuuE5ydEOkq4cLWhFPoFO5mTaOQfJRJE7GQVJbSnDsfGqc1foaYsYzUezhHJy27HFFrBFB+Xu
ALCSKz+XZIGa+kQM16gN9t+87jSwnG5InpEE2mZgu2X6S/jEtO2YU8hvWo+BTLOopOfNDAtAZTx0
/OxVoTInjSy/cb1qcxTKe6RuBRmKadjkCUmKkz2huW7drmLx+K26X4E7u102i/VrmUPQihgqxN/c
TtW/yJEyDAyfavEToxwyIbVBb+8sxug3xWIKaOTjWlGY0frbYdZtEGBaD36+p9wkpLHpKn8hoDQh
H9lSnYA+jhT4Gofe3rtgwFTIMHH87LGYBJY0CEWf3aIdbxkE8OMXrecpbwng20h4mjzUt7oHX9/Q
NtLeCohlN7VLpVHExg+2b8MPY7FytpOISgGHE0vlgf7pqDO7uE2OyNSz78lcmzCv88wl8bFyoPah
cB9+6VbS3OsyN/m0sYYMsMevvk1F2eQYXGw4MIQfnE3KmO8R7/Ta+577sIWCdfFQkZR1Ox0VLn5b
jaRXV1nvEEJtDjhzRXYeZw9aoqDKT/ECwps5RNnHzuSvGK8sjnlhr3K8lWblkQUu6+kXnQYJHp65
9v2+HYvmRrhd2gVmpaW/Wv7AdwcTxIpT2DMgROPeMIRt1XhUEQpBk8vT7u9FXNY/iYUCFhwHzSCt
OG5uGH0NOMCMGqGuGqX3b43S+SEThH4HtVsJ71ApKy/pmLDtCSU+nAPOI8Y/dyOasX2/DsINpKWX
5l5rMMhDhzsKtWtXvA8I4YNOeQ/gKdvIndbhN+MQvY+8yvSfnGSq7/lrx5dS4LWFhAObgBRDX/pt
+kkkA6rr/4qujh+7JlcvvXSQmC4qx44mZ3ZAG9RaKUEidKPjTT716YWUdVruE50sxZ0k0LIgmgvz
dazbMiYf2CAtbTRlljYHRAH3+c7zRfYsyGl+jn1jZddwZ/7b0hYS3Mup7rYk8Ymvv6SkJFMQFjqe
aeh22mqVC/Gh1XSdSS0tduMC9ktsPJ17aCYz38tIIXD0EtoamokWQQFwvv46uXqG+MTW5XPTWk3P
hBOrlNBxhvRyLWKc/GZt6r0IR2Nuh3BLhAWFUTnYjNhXuaoYo8gRwxKiTbBPok8F6LG9m1IfsoEP
Vwy/s3kkvbAGmS9x4KF2VLoGUb0cyGcLOnbSNoT/9u//LuRjPdU0AR5GXtS2xTx8o6bV8AfFkopc
6dWeOVZSG1nbUidfEt1RXxtFNAMU0mqydgwuWBNd3nN0+2Rxko6hLW6/T3FOxKdczP6RNVfMgVPN
LSFg0MQIU7LtVBzsxtMvRQ8hKSKiBaZ+7qSeiqbVT+5Td2nQ2+CxB5TUF4uP6simG1F+g7fJamn9
FQQJ09oRoMZqb9MRrYeVawk0yc596WrcOgMoqvrPhf3M2I+t1F8GR65/jGVsf8VJbKnjOnfuTT8R
+xaYUxI/LGnmG4dykf2TRi3RhaXKWGKx3OIwcstNugNt9Dbowlvrj0CizWJIu2yJJsUQKiAMYPhV
snHlWHtwKkbWjDY+UglkKiqKoT+Y5Six1lDrgC2qM6xoSkhqZMSqOfiNNXGdPzAQsPTL3leujHo3
FvJAIPEaFcpK7noCyklN0GPKmzQZTQ376bq0WVecX4jIk+Teli2LwVFMIYPCz8wszJd1MIJBW4lK
T6Uov1f9YL8KnUOG82nAwHQwW/ocDdBgxhRnPVir0/zIC78yd+48VuFSamt3MVRL8RtMwLnBvLy/
bdSWcldQFTvMGuX005uK7mZMfGZNle79Iw5YGOZ8Po59B7rgtqk7mAyDzoEObLT9/47HjXwVTZxn
ReirOkcSNc03tMdn7F4+GC/7cEcE3FauAZT09iJjnvVN19CferFNewpFM2in/sUq7PIM7i3eQ4A4
QsNE1g1Mrz0gj5MJrsWu30PVqEIHsfhrmgv/CktP8l6TTrMtwmiLSYOkMUsjINlYf5V+QjR71XrJ
HJgMQfCJS5J52VVa6z07KMtn+nmpKLUrl0bcwypIY69aBL1cbtGYxrJMf7tkhCDky2oCcBvPIobX
xA3CC+ylK17MtNRQHWYQOm+KLKY5os60KOyzlkhcN+6RD7t+rrvRULRY3xbkHN+kvYtPGeZK7pMY
1j4NgaAdvJiW2tCveKnbpoi7IyGFhk5h6jt68m0YfKLlp5g2Lk+tZ2J7szHAJ0D9VfVKlC4XGS4A
fmaM5Qq4/SEJos4f1AsixxzCm1E2svH6z6PsEfLnRm+7ob9ZKUZzPcSErjhT9tIbdffCidvfF5yI
S4QvY/mcDj2twNLkbRX6lJnGvlEAl9eruVBKGokFYVeUjLAiAniI3SaqpvwuswKqRCNtN6eeYpu/
mOhpNCjrZJuH2Tr22Nx7/qtFANNjsoDS7lpRry+AsDoEjn6tSX9cJqpww1VgSATSEoUes4MFi8fU
NViQITwj9J6+EqGHEM1qciZd3eiIDq88QXTgBBaGAnTW0G+WmiLAFdGBuLXKGgh4wR+CDFF2BNwY
h7R+IhNKUWtSGF/z6/K/WTtSe/ZLNWo7NVjZX22ouiO0L0l9nszplzwxVxEUJL9fZWOpgqKVDPFk
bNHm9/jQkR9Wu+UvoTDFzHp7PIOz/QO33sIZMJYAWxy8PsGkTq0Z077JMm6/Dyt3poBPvIn7791C
PlkAAy/upMY7rAPVY+tmpH5zWn1tZ8ecDrL1W9AEPFsQ02nQvpi56tOFGr22PYzEAvztxlXexGtc
OvuiXPVkL/Ox+hHLEel4WhrZEvj4lxahYxTxdyvPxjxa2ri91RMdI6sRzO8mS0X/TOOfZAEVW6lA
geb5Zi2kBVN2Jt4kBFwoX3IF6HC0Z32uwrjuxl9Va66/y2bOGDyxEIEIRr/+SlZiHbGfU3N9vkW+
h045WWGwo2wi+gGXAuPt9uVLX0rlF8hQh3yd92JhbYAdJw4TKZ+R91b6+vt1QSQaeEzKhp0lYiyq
iglmxZl7eb+Vgl+j1IHaAybPQ397L4ZGsh4D7TaUedLeLHDXqHaV9VzPzNuNFA06CfLmnVkDloHe
1jutrL4YhKqFCzOAS+y97GghPO5oWXF85uY+vjduC00MOTWn4NlcN15d0fRjOpKJwKhlureb+JHs
9Hl35jGc8ptgkgAewrAyPFgl8K7ePgZYY7khY7xQ/HnCwmtR0v3rNxbdWdWQdGuOTWRvTWyTO/3e
4ZQI+6FIXohZwcMNlQqyV7fXr7HyX3bDXNSXXq8z1c8ZrTbSiL+eud3t0HnzHXK7W2ioDi8KuPuU
czBD2inZ/ppQs1KE/3mHdZnrq/0slXEcslTuOSLQtlJUXTrcPLFh2YDZTvzsVyQpF7RojwziE8Y3
pn7jqYRU63UDcJrWg5oyi3NxcduJ/O6Gkdhw11ACrVO+TjuVYuonNFbt2rj7JksSHGEa3qzh/G4G
hMlnHtDG+ju5HsT1zQCE7wwnj5P3OegawysxN6Fjx+NtTim6ayyLIJDKlkeIazhNDKv+OLk4pDIa
biLTHeWB3az6HxnkLCzwX3ZLbIBgDJyuYV0s1eyCzYS2GPo/Wq5ipGVTvXeYKR+ruXbOML4++Gbg
WMOTY7jJr7dO6q851u1ULkwL/EHWd46l6u+VM7rXk1Xk/3MVhnEJ1JeNAGPxUk9Afk9LmaNNADF6
Qm4kvpjIdouYkgdLKv+cl+D7upLxDbbMWIohAOKlvv1A8b5N9KTjA9Vd8A/CvBFWkZl+pno9MeDe
aBcEgfo2jQAFHxXsCZu0KabcIxALXtncx3ZIBHP8jFMXqDWg1IqMsTDFEPLXzOperEOGptiGLhWU
nQb71i1mjY6nHbtbYwUbCiQKsDsSo50vo8rR3jhxtQ4BaFvybR11Z/oficzcPVu5AKPg3fNqTl6+
1mYZo7q0DYWLJ6Yxz9ptVov6OhaD8+3zL+z9B43bJfMe+B0ocdHOvH0fDTqltvTWKlzltF4MpY4S
fPKrY2cCwg9Z8b/SfFlqPFWGMJBvEC+eXi+Pm7gdmHjgmLbYh2lI0PNDAdhhLejdZSuSvTOHz/st
Fns7+LdbiwGT5ZTnP/ZicoWCU1SiWaDnNeKn3PC6G1cK91CogjHykPRPeGVjQ17VRXmGO/LBA4b6
gf0hO9gW+njydbVx3VoU6lVYkQ1zaxIpH9VGJy8TEwOHxKT6/PyFviPk84Sp6Fwkg5yDxN+cXBBr
LT31LPZkbBIe1wv7e7mvDnjK/i0vJ4yuqjPP94NPjevx21izng2J8+SLbnIMS4yhbsPox/Hxz+Px
eAh24cUURA9TcGan+tcQvj0O3lzrVPS8JLRJ+natq/2XPRc6HA5/n64ezlzm/R719ionmwfoUqXL
kavM6nkmHIA52ZmH9q8Oef9DUMzDrYKFfVqAN5OeKBoIbBt26ut83YXL/XhhX5X7GU+gJlTRfIAm
cQShTqL1Xtv7L5+vkvfHy0YbxTsLYjoi3VOfVSYKEo005gwW8zNszEfv6BtZu5f96v3PT5NLYS1p
skAgw51mRLTxYELfw1x96YzkWXHIc3r7/yufn1OFuECLFBDyPtjITlah0VWAi+SxsOFn5Zcuqe3H
xcoB4gr8mT5/dh/U/ehc8AnmKgbpRfq2fv5DHVydabYWu8PCfnGGyxmaRyhHpvAd3IkSxERPfuCB
PUU5god9XhvpEGVG65xxOv/oFZJohCMzuVpb4PbJXbQauywvkjmx6HegZNPRyutvvkz1M7XI+++B
UgQNG+JgRC8cSm+vhCoqbxwc/sJcy6YjLFxMzubVPLdxva/dHcGaxMoAgSuE8JPLwFDxjNHdDPI1
ZD6hGg0cx8jFAEpsmZYF5kz6szEs8lvTF4mAUVnpLyROeE9V1aZPaWIZ12AVK5RO21XwbMqNVmGD
CeHAEuOKnDRd35+56w/eAmNCmhqPSoORwclNqxzoBxZNHralbe9yd9IDP+2XY5d352KKto377Z6B
1QOPCORvY2SevvBB95VYwEVAmsfqOnZq9yE1R7zhhJN/lYbpmKD1szqzzD54+cLBIJYd3nA3+crb
ly9Wy8cumRldg6bj6Hd4hLZmW51ZYh99UwbSBhQV7BQcJyerORNQvQDiijDHPhVXmLnI5zCxupwy
q3KUT4fRpsYuNpMKAVWzQkn28nK88ttFPxdr88E7NUwCMSkdMWTn9H77k7WsUFh/Qn2m/s0jz2AK
CtVyOXiGTKPP95IPnq6BGIc3ykbMPyfLp5uNzK+ytAxtG49a+H3GzpmQr39+lQ+OG17hJrHA+Zff
dTpoTfyxgtIJp6taOhkpzSl+LkyqZFBBLDoyjM92/Vq2u5ng9rDuMhmNyITQY7TEfxfSvco9Nd/0
cNXDFiJVFgiV6Neo8OFHSr+N+kr2l4zp26jTmi6qRsCSz3/CB++EFpkjhGkepcZpooQJq3QWqcBa
TrkuaTqwC2FBEaPB4OrzK320FE2c4GHXkEsn+NDevn5ku6PNlJXt3VxpVNYREhay5fZOo999yEcr
OeJFKh9I2XSO8PdBFLXav/38Lk6yeLYOhsPSdomvYXu3SGl8exctMUFZ4jH1nfvCUcECh/bGbhaL
4Ves2kjz0r9yTk04aIV+0Iwpe2Ajsl5nbyY2hCXAvzo/Uk2FHLgpraNc0YMKaCZYM44mhz78j3lE
SQSInJPSsRv1jctXdfm3eRH1mYf6wd71T1yAjh0RDp4gb39NX0ObMuelCDVpZl9BNLynrIDJQyDN
CnxZaF9s8NczpfcHawZNLM751N+bu/VJb1M2PRzjiXMayw8oGoPIr9XQQZrzUv3MpYha5hec7M4O
QxFmqf+I8qfDQEDmIq3ILMD6Cy5NYIsRc640ZYo85iXUMn1swM4VkkRMEqqi+JIVq7/TE7N7qFOS
gWCJRYs/aNdyqDM+1Awv9KgWa/5lddChAGuVMDiHtimGXZdPpcJGzRNWqMeNaV8mmNH8NIpG/GwJ
tPiFC66odlq/GLcjlHaNOb3tID+OwRbRfqkKGxHRYPJmGVPys8vWOkM57mFR55qGdt+nYspDMfjl
LRpX57tW1O5VU7R4GCJumm+LbmXqOXqduIUPnvSRNRpaGrp91/4ZHIydg7kyGhjVi6skVF6tLfF7
zp0vQ2+LZ/J72u8mI9xu08q2y6PmevhtkuZlDBHGvdplP7WAj+xk+aXvp8u/kMHqsdQTxwq2fK8Y
ts4kx4DZj2bfNQWeJbvE6g28wuwESgnz7UtwONDWLlm6m5R+uovg3LRxtCye4mvypsnHDEDnrrem
02NgbGo4a8YVPD7soCsZou2Hpuf4NYNL2yC8HD1YteAmCNHyzktsG+vmhaSKwFfTcjs4S2HuSVHS
X8CMpgnNV5J/k3GVLBHos/zpNBVmGJIjLt+5pZZmgVPW/KV+Pa9GRJUnr+FGeVpUrlJPA2IfekJ/
tB4vfK20gBNYXC1EZ6vFb86b+7U/4KAAhxAy+9pEAjnLJY17vERt641fcXuBV6Ux9Oki8oTaY2nH
bnVdzSPeWBUAcFAwVHoFmFlXQmP0rIyK3klvxiFzcM9ESnZTdv5iHBQsLNhusw7/Gfap9ycF3uLV
8tOu3VY32h3p7j5LdS5wUy7VOMKPnDsdg7tJa+AsWO1s7RZCfF+ZdM3FpTQWaRC6BN/GHtpFi6CN
E2jiadP60s4JaVq9Pk5ZlDEbhSVAMoKDnWXGtMiYt4wxuncGuJPtJ3d6v5gwK63YrJExygVWjQFc
uWt0p/yNgQvDha4pai1Yp+1RN44Y+4OWJX21I+djbvcr4kd8/FrVdRcxGjMP0rVSeQic3K37ypms
FiSmGZ2LFegCjEwJ0o5H8oixQNfMiglz2phX66hZfdTpxfJDShGPl7bR9kOoFU7pkojSClxhG7v0
kaOLucTFsrZA9mTJ8KtLk2I9LOMsSdWAm9HeegN09wMouFPcGGpxv8JDdjHFk5lbH9d2hMib8PES
jCm96Slxm8S64IyycDiV2XRN+oLzPHJc/Uw1six2BUckhKsKkXgE9ZOEGC1xBvPOJ085Q/xrJGgl
suQ16/X6y9SQ6Rm5StjNtaUmtkmpD6yV3AFa23mjNUDXlnH8y1qW/ptyC4MM32ly/3SUZyBCoyqm
XQ0L9XoSWaO/jB7wQyB0xttoB2L/BcpiDHNnzO+JqTe/atT0j1iJM6LQJwIi4I3Wdah5JZb2pd2L
y3yopLkrdCd5XZDXf4X/0Hz7/KT9YGDighYg5N1SELBaOin34DBZ9qCmMhxHmeuPaIuqNlSDEFsM
oR1bAY+Q6HVA7BctNZ1LbUTnfPCtBON65CA5TOs1O3P8n5hKb8c/ExxkjxjZgQ8wBXx7YDapN0gi
wEq4Gsr6uoDtQOGwdfvKaWo8alVlWb+noWwJTIRspSOREqwvI5sgiQy6Wf20U335bhEatoTLktY/
P39oH9StaOaB0gHV6QxP5xe2ReQasSBZiIjBC0tK89tK04vXz6/y/gBHNLe9HLLBqMZPO55sSaD4
zVxFw2nW6K4TzLC6fP/5Rd4LPzm3/3uV00fN5HfKBFepgl+PwfEl3D08nLnEuR9yUonI1h3IqeIS
HLAYOf+BHLf7MwZ18FTsswiJ1Jly65/R4Ntq5O1v2uqx/4woHI+UhLXngjhZ7daoxyC0vDGPWNFE
ZlTvuxv/Vhy0x+IC9+U9nld7/9Dsy53YNXt7h3opqG+WC28nI/3Mwn6/cHCSsChuN5dGvrqTQlD0
Zg+0QIHToivcud3IJmz65wR7Hzxv2Eyo3lii/hbZ/vbn5woOYepo2yihlEe7t/W9k8/VvWqbJvr8
3b6fL+PFCCeR9pr5ljgdtyZlBRNskWXYTIShhomEgNGOTvNrilfncl20FBdsWtgvnSaT6QJ3MLX7
/A4+oLa4APm+BUarQ+04lbKC4S+uGKHPi8LO62t4JnAwldrEYvUCIxqmbGbD0/ZiVwbdovpXe469
cuf0tDXBMDf4qyLUk/fjqNaN5k20GxVj3yIcF+t6KI2CuCGM3BCpuV2HCbPmk+zjeLGHl3dL0lfU
DV2rzjzZd35e7IGgbqRA4ahpsx+ezPTqdU0GXc0oQosCvWnRF+ZNHavxVS5yuqeqJq5prAzsfC1z
aX/XigWPpWFrPWnp7PRQucx5Z5IKpx1tUQyPqcMMPvA6jAjDGi2EdeZFfNA54qDHSJXJOwi852+L
/z9fHbPGbph9wI1yg46N3l+fPLMaws6tiyc1DhizM0P6vRZr9iNlpLBfitGozu1n2yd08u3TuwLr
GHQ+WFCeLP6hxZEnwVGGUcrka1cogLoOFokZ/y5Naq+w8MvlB8Evm91wu87TrmpaMgbWuvj1+cIU
7yd6dEMYyFg0YSBap3aMY4l7YAHLKrRljxFo2zeBgTHrVWJY82VutphQe52+K4gnvu/zdP7KgkCE
Iwrtzq3jOJpwHdiBXC0XNFK4YIvYOYDnWTc9IOWZ1bZtwadPjeOW8dO2aTB/fPvuhAYNbsKZLBwL
zPgRovdHKDKoK5e1/EICy7mBxrYWTq4H4A8eJThFgf9PrjcOKBureC5DhwnQLczc9qLrl/nizCv4
YDHQ+3oe41TcFt3TtnTtksrPk6wMs6xkthPPCv6OSGwNguqsrQmURkUWmuv0SMZKfawXUpez/iVZ
defM1v/+CRMkRVOKjyygtjhl4K1uOS8ggjmUC3/4nonGw8a8X77Zq21ewsbMvp757dsjfPuIaYCB
6/8xK+CEnByCiCcakwA0EolGX/tTKmwdOC7EQ5fTWndpad0QLNIhA7BGwgXs/Bh77kS4HxLQQFu0
6n4lFv4C1yMmKmvsnhmsGhuMdHp7kBIZaVkUesYp7u4PNfQyk6FcTU51vKfx3nQjhab/zb2J+I9K
+s5vx2xrg7a2l/c20om/WIHLIsK10rOjyYMIigVUgZozNrEtWWGssvM3mwwMqKT7mZQyebDWxf0l
J0efScjC6uFMrfHBrgffmn2L18q4hX367Zez5NI3kpQZpioaeKhmnGrkBjTJTKYUm/vfbNHUoxqm
5JtkbAvTXWoGSb2yOReW+MH7xs4JrSxFPNyC0ymnMnSFQZbB/B9awUWPsAq9VW9dgVWcozR9cDYR
LLMx5yBObGeu8fZHG2a2oDKJ+dFr7uz12esv69Upn2y3yJ4EbjNDQLWQHDgNhoCgRnVXmnZypYTT
Xri1HI8wJOrbwu/9oMi65qhphJUKGq/izOD0/R7sbSTeLQsHlhFYxdsb7VMooT2umOFiTvqLOase
yaDeXzU5Dluu0lL0s2N7JNHNOmdP/MEHT03E2Nkj1pR97mRhDHpMgpRJljn5UuPCRp5mpClDeiJ9
w2vcuxQRAqzvnMCrYHA7/9eYj9NXXx+VvhthTHto1mp1rSlvSCM4DBiyluMC2ZXIR2Ge2f/f78f4
Q9JzmaBmVKan+7GrxnVN2SRDs/DKawYYSeQIufw/3gYDULY/2xYbh+rt2/A72vNhRHvkJc34VBBo
ii+kcF5nCpb7XnUzjXCsSP+obf+MWc8HBhucakCk+JBgHM7h8/baDqT2UmPPCGMfCzcbU6Ar5eRj
SNxY8xdCFSbIfhOTccbavit9KEBBHpvdV2QKziGrVPzQFas8Nxn+6LZszNIp7wj9hPRy8iUlhi+B
MglGYUySW1GFxOepIaYzcAuftOPUyH9Z0kbYUxnsw7IWX4ZCL+adXXnuMe6qFsldos7x3z/YS2zB
VwNWwvHBB/T2YWkzjLIiRYuz5sP6VDF72TEhtMlcpVj+/Jz64FL0QjhdbqQfX/zbav5TNTqLMDE8
iRUIG34TEncGAqmz4qaZnHNFxz/f0bdnDqx+khvZqf9B/ycPO40HFXep1YdzW1rLHVLAaueDuxIs
JJL2Fs03eR0FgXAkIzc9yI50YmSiyjefi1wym2mqNf3SQZsSAZl/6b3pNQl0dpf/GFmuNqLwy1di
U918eV6bBA+MoivJZ/Er3b31xt509j340w9IfOIZLxX1XKLB/CY08dvwW/0bqjr9h3TUJRhouV/H
rhh3GB1n2JTUqx6ufWdxrBApmhya3FX6PqayfVC+0okzaXSo233H8md+mvtrlIsKIwWtJNsbz4QR
7HLUqpQ8i9aP/4gJDeShKP1ZkDXDeC/YQFczaGrCH4NGxxecMX5drOFYGj1zXkh/37JYGmR7uMn8
K46hhQVUjcsMU25cn+1lxutAVMiw+OOZxlHcO8DAKAznv6XBdnKw4P8sqEed8ouZOM65ZvQ9zMIn
xFmMSQ3UKpyH3q5aNO1IsCzmoDzP+MgMy4os6U/7trCNCyxKEmSLszqzp33AyvEhG4EsYgBq6biB
vb1qMc3DqiSVlL+gmLOh21/baOHv11x3GMnOrhMpxJqIHrTxAkTfi4B7h0NpVsaD1P11D0nfOibo
sOjk9M6/JiLaPlN8fjDl+8cDdDHNdomoOLWyNO240gYm6KGL4H7n6n4RMYbMdzWWwT+yxB1v4f95
yDuAG0wq0ruGEvC6HB2yTdIYid/nH735/nAk9sIiqQL/NKgVp6+qaCfdyNJNa2HnjYgYoY115PHp
/RmmFqVS11l2v0tn3SQDuJq+LF6TGURG1QIEEB3Cz6JrMMRBjZ856FYyXFH8tsm/pFm8rMFATgOV
7SjUjSlGPFTilgDfSNjYZ6Bvpu8E3TQnO7K6IfMv0OKTJ4/idMlCL/PN12ydUHCuRZHfycWJf6u+
HoZ94jvLnWUZ3WWdpcS9GLGp/el7mOVnSocP1jFDOYiPNCxYc51CsKhGEqxcOhVaqzZEXWP2r8xg
RSSrJA5ysDVArDQ/UwG824ddZsDwTqjqeCPvQsBjRdB1h8VIKEutOsZuri4R4FG9tO65SvV9+cgF
AAo3dJIOkF3/7SfDsQqMwuYSejUeUbt41rpXgArxJYvT/IdmDdSPdoLtPJ5t0xPSJAItGLXaN8Rg
ildpiL+OHPSgWsz1i925y5/UUf0DiMD6/Pk6fT+IZrpLWcRQYyvuYTG+vVOK/t5VbdeGpD177mFN
+o5ctolQj70luiW7ETkOZ1ErWhLLqPfiCS+DeQLVpGpjzIen4xo2jPSXYMizobmrxtY810q9Wy8u
3R3trU4YJFZl+slN1qxB3p6Jmnmxip8z46m/i10hgvIrI3527RVfXnd2lt9Jm+ffxlXHywiNNhUO
BkOeFSYCPV5YumWH7khMVXLUxxay9zTgnHjEkJLK3d96Msvvxzs4+TgRUaG5SFOsFn0WDjLFSPhb
SXyEYW2BaJ4GyfPgm81qnVmm7+fVLvNGKHu8el4HZJm3b8Ry+9qdihn1/VhZxzEXoC1mZ+291B0Z
spRehFRm3A0CV690AD3wEcnuJPEO/687gRLGB7qNm0+pnz3np1nWHDfpUL14AKCBYatDamiXSZaI
gzHOe4g8R3epp6hbK7C08txO8W/fflPRbE+DopbsH3jFAPBvn0bMdkU88nYPhppuJ9jlgKSD4bw4
ieXFgSLqN4QyQv3g6sBMCRYwky7IY4HpcL9RSiKV1utxqmP3QiWpfuNbgI/xoKfXcrKHfVbHHaY5
83woOwZDxDpjRzS1OiL9ghFqY8k99J5kV3USybzquz0ptm3U6D225Y1nXHlS9t8+/yjf71T8UEa9
SCM27tm/s+4/FWOeI91Svk1No/z4C66v465vBndPlnX3+L9fiu6WhWaYOFrZ25f3n0vhVFPIPkNH
MlgTKHPpzPu2R+WNWLC5+PxS5ruBCCGubDJcBtN3k4n622v1rrYkpBlzbv0fe+fVIzd6reu/Ysw9
tZnDxva+IFlVnXOQ+obollrMmR/Trz8Pe2ZsVVWjyro7BziGDcy41WL60lrrXc9bzKBr62Hywygo
NmHYTL4C1dYvS6eg4gVOye3J5Pi0Z49YATExB2UBgknj5NJYINNRKpsvcpWJ07nMaBAfyvpZ1eiq
xHWh9u1Q0W/yKJeuyXgrNyHHZS9L4uoEm+lwPaa5oEgrCvlUMycMFDEsuainsjqmGdnLzVE5WLa3
5dyENnw3NFcm4JskCHMvtSbzXY6KrPChK0k3aYCGZI0Ys5c22dgK+onJnMUnpOvJJrRWbCQbggka
gIH/1bpH1KecjJ0II2wIDaPyx0GXTyrFpqGzHiwqECXyxCe1q7Tvh7/Z/sLLJqbgzM6xk7Pxrrpd
c1jxozmF3JP08ZUigvG6EtZw6sxqiibVITUyx8fWnWVKb0/55aLAC2jnRSO1ezoYpABcHT5O6G+H
7oYIjtADkcmihGhvxoaW/Tkd5we9s6sjWub9UySfzNKXajGnXfqWd+KnuARxSA4NO1ctLU8wQ1BO
qoYzPS2wHIKCVC+5Nj2l7iiBHJwWas0gR0AshNLQLJpgbnr4Aywn+t13QdKU4GHxWFJ241RNhzM5
ZFAzjZhr1ZT5NygH5CNT87PnZg0wqamZlO7IkG9PTVwu0jTvabQsp8a+gFofPk5qnXl0g0Wn9NAb
fpDm+lUJiexm0pFogl0ZL8ymb9ewmaZvhx/6k/WP+6CwByeWKt8ufF/M8TBAPss9JRbJNzPJgWGH
ZvAi4+tdHTmo76c3F1XqLxfbOapNdN4z1piloYNzexSbZzTnrEmqDlBNMFiUpvgbXxgWkg1wIc82
h5/101ePpn3BV6v0NO1CcbVs8aGH1eLVU5LfJ0bNKQRoC5JztplqTobniXLnNdYuYqW0lb6Z4wLT
cilXH9rBmI4ctT4ZbyxZaN4JXJYRt5NEkpq+VgotwuxUQdsSmpJxYsCqPzbePrsMAGA8tQlml579
nfGmz5EaYeiJ44Fl4mJkt3fqpDZfowFJJJPJLsVpmefFhnZQDZtPmzsaB7nFm1pLM/6szhaRFnKY
kJvNs3p1+KN8cnsfuyEdAEttZVeYEAkWpsLim4QGyboObum5mdbG6eGrfDLMyWQDZgY0rvIPO3sv
zUGTpcdY9Ew2tKS5j7GzyxL037ia+4cv9dkDcZ4k8NEXNv9uNGqXDsVWh2UELwLnXIc0hy0tcID7
w5fZrwgS030UynVIkGxRy338cpwwwrgqHB1iz4hdyD3AXyyS5SCxTVI1nA2naDCSk3xsp34dlXNE
v3cfDZaLMaGFD1fU32vOGBcbAFkiWkmiqmN3Du0JjlhZ9MBouzm3UF1WZG8P3/lnLwjFH4IfRMja
Xqcu7hRQ2vjbvXJGK2u3unMOh+aYu9cnX5w0KLlhugnoGdtVnpdRqdpdTLIzUcIC4pvcrjRJx6xW
smblyEzecw8Edw5smXwIU4R08G79qTHA+0QU0ZHvDIQLS0yTN0pxXeRgS7NSgQQ4a7NvF6V1qWo4
OaZlIXlBqDvXlBUlX8g9x+PG6W5H5F9HMgCf3R1NiSzvcAo0sqI7O61SoVygva2A/dkEGBUjPH1X
59B84yyv2JdTIFvmaULr5lWVaHq56rKivzM1myKnxVQJwDXJeYu59MgxSVMZc25Ty4rk/va4sFXO
h4urB/Dy3fCjDGPSh2gnPBIZzalQ6UWetWOb/H6OnCoTvj426yGEbCystqeNXtKIW4yiwc25Afjf
j4BwqxkLXkwJUdbGsW8B7rpKyja6KmHjQpV25ugbaNznWZE0H/lTdWyJ/uS0jrWlqtDDy9gh+t6+
J7CoDZJWHUpSaQ23ld7BDZDr9Cfg5nmtD5M4wSxqJSX5e0e8vdJHp9oMCvnmwx/gQzq+fQKisqVz
MrHIa3MzO1sFINCihldbe6Zd6S5iZ2OjxVR5gQ5hgl4r6UUHav9NrzBS7+0kekr6aUIYP/xIbfVW
HUDy0Hq+GGLiRVh2pnoSdZiTj4Rtq04f8cCe02Oryf6xmaI0jBp6e5G36cbO4AZw6xhVwaeUJBSx
XVval1BUnfNMG3FJojFvI2WDfaQAtL+EIQdhdny8KHJOO+HVMIQL9ljUJEnkjgKtoV8hSdKPTIj9
bDBOwDQTs5PQtKByRN8eF10Y93bat6gJAid7qzpNvSsRe321q0G/AuoIhwPMm/NqmhEcWTIvquJh
DEgSXYXR8mRGXfTWgji4qmFHIdptR/iImCVZz4cHzjI+d8YNEQuhF/pCyn2738Aqp7oaigppTKY1
fiKDdMloJFsj2NIeh6LVXqwuhsIcobE8fOX9llkkTfQNOgjHMFeiPrr9imrUF3VicGm9R3LN1lIn
fqbo81c6jMKc/V3N3yo9mW4UKRyfJ0B3CIiFqWQrOI/aiky2ZpyMRqXeqZmc3tjQeWgDZNs7a4Ik
fc/SgF2QBipqH4fvfH9/WrY+lGbEqzInhZ0wIKPtDkkLSX1FkgfOwGF0FXbkPYQNQun3L4WTHclf
+qII9nbeUW9wtEe8yvICYmgFONFxKzvp3Qmi7ZGnWu56ZySwqtJWRGWU72EuE+eXQ4namtOol9Qv
OqFnaE1n9S5jSr7NmhqeSY48wf+Ff83BK8mkrxVf9Mga9slrZURwxlsOXyY3sX0DoLwyQIcyCAul
qVdh2zt+oRep6+h9eORMuS8WtGC3cqHlYAzswdw5VNpFguAHbLeHC2thexUK7feiofNwMVztOjcd
NSJreNezsx6twBhWFuvTfFJlJkB9SQKA6XIqxfPWrB0Jsi0VNs/M7Sj0oOE16mmI+SGg7VDUKydU
68CXnCF4qUzg2W6P0t7BIIEw4kiY9smKSvmYmjqyZHqMdxuMqtpBVJEHlZeORvSEEaU419g1Lgzs
Cu8Qm8h+PifJ7eEx+smKipcQIlbOtNTbdiFpdkjOD8ZRBXmzDFYVeUpXSwb59w9qH4SGRUlHSxpe
ItvDY1TEkLaKQz96PKl0NEzmrTnOtPfTujK7MYXbU6CaxqmjV/VZJRs1gzaJV4DgdSRNwFMqDlnu
FLfBRhlUktOH38InRzVMDKmUKwwt8jG780fCC2PCc6Dx1MiWexDNpuPjsGA4sESU2fGSaED/H2FF
K2NxoVlroYh6BmlXZxmgz8AK3aLNrJdIztPrOGgF3EiRHcmZLrvb9iTXEcBRxqKOoVHJ2z0mZDo1
rkqmHQkThhczi2ijKHXdn0yos26XmdHmyGvR9q9IqKyCjWEdo4iys9+yCGNdJGF6mpe1toK8ZEIl
R2/RTlr6jS4xnEeroLFXSqLXZ0Y2DuumxaSxH7XwDt2reU69+qgmbn+to/WLiUIOx6TUtTv9c6lQ
4A6rIEwAYlV0U9rW97SKkm8BE/7dGfIpW0vWwowfapiXEJTgs3PEE+KelFZeroPAxkEho95C9yjU
ymep6bQfaLpb3bfbWZG9cUZhrFCg+H7khe6fOCnKsUBy3iYjw+fcngdDjYJPbmQJdF2P5UjfZlSi
JmM8VSlornRt0ml1jABxNeZwVTtWZ/i9XGk/ACKb68P3sr9iG5qJQIRUNcI9kp/bt1IB5OVMDoqy
DatXS3KUc0do32km6o5kHPeXGC6EIJW9FpUZetftC0mRFecMMi7UDIGnKGlCFZa6xuHH+ewqSwyj
I9Oi5rrbxa5kaTelMVdJRpPFpAT8HMLoPLJG7780lkpGHr2Iywq924+p9iXwDlNJvTgqG2+RKa7h
YIZnrWr8+N3nIclgUuDi1SyVi523VhNHL+h5LGTTojgnkUjOHx306vBVPln4qDZyzF0ODpzm7eW1
/nJw6LD+0pQ6oEd3SJ3LuBqH95B0td+0YGwGhuZzmHWJS58ursZi7r1MEb0Pe5UzeNFQFoVzeJ6F
MVz4VFhHdvr9t01goSC+JtAgcty1EGOxVoIgy2hI1esfQZqpoOFa7S6x0+7lyHvYn5hLaoSNl0Kg
wQzdmZgaHEYWkpThEyMvVJpZSd1EUdszFKHJakhGx5U5spoeGlTVD8yofRBtEz5xsFV/G1YBiWHp
47LRGC8au51vkhSkEwYKSWx6CCN0eR5PTTVMT4488n7txoHmg4pqyQzTA7XzyKEkpiCtsQ8r1CZ9
dDgKuLFN/QbwMvIWXU7IWIDMT7te/NAINn3oOf3b4ZvY/8Jk/omz+A+d6qD/tocfrc00QbJT0gRh
xutoImwk2SFg9NfH3uonGYiF7oOTMSdxfGh321zw+WPNzbvMs6MSOyCjzJbUW5x1yjn+KAWo3sgw
fmblbMUuCS79cpo4FXgB5lbC1VsoKEiiegolc2sn1pGF5bO7w9GUgx98QdIAu3SAORuAv2lZjlLL
hmrZQ6jbqPQDP3T05z8Mbd6cJXIvx16o0Z6DWibcQOm+swubvpKJsALjlhln0sPfZ3n/20cO0oVM
CnUReIMU2vk+GE9kkdSludeOIkP2puenJjDu392KFo0iXTIkJgkpUWJtjwJlTDq5zEThUbGS3qos
Ls8ptc/IAQz5SFJu74G4FIVTW6bHiOvtDgJIpHpVIEHynAH7Q0LRcEM4/9u5aCC9QMLAaqIIhTui
bj9QEUhAPgdQ7rQtVCdonyB3N7blH/44ewchUvQkr0hhMYORn+5M4Diz5hHqcOlldjE+1mmsPWrQ
YZ8srZVPEUebbmjKzckInB3m31z+/lcjjby4ZzKHZW5i+yHjoHfKwiTSQtGyJF+dYlPZAoOYEiOn
w0+6FxrxvexFcbxIBZYpvH0pNGh5JLVATFS1hP+Vu4WqYFF1FnFA17qjPn6fDBLqkYgQP8Rt4Ji2
L9cCp3Gqnmg5p7ecxhKn8E3Ma09rc7Api86mr6ZJv4E4qHmajVWPgY0GFRz0EgplY5fNM15B6+7v
Dr8GagJceWs+LgybBQyKyoDK1e42ZQ/sPnaNWQkpBOwsBgGX2ZPrRkY7U6iD4xnpiLXFmGvhNTeA
xd6EIP01a0ji4eeq6T/icFCbTWSEw+vcadM5tW+xqUGvqF4ORQelf16w94WVMUEqoHA/IzBy5o5d
IstRL4eKuEOzYXZnQdCFtHjUcp1f4XtGXEICF1uwSJmahygAsezp4aCDae4GYMhWM0z5GSdRpKUF
K7FH7zg5SzmU8JPuBvxsVkWnp7Ef8a6vWsmhFXFG3HAu4GFB5i8i+z2Ppv7ErMZMwoUpmWH0o4Wl
t7s3myuqXXYC+HrAedFphBZ5SBCk18SKh3MnQh5I236sMVDDEOdvMVjSSwlI+zm0AhXHvmb6KqxW
+xEmpfRSybFR0OpuRKUr1NRy2BCEdIXRr4RBvD5UQKU5KtUX/cIw8qu+A8VIJTUOfKxQ2sRPWmbB
6SxH8WbUYStt8tCMZvxXKmB9dlmBJsDhTvalVnVecmwQeEBa275WePfqrixkXLakiZ6z6y7SWa0U
UNpICfMRvyaRTaa5EkaNCVaWzKBXQYzymUYyhMmaqnX1rc/LXIXF3s5g2LpkfEBtrOq+NcrNY1MM
eeELp8NHBcVwY7kl8vnap9WI2oihTHCpWseCpDJMlXiaMV98ANJOISup6q5YZ4ySEBljNZYrB4fH
8myuoFKBUy1yCheCHQ7rBKoAfg8st3cZZabhY1NKARB7I+y3xqICHEgwrY6+uTTX+ak1Zz+SuR2Z
3aRMVTccsdzRFLQybugY2B+h/RJPwslnGfx0z3GT7HSKRnocyh8kRsV478iifkqBjKFIRL/FCCEo
vaCSICtep7QIwWNOUhFSLq2/KbAzRiWejzAVgJyHFjrECLsZXPRAXjCfIjcMBusRHElSelrk2FfV
3PQXGm9T8YRFgg3bEX0YVzMdmVj61vOA+j1bvBMYiNaiFEzt1VSWxuiKtmYtPrwU7C9R7JicmVj9
F+XN7uEtmMekSVLyr04Izl+WO/YaBzOKw1fZz4TTgkQUgnDKBj9JILK9EqqVZcVquXi9DDF03zFK
76FLdB59qvWaSo5xRY7AuVVGDWJ1YdAoo0pdBIa5Mm4sJUseR1Fjl0SaznnQMsd0ya8NR25y/1Wg
nCOUpgOD5krSI9v3iOZqRv+gw0aWK/u6LLLxvm1l58hV9g9oLL02Gx5RwgIA3XvjTazmcpTknjRk
q2SY14Hu4OIsPxihsbYK4wnZ00VizwCq8HudcL8E3SJfN3l/JJm2d2YGtUXrA01iVFcJqnd2J0Wt
7G5Q6bIKtCl4c3Cn8Itybs9rM5iOhIf7rxacHXkxG1oV+6+zUwgZ9HrIOAovFgqVtam0LPhZtdYx
D4VPrqIsUR5hAN2rKAW2P6DuTIbV4sSCk2eXrgc91B/iuA2PpCE+eW0cx8hBUDxCoLdbt4eTiydR
RcKoCfoU05BmXuO0tqDwrSPB5CfPw1Sh5Iu4EU7sLsix0ZAdWDiJe4bNUSGNrWkdVEiIj8xNde8s
QHZgaVtAP2RQh9k5/gmjjdokxngefnuDbVNBCsmb5XS2VyIogsota2Yf4Bjg4a6UTMNzrZlD6Y3G
kCxOzbU4FZrI+iMT5ZOnJ1agqgrElfTSLre4jepMB5UPA6UpzBVNk/YqVQATHX76/bMvfz8xK+kR
x6DksbycX/IWOnqLWWRkIZSa9kUPvVC0ZpCy4MexTuHUmB6HrIIqhQ2sm1OgOz18/U+ekuSjvUA3
OJUi79m+fqrWLeacJIytTMFSzhHDlZxlypFv/MmYpTRPWp70GQHSrjrZEKnZD4lSLXY3DcwcVHg0
S9QnWaAXR17ovkhsadwn20v9YVGl7Uo58bDNsEpuiCaSqT2N8I15SmZnehSxEZ2ouCHcCKGkt2EQ
xsDdVfNZtFqSHBk8H2rL7QMud6GxoCOYcOiB3fmuEaUpOYhR15iwxuKzKZjlr1EqujcUjTECNpro
W3eoh8I+hxKmPSlDnURnvRlPmZfbnX4fUKt5VNIS878ipb8gU9FZTZ01RqsM4Ol3mruRm6okeM8z
Z6ra9TwP8o+0G0YNCk5IIh+jj/ynHQyN6pdhGUlurM/m4+Hhs/9hQaxREuEQDyOb/WR7+HSJOVYK
0iEPHnDiE2HoMAsT9SsNl/aRS+3HTkuCV6eqSVsLIsudqoFB+phmIOjRk6bF6lkjq7PtVkmpX9ka
pbMTkhEVuvHBALFw+CE/ufKSoacJhowhNeKdK5tNPYFwwVZoVIfuqUiwIMEOvl1rVq29qFE6rvWg
Tp8OX3TZ7bcHEGsPbR58R3Lbe+o+TElaRhBMWXtukZMGg2E8g/gyLtsgntm702PdyfvYvKXdhoWO
z0iJxNkt86aEFXKm02qRpkp9n9szBskK3Z/aug5toZ1OoRY2OLRp0l2kOqDc7bTK7i2nEJiRdVl0
Ew8BAUVZSWC+MmB4D1aX6z5tF2rtjQ0w3lOKTfX3si2au4jlnEKgEcXf8Gpy4KXibHLT0g+NBWVB
7QojLEm4mpCSbFWFZZpejEFqSi5WkDU9VKLCwKW2pVzxTR1hjU+ko/+UrKktThK8oHWXBRUMb92A
NozndPraSI0VLSrNQJyMIfuyW7BSHWsm25sQ8NuZ7pQgUeIQXSw//2U9bwwMSbEuxJVsbtsL8mSC
VgbMk3W6GPzDI2Q5TmyNENIVH4cZ2oKYfbt11pBeLFuOe0E+28ouU5WWuoXa1WBaGnYni/KK9gpL
vQrKFFrg4WvvbRtce7EPYdqTLeV/249JQ5iEuGSGp0Kh5AwtQu3xC9qfm9N/fR//O3wvb/58mPZ/
/4d//15WIKHDqNv51/+9jL/jCFr+7P5n+bV//bHtX/rf6+q9uO+a9/fu8rXa/ZNbv8jf/9f1/dfu
detfiMvjbroV7810996KrPu4CHe6/Mn/9If/eP/4Wx6m6v2ff2C0UXTL3xbGZfHHXz86/fHPP6jy
/vLCl7//rx9eveb83l2Zvxbx695vvL+2Hb/sfPkQoSGFWg4NsHr/+Mfw/vET+QtbDcBUTviUFZFs
/PGPgqg7+ucfus2PCIH4ZmQm6dFiZLal+PiR9oU+dAICNAhYASzb899PvvWN/v3N/lGI/KaMi679
5x/Gh3HA1sDkHigLomiEcbtgqrcHR5bZUpZEsurFaRpX39Q+y7vRLctZynAFrussuIbZo+S3+RxH
xHoo4izsFaVRk/MHWnZ086oxEtV6k6ccKENg6pxBhzCJAp9wFzuI0m4N53WcsnjyzIzBd23NWqRc
TPI4Syddgl/5YiXQhNFDmgVCuixzoTtoD/OsLGlp1WDLlbKVGTd9WZKJqAe1u7dJpZyniGVvNBG3
M8iZVH/m3SLtHvPKCNdTOOTXVtDWti9CC6GlW1N6zN+MblYEdWuNzvGLAOemQfYj6ILyozwRaVzV
tjxVNImQ3VxroYMXIDkpjIF5RYrhOzSbfMNyJqAknfX9eFIgTnHcLnEyzvRwoTpvFlpHxmqsSTAl
0mwLfA4LwEm2ZEvhgkYMpTU7fln5BWXZ8DLrHOcSxmt+X6VYdK0bVkIIwUOJsg4RL20rtR2/dHAr
7yaTjoVFjzAqntQX2hovMJPW20FqENYnaRwBYbFxqZS1EB6liz6ozy51tRy+VolZma4WQ69fZSGe
rXgASxrVSiH093iCJpNGNl5fzpT7TUw5nQKteYurW3lBrsHS3aYzw8CrEU38KHK8VDZSIN3lmWxM
fqbjUBxkMD2cEhXWAim/iDp9fp4wB4J75aGeDqszFSNEVARJ1J0nUlvjMK022WOkpf0p5M3scqwl
HA0D0gJnStGJN6y+Jt+JIf30uZZ9lykdL40aS76H9lrn2koNZXSDaUg7X1GEcS4nY/KSUR/jfIyG
a8RcdK54nGG0f1LuUQGRIgurXRXHzGhjSJZofW1W2/u8LyN51UAR2KDhGjBHTLWCd8MIvZylsVdw
mYzkcPGUE45rJHS4rAV11Mw18KSiONKGKMxpgSWxqHdSjRwp7U4ag0DHy9S8uwMaxfaoxHb53IiG
tBXqAaiNoVrl11qLc5TX6T2mrGj2i6sylpZbHW2x1CL65gGudPwDmraBvYyW9M9DFMMmoydpohpo
WhmmiQHpr6GuO+lkotiAC2XQhD9AwEaPjTKzkUKPUstNMOJmTI/TVP2s25B+xzxokttCcrSO1Gsr
3daFkVirZNTBm9mtifAzmDAMG/qe8y84cz6AKpXKed4ldAwUoRT/CEq1my66KB1UFzdH81ZJ0pC6
nqLjlG0mwSaKE2xSwy7QvqpTjOJcxkquX8lSnVxTZQWdyzHR+EmqPWxoHuNnLpqWEXmu1Q8XITX3
hxiO/l0jLNEBEMDgKS2cAKvmXm+fJfIz4FhqMZ30qFIk+rgCKsp5hhacQC3B8z0XjbzS4SFAI89N
+dqWqsBZJ12a9q46DZU4U2t9BDAopPZHNUjDO/SjOTstuhSfT9SG1KSRZ0zByulYvd40clGtl7dW
8K20KlKDQQ+ehwVOahQv0vL0ux3m+rhulKoysYKRrMcOk0qLMkJhCdLGONKu6l5JHxVTmgIY4CLH
Zl7rFa+ZE/t7U0zFjY1hFIaoRh2GKzIyWrnOBS19nqTU0ksIXBMWr5NVHNp6UtHyYNOjKQVq9FO1
xqJepXlVfjXDsGvPOuARuVdrY3BRhOVoryuqMrNXmUEbrVrk4Pa6M9OI5s9Wq23g8APfyDRH+xGw
EjmlMJvydm0girpa5qqzjoxePQnGRNXdkCLaTV1ZGj6zYLJuAxrAG6ByRX1Td3X41VSxlIcT5Tjh
CRcFwDvJ2KSdtpGmYi3GB+v8XnOw565VrYxoqg8y7LkHzfKagVUNZ4h81r0qAlm/toYhQKwsV8bo
a2Hd3pqzQl20D0qz8ccIMZGnJ/TfuEqVSWcY11ajxzSev1tBaD+WKvZTM+fky8xSB0qLTpi+tEmv
w2QvTbzKeeHcuznA9lra5dP7Fv2p8Bt0X42Pay2OulpaTfeDABaIOT1+R24yWcUigc1pnUOaFxuu
6hRBvtZKO098Gi+LJ75a32CBWQY/7D4hL5vRVI3vhcZS6lnc5WNZF825iHGNJ7E8Txh5D6itN1Wb
ynfhXNgjhufguLwq0YkpcewqfROP2LsZfnKDBUnSzhgz9uEzBrvhtQXiD2ZRntNrmsdla3vyWM7X
ejs4sm9rIYr7QhnmH1kYDmd4U5AnFVOrjJ4yTqB3pznvbiXJJLBgR7W+1sWofSNDFmqeQbsaZo2D
3Tgu4Yb+TElAuZPkYmRVaGOGq9UT0w1KIbAjTQwAyjJZXHMNTyqrPZB6eky+SJNfEes1itvqQ4FJ
QZGbN8WEtsadRY1zKE7TCIe1Qp9upJTb8RrFhm9dhmr7JBCn3M78H9KaPUuOKZbEyiMbU5meGbjp
sKs1/byKoxjnWadJSUdhoEc83rLfVmuwKlNEsUwR/EHEUl9nuxf5qjJ16cpB+J+7Q24zanIEzvhw
Ypn+sw+zEhx5zXEIuoWg1G1IrfjO3xFkK5mg8BtWnPFNhYWbtsqGSmV+RbNylo8wDT0bG+LAD2wj
vqeYFQUM+Rbhms4RofHVuWjP6eTBfiKkUIBf8ZQx34Qip2+zMSZX9aiqcObKGuwMgvpy9quk6G6V
Qi+nszxV+k2StYAwptGsdbe0J2SClJVwkrcTlZbdKAzSrzByxtiXFKO+yMTE9hVYM54yeSexYE+0
4j8bJQobzhqt9limjjJvNEtFwFZ00izWLVzczG2mNtJXOu2DE/0TXAnUTVJ2rtCx9Dwpi8rCHpZJ
0/oBjUgPZjyXmltHvH9vTCLnBgfFuF9xbIz1i5HeTiBEkDnFymgke3IHk6OvG8y9+kbVrcDoG0Dm
a5uG4Us3CqU+S8nUWuzmGTCZ1G6lO3jPwNwiOyLWTropFmv0XbrtqrQ33UYR6vyzuc4l6zTXhdlf
NPDdmEoTNgsVm0FyoUw6IGkR94bslXYzoRKbeuVumCbtDuVS+jJY+ULOLdtkYwiRYwuf2/hpxlXJ
aKV+U+CrLmigy9d03I7yWsY4TbpiI43q8zqf4npdtbYRfaN+JJnAuOmypF4hsgAad9uhPzpnlori
qe+HZlglSSbLYF7MXJ2f5CYfpbdR7mZIRmpW1w+jHHD07BhbxY+xT81oBfO/1L6JMu/Ub79ELn/F
B7/GA3uhIk3xy7unCErNe0+Simm6ZFZJE/o5P77UGyqjUCry74evsp/206mnEwhT7WZFppNgO+iA
XFW0nPZSv9IJwTk4UD4BmMHyyJkxoQuWesOFCZYlIYHEWU9uBmqFVtw8fNzI/49Z/1AWEOd//R0Z
7sWsF/H796h7B+36Hm/Fuh+/92fk6nxZZJr0TqGQQRRGzPl35Op8oSGGKhC5PTLhMlYv/45crS8w
68BbA/Ulr/IR7v4duVpfEBDA3qC0R28CpZffilx3kjeIdwhWKRIRTxArk/3fHkNCHkC1NbXpVmqO
Rbg5tedzp+NqkKRYuHZQd4xMu4qMRridXgO0HWfL14oppXApzAcr1UDPF7q4nMtW36SoDNUufGOT
+mrnhBCqkQNIM41rx0wHf9lKODJe9HPk4nPTPKcmRghNZnMaJR5mxa2mDrh/MqwqOu9Rm8fBIgbN
y5+RkVU+re0UxWG0ebEk5kcpL4vYTVXrtALH6y5mJhynCTltO9Ovp7qlXr84YyVydCNJtMVjFoyX
uTL0FHqTeAPtncqDUkSboE6sO2BEf7WR/NbMeChz/ruboNlK7PxnCZ/Ne7mkStrdv+r/wlwPy9+h
eXP2Wvzj8nV6354zy+/8OWck68sHSWwxhiTTztBkafsz3SM5X1B+LUa+dDyi+ISP969ZYylfGMzI
oR3aFOiGXBAff80aS/6yGEhRAv5IA/09o/+DXM+HNOvfqZ4FOU9QSsMlvFGIB3Rdbs+YWCfIq8EK
+bk5FyZC4ik8TXpFXxNFpidRFljQXvq47FekXwV9ZPibnssIRqCGhEmYnUhSjA91GOBN73a1oYVu
1A357GJT0KC1sZz4GQcjUMRlbA0vmRLF1jrqUMi7SB5inC0UrI8wogBPDYAL5h1CH5n5W2k3phyP
P5Vz2humUcHZm6Kp6wiQHZuZFFpN+rcqXpO5my2cWxJx35F46KxpcXePW/lx0I0w3/Qggc8HrMwa
X4ukaQ2VG+icVKSDtsqbNjob8H37rg7zKVrNFtCzOoZn2GyMvTeZyE5YzpTcj4CpbFocAdZsX0q2
KZzuwSmIKdcaoUCl9/JpnXLiGRSj6Fa5rKWbOZKUV7VRHOxGhI1CqG7V17FKupdiARSX1LSXMPcv
2OJvTdL/bAb+v5ZyRQFwaBp6TfnabadcP37jz0mosD8h6WKm4X/w0fPw9xxUtC+IVxb5Cl1cJMJ1
5tnfKVfzCyAkfmrRRr4oOsjT/r1xqV8oqi/JWGouS7uO+jsb184Ri93yQwvKlLaon8P+2p6FwmC1
xqooQtvGuCtNCXxd0chHKqvaTh3s4zIk+CjWU5ZCfLBsn7/UNrJB1egbwPbKihHPmWorP9WmLMkU
Fuvmrh67+C6qzPJy1gqSikVXQG2cwomaUFJr+SaxSWjg8WPJz1FLvdCdip50Hio7s3RNsN7nRmHm
D1E6Zfl5agC2dAFKG1fO0EfUiwvst91SjEm50tTeHly6a6RveaAo90MWgxJL01FsiGbp4IzIG9/H
JWA7upwM2Q/w9zmvU2jmnt6m9jXlLFD1vwyXT865OwW75e1QRye1rlMT4cy7fKRf3g4a9MKgVR+x
XzB7DS5k1mzf68VjaJDn/9ex6pMLLbWVf6+5ECh2LrTzGeaI+tzQciFMdZ6nqryqM9s1NaiYrEmK
Sig9jmcdNgiHL7vz9Xkuag0mIx0FKwd6e6fUG8ax6LVChuM1Udbuwe+sUFWXaDSsYK33IMVUo7OO
1Jn2CGvLVdFsI6qmdYSi5PIyfnmrNQiIwBnGwJ014SxY1niVZhbQnylXb2pa3QoicRO1TarOflR3
5Wac9MrPmDFHdDcfwoFf3jthFzgs5v/HAXbhw27fSpsXBi2Wo+R2JtBvH+yFcUnQo45urI215uKy
gyR0anXnyiYVMvp6m+WXdZwY8UnYZ06+ljshX9CjRsyvBc30HJdDwEkrFbeSKJ3prGoUZYB6T2rH
1WFeThs9EVO1rhuTPHZHWaVwxZD1XtSUxtMoaf3g5lpidhQ7LeNtWW4IHHNF4UzX6Oa0alBP31Vh
j/JyJKFCxZQs01lNKWWFoq9FDtpnsMgdo01eUN3ItX94zCxDcfeVLXUgWkAW6vVup59hWuFcTgJz
ORTVHGnN+mkKpOmtGknWHb6Usjc++TywdCmXI46iWs86/OtIyeEOmiE6IkDjCgRjp7NNz25Fd6Fh
4n2DMh/SrgXGtwV9diWlUrUCRtPcgvycTxoc+Gg3HiRxYWhReTbJDdZVyEL8MdVpGzp8qzsrxcdA
shdcDSczNE+7Qj8S9WM6lW3oTYU0bPLEAQHazv+HvfNYjlzJtuy/9Li9DFpMAYSiTIqUE1hKaC0c
jq/vhax+ZpdBGsNuj3tat5IIAA4X5+y9tshIJ9PaR5CFstm9f8VXsBfGLtQaCHWIY5BOeGcnG0/W
ZdFhYQ4HgPv3dul6v2Ojqudvqu2TOkDyRxej09LyCMfS1yigFLG3y+xh+m72ZvFx3JDp4Sxi4lRX
osgDCSzTJvqrmj9mroHlYRZmfon8fLaubQ+KsxjGHoxCJpPPWSNRI3JUrRavFKHyUwvVkAVg3q7+
/tN5Y+TYmzELkxJ6IRqqL0eOmsnfKFecfNKukSOIlJBnvf8+wkp4gLElQ8/NLxEgXtUruDc+DCw8
1CHRwtvbIPnHxGYj6BLGVIlAw9QOUghULJUhv9uIM83UfrVatSJZh2smIWQMi0/x1wWCrs+uenr/
/t94zEAjrb/iLDRo5wYIS80r+4uGbDYzMQNnNNc9za340hh88zKkacHtMYA9nIPLKrskCMFuRcDB
WDuVTtHsigKsJx0OuqZBlljWt1ku5Sk2IC5QloNxNhdV+hOxY3bXlF5BUxeoDPhIMq7+Hx4Bmzgc
azpam3MTqWqmwkzNUQRdmY6RPWnixG4n+fdXQV5DZxyqor4taS/feZv0RLL6vQiSXB8/uI2sAqM1
zM/v38u5LoSRtXkg+Wo0vhnr/Ft3IVTp68Jz1s202gtnKA7dqFfHuDPXu8UpkqNpTUYInik+vX/l
s53J9r2yBUU/BPsF2985DM7IltkmFY5UTWKfiAxoUr5Yxpt4yC3lRwCvm1u8qOKLq6TM+KqTSxiA
Vz7Q7ScAP7Q1G0kDxJPzRTrptMnythVHZiaVkbqM+hzL++r19j2mOefU9mNyGCZzPsXsO67iPm5P
he4s0Vq645VeSnVrJ4RLjlioL2lK35j5EVfxG01qTTBZzrZuZAUSZJN5CWSLXr8vHGd6SDDfbh6S
db7xSr3t9++/krcGw6awZmJjK/VqrVnqJTNrE1A182xFr3tYry3CIH/U0FfxMJtDlEESuIVbp768
f+U3ZlXUJOw5UAhSnTvXYfqcyCu7weJjEkiFcMNkQLZyjvzE6ilUDQ6YBmjjz//6qgxAJHMURjZH
5tlCR4ZiP5fLRs4X3R+PRv43JeN4g7JqAxxnKIXI+Ob1Umj2K/Ec79Sjfu3wcXPg4yz48tOmEjN3
XtMl4ViSF8yYa4bjIDpDPzhO3V0ldRPbMPq0VuzwfehXZLCa85VZTeIPUgnBElfBcDl2s6b9yYw4
T45k2Xt6mBSVUYUT1hF8H75af0BzX42jP3UDjaMEIyjKXasrd5zMVrnXS8979hKrouW9sPs56tZk
q9NgVLiglmod6nAwnb65Hgo12HvV4IYwE/aeUUeR9aPhLQgMDGG4d7mkFXMw+qHEOlTnDiVPdyKS
aPHLFOzIUvh90EjSKI/vv8BXVo3tSVKuwqPJbhvP2tnCaPqinGyN5ljlG+N1nEgJsApyFjvfJN5P
ST2FeVVoUTaX8iYuFoXKLiPFxs+to4LEfvLU1J7y1PTvulEz7meTVvaFHcMbSxmzNwIrYCyQlc4n
cmXYyVDPcFYMrXZ+IUmXAG+7+YL+/o3pFCcxCwVVNhwh57tny+8XxYtn35W2nDcAuxBHIR38zR6d
ysiLG3VDJ9N0Im/04OkWrnZhU/3mfWKLBHgAJYDK+MtRPcKoypRCdenkQv+iG2oIcxKGLrgi33rl
nKc2FyuMyU1t//IynOIqjcNzEpKZZ97AXRIhdpBqr+yJnrOqWv/U4Lc42Eaf7b1uyT4Yw+qf2qwg
Z7hSff0JQiG0EwqLoa+nVhKo/KKG/fVMyveNQG6r4zCxnPsulK8V2ViwrJI6zOoAeXOH/yv/3DYy
uVuVryOQzT8vo+ZcWFVfYUc32gQCaxZ1rrxJPl8+ntQyZ048bBtKrbcPpZEQtOxIefBakRybFTF9
mszuH8o+ZgAwEIEGNuQbugm0ZlsHQ/j7X+jrQcHPAQbF+rVtzM9xgAD7VZbVJAB1wpujqsEwltYI
/N6/yisy13bXdCm2eXUjjLxS0A9GKxFoAE1IjXFnFnKIul4t0GsGrT6IQddPQslHyaH/K2IaGsO0
SnJURxVIuUxrrH0JGXS3CcrRZuR2JbfO8Q/DXd0D+icLJbHlXfhit1n+5XmX3/z39AkhCA3j2YFF
FlnVjCMlAimbHxZrQBvoBI+wp1YEvL//gF6vr0hrDW07zxmoNn3j5ahAENQIXfF8VqCd99Pal1mY
l+bHTmnOx6zZYJK2cn68f9E3x6K3zQVYtmgivNpfVZTe+gXwi9Gl2hUC9RnSfKHVoVsbzZdECNIt
06yxQsGJitDP1aoDc/DmFBpUBoXIdtoLTvjXe6qtJoO7hDaguTUiXj6H2mwWlJvsLpaGDBohWxas
wbWQZvXNCAwhW+ILe6pXnEOGpkUVCBsCFSFm5rMP0kwdCgQ+j96ohfk4yUUBYJhW5V5Vg2zGw9wS
IhUUpoVSvzEEoXVYrHx5TLIYiiasXMKM0tIb+xALwFJGKD6zg+us6fKFrHKCUUAgjfm939V+tod0
WhEeazupfmGpfWNGQ6pOWYaCCWruv6l4/ziCViLR3WLiNtxZlw8ksORHhBh+0IBZPjS9Vd4a8USO
KgW6S/S613W9bQah9vG3ms5DPJvynbxB2qdcEdjmlD5m62D/zoYKIA3q3THHCTxn4mH0y+GmzxPb
/q2Zcn0ueg8DdoIOaHdhWG8f5tmHS+nepGxLcRO059nHpOwiXtoZJOlk1dkzXhw7otTrxwGx9vOX
FsLGQK9U5R87OSxhbhPkeIxbIgr+/e9AVUb0mbf1wNkKvRzMmWq1EpEddZpEX79OEoPNfmgM/Tab
xbAe2AbF9Q7tr3WNKjUtD4Unk+yqIUG9/tdLPyxMXhG1bLrrnCBe/hIlYpKc3CyhnE2niQFCDq1K
Lh1P3pgw0avz1GmRQPQ9n8RqT6nRIysqkK6ftIGNCYovhjjOQDTOcuGW3rwYh1QKEDiWEMO/vCVk
Yf6I5QM/SDM3RLTn3vexrr5IY9E/vf8e31giKXry1MDfsHCfWxoLkgdtPdm+LCIrTimYAILTy+xC
RfqtJRJdzcZLJMcZWtTZaHHLbFYov5j6fCcL+naVn1Bilespoff0He1PapwIhvcjVerlhjzI2yAR
yS9DThMEwLH87k065TVAFX+qLEFJpDnZFPLH6MPOjZHBmCeq4+nfPxzKHyanQxfG1bnlkEqj7Slz
ZjuzePouG+lwwsuxLkxubywLFA0pH+KJRHRyzgUvq44qSMJVBP6kcNigcpkx6B8Rhbo37GuHS4vC
NmOdTSHgLFC1EDy8gYDO1n60aWJgc7yNLuI0C21evxoGqmpzHaZD0iNpzAiZvUHGUlDxGkdi3lJn
NxKPkAeZNI1oE+ufJmqQgV141dEZvGTfeT0iaI7Mp0aYN0TeEMKYj0N/YQf+1nglmxuBFgMWucDZ
QDLWZtFbNxZBwwmKY2qfHYXS/q0Lm2UTUxT4dM7JvvtKLJCOvZjskrMuLm/7ql/tFBwFaN/3h9db
XzmwLYps0OCdV6vamhSZJUlxInw19qN+cdB+tr65YV0rPft/mFKgmGxkXHp/ILxfTinLamtVXyoR
tGmV3mQy60/NQH3JahL/wjHgrXfEdw7dmVmFNeLsHQHTxy0KCSRYbY9USr0fTqgXrYf3n94bu8rN
PQSsi0Pn1rV5eUNFqtwe7KEI5swdQw4B/b5BZxrWw+MykIkyZ5fW3tf3RdOGbwb/sfM38PPlFW3a
Ui327QRPbAthwVrae3sUy4UR/npU4NwkpemvzZyT7FldUCesjYoHy9k8oWvXhBsjZl51d6e7aXJ4
/xm+dUd4j+kDa0wGHJJe3tGUkxIhMLuFnHC0CJNiFyAuXy9McG/sQqnqwbyj5spgB4ry8jKFSlXW
xORix/MgfvbkAaGGqdCpOp08Tjky9CEv+0etSPI7glvboKRFHfr26kctomYO24DBc1cQBJs7EH/6
6Wcha/9pwcuGxWfNP3HQii/xJ954EVAjadyDBdzaH2cbv3Ju0Lj6DLCBVGCOkA19F3eUPi3b+JL0
9PVgppiAVxhIMnt173xKtuyYkgmK/nDQENSZNc1AJZwqrM1+2VbCPnnKPDnaF05mr4LakHu8uO7Z
PYKkmZaGsKNQEIWCJNn8nrctiVd6vuLNyL1DLbWP87DYeuCq0bn35+J7Vfgr1BgIOHvcFYgjCtl8
f39c/rcK+XKN4of9F4BGJ5umzsshUzmKtrNPvpqjpV37MKhViI9au5blFVUXO39aiW4oQyNJ9D/e
wJcZ9lnsYOzux7x9sNu5JuykF9pd7ZBitM/TCYYwNV7viSagYx158SWna2lpn7aJtwlkbA5zOM+J
I9gv+/bOx7GtwkZbdSPIaBCYgdfGuQg98hbZWA9I7K9mEjDsCLkySitc3cB07BVjRjQuhamFVMC0
3yWm6EeK5px5VymnB2pYOZKTpK9/zo2eDdfjZLcZG5vWgli+mIsd8iuVHXaS4X2DGwiNWSa33u7Y
GCRhoxpRn00HTBwqf93FgRWvkDGp67bXlBY7FUIWQVdTrIX8uRgd3zTBJ0vPP/TtGzcuEjuqckpT
5EP46ScXXizfH2xdGTjQnD91/Wb1t2XrDzv2bHS9Mm2BxS9BnhRBO+n6j1Ho9Q+f4mXNfi2FhFXw
TNZIW1KB6EEI65lGccJeZu6Tne5JkrIqf4F0hfGkpaFfG+ZXF/npr2FoSyNacDNdJfHckCBhz/Oh
bmsRIZdr3YDqYV/gMXMLnNTDuP7szKn97FCosFaesIxr2+QU3zUPs8HeNeilOfihXplutbfrnBAr
I+9HC+1Bj1VR12OPMgxNoQC8ZisPmZdahNaSS2ke0j4rHyu4k18GdBxfFlU9mN2Un/rM6fWdF1f9
b4Rt+s9i7prPsS/WD+SqNAW4r9H+5ckFmoGgzNV8sLS6xYVnmW0emcCy0DJAPNExICu1RANMS5ro
2JOe9XlCaF+6g/6Jyoi5XuV26uGkcNElRlUK2ysitEwdkACXci9TJTGzzSNWOOIQjQ8u3+6D1jsK
QQeukM9jpryfedtbNGO9JH0y+bc6BokBaKgWS8sBGNXKb4NOvRxql9A+ll1e3dojXOOwMhZSC4pe
N6uryXInxpmXjBhV/D6BIWQ78RN4PcMgTDvRbyQptDiAEOrfzSorfxR5Je9Kyx1/FL1q8pMr9fzU
wUAL1npxGJy6PjwhaE/1oOszrELUalVC3WHRryE29e7OdiajDFqzadO9gyPVwWCyJvnOR6a2Ycdj
3LfKn9I6sMYMg7rs2vi7hYmWxRG5vgxXBSI01Ga/AhrdpoeFkASHZIfVfrJnkWBi9Z02oS07DUlk
LV5fHhYvWX7VpkBR0g06vtVWIy2j0esqC5ZibD+VVV43UdkNQDkFPcwfk1sIIKF11k9hS1TgGg4V
stPDQpOoCloJT3y3QMaorjOtY1LpsJRURzHbxfYRKvKQ+6HJgkpX5jW/10ANhZX2T6G79bM+cfaE
fWbLKYSeLq9A67hutBqphLcmq+x34+uEt7qaiL842NluaiCUEi1V7H/TSLL5YgHw4L2tFMMDSl/g
kCi8ga7MOPrZoeZP1b0oq63iRZ3yWQNS8WXaihVT7+hDkFp144dqNMo0SnHcftI6adbBnNrD/arb
Cqrcahtf3TmNP2RM2SQaDtn0SIlgffAxLsGYQ0aigqxbTXVAvdDBgjCVNV91npW1vPJe74JUr/37
emjKn+Ogp3Mk81XubOxdTpRkQmJwyuwf3VwO95qEsRNsitMfsptKd0PCFxql8y2pb2CZCr0+K/5M
va19VrlmpOzIhuQBuVeW80nbg0NmubR5xK2nrZup27Eig57NoyQ+r8XzNS95CHzWvSIWBU+S1aGH
L7E5OZFtzZ28jsVU4aHMs/I5MWXnHah4Wc+6MY5J4HRF/qh5XfqD4xtV9ji2vO8Gdf7PmZrGJ8uY
l/WouaYB1M3l6w6QXI2fcVDHfyegiik97+5618GqTIDkyvgwRfynAaPzeXQTs3hyzLX8wsztezca
OSgO+Oy2+Tk6cZEesWt2SzBLRUAqn+9HryQpc99pLFZo57P5qddo2O04vNJy6RTG0mvRqdglliTF
q+ZJEynyME8YpRy9USpoS/KXM7CBN+YYp7eii7Xvgw6CNEhkqX6pYklqaHSUpE++nUNANK3aWQPL
T/1vBKsTNoT8o79OWbRL3GhVFxZ+rkNtrE3jbiwh4AWjbQ760SAYmJnDjIv7YUJaFiE8QkNGxr01
BikVTEwvNXNplGNPbTYkB/uhQigolMSyYrxVmet/5wKxyZ0XQ7pPvVFvdm5vph+lt/bGIR6MQ58T
Y1GaSXqVSD447Kk0PIs4J9xn8rLWoK1OKEHUMATVMfFWcTc4OIbDwbaSn6uF6zNaLWnc6XGv6wS4
9s1xiG00AiKt5U9rtUxJlQ0nEg0Ff2t4av3i7eJEWJK0yN6pA+yN8UxqweT9cAgH/1Q6rd/f+Emz
YlDNyiwA4ph+wRdq4TZ0LEIX+8rSHoxqpU69JrBSD+No0rpkckicE9xM41tmEtATCIeFI1C6cj8s
uk6bFo8Uf0/UHR7sJna1mx5SoIhaTTT3ibL8LMwWe9QOBvbI5Djps/8FTkqCsCIbhqsJtiETTNcv
t0zNGpwqisHxXVmjBq+IMPejqjRgkAx2bd0D/1M2/c4WPV+CXK4JjVZbnaAo1smLsGp5FfjAsYv3
nSUyXJEpDnLCKbxyuol5c7/s3pVfqWpaJZ2v2H3yvTWfN+9ICc6z66rv7AmR5FbSHxjgs0U0gG5L
87taygo1IXs+ESJtxP7ouNuuNBceM288+UZLHTQ37pxh8u9FPo6PbZymdw6pU/dpqrvqqibn7tlQ
SH7ZDujLY1/3kBaWOacC783oHkMwTOobmz9OIC2U6TyKNdkngaZn2KXbblFw6u15eEhUaXwtOq1g
0lpVYUXF5Lh3JZmwoW9Nkp53qkVT2/l/8sER3yeD9qe2qtRGK9lB59FZQ/GC10m9NzKpzXvTVPrR
BjlPeLchkMFAuDH2Lh3s7rHQ41mGbWvY6wPfR4qtcMT0GTZ8h2VQJML7KlWRllekFNfldWlZM5aZ
bFL5NQzXHkVLqZU9gbVlXpwKW7NuJ5D8eti63WTjqaaaFhjoEPpbe+q22Fo833i07dI3o27q6vFg
CDV5B9eos/Zq8fKCfYKGTQ7PtYYb2J97C3nUhAXIF9PysexF/kTsuL/seroOZVAOwrIDN6n7j1pD
7B/53Pass2cpyHHrRrzIu8XOCxVNs198RjsFjTL2G+2TXbnJs90slXGFszu9ahZXXyO7aKs99nTF
Npuh8qF3C7ZYZuzlR183ZX6Fr1Xe1lTQOEcuCA6IeTOnOpJgZsZgXtxy2g3O4JqBa3X+fGK0g7Io
PLeKyIljXCvoCDfFAvZj55ZD5d6Ujel7Afuqie1LKvwklHLwH/XKld6+UXP8a57HxN2vS5mUBIHb
Rn00Jhvdc9146Z/ZzWN+G5uVW3KPtTs7Ntbt4sgdIhzFxk9Wz+UTH5ONZxtJ+UNjSpuKSVt9aPU0
jU+tEfdftdav79FyFzGuC9kdGjkXqBuMattWtzr28kSMzi5p+zzjJF+md5Y1jZydW9gkuEAnkexW
zJT9rh2X9ug6TT5ElmRTEGjKNtZ9OSh32PdOVUDhQr1m84VNRR5aMHMmImZVPu3auF7CntqcYwfF
VNZdYMl0/YTAvrvTOe4sO3YoFPshYzXarkAyRjNCpkW7w6MfzwQ3zV0XxHoHUBjdg6WOtqn4K/87
WfuC9BfUP43NFitgqwjufpzhSdCRGYwLJdC3jvY0xoF5GgRQQ/N8ebpUaK/qvuoTGo8GbnNRDL/d
osafVlvE4V44y/K3Xp1kPQCS9CagZp4rMGwzZldrjiw/XUMm7+wPkRzy4U8tDCzzWmVcODu/ISwD
xrWptpAybUrardbwj2YZsHKjaC2KOpZTjIE2zvUYrGL1x8Arl19xWslnx66ZevSq+1gIr73vlG/t
Jtvg/CT4wAMiKQT0DkF+dQGb/VLa11vFDge9OcVVFCOwql/+QESUWuMMBC0oEr/ROKXlGvhL3gIf
9sSHEaxEONWNuvDOt3d69h442aO00oieowR6VldzE1YlRjJXNZvpWiy69CDt56TOkGO5H1zs1Jln
TmvYNcsl8v/ra1Nd25SkuH7B7J1XRA1SYAuv5tpALhRNMOkdByyOXwej/s5uNP6wVBzQByEuWSHe
6IJzZddzNwI7gi/3bDAUJci92ZCMPmWD9snHX1NqUdZQKQpCT4/57D37FCdJ8wMFK3xvbR6uynaJ
fzvOkl4obb5+8QTIoAqhhUYXnPbhyxe/ZJjEG2ljzBByuuIQVF2ZWtztVgqiIFVU+YXueX7hvW+j
6eV7RyqLZIfWLUJW4AQvLwqYxC/XFamnmeTmFdYXjgsru6HGztIb/sPF7N3XkwvPm1BB+tVoK6i7
nF1Qy6ala5FODqJp9s0IFi6xAAStC3tOVjYn1uFCW6yXtG2pWhYCzGOA9DN99LWu3q+Ieq/0ZULM
ZGV+GpK+xN74305KOCyoyFKmp5Stn4sAZT6DZ8AAyFYENJIsKJ4jxElzc691+q/3r/WGgJyLEXiB
2BDloXbeesCTWFZL7eLGAmJ1Yy+g7cNm8cc1NCW5f8CeCVwIR99KPk/rIpKDmYKaDuDk1t7uwm/Z
3vbL0cCLoX5PuBJyfWw6L18OmjzbSTYtSuYn9nhTi0olbNVW406WmDaiePTcvVc4CJRqlh+inkyD
bRbGDO+XEJrfXHgRb1RgPdB2tBM8/vymynz5gzITJM+o8DvMeW/sunKFBbJtN9q18B6qtKHcXaXt
IWk6j006VKhyMrt9N8Xzsc/z+etMZXA3tUMcvf+kXn822++iLYWECjvMuTa7N6DyqJERgke7jJZ1
0DDTKZxUiSeO5dpdEiq+niKRwtKLwG6CLJau68vnMIpZ6xiQNNVr6X1WtLCCbByHIhj97YCQKPba
eQG9bMvE+7dAa84laIRwFDAkHNqLZy+BmQfUo78mYdc1ZTTOpFRLznwXBt8bj5Shx7eAowYv8itd
nuPkq75pFFMOkM8F0usPvbHqeyKTh5NXOuqSfef1TMQ6R5OMLwVlM1uBl8+0oGiBzImFdur65N6G
KR/Vee2G1ohE7f3h8salXPpwmEQ3B5xmnk3tc4UBGI5XglpoWqN1HPLdgqomWLt4Obx/qTfEBFyB
wcJul+Y1N/bythIXp9oMkyxclrS6dqa6/ZxaVdnSb6zJRJ2TRQaxkMNN5QvtKFfjj4GxO0KSqYXt
SD15cmHoWz2SzG4S6476Tbx3Jgv7Z1G48opQ4Eu5bm8+HsMkCIflH1PF2YZz9hdEowlfE5Ws/He9
CLkf1GQ/AMhfTxcez/alvJjiaFjzrkFXUMh22d++fDwzDrsCgl/KBk5o1X0Pv9cjbqFbfuVpD9rN
c8Ca1Y6ek2+zWAn9JSNL5+8dfNhx1699V4VAl1InMmlmGA9t6if+8f3f+Fc5cfYbmX8x2GAtQtZ4
3uQ0R22IS21Nw5WWofqcZAsZCBLbhx+W1LGXCBSaKg8OlAd5GBcDKjJ6owFtcQFUaHFtbQEm6oDn
QUBj7bu2a7AIAtiWbHIbBOf0hMSdk3e062C+JU1YETMZBwZGpjZYoHXLq8o2+9upyoaCHGiwPEOi
pctJTLFGS0Ig174b6FkYFz6Uv6vd2a1jKtr64jwBEnHO5po4rji8NvGGwZrWgxSdWKJS84pvVCLM
JgKaWOU7qoluERXKKts9SyuVMOSE6hZDECryLmsAxTXScZ+Gyc3NbyXthyczy9VP180pJea+tTah
M/LqA3Zh07e8arh5bbYUIP0lSwf6jFn6b9UyVDOZRwGjYKEALX/W9id5tyzYBUMD0zjw+b0NtqhX
8oKI8vXxBl0BpzYTmqfHbvI8KoYn5WV6DMYpn+L2Jq8mfzkMNZAmknit/pCtnlg/qj6uKXxndXVE
iQfkNpvaJppbep1U7GxfRMky4uOm7hEbu9lb8vWC5On1V4hZDmktEU5Eudjnqh6Hwre+0OALXT1f
Dsk0rASvdNru/Q/prav4TIMebrDtSzobTFRI7JyPlZJS6iZUyBEVhPOaZ+2FUbvNGS8HLcoRcDdb
lJe7HaNezilic1kPBIaFsm3TyM4cPQDuvOzAntbNIU8Wgie33lE4LNZw1dtZYe/fv9NX+wP8BTxP
DN2opDZKyMtfILV6NruVXwDSU+wHS2sCF4fazeguyUxBb1x2hHX6B4O24Yf3L/1q3ebSPnopTm+o
aOnOv7w0Mak9iDNoG4ns1hCi5nC7Zbc+MunoD7Ceq/D9673xUrezMbwUhI0UDc4edsxXju6W0svY
FtppKa1fCof+hTfqvr7KZvnmRLR5OreN+cu7ijmfj6WaIfk7lf25oGhd7FPforbfs2tIdzkQsoJ2
ZYpDJ9Omet6t6n5ULSZcSaWpu6asNt83GUQ4YekleEpF39idrGY6znVdfjZdZ/kRi3RiHmgGqu0D
8JFHhG7GXem6o7s3ZOZOwQIvbQhmfuk3CO2+2E3AKa1o5Zty+HgECZadNlQckWy3me4b1Yo+IMlI
o/tfC/GUIRaMf3ul2c1H7DYOnFnI8v6ONm1cBRI5cRkVArlANFqkzO8oQ8P69iGsWXsW+oVjGCvV
ZyPGlB311FkfLDpNzXPD6VhdL0axok9f5rHbLSTwcE4ZllIP6nas6oAu9/BlRbKlA07Z2Ix5mjYz
T3RqjMNYrD47itVs7oWIXWiPCrhnNPCxPCSIsbBALGX8nANP/D60TouQQMvl8LWlHX2y3XbMyBFP
1/6/U8b/56b8LzYS//jQXmG/jlOdfO/VP1HVf//F/0VVG//h5AHsH8+Ax3lsCwL7L7tId/6DvZD/
neMJR+W/KLD/4aZ4/6G0wKqHd9XjP2xb1f/hptj/cSl0UOfAi4MLB/nQv8AXURTbNuv/mII3JzLU
uA1rsV3JO0enNNRrp9r3u3DwxDc21XpXPqXxOh5pptpH0yhrmreVtvcGepZGfDfbqXZ0K3Kmcjc1
90Tu2WFBQTrKi+pjTB8OqOhK2c/NkTBLCcq1bsw9C6HcUYc1b1vTGI+t7Xzf8tY+uLnbXjkrgU1j
03iBXTpflbR/ze6hmuLv/WCUu6b1pmuAEOsHyiIdZfjYDI2+Tq+NTIhdmw06rU5v8a/YJycfFnis
oTnaxgHO/WnEhxAgiP5gC/9brmoav+2KSnG5ETp4WmGM4pA6kBDiSRf7WQjzdnG2ZDDR9TSV67WB
NBm7+7KMq0OqDcXj4iTsESc/954TTtE7jbPkjlhi79Mye/HRtHNLj8who+DfoyI2IvTE2nMrjAr/
YCOeWw/1F2EAXc2Kk8yfi4GNcrm1SCkd2ObRm3qAUZ6bQHbqJm09ta4vnif+H9vjbEdJUyM1d5M2
2tquXtYYdgFqz+tMpHpEcJCehrrGJ05zL4mUymQVJXQfl63D2HwhPu1Qu43Ypcx331bar3ssNMkQ
ZLklhsCZ3eLJSmaL/KxmnYbd5NEkUVqe+DvBjRIkGmfiBtHxAKG3rFTorlm2i0denZU5tNHdnu1a
OOnokoLW08mqmFzj86yWCUOiqk51n6mjFtc/TWX+bsr1dsxWZ1cSbPOHkiLV/1RMXYiko7uV63qt
tw96csQrXsGhIAqi6Tb2RzHWtOYmQLVuOqkvSk+H64Wd7Xcxade6XQVru4wkNg7mYYXiWXnKemKv
Xp+G2f7Zde2B5PivCz1nw41/NEVyX/TroV60Y6VXj73vcgPlyFulOPBhMnz995A60Lqbtd+2IGA5
k9QijU1bOBToEYGu7c7p5msj98rDpFf+BxaEyEOnsNj9TsVHn/XoJmkhAHm66KLa7n9g/DquG7d1
+Ytw5QSVUKw2cLtks1af2DX59BjpWAflZKhPypj4c6ZWAGYw6vIGqWO/04ruYehKBAuy9Z5VN1QP
i0LqXc+oE/RZAoK3ivnO7zETsCMwKRe66FidVF0XNcKnJTmgbjVONF+TXU72xa4k2eMjLW0Sc+0x
u5laChZ9p8UnZyiTkxGX3pdZNOatnBsEMvnUzqE2th/zuv/qkkMHx5TFDgNLgm1kdtyI/FsRdgUi
GSv/0sqqgcrS6Qc/N+FkY1oN8Ud/nDka3tG0TE6TQZ+w2JpdzWiA4TXtDAz1/FOVE8up6vldca7S
cFIaU8WgUeNrLGSsnOaCMeutwC81ZGWNrkVG2Ti3MRkXj5Ut5I09cGLHVVvfABB2vmI3ekKs4oJr
y5+ytL4SralBXvb80PRrKocQoB9lCTfJ1dv6xI6BNDL/QIQMapBRBXFhcOIH85Rmkbm4zjXo/O62
2hTu/hMoan+H8GQgnwpBh1X8sdfcAPKNgaSYDW1ve0lzH3faDbhF50BdczmZq+s+Zpi7gm2avmqZ
+xmDVrKzi8q97cahDDKHeTYRyBiKnZQECc3ekXzFW1/PDp1XH8haZYZw5pNXm7egGk/5IH/ibzHR
MONzRhYCRi1ZY+wsc1S76Y3dPqQCKL0/9Lt18osd2c9uuFCkvIl7O6J1/LvzqGhyO1ez6oHQ1zKJ
6Kq0JA/S3NUQIFZtlT349WoTJljQKiaPfb84Jkl+S7IFsxfyAzFH+REuUPtsa/0uq5coK9hupz26
tqn6pKx6DXr6tv+HuvPokR05s+gv4oDebGnSVpZ3rzbEc82gDQY9+evnUDMYqHuEaWg5CwGC9Mpk
FjPM/e49t3ScSzNVydYY31ZDp6PT967cpexIl3B7SGAFZybzO+TOzV/FfsYJm0YfzsqpGR+TGWgK
PzFnvY10Zm70tPr2iq/Ne1uahm/v51rC/Ia/QVkskRx7wfvf3Mwe2HxJScLJdjY3stZfgKXmoz62
9ZEP3XLKre1jmkaT3cHJ4nlV44cT1CC25eRglelnHuJgeiw6PAbZSEmCHNqkmIY8GTYn6uB5XICM
4+OESbkGLShqROGVufxgZdqjgTXgMVUUorZG81ADzPJTcS0NyS+ml7HX549a2n6brSVnwCrWxDVV
/gn6umLBrXmRrD6Rh+3I9GqQ0SMPj9UP04Or9fheVhVzY08YZFv3SMQWcDBru+GgWd6nTA2niqSM
Pxfl0REF7oVRH2NhAm9HKE8MSPXleLfCrA8LKo26UPitcUxXQJxC9TJs2YLp2DztKntY1O3n1K9m
qA3tSw2Q+QJ/miCkwb5J9CM9zzQgHOVYp6zh3UzdZfPU9E2CqjVcMqs51rKvTlPb65cB4s3rYNxP
ZjHHYJSxTVUbBgZA5IkkoX3XF982SjLiVU89L4SZ/GwNmnNKMfjEtFXAVitFzENonDylB49jSTiR
3hO65G3fpnGrYE6VmcEBPyXEOF6CeyRMDAdd67CpOFpW8NV4HSy/5row3uBJNQ/Ua77tlFDLHRKQ
2hRWMm0OpXgIsvpXZ3ox/dvsGyL9WfFe4AYavmHr4t8Wy0zIEUKYu+Xpp9Km+Tnz2fjSQnciFyvl
cQvEcjfoLUPVyVVf9NFPNJ1tXZp4HMTypGC5Qb/JT/UGMlzMLeY8ydO0ZOOBZf1jVsNhHYzjmmvX
rS3ulvIzq9kwi89gqO5dp2IQ24MQkEenKPiwCYDM8LB662OR60tTOE9Z+SOoMcoE1SELqDHttNgo
b0Gax551LuX4aY5srtBWp0E+kLc6qXoirQOCTij8SdSisi5awzOpE/2iGiR1+sfC3OvObpF92GQZ
cTK5z2oSw0nMDDv8znqUyJbNJBNtsvRkoB82ydujNQcH6VYXiLGrcg6jHnRHWk6/l0v1oPdmXLXm
C9eoz1YXF8ce73votJ1UjwMPzDbn2MG6QMY9kaOE7F6XpDOocYboZ41jK5T2NY/TieEYjJLsnrrQ
09bi8GFuGOn+3mRbN19+iWNa5P6XVs5m0vc8Lv7A9jBJiC6Kz9pCtgkfMDuZDClxSJPUypxzoVzz
NJfNsWz0b5tq96CBsUXpkj4qT8tPttsY8aildMcu9gtxDysq9XVMPCtXz23H93JVm/3Mte5LiKlI
TLNix+5K5+qMsjkGI+3IHoxs+uPSQ96JW71qv0Xg3Tpn5uHCmW2p7tcqgtuKazxYRBwM4lDudWHK
shNqSvrI2n8tT3WfHNj4HnqUtSrOdy6Ktoj1szIG/o7FVH/yoNVhpbUfVTnfj777sxn1l5przD1D
t9+cztqLJE31CRrrqdaHvYTGpHVdhK72YtfGkz/1PErmlD4Y/fyshPGMNHrsWAx6SWuMV1uH0Vma
48oPOul6Jr8zqipeyP4u57z4PWImNWv/kK5Dc9sqTj2EO6LRxkal0xRz86eSbua2DR7qqgSAsNXq
mc/Uo19Xv7AIJ9ImyCq1Wj9PWAwTKuTxC00gl+OOyeqdlfYzOVfbSZSeXWXfl1uIy/hl0Hyhkz1b
1zfMfN4PUuB+JORc3kEEFvEutOO5htTkKn+IxdSwmEs1xgbCACqCVeEL7iBvl3kOg9J90NdtTTDG
c8TIxJk4YXsnSarec1Ma4bGU38Y0fUaKzL+lnbjz2OmHdgoS0XIKd0WlrrXRtwd2ZPofcMJRqoAK
KrFZf8fPbJ7qmZkPcHrtLH2cjKEBiyYs9sSfV8zqSovsq2ba7PswPOqrGVTTNYfkTOBnb3elSuUi
57Z7WcTWP0xp7oaor/WrtmJZdj1V019S83YwYA3O7JbqSuI7O+TISxArtSDB65mPdHcHX36bZ4ch
M2XUs6Yft9mW0VQX1Bz3/oTTU8oYaXq80Adfhco2v4PBCX6tfD5g5GfFc1MhYBYKMPniDaDXdPFN
+KUFuSkzzgzhm0sNT5/GGG/szpytjTdbZDjhcBbzkAbdTzOd1KHs12sDYaoKm9II3rqRfXgKNDey
9cG7wIwRMRUSa+L72xp69bTSxhDId0xkEMdm5XgPZNYBmsyGdyq93j6N7gykl3Y/7eSbBm0Ww/ox
Q9KNM0yYFe9qNT4UQYvRs1y+CXrimliRwiCaplZ1Az2QPnQlrrau8tbjykqZDK223UheBrGxteq4
9pv1hSZkHkZ3mC/G7hOMfJuVuFImII8uw35Z4oWc3DkekJoOY9OrSx8E2iWYuBUDAXnzjFL/mCfT
iBwqOt83jtvv5JQZe2xEXFnd66NBIcQJo9wYSUEYQcdsCBIY1fiaKvp6jKbBU0ev062C4RkvxLce
VGCS6fOK7o/JGuZIBaV566zhmBvN8xJ8VI3QzHCoiXlI+d2gvCkpPaWxk6fmydwpjVujfgYNEHCm
JEFL5006hy0Bt6OnL9ZdsTpp5PaG/Yhr/5sKNOdNTkYXLRsuyoHP2cdq7k5sx23uUnyZx1S0XUiG
xrnRAfFadM6eybCdM4PXmqe1/kbjC8fPbonpb+ovbjVWFGhwlF873b+a+ycSYM97abTl02jpC36E
0oA7nD9aGZ4prI/xbNXNnfSc5cbtfHlUkxEkw9h8Tk6fHicMXHftRC0S5ewby1E2Xz3mOnfFnBZT
UpdOCppvK7Airtt9hXGcfZazfq8RB2EH2USw4AY17fvZ6NJPf5TqNBGRSPIpdQ6BZMvRZ887eVwM
I88TVA+5QegSdLxoBq8lnehpn5ipn+m8dZ/2Fq0T3VvpMdBKmK6N2pxPUwXrE/xV85mDmvPD8rvh
ftHHfOQQaM0PijWdlUjYv7SG6IRVT+fMalWiGB091e5PocAztI+Q0n5mjLdqdTbVs5BD5Lsna2h+
rOzpl3ojuBPItj4FXq8OAVo5x86ZwuRAOdoTHZ1UMCG0vmPCoyJDZc1PnsgFIaHTTjV22DttzGNb
K7bngmr7T9744rpYXvnbTm2qbDT4Ln4ZVK+gO1hYC/zZSt9eTWgzADXS5V3URvDZzAP3ltlU35Yp
b85rahVfnY2ZdAtSg2Vn6pYOwlgtT+toxKWkC3QaVfVLBgUPwsCUE4z8bGxl1I3rqCeakB4GZd/a
xLcdJxrabjZcB2FlZuL6mm4ch67fgRqLrT0vHGq515FB+rTtTCs5/1fjN0qwEG4FxTDPjdvIx5LX
eKwkx8YImFp5t1r2TBylUcYDcS/9nFs1FtLVV7Xgci6Mm7m01oebF/X9Uu0wA6wvWhBWFRjwiF61
+WVcmnmLLX4kUSfl3uu5Ub1rrWGfa0Pbnuu+52ZqeFV77ixfMp8UsMXEjB0gnJX0Hu2tdH6no2As
yJGYTcyXRTT3pYtKTkXV1bOd/Eilz9piV6C4jIuo+QNQJgVcS6odSjqwT6xLbeIozYpXOrC4LEiu
TAVu8tmTw0VkmocBnQrK8grgX2oRV/jgRxZsj3WqTKpQuFvUjeqvZpci2XC1CtnmAg+RzFF0bXo+
lne1cqs2yLcdTSpLHCHP0xjISB8lHbBaU4M1yTCUjTRkWpVsb1lbLGc4SZeFkgLKd66NsF67zohs
Za5hn6nDwHVkzPr0CVJve7L3qK1qZB+NfcfNfSM1GnRdvPrbsbNvbU08Pa/YIVPziVdxBur7abse
QRM7KUZfUIugzj7lQQXBMnf6VPMUFZ5xrIM5GlOQq7kfDvN9xtH1efW9PnYALjg08MJ+gQfDti6V
VUROXrHFzHljxsQ36qRjZKIv72XlPgG+jM16po/Hf7X1OslVOjEfOs3V77JnQ5vsOXRz99nZevnK
zXA6CifbodOSvc6do8l3yKaNVo40Mqnt6grXvQRUEEd5URx8Pfs5Z+K3ZayQw/Ly5KzOHGHBkNFK
BxIs6+od9YJMHsJiWKSwAwN/PTpL3hwdP7g2us9dUThX33J++v1+pptoyaNLNOAEr2MP4Oppsyc8
Ed6zoqLRf68mh28P1NozO3DitSvVSCQKTx5eSYwk6B0miqWw8aZb1UO9L3gOtnKCNsUKyNuwQ9fl
nKc7/nerLeO8MOFz9kkdkOTxSQ/Sp1OFci9ZbdN4BI+6Zs6zw2imQEKpZxGhBP0yF+9h841bwDU+
b8gy2aV1NfLiwWSu8gKvzj3wkH4H+0LPDs+kJFzGj1zvJU10w+RTG6SvPBkNoy3rdw+y2FwPNghH
zjA6J19KpSpLJijwL7YjEx9kt9k71yXIvjz/pMBKbArHkRe8btquj/lXYyahghMAwl3Yee2V6qQi
Jqv3lrbOs9KMLOw6RqOD9mCZ1nGUy3ddlLes4FUP5sJ1wE3sdfmiTjnk7HBYKo8Nvr4v0rtOgN/p
8/QyV90zp9X70kYolpVbJE3qf1O5M8fbuq/r2fPUjKSEchpo29Q8r6sUIZHkOJ8JBJr2hnFfOzYF
s7QSy2MYcI0JZafsMzv/ewF0KkV9jKcFLAPs3mWLs8o8G9z9uSfGUndkyCUvYHbFudFZSIMS8uKJ
rBOIXRfkGju0O48lqKMulVaB05ANFzeQDeIhwMChlRFJOtZs6gR8eZq95s7V69NqPaI+cvSnUaCV
7CgpabZ1bkiL8daggw2Xiqw3hvw2HDDhRtXcLKdubUMAM6hYWD0iBMDH2a8OfTnwecNWMEwB/ge0
NsSy85RBUdPmZ/KgR8pe48z9Ps8+l70uZUMPfnk4PK0CJ3RV/m67FNHe3oab3pj6U0fzUeyJluVV
0ZC3FH72TsqIJmDbzE9titsM4Fcbchf6XtHD1diCJ1xqN7dm0auWvahkism4ppguGJFehFIxXupv
Xfdu+Fj6guABHBbNkcHBUwR9prE8bHA+CcJZFGfnd0Hux3KCMjnbaQxwKpgNoo0frfEbk8N3Duhz
2BuqS0jFP5aNlZ4zZ7nKSvGhV+N2XRiUeqn+WA/qVjjIriz0Pxp9eeAWcq7n+aNfujt9/QjM/rlR
WOpQmbC29RwLoDR8FHlxFFxV3JY/SosrpEq7Sz4ObLqL9qaZN7rumWtg+dfHK4zM0K/xdoGEMnXQ
s/XdWjZnLfdPTbdl145/t7jTqc7Wg5yOWndno1JxBLIvftAc0+oN1SEs0zc1308u64m3vRjmiM4/
HPLgOKGKtgMp39XlxohErXtRWvs3BiqhGK+F+mAhCjlxkApiqEHkw+uec86jiz3Hq0vqeaNIw3kj
3xkZ5jdn/VH2bwxbuOpxGWQ36Akzym25dkPUeO2h9z97XWPEbuCdGBh1sEcMzf2gobhhmykbVjRu
kx8L/LbIl9V100cvbPNgee3t1aJYVZaJyayGlkv/dWJyfmgW89n2xvWm+o5biElIZxt+2wuwLQjC
tjk+VFzwDgGR5ovdMmng9BJrwjeuMp1f27a/V4V27lS+P88NfywR1FwZB6h1ntzubNJyO/c4Lkbv
JHQuocysCW/4T8Vmuwl9inPLa+B2t7rZ1TTGL8LRGOypM/FuVk3ic7azk095yB1ill09WdXwmw0I
7YPexMgW4x1uQhKW5b6OD6v/kBbDciTqgjO/RPZg4WWe8YlZfKK/eeufYAN4WnNPW0FYkRWNemG5
Dzlt3GcqlBFwxxe7RBt2udQoxcaxbEa8pdnnMNjrnTc7B07WTOvAVrVrGDiuB0FK3pnm40ZLJEm+
Mi9XetKX4IAxZE6MxXsVOGD9wLrqhf7Qtu9zN6Fv16+l5pFnHGLavf2w0Y3LXNiHuWa+1mz/kEzN
NbvkczafnMpPDwjhxanZMuocRO/e2/rinsuhveW6g5TbxkIXzy0yLiIL5pKgCSgApqi3m52Fr+Ug
pqG36xYxmrRGUQrw18s91qyXTDl6MtMoyEV1y9JrYTrjqZrWjFtIqkiGye7JoH2vyLP83FPSCc0i
JxGLBZFGQng7vAsRw3/vFqj6TIkh4bWDsuh9xdD8Q/JloWNW+lHfKhU75vzcdF6TdCQHnpdU6MfW
E1fbLxNL+HqcOX0yZQ23urYpYint82RX50kR5LEp5Gvt/h0l+3UYcJ7KPcizt5KHDBSqaAmm5aB8
Tktk0nROGv443Gecol9Xt/HYuwsOpl79vBTB93q2j4Y5kQr3aayxm4+10u7RFt5o8z6RajoZrf+0
FZkdD/qIhBVMyP3OZRP+k8U5b+wZ3uJqpk/HypNaDW+1otMZQ0hkbYONGpyTeIcpczP6wUwce54S
4rV/CM7UIaWh3WmT5Q+xphwZHTaviergI4ad71CzvE09ebiR0CD4hOnrDXb3m8/VUUOPP8J1Q/YA
WHXgck9eXTnnGq8hQVdbRF2rXlIAxDi4/K269ENZH4Ne/KQz+hCInWvDtpjpL5svzs3GXF7WIA/0
lQewkA3VFjzwqYz1rLzTPKzUXA4YKtRaIy7uVFzQ3NLDLKf1OCkSx/DjqiizraOkn1S4Hf9mxcLn
jvM5l0qLtmrT37Lapyd3du9h73LUIVEa7VcWEtkE9RvoExPDV/Kn+wxOPbHt5qFoYWPB4HWPqpl/
t5AkwxGkXZSWlnHY+qyIutIApLQ63X1ZWQ95MQ9nfjURdoNfn4eurS+ZsliC2mWM07Gj6b63vJNr
DF+p2Fq6pg0znrtUxFpfHxbNeOHz+NjlaDcIW4KjlmkkahsY9m5IY6leLp/gDMjTzevM1a1T17nS
i19uZwPEVaK7bDLjpD+NNpLeah5yuF+E/nQnybcxJ6Am5rNanP6suUSVgqYuI1l2+1mvMKA9FGO0
Z51ia1l68nfYH/QcNXaEA5p0mf4LuOOHVnPAwz1/NCZMCKY1V5Hb0Wow+O1nxgzp0eT+EfuoU8/+
YjcJOlIRmarS4hlg983abAYYcqIbqtjpTUHxso7d60opbgWP/WB3W3DHORGQy8AsPCd8FwX97kfU
3ZvkRkxCuLtqUF3OJOmKN4iw/l0/ts65GxG4cYYhOa/6o7kPl7e2gqFqNsc8GOSvgdjgaTE7/c5U
WfBjnXvtQ5bN8pnrzQbLaVwRQjPGAbX6MjR6ruiMuG9d8bAK81mDkYFKyy/gw2J9WZQ1o4YywsB3
GjaUdseBEfwqWysWwdQkntkR4x5qTkJ5GeBZ4PxQczgnS1+wjNgVGA3PnN3nLLfNuPbaNxfMCcFt
KjI9ws9Jv/jbKWuC9XVY4HT50HPfSLfeakPPv5iqdCdS5V1okDyuXd5Daixoscrbswd9Miq6gqQq
1haqD2kJIfSJKgWVpabOChjeWQyrEXckSM5SFAe8XrQYF91NplX3AGjle+r0VYIXghWtp+g6ojma
03zb93HQdpdAp2xV/z4gJ1BfddCwj1KLvotVfHrw5y9mOI6WRcLdeel1uGiyquSJgL/1Xz7Rf8uO
9f+uoGoPUf1PEdD/Mlo9yup78+tPPqv9C/7bZ2X/h0EWCBsVKrUF7w5343/7rPh/TO69OKZ2kxVu
z//pp3Ls/9gptQaRTRimf/ZZ0SyHN4qQw056pXLu3/NZ/dVlhY0ad9KOtCQ/udc8/tkVqXub0enZ
pLOItNuWWFuhD4fCyJoUVd8d9kS/dAjlt7b/mKZYYrrcdBYm0Gb3dw7Nv2QGdH4VLF+6hcrl2LtR
/s+/ymSrWfU4yTEYdGuSVV6ajN0uVWTm34SQ/u4n/SUk6EkEmLFFya6X2mGVhBhQsqQ+uLn5d4bl
v4bB/vGqWLcsf8d1BkDo//yqTNmSB28MZnzbMB1LSaMMQwFJ2f1cJY2Yxni11QAXBc4AnHgOIVb1
dxHZf/V6//l3+Ms7u9ljX5Cg1TlXi/zBslQQp02OYmjAl/mnJ58Hfbcj/XOn7F+8w//1cm2ahRjq
7O2Df7Etg02p57TleWKYMaJaM+2OXL/UzBjtFmCNoYxu/ZuAzL/6mXgPCeKQaiKD+JeX52hbuSuV
elTwV9yJGeZ49AZpfGqlTrRe5P8u4O0fr5IGC4/AsUuf0V8LUxhR4HYZKfUGuiw/fGPkciPGrUj6
aXbTg6SA3Yo4qJpG7FChHdsB6Y9zR2XN9LVueu2enIy6m6TW3U7Fsmk2UnBtob2AfNIeG1fP2oeW
GQ1jlhWDLW7Eis7o//sv9a8eCiJFYLpwFxj/KyeKCiGn3YDO3lWiR3YZFrygqnOMLNYov/3fP8z/
q/16f8s4WOqQZPd3jNjZnz8HeCeCpcF0GoltoAo8GKE90C4pmic4+9glgA2jkXFeJxM8Z6Z35zmK
gPbQkucKAXQgdGYa98aoXXpRhtxh2ztDQ/+MZ7zVKsRDZQ2nyfIspl0gsERUbMPyuooO8xLvO36u
BbbY25bbmCvowADdjJmsQa3KIEic0rRVf5htA67VYS712Ii6XGLHaKaGOxJZE5KRRBcJ3ZDHA3GU
djL2CzW1MZOMJn/spGfPpxZnElY2RvCUVjXl9tXIZefLwXhwbh0eSgHrKNNemBPZP8baEe0htbid
xX3JoJM5OJ1CANMhiQSb5v80Mh3lyOYzw7HLV/6zsfjTsfNGR4WDwewz5D/DGLuaGEYm87O2j8mM
8nPQFQYTq06BVHR2++YADPewx03yCTYTozd6daQX1tXmvQVDmy277Gs+eF3P6MJbnAxmjjn+2rPN
62G0s7yL6y3F2dR7mfN75qaOGGVMaRlNVdX/dO3V+8jr0f1Erl2MULaFe2kd+GW9WXAypsPb+nTK
ZruHBJ/9NlZzBlzUIeGTlyu/SuYCftw12+aji6/D01AuTEVr2Trvax+kHPSlu74UXSPhUG2SS4im
ZRmQMjm9+GXrP28eFnxYXUB0qB/1UZlx6G7YeSUjP7Oqx5HprY/UjW0IvwKXSPB4GlIJILxp8n66
zZIWx63U8j8GjLI5Aq1WokDs0+a5KrnBbavuTQ9O1psXVeQoDzVu5me2S6/C+5SbOPsl0aztfUkz
fTq62mK7F+QS277kzNdQLrZ6noojmeHirUlx5kR+ZtN80hRzibrHoOetNzkKh14Z2FztbMKjZ3us
XXnwph5kje2LbiCGUjjcHRupRIDV0e5zorwNDhyk7R5/o905rpV0tVow3aP6MfoW4LzanS0bGalF
BUq9gKOyaABakg15mXu+0As+kus0fLVzPqoDPlSgBMNEBuvEMNjho2J7RRAWgze8WRuGqiiwVmp8
2NMGGW75VnoJZ5z+e7VDB+6U7diUCJWNHZLO4boxgd+9Z2yfOifIu3ODBzlz5xtZg85lctma89Ge
mHgc/LodQDhZKY/C4K/kykh3eUEDoM9xuDoowrQh4Vk6kAEyqeCIj8Jfbym9RdrNZGq2fiycdyYa
IJRDMzv1B8vvtBeMYrIZshi8MG92RyYK3lL9MPmQ2VEwV/29tJt6fKf7RkwP5mCWYu8hdxCr+aBc
7WwV9PGk2ag/tUyZPhx9QFnd3FV2x3SG0aMPPJ3w2LDn1XET9NxQiX0z6OQRCD70dm1dnDiwtPHK
OERdmNsH23lZOoJdGiVmz5ubwpu3GDa8NIaJ7kpaZM+WtYF+m8weRogoScuHpAUpjJaMpseTmzGN
TCaDu5DDoikd48PRLPHotdn8w3DwqH2mdQsuFnkvTdUX3o9uG3anBl6gm6AYB16JaXROfU2tVHkn
yfRm8qBCDowKw7ZjqmbA7YFJ+1AT21+dONBx3FacmbCQG+cUKwsWqix3XzGxwiMM6N1mF2wcVGQi
leZ8Mxl71MfZbnkIR9PR0D6KbPSj2ViGV0VsWJxqfH94zTE6Ddxb+c6hTYvNx0rXDKfQtfVlpA2j
6x4ma8yOMl3K+mb3bWme+nXo5cvorDh4Sfq674CJplcXGCY+eqxIbEMbiRuQQh5hWRtPTTcuB1G6
+PBgjkWLDuhJbFP71ksrfbGhN0mIsJMDPcdwR3g6WLxSypIPy6yMXcdfn3vR9m/Yu+XdFKxD7M7+
9E5z4sjHOUvpreeIbPZDMmvLrcJbcV8U1XfcwAyC0D26BFVki/uh25D/qzzpuXoebHP2Qi3NTEB0
mgdpqqurV6z6E6af0dCvGOETBXMy0VsVbnPxLStQUm1rv5GOYnBOskYp0Log+CzHAA6xlz1N7a7p
15Z/VwZBetO7wUvwCVNVBCSyGxvrstT6V8qhLDFBmb35u88PGXM++VoxfXemglJXG8ffzNja4Snw
cf7bYuoPeVmJA7ZALqrqQ21ir8RsF/97X/c+sYuqJpiCzbfs0uobFEzGg9KejkSR8J0vjn8MMtA7
JJ3wILX28rMJ5EdZptWpkyJZLcVib7bMI/10ag+esxS3YkHSyz2rv5Y9fui4MNIve7bR6uRMDHb0
ccsbwXxuIMqdysb8ie+ciaZWG1+q3NC815x9u8dOOtYdEzFZkP5oU6iWaEsfab+1rxbrW8RB0n/S
1o0L9yTRBb3xj4La3EQLxBXp8ufioUhPCmBR45whmxVHzSw+yNE9zgGZx6pmPy739woKyZBkJSrB
1q2Uo6Z6x7WfmPUZHV8/5I649LnxipHORrIxWhzMSh3movdOhZ06l7U0wYPkaq9Jm2A4cgqAWmTb
+meaW5D70i5bjwZU0fvCb2ycCDQUxp0JOx3HMljJqVRfNni0l8ac4O35+qCcuEsX30y8rH0kee8e
BjWlZ86srxYa4v2cO+wtpmoeqBy4oNCeavyHtHTKH2LGGBakF7PbKFgtDKL7g9wuMvMeclvOiG39
HeZcYMcEQiKKgllAZpGBq+KgizWlEX9wJvR/eNumxXWA0Vu4eE50zd6uBdqyy3egc1SfULc4CILx
AVIRrnJm52XjvBMAp8K1stPErsvzYnAQAJD2MBbeb33ka4ZmNU/UpFJ8q//BGOHAcWx4aDVaRafG
P+Ku66NWq38CzIJ5uPmg+yz7QczZ9Imqpp3tTTyVG5D4kFJLPCOkd2LKwOTTpjP8RaxpYnejDryH
GULBUDz6FKfgMUlGd3HCBoDOMvcgc7Uh4dyXnhlhApSq/AlPObYXTAEH4dVfWT/5IEqNS+m3c6Tp
43EnnoZB6t9SB2+R1363g4nrita/aFNxBr4PNVV8Dlb6uo6QeSfVXVtJVrsV2fe6YCdDdNir2dP7
utISN8cygwtLXIFosZhwvhlxzPSK+iU1Sx97paEfRcnB2CIvwb0EGmS11nkS9Bh0KH2302NWFPgr
6R5zP+kXGGJ9Xf+gHSGPRUN1z1hviHs/UKQAOaVmE/f45SX8ZD6c65etizER7phsWjDcWf7KyrrK
m83RF1NjnvlhBebvDZ04B66PoebYdNZEdguPczRjHKGxaOk0enQB6nEeDcgTgqaQ3WfmZLQeCFus
P3C+b+TZhzV74r0u/AgPIqscVIOn3E2zlzVfmg8xu6S/kcFhA091VgehyXigDKfZ1H97gzC2sHDH
XAGD4QQfVbmrEeDYUNlCNk3e+qaanZiTiNucifBALXUozxk/A0Wq6KhjCaHhavOG+2JaU/tgpDa2
Gr1rCW6mgXWqdcrnMaAQzeHaQt6oAy5y1ssqOGmLJ8po28aCJweFFGJpIKwfmeHi0Sbh2WOqtqzu
D95GkpNiaHQ4dsx0u9XHktilqPphqTzsd1sGiezQz4P3FYwLBDki4c50bkkF3fcIOryNmk7YUq+n
LK6Eh/cKcO0+szaKe4yxfRl3BM+/0x5ibC8pgpPJQw3yPaLwqRQhr7KgBrAzlQ8mTh8Yy5M3G0Oo
fBJVG8ctpuug1d+55L60dZv5UYBSg8tmVlUZmo2AYsI1lv8+2VNghO2kiT/a1ABCMfZQGOIWC9qw
c150jKCjlqMNT/IrAw2YgEwy34fAGcxDMWr9x4x9taPkpOFdQqVFm5qD0tui1s/cu7yCrgA2dur4
n0XT8aRPXu9xiyPF4Xpr/p5ne5LbMBvv1fAXtjF/IHUBfRMGIvO5tPvq277gvVp39DQUVBW1q9c8
ElOAE5aNqdi9Uji9McAN1ZdXKB9EcGP8J3tnshs5km7pd6k9A6SRxgHo6oXP7poVGkKxMWgIcZ6N
49P3R8/MqszIW1U3e9eNC1QWEFCE5HInjf9wzneqgyWyqTtq4dSE9nrx93wo+jt2isN3v3TqY9ZV
k821XdQ2aL1APutmMfLDkZv3aWshYUucmTVyNTAXY5YfuJoU9s5666M4eCZem/MoI2eOcxdIHBor
Atkf28pwKdm5MBFt2NnACrYuP9Ke8CJa2XpxuY31dNmVlP+gBxvYmWUHnXYbBK1DPFdplT8anGff
zVzJB9vNqxaJioM0Nu4lfsfUD5puA3F14OAaJ2xcEoPNB9gRu1nPRRu1gEh7694hlPMuVNhoTi0/
5D4bKA7QPSij3ztSpzwuBzdb6wj1Jznc/vzG7rC8m4yQZMRahtmTQhnzTsz1fEMgEzpz7rIKCl8X
1g95IjQtrhuhBwGZGCA/MQbQ2QtXICFPymXZoWdE2ptASee7i3iEncco4nejNVFVKFOx+eEXQmah
Ih1/FvFoI7Cs6HYc7TEUp0SYv/lzWbc8Zjx8MLhTpmLfiip7HCnfPdxbefEBq8oBvxs29T3plXSi
5lyU5GVz0obbLCvMj1pVy0p5Qia5bkXoOtuBnJF5O04Ttec8D6zCZomkKSZZZQDwPxovWe83qJVn
AxVJkzFXXfX+2Ka7MTXYauXgTHiT9UT7JFVjpNtoAGhOgKVv7+hxeVxEQxKyLhSZvLdzdoIrg1r+
MZs8h2/bouJczbqKrFVgsgg/RK7JNsgQTYVkjd0srozQQkKlXeuYSzZauzRi9b2bXZ3oPV6wgKRV
yMCICVyRPBllkHssG5zozqNAtZBGDcCC5IywYlPXfpNCms+LkFHD0gMZTTr/8O22i/ZwPwBLMV4x
7lGwowwyWy/D+KqAWO5k1QyPrtGg7/ICfk1K6aK+s+YYXUc8TGl7AIvj5XsztLO7Ro+Bs57H1lTb
Jo161JKRYEyM8hVSvDe0HOeKRziNWb+boa8Draxc/1nFEoM6Ei/mGGGmRLdrLZW+/vvp1nmq+Xuv
skVqwpJRHCxcpWXQ+8fhlls6bqVgn2+yYjTvZ/jORxafgBJkUA5bw+4m0O5kpVGt+CYcSjrl8roC
/bXremE8JPSRV20Iq3j371/YnyajvK4Ad7dkkUVk1c/sEIy7bZqmIRh1e3rp46SjPgcPXHZhvKUe
M/8aOIKxnu1AcLAJXWFoZ/0MKkrDunE7eOCbQObpRigWVj1jhgMB358+zLv/MPdd3tWf3nUmzRbw
OeF4f+asOaIIMYdK9phzpNpX+AeN/5QT6LqFI2BM30Vf2Gxu3CyHuKfd/zDS/C/mp4xgqI6Zp0B/
kT9tTgozL5knskSYOMNXPo+RFYkR5t4oiuE/sCv+9DGCNjKx6BMvQyiTL3/aV/Ruks7d8qPGZpp3
dU5snZ2gYrO0OxzqIgu3//6y+S9+teWXIsDQZv/kesvXf0fU9Lo2M+UyxBceUi1TReMF9z0nsWH8
J7jVn36Uz51j2aRNBcKD1vLTj7LtwWuiKONHhT74C5OiBlwN6g8Q7P8Xm8er+L0p2/JT/69lYfle
0tDGYaTPpIJ//un/uf2kYM3yr/eTpx9N+2P6w35y+Qe/7CcN8cU8X1l82MS/WACRf1tQ8iWxkFKI
6GCYI2HB/GNB6QRfBCEGTPMlwY7cgnxuTMJ09Pe/8SVivbgfPI/dgoCR9ldAEMsL+91NLrmzAvZI
TE55CSYBSz/tDRLVpZD0HarfBVYD2LWk2cqMstpOzgAtOyuL9IX1fncAZLMMeLXFRrsmW4ZSdBg/
2nRgpN1gZGfxnT6ogRnAiozn4rkxgSMlZRa8OGng3fqdEt8Ii3A/oci9OpGn3s9v+l/afP9/ev0t
MJ1/ff1dxjrqXouYp+qPAkPrdPz4+994Pvx2CQqXbTefdPDLfhzk0W9XoDC/gGACL8C1xmlkLklK
v6JIpPtlGYFz8f2KG+Hi/PUKlDZoE5AhAacmK22+3V8gkQhe1u8uQMB7AYsrbg0LyDAv4WeUHfOY
DMOsrDaeByp9U6H6pgoscIsZJIakmxLH1nNWRf1DM47fM0Bva3NG2rZjKp5ZWyAQSO1TqfOLvsWB
u51bpCMruzR8A1lXqIstrWgf3BYhNquLcbSMadO07vj0u7f89s+LWRZdP/0irN9cxAY+h7or2Pr/
VKT4rW97M/Ad6ixcP4c5rKNu78+IP0710NBhg9GLP2LRBIDUzfpHXAUcySG5muE6xkmXoQWPbQdU
PNOSDUO68FHnTXzrEgjNJqDssouR4mBJAwr1vRlqBIKWQ2Qh9vjJTxdVn6A69P0sPBiwkupDK/RU
s5gxFwL2EIKinuBRflPdYJ6GfJEJ++2AhddmayRug3DIn3DvjB5oABDvbBIXGEpIlux75YNt2g4h
Q/1NhFsMOSrMZURdsWbunIxoIGiZ3UQyf8WMiWeiTwmBMWyUyT10ThiRhC5AMmqYj0U4y7J1wPoC
RrEHOXbHYmVgtseHfIkT0L9z/QxhYtHmZrdN2dpgbcCtyRQnd6324AYhvMPOH5pLJOyTf5KyUNXe
asUsEBFm1Ycfe/WpngN5kTR+vk4h2TdHsoCalwRND41LwsTjYBh13ax8IkQ81i3BfKibLnyh7Na3
GJbtbpfR8DA18f3+2p+9zlo02UtmjjEbLj55zwzxSqhxZosMAYC4Iyu5yePe9lc9bIQPpRuGfjlW
nM86bYKWXyIbHnAP9sY6syPxIxRL6mfEiGUZ2CTXLF0TcVOOhbisB3eAYJKV3AEDrxjPVANt0mPg
sJLmkgiLcne4hzKt6anbfAK1U5OsYuboulbWMHvMYW2Gc7iDY3nptzxn1pEqfbaqeZeHO6tx5FOB
KvI9HtBIr11I4uNi24b0h6qmXwD3RER4eTEi4m+iKdySRjPezBAU9cYozKRGut1jyzcMSvf9mCV9
c1E3yfw5VCOXMZM3YBYmVst2xyVoLuD+jq2T0w/RK9LFyNsiRgleJpfEEWy4oJNxDKSl2obYRLHl
JdL5KtB08HQl/8JIJyE23ogUa8WAjbCQ2WT+tTMnhZwxjqfsyIWHOGvAOr03nA43TxYbWJ2yWQ3P
vuM0A2s7v7sNaqtl49Fr/awSi52vjTvhwRZt8i3JSg9OrD8O3x1CY0YeaQa276poOsHoFYTKcTJY
auDDr6pPo+6s947VMHpmBniMdHGK78PZzz4LOemr3EvLB1f067QFr8t9EAh7lXH3XpiqGd7yKHRP
MneSeR/6DPnZ3r9oQE3tYUZ8+jDpmk8ZLA6WwLLS71llkgYfdOwLubEx5Z8EW2AGWCb2x63nFdbb
1JH0REB47X8Luq6nMY3GIF4FVZWDDgh6uH7QwrxFxcbqI1G439aWVKiN8ad79jbtLXs6TqQSEkzQ
1iOnk2V4n22XEb/U835v/Mgt411neNrathLqxIbRO85ug0O7WEdwohZ3Q814aA4wXm2JUm7fhEzb
Z0k6hb2yM1OdmJ7V6T43PaLEOtvRgBSBmbasLCzxoI2Uu3hyh44hiSCzda3ZPU6s6zwk+EqUxZZF
3pa8USe8K20LCpPFz0txtJWsMViKw6TsncaZyPLgomGu1ujnlDM1WKciXlJhyLkq1nABWCVpeE2I
v70837YxKKmQP+MPIBSH3J3BmHbumJGfMmLyk1Q1WXgfBTrp11YHYXTNJKAoLgJzYm0USU0qj1MD
T1iNsUJwWKLzwN/DKAWTkGvF1m2oLIehTx6zZzQtKy93blqRjEfSmOORQWHl8Y6pXHiNxBNKh9Gw
IF913uD5oGdTPNRBkw2vQjTRA/2/Q5wfhMwP0ZEFsTX7rO8vXU7y/MONI0S/3NwuLimlMfLB7mbU
1YhgPhlGzIgAwRLUukoU00U4CIAXg2+Or+zACFweddWtOZGdd0m4IO2svyiA8WRhQo/dlp1YoMXX
IHb1BcPI6TGabAaHadsWd/QG/g0zWHEn1Nh+Nn4p3oa+GJtdmtrSXnH3QgVSLWMKdK6pCLjDbG5/
rTS7u4wTu+NJFYU3CWEY4IDIhMU7wNXFWHZZfPuVbl+n8zq86MjyWvnnNXmDuB6L1rI9j8+L9PG8
VG/PC3Z1XraX58W7v+zgyW9nHY9fmGEVkFrW9GqQ6XskJcS9An81MSIwXxNQTpnzECuSKlZZjhPs
pLvJZoHC/XGLj3ZkfRgaLlORYWI8BlQM4QClTB+tQi6xjUesh15nXQyrs0eSl16Kpgxuh0brB5aD
EZ5iPahbtNVkKKV2lAnkWwxYt/9TF/9W4yK3/Dd18avufy6K+Qe/6kb9L8IOKNgI3wadDdX690Wx
BzOOpRk8aJBQ/2zLpP+Fbtq10BkiTJMMYv5ZFMsvrkfapk8bhOwLJdZfqYqdM7z798MXamLqYsDe
kJoQbp5j5H83I0hHj5A/P/E2NtXNZx7o4KXIyZbZlGG3z2wj/JEWPedIF47+i4KV0RHP1Y1XJgc3
O5Mgc54QIxDpYlhGgw2KjXbC+rea98lcwdJqkJgtqqTUA/lDzjpDaod560YRnfWiLFd22wQbPv7R
sfMs/NK9qLc80YB34XmfuhUwrnIHnlyJC1unlGhLMMsD75pOCe+ax/fRKRtjn0tHkxdS+ZwbIYQu
dnMDOWNrH/8qvmmWSGA76ngZkTom+vFRmTFGrSz5xvqdQ8txF3NeO9VNtbXtiNUYY177NYtHEssI
A6RZmFkCmgfWs8ZJ8QCDEDbMt32gis92joxTCiAL+Es93nvZ3NwRuwXa1kTCPe5yJrzkj5Z+9zxZ
XZGubMAz+KDy6VqKCa80th8gbBPove3YVdEx4BjOIaj4sKoK6kmsbk4f7OpCzd8akJ0RwIuieiW/
r0FGgyxzCSU0gYYwHEDdFfXER2xBRXgfzWDgpSJg2AHWUMXyyutcNvg1R85iU226z0iG8VPo8GMw
PfhuShKxZ3hrCvmIeslEj2OBgSHlEUDa41Q5jU2k2QC0ij1UxeI0Ql2DxgHXGLiRoNlkug2ftJnw
4GryMqj3Te+zG/ISl+155ZaDPkHOA6DlzEiIt0UWLYba1DKxes6FdxwmZAfrsE+sj64L7JPN1tdH
pYYrG0VLCpOHLk3sa8Gvw8dr4wAFUDjKXTX33WnKBcGLrNgwxqHFGxwWRnmvNrr18OUWja6aQ192
Fuwin3XpSAAb6kzRb7rSmAgrxmpirpDyYnA3Rdtddr2dFhsCe3kNvVfjxOpYRr3Zhiy+ORztXDN+
Ob4ZgaphXtQyc/DsODjMdeeMaq07xaXU8CgBKtkVxWVDDCJBhXFb3zmGh5fRms1iDQoz/SAV1NDr
KPbcxzxP3Gib+lhe+agIENj2A3E4A8Lvbxp/DObiMHOxrHrLR18SMkYrGnQNsNeyM56dqU7dQ591
4Sfc6WEiMBYB2oaQ0Ti9Gc2UGLISzh+owLGa9gi58gBNmbDxk/DQf1JzSBcBU081wLVoH1kx2PMT
EU1JTMsFIQwtRovewWgaZJJRLrxoZ6QY39e5Y9l61eHGAaOVDQlIuQHRo1sH+vvY1fazwkOiNrY1
s8Cu8LW2V7af9snKCpKBpzduwOqizL3COYYhdIMjC8082cVzmL+RzoSb3Dfa9jpLNMZqKqcOUD4S
FGvdtjOfuwV1Dz5Do2qfhUyAnIrcvXDY4Cf23b3hZwqob4CCdY1kah5PKKfVg4eDY2IhhJVsQ4Pc
3/nUE9YpNhxcHGODUfPrWJmp9b31RWJto1hTEgHTHdmaNHP7reFicFZwfPpxlbMLx9o/JXhQiJSZ
WG1XjH2bZFW1fEg3cRpJdUcpBMggQiOApQyi1HDZocJDCNNj1b1O7QD5IjE2PVqxoA84fphcrOw4
tdt9787mE+ktgY8GZAx+iHCOi93guj7wKqCK3b5vMj89jAm9yYrIQ+/kpvABj1R56H0WKV74dSbZ
TW1S4AzmwXET3L0Z3cxnaXj9ezunfXmBXCn2EN9J/VzkKiPk7FzqasR92XY8l8Do+HyQFaUAZQmW
xQ3vxJSjHrSrYpujV3iTKh8ntvU8RHDYLoV25UuKbruI7QdSLSnFO9PqSCo9l+gljV2KPZnKHdE3
RTw/tn2ul8reHlJNkX8u+LUqke9S4dIItNqgKWjODQIgrM6CaHZuHJYeojm3EwZJ5J/VucmIE0XD
QetC80HoamBvJeo1hiLnBgVKE82K79QoIM8tjH9uZ8JzayMjd9CHBgbBt5hjn+aHMedbc26JrHN7
1JxbpYgyeD5EMW04PCa6qbaheUPoQI9lWEo9tOfGi1b/xfAWwdW5LYMT5p7mpVcDxRVedOcGDmwu
zZykrcOYXz40jq+vhrbNPxlFBP4epsN00OemEMiO9V4lsvokPJamMbNMj0fIwIoRU9bM82uAGTeu
auhX3zm0aT09LspveGit4cFYetPZd/Wzf25Y+3jsbr1zG5suHW16bm7VudHlA5J779z+RksnTHgt
TfF0bpCb2qVZLryE8E11bqKtc0Nt0Vo7TSa/Mlgaw01+br0jmQFCrwuDmlws3Xl/btTR10evdLG0
70iPaeXnc1vvn1v8/tzucwjR+Z+HAOo8EJjOwwF1HhQA4GVo4C/zg+g8SnDPY4V+mTBY52EDSWkM
HuR5CBGdBxL/UwT/VgSzrvo3RXA3/sjfOJHDP06H+Ue/FMLuF2aVDrNXIT3fown7x3R4IU47kvVE
wGAC3e+yPPptOmx+sahzmSmzvYJJHfDt/rmfcFgbMh5mqYD3isL6L4yHf7El/b4QZt272JUWZxc0
bVj1jF1/VwhPlYxCdKkIdlsKSbsbcaqyhFxQiM17DQsO+MeQH6IE/NwUwKVYMDXbxEzyTWTlyNbS
meZeMeykbBNEgAT+UyCyN9nOej9bGALsKqR0CvVrnLuvlaeeysZ5mcd8HdU24U0y/rSF+2BOhM5C
Z0PEFCHlFI1drXVxqSMZnLwpvPcM/8NxYtITnao+jnONuz+KQNz4zFGA+sGnCSayuyP1Vo/B8KIx
6sC9iuKv4xBP6yqky5xDXAQaFTkDgwkSBlj3VU/htC2gxvF7oraYinbe+SGo26jMnRtTmcFBuYCt
g2Zo12HUJqhfiz0O4Ue/UN/DvNenVKR3kYLbtuJAR0gk+3qfyCk9dYRPrlIKmzU8/O8sCu4ESu49
85l3klazExzJZJW35Xa01IUfjbCSQtvfFWX+JuPB3seaeqRoQO0kZI+thtadd+Zsa0hRWb2qq75l
bh2CH8vR3/AofB20K3jyxHpDHaVP45iHFxgGvlct4YnUfOKtpEClXG88eXBETgRwMnNymqUA3OQ9
FmbWr5aQLZBl2lhXguzmxBYpBQZF7ATWNPeNywE2+C5jeH09lOzItZ/wMJmmYUNtdR85o8TBSWwi
ZhTy3GNxlS3yRkLvMbLEkbuqxxZlQdU82ajYV4oJM/+32GyDGhTohEw3nBBUdvIJLv+D2StkchBO
kIH1Twwi9C610HcMcB6YhHbXQsVoIuEfrHmn0WFHE2GlxnRA7k57o8C3Rlb/rNEQbhxRf22tGj1m
219pp9MrvEvl1mxIEI+rCbm9vZPLK0j87FUt8HRlXcoaO0bC7GgNvul67lW2aZV4M6fQ3XZ1wrtX
lbvKMV86IqBXqTBWVh4RTirtC2jX8yrEEbIqAh6bPUP3rJhvjLB45MmzS5cRvxgNvWrlMzgYtSPM
etxN0q+3GtE84kRkM40oxDa3cSwPlXnw7chDSed8hINkgFMMz27rOOwBTeMYtSNca/JTSHPpXliJ
PFTRqL5Kg6iFmDQ9KAPRHneBi2ePjNbWP+DsZPSrEPfjTIDvwm9p7eKSpQ4NLtsDzEpH9PMBHJvm
haESrghMbMx2PHVIuolOR/cns+/GQ6/to5n4/iGY7H0FMxi0m8ifTd28oSpIgeGV3Qa9s78JI3uA
q1lPILn972YXvvt9/dizXVkBgQcXkdEYtLymFWrbYE+h5GL843VmfXZdAeBczw5vdNl6F2lnUW8I
0PMjzeGpLQTDPgxcm0QirLaXSpJIFwZSimrd53ONCLPbIBB8bgiU38UOrDqvHb5Cl3+J4wGyMOJ2
X/Q2dU6TbYDjIf+zeOBzNoq90zLPLSUp8kFek4XuWq6/8w19LZt5OzHoQNIFzcgvKvsgYxTtdQVN
NsS4wruWOvcTAsUHryj8Dc1BBoI3QxQ5c/pvLGu6IBLl2Cai4VZzkVFm0bwSKSTfro/vTGFfiIIU
WUTt1rp4dYZ5vK/D7KjsSsBv89BULxaaYDY9IjT0dRBOb40a0r2hZ9dfS6U+sJnDX6r4L/YeUaTR
atZgZESIxyru5seu8N56lV9mcPCYz4UuOvPa3uG7eM6QK27YzBC7G8B9qs23OeRTzjyXdIMsUTvF
kDVD4gQbtJsuEs/AgDBQwGvF67GYyB9I8fiRNp25MrN0yU7vr1DWf5RM+6nVs5XNdPloh5Tenhr8
1V+vTR7KnP/9W9XEf2+3vf9RXr/mP9qfv9Uf9Bjt/z5/OfxRLmbrP/yBRwkb5LvuRzPdA7PKftFu
/Po3/7tf/HUP/TBVP/7+t/eyK/Ty3UK68T8UIZLx2b+uXK5KwHz9H5fay7/4pWyxqUDYtC7hq4g3
MQD/Y3znfuHCJq/MXjyRHvvpf1Qtjv+F2RyJFwRUekhol5nfb1WL/OIsCbdkYQj7l3HgX6haLPkn
XzL5SZ7NJtgx8YCivFnicn5XttTwmbo4cnC6ESpkEF7Rbx3sNHdJCgoaU5wFXYvC49YQDrI9OHLb
OO1Q0g2uvkmBvyUHZu0mAcpdjD8n9SMtDkiJ7GcdloQy+P2HTX+FijGpdwiiUbp7IWdXO8onE2Dj
umyqCxAY6lti2ri4ApXcz3SxGzr4K+kawT5Lw/ZkomUE9G58imoYrxbtP+CsDyWc3t7FJoUVDwY9
QFJuO1Dtqq5n5xRxVKMWF93jDKLk2pGq3XgsI81bCWa22FhhDyAlMZXg9KkHQ7+XfWxGD50OiohV
oC0PKMehbDRZ/tCXFuDrwAfdZSfM86NwsPNNUKvJ21l9YB44XjEvFRMBwiKUZY2AdwrWiBonbFv1
k55ylO5CTMQnlUj8tv0oVbeODM/B4TGiejY6Ui3cxG23ODNZLLT6UeSRePbDzrkc3RZw7xBYfDFE
UR/aRZDx25LS0eGYhSjLhGDoX7N0kgjNS7PnkVp4N1mfZxCjRuUSVT6qmzbKqze08gOhHMtzonKd
g5aGumHpFfUnLPDyUebMAtjM1zkxHJ4aHwLDknetk2n2H1Ja7yZPpQ3eESNYct3bk9KOTXVFcPw2
M4PegyABh4KMruwyag0JFjR0IAzW8AOywEm2tV/1bDGa9Jh0PF5i1KLfUyV5OIaA5VeyWeo8UKoX
vYYuHSWNcaPTyu2OQ6D6C2/IZQP323lUy4vHD7bWYQufpZ1SUCfI5+6n4LYMoeKxEO2DTQqM5Lto
WoIBmSdlLaTYtB+x2XtVHTNlCuLDSGOKa5zhMP7kFAPQCLGtyF2CTkLmYD5gbWFmkmUj1hrVgjXT
zdhCkCOtuc27i7H0n0OXBSG+eTY2ZqlXshh2BrucnWycDT7xKzedbEoziFWllyA7HiRsVMUURRWI
QoH+FOyaGjfZORNjb78VUG0N904tlEfCCi65vDZ2s2xmU6x16RxbLLwgdxi44zaymCF8zoJBI1cD
sKhpXzG439QOKlgX8KO0BL45zA2bmanphnlUfKSUvxy0OgXp3ZBhZaIZx16k5wV1I+WGjAJ98msI
ha7dGSfN4HoFEOWrjKZmT8A1uuwOKXYWjPogx+yJRp2ETcHj1qi8rxhMO1wG5rQqQv5hPtop1J7U
ZLreAr+ePHzwtn9lde4p0c6lF0bP0hu7nWrFumEbLhiv+9J6RCRTPwCS83ZU4/eZ4X86Zehc8FhE
JeIk79Ocr+0YcoO5wMHbdnquAvsmzThaRJL+8J3yZSJ6AqdkxZdzYgo8vO5ZHb4leUAJBAR3VSNv
u7BUNh6xLv+YGEz2ER9I64c9SfXGfNOMlXOUIMtjRD68RMv8Ie2s3o0NMrFadt/zQFyPgzU/hcDN
4JHK8iuzdxLEQvz6ImHgiQB3/JSMGcIV4hDkFl0/gsgOzXLYuGlSrClD+13VsgMYVHw9z9z70HAk
YmZaHSdia9Jnj9NcYZwQXYtAHsi4vil8e6Ot9DIre3XpTgMjnxaWRehk+9EGEcRq927uscWgBfHX
MabrbqjKU4ag/mBYsbvPiEBhYC3c6lCF3nRtxaxubRYrFzUI4KzKItSflb/tBAbYq3iYwbUW3AFP
ssIOtUmMLP2qPbYcK4MxI4ZkBB87tqL1yq4da8tOPbnjyhGklGrxAqHSP5Zc7VuMlM4dTNg4Wee6
YmWZNdVTBUKXkzPi7N1JjlV/m1fwqn1BlyaAn7fM25lObYemAdA246WsuFl2ZRlZx4yelsJxZGkc
TUvNn5VM9nXrviIoUjt4Qs7CrZMHr8QwTRAIIkJGaNjqDfRIqASsDjZoDsJKqwC1eV+x6O1HxZMQ
zUyfeuK6qoPq0sjxHEQ0JEukm3PJhkFtA5NTr+qH8BJ8erMJYf1WRL8Y9n2M6quEXRU7EhMT1hB3
mr2beuyId0AcfRXKVK2RAq067surNm2+DdOxz3jl0m0OtlWQhOTGV5Xr3pZdXW4bk7+rsn6+YGmT
3fgDe2ejUU2ztolv32SM3Na16+Qbv3MF0T+Jq3cFyg3tsNSoCZ8oVGiQdt6Wt1loyR1cTnU7txxw
sV3AErY3oqNNs93yMsacscJNcpP3CBkah+lzV4Ex742N3YMnyDKefwaMKinC7RT19patwXipEAvt
ig5JAQp3MisscJl4he8xveK5ll8RJLzFPn4Ydj7GofUIUJAjQgxrlj2O1CkJsi37mdvA5tKbouqa
OMxb5O3Vyc4cfexGw/maZPVnm1qfvWWVl5XRlxwDHYtsIi/WXXLt+WO0r0tWGJIrD1IpvzSukvkr
WYoML0YdXYZFYey8VohD4Cb5JXwSE95GnpzokLtjlvHGizysb5Iir26NjNwNr82tN8uvqecL1RMb
zvwxSJyrGGBqUEzli7Dq6EATyfXYiafGmEGMlhUPNKAR+LKw3qzsSB2IpZ1X3VjVdzXDsK8ZgLin
CQ1CRxcF3H3Q67Ec1HVcpTW5hLg46xzjjHbd+36slm/ZRQcoDvHe1SChAlvmR5HIYgMNKtngJWhO
tR7MNRkg7VUho0s7H2Bj4Twnbzx6JQWkegDs0N6l6VBduAAZuPmL+WhWlE8F0TJXtuwYw5e1PkEu
YdnVG2qNhdFiFI9+7lI5FfIVczyVppdcAidaMsXd4OimALuBi2fv7SCcVQnJiyn78FiV3lMSFmwI
7OHUW+wVW4xEt16vxi1KiHKro8J7HIZguCkok2+YXD1aPr0MqJcNokSggzzo741JxVsMbeWhNIPy
ouFc+er74bgkipDMATsNPZiPtGyFHix+IVKC5EXN7SH3Mb7fCxZsxVetSWRjoCSLdY7UE4tknJcb
opGHC+6krNq4LoynVJrs38omeJ0J6/hmDWZ85YvZH46a0Qk2jmx+HVjrsdaaWs7+NpT37jhz9+mx
fMrZJN/i9vUZwskWzZ/3yAiIpDqe7xcoqJmxjJF5h7qLcUbVRhScUxS+DAjbYNm7+bZLJghrDfkt
qwp6+jWS//owo/X6JIKnv++RAV6ksCf2ygimbcSXP3Kvq0+mbUWfiBt/kA2roO653aFha7cDlacv
zXBw77UtNRsOaMpTy/5hwzCKBReQhXCdlYY4kN2KMiQjBu6q4WbAiZNJ7wHmDB94MnAKmgCteepC
QumB/O+KVtggcGVTc6AaSXJUuEkvRi3tk9dG12PcNQeHjQrvEytou9TzDjiffT0DFHhP3Uryiug3
Cz23n9wkLCgdFi+7uPYQe2oZOCe3GQmBYZnc8CzXksO5zGz3Sddo+Lj+qluwZW+J14fHMRzVZeJB
zTaEW2JRYBJH+dg9Vsz4do4fv3hMOLeCWOCdD702BGMc8jAvHfMohXmSbs94rPTUng1gta8GsLdz
epl3ouYdNNuHogu/1ho2YRld8cCjGxHOHRbMTaWyy97rCakhdlN+EBm/JsYJl6u7VZZ6n1Xk7sei
vS18sztgHX0lDeM6zlqE6IVod+B+zJ1DoYlUlZqnFtbWcFqKbuFtWwftTd7so2qOjwWztiaxq73v
dTBPeJisMeN9VG2LBKE+EnxXPtKOhFsDKuiTobn/vIw4N3MSJ0Izik0GzOBG9aFCI2Cij/Wm5Bke
M1O8OGh301wEB7APyQYVJYFE9vhme0aykgu02KewZbiW8VJm651MuGY9WcFm4uDZxp2r9z6+eXsc
trUpp51J0VGYKD3YI6UnEmg+raQ61RFBHYrmYm1MkP5R7arjNFg+dPMQrEzaZyedLsH3gwpOHdLK
XZrgwS4jrIzzXFTrUSi1zbwhPkjLOBmkWa/tFPplL+fiMiwRDztSomI0mzcrmhyY0yNhKXa7bRbU
tpjJSak7u1/XuDdXY+6HLeUD0uZJD6/I3JKrnHzFGw7k50LXzRI8pPYgQCi4JrLDvMk5oP0cN/wl
nuuZrjc9ZfNlxXu+agINLxLbq28yvW688bZr/eBQDs5DFgmL6zo4NAuz2+7WKGqO4OYjhscJmC9S
HzSnSmAb7iWj9pjOrHdXGAX5PmEIspQ4RUrlEXXqbHCMlt3C4DaA2gTFm1ET98SwHPIhVKVLOHPq
xvenFx+ANbk144kx0CZq7C1PfiOKCP1o2gPqCb2ji8KfP9rlXjnuEkcebaVhkRzhmPVhpBUAJBA0
h2yqHpkSduu8NoZD0OqdH0TRY2ak2fcgvPo/7J3XjtzolqVfpTH3LNCbW7rwJl2kuSEyU0p67/n0
/VHHjKTTU9VngLloYAAVoJIUGYyg+fe/91rfgrkpraKM0eSdhuFQpHSvO50aPkgiNGVWgN9YGXwE
EUdp5Ae31cB6Q+RgyCkBQ4kmQvDqvuSUFk9anbDS0V+jVKm3JW1STxx7qmyLATX/TpZyJEXp7Dep
csuSBNc70Jwd/bf+IPQklASdBro6ZXrSUWhgWnJSqd1PRuLLqRFhdUsKaIoL1TcJDkUoeIJYrS2/
YNsMhKerQcdUoig6T6ILGgNicAUA3Ag5mtStZzkDiIObcUn6xZ5UDp4n/05GzK4UXYG+RSdwDcM0
wYltDX6IUY4sFVess80W4xbw4rwj8SFpA0ptfcEWHMPXrbgxDSrmhSD2Yt4l0w8MPujXWEi+TZFy
xUoLIrb2AFr10SBRMorJdiSXYZu23UtTSYKj5MpbzUd0SblDpsFD4piaZyP+HNnK0rHQRr50aWcl
oltLAUtx9ZLqw+To+VuaVOWWeT7w/pEmDxlTYqF/K7v8TTDkgZewUZbz/ikFlueMQXaO4NqGI2de
f1Ym8wORYUMH14y8AX+uPc7B5IyNicCfqmRVJC87peJmHJV4cGRhJd3mS7cveZpthqxW7L5oXhC2
Vq4wAPpgVAs7tteI3kJmy/2yaPsm14EDGeW8i0X0X8bMNtWqxwc9A4ypyEj/dQROfQtlO+wfxAZS
vGSuwN2agfiYnLQBDG9Uz25aFDELYyR7QlLQwJe8Rde8lPnh1pC6bouqXHVSnblHQMUmo7jfRmVJ
AIYxo14X9eEl1PVjaTWO2BC8oaL0GZGqUlFWCjIN06B/w4kKhoLEhbxlbHEzrTR1h6EdrzKNLB51
C/AJqTxkASnPoJsSV4TasZvLXLBrOS8PUj5ZwLEFqpm2YaNSCeybZxQidwNysLic9hJWW29GE+JO
Qo0DoL3k1XgJs55dH8umCXG6NPPRCQJj3MdBHSLwXC23RGgM65jM6kl1CXnu6pbyCL7nFNHAsXUt
6jkF8J2XGV4CdATTizCwbCFYW24zT/M9EuxL1rAGz9Y2as3qo5KTBljIXJx6mj/4FJKvrsxws9di
gq2BlDtLW2hTCHyaig0WUznrCxoazaCs+Byikb1FwneFIEbYS4Ko73PkwnRZhE9JlHgqqTAGjJLp
Q7EGGsWlnG9KoGFOrC1gk/FYgElgBtbH3XQJFtFyrZHLgV1GeqJuX7egygPveWeavT+nQXf6AR+Z
qnDwAqHmu5iSykE9+WhUwWnMWLBL7TOoW4LohHtSu6Jt3cX3jMhoPorZfYPb4oDVfzfn4Z1ZFiJz
nnw/d40PmuKG/v+bmHepL2Wl4jbM6RykzqOtVk3hKSBS2Lfp+gawmVu2JKnMqh/JycOkV6276Pm1
NuePzKy+kyhSOOiMwTRGcmEnFVokSWIN1VpEawqaq+Vc5tMxJAeqFYt9rY7vZs4SsMzjsJnDafCi
KRHpYfS5m6pLAa6Ep4DMbpfBhvSqAMjdqLJwbSPzLZtlgbo5Cd1phPRUXU0VOV6iWZjVi5rGUj9/
DTWMc9IGyP3Ox/c5Cw66MSHDaRiEmGsIX19TD8lTsEDimVGCInbexszHcDWH77AJ/DFaY47Vet80
DLUS5qDAIGTI3a3h9Kzedi6Gd2jLVvS28DqY2RuC2CsNaALRjCx2QdP7uUSiIk4rpNC5IyTdndAN
N7oNaDHRgdlTQcoEYHluVoxINqpIlp8lDTbpXFy6QWNq+zyX5RfSLmSexHjAA8ivpEUQby8b2RXv
meArUlZvIhi+jJMIYYjF3hZnYiErxJR6G1o+zwZ2DmwmowbOs9AcxLg79RmyNimtv09ydwubljBp
+X3OU5haAWQmIBm0A2Nj29BkcRWBNjmrc+2i51qcAdw8GtE3RbM+UKryOXrjPiXPxBmMCjDftFQu
iJoOSB0FIwMqQkdqDEqFTKYi4m/bTLQdJMHJWaTmHvEqsjARJEGpcHmjcntANJbAFZJLb54hWQm4
Auhl1r0zSTSACSZCMxsIUO6z+kkYxbdUJRc7IPrmMVOqG5sxrG4oFm0lTc51KTyUi/rWdcWnQZhl
KIH/JoqSeecMqxiDOXB1wBz2oBjf8OyPEDYqsj/gFDdjftHnLnOnEF84renYIarrTuCFtG/lgLTG
fBNwNSMjpRWqE/IDHZXgKPII7FGdQkIcZ8lTEBBRgacixmAh5IqH39EKAddNLXwDUWswJ9fwG5g0
Hw3yZmyd+HD4P3RJIhl7hayytCvst9nyyIAeVQGBZ7eiq1rijpw8oHAPRWHb0zJll8jjjqmiGnYA
13GnrtI/xY8StKekLib2PFs1nVzhy0iGnVDTbcSEI+rSFTTZrjH699CcxzWg4RYbxBOoCjzqBOad
EG37qTtkLbfcItVAkLoRjjoL+yUty2Cr4XFgGU5EPx+4h408mv0I8IBn0ZlytKTUHA2VhwMd7Z5e
hN13PG/UaofCVr9FfXNgb/XBpnncxOJxmIZNZDXXlQA/pbN6GAYAY3EZ7OEO2G1GvzP+RIO2j7Th
pQ85XfV7LFvP2K/eCNrWb3kH4tIwFmMvYXMLYZjtujpKHJWHjxPNfbpJcZaAXFAVtzWKrURO0dTp
N01WP4i9vKVJG20ZJJEQUpvbBTONUH43KZwq9MEwHSAENPNbh9cRIrf8wg4xZ2Iha6RzoeOieZW6
Hbxsh2vfHXVl3+rVJ6SZVSWRTnuT8dUmxfy5U+uRjMfA0ra6NF7wBFfvSMgbt86bu7kXaMRnj+ao
3JmV8KIphmlXqVB6MsQ+r65olWra8i0SSRQJBoHz0MNuARlhDuuwFcKkQ9gpBA6gXZxAwFnTipAy
BRUa0xoRllkHVbGOKPwkJzYWrMjCaMtlZIGDZA3MjTzlMSfU341lRNVIoKLf6NpFNYBBtEF6N/Ud
QxgVbEcfPpaBes179Tol4ZWSbvKGVnQ0c1y2Ra5dOqoiu0CRbuOpUllk9BlQRpdvTUoJW0harFSx
xN5nlO7gfi28Od7JMUpcLB4uQXAtF5eF76hiHB21oCYnHROLaLbWfUQbwsE9WF5KsWbmyVj0/xuf
/5ekMaH9swlx8f5Z/jpS5gV/GxAbf3BdYO4wcCmgIZQUJGp/A4PzN6IlMntA0/ljDgxa4u+6NlX5
w4B4wavweCBhNnEr/2NCzF/BwQDGZKg8Y+n6/Du6NpzUv9qFGTVj/gdLK4OcEPFR/aZrMyJ29MEw
Qw+T7+jnhm5/uNNcEgN90LrusD2x4hNUbYcPpoNd1yvcfBNviLKa/YVnL5a4wy1ESZqXzkbZdN6A
/ukFhda+x2HmJv74Mm+ZEXrdfgy3mr4n45lqtT3fWg+M0JYMFc/0l+aI/ciuQPLpWzm/ibgYHQV5
G7UuhYqdnwbtvortgQNDreYPril5k0+mY/imub1z13MUd71Dq97NNtFO96JN7MKrOUR3yujocJIO
pJH19q23o6N4lu+yncjHYUPny/vqqG/kTeVqrwfBzfghkOGe1W2zzzz5I/bhk29v+EUe8A3a6zuw
kzQuQL2UY+Cz4YkNW7wfXuVT7/T2XeC0nnTBjaXZt/3d7WbZp8P6P7PTHLNd672pTmnTUTg2R3pt
+zTjqA4EaNgv/uNjaH9AzDp2bu+RVcYfpre6gnuD0MewDyLqZyZrboyyBuzbDYYGjQF+tmG/xfYj
35UN1czt+LPJNT4h39qwNkz7o3lV3PS+c3G2HlHanGeL+IYnSFn3wIjjTYKgsUcFb5Bjr9zVn8tG
3FXb7qAm1JfYd30oSRqvO2p38TV0qk277W3p0i3Mv1qPKC35wmymb/f80s3LaFybl8XPXNONj+GO
6+A2edhhXP0tI53ZVipKaJdhPYXAeK3dLCOF0xZaJ72rPtSRwYrdf68uEuLx75pf3/UbnEZu90l1
BYLoUMScNoIo3yYy1wWsau7MuaZIWb4PJw2D7kaxk3aDEuEZOKwNnuyJRBucg8YJJjtxqG90EzM3
jXbocKIdBOjdazPtoq+ewri3dURsfuh1B3GHafnYvM5vI3MpOvyMb6mw6y1J4GD0WLQI3t3Uomsc
W9EbhucldLTsbN0ltuDSxXuuTtFRPikPzXHc9E+6cRU+rI9yEV3RjCHl2hQ5/Ebcp2dCRi7ABpxE
OI2jJzpNyqCJ7Def8AcigPl9I1Mr2nq1GY/GjtIM54IUeSotOgYZ0klpdz2GYd3uIWChCcUuQa/S
rx7794gW37G70HhrSrwze2T2ZbRV3GAfXZNdckS80X8Fd/xI9wN/oH29Hvccf+2ID7Ur8AgoJ5vJ
a/RCEVk9MpBWGO2gZ/rS3/RTfgD+tAtMVI6O4Cn71Be4wFaNK334TzwiXAPSxqU1gwvfCUofryxE
1MEmUFaA2PrCVVdrdvwsXdPW0V5dgaXzQfxMfBstoE3ezVY9DYqDiAx11icfDLeDH/m9f523uDaZ
OB+QgfPtoMKj6XtWLsETWZHuegeLytP8HKU4k+32g+OieC2c6kXjuQH79oXJ3zU8TN9006u/Cx+E
Y1EEsL1sFb+ettqmCJ9rqsj5kT2ZtJ1Pha86/uzN3kD3dLe4l8rXDh8Au0/cNvEh+Zae9T0wVf0d
7Ymdfg8w99LfcszX7IPdf7OVX6/hyXrH/bzm4l7le+UaWyg5Uea9LvOuc6Q75SS/mscKu/5KrO7t
T3EnLSfz4i2OsTFfAls45UfG8Hb1IV93yv0G4/Q5+lLO5pU0Sm9+UPbneodmx2e6ICIGTneME9Wb
2vCBmnPV2nSVXB7L3vt7tE0ax9qJ9kO0La/7xFOcZ6+yI/s8u56GAtf7ZMLohg7RhUd+Z4uu+lK8
vyo8zGm+0ybwO693Rz96p5duU8rZkjN5pBBuNWfxxuNZ9iXnTD18I4VEvSx7PgJOMIfwr2Pvdp55
KXci/wTMml3Zg6Mj37Et/g2iIN3Oztp+dDkgfj0fGemDgEGwY1vKTi2c9KS/pjsVK8iXptn8Nvt6
NTY/juLc3djF0Z3ZIHK9GWA37HKwmdW3x/oIrwHhL6mf9vCVyPvWJe+XDufiYLG22TWtnynf8dsj
0W3o7TSWKiJwyWy4ZLmLQEba9JDSXV5DE3eTab4AW9B0Ji5P8aR+hmzxKs0nOf2qbV6xxvEZLNVF
y4C8dsNV6RobyUMOp7w/JXayf3C2X8Ku6F35oB9M/+lcLOwlnQAW5bvmsMtg3TRO0jllpnNlIOD2
fu3WrrJZ/+s84c7AZfXGGsvhGxt2fOEjYfW501qb9shBmS9MKs7jkaG+DlLYhpVcv82BI3xbI/bw
AwLdVy+Bd2e5jI3wF2/m+DKEW5VIGtbDjEPGTaNQw5p+JWyVYUt2dAdwsNzrlvD/RoC4+Z8kLUR3
82el444N2H+UX/9xev9NkvjjdX+rIAX1D0VaAUmGZBhrlIz8T5EhfwVYS6PAFBVFJ5JX5N3+4Y1Q
/wCbY5mGKRP9sPoW/llDauofoqpQdFJ2qrqMEPHfqiF/qSAB+kDNwMGMSgqZofwDLPWzxLBBrSwv
9CjYhyTBtgvepwZWrKWJoN3LWGOIlmzMySI1uELW8tO39V/gblbh5U/Ynh9vLkkySBts0HwUEW/I
z28uyoKVy6NCo0RFWhOU9eSnaMFQdLDJRTsIw84RJhZBTAvBrq1FNCxpX2szrQOd8pGK3Q0FZitg
c0DFlLR12IKr0JxbPc0O3cgfIvx8GegJulEUEVrONw2dVzEkehBpcI1p6X6OJKpNbiBSu+QruzBs
cMY1ohzPdHBAM+aklXyLpWGcnLJVBoagbNORpsQ0bhi+VYSwNvORfDLrLgfW+9bhfwRRLsCiYQox
TjdQXIjBM+1dEAuG54nS9RBGlRw5jFUDpiRooPwCiqWdTG201P+LO/O/p/v9H8dU07mZ/mRr9551
v0p/13//t/tSUv/QGCorlsotIEvEq/xjZ8ffSKaialCY2L9hDmDP9/e7UtGx7iPttQyZ/Raa1/+9
s1O0P0wRZBNwNk1G4Kj8W46lH3vEn24Nfj4mT54KqsFwVhMBtf12a4xhLoQprgniMoHJGJ48Yj4m
+L7Q+7uioi8/v3eKcpWy9yWCi/bUl5uOdoU+R3din2wUmudTcqTl7bXtw4hSrWy3De5SVd4qqWjH
ueSFNWTTBAvAsjWlu0XuHF17WaoTQeLO+tZj9ShPGxRsznAQqs+SkYHgSfM2fNKnOzHbGA1ydEx/
hhNNBY1OevoVmFpUmGVAsuN2qbMNVS/MZyeLmn3JHxmZSF43lJ2cESaaBRqhcfM9y0Gja5TL7bUC
LNqp36E168x2Yka9A4LWtPpaRtZx62Vee5Z5/SEF86UT5x2CjzWL2WZ/2mjKKRVx1gt0avMXM/0w
NMYRZegYFNcCtQPJCa4UQASxvAaRk5h+ylV1LLUHdMabaHhn4nrTzNCbgtHXZtQtylhu8+BG8pwv
VaGfl9EBIhcqRdhHk7QTyoEvkXmtNPhluA5y2beSHoljyJWmr2nMNyghK+NujmEB7YZoQiL02oeH
iDmQZhDXmTKrb87AXBwF10FA83IMPqkE8pkWkbzNxO/S8mniL7XeyTpwOqbFUo40ef5YzbaMY6+4
Kh8JFvdSY6uR+ksg0UYE3T8ZL2LM7EqoHcb1qBYE0nc62mcE6kqbAIw/XcJ2klyrIONxSTe08S/T
WgyrNdMtHsQoMftI2cwDpGWI4U01eMZUnRXaCS1uDp59YjZ6Ebq/UcCLip0nqt/hXK79fxtNnSMe
0IHu46iFFtE6LaPxYY4PlShjk3pQ1iHsNzpyTo2xqjBGF/3YZKp207yJKHxluH8AkGiTN4T06Jxf
ZTMRqqFrJHIBoGcmTqaq7Chhu9NbiMmiO5Hoq47GUc8RIoeoHQOVTQPpn+al6jRHMbwwRkYlZ/tQ
vw3DawWlPM9OGTC4PuIYuBPWdwy1N6nHbkZUd168pms5Oq3qml0Sf4KO8qpmdgdlcmvuNpPZYlgv
7kDluKCfnwMQT6rgt5hK4Gxsi2gdZ48cPZgGaXKZhbmF8pnDWy3ykZEjyPasAE9EE7kmk0cfJ5eu
o5MZVx3ZoECHWHqo0umSB3+BKzV+XXv//oBZiaWrLVMVVzjkz2svPVaZxFCshnL2FdM+aPMnPOP0
aJmmABKXr1C+bdTlxCOYR7VOdrORe9IQeRUJMEIwEj5I4oZeEfgh+QNOmpC2aBD5FDq8DCe+9FFM
9ws2X9PtvjNMQ+DKgBCgu4Wsc2ZwX5KmwPYvtWx5OJTR/VL7pSE4CD5J60aWgTLZUN4QXcjKhHbj
Zq0dYe5mfYhIqecep8W7HHX1W8SIJymEg94eaiRjWbtLonfFQnQeoQ3dCONjxkEUJtofTcdCiNL+
Pof1Q0beT8vLf1HQ/M4Y/ttT+6cv9TcQZm8wWSrRutpL9iR26VUtE3f1Vy0TKuvibSbYuRBfmNgs
5kaaG0SZ+V+cVzqIP9dUfzuvKl7SH11JlVXq1/NaDKDU8P73dioBR4NCjmCdkKywvWYRhskPhrM5
jsrI8LTGoz+hyfeqviuEl9rYTYGXlhceFaJ8E+Mjd70wAwY8hOYmQ6tP7JaobyuRSVV/+fNvbv1i
fjLorl8c+YYUx8Z65PRMfz1qiSsmhjfDKJdRG5OoXmTCbBDmvfzF97P+oH99IwWTC0weVbJ+P0Nh
TxzqmPekhDoyXa7MzkPHnDYkhof1X72X8S8fS6JIYKhkyaKuapT/v36slYclyEHU27VwNAv93gik
XdyO2zAvtwNhChjW8fJFqKGUl7GC0KEpG0nbkcytoV9Ix1Nm4D8oaKKmc/K04m+kNPND5lRzhu8w
JFmedT5a+VHk2mdF+ZCEaNSVW8TNiyb/m8B4m+e/YyFCi4EFi+vTvEcyGJ7H9lNS402nzVcisFtz
PE16s58uqnhXmz3ajcYO57sGQLkhkSmkf80a2h8FowA3JnQTamPaNgyXxMVy8Ey/DbmyK8XpOGVo
BdGCjOPkGU22lcNbRgeoj+pd1azh4sKWdCKc/rlwDdN23+DXZNbMVQFObkKJfcYyKBPuEubMwiSM
riyIZg1bPXgUs11sVrbWbQ1AYQq6WWLTseraktFi0OCJ8TqEjT9Wz4J2W5dhBlMbjU4Syn8F6QQO
wq0VNYy4HyoD2lc84Qg5jRPtrPmbJKLMqUkSYastPM4Jgr/s22zmezH3wFLu5545qvVlSt8MvgJF
9AS8A2PxDv0W8+bFkO6T/AIxrxcJ7r4fWDn0YeHUP4fpgJTkxwqQl89dT3CtqWGKYDovVADpj6ME
LJo0HNCDeSlgbyUKLZo3izK7elQxkjY8laKtM/cpqQwtuxVxBebhiVFpjKgiHx0j4gIGYlF23ZI/
mhkh5kw47SzWXBVFeGaoW0Kr8XVjdkboxIdX0oosqNBe+p5L6lOuue8z6bDQ4pAUB+dNBCEGnlgS
SBtj/kyi2gWJ4yncJysVLmTt6xtCF45ZaLklLgiV2oy3KyIdb666S8iEsZobIRD7Ud/L7aZQNm1E
qAYtUUaXUhB6Q19vDf0KTodHubFdl1Rl/CH9YObMkxuJsygUTpYRQKOftfgb6J+7KfUC/D4SGHwu
PV9M/Vx+MQkMkTVE1n24VSZ1E2qmM+BSMike52ivJdYO0xMeVd1ONaxnCyJR/AVFe7/I2kOmPA3a
cFKgqqiGvpeqTRA+mVFh16bCFk4hRd7DLu0C/7Pz4D7lk5jClYhrIH5IxT/R6lF9QRgVwfeJ+2Gm
JIDhN2KMMds96XjUMIkrw/cYdeoRHQm3fF+omBiqcSfR3JSrr1Lc6t191QzsD5GJYZMHaDIydEwR
M1vhS4xcZRYTPD0CSXTyLrKulH+j+R19ioP9AkGfYywskdKtNi+9RqzlsoVsh+mWRTy3WKiFRy1+
7qdHURF3gsnZGaOHNMNrMcAhLDr2oZdAFDwDTVzffgol50t9GdfQayty53HcR2t8CyUl6juvt1YU
DOGz0eBH1WfRPldpBUGLNSO9qLrod/2rGEdPKtaHhRGpjvKB+k5pt0Jwai0vNG+DwUrZRE4c4h2k
1NRwxMcGtgTHNFEfFj7MD2DRol2u+vxcRxNpcKleMyzNysS1Mt8DWLIhbxnyiXBPux2eccfYasx1
CTi0UxePvsMqOXBn+aUU962AZpN7nkjXqNwVdMQDofMV+SptUzRW6mpDudVCtA9bnrFlerMIdkdZ
55gxWd8UH72UXQhA8nSs3YRCbuocliqiRGWm492rbh5lrkCezJRBHQraSy2ZTqhP28TK7UzfKQ11
i55ThHAbM8xoZh+f9Y6zhQ/l1idPUvFVUCsJoLE1HROHqO5gBzpxcmuBrC2l5CYP2fQNhxP+ZWK3
gRXzLQiCvunmZR/lNDbBV4hRcye09yRr7QKZmpcZs96ojh5v42XEG06rES4A4EZ7USbPLB5YGloi
ibARPorjIWq4SrPdYB6gbJM+8+NQurJDlH5NcXUb7Fdw/HuQIh0BKZWp4bfT6KNojilx24rN6kKx
aTXOU+XBwUOAIPhcSH5EVRtKGCNZh1J2tjjUvZAmsGw8a/NDrhauSeb8kpb7xPwmIezjkdcH0oG6
ZxMyBIwYZdWO8WEu+8HajiptVu3EYPQQdE/wjvqR3nBDOsZ2EF/HnmWzO9YxXV2j2GnqRdA2E8at
8Y4gi3jYhuKmCvYqQUjTA5y2OthmVAWmdDSaCnRT7jAA3tJ1clvhezu9BOy9qH0sjflXSs8Hi0Kq
kVK0Geu3pbhV6/vk2TlvkjeinaA11m86WapBXzjJDRgk4e1YRAzZb6fHxgiP0CSIXuAHighTEpry
IbHK0yXVZozltKeI65or4yyw/0aC4i+Y5RvSd8x4S/qHK0w1DS5cnYuvsodNvVCcHqVyV+rnIX0d
jDdyb56kRicr6CunB0woQZWU7hxhIpi4ThkRRwH8WzYmERlob9gsnXTxGXwEbIiieKcgpBUCD5as
3aPDxbY0i0xCDR7gKU+iCnrK3cIJSxZa25LhIrpF2ZU4U0+MJlvXCmvB4E4SiwxKOQCqfr0KNRi+
RaSX8TDVKgLnlO0gPS2WeieXmjchTQ11NCvN4E+mtVosnmse9WOJSpntVVQ9TO2x75ERwvPLAtJl
swdcxXaHnsMcI88yXtjcnxWTPkn9FEzfBWE+t0q+ExhNyjhfyFT6QgVs1x2et2hXWB5dCU7MK/kf
NhpZr4i58bLJ6cTiZCG/D5iGB2mPMoPt/OMIlgQPCe2F3msV9itc1pUO935Cw8bnN2f2R/QvJeLH
dMLNyjrc9EXyGJc1T5N1kUv3C9AFq8PkOwReMhEKJuLOk11yqR3QZWsUFKZRIrwjO4HYMfHtKnxC
DSlRvRQnWa48PYq8jCUmG5iYDqzndGyJf3ELERVzsu9ESKcVitoo9maUp0p5GAoW39LJUpXihGlE
rDm5OJ2J68FDqWGq+6oBphDHuo0KdIXGFYxthSeMtiq2Uj6LAvwNxLAquAYtn1TWNnkj2WapkZi6
HBV2/EKQfB9EDYqfiRSx2jTMbdWWWF3RPEdrlaK0lySeGOeKbqxupTn3AZS4VcbVI1YnNSxdlDVs
2ks37QloRTnaJp4ecKUysRUUV0+mc5ZSdpIsWXVkXVJ+5I03rbvWqXjHyHnum3CHHDywc7ioK3gu
77+1PDIHPdvjPd+Feuib6sh2tXGm+rrMZDsCoEvQe1sUouiBzCr0DD3/pgC9A4Li1IVE0+UN5ogv
T62N0BqTi0aCJKtDLgEDpvrkOzLRtQ2Cz8O4o8UsLqh/JxrAsa/qr7n50HeqM6xZuMULV7MaONIs
btS8Bb0H7FHQYWUQSxO8tRKViZBv1Zmtcrm4Y3lr5MXH/u1l5dNSPLEpkKsWPI7mq9nCM8xvqndS
2DfFcMoX4SVs4PGo0qFOXkLzJU8pKZGdjvNJmYiUsdrsIozNGVTgbunqTUyiK004Tc32A6VTXsT3
P3Z1/5aoiBYgv34nSfwS7PHfa07/T5ocrRvB/3Nf+vy9i743pNp8a3/RHa2v+ofuSJYNcPHgshga
mWwh/9GdVv7A+0ZmwrpZln7EJ/yzO02kAnRhUeSFqrZqi2j5/F13pIlIkkhvAVph0tzGnfXvzIzk
33pHTIyYPBHpYyKb5seBqf2ld4SIsJ3mtKHDQtDu49xq9Hw7urGwThFou0ZKNK2dqiSstgY0nkQF
pOUJRrPK3mTFlsWJFELiAvamHlivC9mhz/U0ZTjhOzCOPnh48CxhZQWPqgIm0qpERLVsWfyfvvX/
ol2zHuZPvYD1Y2h8GTTXmbAp9CB+/RiiOpu1Ag+Sneyi+JUywGcSQ5W2b9gFqwS4vi9xd29HwUp3
4kJU25+/v7K+wb8cgCnKOjMDRcaO+esBYLwp8wbuMyLDLDk2iZieujFmF9vVBGYFwUqPaMMh2Fep
KWyNHhJ5RDB5ptP0LCrEDEuDs4vQAY6yvSxEil5ka2o3Y0PocmW2EDZVQqC8si14sBSV8ETWGKB7
Vbdek75d1JPaSAkmK4OVX/uBG/jxVefL8BcfVVrnFb99VMiGDE8MpKZ0Xn5rNxYQggYD/rbdx2l1
n0J2OLeTqLX+slSW7kflMp1H00rYnk1kJdC0nijAUjVQnAxX07OFn+vdaFajsjgpVou6Cr4QdazW
awLbpYQr7s/PjvRj/PjrMesm7Upww8jsaHJwE/7cIh0VdcikDlhl19fZWZKm76AuFnrpiuqhbx0O
ZNsiYrCmB3lSl62Rj2zRw077mPOBRoAyFZlbwjljFhDVG3BkWXUG0tAfQDKNT1DbzM+wrebOK5cG
ettMIPgTlgD2/4k17oGG9r6iF+LVJKIgCQp1w2kk9zvvcNxULf3wOK0/0qlrToR+NQiolfmrVCzh
vpZyPHExbsogqLDGC63A0F9lZzdMYM6atD0AvTIu5lyYXtmPxYOhDda3MliemtRcbrjZC9yHRXET
jAzZgsQSR451fYhDNm4BkEr8CUW29k/wCrHcT3tWaf1MgnZ7KpeiuDRyDR46GJRnsBjBUZOWCdlb
em8MS3smX3EkkwVfEePebHxQFCFB7CoEu3rSSEikpEA2N8zjyTDom8lMBsJ2ic9T0l6GzMJzpiGi
g+ts9eIrSvGIxhF4eZdqinZGAUPdUzNLvJPA7xfUBgMezwlAcD6ZCdvEECsx9gEnsNBSjTr5U3bd
0JMgpP7ZnAU2yvrQXWuDVIBU7Pd1Wkt+M+Wl9xfX1++PH2ltdzL6Bc/NpJEd8a+XV6WH8VSS7Oe0
5jAiSZnAEGplC1ePqVSDok0WtwyFEXEk8YxmOm1Os248d4IsMD1LB1wOExQSrMIqxlBdCZHDWGW8
Hda7XzbyFlG3IR3/4qh/6y+LHLXOXFIjp2YFE62K2J9visLEP2CUtOBz4nvdpCKoxILUxUMd5xE2
kyeD9JLvUjCMGyAGCrbwuXWtLA5e//xAfn+grMehknylEXAFq+n3Z+ekCGUE+pNRwDTUj1bM+U2M
mhTcfpZ8uan1R7WSur86Z//6riwWBsILkWwkNp3rt/MTkUmU9FAW+hG5xCxjDI2GsX5RjSb87FOS
GmwdqOSIQYlSLU1LC9MEHAmycPs+eB1qnHZdZKmvdd+2R4HgHjSzknnQ68llbsn27s+/IfIfOJqf
H2ASjKp1edMxSdNfX+uLn4+2IfShYBqKuJAJpqP1xoWD/4jmiu5wKmOntiIkfk0N/AZ6OAPkQT8M
kRyWEJDZigEAkWhcye8VyaNXLc6acyrD0dYbOd4IWia5oxo0H0R6b/E3x/th6LBVacXzf7J3JjuS
A2d3fRU/gPmDM4PbnGvImsfeEFVd3ZwZEQwyODy9T0qALdmABe+tlYSGujOTZPAb7j03WDQqI0+j
tu9M9hzHPrIs3bpHXKOvvZMz7iSpdjnanoA8wjDS5x7xBOS83NsY5g1YF4ZkvBMu/2OL+ceHpuSE
R0LJYeBh2HFCRnkzeQmbVdvxHac7nrGQgVjkgXDpR5JFN3kGuG511+IXfJrlWiKBORLW0O9NmmeH
Oq/7dUtkChqwScfPZmH85sDQO9YgA1BxkSSRuh1vZl2EnxFNEjiahr98rbz4Y5YOiy0tK6Z9Sz3d
dg771W0SM8ue/P4hirR5HJzO/oQ5qEGOs/rOVUDo6KLtet0WI3E/lfKTHcZoxL6zDs5F5BN8UU1H
5QfqI85YzedZHt1FZiwfnCrwr/Oso2Gk+LuaqwabuETiNssLcaZuC4wX/Xrdgw0/tmyScR1aRKMx
4b4YhiaJzFIlkTyxFgm/jY69/YDJlUTSka11VBHqexgDVR6h+k2bHmECgYmOwREslr0o6zLbdR2d
hpdLtRvogYW7kp6Zl+PdUk7xTpTZfFsN4krE5XAgsvbDd7PgJtDFG4kBzsbHqcNsDlLDQqWoWzhE
7tRB+nYieQtFgjzTaE0RWibNsYv1ZfZHaNHFj6Qkk6SR6xxJcR5E/7picTsbKDX3wrJ3sHXXnBPb
4bzyVHRkRvbgGudXQRDL04LN7+K4QGiuLBOTQmMiJJKj55b3j7DZ1c5U2UdeB/JxmtA+k7lO0hW1
0Cs2Lu+NMtq/kiAlb9y8vgqCf+zsME4TU7284Ehytjn0hadhmesbDN7gV6v4vaOn3saMGx76WC0P
NnXKaxRK2NNbytlGiiOAmIkdDJydHTEhpD9hI/I2hRUddxhEUbDeE+u6efjFNZye4X7/yuiS4ajO
/oO1BDFF0FSvec0lH7oGTl7BVDjEMSviNneqXTBiG3IWUhPkOBNKNQfwb6qu8a9XDUqghZa5jSum
05Ah/kigUNgY26Qk15bBqLLeS9bh+yrzVZ9Hl+r00PvSeRx4YB6BKNXfnczPcH1nqDO9/E0tBhiB
eAXuIBGL6wB02VMIQGy7in5867T/XKk8vG5942qykGmafZK29mspK8Z+ika9HaPl1HAB7jqnCL88
Dv13B4DKSXL2vIpmVffK+PKDUrXYr8BTb02QE39tQClUR8YCKDsxSHd70EcFwg0IFTnmc48FVp0W
2YcDnwVcQVX+6QkEaHdD0Xbn0jhoHWQ4XTU5s0XuMf3NSO13ojuEl70PCCEB0NoUaXz0wLqhKMiH
m7Ip13vj99FNEpHcIpL1PSjjv5InnimCOfJqTA+567dbr0Ik3IztlphbTAeNFx/HNAm/bBmfZMpW
xQV7CsU/rZO3JL3oQYj7SinQ1nJ6S4hQD9AzMGmkOfc0khZwUhPAyt8L5qd9QCL5RpmpxqLW2fU4
5poZVERWUqoG/PvVAiSCUuCuIFWYJ6+enLtJ2+65YE3OsaBMeWyoHaivXbCV69gCFcJaaL2BPA2x
zKRA5Qx/lezOThnVaisgroJrnZufMlb11vRr+y66HPp4H4ffI1kez8XocPAv4T4zjvhKbTidq1j3
Jx5oJLCpSvdTknJlLMKXmH0j5NxrO3chMvBkrLZ5FzEJK8O5z47E9uDH5v0PH0wvvCOIcuqvPc6x
aosNxuEJuDz7SqGJ9nFoniAYt/dlc6HcqcjL0r3NAn/ZEzTvz68lW9WDcrt22M3RiHtvCFzvZxoZ
pt9bDFnqn/9SNVXxGdEDlOjs8hgsEGyuW30Zeo4juGbgiMvkP/YlHJqfMWU4JPnEd1YSKoztIQAq
nMfuekuhDlGfZ21vzEC21RrxAq4qWx5VN84PU7cYRC+Q7I/VvHrwkJRAY3HRl0QcvkBh2pY9hzc/
4Kr3OYhxo0V7pfKeiLt+DoPDZEt9QTxRo9zIcmy4X4eWX9ety+NUIngBnyFueY+nb/zjjX5ySY6u
vrO5y4OHMNY+mAuKkZoq2FMAYvvMBfrsCUUIORSEH6tcINWt8e5UVfanf3xUmKgh29uhPC7+5L0o
t0WU3jXeXUvo9Yn4Du8OoSkBYR4vY5q3XuyWgVdVxlvm1ms7/IPy8u3LGe1VG9bLU58uITW3L+Wr
XFek936+UAIF0s4PQ8Sv5QxJbJ9mp0Ukv0oHCXnuhV8V6CjmqzMsFRSYUeYdKhpKls31VB5NdvmL
3K7pTwYwxW0UGXyoQdB8qizlcxCugWfd7dVnOvaDhmUn1JOv0gRVSpMPUK1txQ0ri/BqLEe+iOlW
roZRFWprnzzEif+umApXFfZXRH3zQ9PTEY0NQexgtqb+1Bs/wp7nxWwtvZS06a6DiNTMLgzpJHLS
tzSX/HRzXa0b1fvmJ5RJ+rasS4FpAx8ryyuSYr6azHPfvdSaBbjvPKuDkqF9wBSY/V2FU53DVIoD
bK8Eln7KDVrMO7I0rsncYE9Oakv60KWrswfaBKU2CSe5r+OhOaSlA03NLhfLavfo9mv41SBbuKBH
rianA/+0mg780cwCzFmnu+ICtdgZSwZHMyfZC4bQft6HVYQYcPCQGNBNgf5qlhOpYvV9gurwEe5g
eF5TF8dSw/S0GYL+emq8cj+l6aVTA04EZSGXB5FkybdnNPzgQCG0u+CvbrxhIaEvK5sfk1B1aP9Y
F25a3QaLoFJRY3vyvIQd2SLnc5sNLvTnYqyJmbxwqeOh98pDp9X4uQ4Qo4ZAsdSapMcbJKsZ+5et
9lh3Bt1y7HVwYqoScuMlkMO3nVwbFrBFtvAGDcobX/OaTgiruKqaEMlSrLyeX9vLAH6p2MtO7nxh
PRln/hNCo96FDRCPPgDr4lUWJUDY+zE7tRl/Rrjm57DmycYOurwBRn2nxnxOihx1hV9uHa36G7O4
3pE496cwSJj2B2wXx6L/ziVje0BcEdy8JL9XM4XUErXOozMtVOkQq4/L6jwWk4sGo6CXdOJoYTUB
vrSBj7cd/Gi+zwc73khZyXvTrvOJKYL4FcA3emiHVG7dqQ7uq1x0+xCu1d6LSkQNxAGdTVNnd5Ai
zWNX6OqVGfy7km54CgjFuQu68cshF+itjxQ+NKdQwEKrsoSyOZSnNDNvudTxJ0Q4xNhh3v/0JeqD
dRWG+2DALrjGE+DOXoRHkJSHVSAYZKM/PEIcc5FyEKe0L7wgOcJrC7n6wU/ZRa+pv5xXLOEM4fv9
f2cfK6cKKMImMuKO5gVr/RQiLRnEa0fZWS7uvQtOdNPNdGyB138bNuxixItUe++d5UzXrnoiT+i5
dqqXokD8V5dffuG+/qMT+/9z8P8EZ07on/8vc3DZg6T49xE4/4d/jsAD778u0dUipQVGAx1fpm//
tN6i3EaAnbhgn1LGz3S4/3MEnnj/hZ6Rg1fEYCiZ2P3LCDz5L9y4F7+uj+L7/9V6e5ml/0trTeJb
jI2XLIkoxuWLRfjy5/8yCCirYVEDiLqDXrTDWneJ4l+RJ+PHfnHjh6B3MPF5U4DAICHqFjI7Hey9
aEPwcxR0y4b+gR72X369h3829v+tG9sHWXaDIZ753/v9GMAB5ZybYOMIAhEztfz3D8VOQXU5yIUt
k7D0DbtD9N6NYriQIi85ALQXbGNDlHY/tkhsiyScIBkIQiQZI71K5M9/+DyX+cL/mj/88/MwYyeA
LmESgdHj3z9PFCEAVr7AazkmHvoXyM9IH9zBRcFF6U852qNFYz6mhl0v+/Z3aPOCfeuSB0Q9LL1E
6dwY6GLMIuOFYIpEfpVwA1rSMRXSyv/wcf+Pny/yLpeVDQrikJio+3//uMIjvaEXkeZtsq72AM3f
vo2DrVjl6aX8HlvGurs2yNBPjobZBfODMvyKyxSYzpD5/X/4+Xyag//9B0wShIMh2wmXyyniyzjq
X+4y32NGXwXwXmbIQfU+WjMfi/Hilo+iBUay7dHk9ccscodoRzgmOs0qnTk+/TLjxcIkfo0PIli7
v1EPq3+TTBeoUTbyNTd1YSJ7nStnpXyoFNq+KFyZ13nd5H6NKkmfdF83d4yzpwR/r1s129G3RXMS
WZWjO2OGFaPr6aIPa1KrzuUwJP1WK1KU+YcAXGA6JSX0OQ5nLjp4Cc892Jq10V2PBmG+YiQcBwd4
TfnXnHUe42FA2AWKd+sy9yeFAyBZHqH8awyrpk0Y0dk8RwOvm1NKYuafdAbbArHFLOZauWH7Gum4
T3eC8ITHJGloweqoDCDc6XoE7xEm9keY1v/djiMoCnYRM0QoJ85es1J5p7FPmLvDp2iZ0QH7XvAJ
aJa8ad0j7klNJx2itsbp5K4gZnaeSxr0jq3SBFC4jxFYKVvSRYUAgdpjcrkltgEy/OCsHZOy5y2G
8SVp+KIH/EDLtS/6AsKmntI/buDjV5hsKHIG+qlLwe359GJpxfXYKt9FEEF31tWHWWqtYHnr/Hb1
0/ERIJR9gJ6q6KCcLzO0+7wJceA76cNcCLtbJXDFLHBPSgc3mixpaen1x3pE79qbXXHRUdPG1odl
6Y9OgazOmdDj+T1vWyQJxCJXFF4aGNhVgh4giX+nY3AvQjRZpF3xmchn6whrvUaqkW/lZfHUpwKo
ZnpZm//qBd0hJ/zBxzpCM1ZzvzL5WvZVh3qyrMLy2mU7fbPUY3UYogZiB1MPirS8YRuO0nB+qvnP
EQgINpJ4sd80DKQ+6w4cUvorgcj1qxUkv2/CueNq+G7AuSBr8V1mETv+qu0/I2Puy1A5t3ixmrcO
mM29LNcEVDULcYIZg+jbz4s6vxKDn50Thu8/QwsVd0f+IHK10PbOwyVj8SGwS3IV0D2SyRGzkxoz
5GeM1epD3mpohlaJbTLOsGqF/0JMcbn3qvazU/FXMAXXDc3EQzOa967zbrMVhdIom/IgexviC5/T
4Ka3jJlqwDgzYrNvm+YQecbUJSWwn94Gj4x6XVFwQQV76L3Oge1E0ZTmMaugIlNA+9uwkb/KspDX
fVewJbIuLEL6/5GRYs8X/dOQ7vIrHB1EsLFZwE2VWTVnNyFwEo2jJrLIMlw/x2ScaGq2fJgtyFjh
NJhRB4PBe5lzJvwOii6sGy4+nUNcyTE6AUsHviTneEQlvIjwx0OJQyqNKnp51iH81F3fD1X3OGg3
+ZvPPVZ2VXr/UBwij+U20R8iWPrwCN91bm89HSS4jtaWCcRYNB6RBQvhZc421TCT7hcxU53T6CGf
0SKp5A/4Yaf98OFn0wfKQrETdSaHQY/TVrpmmyPqZDjGEYzH75gNlvjOwbui5Bwydihin+WczO/5
wOj25NteRbdTtI7OM3EeIjoJzH/sYTyvVGhfaJRauNVpsMBpKbIZWjoEDlbvkK9k4D1Y4jTRIM4t
QeCOYqNE/6bA8b+ClgrHN+nWyJvWBALrV87ImckVY8X1x/GsxUo/j7GCrbjUuRcfQG8JdOAdTSwm
/VRehD4rZ/ZRa5TVu2EevfnNI/QbbawnvemOuqfvTxnjRJCGo088gRNWpoGuuyaYnQrCg7cyoa15
6gPiEMeD4iiHtcccb6ke47n2pzOXyBt4WkDCf0cNMZpogmfee080QiK5g/gEiRqkNZSgMl196KNh
1WXzaSi5SbZd3ZbyxnQejrYLDDntwFPoob0yqVd86I5Pc5upTnjXpicT566atKKfaEaUwkmvpfsq
KgdZQQ65p7uz01r6L86UohVb8omwAo6sKHzHB5IUsCrsAjJjnnMUoEztnO4Xw/CguuS/LIH47iK2
+vcMvFrnqEO/4HrOqPV3AdIKcy/W9mJ6VSNpFMd4Gct0DwK104dsJRDhohO35HfvGGnolGjxXEbr
ZXpJk0cqGLNezHUXJFqJNVxM+GbjeijumMJY9ScMqFXO4wQS/hq9WOvcAT9aoHkLHmgIBfHc+/6e
5zeo/gaZMPBVLTLdAUGvAGzmZ3F7Z/0Z5GE/S4L0kjq06kaAUGW5mWZz0r46ltHBR8x8LrtffAnF
eesl6xJi41cTHaKsipDXvQoB/p3TClbhueZ1lqNZGk2WIufifYxYo2/T+CWLS5JyL7ep4O3EJAON
1TCnozrOdVrNpxrYkX+SaDxDjAlztNzGrkwrdG8e/tWwETwKEhtet+1sVhO+yVDaeRGrDbJ7p0jz
4ocxqc3vMH6xyEHyQOs7xt5bItyzG9ysCdHZskVCxUC2zUDjzdkntuSftkUfGgYVYzNLdhgiZ3j5
e4tbSmBFsykxqSWEhFj5xCyw64zMnsAesouzxzj/9kKBNa9HQMaEvNV3ll+1DGkSSeLUY32XrJH/
hHA337JB2rpZdQW+iop9HY/0wjs9FUeGnPtscR/SNvwL127fhJm4T30wwytd/WqZZeLnCtER2ntZ
6Jc5S05paz6QQX8gClgfSU1/WqfEueKZQraaqYAE2wZAC2fgNbS0a7dyr6Y1+0h0jYbOvC8of8XQ
bIkogKQWcEQ1UNvmdb2KQ6I8iunDAvIohgFAgVkAjUFY89NaXtW195gMa3pD6uFwCE2obvwpPZYY
R3rxVE3t22Kj9mS1n/3tZfLTTAMtCUB/LJHLMUeq05xVK7G5NaUTHZI01/uK8Je28fujRn2NHaCL
XwvDx2nwlDwMDtsnna8uF5Q7hh1TfTKTZiMYBepm6lK9b1oXAcNizU3mxldVjS4aQHhtvEd3gcGw
yuvJd48GbalTpR3PE9PPprU9c9D8Xq/kvbrBPUoBffDDfPq1WFSR+cTwubBw8bBJQLfX2XVmSRpo
0hZaZvijpuRXMuqzTf4KN9Q3AU/zIW4RIvdGnxnCDvdMa+V+rSdsULINDsb12ddUNfqkEUJMJWb/
CMQz31w0JqjZc97ZmX7GajFfLZX3Ma9O9pAtIdzEGYig7vLXUIU3i9cueHHScm+H7jF2CoSQ8wXa
XvDjmE74UCsSUO+sEfvZ7pzSvMuQTBnkBj8EszH1IxcZCWtAbG82L9uEzTtmqxElgzuiSpjLQ1W0
mOZSNz9r6rdt74WfmazUbdRjk4Eaf9Kyr95Tvn0JY2hNg1eE5BfPa/gxgPUbSVheJ4lEYCxQICtU
92XwZqoCgYO/cqtAsgWo3ZxMX+vbNbPzgaTjezuXzdnHqoQn5FJ7VdflDHEy6r0BU6onH5xhepE2
716oBEnTIL7Eb78hsK+3OsNjhuPN7zKYKdKfDr4/3oiER8aRhK5ECJY2JZ/kthmFuDG5u2zKAij/
dkkDzLBxlG1o1MLnwtd8j6Y5/yPmpJDFa+m36tNDHX0szXi1NNxka12lO5RpNwr/3c5WcGTj/O9Q
BJRTlkk/TL6cl+AUf6Fq8+5GAVFXYW+mZG5fQzs7KFh7A/ilXjZ1M5CjoEV3M+BbTmIfzTTxNzvB
ybNhz6gRt+XUvWlU/4yuBEtJ/hcRtt3w1SYJcm0xLthgyuJxbr2LJTJ5gcfJr6GrJw9ZDXkZKLcd
nT0Q1PBuiUwbCWe2ybFqL/kO7ZgfXNCyT0w5po2eWZeGZC00xoQ3IyKrLVaUFeORucolq1PhXpWz
W2ykCICxIljajx1lN3SCB9O3RFi2GBEucrweHHp8yKxfvGsdgV2sgwHZb6YWyjteoOhgkukuyWPn
M8dgcEU2VLAPpzLdSLK5Nv7UkT4zTHBXTD7eFLOQV2s0o7QtSs1Iu7V7wwpu263qTdc4ODt+30cY
5s6uJUxoQlet+/u1iOqPMPcKSEYKUg1U+fvFdW+RA1no8o53DLu5fCaeu8AiXZGq4QTTPXPUlotR
LUeiVwBy+xplvp/5bzjPi2cuIe/GSnQGvDNugtwdyQKuEGG7q3+XqZmdj5DPodv7LaT0eXhfPcNc
UMU+BLDBFseCdfqfUhral7KmV5FLf5NASCUBCAkRfE+wM5drIxHNn3XdZY+h4Nz1lL9PyuIT8i5w
L7/pfrJp+E4nsoxMnOsf1cT6nnwadO9lVh/8GL9ZlA1Y0A0e5kFM1UtWFBS1ceseXGATt92MQms2
Y/7uy+QtNLEZcY5mH7U/NE8DxAhMHCXuK9UkhEfp5WKhbdi/DU8LKY/cPKTLVH8K7i/MzSGl4pF1
nB3nu3wqgvqw5iukcvoygvY+RNcMboICj10yTugMQ6g20AYpOttVXGx1pr3ybO9+crzokyo1ySlK
G7aAOpL2FGKw6jkFMcKQmsSxYT7WmTNvTZp9OSUZDG7rYdSyoz1k8/g+RXCeSaOBDZaOpGyRsyKo
65C7xe1jm0nuaTM1jyQiUwalyU21eNkVt2PPqqfoOEe1nO+ALK4lp6JvAEVH+1Y2YtPDBRmtYe6R
DOHBGouHTqQC2ZYLI6cY8gomJ1ieUZUfgcNSpnV7h20dv+NUJSGZIBjUBz3136nTytuZsJytJyVo
34WJ0SZPu/G8mObO+OVtYS+wSB32lg23RK+RYNVPixh6FlsNun6as+ziRSpipGyDSVYE/SGc3Njz
Ioxr8/pQDvntvKz9ZgzC5VzMw63fFZS+io1gx9qEABv+yA5bJ+3CBENLMA0bktnQjsfVlByXxo+f
kS/kGzJvgsvqKjiQE9Kf6zzF2bp2VYjdDvl7RYLtZxX5X6GTRddunOjvuTM898b8kLFNlvoCdjTP
1CaGbqI3LbmPV8pV6QvYaY6pVHYRXFfK+fEFdXE07gQqkv6my8aE9EZq543jFdwq1EIjyT8xQ4M4
v8xHGlau7KjssWP7v5+if4xj5k9+DUyRoEY3afolW0EcwuJcim2uS52f1zya8cMzrqpAPvUpp0w/
98Vmxkxk8cluVV0CaIi/PeksR7GKiJqcR7ijvudvBMfaItuCX2Z2fZJeE1vwNxjHcxSE5e0cpg9s
cD8CyaemZ3hWBaOefHwo9HRixMbe0FMQPpME2wOGPVQstzbMb0qVfvZh/YyS6Xfu5C/RPBH5u3Ie
9iY/tQwEQjEPGAVjansp6fmr8RBGA4VwR/Jaw+IynUlKaPGYTMEOtxcbF/c+GXnbQb2Wm8bPcSul
CeYQEG5ifFjJza7z9i9B2LfLUh8SDhnjO3sbGIjH8YvntX/yPD0OA3m3Ps3gVvgF8L9LxEFANRMs
01WR+6dwxskYeHiGL1qKjMgIP73O6vYhYuBygT4nY/6XUDguSP44xM6dD/ZhLuF7QOYDd/NIUtz9
2MjfZZ6wx5PhFUwEUoz+NM74ki/qKxqfR5s+9VqcWcQiyBgKsaHpvZ7H+Vz3+rlfYLYL6qOdiSoQ
aQX3DC8v3ZJ3dFEP8TYZnb8WDe+6Lwaru0eSenv0j5RG/GGskpkta2nNMdM6xiRSdd1N6S32XpuA
O4lqN1o3C+KEZSuxkgHIiLTjbn0vws1ERFj6J11NxquxMwpRUdhk9yTacVYTK8DUngxDhVDW+NUN
m3vTv7tW6DdGrcSqt5PpH91VL/MhSiMZf5jFZ7IZrTJwcKgMJddnrRmFoGEAt+JqNHGIX+IXl7oX
YzRq9wVzkfUqEnw9ElnRpTCZVxmh9cCvM1AUAMVnvGKs23GqdCL+HNKhDnZltnSMPW1Rf9OYmUtD
i5Bn32DbArxS4PLSGQfe7BgMTauqc8Aoso4+RIlq42B1WDOpCOhR7mPrTteMtRF1ZGXbq2umoC72
wdGz2yix5twUQ/toVoTmB3qQmUXsMoHimMpZ3M0BN93Gk5Grb+NBN4i2O1UgGuh8/06YKtHXQvZ9
dHVRG/9K5VIxUCWn5NKrWvDddW6n7jSRd8rbr2/NCQBT9pzOilO2xBF9VCt5djA4Ea3dwrwd7hi3
dR8qRyRHv6erT1J8KHtM5tX1ucrLsn3FMlu92yVy1BkufvQ3p0PFZDDkdChlEybdrkzJcQKsyCXk
JZs7GZ65unwcCN9ab9YIJR89FQc85Xu7Poo5ZGpljFN218QDeJ/MH7P2rygLxAMt9BfcxRM8BFr3
jvjrqjPLoStIzDppMWHj9JFXhkjPkqzdScL+vgIuLIByZFUkC8z5Cll9IpOXR2qq/1hwDWwxRjrn
TcfE/9WFd4HowvFBqHtZn98zOch/vGChIo2lQ1E1uWjYSO9UeDozTw83xF+COVzr2oZELtYAZziB
SwgTkaR9y2ii4N03bbf1cEGbTTSnDc5gJ0le07C/GJKIegow3U4O2kZyme66Ohy+0nFw3WNThR6R
gAUL9M1odMnBKRoSrCRr8F0ixoKNEWIt8kbqQsB5LwG+DLpPLvFxQfabATysPeXmM/dLnXz4nQ2f
GN+QUMX2Ydks/Ow0roNDltbiZD6IU9Nb0CBKPoqqW19zBhFkJraTJLVjcbBpl2Zuv/Ww4jftJmQk
B3JEWWdFjItfy2TmLLX+QESKaxjLzxtT5kUoETCNxC7mVQL6eR3le0bOkTkKUEff2p1FsklBmE/b
Ki+iXyi/1wqyQHAJwJRoph7ZbCgUxOjuYMjaDMKJ5zoTIt5U28+p4zvucYdNv2b4Zr/DYVqgXgYT
793RhpzQZMZg/1qr9aVj5oIl24JyHGQm1K4OWiaU4aSin5rDCR/rEkwvEy5/78ZxkWxuVUAWK28n
nWR/xpzMAKaxfbhuyJsmCDsfZX89DEUybFHQIJsoGnbVgLln7MOE2eFpvAg6DRb9pIJ8RG/0zjmX
Y/VHePjAWL8noynHv1gSf34hTiMzgdAbkhbVJcR6KFrlp1F63qN2h/R+FWDu/67s2uMjMTPF90Dc
OMlIbeB+eOUFMdGbGipM5ZWwcya1rj/lnHP6TO0QoRQSrba3URVz0iJbrUDzKlnKfesExLkHxltb
hmIFdRBjl3agiuPm74gv+mrdkKBLREsz60qOQObgk98+5JcUxy2SLe44V0ykrTA9eywiDZdW4J1z
dpU/NeeAXJD3tnSDktMAV/S2XdZ8OoMIIhtH1N1T2nY0+Z2JHgJC1T7zrpbfCQY5cN6kNBwWZRmM
XNpcxGp1Ah2XVj5VGDjz+T0mL4Tfj44SEii/NVcCZ+O2KrOiwjxU9vj1C/ZmcSl5Q8i5eRTB4EAJ
cgNNFAUkHhSeXWHfm6aOs0uqiferXif9orIATHBJJNmwwwLGYsAPEVhtSNdq3mwz+v2tGZbw1UWl
+oFw6/IpUl/+wavj/ih/hTZrVl+9GqdLPyXX4VzXcY+31EEVtfWcNCfRTBQkk4yl5NKZuiw/PDfF
yxtpkT9b5ag/xEqwf01agaC/qYPkwcA6eyxmS/p6l3vM3OKqWvG4kpDOo577zTvHM/1p5CnUe6EX
+d9eB6dvEwnLgrn2RzYNHkQICnRCEZ+nFr2X77nxTzokC4ZRSV/IMt3BBaEF8TQDgczdsYzpaXZt
K8xMelXh9iyIsjVhn5EHKyADXxMap6bwvnBMqI/KQ3C2TbTC0oLw8r2ZZXvknw6IxcsKoGSRUtmj
mmazmwypZnuQhMOfqF7jdSuDQoMPqRdIEVWoyVBzR+BvG7Q15oOXjoiONCD1fZMN9d8VaE+3LdUM
E0Fg6gHRFJQZayfbNUz50hFDbhi4I0kf2GE4oS6+X+ZM1WYt3fpJxsXSbZfIRo/AA/mb+kw2H1k9
RK8Vr3dqG1E6+PJbRlxbm/j2q3Q8rlWVxuLRSa34YyvGB7gu+mHdsT0iBbjxJoq/dEzsUxwxjNkV
cxi9zIa4iCCVTATaZRIVTdgs4oMsB45ST0DH2FV2yl7XqskhndRYqutxDBeapdF0B98we8JKMS18
N29dOFHQa+5t6E8t0LJJF4ckKTxWb92QYoWO4uhTCUX4R4bQES9LENfPLZtNvMK5LlkcCrhvy7R+
tAXDeziwKajjqI6bhymTiKBl0+RiM82Rjc/OUrQJ7wza1m3GdhB2yswi40kkceHdmt6fzF7Exh04
7yd5p1A3xlsRYAE7Nsss73tNfOJ+ZijxO1sj2CdrYNb4avAdxtwEjVmLb6aEhaCCvsBFHbaIIEKj
6i/COqWCcJzK12GtlzNwSmzXc8IUcROwmYPemkGPORKBSH06CaVJueoRRe0N1KdPR40l3GC37sjn
IC7hbYoT8zdlBfY8eGH+3JHISZjGlIu/adXW9xg27A2QyLA8FKgNkw05Es4X0nf3g9TGFhwFhreH
KqRB8E011jC+lxVoLJs4YG5V980YP3lisZ4QlT23ECaiSufAeaqO5JI2I6Nx1W5R7fvRV85D28Zr
frw8QcuJXsP/HVSTXInGaoaBAJKg/LMuo/8zLXowm3JMme4j2w1/ceNQL1XADry9i1x13AVtVH2H
tpX4+zNACZvWp33DuZeUL9WYiHYzkvNiNsvU835yQhHdVUVgoRlP1XJHzg0VuFhzfCYjQURgucL/
Qd15LMeOZFv2V/oDLsoAh0NNA6FIRlBcak5glNDKIR1f/xbylbVVZnV3dg3fJAdplSwyBNzPPnuv
bZqvbBswKxpcbeB9OppoelNMzYUdZcur3zgpB4QZc0oHelrlWbPvmnDqF4S3MlEzCxkcihyG9oBT
ZGzG8n2i8AI9dhgqezuUnmANXzgDCtIs3TxM3SibQPJE9urgNzlds8F+oSdzWNBfaqRJLMsE8AGG
xyy7SX9XtyxWJ2JkU1f+xL0NGWCoY/eSq7BzxzpLk8MEcUCjLFUfvASC2kWAFY2GCzEE7YV2JovS
3aJ2mx3mwfLc09VyX/YUcG6CknzGNmiI2vHzx/GbqoeMa3zrL/eGhUq7KSQe0U0t8+618Oi05RWI
03fqKtM30id+fGWOa6xncpzq1IP08a66wDQ7JJjZWnPsPdJRsMT92Ux14+8Hhnqx6zurxUwnovgr
WGZE/8Ua0hWKWD9OycQVgY2U3ewsOTc2BvXYvzDMxB+ObIQUFdqFpvs3p/k13nh+m1B4aUIJ2uCU
B3vIMndcQk6S6dEq1oeC7US+oCaFyqXQ9mr/vjfZHHOssk7bNFOjoel3S0FRvQWiw+eRAbFlTN+5
colmG8CzuHd8dm8wsUfQznMKImkzCY0qOWkLcS6TNh26poWnKKKDZK/8aD3dfBt1oOIrayGlpCX0
up7uahVUzlWNCd8EDBU5b4PkQnfAxN/eDOCdHlIFRGAjzTlAtk8Gdo1uao6PmWmM25ZvDp1oNcCh
TYrSfqbFkySaNxkApacqEzgdeDhc+g0CVCjnuffCblnar1nM8ymJywFchz0PT3JeRLKd6Vr6Qs51
bolkLDwMkim94dERXMMIrLk1BGXx3vlLZFzarT0in3HruhvjsvsYLLwm8J1F9GoUHfd2D3xIv3Fl
pa+j0QnAFZnUZYl+VpTxorpymBABviRujT402i1lc0siz27lVbeCsJYM20Gt3wN3um1kr284Szt/
4y1pee+sO0SyfKzTmTTaBo4hCbH9YKT5jZtWgbkdcoUA0YNcqfZu4TnpruRB457zOaCFKs663jma
RRTDcVStfmNbqx4yrBnRBdLTWokejMVLzFBGZRtP7tuq4j0JdMW4V8thviJltz5FEndAW8xE/a69
se2oUGqzaJvSNXrfZ34ec2zgPrjIrcYsdvQl5sN+AddgERoVX0xRmRGq0XFvJTMvFUe2y7uLJ2lx
ttjYgKFRw1JMBHGSCgJT0Mxfkj0AtLymz7J9aRTLi6t0eZ5cFx4810fKELDtcg3MYe9VZ5S+4Tfv
L/s7Df2x2vmkT24hwWE88icx8gEakuRVCO2SKihSCme7qKGE0yk5ygtrJEaXxsXynJbQ4w5pRJYz
FEO1UE7Wdka8i4Nx4QbHzPzYlnHjA5w3Z27ywO3o6dFyPnc91hVwLIP6SvKBWW8hzdDxReZuUOV9
88AaGPvrVEYCmH+wVJoqpL4i/mRZE5wSIjnqoHhE3hvEyV7SRLDS9XVcABzh6bnJfT7xQDGN4olH
Zo5Mgzfsp2cXfNJcAcYNMyMEkyhe76VEnxpjFSPna6uOkWMEhbxsLsHjcYtpot44A/+z0Tgnz472
PIfZaOEdayDO6PzZoS9r3vLEaC6HsipJCjspgE6e/LRbtKZqp42ZdC7XoqApk5uRaMlvN+pbQAMT
6REagdzynFLDFVGwWGbOtWlHs3k0ld9SnZHYpOKRi2DKyFaIY5IH5RUHvnpvdEyRUTf164RnZo27
U6a/FnEPkhtLalI6tim7CpSfh4FP3+JIM7KwXuq19MNh2GZ8Tbyvqox4XV2RxJ+G6UaHjP76n7hx
pqcJhgOQvQrENz+Iw363RLjaLlQ/89ql7hw/JECC3rBB2C+p08TP8YRYsPHLCGnZxhRz4/pL/5y1
Tt6v6paDc9yN8MyVToIvSkf1PK4jRf9eqYlZqu3diUOzqZCOCwpjsQDUzRDt6HGquCRrr/eO636G
o7wU/b1rrcflOM00rLHZY7Gk8eUhTQUyeyHK14+biUmNlgm7xo2eWn0XMwwuy7ry8BU0qtmAJ27P
5zGrZHdskzF95FXDYk0B7XUkBxKxzZj1zQ4LPT4Ljs/0oUg7desHIwVYxWxYOz4a2bMfcaFFCCNm
itttzM0zDVoTnRhTT6erQD6C65TTiIh1bgCvb0bVC/FJ/ycv8FJtYmsh5jNGTf9q5PwWYex5UKj8
hSvzwaH128FdlOb2Dr9d/uI5Lcj+oYCAdNnEBXEdz0+zLzUY9lnhWPmyqsV+YdGEQbA36/mtr/DT
bGqdqJeeAODvUnsJjgszfTS6aTQw+fRok5kt5WudEUxvnJ4m8pz+Nt4k5sx70h4p05KFbryZk0qB
PHLi9qlKouQWAa56tR3LYHXFkOXuyfpOP9DGQWeVYMW4700t1CK+/JnksjoCq8JOdk0io0QxL9F3
5QDQeNHoCltVWFyotW1Zn1NskOLGsvOgXR0k+CzIzG6jsU8+uGFiGzB8XiMXPMM7nMT2tQg0CoOj
+CuHruB3zHICuX61hrpMp28qTGAlF7GcXUK+WZW1DvIBSuJAwI0mA7oY+euM2X2RkyIGxMGTPUYC
hsIpNxemgpZV02WqSTMSBIUH5FP/Dj9WwMXgn0PB88r2Iptni7debAYneR5tDqt4NoN034C/pFfU
L/mw5kH+VUQyZ3NJhvxEH16OntyS6w4XfmsXp6exvI6Dih6EX+s3N+hm4kDScT8Ua4vyIp04Hso8
8+i1wAFLYWcy0WzaEgc2d7qZeQ+t3msvyn5KjHNgxMVTMw35TZq7hgleTqB2tL1FB6CRFQigtJzr
nt3XnFImZrAZm1fCeCjIyntc7abhs43MYuFLPwBSNqfCBFibRVwndLZgGBjmaH4col6X28FzvJ/O
XGaOm2KZsFVNDBCZW9RPi1Ml9m6YreFZpT7PRRtjE+HP0ump+LHT+HM0hHWTLK4bcxbm/AihiUxQ
UpN7rDy0g2zEGhwysaCyHupVm2U3ue8obw8ej9m1pl6auBp37TvDGtaxyGi4GloSiTwUPdfXHYX1
ruItKKfbnlVSykUAQe9I1q04d1jf6rAt86C7SrViazjP2jwlA0T9nYmjtKPlbnQ+M1Jkz7bfzzxb
CjjRKT61xz4yGI5nqQMaZUxiWNCdBVvsaQlIhKB2Fau0XYxbtO71gzpUOMeNxu0orXWnINtULJPG
UKkhQAEVaQaoHM/TRB4og6KKkt7/cDDNn5pMW4ow3RPEZmPBHi1QM+GddJofGFFR99NgTk5NUc43
NR2bHhxXK4WSbqbcwAjGK8S3hBvxJjE8/21cZtCQcR+zC10Gx3y1nLmmswsXibecWzIQfN1zjGzh
ODRmALsrck9qWn+/lpv9jZx8Wm9GbYsNc3lZ7FtWxuPV4PUFdjY5JB0OmcK5rqxCf5WUhB+Sfs7f
ZWqUzx2dZgHSZY2WJWa28HtLz4oQcj1Zny7yMWYFYzGGkKdf8dE7GpSYimV2Z9ARXkKzSlk+1X7q
oWPABUAO95fpYvDaFlqlk2Qv9kT6HHKYgV+t8URLLzrNs/AElsapQb3r7o+9P2Qt1Cp6yQkKbeKF
B9k26ri6XJvY+M4xyR/ekkU64w6nZ57suLlhhcG/Ta4eNWR+iQvChxd2OYv6cikAhmwTPi4Jo5oz
BJuIuUyHTLO8FkM2skhzjMmjMxKb0hsBKXoBu4xtUZgFOEJCq8nljWkUEDMxXA/Bke/U8kImwDQ3
CYPA77ih0j5bZPuilhFfSy/zpYE37uTBXtUZzypJvfs9US3JJ3KZezaz02hdo23gc2rx7T1lDlmG
0Kd+9dlSLNmKKGck89BRgXn62DUKTETVbslkma4UMjw7bYaOemV2OQ7ryJYGyNrRmCdeV7hOYTL1
tnHQWYNPw9FMdRtTJFyaUqSZj1SAIb8syoF6WlPxXWP2Li2geGw38Y3m5Kda6Hr6iIXYoguqSjN6
zYqFYyma+Pby7DXgUWS2EDcqceH/jHouX7kSN28ppuYKA0NmTXc9rzSxLR+bRUiYIF2bFyvyd3nX
yO8odh15SqVy3+wBS+sGsTT4aTMujpymLPgfDanJfuTBnD0ushnu4lGz2mWqy2EKkGb8ydtGWEB9
KvtdghZJwqLDc4s5sXKBo0iDj31itM952xcfWYREvx1gKMkwHcl/Yh9E2SJC2ljnqWHgOi5sPnLe
9MjD6zkaLs1ELLCt0DNr8SGGejUkUoUTw63KgmGbB3JFAfc8OVbbwLJyCszOe1L9YH43rhzp70Ym
uCHXMj0Ypa3HU8KsT+GjKukIwrPu4o/Lchx93Cz0Ph9AMXBmBTZBPN1dSfhIy14jfSNumrUjdhbN
H1GobZ1YiPToveFAWyvwSLdDrGo4KANeHvgqu37kdN7PPZm3EC+uHi5JwgznrNBl+Tvjx9/iP1kM
7PJzy0UfXtKydXAOFIeIqj863+XAB6eJ/ALlzfDnnC5s6UXDdlCjC7WRlV9B09dSEoJTjf6dT7H9
SLsobv4Sby4qbVIX8R5vBxhSHO4XOc6thKV5yjqHZwiygTR8rqFLDVMuKeoMVt2i2N7b01Amu3Rk
z7dr1zmPXb4N34LPOZN6bRqKwsI4702QfQ2fYko9/WdKvYUE0FqyMyWIZf9ueVrVoUUoYq00BNET
qqptIRlrD+eCmarpkWVZ+wkPCq0ha/rVxtoGmbEBkGQ9rVLFO4vJdNjjZ0yarZQpF8PA61HHFWej
c1iiTNJUgdEC3WxUJUtwVcz4npLReG+Ey/HHSponfBa73mVm17m4bk3Dq45dYg5v1aTRIxSRhGnD
TgnkswH78NathWG+I1eSxSoUvvhRjJqVgu3BuspQCSYYmbTPnhwPR0dYtjymIWZmFFi3JEaSNa1K
ksLG75PcBnpJnhQX/w7AsfI+UHJMCbDaHbnlpUPdY6ON8Th5uZjLY2pbLh+WUdgfSBfMMrWlSibd
XHeftTngbOG7W3HPYhqNMTsQ9t36q+RCP7iJn3dcVy3b0nHg3nYepbrhHI+Etku4sjRy6QW9OM8Y
nrdpB/c1tIXT/sTKkPI8x7NPl70m7I6LhOUWMYckaTFL2Xm5NXuIEHbnQGKqSyeWmxE8k7xjTUct
Ly27bPNHjxcpls3C6dXY4zOYEWvV+2yDysCgJLyT95mT7Kp2pn52ttsYP5KlRHIlRnhtfJ4HmI1R
50TXmbLUrQctAdBFagbJvmAPxuhWL2mEBaxdu/kWD3tkluU2P0tbdrJ1Rh3/6KVkLrJyB+h2lks2
lmqcVrYwyWnqZP3Ciq+YCniUEoSIywsttfGp5x5muWEJJMSo48Tbup4DQMsuI4+zNFjWsAwLZu6q
jFCA6GcXfyR0FNe7rz2nv+mHYBVOZmG91mqef6zWyb5pVDbfWNEEEKqFKq8KA5MKAM6Z0jwi6U9s
XDtODZN4007HMRzqpq9dSnn574AgW1giNsaM/wbErCG/LaZfvecCw/dj6JOYQytqfSgq/Ptyh7yX
8kWaUgQn9sBQbmCA00lbecL6rUuKVnYKCx/QhsakwwwzCo0x+KBIkvhpLCSCTK6pXMF+TnHZIqcn
pBgkG9+OWvGRsxtyrqI0kOWGNzSwnjPMp+UxtiIWe52A2RPGVLBkv/u2jcrvEoMSBPtywPtrLDbF
H3LsvZ8syjtSYyqQfOaQBS81NmHMFkUhHyhzBZzvVc26osBiBkk3dcx4N9RjFG19ZgID1wvBnvDX
mM7ST1TmrBtmZnbipm68hQfEePWLUAM72nnpQzySlAxSdo3zovIbiAG/WG2n5jw0THYxfCdfuT5Y
ZKL85xF55G4c88LY/OIy4k4IA0AXynb6iLnVfrh2CSnGVcnVLwPHjrCa9cAtVNVBARWsX2KkMtKF
Or/95WV+YOAfg4NHULvaBUbBYwLyCXb+lM6AF2aSdNn3jY/M+6uYOnNcvIbDEkANo6ErGbr61Baf
qCUoVHiYG8b2doSX7jujRR+3JcBmVMptrvuitVh0F8nC+Juozt7+6gaSeAbPI7S5HkHYzAtA0qLF
CstzJ6bxipU7FUK5VMvWiAfQTpFj6HhbO03JQraU9ICICvCMxon8HtED7l8VUQfY9ZcWXcHPh4Fa
xtOSHa1c4I0pJ4V3sXB0Z2whWAVXv5Ko63NMTHorSr4auFE5ibjgFIhgDayLx18qIq/gqMGDIger
EZD4F90mYi1Wmatm92uceLRHw5jvKsTDnoAE20xuoJrmEDw65X6aFJbaX7VJDwJTW7QlvRC8dX7m
8aQ3ZfYxEFp/TyqJ1anlCR7+Qp1JmZRkvkvpSOMyNVf4veFU4AkyioHOdzEsjL55sLM0eCQzaON3
f2wHdyvU0L0Vneu9uOxuaH2BoGVt7Mqmx6CaaP6mT2ku9niKGUq7BD9k6NdNh702SWNYCnbwYQQo
m1ilyxtlZzX5wUqU71jZ2YQj9DNQgMmprhL+j6FYs2LqjvSPoXKUxCOONKEkP6hkxWspIO7sBfbR
izEA5cMHqLGsxifwiCHL0FzFWqMFjlwEl2buMJi1vjPs0yFlJ2Jg8ijBDLT2wy8cpJ3hsD+CNkxt
+IaeieJ26dLhpWqj5L7BC5BuIis2XvpkkS+FVMUt6+T80W/l+PPLCryEC1indzBWMMCimXF9ADPn
jdtfMa6JHEYZVBeh57OOUoRVM4pggw2mDRvQaPvVfSDzLaA90+Q37bsrx0BqDHPfw3vtrBu+2K1X
QzCDSrb51WJfGHy7wQpfTXj/PLbJ8K/tof7+Zdu1uVh4lPZ2S/iK4RakBd0MHq0VZMVSBPuudO4H
hEFaiZuqfqinXlV/k0b+AyX3p/A07m4EZM+ywNuRav8LHtDLNQ+AeF4Lgmw1h3nV8TBNSmMS4TCY
9EbI0oL5NLVNcTVi2vgdC7KmayBpgdYcU25V2gXNFSbu2NOYK8wkRWvGCabH1cmc5mb7wq3JeTB8
M7i3JobjzdgX8v5vUtV/hpwSAveJ2/uBA+XU4gawRvL/NcPc1H0vygmZGbw21DScd4IeEtn53yk5
E/opeXc1+SWg3RtUGHULF5M2izGSwd+UzPx7Pt73wBYK4ZKOJ14U/CWPzqg6NDy6KANw8QZuVQu0
kgcdnhNWyRKCqCbMFkD1WzBxZXM2B3vD7SY09Rr2W+hW3Hz+Doy6/vl/fptphrRs37Ql1wBX/qX5
ZhR14E9TDNDHxdfNzrPkGG5Kb7rjOSy+B0+W96MPXmCn1NQkR0hVWCq4pMkzcjlW0YKRyf8bzqH4
t+C574nAoR/HNG2TpcBf3rSkjRbbGA1AZHE9zl/wSMW9gSL6xQdt+J56jzmLQpeJKtiuJ7EUY3Ip
QsW4siLiNVDARsMKT/w1TyCFuSmWDn9aWXg0NFZ0mfCaSgf9PQCtx4TRp8WtRl/1sJ9ZEI2mZNH6
hqMt+62jsjjZ9QzPLl1ydYqERZwh9S319Def1PXt/8tb4ZuQIRzH9Ox1YfPnT2qZ9qWQdSy3FjSU
5RSM+YJyV85jHZaqLNcoZN6WocsAkYcxsVDye52HUalFTSF6bJPxBmvwlRhG/fw3v9v/4WNCnBzc
pQRg4Xryr+DJxcA7YNgIPqosAIKpAc+s25j1XZKbHl97nWfRxvSKDD2rkpNgVFSm3sKkyH6MxvAe
kAbpqvibX+vfkAnsJng+YezhngY7Yf0c/QugwEYwLP12GbbFDM0XGFdiQUtIjHmEeGEtiE62ww4g
sldoWIYNlGsARjI8ch33KK5w+r9/o/8ItfI/rcZSrHSR/zsm5b4ge1Kl7/8KSvnjP/lnk6X7DwdE
Bg5xy/akY63o5em76+GDAAv3HElzAEA4IZn2/jcoRbr/wC7DQ1DyD9xDHgyVf7LCpfMPKf6gm9pE
DH1LOP8JKxzH2J8PAM/k6BK+iVGMti1HePIvXyvEZm8kHJ7SZmGWT6CJ/A+o2wZ9BgDQsT6Q9qWS
ACnI37FExvVQWGT0QmeRJALjtJo+O24T3MwDVR8TLCpEEphErk2pYdz2jow/u7hKEi7Fi3EN8WnU
fyyZxXZoOgBS7P9B7WsrxS4ve4VMZMcJrg2eIrhuDrIJOnEAOZ4+xn5v1TviOn2yn8qWVUMrm+hd
NFlAk5zCRYmuKRlSxmWc6+1CWAe7NpzcLATYiRTYMVpG+GCwiOD2jPKbARxLQeQIyeeYuBFiM9c8
fnU8AlRR4lwMAxb7xaVdO+oqj+2SDSxUiDeV+8hKkQMMMhzrIlgu5nyO0d99U38pq0OlUlFnvWd1
nZ6zqJ9OLXaLk2fVLCvBPXFh6HRVwkFcEkoFlGUZ3q7BH25c2QYLpAPhphKUduN0YjfDuHjJ4ngN
sxP1w9wcNFy8OB3nF4EI+tuu5o6452DSVMKDhvp1kivlrvMD9VLGjnz1rNh58vBnvuVt0N4QKR4p
i5ndiTpeZSeUZNQgXMJ2zq5tZpN0pCNE1EjgsMsbSQq+CXxU1tp/CuKOLkCqfQjwE2ZL9wH7FPZ+
N170Us63ShZXIK1Z8FMjEsgjv0XVumEr04suU+mOum7y+vu0mN+pb7ozrVO9qmn+8kw9I2yMeumv
lyzdEnClLspAlis9Fg/lx2KAmuRmGTrUazZWe+PoMmR7fLYc2AElK81heDCj4DIxEJO676yZbtu1
2Cz9lm3PBIhna6hOJFnIP1G/1Pe4rmn9SyMSVEQSJmkfoqSD2InFucqu2wkEmWzv+PohHfsw5wnL
tyUXIYo1J++y5qhhpTfTFiT2JbrGxo+SA/zx0+KX6oDfCtxxeerpadapd28CX82igCVi3IuHwHHt
e7dY6s/M7C7smY+gP83zNvEKLElwCh6i0aPtUlq7cTK9+9xJV/MxJgcCPRxBu9HSxguPewLY7fAj
cnV2/ewWQk1zVTkd3kSCWg+d9kPl5fshGi6TeFTXHnt/CZIuHtuLPjhBCWbUHm7RvvapvWwXGTwH
1rupr0mqhzlpTYmiYz4zBO2oc32mnWRXKt5Tj4MkWuVMiEW4c/xg2aWCdTQuCAPISoCEnBGM75c3
JNm7aOkR4nEjcZeDksiHxUZ5m2HCXxeus/cDAjeg07oAQq8jtzKg27TnBPXpbE/M/bwayo3sao2j
EITbt5lzIt2wDTrEZ7M6It0MO8nvIht1ZPK8H4zHpPgUQ3SFhMe8/yJcWH4B6NCMtun0Ko2KPV/Z
MJiPUC4+E5cuzJjOWA0RGEfA+Jqge7jMJl5yPwXWAwJWfUgkMx0lr3zqrkYkWNZv7PJbAcQiv6MS
ekCLbB+8thhJD80gPUubpXRzhxC2j1z2Ba1LotmpXty+R8kDrKgRzPMZu0rfiIvebbYjbVXSoIA0
GlsKS6ujC40Ah0s4sPRzo+mbZT97NDkIcZcqZ9oKMM5hHee3KVn6aIK9XLbH9TPtF1MEdIhNB59S
PNwQQq9mRt7f1IEyj4yvnlFTDpONZ40L1l7yZ2aDQz3alBoJ40A55YWz+PflglGvIxUMsQDPgJmm
lwFtRjVgXdyU0EhJ3JFH/wBSDRWavQnpL6Z/uyUhBi9XB/vWcy/zUbn7haix2b3Yo/WGnEc3YJnd
k3A8sCvcytK+a7z0xixPTmqe4tw/YPB+mGvv2qtY+VKt6I1rrlHde9n4WxjThfR79lC31PEtGHF+
TwRUMJVeEu8dx4o7K6H1+4Ld3Wj8+HbwiK/+t5gug0ntR+U99k2+bRAVWVBWoj/MyDabtJnmq3g5
eTUPY4PnspWlN0tG0DozT2gdRyn5Yk6oJO1d0sxAZv6AnO6C4roQx9JWpynxvTCvyxQoJaChMfa2
mPwpjuq9Xe2ZC+Wz0HZQW0cl9lkLVNRuWDJWRdmz87b32BF/utm5wB91XMOZV4Apcdo7aISkno5e
095wTLNox4EZ4pF9lFMZcLXFlkW4JM53dQ6CoZsOc6YOS9+cGBUPDtpgTHtUf5P2zqmLPlVhnhgl
Q58kYD+WuzznBMjIRkPCxUR0WPLhowVhTI7tFtwW10PqqyYiVuwdhfOxiAu8SDfefOOzlFm6WxMn
0GSyOGGZZGMnYABiPU+bNYhlOl7Jnaz2B4WRNO9u8mjeDIVCiTSn97TpTkobHyCZfsrUuhp0zj6N
vk3tUgPVp/u273nazmrvlRctJq0hdh+gB4pnFCBydd7JoBkZtuhNOayP39ouHwflvPqLos7M/STN
tc3M/mNRw37qjPojR5i4dCTmKTZYXeT7u07LPcoJsRxVvySGwkyUmreEEdytXm4D66JkdQlZiy9X
jZsQswYnGHLj0aalkofve+qqdxFJ3mXaPXxxxsZ3bHmYWxblQL1LUzM1YnFgEO6fgmNMQZzBIsAx
0xdleLxJ+SmGyXBnFPx4/WRimTUohg6c60VlHP7oyjva7xwVUPAnZ3Qh3DAdPdwjKExtv3QRCB61
zBcImOfZUz+s1E85DGiMOpRPSwhjejrW67Gag6/zbyz1LJkxeDA9LrO4ivFjLL4O2Bre+rH3PGf5
BetuAOGQy+cP30LvkvV8BYRxlxErMuLk0NrpZRbE2IhxUQnGCLog9oPsU+Z0rKWk+Hf0pDwHAS3K
CjKLqY9KdddD/0fsc6/r/gIrPx9j29nbwfAVu1SPOk567vzhsgacAeqMZTY22i2m0QcXhNsGr619
MaXtxPaFRXXnnGI7urBZ17IV4vERWosyzhl/n2tu+zw4kJ8zb2PFsW8Pm9RiiUt3Bh2VFpc6ZKZQ
ZiXP3fm9XBeOI3+kvi+yeA8YJWxzXI8+O5fqlfgEnlpNyp/2b8yQyFApuQuWr3cp1VcZAd0qf3VA
COISRY5IryEShCO4BNwcKYBZ02cHb30NLv5wHvL5aJ2KmpttGeOFRJB3qOODFuB19t5Jq72z0j3X
VjZjvjUsqlHHdGfD0e59QG6yfnLrdUHyujTPSdZBQscre0P+gHNKbCZX7mN42LQabMC90vBm1NeE
nmBasAIXvG3upZ8gLtFqFR9T0V5kRB71yB+qSTV4L6p17uF9RM9Ow5mcZEduJkflWBvG+bBwjR0D
/y6OPgfZaZqoxn0Tf41CbpEUWbr04I67cD1gZ8ioRK7CmabLCnM+EhofUfZe2lwemY0AhMdy76s7
ZFJ1l2ba3Y6IOfBEMFk0Dhfi1j43uXga229Dxgdd34zmVdkAeYsqvK2QhDO5L5oPf54pWjt5tMLX
Ox34qMUkbsATlC7jx3fkjBd5edM1yaXTwzwyi/gFnSe+05O9fA99s20Lil1g6/PuEdyO65gQBWNE
PtBmXo2px7DwgoePm251mzK1V63on8CdtBcOtcyr4q74yXBf2fBVFtsTr7fvq5KFCje3vD1OxMAw
2IVJWyUHYOrvXncAMEyaJqwgiAST90UpwFYb5oMD/DFYGmyIbdJzKBcNz7e+CYeKwWjxug88duEs
7K9+GKc7LJYcsmuZudzrmIJED8Ktfmth1mhu3jkm+/Eq85OztpwjmVPnrgJcZi5XqSG+8dkTgza2
xLaZX7jlVAGDggmNcOCLEUXLEeID+/d216pst15lhIs5w132QyL2U0tX3szr75QXyfwxFfOxyOxz
RuaCncahK5zDqL5Jb+9g+23d6BNb1k2/Zh5t8nyFDLMBLaqurmKv2IMDBLxX7a3xd+cd2ZLzuwYb
bsA4Spwn8E4cFt6doDhPDFZYi+qcYZ0cfO8ogZst44+dMjoI/aA69zzG5snnOXgty+Hg2MyWk7q1
sjrMgIyx2KKIkUDctrOMO+0m79ZgwJYl7+0othr4OFLaVelz1cTbNhi57+2F/JTnnCArvM16ZPuV
ecQHmugid2MSYItxE3gDNxlkcCt7KWDWgfQrEjNkHbn1DKPFc1eod5sFZev5tyDn8PLBHla3UWR6
VEN5NqobfSSXrJ23flyd7UbBrxgAr7l6z//wZ4nZU2pSrGQOHE1WITevo/hJs4aa4GLYGO4Q4M7x
YoT2XO7aVnaHEYv/JhVsLbJheksg/z0IWnoXbn4lA3BsvpPf4NuN9LxTwl2rwrnO2NWD4AtcMlpo
ZQXbyWJuSdLxkgAj9qooOAmIqYc+paDUGToIjwA3lFPclzqL2t26u+BYXSRe+rXLVhV7nPVy7+WI
gnUTqUsShP2V8PCNYxw0vilXURhHjVOet59tFx2IIsEKMOZDMFGm5+KE2QL5ucrsSG4kvgXKG3Ke
HX47nwwMeJ4qqsNIKBdXz2aY7StnMS8kvc3kNs+DVM+V1seVA6F9evUW0GEcXhDBg+69jMeD1woD
TOcsdlM2snIL7SlYuLMvF1lsj7+JD7gbIbYkGDaeR1Mm1Y1ELLV/6ok2bDx3CAXXTlnBTUqbu6Y7
DAnuY2jL7NIvoJX9LOnF+t5ha/cbfggsRS4lQmV62XCNmZ+SAAJz2Bd+95q2LRabFO/gD+TpSBw1
dBI2uhifon1gOYR1snwZfMBjDaqsgT1xjeXgH+FCWWuux5aWN0MNL21TkPXhNaischvIdImuK4I7
BDtaaz732uWLbNhmh2fWjwV7vCB4YUszx6Sf58gE7+cSmmSn29yM+ERhIiwFOEQih1wm+OLSl8zu
ySD7rb1b1grc+GU24JQSQy/eMgsSyEXHvpg1RWfLBA9bzcxj25l1x12I8VYvIxMl2mLyQnUmP8+P
62WXu02g/rsF6T9SGf//Wgv/52mR8v+pRb5X/+v8rtKq/rMayX/0TzVS/MOx4C8H/0XemSzJjVxR
9l96Dxnc4YADZt29yJgj54HJYQMjiyTm0TF/fR9QaomZWcY09bZLm5KqqEAgAPfn7917rqLr53j+
2nP8VzdS/kPZyiUGwNaexOH3H2yzcv4RBCoQPvonSfPRZwjyf7uRzj9AQNNAlG4AhhGJ9H/Tjfw1
TflPix95At1Quh+0qmmkOzp4BdRFMlJKb+TQpzXvSulNySGArsXJ2fjbajYEZ6GgDUG431qDexBN
clLo0/e2zJ5ymFJ9OT5SS3E2n+LmCnXUs1OALHUKJp+Wb/JdzJh32yJLPnk5QiCYcaQFN6SjxFlK
KWaFP3KJwUIOTrqpkbSA0tQ/NWCJZAiKox+UHxkzclif0Px4vXgcPHKJNGOyxiLPZCj4d1xD6dif
yuYL9rMRuodHl0CFT8Ug/zkw+68e86fq/7/8TinpYf+hIT98zb99XXHOP8ou6ebT9//1P379kX+R
y8nhFEJJ33ccnnU66P9+Bex/KJccLlvaLnlTaFD+3ZD314ROeuO+5wa/WvJMUv71Cmj1DwY/Uggb
0AjjKf7//vf/JEA1+lFxqpopZ8yr//47JPz1ZI/UFJcnX6yxWd56hS8nNhYL/JIhC97NSKJuBeY7
3PmowpHVYyElJIN9EXsg6Axkl4mdQwMdCqHfm2etL9p/XkSiILkMZkd6Tb8LFNPGl5dRcnAxAZ4s
6oEkRnc0wec5VbT6woshGcMvCb6x5iLVCFz6xpMc7NsggR3s4W879nUT3rL1aMLRI+Z4GxVHBj5z
awEGmJuVfKRVGd399iP/607+fucEi9qLa2ZtcjFGEMjKdbuB82rxwPkeiNKrnJ3PhBjzEykSeLO6
mwo1+uUQSXfXZWH8YFAYQBNMvRP6v+wibQjkjRB0XrTUMqiS4tBv/zn1evEjv7i013O49dK4Ntux
WWBZ5NZL/20OB4SOm41XfOeCybjUM0D3AA/6bsJ2uzfdck9Kt3MqjTTbxRKCGHi3Zc5CruU7V7KO
q3//XX9diMc0kNXfXwn8Ly8Ea3gzCzLTdmoJ0B8pzE8/5tbK71w4kXs0ZgkSAPDq5JHP4Tuz9NfP
1K/P1q4H2QultvRfDZraMFmEH2p+H8JAcPAPE9LCpE/tfTb4qCpxEWckZTd9v33nyfib2++5fFuh
GJt7vv3qpaIfGNqjXzu7MiJQrbBghdBIl/5xVRClF91YtCewsWSrjb16GIkovMBkUNzrjBDKd+6C
WD/s5U/galD/ZBMwFeQlf/WYeotPPqbE3Yvpu6P1ri0iz1KBRPICnqyW2wi/UnpuU+yBm8Wb8q+1
WBCYo22NGEL+e138u1fm7U/iMd1n7WJjDxwAry8fhxFRxYJOL9ih80EtowbT7LUKwuuoB3FFWyEP
P6O8CDYRUjYAreH8YbCS5mlw7X1O9ilTmmGuAXBN1tWUJi7aTys+NksXfvzzlb59bn+tiwiNXNvx
AvXqF+yS1I0SG1cS9IGeM7ut6dUQyXkFZOta5mF+o3qlHue5jo5//uQ3qhTWYInowOM+KU8J79Vj
C48MDnVjkr1PxPBeyHqON7CTmdSMsKE+J4WRHwUyvJ+kmU3HqfLjy0kBBEXb1L2jkJHrZ714drgC
n4kKQh2f2v/Xtf6+jqQRLk1UR/smSRhUZc3EGHKuWNauOidfHsoiKMHXs0LfLjNy9lOA/xbFPOrx
YNv5Yrk3OS28S1AHYvgoQnSAJTixPSzd1WJTITbfO2QhXVmuE8HHksXUEWtbaeYrevVjZPOEhu2d
O/zmjVA4u9D+KMRUrJL61aKU5o7nJiIb9vjrOhQ0Y38UJd1dPO7JdmiwkTqZgwcYYOpf0zBYR19M
w3tr9PohL2+tZnJFD0ijQVv/5uWrwJIcJV419Xvp1eQ/mq6BgjDYqbgGhfKhLGin//lr/82PyeZK
5Byjd8b8vv/qEx2mwLWYSQHGMzV+tp2qYvKFOlYi7gZxnCxMOk09XTVYVq+C2rXP4NToZ8lO3+Ol
+27kBHpmAWw3QyZ+risCdjTS3VjMzLfiAkCuS98LNKZbVHgwrA6esGPpv/78PcTrkuVXRC5RzFRV
LCTyddQro2CSurNw2HeGE8a2VXa38yq8YsqKmstKDO4R/SeOWSuqj/USzVtTVPpxNPX9rIhNC+Ko
v0BY6z0otj1aRy5U1czxb0Ps5FuU/fqd/UCud/blb43AjDVvXfs8RA/rfvH7awTHzcLuOO79pk1+
IvEF4FBB03PnfL7H1CmPkhfm1MNFfNDW+FdQVrRAyP/cmqjxEhrKM8HH4UJp7nvdrURatIUihASJ
hN3540Is+QVJ0dNtOnUfdGRlp6ENry18bJoAS7ZYKAXDDeSW7O7Pv8Xbh3h9jQRLBPus5Ad5+cVk
5zegugQ8z94mhzGzerCEQ3VLJTef8Cyl7zzDbz8PBRp1HPIWB5mR82r/AECLxCh0p72cpvITIrPv
FB2J2Tbt+A3+RfeeHO9vPk/56xGRfYDDqHr1eS3ckM4l52OfGFd98PFC/7CWSV+6LgmN/ti47yy4
b2tKnJEeijPPs33bl/arG6qztPQjMpJpaMH87h0dIXeoiseRbG97Mw/6BoWuemx6awDFq1FX9X3J
iCYgY+4OC2D05HTK3nTd5L2zL71967gyjsq+QD8EgeVVSTmiybAMwa77IHeyQzgH4hnvPnqd3Otv
ps4nx49E4h8dY74LB3TEOxLEv/t4hPhUclSzvPuvFq+qKVQsTTWT4ZtNH9C7ii9uIA5E/zKcRXRI
PqbVEeni1uc4tfQ7X17QjHj1BvMM0G0IXBw0AJ5fPQi+T+6765MjYipqFoAIgfvUqrrZ5M2M3I0k
hicylfVdF+kTZg51am093Dqzi3oz9R36lT2oR3BZeXdAGBJ9+PN7+ObukKDgCQRaSlDo8tfL9xA8
VjKi5Xb2HqXAsVUpwSZRxWhINs2n0XX+8tEvPcS8VfsyN/bjnz/9bcmCQpL/sKfaduDxir78+AQS
7wIg3SF8sZXWg1X1AGNsJxhvsJo5agsP2ROYODzmKmSH1CljdGIPhUBldUGMOwTkP1/RmwWXC9KE
hQl2Oodv9eqCIjJMbfqxaNmnkUn60OGWD+2qu56sbESe1F31VqlOf/7Qv/kRGJZ6FPw0p3gY1mfo
t1W+WFRIdotQpEkb5tBpMIifnesuh7nw9EENY/GXDkpx7EiiYNAExea9wmZ9Cl/sMy7fld4ANGS0
utyAl1cwxSNciYF4WwCGGBCzbgFmmCWkgJ5maTfnlsRUbElJ38SQrJ35KobBP945nRigeKdNuT68
4bvR9mu75M11IVINOBOtP4v76udIPJxNAgDbPsxAOjCxagYIC5ru2abDnxLvwMdV0wbm2lJuy8or
nAOUV/wJzEm801Tag9h0g/TJlWTUDZ4wmzk94Ia19baGUPGYJCPWDSsB9HgwsAEzdMNYZd+7v29W
AdLl6bxwkqU5aSOlfHl/26rIBUZ/+iEZesHj2i1BSpU2tBziISYmKSwj8JOxYzokgAHK8qoqtb0h
s8PNoGV0c0cka2RuBQalfFOjO663hOTiKf9vH0Vamw6xeKxa9F9fn/91Rbpnwjh2b9H82Wb57J66
3v7YyDy4lgkAUr8R8ze3rg4zzPP9nz/8zaZJgaOoMG3cl5Kz9fqe/PYeqBawKzRBvWe4Yj1kZTTc
eXFgIxXg8MCYobn58+f9Kp9ePvbY1XybrcGVUgX61eNFg8F4oIz0PtZl/60mzOkAjwL/Uarsq9Cx
VIW31cU43cLwRukPP3KC1i5zFiJtdcVNtYBMc6PYXDqFWx+KOWkIS83phhTR4n+KdQ1WYDbUVwSz
vLNUCefNy4Ec1mfAIqkzXL7Ey9sVM0Gz7D6x9yVP+I3TBsGTKB1kj5GInouJMy/ckxiUXjJ3V8Hs
hhsRAY+op3r1tDnpsMcLG73nNxHrs/zypjrIhPlL057HiLD+yr/9ii0tk6pe0OMAos2ZALLvEQjA
VIgAZVxbHyc4jABXZjQ4GyUHD5Bn33qwxhx9hs7oQm61LBDUpk/b6wBaQIiG1prHSyJ0BmR8bTK4
V7Uc43eK7b+9cOhfLLRYO7j4VxfOkyBLb7CYafrTShEJCtQ8We+Rgau98HPZNQh9QpGXtA+d3hcg
asT4Bcwh9j+2aiQcrkVu0yYxDLYuaLbrI/FeFbU2wlCcIYIJd6yVZb934W9Xb3YriUNGs7j4ctVg
/37Hx7rTMcFSC7EHNtakyBHdVzdDZpI70T2ReN2eDCzri2qNdR/J2Dz5VY7BEXbcTdrxYv/5rVrb
0q8fgPVoChgf8wNG/1cVV+cMnDqo+feeJvU9CmFH9nJKzpXnmmsce4wp4RkBfR6Dc4WQ8CaH4HrN
35y0nKPLd67m7dKLJ4a3Iwhs7pD7ekefMZAj256ocJLqkDuAIDcgcscHdF/h2oaQlw6R9Puua9D0
eW0PyH7Kt8hHht3SE0mEHHi5W2O5UVgP+Ttl+9+sQJyAMJPha2KX+9X8//2nI/gq0q3dLPs2HCx1
XdG+hipMlOCdhfKh2uQOAJCP1mx1BxdFob33LYRdX5KAgFmm8oXFQGjSlSBaRdFLDl0PIoYfou7e
WHBxijPZWk61xWe6KkncMK72+YJj9pRwannvVv/ND89gYa0maY6wALxaTv0ahSJ+dQEFGEoKMr2W
Y6jn76f0Fz/bNcu1A1fpNA7Rk8U9uXPa1Ds6jJgPqJndd9ZH/AVvnkOWdIBftutgdnndZvf49YBw
8BySoMDE3C7Lm7Lj10Avv9L2O0fsOhgKKEskYfMTgUcMne07v5jKfdwM9rHrRlg9oBU0J5MoULsq
dlr7IkNQsIFjB90GtJP1pN1hFdLG6ZdGNvsqSrtvSTWlnwlm9Z7feZrfrvkcYSXfRpCG6uCDe/mq
txA4rKz1CEPkBbuNReZcQ5Vt90GZZ18HbZBRZk29k8AZGWyEwY8kGr/xQ9REbM7xQ2cjIvl/uCQO
WPAWmAbRt3518kwrpurMykO0M3171Xqmvkp4XnEFI5KUKMAPRO70nwJ2pRvWhRnR34CHvBUe8Umt
d7vYsHf+fE1vq3jadD5DY043dMher0CM9ZsJ/m+4R3fgfZwZ4m8ZFFXX1PTDLrYq64Myujj++UP/
5nmj5cuzxlyMycEbr1vmpkNf+Jwd4iZSBxqf8tiVOWE8ppgOIi6KS3wtFV7JNL2sAeP+HJ3sa+wO
CxTD0q0Omd+11+QkIgeRTnnpSuPdWAEIrGwRCvIkqtxDVQxiZ6VWfoK0Fj7BZEif2GiujLWQKv7n
LyR+NQ1+38ox7FG4sq8wWWPO/rrrjkVbrlsiWNqkQdyJgd1DLypd/ZQGWGgJ4qpR+ndMJKItizB6
ZaLVgtNUdLiy1MyRE/pzR04GVPWxfi5lFZHIUiIv2U1msOXNDPkP6p49TO0X8KLTbmAccYAi2Br4
3FKRm1N6T24Wz59CbEmMXsrsuZoQ7Ud9PGya2oVibDUC8hucWar31GkQMoW8JlA7qI97ajc13mW9
yOg/x3pMNl6spi8u3mVw81ki6GpmIcYZY6JxN5Cz0Gw8YGYb1JTWslWCBGRUNW61SuNVnp9CZeNF
lKSXAWB2wntuHZ76NG2zH22fOOneIn6Tk+sQRcPlQJUTEgZpxnYLCc8YvqDVZycqhOyeRk77M5Fy
xHXHl4PXOiPJYzww+ptG5JgVKtPcKACuCLBqUzlQsyxQBT28AJSI2m3EGtCMer6Ccn+JMqdBJ6Nq
MPaMTTktWSMq8Sq0gxKnb8VmX8xI2cLS69ujwX5+MvnStXvHx3a+hJFWOxtz0m1g0PqdRcWMDbZa
HhMNGvmNvY0bAqAOY0dc9cHJTP7AzWM5bLP1RoVZhBvX1Rl+ncrT34sG7fx7p5M3IykeSJZziS6O
OaXNCeXl8lc3XlvGLOm7QiQCQ31WgngDRi8RWFw7S4Gxap5ySPts4mdVOdmJ86N457j+ptfGB+A/
XictHhMO3veXV2GDKEAFTIwcEKXuRLp9dC5T197lfnIDuaA8OZH36BMGQTc1ai+LqXWPsw6sA0OR
YBehcKIPlJgff35dX5+e/nlV1Dg+bm+h7Venp7ph9W+WKNyBFB1/5GB1NlOv27uhj/JPbpRX+z9/
3pvahRWOkxobLMYKm099df6os4E07XbQOz+YgiuwWNm5teP8M8R2uGVk6t0HkSpvlr6ITuQqEB5i
x8N6zBKkV3mZgCwJhnx5JqC7eEC1kz66OPTHTa29a/gjrBHwYQhZGFastm0IoPnzF2BJXp+XFwsc
hSGmeGoNss4pv179kojV3RogYAgCoV+8XaV065+avPHyjQ+sSV14cxyfQ7wP5mDnzvLY8PxFF7pf
7GA/umIEUOPjZchGdMRbMXCo3Xh5Un1GeD3qC4EloCNxCuV3aWyQNBl191BiBrho/BZiTmLX3XNb
qktylaLiEOrRJUfPmBUOn1Xxmnq2CgMriej1Yql1+Qmm1sjC15m6PNC8Ix0tqu0kJTQx6syuIoo3
35GTVS0ncp7K7i4Iw7lFXOq75/V8HWyl3ZIfVbb4sU/ZMhTf6jpN6n2ay4yYSk4S33TflPlxMine
MC9oKRzBLGC08xKxqHNKdjhJC347Xy2gKSvA7PxeNO0gxDZF3j3RhGm/xW3p8Uv2UcxxKgYwcC6X
Em7UNDDW2/qF497kYBN4EewEUUY6LONXZc+F3KspJWquou83HnpvHTChdAEThe09mlbYCpqAHDUN
1MImyDHzSNtG8bcSxi6GPPHHo6iTvDxr6KLzddoWvbMtx6U+jPYYXkt4gpvZrpf1XsuHsAooiGZD
iCaggFz9xQLk37kuFJBNlybF1plKIEALZ4h9YRfOkb5Y86gc6JxHcsY4Szipm7kXpNyZ29Eq6mnj
uCtAh4hWBVous+VnUPzBnUkjTF6xqDI8atmC9jAsDdEeeE7GHbru/M6qOrKGLBwz1xBAVnKvw3es
yMIyR9CFEKJDUl7aXdhb3rQzll3KPf80gOsV0xgme10t+SPOaOT9bqjj8+SvClLRRuUjguqm2EFb
NM0Tktve3IFPLEkAVmxMu7mKre9Zytn1FLnsmbt5Mcoj8bRsPlhRFwz7oClLzFSFbM2ebnk+YZtS
dMnQ2bawr+u52kGhw6CmZBYjkKgMRBsYlMHY3CFZhkbmJHP5IUjpLl0R95fZW43+ewUgpf2h4KAP
fq7FLXWo03QcrkDeCP5hlhHqWdKPhuVrJX66r5Y6fyjZZoetUyaY0kEGl3dGdPiNUr+HHGBPQpY4
fXh05djr6LpUCipNuEzJQ9kXCXDvnniIK0nuU/1oLbWHto53czwlrUZXLZdxtg4Tob9YEH2gCRcK
a1p6tcw6xMs1+AXf2qmn/LDILI8PAjTddqShX/zI8B7BExkJSD6TweIxTOHfb46gqINpIxILUbFM
GtFfSDqdCplfTYT6SEN2ueXRw6ZSjGrGKRnnoLrJ19Z7z28RUhnh10f4ZQ2LOqcWDnkYe0epjLcp
RIgbM9HtFT8kUmfu2HQiIAORcggo8bEtGSPfsaAM5Eh2SGi3ICkYxYxMQZ/yUbbsXr4x0BkAzGwG
wb55XQs3wxgWUcruhWpDDJczkX84qxWCw7Axdb7JZS7cTaLm4LEwvRLnEubnY0eOwnfoOWQfNMBw
gCI6vgNUcgQgeyxCxZTNovtItk27tJ+VrHN3g4WubHaDqQXxiCLH6cN2ira9swMxnmyZwqECqpM8
Z2Pv/xiRtT2rDGLbxrXcjgwJCHLuJU6+Ql30xei7ZPeWRPyR9mDKjUqw7lw4uki/hZU9dpg6KvPs
Me5tD4g3RkS9k7Us2wHruH/IiY6EGJlHXXYX88R0m16VdXevY77oHrELFeMks8TsUj3hNgqy/K9U
+BZ4ywCDBlIHrOb3dld351GFVHyg9sXItG3V/YP/j79YRYaKR/YEf2yAx1GtMFhvu13jevmRGDht
CK0nkQHbHqrnbTR0drch0b67t5u++7CYNuw2ZoBYdh00qal3kH2U/BA4Rv3k7rrlJaDvmZQ3iqRn
a1YWhiBsElfjaMwPxwHEtImXAT4fsSWdfbKsBWn+ksSt9xC5AZkSQKtGeYAjXzaHiYp4IJ1vivCr
1YT9YBwunROO0+lkpWnenzKYiY+GPgDmEw+s0vVEYh6pTqi5sn1uCTTvUQC4e9touDYs9Qb7azOz
z7j00jAyDLHXEs3sdPqiIL893jpu5W6zzGrw/nRgKXF+9CR+qNLnAY7NSntrZVGeLarTjRtA09h1
xIR2h1kWaryAYyGfMl2Z5DG0ErbyPh+D9oxZYemOJbUpFVvXP9VBTrgY6KZ7ePti2M1eKu6yuPA+
wQOrpkNm2xi258pMj9oxcbwz5FIstx35OnizFi1Tkg+BzJ1jtXh4vxv4sszzcENuuwzq5aMPSglJ
VGOjzEhFFxI4rouRPTqRH+O+B9PmLEHikAk4mRBzT949jIMGIOhpDRYTFV7esuhP2JDE5NT+PbOD
qdpPog5+xCkpfZgYGlqU9Idrg29RLckmJTv2YcTpU5+mwZ0ul2GAqgKfkdCYFqK7s+2oCLAAzhjp
AbYnNN+Cnt73PCKp22ZjM0f7NPNDDJf8T84xH9QQXARtKs6tLBtsUmOcP8+1k6eXI33v+dT6OsfK
BZWnIK/Z884J8WjOxs9V6Z5Cb0H9Aeul3QR9iaVDc1tvMsSFyJeJdKH4ocS6BELDUW1IdR9vl3xx
SVguPHGJb3Vh9BkZcg7q2mc2u+QYJOvEB/UdTDSYSSCc2AhLJiFUBQkNrzWd5QHZUTdsPJc8widS
Tkf7pmBsFl/2UU/cowORgJG37OILQPykEE5N1AKSkU33NQbOSlRs7/BpnPIX3MeFrnfDEAD79avF
uFu1jKbbOM6SEwg0NfMDtrCl24HLnL4TrWd/1SK/j3hbuK6mF7jL4MwZpvH5cPDqCna0XdnOfTjD
9NqsXW4kfUygxLWV2jiSvSizrmVp0S/XwTRYfEZgF0cw5UTaToogN3A1OSTFZphDsL++f+50b1nH
tMy5N7Yoog8J3dcL+ptZfxyViaNrkBZIDiRdrWIj6ookh7RD1XKiJzOdyHqT3cMC28wimqFRP3QZ
T8SddrVl3y9WC2SZ990L94UTd/cKcPe8G7I1CIqSguqoXCA+XhgD9ZST+gJSNG664My+qrotMtWi
3E4oYYdjaZd62LNqeGbX5gPRKjoIoCRofND+MRxnn7AFYBD3TeOM5JyMmXXs3LEBKMxCDrxgHGmv
57WqwcLVvjrpEgoYV9FaDAT9zjr2rb90X2l82teVZyzrYmZoCa3LBxh0FxVeHx7s2osZawoH65lx
BdGgTp0Qrkn9Q8xxZU3Lwc+TjgaEMbF7CGvlEefNWDQ98QW98KHC4n5CgBaCWx7nMb7FT+y2yPqE
ZR+yWYqfNJ2c8TzVOQA6ZWNCGYgFItu3mxhQFiYon1ViQ8cvE+ERDzAkzteMU0e/MdAuUb5N+dLe
jBZwjE1Vq6g5KpO1eAYboaFP0wTApA33sViDz+Y12D724vxrJAr9IQ/8ErO913sAU1XeyLugNKzp
zNEIGPCsSX/OoNf5d3Vdpu2+DjPWIb9O4+FIIK8XfbIZlUVHdyxj0JGFbC5ZwenDYNucbka/CLKz
MyriL4mAATKsp2ZM9xneLxf0ytKPV6niRb3CS22ohWuV5KeEcM5wJ5k0kI7aUGHEdetjjSNEhLl2
4sfjVRz0Kr4Eo0aQtR+jbzpUpoeRLU1ibZtqZk1NHKd44JFH0UKQBWVno4CrXuikUWCoqzm/FJKD
5nZwZ0/vwKqMV6CdOESwBwvC3UZ7AJOLNuVrR6Ib2bmzXX1PQwxeFI1FfQpLgdcCV4anjjZ0OnxV
jYQQoxCM7TiwhCBXypikBMYr0bLm0TgrAGbkSibtQfifi3T5ZidQsC/GJI7O6E2DbjPVKbeQcO5u
g8HV7zY2CiciF53SsvCUVf5uFDN4gqyLmh+RGhh8TTnRrjep5TnHUC7FN7KiOJVOY+0jlOoqbKvk
7TU/ppb67VQleV8d3LiEnDk10wB8GIhLvYPvFBXgTgZoDqWaQXX7GhKGMo1RmyEjxvmhKEn2OWfL
qot1C9U+rW/DCE8dg+cmHaP6mXll8yh4opOtu9TQ8+t0Gh3WZn+yscZxFLuwyTIgDlyoxN2kxukO
XTUlya6LUQZiwIp+jlmbZJdN32SGcaPjnLtcY3q1VV0nZwsU2Ah4IV9RGj4KEI+VS25zzdHqive5
v4vG0vf3XWGXX0VKytyhTpSdXrL2dvdQ2D1v16WF+x1svbCIRl4c+zEgyeySVOTySJ+73FCfiIoB
pGPrrwHOu5uEEB4XeFg77aMqHf0n4nr5s/5SM68w8Mvkjo6+qX560wy50MBXbg+JRXbDrvfV8jSQ
uTmcmCiFV0Xttd4mlaJVAGQcafZCNJxn2yjJ/Z1HehWJGcGi030S8TxsQ7+Mv/bQEfBSi7YNiLfn
zziZ5EsX2o+RmfhSfU8IwXnuVTHANYvq6ZG+XfzQNpX9F09Flu1iKqTyYnTDejlRynfxTVQ3ZYLF
d8i/GwGfUc0atOjsWdQHGhDHvFV6NNN9SG1hb6WsOkTSRbyCkUQj5AHLA57gjAJOX8VLKX1SDhou
BxMTDIBEBvQMWs1MZOPJkVAwTPXa3AIeDeoN2wG+xJTho7udaNs9KDRdE9Bj7ISQ9EHBWkAuZFjc
UQVlV1Avrf4q1pZ3DKjj5LUz97qnei6C5M4aZSe31WCRpy4TOT40dkLDwFGRmQ8VW4v+wJSnbHcB
akSMGZEVdDihp8a5rbPZBSfREyBgW8BrjrwxwWcHHeguRE7OJkDRspwCmbl00KUVAPoh9iL6EEcN
5YDM4QerstDnOJjbeWs3sNs27WzscEd5Laqzilvg/CR8km5RMcg7+npaCFaAxw6YwR7UjSGuBQ9v
gjJpU6XOMu6VCeJLe47tr1DufAset67OKI/s8Uy4HBZjmg7J1dqWAuIxJmLeNb7MvYdgpsOfC29E
rVJD9d66ujbdpWuHQ3XAshoykVoiVW1VLMbLUHtLu1NVL/J9XJLnDddkoP+K+WUYNThs5ROniJSz
ZT/MfBCzOb1nQ9bn3GQnYLRBfunWgU2fPCh7Os5JGN63JrT8PZZo99SOuu22aRgOX+BtLmQGMPGf
tz2jgOY2roK8egqa3gpuHMLEEsQsqabZjgCbbdIfPxOOxW5FkUXZUDL03Zb4hjnYRPlAZE6tw/LO
t6iYTy3ARHnSoOxh88wlewpw6rgh7WFdM628qUrKDw7MJz/riQ65AOJjP0+cZeddN1L6gBqq62UP
bx9aPRl84dc09VkHJ4JmU2YOKO+3lk8OEZuM5x2ZPcv+yGNlg5wDbTddWm7i2LfcZf0ttkr4614Y
pvOmbchWvhXTSqkhg0r8VQi68pvcxiR6H9ZhAjraLafymOZAHnRWOemJqLL1kGi6/JyqMiMMnMGJ
2bSLmD4lI3iXzQSGkH0wj5AOQC4EZQVuLNiMJd2Dbe+jf9kmGnvw4hHcs04ZyaubTMPaUBHf0wKO
8J143yKSY29yp7676foF1TvCGhCmsrISOBvDCMvCj/3mpFuOw7dlbmfPU5WlX50hc0mBcZQdnVlw
l2DTBoXDUBiLBdUjLO574tXmDantgbio4A/fSrtvQsBGos0fatmNj7UFDn4n2yw7kUsJ4rclszQj
dDoHb12TmXLRlH1+3WdFyLPlT/mVXbSc2MNmqNXZ5U987hiVJhd1PKpvAa2+iBiakIgu5dAO2ROS
TRRDbHO2v4BKA7lipi85XQbBpJb7OiOmfa9LDCobQyv+01jotL3kiYR9Iyxv0J8d0xafxBwziix5
ORUMinRxN2Sf9ONJRFV1ncVW4T+3nUyReHgxMb1lVuPgp4aFdjsYmoCeFw09t57ezsEMBFPAbK3y
H4P2NKYo5ac/OdFX5aGuM2zM7jQzfCXEx/k2lJNNxK0r/JsYinV9waVJ/wA8jushXjgLgRy61j3a
P9Ue6BklO0bTAINRH4z2tVhsf95CHqYCd7Tl3Jd0eQR1MVHkqOB6uYvGIrWPKUg5zPRQuO7iGtQx
DQruJEfCsafSXXo4Y0s5XLbFIml06ThmJ5uDsMOxPcPit/hGZCpUWcJRG4yevmDmbUBzJLr4gcRm
Ofl5L77RFUTAkoc+5jOQtluLkxYY78qUn2ZyFiXnpTkJ75a4lp/TdvJI90bJWG+nnhCOTR/CMOFo
j6uDKssy5hzbRiXb2jM/aXKP+j5wEvg5rj9a7YPDtgSjFGFIuW8XjX1VjKGD+dUwgT/b/SLztcj1
QXaT0RNfO5CO2+0IEt8i64uzDSBmNZ5ccqHjLemANcrybqFumzimP5qZTsbZ75qpONdxY193TpU8
jk7NUcz4M5grpwrmTQfG7dDK1icrM/GpLWcX0/+VrAfCv6A6cH7kPBPfRbUG9VCD3msvaGDoa2zD
CXl9dEDMPnbscrzBNK7bG1vPLuCAfh44zIgm6772xJOsmfNje6hiNOJ5bVtfCo/3BqnlGB2oDcuO
XkhdX6NKnYNTiCA1pVawZncfDCksHpPnLSmsbjeotVsBQ4W23uIeGoTW+tYuM/w33UKcFH9qmr2P
dC9r8AsOrPxtlhRNc+Qbw8iGSiLNLsRhNZyhfbvWYxo69nLuJCmOx4SA4eAE0iodtgSOELtGoq1v
XSVmaLO9O44jsWYsZcvlANf2h1MTS7sL8ag21BBFLw/WTDAkbQrSB+VtTfDRiYqyo4+6yPaWXPdc
HMdCaqTrkJzdB5ALvvnSGDQzN8BXxvw8uVX9SRGi9A0dMPmIcdnFYACAjD+FThvdDyFOjI3d2qQM
JG2WzpfYO7vyYCLH3bQtuzkMDeJOdnNTreCLouznK/AQ1cfF9tiUxshJ5da4lc9c2Vv4hp2J/w91
57EkN5Jt23/pOdrgUA4MehKIQKjUZApyAiMzSWit8fV3gVXdjxHMm/Ha3ugN2qxLsBAAHC7O2Xvt
hQJNxeyLM1f2M8FPizjep/a0JiuLwa8IINMJ++DvBcE131XCZ7/65BwQiaosATFkxUVvFPe6PaFM
Qnq16kPIKJwKwFboxN0njEKgF9jqWZE78GYo9oaaveQuwFOkBqoSCV2Z9V6LhXyuCLZ6S6K6rfcN
eTjgLBPyGD2+59LaLuHCMc2nFuLTElkrj4Wz1D0pCQ/hNWRV5ic5xoIzsaziwvpKr3byCdwaDCB4
seiEl+RJbj+UaJDAwY1yJDdUW+KRwEc4+pokP4SqMeNPv5sr9iBuohO0RIJU1xgkRkkCmZKefh/t
4ORb4YSsJOYU5sBcDbkl7gjcUDjrtU56nSm2PAIuUwmfI71m1pQO6tLBkBD7U1MTjsOJ9iaU1lB4
Mz3or/2Ik+IOZ1C0kDkJ0j6ydezWVsVUWxt5BGqPutqAeb7yfWtnhn32VmqNGWJmL/P2DZRTh6Bn
AAGymuugV13kUZzjwVouKOBCSZzrkELVvZ+DeKAnhr7DdWh7PBtVFU1XQLVI9hnZWq1ZmFgHiFVl
xcoYpk+EVneEsOpxunNi2KmHqGtp55OQpemUcmHgrZO4VtOfo0mShzsgxyw9klWt+RhHThgSqG3o
ho84qR52UUFzbD0gc3/j9BxP60loyk+wApyfSoWotHWEOlH9lM+MmZsZU1/Mp+uUuygypHWV1zoS
pbGiQO/KNCkc10gTRVuH+VQ9NDmxIqssj6ibRmEJVKxoY80hm9LXYpBYI0l+Y50wcH1bh0yjRDyA
lfD7ARcs6miweFmlHyDOgUEksjBXVkzT9Rrci65v40xFZ6qikpTruKDd7fr4V+OXoZ5hcpgZGKxH
+m3FLeqQ1iQaqW6TY0fOrOpm6LejbQoN6xabmMUWI7A0xQWmWHcb/gZhu7iEX22sS1Dk5tHYJaJS
noeK6WpVZnMyrJmZfZ9jlsZURi2ZCN4BBcdDENJjBnDt63slHYgVwyiqg+lu9OAGQnMde/3UtMOW
p8QiM/kiXwJQ8dbxWdkLH9AKymbv9yPx0akxUdhsrARdy9BFHVJfA07JmlqhEtMWQgJPwFhUdGsy
y6jF9WIE8FybUcTJgqyUe9yNIvN0Ze7lt1FYzeeKCe+FDVMHO2sqKo0GUatfh5pZNG5qj/PTBDJP
HND/hgktBDAPKF91VdnopQybvd0Rkr2GEGiLnRkB6KSswLMqw3b5nNqkz9apBixwm2WpvW1COnGu
mtaps23RLXN8KqIFsNn441OTyeIVKNVA/5QmpXR1X/q7AT1x7eYc6gJ61bKO1/pgG8e+KuclnpT6
2IL0JyuplE0Ic4YEGOPI5hRfXdOb1g9OPhUp7PZUmBww0sE+YLhCMuIXMf012dcFNeg4QPpCyly8
oYtkL2VQTdym7BYnUmiQMdNCDBEVUFSur1W02uqmHARwsNQpJy9MfdKBR/6V+ywTferKIk3C/VCk
4ZUqI/hmZuTUP8aEvIxV36dKemC/llKmwH7vJcy/nZdnoR3vsp56DZU02qbrcB6G/DaUKrqkgvu0
thLJKiSwlJ4fPYOovqJdSF0wn3ztZxwkMIBX5OuYn9Ja9yMgmi1yBai2805EHd1zUDbUq91amXyi
yzmjAnGcbAovwkp1jlBQCjYVsXysgaPpH5qxJF+kqSz1K3iQBTZGkEF/Sar2ju4BcMni9gDqjLfz
zI8QJCpHNNE5m8KnhtRQQ1m3vdkdVCXq8QsWwVug+iOdaSEb+FeW8MbC4nTdzfphsgDsh8OsHToi
SXYJASduTtjjY8k3y7Y9CL4INTU3RlM4JHr7afP4sW7jXGDOYoOpjh9uAv3WVOtMtJFmEwlQdEe8
AtsqLCEt2odSOrRxwO+lTUrTJJcjdVKadRckI7/Q7SeCEWmgEuEYJegG8//Prk1TaraNpJi93tSa
285Ekua3htDgY5Kk4VmsWOTvxXS74y3sxsFf15Y1WVs4/LruYWYA2RBpmQWzriQGDmW7TSmfQzWS
uKFJDKYdttbRkYUuuG+GbPgcS22Yb0QU20TxBPGQsHUvESyPwu98+hcWlL6MmEsqn2nZ117Yg4xc
aTR7aKjQlDE3NeEd5U2QTuFzBOQaT3YF92lUeuTgZLQPjxFmbN3N5/ZNR75EIG6TPyN67e5obJBW
bMdjgIylB7IXNK0EtY2UFOpbqPKoeUlWdM/GZK6+hbFv2Wu1pesGXFeLv80AB4tpxRZbyV8oMuME
bwxTIdXaLJK3DEzufSAmXb3rYFLR+UY+1z+EQd3PW2Egs2KG9ouv5gjCyW2KQfmKUgU1OeETRkfp
2hgKiqqpQgFbT3zhZX1VfYktGBaXFPaLlOmP1w7dXFuAEIuN8VTxZVDbnbIFDhylgC6ZY+1Vgv1o
r/H4N4SyivUg5/577SRfeqsC5exn0suD+Rr2Me3lzOhvh4jf/PGH8IcDBDu6Bn8I078BSgTN/enP
CimRaJQKRw/RSXnDYqY+OWHcbsHszZ8KWvXbitEAis6pyQvrfP3JtAbf1RHpupoW9slKGzL9gjzu
XHzLj+LT4BlpEukNKJHTH9VqJYBvTPneEjB0qJ2iW84HVbyHVzwTUBmFexOFzSXXwfLlnb4iE+ue
hRoN96ttnDuKLdmycQLr5jUlReyobth5JkZ9g3Ye+Qj+ZjpmnJk/KSDgD4TFPPOfyW9TAhp2gSVV
D26cc2cmarOZ64S90sev6r1fB86DuZYkFl7Y2QASiJ8Tup7CY4a9JUGsIXkiyarrUku7/oLw/Q9X
Jbs9w0LWhqeAkYHC4/QNhDSVSaUJmLSV1vjeNRX5qg6wzU1LsuibNrFXq6JC20RGOV3nhUoFPC0l
3Wh/3vy3ty3BFGHvRCWpSrAUp7+kBXk1GGpIgFo0tA+kmmersIkcxyXrIX77+Fp/LgsEWtBMVJFl
YjY+n5qpRXaoKcLZ02XJcZyETMDvvU4PsDA5WDV0d186m3N+x2bgwrX/0F6iyCe34pcQEqe+PHu9
DSF1dJkY811khA9DRsHf1vpMX4HyIkTRlEp4YUBp2vl4xztPBVvDYoXLgXiV00dbcnBR7EgjHpgk
VlIvARoBBe3VYtPqGXt6Per6PRA/tUfslxCT2Oai2FK24mDPkUjd57bBjmSgpNd9V5UkaVxB+mIA
s9kklpyqRQbAjF3i2k9TDnsRkQfNwZz7CmjCXNBH+fj1ifNnaDowS6S0iXZA+Yzp8/SG2mRkFFUh
x3akzd8578z5Ksel+JnpPz9WgTl8qewKVWU2Madl5IWiEHOoYdSLIZbllyQZHdpgUwXqddcp+teR
QK2/gH3/KyDpvR+5bDzwJ/I/tN1nPxI9eLakpm+7opDCm9Komx7VQpGRq7ajaA6Y3br224VHc75d
49EwROHZodvWbHzsp1dFrqTWBoSfbVl01Z56T8nOzDAf2KP5m5kG+bVu+f2unmiWEOG1HBgHqQc7
ms+X7H2/zMi/z7PWAg4j7uOXTRS7z9kOKFC0qFBpN22XrHGDDLV0PBZNo10T9z7Lq9Iii/o4c+ZL
bvgifLHFcRfLfc3ZCe+wpGmxcnDB62uciw65p5lNzwLNWC2OfSko2EwkmqGjqxumcSVpzBv6KeDc
Ld1uqv2gMZ2tiiBUw53WlP6VEyHYgHXcUCwuRy2qrzNEDfKQGMxzhxhoqn9lzpTV1s1AVWdFiCA8
hIh6nEZbQYcOzgF0Bo87cMa6QmzfvJigY6YvAUT1+Laoc8q4IxmVx7KPHOuoG7Wh32gtwqXIjFXr
KmCopS6Zl/jvCqXjYIz81nqUeLoJ1XIyc7hDyhaOLkVLnBA1xtftheFxPhVYLLfqYtDAws+W+HyW
ndI2p8o4qluMBqoPU8CBA0i1E1tZoEoIVnqF18+tTNXuMTqFuoIAMLXJQvSjjqDg0R7Q+FRq3V/Y
CpyveszDGlkylrOgH5DLn+1PsHUSqD4F03ZewvnaNigxoiZ8rcHiTL1gP2Mh5TP4fWgC28B7AlCE
ow37D3m27hVTrGSN1QZblGqyWgRforj1iyr5melKOW1IZcuRbsWowe47pxmenM6O7ENHWTC4XZKQ
023SBab6NbA7ztujibjonqpbeOMQ6DS7gRP0xjFBgyS+FFDdx89VGFXppmKbPG7KsqnVjWnT2Vib
g8p2v5lgH137BVV2jCu/HngB9OtmVv2gdzuefryR4xAQrZsMihbwx8xEPBGKN067pjHS+VEK5N5E
uUDJXMIzTbFzEgI+DAUL23pph744wrd/tIVPFSUQEnBdQFWOjV3eTsoGLlv2VcsCsVWF5VuHVEyo
bjFl+SoEcXxKGOshmLD315tbJNu1SbucvdWWBtgSx01KDuRxTgXNpiPHy39saNJvLartqUvERPE6
6mqfe2iOahsdcll9dmoNA0pVKd3PssgkOTfOkL6ydlDxyRy9y15ozmgVgYqR+DyNUey7bIf0+rkk
HXUfcHzKAOSa/YNelORn0hEpFoS6P77pzKxM8QWWeFdPuu6zrefOsB9oFuprutLNy7JkLQnUaR4S
FjAIMMVGaKcry071nyLVSI8tonb6QdyO8UlPk1q+JYmN/FwJKwuodef7SYyTeyBdN2pETOuBwXIF
hzklSrAZRgskPV7SDfIasrNK1e88Q2Y57dR6pK5Iy4dTDFKfDoSvHanQ0pIsgX+rF1XBrzBVncWU
J45fxY6DrcWBdXZV0eVfbEK1tZUEvUk9yyr9ryyQM0FnThoq8bYYpbnRYqQ2u2CMJ+0JsywOY21u
+wNhtdFe9spsb9DxQaFHhEtDP+zi0t6l0I2ytRnazY8x7mkzZkSSxTBAe2zJCN7oNiBUa4djxQIU
eiOMSEJMOP8WO+oSkuTHrgyOA6zE6kBlXWLAimRIrIQeRt/bOI9LrMUDzDchoixzk1oU9CxgRs+k
UM+8hjA3iXWe+inX1nQrgzstQuxOXcdMk7WiD7QQFZjRpatbTfZJRdpsrkQ+Rke7T0gF5nhr/phj
jfI+ThSbmJfCn24z/ni8LphW7Vsq4whfQEvfEcRRf+P0T+YflamJEZA138lbNzWPbRRnHYnD3C0N
Y0zdychKST847JeISaDlWp6xfRpCXws2cU12gCUSQcpn2yOvU7L8s2PF037JoHxDQ1LtrcSO6AJr
SWJ4pQ4fZZ+TMo5+pU7RWOKLIdZU4Rw7u+D3J3tFf1C/ijTTYZXuc4S/rdmUKHPww7L5hqVw6JUq
fKIc29XXQVuOD6pIJQzLrBRXSDgVAOytrPIrCpfwIeUspf8waHPoHOO+ic01ShYGqV3P2pdcqFTU
mgjD4IqCGo87R6aIh0wE6riu2cZCpE/GkZYVZLqaFref3BFiH067aaS0hXAt1gC9B1Q6sOzgSyBF
1W95Gua85Cg5AbOQs8h3pG80V3kZTcMGymWkU4lW8ntU+tWLQZFMkl9tmg9RP1q1qwNRPs6LW36l
skXQ1zJBK7KqxmR4Huj+Fwfb7iHUI/1/IX5+zt1pUvJ5nZdxMO772E4JEjJVAiyLmXjtmVZM5mLT
IlC2dsINXwUlgaHUYMmIPPqSJhhcdk5WEUTwyzLjOwFBLkSbl09BjA4QSBvMdDenh5gzKlLGNv95
+3GIoiigDeTHz0UNVgi+mTmmmxmlj0eQVQbUO0sqHHWao/peHsbRjLpSi6f71shqZ0N+g3GXlwEt
jtwIi4fGt0xtXav5IgeZ0Ua7SwenXWVAaCLq95rxWibs2zd9NstyL4x2fhksEp7I+mKkRtC7rGeY
8AnyEiRK8ZoSPi5ErVX4yPuBjPRiKieioBNd88g4zARhJI65UfgbhStLiQA3VM3q1QpN9khjEQH2
QCQv74dkZPrJw9b/mmWylm4Hkojpx3YQNraDiadkiufHGZJXthqNWvvEvi2PXaunErGHDLbo18nb
itzZJEIDkDE5xfqsKdpqVA1CikJNlemRXtP4FI/0SJnHxzF8MIMmeauHWdynalGFOyuHuMmEtWQy
kdcszGeScyEa2zVUoAO8BQUfpRWwHNFTexYJWeBuj36v2NDgtNbqRKsnSMVYPtdlqPXr2s5RoTNN
0WM2YBDC85gcY76rcjXwFAehkjvPpATtppatErmXkVA9pVxSDUO6ANo27bH1DfpoW15otKHlxYUg
kjlstOIHDjeCJTpY6wKta9H5qGtSy0aCKDdYlg5g6ccWN2WHE2zWonGpYRfVq03rVaXkq5EvYE2j
KXe9BTP+c9nY+oi+uuvF3ajNtvXoWww9F68vixroJmpbTu9XK0kOLbio2A8etBjzDo7vftzW7B4a
JnKsWSsHERtPpKX0KctuDu7SvlZvnAa9z5pH233Vp0QhMSUJlF56EbMEf2YQDsy7QEk3tRzxgqqj
pjasplXt7/tISaNjSPLyoxjISt9TtsfvRbm+fU3QZeV4LSpfvbfVzNjIzgF/h/YorJF8iThfibJ6
bs2IMK4wR7zmCRkWGQ1vwFfoWZPF0eFkNM/SIHhImJVf0XrHEQ8R2MV2aPBsINfNI2+Kxu5Jhqr/
aoqZMCwi28ZNmGTlt4SD4uxVUVb8kIGNqK/my8xIyUJvhUWhyDqy5/KJrGs9oRY2DJFU0XiwduG7
MNvZ7TFydqthqMaj5MhDD1jM/bBTlBoMT8sRmDMxAK8bLQXP8wie16djq4yV9NqusD61SZwFngVc
flyllt7w51UnfZTzNDQsP8581RcJPE7gP/k+JdHQ58PreGttDm+b9E/rqvRhR7qqjcHB82cDj+QY
2Vj77FFD6qzEbQyKt2yn+R7zXglksCG5jiSS0cjWdZJNdNcth4wWATjxbayDaolxKzVjG4+JrBnn
DUX9WZVoOVubcUBQ7ieRxSRaNwgdH/tySmd2jKbhZtpSIQr5ziI3mEqa4FncjsrGoHSWr2anGiuP
kcIXRC7zeMySeeqvaOdU3wBa4TQQo9qbtwpN5cG1o0nczAjomHpmUY7rnAS+8Cpv865ekSfnfzX7
wPxRMZ2YKzK1zeKYT712h/mNBg9m5zaxjkpOXOA6Lgn7O9iA5OU6yZisr+BglOWCNI3LDetBZGy0
QRhkCKADstHJ9ePGaZm0rhU679ej3rcGwOLItD6Ryapg8AmBdx7snJe0Xo7SiEdCu89cXUVI5mlx
bV6xS56ntZOoROcQi22/KMEYqkxOCB9WOSAYexcGSYjjd4pmhe0G8J/NpKDmzVeSdo1zE/qcI9ZC
E7PtEtxVzbeJaY2/kus7e8Ouup13bND9pluHRYfPH9SDWMcamoYN+khCDfoxZaMYEHAVv5QIR0wv
7YtKsGwpCvkgmtFeg5BWskNGQfPbrHYaZeCuil59i3ft4qbp2qtCIIs9VgQ4W7cgjqz+Z2P6fb9J
kO33+zyejXsljgxzy46qYdZH0EYi5ITiY4ncMpwvIjTy3RhGxGzwXzHwNDVAbu6iJrRpQfRarm4k
RYtsEysKbjbDjNvgKjICJ35IrYFYPIvZq98PdhqEnyXmy8X+WOrBJkpilVigGRXJdVaNVurhBgmG
F9EHJcdxMgFJXPFpSl3JNPT7LU28InhIwWFjB6h6XXQ0faxm8iyLjG8UhWNq05oNBTZLpJeCXX+F
NgXhvjLcwWMlsxPzbXEftA2ydQnfbnD1gd4V0VbUS5+N0CjuETvibZ9DpAFsL6PsRZ2CiCy0j8/r
f9aQ2OmjXhG2tHQHasZpNYeEFRN5QNBtEagVN0AfvpYY9gDwj5jsy2i8BONdCmenx2KbPgHcEBtA
B4Stpbr0G5CJsOw2Jeqo28ZEbj41ekSCaqLED0PYdh7dCr9znXx4gSvTXbPfveQTf+/yFACAiVE6
olJ5drudbVFhrulKqNGAaKkrFJAWjWHUj4MRNk+OaIKfaVuglyqi5krRlZ8fP+7z6y8dG+ojiLdB
pmBUX6onv90+5dOprjFHbSnXFPYKxxZVGPZje0RP7QZqR7WZ7aJfNHho6NlbVuuPf8B5WWKpgtCf
YbMjqEprxtkDKNlNqEDdJ/BgqMeRWAcHJSrVZ4dbJwuo67+YrMUXKu9/oBKWq1IKAg9m0a5km396
2wFWPK32Q9DySvJExyY69EPeuhrS1Gitxpgagti2j7EAppEi834AJZFdqP/88eih3pm/YAkgizXd
Wf75b4/etgfMwbyZbcg2tDiYFhC3ozp0/eACPKzmYwUpKn8IK6N+y5xAvQWh0jbex4//V+H49/HP
pgqICagC+rAWRbKzJwGHJS+EQBYuy3y0NlFoyO9qXQ7zW21WQ/+AakWTbk01xVwsce1PjY145JEO
GbTXbdyI9DolCFu5S3KnaH4ObZni+SWuNzgGhkzmHTuAqSeCrQX40pdzuvH9UhJfrYbIkYzQYr5V
aoI9kgpVjKu0IlWP82h3yMursBi80lAtfxfDrsoecVsYxQuycFu7seMOn4UZ+h3RNzUKNjKuoFHt
UtkNhptYFEG8rnCMFMc4BsPVqBD1M+APNotn+u6T2HSdlr3hFFXb1VCjGXRLOGGfqb6T5WsASUmP
STb65oUi+R99SSnoK8OLMXVQOKbUz564inJ2ksmAkQyK83pEGOP5hT2vzUqLnmJ0IFdmWowHwoCK
VcHm+hZ4vLlNyqV13k2RW6hlsft4FIg/hgF9MPpvNqBLSZEN0NvpYGzJLQsUsHOe09hgnQaMZcqh
zdHFPbVTBgbAJtAUz1GqV8TQEx+56SQbo5uachmfSA4a9GkkkKLeo2qb1C3iHUEAYE/N4w0rdfNk
45IPdpNPvWgz5Er1RZLqgMRzHM2XsjNti62rrJ6Vpk7jwxgj+03h4lZekKmzvzM0nASrrtIAv45a
jjYDLAaCl8yf2BoGVP02aeSXiAW7pJdH3BlDfqD4YRr3gx6PpZcawGQ/2a0VVHt2na1KD6cIDQ9f
+6CsWiW2rxJwh8Yacr35rFVznaLurcaaWnnnEyMoJGkYU2t0HHThddReQaAT5i6cb5yQeypPrmhb
E8mF0Nr4bmKfKg+cfuh3w5me481EpGd3a2l1TgExr+oHI0aZj2lB9NPegvtjPXUCTFagxDraKeQZ
1mPAi3oa+kL/1ihmVx6bkerLJgzBs6F71fzQy2e6K8iiG8S4IcHLs5eiLotuhrYeOB83s/3Z6I3J
dJMymB8aPizirWGGWOuYrUFISqRCUU2a2RBxnOuIkaNw5XDEb+iF0SZ0+huzjx1iuJ2agjk4yHrD
W5j9NZbCKfEa0+6+lWlgEMsBYeUwigAlbBfGjdeNBNO6bOK4hbALLQRMA3hO9AEGAap+JpRNA0U+
uu1jiDaHQs0Y5iZ6op7AzbIYXsGbotVfMQBAMQNXbSHx0AdT9KugJhkL/FCjcK3ASreIVu3prkwa
tVxFimxeOJGxD0b5ghCuSbRwvA0ap7IeiPhLD2iZBHJx20pDXDpRt0XzVAjPFwnZmLkyCvOI8Y+b
jmDCRTfwC/wXnO0gz53ENmoIDMCnslr4P4ywxf6UTgN6sQFI46FJR9kcJqVGyaRY+fCUJU0nVxSC
1e7CIna+U4JnyLbXXLJulqwU/azHCeC8VMNoDoBpwcILRqe+n2tCXdjNzPucgfZftnGX67FNWBhe
vA8hz9Yr9qJd12tcT88U/RO44lewPchOEZx8D816+P7xnPRHD5frQca2HXIikC2AXD2dkqTilClM
GMxv0sQmI+vxNgwcr8b2+CXOAMnAsOrTY+f0JLZFgyFWraONW1rt9hfNCr4lUs05H1sGbVwJURZU
NOFQuT9E/tpBKOeyHSqukrLPr0Jc0NhLI+P543s477ovt8AdaJpN50XY6tmsyvHMD7sEyF4wQnnB
YiA8iQ1qbcmZkmugwT9TqQJedXgRth9fWlvanr8v7MhxyGGwoK2xroNeO2vGFkWHLLLzLS+PMNig
Xkzg4TZDjmHMV83Oucm1HvcQamOUro0VIPVQhnh+GdvK7NZaC/TbZc8IyKnhiI0vT+/ISLZZCw7Q
tuZXK7UYa9ZMXQJjJ2cYFzePE3q22aFlDiqhXJeRdKDkUH7qVx/f3R9jnx4AzxbRCFOQgCt3OjaU
vPeDvOhLzMhTvLYo9/wMYvCtRNsRFKkIJb6wTdWXbtzp4wQsCLMeERobRrbMp1cMQAtCGwqq7TCp
FL39gHQZu8uA0mG0ZCEw6iE6SqoR2VYLaosoWfZV+jrUeW4btY2SyTUKFVcJMA6Hto5VZ095kxot
AoQIpwDHMWzHMtRxNM30qp+UrBsfA62Kgj1KImr1EdnFKYdidYd5L+PISmbaPkHC8VpyONwMS/OY
2bd5+vWo/6t4sv/v8vVMJsP/ROisv7Xf/g4Ru/mW/fjXP56+tdErGXsu/ayTeLHlj/0nYQ+Y0ULq
RS7F9nzh3Q4/mvZf/xAk7CFyR81i8nVZCz4xL+o2/Nc/DPHPX3qehe1rCWoSfHINgMd//yOmaf79
ZaomlOi/SRczTgcjXzaaB0i2NuA79mtIx08HIwACjYM5RB6H4Ma6u4+Me7/95i+V0Hbd5Ds2YHL8
pJJC7Oxuvax8cKJbDtUbMjHWJhB1WEweGDZcJ0D368959aSXT+b0GA6P6nwTVnddW63jLWQjEpG3
2P0m+94qXm15E4xX9FZM8em/H2T/Lxl4y2h+LUpizIKwJajt79G9vPmTv6AnxTu/737U08OPpkvb
f2e6Lf/m/+0//HssfZ5KxtJr0eXt8l8LoiI/GUwLEu5/H4Ofhh9vP/78A3+NPs34J4cEFC3wWena
s/v9z+hT/8mELpAzULYg/Yukxn8PP8v5p2qy3yQxgBMxggImxb+Hn2ku4XaMWZsx49iLpPnfN373
1yT3Ubjd+aq2/AC0hJycqZkgYjxbWbpUD+ktO4arlIvBtOzkfZrIBs/tzArBtuinhpGGPGJCRS7M
+8u8/vssvFya9ZTTOyJGhHxn1Rqa9ZXTJKXpyhq4G7qD8jrqObLbEJIOv72Ov+/697S39y9FE8G2
eZg80NNvjNNSKLQ5x5E+GNU6S0awHlVZgfVE/P7xpc6X6uWuHI5eTCYUQSgFnF5KBHTbdRpf2BzA
Yw2diS2dJK8LQPelknL+7CioGWifQN/8kcoJaDCI/ZL8k3K2nF2rTz4KYrU8EHVS7SH3cdw0g3EQ
7sc39+5lkbnQIYBfz4g9vTnObFYaxzj7KwXpNJ6uOieyD+AiCkCwabQdXH/Ae/3xVd97e3BmcZDS
NhJ/sDCddCiHmiInSwAUHgrFo1t1UQ7wNGn2H19qeTtnz1VjU2xJsnP4Mn/tHH6v47SCgj7eRLda
xKN4r61wG89JdW/Vybg2NHhs6Cz8Dda98dovG33z8fXfGT2MmWUqQHu/CARPH3AehXC2Ut4rnNj4
qBVOa7lNrbfmhessi8r5fSJUkmxjkZKyBJ5ehwPM6ARxjL4EFNG+bBHdKLbVXJV5WGP/D+3dx/f1
zivUEMWqfH8GaYPn8Ra2Anq2iyW1HFXoOytA6jNN1vRIb+oSOvXdS9nU2tjiwQe12Qb8XopLDU0F
JJWZdCOq17Qu5Taw0/aeYKJLQOj3BovOhcAG4w7ihZ1eCROk0+B84iFSIdiQM0BYMyYFcQ37oPmc
jcjN3MEswycVzf4VnO1s/fFTfedzpOInKHZb5iIGPnuLUslFrGihCW1GUz47fhe5EkD+vvadvoQM
x95UIw/9wuf4zpLBEEXBSsGLY6RzNgkU40T5SuMBF6B9VhUhOm5m6ybnokE5JPj3tl3tmF7ZRfXP
j+/3vVdLOClzgJCsp9rZ3JrRDeyI6DYQsWgzxZnORG9HuLtdOcqFR/vuTXLUYs+IChU9xOm7FQ3c
AlY/w20tagcCEfd+tEbxvWx66zqjdHeHHcPBVVka4Nj+69tk+tEtIMKIydkYnl4bk2McqCWdSjQX
6a7RIkLOMAwvKJ3wwnf5h4Ke5QqKvSQtyqTSap1PeA1O+ESoXCuosdE4FZxRacYorCbNh6CWXqV+
pNGkrqxPelbQ04rlm4JU5sK8+0cR/9fv4DmjNGZ6oPF9es80kXpsJvyOUEerQj3ksZe5Qwkbhdpc
0i6KQxO9jhN/jclp8pRO/fHxQ39nRmR7BkWUjT2NhHNRPc5ZEBmhAa2EridJWWZyRHsX0vQGko8t
L7zwFb0zljF3QW9Xl82h7pzdcAmLojdMqtvAhCpPxe6zBpASbQJVuWTqeWeeQnDO9yrNX5u95af8
tqjNvVKrpp8ZLmgQ5DOyt7WVIabhkzV09d7PTGtXyb78Icshva17AIgfP9p3bpUAPPCeOsgUTlVn
45l+t9rkCiCYwOwytzMUC0h0iHOc5OHtx5d651aJ9mJP7CzqbbbQp7dalm2fq4BzXdT36m2JHNij
ExGtRO1APAoMDSEVrkPooijVkIVuPr78O8v375e3zmYNGPFKUEwIohpExmu+4sSrmqm4MDedDtVf
u3SUVGLR0Ej+yjwbOqo1DSVRSvA3UoRVOia7Z0Ot5DrFeo3M1Uou6I1P39/f19OX/hq1Ep7q2fV0
BcbVAJp1Y3dJjbBsCHZJGGUuSrJLa8vp+/t1KRtIFdUgamyYDs5WNJUMHBVCYrtRyQ1A05cEHrHW
35LS8D04+uIIGqfAXNoFwGBD48JseLqe/n11Vja6Z9ZSFDgbqEon1CZayjjIj1tmoklfJZrVHDqV
EMwoHcSmNhv97uMx895Fl8MhoxajxR8eJtEFyqSJuAaSRmJImg/pRm2MeOPAgvkpIdbfy7kbLrzS
0+Xt151iE8FLwyqqUpQ92yT5cRrbEDfqjVKZ84pylLmLygmefjVLarGwQVFFap0XzKV+4SG/M3od
vkxVYOdDzL8UVn6fjTqfQ31GWOwma6nbtrAhr9oSo5TaS7GhWaPuP36+790q1dNlM7iIEayz7Yqk
1RBrGvRnxKLw4/D5HCS8RTwUlnWVFmmFAEoHx1ImrXZhjn/3VvHwck5jM0qN8/RWUTRn0g95tZMc
4iO0MYgAbTsuuneJjnO89Gh/dfb+z7b+r9dKqh2TGwFATPhn05/aaxadOaPelKUOVSvDE4u0bMbO
Srf1sZBWZbugtsCIz4YT/ghz27mLicrZ60Td4e4fZHrhbZ9tMP76SXQYqC4sTjVqHafPIFFoiiLO
qhGTDo98X7bngFVbB7HZIjzDtzzWmnUVBzr4BbWGjTEMugcL4FLi+DuTGOmUtAF+dSHYuZ7+Do3+
7FxnZoO2V053UQ7jb+zjb37cyAtRR6eLwF93jEOTgo5lqOwnzt664uRqOPRxu8kC6VwbQKq2vV+2
Lx8P6/fGFlmBur5Uh5YjyOn9CBa5cLKKduPUIgNf4qTe/3B2ZjtyG0safiIC3JfbIququ9WtXUeW
bghLtrkn9/Xp50vNYI7IIopoA7YhwLCjMplLZMS/INWlfVF7uw8mVaSvy0r/b1h4NtocU5TNtxYp
XRjXTqLCiZuaXFzwBZgQeTOgJRhIWb5+bDZ5Ef0WFxL6dhnXRiTmtDfbM+SD+lypjnhYYHkg1d0j
qTZ39eV+vL21YVNno6hLdcjbeoO20keiBJd/rpthvPSO1T1UUvWPruyRXe7eaUTCZwNTslkf+ubg
NSeVykkcY8haShSmtYjPJf3ed7kZ6VKbEPUZdLnR5ZnCI0r/xvbtf78g3puQczFZpmy02YpLRUl7
thFscwvbfWy9BRGVBH3e2Rm6C2C7/nMyt+HPOUFcMc4XD1+oiHaG0pUoLMbwOd6hRtT6xQTs9I2d
6xSZTCUOH00NEX87d2b34JbayQZ4f1mWZ7Ma2FGbozvU27DWPSg5I9pyL0irPcPC0VB7RbgVfkv8
uSkzVzJYZpg5YvKOzi6dPbQ+Tul8Uu1yINaQu27XRW6lMwXMkLMrzlAFi+nAnYca3/sgUbBtAPIJ
0eNEG8f7s2oUO2j7vmtPrpm6Vy8XzZfUWoz/3F+qm4eS/Ijcnjy6ZTpPvrBlf5tVVQ+dk1Xn0EXc
zIl79xSnTvekhmhywApUZAOvAAOo5+6HCtG19zEeg9/u/4rbVSyvcJuZoXRLDrHJcwezMkYQQhQ9
LAd58jqD5wwx7qq3vfJUl6X7sORI8WpzIw626u74eS2Ba6HgQvFKnou/P2aopThmrxDac+yHCqu1
K/eWalzrKqr+cZTFfmztMXozoesXn43B1t9piTp+uT8BtycGJGiV8532nIXt3ub0jZ1QW0qBGwR0
Oycwc52G9aSl75y5nA/yl/1QHKWeZF0b20XIbi7LLiQUek3dj0Zp0BxrGwie7Er7YMPtfVds2Mm+
6QdojrPZcGOWWUZqQLqFgNkC6FEKpfNtiSppUNr66SaN+B46LRhivfaawwNKLpvNfpPQJY5i2uxw
o+V+/O3bTvCY0OmMUbvKYv1NaMcu/NVI9du4W86qGlVvvAZD0gjJWoh8DUYvQjtAdMnls/0JLi8P
Ci+/rtZNmgDxsHY6Pa/OuGcIJGcHhH+W2NYh+qrlg5Znr88RPTJwOjrMNw2K7Yt1mFEzc02sFVLs
7R5wVR38vJ0s3HxRXn2TRBpY6vtr9/bBQURaoY48V3V7y7EO0VUCNgE6aKDKhMBpGr9gHOdQsGvD
NylSVQD8suxf7FuUVLj0TOLywNtcPkNZIec/ZCUK4V14NXIrA7HeRpfJAusCIMp5wvRUyotEGC2n
ZZe9tbt4/Ov+0Hf2EvcenX+KtjQUtkWe1tWF10ZdeW7MQfsxa0NxhalTXBBna77cD7WzkLitaQP9
6gfRqFmv5UXVqLooDY4fMG3/bnVPPCH8Op2Q7UJMrE2X+uCz7p2MMuPkkSOLPaB91xHbHNO52cVj
hGrwYGEW14UFtNLsc2gp4XxSc3P4XnOiVueEYtC1teywC4wodPLz/aHvzLIhy03u/0Iivc0e4t8M
Sm4l9ZkTHEOY3GtohE2mhqpcTZHxfrCd1cxQEf+wUN9QuZDWo15cZHOBx9TnbO6sl74oUO6zR+sB
2VQp7RqdByVRDxID+e02hwRkbwn5NNi1SDmsY1oWevEJuuFncDja+3GwACEhJvfz/sh2DmPqO8SQ
b3SK3ZuRpShEIy4I3wJxLQNsm5HhBJG0/uKQnAHp59/R0YegdV3cOP0Xy5dkmBOCPhQYh80QhWE3
yO06ZN9G2KIBngz+gODSBNVv0q52XAJDuj/cnQ1DLiHbmRTdWcHb4XaDUyIsRpXJKfpTPKc5ov0Z
+iZDbjsf8CsU1/sBd5Yp2xLAnZS3sFRzc9vkA3ShAvG2c+Uk02ORee7bDpGQjxVgkj/uh9obm3z/
cq2wRpnX9YIxqlarFGhKNIlE5lc1cn0iLJQ3WuLCBLRLcZAzyK2+WaCm42kg0k3yRfTm1vH4Tg6Q
dwRZ9DSuIOayKXiWzg5WW5gcdnY5PjdaU3LJdOF0XubZOShq7f8Al/cNdUPW0GbA1oB032TxA1As
Ft+bMO+fdci3iAP0xXMF4POE1lV06oVT/pE2+tfXT7cLlsFCjt4gVdlET/s8BXuPByUpBq6doVvH
pxYAmz8M+vTEYV8cLKXbwovsbgKuk0gG/uBuzl6noNRmWbmHwn7mPGB7R5aCq02gKtNnkWImNMT9
5M8LyqSQD9L/zKjfY2npYVWsuMNrCxD8GDq76LapWC1DRll/fRWHm94zOy9I6rF7abBUC2Y3NC/3
J/nmECQKD0bpbEXSxut5HSXEvXXORmTQDAfREvh7C2yl5qhBdbNJdZ28F7AefWHa8du7pGSMwFR1
1KgBNfjYehaPWgOFCIPi6OH+gG5DAayklsIlAujG3FZUAPGJYmlUPeituvoHpdnpq63gj+hZdXdw
1u2E+gX7+pVrq+BE1nPn4RtL7W3WgzqMlhnNU9RUT0YaQVuZSnNOz/dHJtf76jigak/vRzZOYY7T
rV6Hsxr4KYBqUS6f7R9KEQ5na5yrSzM4dEGKUTmYyJvNTyTJxSG/pJjCCbQOp2VzZCzOpGN9F8dB
Iuz6bZqK7p06WsOLioTOE8gfRDfCNl4ehqZRzKPtKCNsBgxAxeGg9gD20b9d/wKnKisrkZq0Awds
60daKH14wsn8Gg8ueuE4gRhfYRFAry/xGMpAA6UzCfGkFfHJyBoUA+5/AXl53fwgHlUaym1UQbd3
zVghBazlBYaQ2N98dyuMtcB51u/1KP84IzL+CSxJ9zeOREfe4DufnjQUgLcHR4Vy4eZgQiWmVbqa
ZlReJvMTKtPQ/NWoQzcabRxoFPbB2XNb7+XIR98KApyOQSu9hfXUewhn9lOPezIFNVk5QQXkERWE
aDixudjCuDGhvI/MPK/MKRxhsUMQQI/GS0LaLVglU+e7P/c7m41fBB7EoH2FGKiz/kWzBjVIcEIH
+jynj2WNi0ylzt7ZY7sdhLrNwSWohmuez0wdnvtvHQsTaa2JpKC9QYvunCK7cR7LbHgzD6a4QPyK
T9h+iPOyjGjeD3CvUYJuX9t1kL+BuSeLAkZ08wUGDDMxmzLg7jta/ViGGjLyIar7CJJX5xH98oPT
ZWe7S+ah6UlxRpmHr8ectDkUsQwSsAGDAvRAXL9oSq08ta5Q/tZapM7OJuDUD6BFJjQ3SWuPXNB3
FjnIBZnuUJumTrcpqqZhQl0VE7qA2lj2pKsdugxhu3wRCA38PZYewg33l9TekHluUKSgIgNud7PI
I0BwXsoRSMu+cNOPWWTETzApMgs1dKtufDpCbn0SZZGhUrNo2nuoef33V/8Gnh6AhwGxo52xFVqM
Uwu4gBuriLvQ9lUxuKZg0+T2tUJ7F1dMy2k+5ZUeXmt9WHw0Uf/FfUmSYTLpsD5vJ8HM0wZ4YrME
49gDke+17FRqKBZg2DEePPJ28isTeoAq0WOcLyhsrdfYFA1wxCvXxGgBQ98gqxbjPLL+n924CU9R
mjnfWrSVAjdW3Ics93KTPEuz3s6NA+vd6uIDEc7b85xrzaD6CHybjGFbAJ0p9qGFXVsBMrPYFiT2
hPWH2aC4uORPAv9MlMab4Uql+mgqbtMuKlOUfrnMaalBgFnPRIZWijV5EzZEOEs84Co1PGHpaR4A
Zm93FGmQxB7L1QVNaHOOJTN9blyorICthRpKVOvXtI7NANd5E6sGDpGDk/P2kCYcaSv8VZowGJCt
h6XELZBnYOzYtmZFIMJpORtGm5z40tXl/sbZDUXb7BctHbr0ZgbHvHcVHKPtgAtZ893eZd/g2IOQ
gHN0NO5OIxkIh5JnAJ/YjGqJmkTR4tAKkKh5nvo0uiRGbpwHCJh+laABcn9ke6tSUsgcnlxI0W15
LaqujIut8cLT57r6DCoYrQFg1X6nt+nHakGas9CM8FraaNvcj7w7UIdalxS/4/W+mdPFRIrMGEbm
NMHPeKhw0Z0QRXgRXZs/0Dw5as3sxqM5o8Jf+8UeWi8XzUUdK6IOFiDTMz449lh89iKLt10eikc7
qY74crcHPoU1udmB98DQ2aph0lypoUQTz0Cc+aJLSFE8W83zuBTmJfIy6Bc9anAuusiPGRa519dP
L21Qylyc99RINtuxm6rCyHKmV69mZGxCy7jOJt58RodTzDJFR81y+bnW6SpEbNWGbQaVHCjOZt1W
85iZ0dDYgY2pkT9xAeUny9URSMu7MDDazrlEdnSUJO9G5T0H2wGhWOoW64+KUyxlYbe0A7CX5pMX
oeoUw908VyiHP8zKAF+r6vSD02Dvyzq8LXm48/yD0bMOqk2p4dWjsIIWNfjG7/EturQgVMyTFg/2
P/COiwHluiQDKpMItAkbJ/78+q8LFFCiPWm93LS7u3gely7WrUANO4j5CLkgeoqfJcZTXdD33dHz
aG/zUIziaSblInhar4fsTW6eF9QWA0U35p9qkWoXcJ/lNw2QvQHDtsx+3B/gzolL7YtygSwUQGCU
P+i3vk6Wqygk9oYRjC0Ken08JxccnNozAo4/70faGRr1AgPQLrUfbpLNwk27DAmicnGCCsQ1Aip/
wshMzkmSFn5a20fN/J1owK8BX5OWAOH6pQ7w27ikXdi0JKoTqL1BMcugLuH0hhbUGUZNLULyB1nH
bTyOIIgyQPbhjHGlrOcR+bq4sJUkOk8zLngON7Q/IkfjF3jJ+xNyNwdZwC9ezPocsMHu0Oglwec9
cyO9nA8usjq8GBox6z+RGXN/4jJbfCjGQX2LEaX5vUCK/30cp9FjUuF/eQ0daKNqkYzP9CJUOg1C
unyE7lcyWB6997+2/Jrbn8cTB8EXJKVcvsR6PjxDoUEu4jCw9dx+YGdWvj7n4+P9KHuzzk4xOfy5
yUn611HacpigZcxhkKQjwsRtiQpl4XwuHK99xGPkYAXfHoL05LhhkO9wNCBE8tf8tqYMmn+kjq20
R2sHXwdkjnhtiSNFJKZLbDmo8MfiCFF6u0GpC5E48JWl38QWaGEaaZvG9hKdTTXHNmopYj/NIvNC
nvHqfg25HWkzOQq4OFltW4+vHLwFKGnL4ziPp6cucpyTaeO5jUE7igCjWr9ZSu/oZtkZH5oiGscP
PAkJDV4HTad4ou1mJ4DuLKAuatH70ej0n4qu6w4ayLf3CYgAmkI8Qym9AmVfh/Jc9L76SI/Pg90l
fj701gX3mOKbVqAphh+eZuBDHnY1ypZd+9JYiBzcX657m9bi2gauwvOQP2x2Bc9BG6sykZzx8ir/
ruyheTeOS5/7A42rq1oYFZe3Ocfc63rzU+1FeW4FeqgI4sKD7jquH280+y9zhKlWDQTnIEv9BaPd
bFuLKgkwW3Yu4pibH1jmuRFGyCJjOTyjrNhoqJAmeqW8SxNLTf12zBF+mAr9/TLq1Vt4GPNLKNI4
qGC4fcXUbX7noYIL9ALUqlnMrt8XSESgQC9s38xsvHp1CyY8Um4Gbc5amY5mWH7DzQBkXwzChKyB
61vKbmWC/inCLj73qvhUVmr+iNFdLLlU+BY7QIXiou1QWK501Mmz7qpw3UJg6N23OZpIuGjRg73/
0W/OKE5BuIa0CWmy889N6iTBZJjWLybeZU78GImsRUsZgaf3GfKKH7FULS6vD8hG4mqgryXrPutl
HnYCCfBJMX0q9OaDHrfGU9XrU+Dkonyshjg7yIBvdjCEOMKA46W2ZnMSr+M59dKbFu53vplIN2Uo
LSAXgCosozsFrx4aSTZRoCwgjrEVWyAfVtLBElhIj9jSnVqKSP94S5l/8gplDETptQcBb64x2YAk
E+PUB+FDfrQem8LrrC2qGiqI0/VXvS+1R9Ps+4/3h3VzMPE/Z9tRFkTMB5k0efH8frF0KSJQDSwM
OxmXc4kS51mbRY7uDtI9o4tGIH5D5cdYR4cFP9kjxPltYZj4jsSdkN9Dqt/SxmIlrI3OTokPzyew
9D564y0IcRpW135EF85A67Jow/aSaKP2GdHy+SVzqvohysLRvz8VexMukbPQLClx0OBeT0UFHkJz
Iggxke7hEIIeUCBa0b5+T5I1sIpclO9oRG6OObWOBz10StMH4j9cCi1/34TDD7cavADz3Fe34+T0
8mbTJX9UvovXY5phjKA525vID1c6WuGReO4RCD+YuZvsREbh7SAhbxx/2wxUGwvgIiP26hyw4V9G
Se5lJLb4kdFAUXwQ9Ob7GeTRAdt553QDlMtLnwoDRLGtYUZKDqjh9m34idbZf7S6KBALsyv1spi1
lp47ozmqEe1HZKNQ46OwvQXdNXo94EUgzRuHRdqjQY2Y4xGio7EAW09xun/tijS4CXmSUVCGC7Jt
c2IKiu+vIJ7e6wr6fW73OLeOdXBo3349otAYB7HikX5t2TVolUQxpWpIdmRn73W7jAKj8ea3Y9Xn
wDhnBXP4Um2tA1Th7WSSe+Fma7IPpJ7GZiM40aIhRsNG6LDCvPRhkz6YqaI+JKlTP4zhMh7cFTdl
ME5vzaRSg5odt7S1uSvowBde1XpAqTtTnE1nEo+9h2ox1pskRSG109Jy21NZmEdMt51DjtBSJ0h+
SnB7m5NljkxlBF1t+JaeoYHb4UyOqad+blqnCGaAyqdIw7oMOZgxsAqETBVbMT6qmFodHD5yjKsU
hTlgU5DxwgYh2d4cB90A9slOOeIUbcjOYV2j7aR1DnJZ81Fyvfd5WVeU50noUHPYhGqTCEuHEAmJ
qO+swKmMyW+0WXnAwQJjzRbjyft7ZTceei6oAVDo5H26Puna3NBGAKSmb06Ndo6UggnECvq556tC
mW3ng1fw3lQCImFnWmCTbiyPenu0eTWg6JC5an/S1DQPZnR0z72mHzXqby8m5I/kGU7RHQOtbRqX
YCJtG4JQjRP1Z48sLjCE+2qkFWvDBvZkULLTqRJv9kc0zlEc1niXjpB+TyE28afYnEO/CdMfzuC8
TjQCxLpMpujFsP/ZFvq2d4OrLEYojsb2b9uadCrV8CsTCvRPbJZaqN5+q4kjq5i9o457Cq0sSSCh
O7VeJFo10wh2OhZl3vLu0uzWem9QophPnBrWizLYCDJPmTr9cX9x7p09EIjJK7gmYXHL3/VbllXF
i9VO2E34TVLm5wKZ4qumeN5nHroVLxbhBWgejx8q1AEOXiV724JSLVkNt6TDqNeRjakVpY0+tI/F
WX1pza4+JUmZXL2o6049dibB/ZH+WozbI4auL3oOqKFRLN6krSK31MxWI/Zh643xSY+EDXMy6t2/
Rje060DHBRsvHiW0i8A2Iks9zUUi3qrTUP6h8aCbTnhTVObJmIQWncupcng4JagWn6a+HAZchzRF
5ULsEtqXlJs7X9R60T4A+cfCS61FNfgzzHx6zoqdfXQTDfc36v9AOKx06QWOLEN1AG+4TaIl4IjC
KU8QVtYWWdaVMf3rhc9bTzCF4sy2T4aXd2cpZYRKfo+Xg2fXPmqOKMR1vEcP5lyebZs5B9JHsQax
HjbUdut6RutVFsbF6L6oybfZQLT/VNiN+nPMURf2e2QpP3UagFQsHjLRnLCf0D/jm4Zj7tIl5h8Y
iUa0yeOmRoW068P3VtLX4Umnsg00ucnrBXFJzBmiwqqHEyia/B9zrOyjJubOkUprGNzTL5UDngPr
tYqGJiYkyHX6jmJOgebN+adxwqGKV/d8vj9le6EsOsYgE+j5gb1ZhzLyvqq0zMSjogZ6yeejVaO1
C7dF3h2UZ3fOHEkU+v9Qm4tQmPKUw3TCt6wejy+9yv9Y5HPoxKMvzk+dqKcHHN6Xy/0R7oa1ZMWJ
B7JOXrceoWlGCKskjDCnAZefmspqZmiUPQ49atVXf3heopxDs3EP4u7MLN1TXUPUBXIWicY6LlY7
Yor5Pb7aGAXuuEl9qjq3fg519ef9Ee5GQjmLJwynNofNOlJGIcpb5sxkfU/Ft7yanItn1g2G22bm
fb0fa+cK5kb8b6xNdjGhRCiiXubIba5+GlDF+Y6Ku31weO6OCJEoCicki7hXrkdkos895nqFxIcW
1aC4a+9jX+riKSnDI8bUXiiNj6TzDJXsi82qTKcpYTNTzui1qHsXFc14NpMW6lQu/ro/dTsLkXSC
NggNPF6HW9zpUDjTqMchj5i5AfeEpsVFcZFAR5YzumZprX2cp8L6dj/o3vcC3ibXBS0tnr7rmaRs
4OIrkJi+mgwuHvQi/6JAfP5yP8reJPKqJo+guss323wvCqW9jQWIFHZo9G9RI/6ucNX5aNfZv1jq
DIXcBBUqqlibr2U4AxjVYTL8Mh6Sl9KquUj0KKqCZQmVx9cPiiwazU2OYp4tm1iVVI7IPYjQeGx1
AcD1Dsr48nnKQyO4H2nvI5FCo+5iQAGnWbP+SPGsjQiQczJqbTpdsPuKr04XvhrrSLlO8ndhXTNJ
LPl1lEpYLn5CM7dK1/yYp77G6gWcX4nAja/ZQ/XwLwYly59k6/KxuRmUrXizWeGf5ydUQ58Fdo2x
H2JlpR5M3k5ix7D+G0euzd9SSnnfwF4njjHC0kJEfHlycm9BGMPLn/LK9A4KhbvxKOoSk/uSjtA6
HiVEXNCKhW2cOTgYhmGbfB2SubvUseO8hH1rJQep697y4EFCeQctdXJ2+Yt+GyHelW3aqyz6OC0s
ZExE44tI1V//jqOzxgKRvBaUiDf31Yz1yajbLblTVXinboEPEI2ZFszOIRdr7ySU/DKVahnlqpsm
F65ARdLphg+OKUFkkzpclydNIGYceZTQfTN64T+vXY0UWJC1pdIIYxm3++0cdnqFeRFZAO+DwLMq
+6M2GO7n+1FugXikbRTiQOLLxjDc13WYthj0OIZuC5PEya9xZZsPCiUVWOvn8dlxUqkfzJziH1f5
6JDXpxJNCl+U6ZFi9u0U80MQzqSmzOEFkWz9Q9Bup7/eMF5ROMOLoRjJV3DO/Zuyq9E04tV3URbL
PWju3V4D1JNkAVLCauFlbbY8Rc42j9mNiIcM0cUdbJt5cFGUxB334HS53YUyFMhOzt1fpbP1+LQk
slHyIdRcSk85L/H8kMs0mPCkwk7nCDq2F46j04O1h7M422MdrsMypLEXNn029LUvEXqBHWcxIsRJ
9iXrC+WgpHu75XGU43yRFElyki1QOsG9Rh0jHjI8tSKfPub4oMauefC99hYJyAxqU79qN9sqWNqg
kAcbEcyJ1yZveQSPV3SxU19dRpzTk9oNYNEdGQfvDI2uEUIj2EGwOrfgYBCVXgdDmy+nROObXM/j
szdw7NzfiTtLkfenS9uePiSdv03eY9aOXXQ5UWh+grl1RHxKTLt9hwhY9up3DTmPrKLw31JQ3fbe
RmpRg12w5/UU010yLswxY0wuvKUqfc0UvT9Z0RFLeWdBorss68U8qW4bfqJeErMS3Ho4GXxDzN99
oqclvioKFg9uWGQHuZA8LtYPa0mdBXNBi4qe5hbQi2kCTdplRh/Mncf3ZjriHNkBCs1NntV5XY0+
XPjiaYri4qMb60dKjrdfE64EiYRKmwY2q7VJXXLsOVVvdkDq4zL63bVDtcZKrC/OSzlH/cF1uxtM
1jD4oDZM7M0TpxiXSe0XnJ/cGj2vOpnN52aZ7SsPVu16f5XeEiKQpjHxGoBNTwUV3Yb1uSIUR8ea
dS6CeMRLJsHKDx88PT97aT+/ibope7YmtJGm2IIjrEzP5uA27+//htv9SFwaVvLCQlRmCzcAT6PY
xoJIDtq806OaaNU5Spb48i+iyHuX7JNc0JST/lsOw8OcNZq7RTBSsXpISHnBUxjmwa6/3RUyc4FZ
Iwt9jEpfRzG6ZlIyQUHNaKl4G8kyPOrdED0l9jgXJzxp24MPuDd5nGGUpeEP3QLBI7NFOBn4QLDU
RvOx0zL7Zajc9tWXHSMCCQJqRQcFuS1rFamD6O0SC5BzmfkQT6gB5EuJvZ06FadOi47i3d4L63ib
224uaSpDVBGBMysvOcior9Rj54fEKjGpXdzvnRd7B5vu5svBMKb9JaF0VO9uKCNqKPqqiJCAnfTG
PA1p7/mj6TQPpgSha0l5hOC/2eTEgx1AQcpFSfRGZs2JxdJ26cBKUWLsYJqK3o8BnIFf2QX3l/7G
noIKv4xlyE4CiwQq9SYpnDgeS9R9i6BthtnzzXGK/mAtTe+cpR+QtMMtkL4bfjFzgdtPXXnGn2qS
6sWpydT0uVti/cuCKdBzPqfo5GZ5QUlpGmgtm6L4ExUQfn9RlF/nwmgfNLuZP1DNHpByM2ocrcvm
oF25O3OcWfRguGFpmK73mKjQfp7YTkFSTPbzqDr92Rp4/rhtqxwsipt1KCeOMOAxpPLoFojQT44x
jTzDccKev1ujK/4cw2K+irSLAdDXbTr4Zp4cKeLtRZW4MJiR/H3DCcSfl5zSmHD+U7T57C1TBRXC
Uk4hEjqXoqMzG2f6kU3b3qxSOIGPDGsY2N/m5FrwFw9rW8l53iFQ1qT6HLRj3FIyFEeQ7t1Q9HxA
mKExyINv/QHHpZ2dCJBA0IEAw1XMqv0sGcMgphD+2vOYD4jSHoLvwARkEWodKnaj0RxdjEq7sXCv
Do21YMBq86zgO3kxvCL8z/2tdnufyoAAGE3YCKhDbAEYyiQ7e2BXAm2K0uakmaUnXVfzp75Rymfs
wds3yoTXuJZm5V8JHvVnR03Lgxt1ZwERBfQHNDb6EFstF68AM1gKXKraIXGCJjGwlJrM6mShivHW
CzGisAtTHATd+aocneSEVNi5+LYAl7bo4C5i1B2gbZicwzQcPy+a09KJASxxf5Z3Q1GsAr0J1YO8
bP1VawGFeR4JFTVqdG3bPLoMrt6/ba0mf/1hA2hHqo1K5tNNnz4pjME0hEKoofZOZbi4F6WuJ78U
zVH94ybFJfuRIncAfKUx3JbTFRWpxCmFGZowhReoUWZdKwTMfWvwvJ+2VU/nARPUh0aCFlCZOnoW
7U0qEG2p3cVTgiLFZlLJiLAVjvIAi8r8NPQKiq4VDtVaFfYHlZ6duxZwKdgH2SzgENic4IuTxhjV
9nmwGIMKmaypPuXhgkl72IgHDY/Y6/31srcfKKKS/WEio1GGWQ/N6KmX2NmUB1mkV0+FY9XnstLF
BQkg+mkadttpnNYHR48cxOrFIj/nb0E3l25CiW5oUNcMptBAkKsv8vkTHG/7WorMwUvIiC9e5mDo
N5l69u3+gHdjU9oCfsHdD0xyPWBXm+YO+zCeK1NnvFmE2p3IDC1fbY3Yb0T/JyZ+2lM/2UfIvb1F
RBlZyuSi5ArkZB3Ym4VwlSTJA7VbcCDk7fsFHm7kc1wdwUB3Q5Gt/bomgcRvXkkUuXJRqSKHXKB9
WAqcpcvBgb/cq+FBlWIvEva4kEggIqG+thkUkzaZEPeyAHgdFvPtopzHCWRmOjnN5fUfjrcYLHiS
PSCJm50hqBGmtspxg3aoeJyLtKlPXl58rOtGuRoVBGYuScWP9Wb6cj/y3s1FXRINWMI70p52/elA
naJbOFqcdIuiBWGX6z4s/Ph9OajOqW+mOT45ift1wCi0OWGYiM2ZYrkHqereTqV3DteKY4FbezP+
OUwyWTfJgs5MvcdejxHvM0Xs17n4U3MjI6Ctc6TwdvOEYqNKsAmdI/J+Rr4eeJXoBVbPMzETmKCT
2fYfkAFyDwpqe1sSegpKRrKOAf1zHaUronmKWyzaGpRm3gmT7+nOU3jhtvzuhFa1+HXnVG9nG3WL
g0ndu1jg68HuorvDHbYZ4CgGVI2aIg/MQW8q3+yS8Ty1WfRgWVnzNe0q90/Xw1f81LjF7GNjqR65
Newd+LweUX2Xah9kJZvB91kdo0qKPx2XnM/zGaxI3KfBqFK9SYV5xP/f27HyBiV7B09NlX8dL8lt
eqkK8azUyn139pZAq+30EntNfrBj94YGEYhHP9Uhtu0mVNrgQZmUBmmPl+gnr3RtWP1h+5DbYj6P
7WIerKPboXG+SlVPWmhUF7ddfdtstAXX0SwYpvFj1LT9U6eSaOYget7fPxH2IgHJkINCOYla8HoS
c6n3hX1oFhRp1V9Hlc0OSB6kdDOYByv0tm0hkR/8RWdaXtPbc89rhUkxuCBjVZLpm95mA4a2dI2T
U9OOy6eZDt9f45RPfuv1ySWxrR7FMWGfdMQ7LsU4lgen4e05xI+RwqkcifAwt6p1uao4ZrdknMNK
kn8uhTVmfm615oM9Uq46hUXVfol6fHwPkobduFRYkCB2gR1sW769Tv+/G9IsQBj156QoyRkUgvOM
4hE6TqaYg6K3jE+v/86wN6gSSD3AG7Q9ZtGG9LTPAnPUcliDY4Zx5qi+zAYeG/8iFLcasnmcAryT
1ktqGfuI/ymfuQHgeLHcZGHH1DbmJs2RKdXtvsR0nPNO3tgS3b85clo0Sa3eJNRo6uVpyKC9d3U8
Bzhfqw/Az/TH1w9N3lqAbUCGgt5cD61J7F4Xec1uEda72G1Kn7tcXNwuXg4i7Y2MhwKrQ+I1b+6r
WdDSgrGWUZRIpFSRqE5LXUSnKUnaT10+igNM3e39KOEiZM0wMnhVbj+aqc+R4pQO1p9aXV8GR2nf
1W6jf3j9/IGAkTYAkta+7dZrekmNv6jSAJVTkG2KZp+tjFZXz5lzvh9qb0C/h5IH32+lYJGYnYg7
QrlAD95lXZheUfYe/sVW5h1FExJIP9z1TQ4+cRVqEYY4aIhl0xtPdO5L2KAyag1T+MMRkJ2rrjwi
F+6sDWk9IoVYOLfYzuuhRa0oVK77JKCL9lcYUroBKODgjQHfbA4PbZF3ZvKX9jbwUh79KM2sw4WI
VLklOicoAtTtpY3t6T3il68zQ5PlS94TshBGtk+zYrsAG08vzLgmSl9UQ3NS0rD0a4SGv0+xMr0F
bnrUkdi5+aAmUFcgE2WnbWthCPK5RDTkWpwaH/KX5dtx7Jzm9FCBZC8UFx6FBeqZ3H6bY6qamizK
Oj5YHhZNgBlEe5kFlw1YkqMe1t4lK+uYUKrIVch2Ny8mI87gfXPoBvkYqicsTbSfWqiY4hQmUmgl
lw4yuBYE8eSp12gsdB8xlPwqeiH8sbD7P+9vw72hS4SCyjLlabVtPZmwzkdLaRLE2pXknbbk4QuH
HnJFanQEhdy5VnFwJfVlDaEHtCXWtBhi2cVSJVBUQWAaTt1csqoHdx0nzYBakRaCQvKWh9cOUFLY
uFCR6+aFcVN81GnjuWoG76pJvLM+9Q2W6hwIVpqkB0/U231vQCgGKgYLnk7w1vwBVL9TqVmSBMU0
5gju18MZ8BoeLiX8fk9DZvf+0G43Pkg+WVml2Mcgt+80+MFAxjqE9hdE475S6y3O0AaV6/0otysE
FSX8feXmoMW8hXP02YTxNTsvmLrRCIo6rZHNarHewRTmdD/U3oDgrvIwQ77qVsV9FGjPCU2JAjJ2
BQQczOSRMn9wP4rczeuaEBGoCkNAZxWymtfnJRKktAWHeAoE6lQf1MZLL7aFBFXD2/Ca8Z+dnEgR
H9p6PkLG7CwQLnGqi2RDsuW0eabAN3cmDyfZgBsYi5fO6y+t0c5/iyXFRkJk88Ha341H2fQX14It
sMn0MGMKW6sjXtgUM3CqMvcLtY8ePb2er3YOh/fgA95ucR4PZHr0XzWpF7N9rVQdUkMFGXKb1uG1
gq6L5umi+2GCDj3NKvPJSPr0IGnZCwpJlTOMlz16Y3IB/5ZJDJlBZj5NUwBfXpz1rHfOTov3lWb3
yrOtR+WHBL+zg8RiZ1eAE/5vUDn1vwVV9QaMBAAIOqG4RZf14r6hCTX6TZdHH++v193xkaYj+s/O
uOEkd1nejEPFesUsd/6haSN2Gm6iiEuiz0rQFiwlUTqvJpDxDoSLyJanFo3i6+ZTmsgLlVOcT0Fm
wVih6zYHE/LkT+SgHvU9y339MUM8UjR8BeRDfvMVq37xMNMSU5A6c+2T6nRnE0FKf3RS53J/QncO
AJ52vzQB6XtxF62/XRgq7VD21RS09G7eLKgsnJvQgHWUpqmmPaCKo1xDTRUvpTGGB7F3jjjae7Ib
RhmGoshm3WT6lPa1t4zcd+OntvPmd1Ntpp/vD3BnceKrDPkYpSZyjW05hKxJExi7jkEfG1JtsU+u
XO9VkCVzffAu2Vmc8P3oWcqDDdmBTTrjJVk2lx6npyvozjfZsFCRVMVTYdHvy6u0/Y9SDPlB0J3x
IXJACU+eoxoX7voDzqqyUJpJxsD2Ju8Ui1wNkF1vH1JnbE/3p1J+j/VlAZkbpjgMdcovKCusQ9lW
G2reCNufFZl8VwDC+SaMqY9U8YogpfB/UFnajQdiEyQO4COqH+t4M4iLamzIh/6HtPPacdyI0vAT
EWAOtxQldZieHH1DODJnFtPT71dzsTukCBE9C9iGARtTKlY64Q/mbLlPRT4lL3Ee1VCOp6j4q/FE
cTDg7YZkgvRmpWQbSfO249S5cTNO2jIEWotpSoRvznMCOe/gJdoZBRE6CTCS4kAAjNfTiuMlM/RG
EQEbNn+QMIgnjIvKg0t55+NRtIHNCBSHXbktGC2D0QmNVzUYYmM0iKjH4RqOUfZNaUXyvGhteFAF
2JmWZExJoQjqU7yz62lV1lglNHVF4FWmeq2dQTnHxzz72zNG2EojAqkcOc4Wtby4etZ49iKC3uqS
91Hbh09KOyfczKNGOVk475EyaQ9WbO9bIkBBmIKsk0wt11NLEkUQr1gCTFPh/oUMcH6KoMk8xDMq
3OkwHQne3J5pMjDqjlKvE67AFqrZeQ30r7oY8IcqprMeJ81Ta7JhqN4ewXh3Vo3+Ckgq6m3QMrcE
4lmk3tL1JVu+HJqnJjW0axaTkty/OXYmxCkGDialnpnTZssvVqq0rsaEpjDP3+tp259Ts8J1MD7S
Wb0dCbwIWGs49cBkzO2dQbMqdvq0IhZx1fad2anWZ68oFt1PxsaLD6Z1K0wkuT0/VwndZK7gzeuJ
8NaQ4KY3BSKJqwFp8BK4Pji86P0UJd2/YTxSoFLNqPzHIqJB62dOLJSkylQlga1VK/dDvIr/LvBU
BgzRLcY/4zjPfytul3yeY3P4m6gVoSKtQRHtYabAbPj5qBtLcH95bg8VZEDKC2hlSNGMLUZkgOeQ
GVHSB0lEtcaPp6L6ktE0ivwCrRIfxXXoWN54cKputQ8oT1Ibgl6AUisbfvN0edy3XRHXfTBA9fo2
hYuCBPJgLdq5FmLur4kY7YspXXcv7Qj73J5D4z/FaWvbX7LY9A4usNtTjgY3maMEcCC4vnXwnmI4
ACP9BYTIu+S5I08+z1Gen4wh65+zxIkOXpu98ehIgxmhMc6OlUfzl7DZxP0909Ke0Kuw9FOBSO7Z
ayDixiAnfYGd1sGLcHvUKXLjUE5OwvVy85x2A02VvCKqTJykAenQcv7K7ChW3htFXpT0a+m4c1Gv
Z4UtKCBtoJjBUKbetcIY90JDqj3YsbfHXGoSSXFDnmuikU1oMCytVkWYzgaR7iZnqm7tBzNsMl/l
BL4aGyKHIkJFvJk28BZBkM5A2XOvIfjHbMy3lmL8o3CwaCUgnx7ssIq+3j+Me1NDpwLtJXQvpUz6
+gPW6K3BbCIqrs3JPbUolKe+Xladnxp2/vfrx5JhCNuP0j0Fm/VYnVILNgwiVXNnxs+8feGZ0lP2
MihzeWQ3tXPJsCGIVKWJE2HCZl7tNJXcBBGpmyrUB2XyHD/U48qvgSA9NrM1nXSS9PP9Ce6ACJAz
ITRGmJpnAVz5eoah1kxer8obemoEWMUk/lRkozjFJefLnS3xMKMS9qhjG3fqGnW5dPOgfb//I+QY
67hZ4u6o3oLYQqx1C2SYvMhblpwVFY1AvW+UMiQ8BaP71/1x9nYOYTKaXZKshlbeeq5u7jgCqS7y
j4VScUFD0c9rt8ZRtp4Ovuve3YXoEOPwyJKkboaikzCPyhyibsY59FPk5C51iqxB6rbPdjYOP+7P
TO7DzRckpkQzRoZ9BkDC9cyWKUtwk5VZamlpOIkC1RSJVzf+sCzaw9xjWBzHwvMHYznSWtvZtjIC
I//gBmDGm9gPmIamF21GQBEtGRRKI0c+IgE0YOi98p1eYelPTj1d7094ZylXo26+r5FH87KMVBwM
hIAeMjefn7Uomk61J47EXfYnKOvQUkWUbbP+tkxaadSZ+21So+QymfYMpqWiuCF4jjFVH5/dTDvy
vZB/6HZBJSAVUDG9dWsLmHTCakKhQ0P+L1NtUHBt9DYclyNg9s4upQ/PTUpwRaqwVSnlkTJD26Ja
FOuYlide9L3PU+djvjjhpYjDo/P3k0K4nRXFPirfxFMYJcpP/cuLjqBBuPQVcBm7c4t3VpyLxyEK
TXDESfVWmybln35u+0DvnO4JmejqI26shIMIBqYnbonsYzIs8Qc9tP+JYjM8EXd0/9F3pRKbWzOO
cZE46jzuHSxYdaRrNMHx/9pURcNoRKew5h3V40XqTaEYnrcALSsARwHqztU5EuVypsevHDyrt9uO
cjO3osrdTBdku+1Gu7f6zHFQtVLrZPYbN6s/qKXajD7F++S9tsyu9iig/kQHA98eLUozKpkc5VEM
IraIhmEwgI/MFIL72bYvS994z2T6ub8MYfjqW5KhJKcPqWc6SlsZa7tXQ3uauLbSWSnh9jpDHSjt
aL+zlKrp/KwzjlSMdicnc0aAIgBltuLkqtK0qLkIHtneGoMk8exLgbuGn+it9nD/irrdOkyOHiuK
PsDL2TybzR4KPTVLtk7RO+al15fs30wp3Xe4+XbneoD4Z/WQQlU1O4Lr3x5rRuayolFHIYU6ynpk
IzKaxvaSKZjrZTp52RS+qQoeuzgcET8os7r9dH+quwPiw0Qbm+oX8NX1gASyzewlMnJ2nebZgc7n
51VanYp20i9xAlD4/njyOVvfIy46onSz8GuR2ezm00amJsyw5kou8Ep/SlpjfPI0xHlmTKECdJvy
TxXAjms11ItvLu2frx7ddGRt3eAHAIneJLWRnjeC/iDZoG3SY44SCri+UbhcYV7bnzK4HhfoZuVL
moj+rOnNEYJtZxOvfsD2yR0bRStGpw/6hoYerRLwJH0xvOms6Yj0dPsOEVfQxuL3Am6lE71e2UnL
HK/wShFgid0FqEMiC+L2R9TzvQlx23EgqSqiE7vdsONo2fXQiKCxad+HMxfNHArs4jEFOt1fvJ2t
KrugtCmIWKQE+3pCCf+x1kwhAjXDSTXUzMwvR2QL67lQT7FyKDC1NzVohcQOzIywbxOZDWU71Vat
isDKovLBVbhI475aXmpQmwdTu9WppthCDoJoBz1B/Ko2+6LPlEoANKHCWMyDSgBGP9vPZsX5i/aW
t/hYBFsXzJjn8jrrKmbjMZI871wRWwVdN4HwEMgJTZypNlefsjm039QRGcH1/grsbSmKCLSJeVSp
lMsv9ksQQPeNmlDei0BP+vYhMssm6CfVOCj77xRPCBDx7YLzDyqQYvV6mGlwI6/RdBa6qrtL21W4
1ikUdes2xa+3LPGL02txwURn4siq7slFPPcJ1lZ7sCw7O44fQuxAyY1UYPvkNDNMXJGzAyqRI5wH
U9by0XGzT+S3BpTFyHl1msPzZvN1yQMIWreN1VhPhrpIozGY4kQ8Ou5AyXIYkMmwQuVgbjsXMdwB
IOjcEuSO246HWlTg8uZxCErbwJYAmtjjkhZpgO9IH8AuTKAVqMNDs8RLYOBZdzD8zuGi1E1JjrFl
PrfZ8MKGTZtULg2XJFKf3Nz4q8CK5+vQHp6tnU1LIgcOksNFMXiLyG7Mui7VJETIuawNWsad+ynC
WPIAFLI7H7Dm1JlxU6IpvN6zVpObROIIC7ZTsTylyzie4zzRqJsq9cGn24lOKNighgHlBZz3NvRq
HK8saMIMgWXHxRexdOVTHnrGR03PdH+oMaoqE23yi958fWkKnDf1FIpTGmg7b3P+HYUdBeh8QOOj
0QJYN4S4TZWe57g3DuKE3UsAGohUjQHRw4W//qDm7Iiut2j+tb1HoVkromtRptV5yuJPfWVl7wdL
799wERXBYC+ZLzy3uopRfT2rkSomqnwSESfhkpvLSBOu27hVPgbVjFaeny8dLSdVy6dvcWmCmY5n
5MTuX7M7+QOAaCjEEClp7xqbs2HOup0vKX1dr+kTmv6DgU2V7Ty7M547E35kJyVEP+r+oHvHRC4s
vXBEV0mZ1997hk0odEvwvUmb/NyelI/GXKXv74+yd0wIqOUGIgKDTL4exUmNxDJbPPGMPrLOYThU
PmJ2zdtJr45I5rtfkX3DO0LJCGzDeigvmlOBz9cQ4HmMnKIWwrJNxFCdUYf8F5Wv4UuumkfJ/978
eLAAU7BjXB6v9aBmoVnCrqoxQJtjYlOKrgpUYetvRW4dWS/sTZBqt8rulK2Gbesub5dQH+OZK0cb
YvfRtvok+di4oWp9MSb5SkUVmrmWPuZHzaG9dxEAKsUArjRej01oOS6zafZoLQS1ikZ9ROwe1EMn
LiLRxjOwwiORjqPxNmF7qIWTUaeMl9R9GqjNEJ/zpq0u6uy5l2gwjlTG9lYRQgtgQv4hl3O9ilJS
aBBzNQQKMLZvGPDhmS1CE5OAtkoOWiVHY222qTGhAJDpIAFAoejncba8p3KmElbN8RFMf3coCsZ0
l5Gsoou4nlbUGw16kWAAjLqwvvSIyZ7ioVDPk2K/nsZHkxfQBr03mUpvKxHZ4CljpbM3K6X1rqjd
uVe9BQjgcTwu96+UvYsLcSjsEomfyXg2m4MHyC0tfRgCuFSmdi75noMkIhzdynubkCSA3Y5CE/jr
zdUVZwnldtMlKjXt5IOp5DatBSt9qh0z6hAVXo7O995ySStX6JCkrHCe1svlYhuPZk0EZpYI7aLa
wrw0JeZs4ST0g4LH7lAS4oCF6w5XhOZuVOpLSKCrzuU5w0L0MxtDUAqw0oOh9pYLgC59EsqjJIyb
z9iGro4rcDIEXjh0jyUp3SdFOfQs2J0QcHKbZ5TW7xavhEjX4sYoCQUVRIprahe4YdmDqPykqrOD
N23vHgZo9r9jbdapNyrDTR0wDAgO5Ne+wlE6K6f0T/K56tq0nXtJYZf9xq6naYfQAghzypwySPwl
FcvTum9EyhVFRaP6t9BaSFxR74YHUcHud/zJxJXcZhA362GsPE9FObLpITmn6aOWR+aTG5kcYhEu
TXD/JO8OBhVLwjUkDHnzrLSgvKporskJhs4MfaO24qe5b5X5amrc8v5vjAYqAL1KZIow6V5PTUPD
Sh2y9CcSpXprhyMeIZPxFOWH8l178+LbYWwD7EmyAtYjhVrqaAo0O+BDeRSoS9g+YgzyJR4q5SAL
2UsNyD1IIUnRkZrfhB/20rR2mfAFazyuvikT4gJOpWdSCzs5D32v+uWk5Kdlyr/d/5ja3u0oQ2Ss
G5G94dSt5xjZnpIVI1nWkIz5s4qDGsYSc3VNxYDqu1Csa16Y0/umHpLvSCiFz62eomWOfnd2ruKq
u9ppZPyhhqKw3+R2XP4rjGH+7/6P3P2NsiXAHU7XcruZUSSvU83j/SO9DSFZjslDadvdBXNL8cYb
0iMjk73xaNGAtwA4KfsQ629ilRBUG4eXqQw9RGu5JC52NyP2r4OCwNPriFy9t88kyIVwF4wC0NP1
eH2pJbwnE+97NqMqVtrpN1NKo1e9+zuZIMxCOmgyAUUFcz0U5zemU8nU7CbFnQEjqPYbKtsDGpA1
ziKn+wu3NzH5XrjIAkHz2uZgEWazVjtrAzesXj5Utts8lHqCqGCB+sH9ofbWDDScTL7Ar4A7XU9s
GJw4MkcqxINs5Uc6ttZTac6k01GG17Y35H/cH3B3bvQayJv5kuS6mwHNpneNJBWomJnKY5TriESX
Q7xwUvvw4KXae3uRoEPtgOqBzE/WY5HRO9VsMlY1mMPHLLN7JSAnHJyD9doZRzZcoZBBZaQftXmc
HL2bywIZ28AajfjRKubmnIdN8eP+l9sdBUgAvU6SrZtGK8yeYiiihGpk0XXVZahi/TFK9NG7/v/G
2ex1yjggFHkHA0Bakz+7Uw2IK04Oenc/efKbzgiVZkqeEktBJLvZeZbpJYOGNWxQ60Y8P9l5NWm4
DuRcS0OTZ9/VPqn+HOeqFQ9GlWtkJCKGdW+CL/kTiyvdOKuz1T1qaqTEQUHLWfhlkjuQCHSn/6Mt
NU3xVSNOPvVJmeuBKJHb4lLKy+jt0GYl/18+G4M/hKWxnAR82oxaQ2o+uh35xLmtsuVzO+dteBAP
7hw4SftDLYashNLZps4zWh30yQFz37BEJtctkvlTW0Xugzp64A07rbu8fjWJCdk3P2Hl2y5CFpam
V6MLESCQmxb+OKqt7/R1fZQj70SF1Odg2BJPUxXblh/0rinSoVbp9LQthDQd9D8hmxpg1dFflJpw
pic3OtiqO5eJZFfQfKYKSZK3eQEWuoqL0fMxVbQ9HsZ0yj52daH58ATMg3XbO31Sz5KmD8oIhKLr
u0TklFYwxu7ZrplFFazIvhn0hA8Cmr1RZCNA6nNKVp/cPb+EubWiD7oSlTTsGlX5DsZ0RFSZEnlw
f1PsVRtl7ELbXip984iux7G8PjM73e1RpU6EGtjuFL0f8ijJT2WZ2H833Qgnhlg+Gl/Gtuw/4ec+
/5XatqKdTS3D/uT+79lbR2I4ajsYH8FH2BwKsIt1CoCUK8eggLVEmv4ANva/UuuPQNJ7I6ELB3ZL
cizgyq0n3ozqpIYLpukuZbEfg0anC6nZbPLDDrLq/VntHQm5liQS1MdgGa/HyqYoyztD6QKtUxzt
RY8cB1jjkCrVyUTiNvvopYqb+4gATn/dH1n+ydu7lToqtwxtFR6LTXQ6d3nbafjeBrGl4j4y9zk2
PHj2vAPPbJ9gqM+/sYA0QyHbOjRGoc2vpxpbimsqykAYkeuZrziKg8Qycv+1rdcHe3d3bgSYkshP
SW4rvpDjgm1mo9UHVW/2j86Y26fQiofrYNfi0ZJayPe/5e6OAdKLIhyoAfod66m1lIaJbLljzG4I
n+NKMXDW8bQnI9aOOh17U6O5LO3SqSQBpVkPNaBZ1A8oCATOZMYPM9nhqYFf/BSlqfK3wvgHccvu
NQBoC91vIkD4vfIH/XLdEP2NqJ3Chijo9JyKQbiI40/Tcz2VS+SPRTd9KRdz/ttycO7zDTGlV1q1
0QfbyMqj07L3nX/9LZuTSaWuMyMq8sHAt0EyHxYn4sEW0ihx9BvPBnceUJefGgpbEEgcG0NjDxBq
UG8Tp8QsNZCcaXdp2sk83989exc6usDyEEpHsO1zr6ljimAauXA8K9kp0/XxDUVY9fv9Ufb66aCn
pTADpRUJidospGu23aRMAkps5djndNTmi5FIdXq1hHdsu+Mby0irN3EJRq9rrHn2KX9N/aXNhDM/
CIouVwDg1ecytKzHnvz5IBT/CYHfXklAZoENIwDKHt881TpCiiWKYwJ2Wdv/Wy2p82Kq8zxdS84x
nNoOm+QiczoOch26b6Pc7P+OTSO7YMeb/pnUhlbgUul2ddDWY3mwSnt7jyYmmaTGIpFPrj9fWSMd
pFEDB5TaOsmpGUP3AbSm9UcH4/bgPtk75FIrgFyB1w7E5HqsNhVIQEyzCJJhnD5l2JacSjcMsQxT
Fr9JEvPD/b2xMzeITuCIkSaAErc941WsxB09FXRXudxMIuDR6DBJI4yDPYBE/sH0ZK6zWWc0oyF6
c6fQrd2yUE2UXsfBhYWUhq7p2wJZ9dIcHX9s6vIFnK9+STL1hz6N3UFCsTtPDhoflpLajf6P01Uw
R3OISVQnx8DU0/TqZsDu1cE9El/4GY/cTBLYIa+rtKHYNoZLOEuzoTWc6tJIHppZ6H7p1ML3UjyO
ld51TlrYjR8ihftEGRNMB4z51d5OjEznEr4vsm9wsbZ3dwjeKe7peAnhaaiP2X8K0ZXnDu2LgyXd
ny45GjgN6Uex9eB13LQBj0/xdVg05Z1VRtZHyF/ukzemDtYNbeYvy+wEBRryvmPMztlNw6PnYSeY
Ioz639+whbe6cDfIP9CRr/Wu/T6ptKJtjEY+IXRQPo1T4n3o0iJ7fdBPMEpLmmNDYrM9q13oxUpR
ABoZumH0kdrQn0Pi1INRdm4ESWqgUUX1QBq5rG+ECHXWPrcZRcPO4XMUp1V6aszeebuMs3oOY0oz
Byu68ypB+pXNVIpZssu/HlFVk06EncrHNOMZarMWE4f2vTG+vtizGmcT0MAVjBvQClQErbq+jFMR
npsavM1YjM2B/NfulHSwPbiYkA1uI1DMN/NhcQRL1VQj7uaYJJlNclTi3NuFCK8iK8NWxF1kU1Gy
jaZV65SlEiZxfaSHMtg1p7OY2yaI22p5KGb7iIe1d7MR51Klg0CNHsRmUNeukOkUfEVPrcondUbJ
urfwI8M9IT6ICHe3oqwUAHKWRu2bV1pbAEv0Pd0qu0IEvcRJWfMXl+sNmFweRGXXfXr96yTb6gjV
S+uLbdNvdBGQjibiI6MxYJ6nCz1TxYm+2F2eXX9nKGIxMhTwxls2ljYvrjLLTpzWZRmE37kKGjd1
z05lHDG291YMLysk1vmb2rR8JH+Jq80WCXlNkZdVUzVfRbNEf+DlYb0ZSy38fH9We/tehu6SHI4y
yfa9JXHvHTHKJpKaup/hTudfFUQLDvbF7oSoe5HGogpHor6eUK8qUEt6HjzKdsoFW4/GH7O2fhhL
9ei12duCsEmALCPyABRpczdF2JNMmss7XucCnyUMph/yNs0+L4ZoL+hzhQcXx96RBhzApKR4DZ9x
PbUWDnqETQHJgDk1QS1U710cTZPvUuY4J7ER49q7hH/dX7W978l6mT9JUAQsm3Nmp0pdT5ijBFGR
uZ/h94+Yg4v6ORyRUr8/1F5A9stQ2wyEZDlrspraiurGxXRJ4kR5m1eOUvs21ponp7eKl8kpAUVy
3XnB/cH3FpN3Ew1TYgdq5Jt9s9RpYtYKoGxpGvRCevkut1o1UPV5eUn0+MiDfe8wAOWCUiBLO4DZ
12upY5mIHOwIBtxUw0trWtNF6dQjPafdxSOVk1wybspt9Nfg7dQUGTUkK1miM7Zo5XmM64bSdNgd
nLu9zcmmlMJ0FB9Aka0nFIcoOOH8xeZcxAw8Z57PaZ6Wft9a+sXIDDw9YoSp7y/a7lcEs0Z/hKsZ
vOx60Ewv9DTqKA6C2suudY8JBSSQo5ba3ijcw+x9CpEAPjZbI0T+w7CTnHbGVNTPDu7nL3MfFuf7
c9lbK2JWFEvAm5Mbyw36y008LXBwrYHdn6LQ+S1Jy8mHxjNHvpPZvxNVSW4a9FCeF+0GE4v0fi5s
KhhO7VqX1KoKuDTuEc9r70gRkHI9GtCYiULWM5K27mksVChBSt+js27KaMAqrnWRFY+OU0UHR3iv
SEQoAFhG4hQYc/OY0cRTwVxAm8Q/GXhmsnjXXEnsN6ayxOcxBLhvLLV1aZZU8fvMLvGqM8Pros9H
ZvJ7M6e/LM09EIijcbSeeT8Oo547I8mdaYl/DDNPTwUoF7zPMKHQotT88fq9g5qZ9BHB6hgewHo8
da7DsLAHxssr5YUoPDuFjZt8dFMoAfeH2jsM9EMlagIFhVs/9SScXW+EyRZPrXeJvC77MuKn+hsR
EBJUhFrIBhJNbiak5XlsaBPkpzrUFb/U0iiYFZcQVvF+g70GGQf2GjtHSp9s7pCq5UbE5xu+nN2H
fmqFld9o4fA5n8f5oGeyc0fSOKBbDmIHEc9tmb3LOuphnhQSiy37YqRd6c95PV7QSGthMjjuiWbs
kUjhzqsqTT7JodDsl6YE670xhCLJXa2no2go6R966hoPVTuIk9G12X+z0S5QQ5MPXiiMA0O+nQuN
Zh4gQ3rapP/b/nkN6IEeHozAQUkgbyGzdarSuj6Rz/35yj1JxUjyHSVBx5TsvPUU7QH79CSJKbjF
eXeaO/ABFb3Wj/dHuTnUchSeN1YOWBI9oPUocdaUFO1zRhnE+GSDqnlb4hRyIUT8GA/KqyXO5XAo
MsA8Z8OQxK2Hi3JjbIc6qYMqdt2rooo2UAYzxadVM1572uDQECCgQcUNwqOwDUZmGpdh1ddB403i
yfSKJejmtHhGbOsoPJd/1KoeJSUC+SIwqchM0SJdz0rto8IpIkIQRNEQeRHziG9hmV4SKEPXEHSv
j3xL81hT7vZHb3q1lJ8cnswQDVT4Y1QZ18MXqHtVSQfmp0Dv6Ey5rPlYF5JOSkAWtGVDv6vlJ93f
ODcHQQ5Kj1Ri93kLtnOu1RZXsSJqAml3dOrgoV8qBWtPIwmjy28MReYNmI0iONtnPT974c3tLKMO
nMVZrl2qc7nYhOx168wHD8HNZcasiB6QmqRMLj151kNJ+yobTEcdqF4kO/VG2P3Q41JMflSbyofK
6K0PUDLiL/dnePP+yGF/wgRkLgkqdj1sw09px0irg0mrECmYefSSqOp/4zvKaemwtpGt2Z710Zoi
EmD2STn05dWwFD1wE1fz+zHyzr8xIQkN4AqjTrr1tI1mR/HMkAnpqlN/NAoOKTU1G72h++Ps7UKq
TuA3ee2QTd9cX2NPvTvOzRp9r6Q4u0363yQ88CiDd9RJ2htJEvPQ7GNCFPTXS4TMsKdQLKkCW1vc
Bxesit+knvpmSK36tW8Mu4GOFWsE3EECRtdDRbx7yuhQH7HqZMTFeVSv7jLxmHZm/nj/++1c/zRD
4LizKeDHbCmWbIFkQMO8DKLKFo3fzbmavugEeY9gD9xBqlZkxcGa7Y1JiwCkl5QAvunLYxBnJMwQ
D9RuTM4JPkt+2k2Lr2m9fi1d96g5vnemfx1vEytMechqDtiDWkLjta575ZRO+vzoitBAoyGOr3WT
HWkdye2wfRKoaLD7NZ68G5uSkvfa6tSmDHSlLM+UxtVTTmHleZpcW6pwAwXKVYdQ041OxmTrB+fv
ds4wSaWHCFkk9HdnM2cnsVq7brnHShTHHvNoMYKxh/UxRHn/Sc3G5tHROTD3N9PtEZH0VcoNZMow
6bYKeJ4OaqUZUGbgnwY9iVJ5mkgnfB1piFdfZexZ/qK0gdYSw62PiKgI0NjR0v57sr52wzT7kxUW
n4rWqQ+OyG3rFPaFBruEFh4IC5jI67FSy86VhZkBx1z6BL+Jzk39UqmyH/lUVnACcQsGKFBE/UlM
WvcC4JwnN4N8pvNiRcmP0MvMwnfqpf7QNnHx6f5Xv307yK8JELkyIMC42yPcDBXVENPmUyhG+iml
WHdS8Vz5cn+U20NL5wlwBPpLVAuQl1p/BIwj+zx2CXFSVYcqniiWHzmD91lk9Xd97N2DbuLepBiQ
lJ2iAeBpudV+qRsss92aDRXPwLV789LCAm/eYVJuH4kc7k1L0mhhfKJgclPtnAazXNg8DRjtBg2y
Ps4zH6Bp5JdeF73thHJU4b9VtmE3kc8j1g04iO272bnIOqmU4Ni5bhpHjxPc4LceieHnXoF+g3lj
bX525hAGYTg43UsoPPEjs70uCDOv+paWrv3c9ZH7rA4lOZ3hNeNj3cQmbrpp9DGvtYQuVnMIwpFb
fH2b8aMx0JU1WqQdtvQPJyRpNsykhYTbl46veJn6oVn0/MnAfPOt5/Tqm9Kaje+zpngH6eXeCoFa
kKg0oj9kXtc7YUZ2a3IHo4HCaf4npsh7K3QFwxLLqn1o1sNv7HOgRnBvaTxK4PJ6OKNMvFBtky6Y
cSr6p1Ss6UHggoH+g+H6ojCPyjs7d+ZPLTOHC5MoZlvZT0rbLPtBaRHn0Ie3cd9qPkVU87F2xyPR
4Z03gaFkmkcKQPK1OVOqGfdqhllO0FntsFzcRtTnUiVJeIoaDnBudG7QRUlyUOC/bV8j94XRBq8R
ImeUjjb3Z1thPdtmcAIWnFWRxEo7QO5aOLZ+mkfhF+zgUg2nvxqBSIqiGs5exuzWfmtG+ZG++u2r
zE9BUlq2eeUDsSl6ll2Yu12lt4E6CvE9FSbS6m4xvWm1MUZ2TRhfkScocYzQx+TjXGbi4NnaOUe8
VdyeKmVXGm5ys/9yrXndEsLB7rqgjebse437hu/ESYwUAuRIbFWjf+ZajA915Ry1IXb2mfRgJztl
HXiiNxkGXEJL6yfRBbWrOEFjj9F7XY3iZ2AM+Yf7T8XuUFRn6GzLiuUWzdNDkqaZUiECU+JnXCyR
6QtAfKciAel9f6idy4Haj1SccWWJdNsvrYQGXR8hjkComNNcF6Ude55mC6Cn1s/FudPjo7z3/pBg
qdZL6KYG3kxIfuKj7NAytd0wITm0bOWULMr8Zuis6bWUXc7P/00SiMJ6xMax51RRwjaI3GUJIrul
VdTPyxsrA0n0G99THlRawT+1r9ZDjUqnJaGZIdyaDca3xBP5m2WoFYyq5wQiUe7Z7+8PuHcgsBmh
uE1Oyr20mVsd27W6JIiaxrpI/LAqq0dvSP5N9KR9Dxt6fnI6y3uLIMIRx2cnwKByAeRKunXQstoE
yMgddJ2RtG0Qisy+kuS0J+S1Xp80QlCjICMRQrK/vrly56YQhk3WHURq/WdV5suLoWkhvKK5P9//
kDuHDi8/+qcUvFDq2BZEu66ulmggqbJD/CbR5muCccQ5AhncIyjQziVKCMS0aPDBTt428s1Z0yFR
aEXQGoboTpOWNs+tgAmINJDSPbloaX2Nh7F8Ks0ye5MKsHb357r3okiGG9kVITlz3rwoi+sMTvkT
sCCgSqXx+M8wUNRrlMq8tgZ1Gy223XNENOSXve1dCduPbA13rgGYlSSwhCT8hhthsVSdpz7ByN0s
xvxip+b4bmw8QMrTOSm8/OH+jHd2688iJrxzjgowyfW5RBy9m8KM6wYdi/g5r+z4yyC65GCUncPI
KNC1yN4s0u7NG5ELLXYIQJgThsI/BjWzfc8omhfPqevnDBuEj0QwNTHgcnTv7G0pAjyo51wGiF9t
g7zJneOxVSkJRJr1ELe1G5QpraUoSceHLukUemyaHkyLUV0cd8q/3v+8e4sJ65jmluyvUc9cf149
zfKwNqkQpJqxcOU43xvC40su3P9UJdZff8lK7jv3HQBGgtrtYhKflLy9JeXo0bkiqd6/WEUWX9s2
HV96yhUHj+TtstKOZyS6MDqB2JYrW7lemw4NomzeGM4fYtsKTwXmGj5wPuuKmHsdREmIlWpoHkkK
3OKiCaNBMVECQTsIPOpmXZsw6kQc1V3gWBHWf1lsJWddKC2XLc7gua/OuvngLKN1dpTBbc6qM2fX
jtQmu2RVbPpq37Spr9iFgU6gAvtnMMf+z/uLf9tg5UfStpXW6BQRCZHWq+/aUVolI2qi7RTNz/oi
XyORVb7opxI9LLd/s9gfafMHHlTN2Fcn23pIjPaITnsbnvMzYAOxA6kQ0B1Z/wyUJuw6igRqWJVh
P/bK8CPqMPeaBzO/aGihntNwOSqf3m58mNuSNyLlqqDkyP/+SzwKv7VKorCD70QMnp6VZRo0P0dN
U70CYUcX0uvbOb3e/+C3TxXxr0nrDrwPnbRtRgfazDFyQc4t8CQ50ZCMTtNgh++6NLcOygg/UQzr
xNUhXSWvkCrgNEc2aytmjoRXoEwVKr2Jt1ETFovfhYan+1odj099glL5FcfIhmR6BCRzGkp7+mtp
lcE4e0aK1ou6WO6LK9q2OCkAHH+MeotXheLO7td8Guv5gh1x1PtdqXbvqiF3jzLE2zVibSw+GLoS
stu5iVSA/FZhnrIpRUo+ZI62cwIupfwXVXEOcXIoPr96echQCCOoeFGA2aZreCnzxztZGzipGdmo
YtbehwXhw8+tNfLZDga7vZxAs5Ec0tbh8uVf1juwztLUmlsH3/NcrZqXTDdC68eYjTjao6hRwETo
XGv0FRx6+0DJFbworUKk4cWhl55e8rFHsXpu8/qbTkux86vK1mPfVav4JSoSiuZiiEMqKMry1hBA
hfzYq70vTQ2f26eghjFDOLrOe4CP8edFLLXuqw6i9JcwteJ3TuiKN6OrqFFQVcREfpPHtJaz3HDK
E9DCrjprbm3hZxwC+juNirAs/MwxAnwY4IDNp6ke5+SyxGVa+xFU2uipyHJahFmFivnJyycVdtgS
IpyL40uUYp+dpMOlVxpXPA9EefH/UHYeS1YrW7d+IkXIm660THnKUFRBJwMoSHllplxKT3+/dVp3
s0/8xGlTIEpKM+eYw7wbiKCkGfiT9I/aZDjgBtIVj4FtPHWFaRkpGb3XmgR0LE6/7QpPpL9cH/9e
fxAjAF+gYQNbMZL45xeCeeqXfgySLZMqyyVJ7UW0yA4T5Sw7tluZ/M+VLDIk/IT/Q5K4SBn++Twi
VGJvhPd92EEc38dQq+OED9Njv2I2/3+vvn//avSn9KnYKtEE0BX/81FkA0iN3FMf/FV3Z5F65W2y
eRCvkma7RYXytyb8P2Ovfx5HzPZYVRx8l5vmT7QnmLYAPhTU3k1Ejn3YfLO/+fVczeeGv3DXB4H4
MeLHKw9UsUI+ttsQdsUAVLMXSSwy8Tqkdn3lqq6GvGEgLG5DY7yPQWmjcy4X/TaDpzxWdgBBKSu5
pw8YP9Ps60Wu151T4yZHx+XbwjSxdvPJr7ISk7ss+pKMgXyPSN7+rD3TizyKu0gdO9lame+IZr6Y
spuHAqKM+tmTYfri1r3zdVpgzeEusaZfyhHjm9xUcrxmmNvuh6qfzZOsHfcXJHS8vFUm6j1Ptp6i
/fI13vw5nL/gAxfftGPj/9oWYkwOcbhXP6jxjDp6dif8WLWE+X7ay7RjVFLr5Klc2vELoUV7l6eO
GLtCjYjMb7vGS193pHbyoR9LN8o71ql62edyLR/3OdEzVJsxnNqDL90+ehQdZuJF5vcNGw/ngJs2
zeyXYCqjqXACvbw7pqtGhFqm2k4DWwBLTtyEAK8Ir2wOMwSzDmRDNE9tcwmiDj0xP6zYNrk5avdt
yL0F1PQ0gE98np2aFrYnS2QqYhFudT4vRt7uczasj7PdnaOUzMX+sr7/vGkv7ulUswzO2buoN/5Y
3yvbDJowRDAbG3XjTVl7h2SkTgqz8Qd/edifPcrlYQlXLcULkhjokv/cTNOEkGKbI49IVLctbDsn
p1TMfyP+/Ktau4w4Lkl+3EwXEC8K/vkYJvKhRtLnFl7dl86xT6W9BW0Sx0hy7ubGz+yLkNF8Gy96
xEK3TcM1b1PXqQuv9/TfKK9Yf1x+sf9/U/M/urznCzH74hT+J18TQ0G/sltCEEVPWfc5mVtnYbAX
ZQa38riK3lZJ6m04hhc9oKcxVJBr1O9XeKrUOJ722k6wC3yHBHg1GfXFEgYfwKFaS3gVsl/Lg5+Z
JslHNZv6SpDfALqlJtcvTEzC9ZOK6iY4DqPflbmwlfCOTRcnp3GcOnn0SjE/mmWU/HRbXo6crB3z
dE0HeYK8uC8FAZNbn8/Rkvxe3Ur35yxYqvZYO5n3xEmR9Md2stknOYn1m1FeeFHJiag6a5yn3lsX
fWqxhA7buxQjL3yV8WiLMh7C71otkDwrPc4PokVXn+OAv8bXdV9X4ih85XxtBhk/JBiMkVmMFjYD
1tdss5oylD0oAcKPofaH27os7XIXunP6PhgdbqTTmO56LPdRFs1eavfkmtR+Zfo3XW/G1nBDGuF9
nsN0inJnHnB8bOTwiSnSUB+s3AmK02naCEwt0iEopJ/U94jBWVVM07bPyOGTG4IDKOtwl2aa0g1i
TnMClMCvJxy05zMtFUacTbvtt7LtejjkZKMUCa4739gH/A99eAE3sztHEjFtR0SKap1hPWkZbgjV
Ulu/xJIJ52FpIk0vVhLgmJvENOoglq58lD3VyvOcavOtrF28oCXZhK+M+Po0t8Jfv/Y4TjqH3rf9
h+uOe3w1YGG8F43Tpe+2ksah0hllU8CEiN4BareXpZ3ShzIlEbbYnCn7ufOff7FG+eriwhF/nQav
7grXCbNX1+6iPI5xKdRh63cvgUEkfNx6q0CRZrBKMRVbIuSn2etLv7ATsqKcDGNZQ88JbJV38ZaN
X4YuHT8Wp3W3IxR59QDVjPFDUHnRXbdrvzlks+6C3GiUv5AUHdc5ZONQn0znYBtlcIMITgwXk49+
ardfe7P11VU6DQGvo02jrS721pt/00z05limdn+NkLFsr0kgCTMllt0Zi6o3q3O3bibSRVKmdY1j
VBI/4eBSvcyoI6PbqOHt5fTNFx2dGSv+7T6uujP7Rz6bYEnJFuvNPtXchdNyF4Vzl91EMhzWYqls
bI8X8V2Zr1Pd9sdeM+wgEmdbgut+tP07wbijzXWSOOeynsgPwKmm/FHZXjwMa6pbYpCU+x71/pTk
XRDIp3kldxn1gx8eIunQDjp4ljyGTtT6RVxuwa/FtMmUhzPSndzi1/Lgl6lhiTZL+yLRIfvnzMUT
q1lEGt0lnoAkKbdQudfEZIRRUddNFdW57JPeLyLCZu8uQ8RvnWN99qpt6udeXKA12+z2s3BIqoTg
K2OVd6JZlyKzULBs4CtN/eGFJOQMiMweYhoheSWWSn1Clx9/V/2amHzayXMpLslV5oSbzbzkgWFR
3YR10DxKhzS3vAxmlbxlTZ2eFpdB26EZt7gIReMun2bht9WTT9SvLsbaDC0Otcxwc1oiLz0402Kf
k8A36QEPmnTC2VXZl4ShQ19MQSng58i0HRipxjzYs3XVnhzTl2FRp6Lcb8dwNe1Nt4f1T0fQrl63
tRy2I4k/pXvSKTamBaTmJDsIXtmep9ZKkqM2Z30mCVUOxymsmgf8yeGU+CXJajdIUGNVnWuhhjIf
5J5194uM5W+mFElyhNS/BScnnMfonLSb+92uDHhzPE3W6GC8Jvig06YGGrY6OO+4s8fFxc/wEU+S
ThRaiQl6TrIm0L39ugVlDKPJvXGcIZNsxT1Yi3pHt3Pvs+ywLYeG+axKP/m0JF74TVYZ7mO7Umv8
iDx4bk96yMru1LfafdqaaN8uFpb9p2Qt+SbEA5WEpFTtzrL2W3Vd+1H33b0YzBRklc5P8RC75bnl
ml5vtsX2c+4Mnfdl78zE0ezb8mbB6TNiVuEP7+B14YK9VL9+aTY8zvN1T6aJQDgio1cTsF0GRCn6
1IVN+rQYj5Au601JdIBUvKdHZxQl3gf9WunCGfv0t7FzZCAf6P4L29JdcvJenPZ69YX7sw53rW72
ufOeyNQI5mM9DvFNg9GeOjNfHFNe0mCeRRxTNbrGj/en1dTy1qE0paIQfBY5Yql9nUjVfnYqxx25
CMfue2WXwc+VVu4PBLeVnwuxTfdGsMwPq8Xh6wZbq3FABRBG1Skqs+wqtsuOgoncWpOPcH3EqVyn
JSuUoTSee7QkByhyJrzNSjPhLF8rqyF76eYCi2XbN71cuOGZN01v4bBNn9rS29w8NsbxDs0sXHUz
eAq3b1LHqq9UlyER9F42DEWyQFy+WaulrIqQZHBFVeA5N5SnEboqVv3enonjGxoUvNUcYhO4DRjN
R7UKCYOegi/GaM7Cap+rDyi80s8dHbbyWs/V5ueX07d/FJrPcj3si6/v6xSDk9edkru6G5imlDmT
lT0jArOvLwyY0vvU7F6X5XHQifm4sa2XQi5eG9ARTOnKoXC5eKYk3F8IKvSHI6y0fQTlGMftSoT1
Vh7aZOi+uG1di7zRg/o0Ok3yfQ47fqyOZYQjkDXbJ1WjlCik5KQ6qSqrMwpxGX0ZRBY+KeaQ03Fp
vMSesFVd/dM+NVNdcDkJvO8ThXBkiFfyg2jBzalVcgN8kH7p5ktqWR1mjNZ75el9ydPQeuud51k6
xIsUJSwipcUz8d1A5p5U4tlxvLkvJJSa71bWWYAs1hXBcVYun2lzjXnw9OAm57UylblREUKKt6qq
qOCSeo7extp1poKcy+Q93UE9Dn7U4h6V+NhgXmy25D2W7yLNmTvM631UhnOS7/yrsAUHcIts8p02
t4MfAHj0Yizj3KTpej8sBGbkqXJrOnfCPKscPe0mCtn59lMybzXhX8KNH+mq0uvRn1en6HnkB2Gm
EgtkiUfHGLRBewpr3yo4T2LazmrPEjTMdRR9d8HPs1woI35CK+jkgdScoXoNehkyXo8D9VZ7Sdvl
dbh4d1m87Fnud17wpQRiwOrMaZwr7Imc9DD7SxicOdX1XbLvYZbrzXN/ARlEpFbamaJgTcVB25YC
yg1EKa5sulZuUeuoNIWK1qg+YGbhfaBbcC7fRXosYi9oDo0I0vmEk27/HAyRNNwa/qYg0lR6z33E
7N8Qy3KDNGMIZdpriUPgvuiHshhkna63AUdVfZsutR3Y1SPhENjpJTd7Bz0731ZtxInNaXTRxdN+
H/ajLw7pLNstr5i6cMMmoQHagG8GR3yZVXmeUTDPqDM0E3OoEWQLyzldrirf8ZKTN/T+W9QDBJ8x
/2E7aOu6TzRIVXNMvD7N7sqGpMbcFe163wZR01y3HtdWroIKO1rB7OTFHY03Hct5d78Tv2bck5C+
Mee6XfVb4loGSnQR8jFaaaUKXWIKl0fZqq6oXDaGBpNL4JKM+/SGGjsYch+wtDsDXTnxQTM3dXFv
D9jFPUGAFu/ZxSnz+GLcRtAPOdq0c0NM4qL2xzyk6wCvIiAB7keENKUgbGP8LLKI9zNiN/Q+Stx+
WKHlhnPEXKaUln30rRn9SRctaUEcSyxwLnUAlDtjNT5qozvC1/IZWTngFIne8safxvvets2S6y7Z
oewhZ8bszbB4i3hvo+AUSjCEXEQZNHK+PXIunizhu65q/jHWVdxzCHXZlzqeU49a0oSiysnPieuz
iFf4f8x3VEpBRkpn3sB1fqWEDinZwnhJc73K4Kfq8RLLfXKkxlPqaFV/TnubMdPAHS3Jo2ixC7o+
BbhPaG17nJOgGY8DVMMoh52OpKRD3MPBlmUEkpjd6cZziz3JzR7Yml8D7ynv3EVNFxYBCpQ934O+
2Qv0itYrgn5eHqO9XKGZwrr4paWMW3qDKrkzgw4JKevTPuEyxJ7qUXCgf52jibukZl3uebPH+x3H
AwV2MBiKFFJ//V99U4on0/X6fdw7p7sLmmVzcJqLLPLLAC+bi4xFFDUJvK/usm26WMTqx8yV0uy2
llv0xBfxgsLQEJwQYvgJ4SqL/SLrDbZLA4vNK8JFBAS4RTK59W0FWxwhjrqP1o1r3lRpX6FwYz56
EGsctpRdyjnUxpm3IhtN/DuO9ii7jdRUfilJIuHrz4t9n/HnIBhvcszHEGYAW94SJtfeEC5+kY5B
8GgDb+vB/HR7Zxt3hNvZlOpzOEgKzkXWfOZ1IkSpiDW59LkJ/G4qeqvEra8xpSvWpp6CQ2XLri0W
qcuXBWNhDf3VQHypsmoub1U5r4IUm3gdcpDNCctBG+3HZSzD4Qaz+ehXmVRhc6gmRUMee6tMrjbk
YcNhrOJpzU2TOa9775uhiIAMh7PfEUgT+3OX5lEfo7DlJ8DFOpeeYFy6Yc73ZLE12y5T1YHlGf6o
0G5/L50ah0Zj1UykOId6RwC8mD4iPc3+fdLt7XgMsin+ZZmTkCe6q5aemhI1H5u6qg9rVoO5NSQE
KS7wjh/ZA+LJPjxn93/OWrKM3bq+eBYgDBiZkVTbr01UFwetKVY4l2AQUyygYm/GCWFakhDfsdHc
3uFgHOfwFcPI9HfibRFBF96Ulod6sWNyt3bh9NTPcfkV47a4PVS0Ck0OdDvuNzuZe78IB5iuU2qv
rGhbt/3puY27chNXAAuzSecXX62VvJpcmJZXqQhWNqBr+9/d6q/1saFEa4BC++Dd9u3yfU7qwSnI
PHEVMEyXAcO0q7FXFwUc4dJqD3UeLeGiizmdkyfHRMxJsJAO4cQKjO2gbo7JzMmXeveoWqB19loG
SY4fUfW7JV6gvFyXeHT3kNE/JhKOfsz1WDb0Uk3fHmBNzc1h8wL0gYx+hh+TINfvILy2Ppe2XPSB
8qytARZn/bAmIuRjJIsCFEoWn3kCb3w9uXqJ3l21MCWIs3qZ8qAakiGvOWb6o7Fu9FvHMY3FUl1m
nrgx0IDXFSRnllez5l0/rl8Qo8iqkFRSL45VzkRxYJ0rzYQmzRHCGe7mZWY822BnkQdiJeh2pNb/
ojsdkOZul/nD6aV+aHUlf3bNIN7sVlXfZspmwGpcoV+1V4V7IXq5v27Emvt5GTrIW9sw3fJA7lIW
frst54Qmrcq9Svr3ZqPZQYGKlvO4WU+eF4KYn802TM9bWoG7jGqsG7pqza1oQKDnAwZMsSxw+laf
04Sw1TyUg33iuAanqK2zfldOOPzWah0UEqYqMcWyh02f77j4PWHrFbyIWTTXtAXz72ifgueSDfTL
qgH2XguGMtD7u2C3WRnESIa0G6+5wE43zV2aUaLuwy191bSIS16CO3z3vHEoD1BbkvqoVUwdjvXx
yGgl2s0jgM7WUmRP9VIwlenNU0QvWt0E2Y5SoPa74Ksp4/5x9v3le9aoZrnTW5uuzCbXJMpdHUt1
V5ky7Y/04aSR2GwdDtWos+G6YXbwUYH132ZEQvY3+EsmTziWXbzmmDuqItx2zz2iCFR36eRMn5vV
2X/iN9l/RoqbNKe+74GNZwa498m4DxLeYox1MNStZszHuY/eus7O4rDrVKkLyDU+kxUmmLWGTm+u
OH7VaQq70sljX3CAW+4wBmPu4LhFxzn9tHtc1WicJxBJOHERDk+uNwCP1rJ/9mIzbzdgG+HLTq3M
rG+hbT5CJdVVLgHeCSZl+Ha9dCClRVu5I2vGOID3XUf8XV6brfeKMnWy9rhNge0KM7eYn/nQ6z61
JtDblcyyJn0IGRz+xs5mfx2wapuLdbvU0eXWpNdSdGtNmebq9YktADSkp2p+GGXdG7yo47Ur2gyf
3KJpTPAahQMzi4nAiMvUxem9O10G000JjCHy1SDcPW9G7vooqj5pz8zgLaPOdVc/181Wr5BzByLP
MNWtD6KMiBMYzRxSDDA9/y3W1d5tetk/2oZz9N4dvJVtiQp8OlP+LjfRPvjj1aZb5yreXDkzDopn
0lqBWfvzSM3yPbOWTjZQu39SItDdoQt1/USMrPMpTFT4MjJBrfJZx8kT2uXuq65Wpzr2TQL1enR8
/km7kVBexNHS0xiuoQAIsBvXhaFrjIqAw7s5lJO4cI7H6ZIo2W/TNwrZ+q2cUy7DRDhKsulTplcV
1mxXICP7jNg1YFc0TU2vlWyuKkrl9vhlNPqS7hpVP0WwRGM+LVCzjnqxsmUO449djnp9sDliDf+V
kiR+DlubjMXcpvZGDsrLcpVEznW7bFN4u8Zw55e5m6urdvPL124HRror8XnUJ4lFb0V9v9CWhIGK
vu40K+UxAuLmSqjHhrskSUVWbAz8X3EHiuoTMrQhOsztpssTo1v5BFeqJVzFA5pSg5ed4dDPXyNt
k3tjnYbRWuO717D864G5kmEjNF3W3HlMsabcX5rq0fE97nMzL2N97KdefJcw/1SuF8NpSJAz4rC0
3ZGWuJRQL2JbPErHtm+mY7yI8W1ve9ivRnFU5LgtmlcUjM7PmgXwc4LPUBZMKsR72Pj1p3Giaij2
VQdMxfF4Oc+7AeErK9XPxyWWI4mHS9fetP3syJPnjs5NymkXHzFMCSEyLYnor5qx3bsiJkGhy1UV
c9uMY+TdheE0J0d8Cqi36IHRMvtJVZ4y48uhKI32rndgeqYKg57PNfOwKJ9LS7kad8uaArHrqQc9
i0MuZ45YKgwJry/j+NkYEWf1fWKGjJIo2v2PDibGjyHE+LVovNajDpjwtshkxUk94xxfMHQbkzwb
hPm0dnvlHdgZXYKfx0bgX5jNW3iOvdaVNA7l/jYF0eoWzRYPwWFyQHyoILy5LpLBhm9DC5v7tiSD
yc8N9JL7zdkyr9BZ531a9ktryeETlbewTIfPgnyQC5XE954jimccAMOIYW7XNjeMOtKywIPMeUk0
liJF6tX+p5YOp38Sfrd/dFAd0ush7OfXtKrkY6zTUyWVO15ZxwMb62LjgwqEWxNCMsiy+ynb1ncG
Fqm6QibV3dIE6Q+nlZwMxKzyN5rO8R/3dR8z6sllgiVKC/BJcf8QV5XuILeCygFIJwlb2swmKI+X
JhtDfNWkBw5WmQHdrLO+GqB4gR2plinQRjh8e2faoOSwDNf6YQuF/aq5q58DPk4Fg2vyfw9pSaV7
8c67m4JsQB/td8MnNACK0rW2Apw84M/cigStHCtiSF97m7W0oAnLPCfvIkQg2y2wAfmwT8EqQPYB
9qNvsU0oG3wjqp8wInB/mjD9rPMEs47snrEukF/ah8BThNxE7mFjhUYc362Dngl2iflU9rJz8yHG
Qozg93iSx6HX0+cwIzjsdmasMR63FgUdLXCMTFfFuyI2xN3S73BIGnXaHPrqI5ajXDa+KeV+zoDc
X9FJBxfQOKJb2RYGTlcbmNWcT2ODnKw0noRZJJMuzEHBUxAgh7uD6yGW/THceywGqfS89lTtDSTI
o5vOmavzQK9bdFqCqXMeOpBnQm1V007qlyqNKR+sTFdxtY5VQ5VDmmWwcYpWfuMf29Y60E4WCZnT
PMwVQ+mtiMdAz6961no/U7Uo6eS1CGA0ZRbaJj51fum8+JMNU9zo/QZiVC67mHPwmGivr58DGetF
5C4eoy0+opsOPocE7/YPunesC/jCpRNejW6MqopwTZ/Kuncd580tu7W7ru2qk8vf66rhtsS5Yn6J
vWWnvnLSPR1+JUPlU88w9OMZk8rQMOTz4EQrrf2+ut5VZBt/vdchEDrzArX0vzGyXvahYIhM83Uy
Kpbit8j2hOxorGbb27EnGvetIX5l+iA4x1sf3HQQcWExnrdfGLYY93O3xM1SFyKLO+/r4KjIjU9t
y4TwSnjLwih5DPZ0/3DscKHxUMOV33tIs82ZxxhmifISxb1xJRJO8B6Ejsvm9hKs8zMCq8WEQX5q
whHnp6Efa1AX5inYPTS8HWQT45xEV0u0z85LF/kDlca8qih5G8ViNsjNk6vZUhFsi/RHrIM4+THH
aZNM54opqSzz0Ma1GkGdqrB7Vym3zEdGuyqONrVBdWurqp0+RZvGHLtA9obld5lYkdxag1jjXAXL
0t25dOXhOSVhYz22AOf7U6z4/w+5mzIowMKfGL8PWUnbfo5L17HfxGa5NpiUbNmVYX3zq8Vek50B
xefl2psWrszS9RmkAKmt5mZzZkyd4zFplquxW8kSmfq2Wrkq57F+gAZV6tOwJvNwY3Z3r49L1AXN
Nzw+hKa3HVNzBPMM3SsDwWTP65769RA4W5cwyQBgKbYo7NP3hh3zjEVgbe/GLaKF2V3u1+NkJ/wR
8Hvevs7Slr+M3T1zHXMINAcbNuKrI83g5tJZ1ldMN6V/sm5GsvzQBXOOjL5NDjXXX3jE1KwZvsmx
EQkNVpDZK6n4oYJ7YxPXku3yMUe6jg4uLOftDB3Te0V6BK4UgdgDUmdgbzlyGueROapsD01a7982
nQzP6KK9z1sq3YQuaayOoy6rnhECNWJeahS3OQOU8r6n335MsfGAwhyOXZSLWJTfplGOXrFEZlry
TqntvfP3baWQXVz34M2+/rlhSv6+zo29cVSC+3wGVnc9jxje05nFRydgX5B02VwHda1hCkz7HUOg
pT0OcglvB3bPmu/+zPBGbcJczWG1NndtQlLmGk6MH2SgVJcvpa/ICGAszlwe4OdHt3v2sxpUAmSa
tEt/0C3E9sNeMvd9rjkRP7uOGQGjsTQlHCJKyo2pRgD1oPViqB4lb/dzpdGVHJphMe+wjdJn0XRe
c5K9SJLngdTvN02qJTSd0EYf2bA0GwBMNNJHb1HXF9Fqm6ORmb2YPDQJJs2yAVZbLVG4d+PkrVdC
tLq7Xty1vFqhMA/3ESImMiKqiOs7Mz34BbZ2TGvwngTvWX23vEO8HrWFmkUtwZtHQny5+HvGnlok
Ya6jxHzTkrvpaLcOFkdNv85t3GTE38672K6AsmR4GNOxK2/hUDkd8YZV1x4rsc+vOySB8UjvuP3o
Yq/8iZF9muYUmONNIFXonTatq29mWiEpp2VZP04qrBhc+ukAW3HbJ5PHk29u6ZfoWbHhz+4vwgZZ
eF1cTgX8no2axfGY9U5LT/KB6ghfzUkdHbmsljZ0ci326aUsaYdztxkwLU2odMwhtJt9nOpgUbwS
G7l5yQm059IkLSeel0GzksvIcZ5lahvPHjDmG2N9eA9LgzN1wbIErK73St1KS4l1XBDtLBxul2TC
aK/010YH4Wc3s6LNOfZZN/64Tf6do4ypcpc50LuUY9zS440QuYfRME8OwaLs6wYge5+AIzksnmx8
ika5X7h+kX8/SBM/4q6D32s3cHznzt6k27Gstu2xgor7ElRad7eGIUZ5FOFS4wcP2WA6ikjIlBkP
5cUpNUzDL4gBIP4SzVKBXHqRPnl+V3enWYUZkA+tH5DrZJdi3rz5W8+tGxathxXOG7KKfj9oF64b
KFuZyKNbZhXW6Ekw3qoRHtm7V+9pddxDJ/2eDGMaFFr3djmyrfFPqLu+I9Xdjll4rd1hul8sIVcF
bkhg6mnX9Tf+4ABYlx493InSwP+io8X84vRkqNVU7gUbAsd2aTytlxamJgv6ta7NflVDocCXtnEY
yUIHal5NaaLPnsWh+NbjpnvaOy+mEvi/SZn/4pHBDsdaKcX4yKWa+9P3qG+nbaacAnVVtTl1toyu
l/qvT/mTbY/bL45HGIDjTpdhe/QH8532RMfd3qeFUiDOScvXjwYPrlMDl8NugSwqzMj/8qv9i493
eeh/6J+oMMEPL3/+/9HtZ+lxBwnsqUNChm8xTB5ehmQU547R/f/+KEKTIediIMV98qdICxMer90a
lRTKg08QpNV0lnEzn0tP93+xK/mTRXsxTr4ktP8nDgI3uj8YeeWqejbckhaiVn3eCHISmqSrzuyF
BsJm/+N/Xh8XfjCJ1DicQQT848s1m9oFzJEM2sDmX7f7Yq9TTtC/vL//9ktBYEbG6mOD+q/1gZq9
SxpbZwWMPeJmVwjfgUCb3C4R097aRH9hT/6XpeGR4u5TwSOOYED/z6XhQwgfRzT+RRbrH1XoNge5
Qimv5uFv1iD/ZX+RaoYMiOQ2cqyiP0ihqOK00k6VFUAf5gUeQHLfUu/+5f39m6fJqsiQ5rEgYnwV
/pTmqshEtIV8JmcCsR8a5d83UQm3yyeXLhkBAxadLkXdluJZx9b7wixxPvrwY17+9/WSRfC8Q25M
VDR/8Ndp7BKkGbzZ0UCXL6oMmgoMrSD4W1LJf/mVifFgYaYAdyRAB388ya/LtKoJPS1g4LiHyasA
A50SIQN3zAmnXp/P6UdlHkAcLiJn8A4GtlO+r+pv5p7/Xk0BVpHMuCDjcpJmf2xJp/RGRim0907Z
2B/MUxh2Ysmt35HfVX8Lof73UcrDLrLE4OJQz6//z6Vb16MnGHsAhiVeeq+S/rtSscOMikMUtUV4
aOSy/kXY86dsxENAR6YWwjYs8XnTfzwzgQsO3Lbzqom6OqRutzHM3Mdzlyl1cGS8QZ5av6Xa1qf/
ezX91wcn2J3hCUNK7p8Mfmgm/4+zM9uOW7my7a/U8HPBhb65o+yHRCJbMtmJjfSCwU7o+wh0X38n
ZF9fMw+HWKf8ZB2KQiYQiNixY625RrPJOGcSNDpwuCN+R/03bUbCCFfCzJpA1xo0pqX8KhD402e6
5IssrlsHT9DH21yaDeFBxej5oTEXD7lSlLeTkdNmHcahuPr9t/zjHIGxFzjyskKyYp0zZRKjS+u+
8bhWGblbdZiarTZzsPD7q3z2jSx2u5iNmCK0cyYBW/aQFqvDHDtaLT7iioMsWRbHCcX8F2vUZ2PU
0vGCYTF1lsOhjzdvzryucaA0+R46rtMopvBkKmn9XYPSoAZzaYbDijIhtYLff8XPbiSQPBLSSFvE
XLvcgn9b8ZVUpTcq2fXOg178yPXIKta5B+l//fvrnBtol/cBq6WDxdPiXNE4Wz46RSMmYbI9zAWY
BwHF8talQltzWoGhEkEDmTTSemuRR54Gw42/+Jp/XC0R0qD+Bw9jQk89z4aXvc5xLYfNfghP2zfh
uq9S3SGMbki9XaiKrzB9n40cwI4LsdWgp39O4YxBc6QTxlbflWq/ISTmJiRLaE12mvvFOvbVlc5u
LJzROZkabmxkV1aQFxrZEGkWroumNve/f4afXmrJb9WBWYAkO3vBaXWFURuanm8qifkCvoKodCOp
H+ok/irE/LPnhYXiX5c6W6moQWzJIZTn97EH0lonazSitxYQAm4h1SR38vdf7XzW1NEJLtZuvN0L
B9o6ux7bH4BvMpPBoAzaFj/SiFRr8jaZjorQMMZ+40S0d4wp776Yyc5v6q8re4S1M1Z4L87djKku
cTnqugzcLnN/FlXl7TOOg2Hoa9UX7+BnlwKrqDI3gyS0zLM5xobRn09Cldhoe/cnYnvTxyjxTfSt
8tVG4vz5Ld8KA9lCEYYmzMr7cVrJc9nqSYS+VTHGS05jtIe2GNoVBxf2be7mX/nkzmdPLrfYdeHH
oGaEinn2zTQhyUhxvT4YlQT1pO1urV92CtwVHKhWFZ+Dk70vntz5lLZclOmEqs1ctoLeWZ2aWH0j
nArNpssB6IWuWNmuB1By3+Ie3lBxWAENoOoQy8Z9jqdxuPvTQ5aShqfIBsrgO5+9+H3EAVs7FSIo
plZsRbapqlujiOR1EbtWwDFshYSk+upLfzKG8Orziiy5rA4+qo8PtpfU+1xEBBkwgKfQ1pXZp361
f0Ztgrjg91/xk1G0LBpQpxZKLoPp48W81gv7jKCvgM1ithGFmd60WpccScbSArvVwy9uqfbpBS0w
roAJiQA5R5nniROpUVYL5OmtftLp5nIY49riJReVt2v6YfjmxHN2SEWn37D/yx/pFRtBg323WRUe
J2ihVyQ0rPBwBGEVGiuN4PGviudPPyVitQUtiNz0fLSP7OAJm05RKqu49RrhzisGiLVrc6XbtbaV
v/7+Mfyqc/7dQLaMdAcDDPZ0NA3qHyq7DvFiO40yiPGMXTvh6NwLT/Z3QyWNU6LTENajMPnmdXR6
82Ysj6SuJmtcTuExS/Ju1zvV4G3+Nx+KjagJRhKkzDlQpqUdqi/RR0FW28XRTidvPc92t+r7sA/c
iW6XydG8X3XCuuzUuQ6svELzzZMPGgmqnXTW6ot68bNpiKAal9IbooR5zuxB7R+Flc6J9DzExRGR
udjUwu2v2GO9ZHXkcCQ1Nl/MQp9dEy4E5TBwWRaws5ULSKc6K0MkAmxEKQIZvV9OroRzk05un604
66MHUYSm88Vi8ul1SRlY2JaoGOzzKZdD8zmmN0fWuWFz3CDKBTgriS3l8CXGW6uo8SbNGvOL5/7p
dUEhLhMfbu/zx16JeEykVYpA1XNj56SZbaM8FukxxBq+7qtJ4wwF59kXU9FyG89fAV45VjVA2uAe
zzgNAwpgqRvYQkBs9vdJMnZrXdrW/e8H9SdLCrFAeMt5saFLnsMGkJvmlvDmjsmtSgMPPNEeDwGa
iy76ibe5Zzc56j7VggGiVRpf1Hef3FqdB0nep6mh7jsvRSgdpjbTYoZSntrH1EZd75LotKVo7QJR
6qj9mu4rss4nkxkXpQdDobBY3c/GL4sbgFqPZUxKjpzBq7BgT/TgMydMfMca+j//jsJE0pd1m5Bm
9XzZdLsF1Gy7IjDzSTl2dtfexIh/q42KkTLx1VxEm8lzpuvfP9nP7i0NAao8bqxOcvPHpUxgr7AQ
3ItAkbPYTpVW7IRVqwFWXPdaR9KOm7Cdbv4XFzXpeCzhRUs5/fGiddElam6xWNtZXB1HnOXYLCzl
NarrcQvj50QO75R98aZ8UiFQGTCEde6jDrn/40WnMHXs3AxFUIVFR2fckHeCXM4cGXuLX/X33/CT
up1EDAzOjNolQui8HBG63st+oAabMCAbeM0O1jAbdwrHniuBxds3YHtvRDa3T7+/8h+ouyyKnJuS
NbsQtpaE3I/fUy1nlv7JQ35E84BDjak5NZxZ/sSjMW3i2iBI1ahb69Wtw5rsXK3rZ5SotXfIyQm/
5whnONb6UMZrRFBYCn7/6T57q1iuebFobbKvOHsIVj+oCjM3i6OLtg1LKkJ/JBCXHKSrqzDq/ywC
8NfNoONN35YyjZCNjzdjil3NaRp2MTF6ypUlQBzodDO3iS70P78ALDRhtKXktKlkzny8FAdMRhdj
HgtCZOhbquCHkrd8ywTDdsZrrStPL7Lgz99OonMB5IHeJ7jn7EXC/1bZ6LxlYBUV7QOtlFdDUk6B
F6JDMUmKu/399T6bLYDxuZ5BkeeSIfXxO7qlOmOFKvugN0N1N8ZSw2jfiXuskhq06iI82VWVfdVK
+GzQgD8lAAY25oJX/HjVPom9IcJ2EJTSMnzbaxCi5YmyRkeoLNwC44sn+clMYaAiNg2eJyEi59er
XWZgTqmHwJqi7LK2kvax1c1pS4st+/77G/rppXA5Qm4jVY1cpI9fTXNA2DgRl3KaYtpHk41RUZFo
w5OqKb8ItfzkNpq4sVm/ORtc+H8fr1VWJv4UrBRB1kThprSH98JM9B0ZawiY0XB/MTY/+WogNyEB
cyIMc+J8k8SRu+ScWB2CjvkqQAOYbVFAmIjP7a9I47/Ib2dV0FICEZ0GBoze8tmcZ8eIzOxkHAOR
xtPOMqAbNIkib8gshpA7iI7NqFpeJ7JTD12N+8bqvPlKHWT0IwGZ/YL724SEYLS7fslwcQwrvIvC
Vp5ctoAHhkK6K7G47KIoE1/hy35h5P7w4ZctKy1I64/BWLNmkL2JUi6w2q5CTBRi07L00TqSbVc+
Vmg+KGCnMXpi39nuqyaBS4KoSHkXRpVgGQEc0K1/Pyw/Wb44H+BcTaPMcTjx+jhUVKUCntoyVDRb
KMiSCnehM/VQW9B+gbLIdrPidZgwK+OLPd1nV6ZTT1ub0wlIRuczjCXj2omjMUhV542MCpNafRYn
nOdWoAk9f7S7PlkNnSe/KDI/Ga4ciizZxJy5oe7UP37lCG9YKWptDKCnxwjR7GxFuKARWA0xeb+/
u5/MonC5l+vQGYd/cvYdDZFHBivhCNshXGT85lBs0fSMq1qOyCCnud05jd5/8QU/ef2XSYbUCmoC
VT/vqE+aJduswgBfTxBQVLSzqLrBeuzmYSyZAUCA1P7vv+gf7imjmdrSWk4qaO6db06QClTa6MqJ
ty/pTp0Wl1u9MoctosuvzhA/uxQDFpwxBYz7hwy7Os17O3XgZSzyzAPOvGSV9S6KJPrbX9Qwn10K
EpXBE3Rti6Li40gptXpKXVuZAizD9OuL1pS+hcglRtA05F+MlWUF/zA5ABmkTQlXnXYrEt2zN9HF
RYNmFrxCgrD6hFY7tXHIVYBa/vSjYu5hr6Nz//jf2ZfSIuAIUWNMQd7DSzBxhGGPISA48qrm+feX
+sPwX7iJNlUxMza7jl/sy3872rEzD1TB0j7H1NrshOzqoMN7uRZSmTY0wqdHVcuHP7umLxell74g
Z9kEnOdnxTD0sLJqiJQQusHX0JPbcqKD5whktL//fp+MDy5lkFWwfDnKpI/jw8YVp6FvXPRQgnhb
q+PEHj4d4nnP+cfp3H+9jv8neq+u/zEQur//N39+reoJBFgszv7496v6vbwT7fu7uHyu/3v51X/9
1Y+/+PfL5LWtuuqnOP9bH36Jf/+f118/i+cPf8AsgYPoRr630+17h8fn1wX4pMvf/J/+8D/ef/0r
36b6/W9/ea1kKZZ/LUqq8i///NH+7W9/+RUQ91///u//84en54Lfu3tvXxLG3T/+rX/9wvtzJ/hd
46/kg7O9WACqWH6XKInhffmJ5v6VXGMAeyo/48CdSb6sWhH/7S+m/ddlSmZo8AOKaYen2lXy14/0
vyL5QJuFRkHjTJci7f99rg9P6P8/sf+AMXRdJaXouCSj4OM7zS5UR/IDN4/jW8qW8yoaB1ZC0YfV
3QaGdEjiTAkw41kH8qOrZ6PS5KPORIJdBsm9mMYfqP3BPOoI7d0uDC+SgVOusIFW7aWJu8/jKX6M
OcTfWHI2L2bciAAPGJ7I36oOekdYxkcGbHkNDBGOWdUlP4fIVG+UPLH2tI2UkxVm7a3SDc1JS5lZ
smSQ16pmisvRlvVDNysR9ug4DQZLWmt9dJQAAX4XtJ6u3KeiMddAtaK90CYEdYAZQL+pY3MDaMi8
M9t63hpKlr5UjksfJU4Gzq3mcjfWhbgZpmE+jgIu7Chi/QLixQyPay42lh1nF1U3XOqWeh3pWhCN
zm2u0XqZde0uhH5I6q8N7As0P7fBCJ89F6IjXq5gxHS4MpMp9oFSvoUYy8ohIi6Jwx2Ux4cWTwen
MGKTajN7f6A6upFf2dH9wG4JWFC7iyNruJZTWGwK9h3eSo2G4bFs++miBJrGp5fi3R1qc5vg7dpp
s26s8mLhX0JkfSHjVL2DdNTslcn8Vs3l8D0LPcMvIlPZolxeY/k+pWgztmim8akUlX45wxy8J5F6
Chxb2junUvpvUYIrq7Vrek+6mg+HuBlsX2SdfBAGalp/iFnJI6QNV56MsRAXASiQalWw313lIRpq
xTUwZDsifJVxH28XZ+mNYdTeqsTPsq1hCq3r2ryyQPis9UpcO514UnoFlXNjYNxDHqGO5r6ERYFu
Yz1YsTw1EtN5bXuraUSjn8kXx0hugekncBCzS2Q69cGdUtUXxRxvDDOtgsqaj9CGjg1xMEph+Xnd
vsR6WwI0i7KgLPr7Xnfx1XSRjC/Q/SooaJuaD9FpLQG7pV2tHcyDbuPIB8zF2VGLQUmELncH4yK6
T7to/GQqjI3aI+GOUshxCanGzZveuFSr3ozOW4/GvdMcQvw0fsQmPWjGStlS3dJ/mLm9cRgeKgnM
seyzyxZ3Dtt1l6CUzt0SWmCu8HS4r9qgmJuqMfHWdLHjrntNk9fTYBJ6E21tF7nW5ExYCGjwWnhd
/BTnIjamQDX7TY6k1xCYOcuZRIemGnc4EBrAN95722p7hRLJd1Jx1KyUlF9j0laRcMbLuIdHhEV6
g+87CvohPfY6/uZZWrxwRtwHg5kdjTrRDn3eoL1U1I3FMRQMp9LYJ7VhnLqqPnW9a96MSi5WmdO8
dkp77/RDdYX48QaYduLjfMlWE9Ah7rk5B46jPI91m110dpLetmoqQTcB83XMytcx/sIntHN75dgL
Z8Ks2hUvQvs8C9M+4p01t9mkOsh5FX9BY1wJwTeq0/i7nhcqjmNteJCooTaA5eQdkq5L4QICSGN4
bHV5cDrQHqXxMy2SfWvGyaUdjeZDRkOLTPUrQUbj2p3o5reuGa+NYXgtcWyvokY1HqyxAIvcusnR
a5SNkeDKFqby5DWJuinbbF6rbYyXrF3bIqm25VTsHI23CeM4ZAc8sfWDORmln1btax6nNxju5XXS
mUAkzEvE/Hviex4qRy9WCczrNZXyXRgnb+XkPDt4ya0+r0948xZ+R54v0LtdnCfpAaICzjJpt3sF
psZDoxRgplwDwpyj4NOdG2cTwnZ4NXqvvUgWD9Uw5vPPNq2ydWnkA1QLO+Koyum24IGY7jpVnXBr
pCHqVFM5sF/JN3i/FpR/zvuEFds39XLeYnRBS84Zy2aMPWZDL4zXQ+IMO069In9ALh3YRXWCTmyv
bLsvN5GpaeuI1stxIgP26MEiuZ0cR/+RgD7DdRYL7dTbRXvVhckBmyAGu6ZG9Jt7Cb87X+bZhN3H
LQ2gunb8RhyqvdN6L32K0KKfHMTl715WWO8jj+2Qzd4NJaDpg9YZXyz4gc9TnUHxs0KAhfnsrPNI
X0dNhD4VA03fWNq+daP8rnCSNyE0Z21WjQHHTCsfKjH3t7Ve5A/dBKEaMNU+btVsheukvFEwOif+
lHogVNLZflJG2BalV8DFHX9MTnkfFma1HtJZMWBihCcYUq9DDBWiS0RBKgLWKjgfUcy73ejPdZx0
5NUqeveQuDHoFDIhgRwlRmRsxix3kpVeNs1tOeNH8bshV9xtNynm3lVG5TsS//KC8gMbYFaXzjeT
Pqi1SspafncURd95s1VeC1w9e5zUZKNVlbLuzBT2I3Fzeompv28vyAiOYOuErX5flyxSPVH0PbEJ
sn+ROItc3PN9uNOypn5AA2F9M7GA135WxxjVO+B83k5UofIMj0re9rre3imGW97qddzdUYq4K9q+
tp/bEk96EYUroptwCwGqXFWeNV6h9p0vYYPKQ5zl9dYK5+y+MrUHOhIMMVlURyjLxiGBWPvM/YhZ
gO2mep8ATdC/iOXPiL80rfOkM+4d+hn9Ko10ZkhQIYvf3LjOyi12X9A1Xdnfoj8JGhd5G/uwZB2F
3l2a9hgd1ROooFsoVqzEVehLlFIb6eX39pSHP5N2sDeToey6btrm1pvrlmsFWpQw+3WWzC+qvunx
46/jODHTVeaF01WSV+GFm0nh9+mwN7X+2e0xnq0KJgpfT5T6ZSkXj0YlveuCXicurTkkSCZ2OFyU
1TPuPdyJkSR3yQovLay4HNKs0iFh/fJEv1XmyLo3NQlMcBiMSxWs6o2ajdGmRC9PRMeMPc/pbvpU
s+9bXqeCyX9s7sjI0QM3Nb1rNizdc9JKCxEsywxA0CaQM7ysIk3dPdHRFUOQ6i8SdbsR3mC/2073
MuXOfJ83cuDmFO22VqX5Zk0WflSMkaygQNklGKCbrtGOFhrqOwhIziYJG/J5Rns7VLPcOrH24qTq
g2eQGw7FqzxV8Hx2Udowq1dYVPMw2alIHPElv1lKeRG52IlDh1nSI69+1k31IeEZt3ht9OjIIlS+
98jPwOKguZl12EwqyA2DOKs0emu67BmEVXsF2SqA6WZd4A4rb62aTCLSdONrOJ7696bt+2Op9NU9
YB7jaiDgY2fnYGg6pNB+PYzmtslF+tqXXhj04I9Wc2YY9wNybUqBsnF/GkVu8Kpajb3Va8rZiuR5
C1h0rOWrzO6vpuigZrJal8XWGoBNIXPfFaGNEFCB+RNVbXwAENDuxg5Qhdel0ZXq4oYPoCrXAf47
hUh3aG0WK+y+1JMbOU/Oo2XE3mmYQWU1VgXKL+m16h7xfFf5FY5FdWXFk1czjSeGEpgVKkCs1Fas
rwnpHqZsZyhsVbXwDhBx4s4NJlL6netIzM1WpkC1QMS54Z4miPYzM7tuV+ODchKQCW2UGEeJmnjV
Tva4y+Kp2LdtLfcQn/THxtXgylAIY3XVKy/3rcTO1FXRdO7KhRURSKfNJ5+9EfqF3AovIgnQhvI+
JfhWh5h7aM2R7qo5QzDC0+RkvKWmQnGmT3gVf43zpJrqH+2YKEFt4aVIyuppEDmRGUQjDcWagR+t
VRVDL1WUFvvcZSw/XRkeC140+LpZC6uA+tOAvgJcJdCHwSsAg3rKN69VpnmvOA7WYnUC8JrSat/V
XQP6J0dLDnh2lo9D22DjgjZW+CZyEWvlJFL9VkaZrnMhNDurOc0NbZ0PasiNU90HDQdmEMcVfIna
cL5NAGdHX3hRdjumRrFV3JAA0nKu8CUStriabMXgyRfs82tMRvWUNHAeqmz6lg9QFGwjLa6Y/6NN
CtUy6ESLcDYvkqtQaZKNEVnts56OvNAKgdA/daWbnzMIaysR2QPy6OZb31UtpBGvHXwcxieH81JA
B6nGiTvE0ZMS7+BQ2heFxZpkZG1xMlvZHtISEqPONoCJiU0dC4jpFwYfYMgj8wd3R+5hq5Cp2uc2
ahQF8h+Qh4uwk985JLTWuSuUzPdkYu0sPMV7SVy2RMJhl1eT5NyA0x8MUHW0KLpTShWMw5CyNefQ
CHveIrNW125bKcdBgb+iDPa8kZ2rHkNWvqAIWzCvadzsUstciEq4nf3akcVTN9XWPq1dSI8uMvzZ
1gi+c4ppx39iQVVbNi3bbsi0R3vo54wQ7fRWbbwXjPkQ1qCfeP0wrcRCcFZEswTjsU8mbZttUTyq
TD3CnK5w2RnI7yDa0KxRCAxY193dHBu3Q2se3A4xs7C1azYMP6T3ZozRXk+7LTHv3j4pEmpcMAqQ
z24rdnyr3hi8A3gFB7qwmewZH5kvxCCe+KDfw74EHCuqR2UgAgAKh3i2M/N9SONjj+YWDC+wpWLe
eK5xOTY47WCgFgDd4p+GxRuhqDVIV6mzYfB6ol7S4nF0a+diNOWDB0gkyCQUEK8IL+c4wzw0yOLU
GnAltCh3d/M0wvpjX2xdwg11ITJb69RR1PtaT9hysakAJq+Xa3V0Qkz9QHFLkJeA3lfdnBoXpiy3
SamVx0bPfaPNNuNcWnctCLONElbzttGIOgpj94mJMNsNSfajVEs79j0rXVCxiaY8qPiKgxoP9pZH
X61DvbN2Isy+DT07RKa2hPLCI1U4Y0O/QiBU3lZhqEAOiUqBREhTc/riUQjtR+0dH9xNuNYWkhy/
2AQzvPIknV8x+Yp1TEpJvCpTCfiqDq8bx2K/0zgPRlJ60FKsMAVSkcqXtNdU39IErnBencCoR4Dj
KRxnfVROjtN7t7rXsytqQ/eyYWPkSnGZZEV+ZdG1ORpNYm8avJUbW5iBZbXuanCIARoNdkdGN12G
uHJXnkWB2YiT13ivqXQJv+DEdFWACBsV/Yg1Ul8TIeCtJ7e5l5Zy1ypV6+vNQmPQuu9C2MOOTSXj
1eJx4CUAldPb8M7NCNNqyoI0RKcQk8Wht6b5ShvzH7OpAj0yemcnQMut2LyomJQ6KufkpCvkGENg
WDk1/4buJlvELvFKm9rap7miB2lUoKTR1rU1UfCgZ6AA4ep9pz0nopVMrPqPFJZSAEkWr4jRrute
hmRwhMQzo8inIs7NldsjlXHdJltV+XwDw/MOMOO+AR+A7xQJnJFaTMKmVm+0yIQFXaxCJbzL9BdF
H/ot5+nTphvb5AX8glzR5kKN4PzA7XQUlOsNFszt0LIYV5l2x1rRXclc1ocCEIWPXoQ91mAew1Cf
9wtPRbfDiI58uOlbcd2UHtAiYB+DN+0gMCEzGKB6ahoTTlSW+5h+H1pF8JEMN+umtc1kmwOp3UBy
nNZ22j2isZJXXVaqAETdJ89kVimrdJuFUMNRtF9m1OO7OsSxO80wX42iux+KdGO06UVVtG81J2yB
WuGAjvheW/hE86HscBRpMKqKzvkmQgtwJGbaDTOM2JY4eE/YunV/thSc4U23Z4sOZ82p8GCbbeTn
ZmRvKiiQ8GvEFMhCv/HaxGEuVbQXtm8v2DYzivlC39eEk670juiVBoBpRAsGYEgPQQeDYxTFePN6
dYT+ZFk+2dqAglmeIVyoe83m/1SQaY/Iaq+yWkMmE00Aigqaf8BUsMvb6mWNgo/U0fR+DI2T2kXq
zgW0xJtHi8frW7b09jSuZ7jsr4magTtuU2E9E2Pu+Vlc3tX6+CwMG4lq4WHnLuGqRtEMqnIh+mK/
3CetaPeY3EB0lKFHh0K51e2G2FWP7aZt4tY1ol2U09EjgzBZp/jB0IM2u+XEBCyY+p08ePvKLNxL
lcLa66c13o7Gz9TsOJTlo4Sfu1NsNdnYVptcaC7uMhOtPTPKSQ/JLFjGSbmD0chyUYTedhLuDYWH
GtjSm5j6JfoZh7CnxjtgfWUaqdhgSl5QeHbyZ0xR9k5A2ysIORvH9gRUEmAR7nWok5XqTldNY+wa
l5eTeopgAFkq69gTt9iMwW3KzmfKFreFGFcwpZ84oWn2s44FDiV1zEe7UJX6xi7tbWso9k8Xb7mZ
hNusnr+3A+UEHGOKuMI0/JmGxYo9T7tVoAEJS49+eF4fQd0PfUPPL+o+foXxHq2kwX1zKMmetIIb
T/qBb+eWD12sv6nG9KiLbgOcqQWbaElfjKBmifit4zFfR05ZfjOzIt6O5nhEFeKycEzDZp6MZ3TI
hyIUF1r4wyFvcAUR5j0vqgSXHSPQ7GlWCkJL2poa3bJKcbSk7axb18iOc2zfjD2PyxvaACAvpVOB
C13McxA72GRFlkZsOctADzeJXXxLbG+vZbgyK8jRAPFSeGq4ltjT695k3Nux8RNznHYRTxpcgRii
qRLb7QXyceXC7X5A/3tSTEFiWWqsrbZ5w2vfb+pOkBjFXjDQ57RYY9z14IQM5QvrLGfzVuYPBtqB
rBy/j7NTQ+4agf03762pc4I+nmhCr5wsf5Xd+ES8AX43G8KBXcTGLm2j9DIZ4vlCa3Tr2xwxuSMS
Y7SYj4pMnyu9N3ZefymLWe6aOnrNEAQEU6OOsPm7kWyrMd/Q/6ZsAa7g9Bdaoh5xLDXsoiELZfDB
5to+FYV9GXMQ68XZzN2rWaYHfd7giVK/J5w1uKOONr8Ou50xFf6ovJPQ1DH+m/HahDc6aO1Wz35O
84NUv2MEWyesjXOWl2uwIu+TVW7cmiO7WpTptT13+VrCA13ZouhpYcVQmXNlHyk2TIX5wmE2B1MB
k6IEwfEWS91eF6WhHhwInTe0M401KDZ4n2qb08JXygPlaHgBlmSVKOWdk4YnodjDtteb5BKHQ+3X
3Xg/hFToQKOgqzD3SwV10Ih7hCODJ90sdnKGAFHNSnw0oVVccvvHjSKtXShNPmgVl99aoG5rbpV8
ksqT5fUbfRoRnDokHBgFbNEiTNeTqbV3ZrE001z9EGnzPuNNBGybvtoA3sIsOsJG96Xs3wgZP6Gh
Cjdsj6BodBx8Nz3UQ/WoVNE29yLuGMadQq9pcAAMySH0pjhrTDWeD/ZsYQpPcmMzO+pWjqF2jEdL
BpVWm4+/lNSgDQFMDMXgd3HXriogL5dovN3dCGhtw3Yqp9Cuuxu9T5V9wokBZ7o5MtLRFizdrvne
gduY6K5o4/iK+TfaOLU5fs942dmAkA8x3E2RtbMTBmGFYHELqXCv4YYTrLgWlJzE+V5npCm0/Ka0
5SEa4uly5qRoAwAr6AuwoInjqxMdFdriOvUv411eS8dAxZretTKd1y3EmB8kEB3TUKH3NdzKhSuz
8DDp4XX3JVVTMlE3g1XvfaC+zmFEVLku3ZZ2f+K8jrlp+zalxISTZ0tyq3VsbVYqmmDt0ZzKIBrk
tII4BfLU4UXwGvPY0Jg1WPWSCpKHM9sqKyPKKL+1Svhp9qwTMiLxBcAjU5z6cpzb9kikwkzfZGBS
6enOoVPsLmmQ/qxq2IVK2DDxQsB3grnTuisBRD7IY0VZTSbLJEqsaDe5ol1TrBFxoxg7oRTNDs55
QkKTRt2Di2dYj/EgVqirvcuu6WW8kqnHe11aMTNrSshko6XOvTOyTg8Se2lFObXvndQGPtfYcbwu
HFlehhrhBCvWIFgY2C+26cTWWWsguHA57zql9/6iqE1FdedCL1Krot44zUCPf67UZ7OSF0oBIxhc
8N7rjPhRt4S+hsprbPuxkZseyuFeH73QD0cuMWn9nWBdfufhNkFfupBPHLePSNRI1Ucl79Q3EIYg
DwHCxO8VAB52k3TEXClrf+ZGvlqdqV7EuaM+t8lsb+1SDE+VM47kHTiOn1eElooMFmBs09xvEqzf
Eb2u78iYtUtaQtY2bSk0JRPhVeglgAhFCInYK29idjcvsG6bFt6dN64tTyGPRRrxg0grC0Ji2s+n
simyy1zgUNLGrlkQzsnlNMj6STpA+AelCDd0pzqq2lysjS7UQWOTewz84jlq2mtSLDoom/SSOqtR
9oR4OScGhNyAbUlgvGtqdUfZVx9lUljfdeLowJhaEXRYL00PsjA1+kyheUVweRXRixzUg1fNJrEq
2nw3ptQjdq4RCFSUYmKp1aMrJ6cezkn+2YocgI3itO7jYI7tW291cl2EbrWBxDUFQ6vOm35OTZJK
AVcmw7wuokK7JSei2ut63T2VujVdYOCtlvi88K3VaZ3QAyojzaaP2JqM6qJ8Gxwa2WbigDGbu3uh
4Az3OyWa3yQop5UCaG5Lq9Q4VuMDZEfl2RlFyM7IFju9UOVNF5kRODiiBAlGzLckpKS+3XntsQsJ
+50aiousG5aXp5kyPy9Gf5EiV9R4jR5eJ2E/7FRMHkctQi49gTenQnDy15obcJhLjl5pMZD/oGBf
x8g+57ctO/zgP01e5LZw6d7OaU82TO+Vx3DuyAoZ5ygwiJT6v8ydV3LcSJuutzILGHQASCTMbRXK
kSyKlEiJ0g2iZRoeSHhzf1Z2NnYe6O+JYRXrsKL/mIuJ7lAroiUmgHSfeY2PI2rEEWPV/wLT/8/B
Mf43Ai0WcN87QIshbudfdfZn8fMEbbH8rX+hLQz9D6ARC7ke9jRILwvg2b/QFvIPD0lSwNekULAu
KZT+N9zC+cPVF+zU4i4q0QMAJPNfcAv5B3h5G+wf2FGK+yh6/AO4BdDkU7QFlBX0pqHH8GQwSN4Q
gkTcUP2JkfI0rTl6SS0vXetgnfCbsBKQlnqlN2sPHD4gnTZEcgsDcJq9zkNeZcEhmit9oyJPX1lG
2Nx7DZ2/SIzfFODWQxt0xod8LL3bFJHIO480/xiCaYd2hizdsSBgxAzEto6096gWOKRjoUcQVPRN
f0MaSGM7DeHUaPhKUP4whluUq7pdF9gw+eq23aJ3PH8dHTCsY48u+AG5zuk27IW8NZLxE5WNGISG
pnbCqZHGK3pK6WET1i+cuvjcAE/Zmko9ZoTUK28sMCbFlcGlER+FO/Sck03WLEJgVod1U40E56qO
YrmrTIGjfB5n42OC6wat3oXE7ZUmHVVE7ejrqxvqScMuCwuxRY2+/zFkWEtQePpVN7FJrouhRImm
/dpMveTGzvJpNdCAhnNb90coQ9QJsyqFDmYYzmHoTSdHCN+FH2aIsKXB3EQvVI6073A4W99Q3LhI
qIKxM+LpZmyQNF85Bi21uTZQROsSqh6toIVUUlT5GtLWvanjSX1qOhESsfXZvm/S7K8Raysi9H5L
qop9AsHwvkeI+hBRcnL8ohA76rLF3kXv7XmosR3raL0fQzE7t00kK7my0qbfl1HT0GWMM3mLKrix
7lQ9HzJU5u9FrBOq0FXdeaVOqFgmiza7yAtMILV4cUBdzI0mLJ07Kf8C+Wbf9nVH7Zla2uPcW/LR
pFuwslWOZGknvJ1bafXO85rmtp9jpF0FSRSyirhrYxy0dwYk7EMm9dnMtAG/Coio8DLNXYXnxZoq
SuJLMLN+JTTjybDwsvQpXOAaQtRhyzlYqdFBQxnrALQYkTbI1Y4ynvN9cKhg0RORfLqMtv/ofIG3
UG0HUIioEwUU9ZPKoQU8WMeiCSi/6Ea0ovmZ+06Q4VRNnHbISTsPUV61e0U1cGUP3i7ve/2zMIT7
ZNlBux28pQDj6ZilgSdwN21n96jTJdZLmXUREohaiFQ8PdzbwCuiZKU3yEnDcUCZ0mpITyMwFbsp
6fsflLWpBQBfrDDno6LfqNE4uI2kUacXcbRDNS7gF9luhsLBRBsn9IzoFS9vb8J7TSAyuOnKjt9O
zGVPMR+0UTsOcAdlNn4jJ9HXSDCP3wszkk+oZn5LNaNGgywT90bNfYye/9qWhgHKSRofkAYNNg0E
gt2ADO+mVHhiFTmfqO1t41hVo8TtMEdbfvSAC7DQ5Ej8EEXOSk1Z97kaPOofAd1btNK6Fw1q1rPZ
14u3nTVsmzLf6uNY7gutoUmi1TqeB+lL6TZ0SCwn+MJW7e5oC2aPeTR+dgLP2VNhFBvbXFbjnNfi
w2glH7MYDT6gU/FWi9P0IeiQHrfS1sWabBjB+aAFhHVumcDTLMoq/Wyb47jHqqT70FJk/FWNkXE7
uQi1IGPWCMTV23iNUt+A8deot3e5pY/aZgg182h25ICrPByayke0vLiPKIKjVJrLgO5QvSsxcqKN
On/Xhno6Rqqcf6LeSChiYYS3U6qJ1qNlj9vGBRREn8r7ZQS4+nj8vJ2WTu0NccBwa6bgLDJj2qos
fU41Syo/HpIarwKty4cbt4t77wN9KDGvNcxMv1Rs9fsSlGhCu6mYH0utOLphbfnCDc0DV1kUrEys
HJA1RDVwkzlW8TSWtqUOOvbzuyhIG+Un5rjhviEVyrUb0wmJ4SckglrJcZdVlHhwWzCzjRtrn5G+
s2/nNE+eTGrHoMrcu3DAaBABZtOHKsZ3L6NkN9qBDzk7bPxe82hvW1F3F5JOYHJpWTQrWyyn0v6H
qFpurC7JD6JDCsIw8J8bsROmwUElAkE2xIkpfKzRBZ+PMVaZmx5XPtqM8Rbm5g87rb9mTX5wvP7F
ybJ7Ms5PZK8AVKMwwRyjsG3ao8CbMOUY1Z4A/E/MRaajNpXhHV1NHnYpduhASTadaAXaM2No7NXM
SZnMzT3UM/GiBUa4QWkov0FQn5oohk9P4Fimb8CY3Q3unhjmpB1pTdc3ZJFzCUKoeqFAd58O3gdw
WcGq7uufbV3R0zapznAwbjgtBugAzng/UyJB8ibuD9hb37aOCUTDch9FZiBQoQ3fi0ELvrSNAiaU
FvRJi3nm2vYKYBm4ccSuh9tVGnXWAbdqtHIFnm9hQISdoZjkd33qPmZZ7K6aLr3rkLqt1pILuMQ0
d8j3VuzpnxStzj9zcNjJCuNyZ40qbHDoMXLYNbEcOe267MsUIA+KOcO8c21MXVDVJ3FynfKlwwHB
8hNIeSvloBtqmEp8hwlAbdwuYjQJW+HcSqyWfuJUbn7wwE491ipycIzgUT8Av5lobDU3pptMN4MT
Bp/LfpTJbVxW2cMYBIDVhuymDrjEbAwbQseAeAi7dzeMc7kFw4B6s6Ocgwe6BgycjL5WUyzxilIC
Z1EtVIdCBmOxwesX4By3C+eyyy9SEu97uk8KNd5Kc7Q/gPbC7CnMDPUYUvn6szCzh96wkZYhrEKa
L8qb4sgUozrbYl/8MMxT91mk+pemZEeNLilADPTVRYYRmwHcnrZlrfBezTvxbAZauQ+rXkbrgtDT
wfFPXxw8CCJWCsUQH5k0+0XFZEKhEjU86yo42iZIrAhY7cc6bMaD0aQVvaFqXk+5i5BzKfBRxuhW
+8Ez0rUw9AV7l/eucx9WVFlCTA621Llxpbda2iO1ScKQBwBTbbGLMpBgq8HENoB0LY/WHaqeW+CX
O61Rxb7s8+PgJgY4O8o7N73llGutx4YBAN1sY/5i4TzVIl6K8GoabAZKT99auHZU6kEI0dkxUhTM
bTw7zcUypfCm+zLA5moO3flmrI36KcGAkCvEwEyuN9xxTYOseugrTbV76lTYK7PZ5T5KbAEoEruU
byiYUqMJXYOmEfamuzIOKdcErvYpjUYOLrJFbdUOtvo810n1tUZCQL/DEyP4lYmqMz5FuHFgpKSc
eVvCWQnWc+x8q+Me4CzSxpa5LcIYqBM10p20E/fZKpu/qEX/Vba2+DR4geu7aF2vIq59Ohytyv/0
hGqRc8+SCuPu1ruvLacjAsndz1gnackCJNYoBBo7w40yIpKo/GRZTb1zSBm2VZ/OH8FIIjLvos/a
4qqZdC3FIBSK3QWH1a7K3Mx9S2Kq1DLhoFvtLxax5BZtVRwcQifazOOY/HJzQGYu6JtDN3GTQvZJ
9zrMow0zUe3xH5yfixFSdJ9/q6gzYLeA9ytet7/CKU/uCo9ILJ+xVMjkzsi/OkUaAyqI7yw5fwpr
+jKq1fo/aXXcJ2lbPzRZGh6IUx5rq9pmtrpHTPQXcAvIwcXHSvd+Fdn8MR6tHyI1dxrudnvgN+ad
JFga3OGQZc5DAHcB7VvjMM6I6DoF5demwljGiuxDDU7ARzoa9ptjplSyiOkH3c+sCIeObP4+JsGi
eDDgnu54bZJsg8huPtImMZCYissBm8quzLXH0mklpjxp/MMhgn00YZ48QeyEPxO1NlhiIB2POAdh
BwsgeQ0aMvPnUeSfQBsDCfFGWvYUnW5wMwBjgEj+B09OE3xGr14gFnFg36INr4EdrUMQN6E2PA56
F9Joy3TaHgDQPoYdf2QRFKuN6agPChwXEPc9lVKyBQp37SrXreighZn24Myl7a5B8M/3VtbHv3RK
kaRc2DjGsi7vI8jEa+HEkvo12vKOov9TjMascxgLe9cR5YzxSIOgQcDUQaAEhjAMm1WPv8NGWBmn
cK6ifTrQ5cyCBM5ZwQTLmPOHu1dUt0lrAsVzw/EIpGA9DfGLXVp8iKYYtUMBGI1Ym85M0I1r0SGJ
SYaVGA8KX2sUvtyP2dwWftG9ALBec5l0n/J41jdON+d7WwT11nUxtwilc1PkLehvIVoaoFn/GFXm
XWZVeBl0Mz7DYfUFxWfxkRpftcK5s/GBWkVHu8J0wxrAvThJlu9qzKsO0tSCXal7dA8IwT84sWse
I2M0t1VuWztkJACyUEN9THKW9wzKZtGzHogsxmMv40dHYj1otYN2GNSc0emusM/QCy/ZYK6bo4IT
9/nHuR1/dklp7IcOZ7jJWEAZkwgjIu4OfJhk22Hx0zRg2ZDLeHZMip5lGHofjWlIv3RgYc1NG/Sh
tRkGvXmqXQ+4r5171vIDcucujC1+SePwMQ7MYqScXajNVHuzHxmcCNps2OswWmQqreIlxEHq3sAs
N8SNTMOAmPZtgxOD9lKXLqX3nN5NE2T6DTL22GH1Mwkr0h2pq4qHqq+hCgBee8Au0oOdW+QfpZzb
LeDSeV2h5r7OC3v8XgOeoqeoseywW6l+otpdfpHAC4ZVO3IOrUJKDFYZY4M4yEB8HkFc7Wjdpp/6
atL9AZnRbTvX2QF34PQYJ9YTi4Hgp6NldTNrDbj+WgFOK0etOrRdEG/guJXczwnzG4HFXJF/WMu7
RCstGMcPOS3KT3WoiAnNuHFfFkuB22ZwW+odSh07NKoAc0zTkztLhZHJqH0P5mlaN4ik/2W0tvsC
sy050L4Zn/6zlHmFU4hrrmJpIJYelw2OMoHYY3NorGPqtoabDLf/CTR/Bl9rYaMkvH4PHqdYTUiE
36vEvk9i0AIOHReihfiRtDO5N0bjbx2Lf1R6eypz/j0nN50Qov6/FKiTP7X7VS40o+b8R/0vLN85
FgKCYtHbFS5ojUXy4b1y3v/9P0sl7z8OzfKf5nVF7+IP+ptPZfxhoJ8AFdhGM1Ayh/9V4TO8P8jZ
dcp4NikpSgRQWf8mVNn6H7BpXQp5NthxlE1g+v5d4ZPeHy53OAr9OsRGNK3EP6nwnfNadQmlC8IM
DPNFTMRa2Fav6IRWnVLe6+MZJCeumW3XDfumtW+qhDgxWHLHV9/rbz7Xa/7WpeH4BBKlBz4HGkOn
w7V2ZbkSg2Ufu75oo0o2R7/g8Wo9J/FHvPEKMZNvq14TQJfXc5F+EWg8UMi0ztiEaYPmTyWXUgx2
8P4wGO0Rgkn3oGfj5E9NgytsgMvxwQOovvXM2di//75nZDUqp8jgSvQCHJ7AQRL79H3RFo4NF1Sk
b0fKPlR6hbVtIrPd+6OccyYZxWRdSQvFHQvtheWrv5rElBPLoALKJKqhILVuym1X2Fh56vF0hVF7
4YNCfrbh8UmH1qo4m8AamztXqAlIjOXiS+Rp8yaXlYcnR5ntjZiKGLVkEICDNi+9yPLKmy7kw/MJ
NVn8gmUP/Zvs/PRVLRdSWIUYjF8BByaCpcvzkeAZA6m0Y7PRIwKvXdEgpeqF+ekxtyIuBOaYC7rQ
qujTaA8AT9LUSp/ngbrBOqS2Fvs5DlMPYK6nn3HQOT90lcfX1uJvau7ZYkTWZinMLyV9NL5Pnz3x
5qjLuQH9JFceFz83bdVh9+MlrvaQj7q7GnXtGBSBAcQ+wTahT6AYUvfZN6UGiM6L4r3pdpmvgfM7
vL+Elnk7fzbaBdT72SccV2fnwBi7bYHb3uzj7dSsBjLcHWhlYP1BjyS9U/tVDM6xrszxiqTyhROB
vgfzCTiOf86p06UVF3R/xewHIFi3TgskGVfQzh+6+i+9v6bKvey3k9eklcILIr4PIRwJy7Plow/o
CRTZaGHAZbrbfpBfaCL/mtIMr9gBK8Ko0tv1+1/2zeb8PSSLHiY62gznK9Zs3Cj3+tnyYRfcUMjN
PnQUNWoEfq5oxr35kkubaDnoUHFdBGqXVs6rU2AOFADtCELi2LZUqJsmP3q5q4Au1vOa+lJ35Si4
PB53BgcCd9g5KRyr8Sbpa/xl+jIYHoYiq44I20RU2Wo6l4XRPL3/Id8InfNi6GpwzNGNMi1+f/qC
edpBpiRJ92PislWmyCrrPIx9rpnYb6f0a0PN7bazq/ZTzuba4yYqNpos0iuH+uUHcTlqhUNS/0Yw
ReK3CDpYw3d51uY9JqrVERidABsOoy43VH6jdVpLrSjDqlaO1aFOh2LTgYG+8iRvlzOtwyVCoBYh
TW660y9iK6Ui+vDSVxXkYTvWyVGg5bsW1RnspfH2a83w2hH85qhAc4mLhvjDJC5h5s8GLbCsTB0P
4qsG7yd1AzJ5gG8gSTH0ygitxWAVu3DBtXouWIp85HBmUrcimsHzB0mBomql+5Ej7kVV1beeHQqS
a9leWTAXvg5tVcnTghPhd2cP2lVWYVPq1P2uyz7aNshaqjD5RwpfX8s2xsGlwtv7yphv7ie0SRbl
ld8fR+jnVzFWu3jxcs5hPVBVt32jayuu09gvOV2f9Gj8UWosFM+tAph/6MNd2SKXhkfoArlcdPC4
Jpe5e3UG2CY2PQVEAaAVDZ09VZlPuFDZ68Tp9UNW4zzHCWJC59aMTYx/BajyMvfbxCp3kw5NhcUm
N3JszG2HDY9fD9zqaam6DY4Y7cpTUE7ef+KLD4wyK7U5ogoCitMHRmRLxXieUhZFcRuYsVbfzyW4
GTCTeJKV8aEK3XXeZL+IG9Pb98e+sJA9CxV4w0HShXD7bPf03PGgO5grmbvZHUDkaJ2C1711c5NO
aIirE5fiU4FP1ZWT8+2VgDMK6gqLj4BNYnC2MNFQ6sy2Aj3VDXW6QXsUYmTRJ8gZT/9QLURnOUod
qxnkT5YQ9Gw9VOSgGIl0ug97o91UtSK0GB183Awj2gE6iG+AfV+zDLg0p68HPfuukOi8tsD/kFYB
fB/DUs6+CIofs249kPqDdier9mEwOuBT1T8NJ5YXFgggITGJ/P35pdR1Dj7MsGT8Egq3X3G83CEv
XRzSAip5ocfyyhq6NJWEohSIEVDm7rXO1m8z2FmF9Kdv5TjbO2mQ7oLU/r6o+qzeX60Xbh1ejfAM
fR4dZT73LMrXAH2WNUK+cOvy1o+xt6Dxji331Fj5zlsMbCvQervRxdlsxAIUfgEOqIUemVe+8Rvl
4N+rynF4GDJRBIPOJhgR17wsIlMHZAx8EnKWxNDbcenNphh3lsr9oHW9WuOMPm0zWTj+VMngBrc6
fWuZ7XhTkjAfrnydZc+cRnascqAqhCPozpE3n05ENOEClyDz5/cS7lwUmZCe1aM5zYtN6oxH85QP
0BVi6dO9Dta4p9Ubr+bwKwwxXNnfbyOjxdxJOEgpEdouGJyTU1hkdZ3bJc4AoZlBsnWSeBvMIQG9
7FsKSXby/P7LX7roXo93dogmbOGqanrDj2usis2MNkpY4ICibBXvk0lzHut5aq+Em5d2ue2hmujq
uovS39lL2h1gH6eH+J4nNomM1bt7O6fR2UIZknqGY7MEGt3VnQaIEvm691/ZuPSNHdOl8MISJAo5
O9loYZAJoUfmh2VhH0yS0jtD1+ytNdAt0cBMogyNFSM2o8B6HEwfWxGM9/yxGbCcN/gKj8BtrzL7
YDdY2cP+T65cxpeeEEuF3+rCBP/OmVqnCfSH3gXqD4WRyl89hXrayxnS3n05bKfata+surfX2aLy
aHHQ4ztgIxB1uuoGQqEpJWcGDRsFKFNgYK3XxXgIaqRNzMo4enaxzhoj/Pz+VCxH3OnOY1wqHOQ3
AuDJUt96HXMg6kHBvCRplRO6UKGnl+ueBXNlwt8uN0bxgMGJxf+GE/V0FJNGHaQkacBslM6Dq2xn
7QkEv/G/bg9BOoERKqN8r2Tw0x1d98ox/3Yul9GXCMUifRTnMW/X419Na8nwPS3yiFyl6UepGz5n
hRJoLSTXhKkvzaUwKBiS8NiMevZNg2YKwiBrgB15OT6VFWpzEvYqkTYmmbGEn9kW6OKAqh6urNpL
s2kRnaDv5NoGAMTT7ywCs84TEMC+XljDMSR88QGAXbN2WH7K+ZqR3B64/BD5med1OZRIoXMVnQkW
xQKZKksHSOvUwcGGu/r+8rw4lEF4h3AU60ecLRyBmAByG7xQpJLJN3LV78ZZb/0O8dft+0NdWiVL
lk95isiOuOL024HN6yIEqEF960gKDFn6PUIR04/tlorYBGXo/eEuvhllDLwi8BiynLNFMtvYYvay
MP0qgXRAR3Pemx5ukSasnitDvZHZ5BLTiaosHb1w7jadUvXrTW5qqkLOG8BNQ9vR713lrrGpzbda
O9DRSUdvw5tG6MOLbzbp+MuSnvgKeOfaqK+61l0IhZanwbbARgIbk7Wzwx/tl7QWcjHjJjrfDkEJ
/M3ViHINrLinIYeL4noOkhil8kMPrQxbTSZ+w5qeX4nK3l69JtuePi4ra7FfO5uDUrNhQ+Sp4YMo
BOCIxESrt6ss0Y8Jbct9niGZ/c9nHcSwQbWXoJ6q7+lMFHQY4yrwDEwpeqhtCnri1MeF71YcDe8P
dekU8pZamY4VAFft2VDwWtOCgtJysk8wwvGivjHRTNmVwqof6Rz0K6r4+s6uQJG8P/KlncQRxBti
lY3I2/L/X+WxVSQ6cGiJCSkR96yyq1HBHIzC7yIQZX1YXFvfl7bSovZNCZJclMzhdLyhHRML1BM2
zkGDIVDeyW0si2hrOCz591/t0op5NdS5kjqS5qMRBwzVTXF8EPoYbFglBO8pcOGU4j5V4PiawKdx
YVQc0zlu0aonYjt3CUrjXFdhZBIeN0K7yz0AobOBslOc29VhTKAZYFCAsYVAqCsIBBbvDXiiJEmz
A+UtmOaV6HaoXQH0rntY7SjSbCKY1VdO0AvzcPKYZ8dM3xdmOo+suGjADttWZvNIMaJkqHDevD8P
F5YYQ0F2EXwTh7bJ6ZSjBFOnSpEwDNRrbtxsfqrhCX9uKfdxmMxz/M+XNFo0aCdyWGDpcV5h152w
D/QlgClzw33M9aHdN4Ent0C2zN08m9f8ZC5+SlYyWqu02jigTt9PCwvXa23N8JvaCI/JlKm1RmF1
0zeQit//lJcWFxkAHpNkAktB+HSoGQocQl4N5pOJtRA57Zcq6+KN6CrDd+108VturjmlupfeDw4g
LfflfADCdDootqU1kwRUB1kkKIbRLLSPKFQNiFdrSQIHyLCO5tA9DSn+7ujzxHsRaN59nFXqRRnj
CizIr6RrjGM9YnGzUlES3c192TarStTyRsyJ6/hBGzXiBmMFPC2DMqIihY2Ql+q1r41eO6wHsPQL
NBgVh3UQqEECqgh6wP4AY2HsV8r5DMvG5IqMAnmDZMnorA3AZODo5mZ4GL24vvGw/Zlp9mCpUDmU
KVaUK0HUobNsbYs5iz5kmYm+P6pe9p8yE2OymtB671EVLDMMEmEOy22EdA5aFp7RuSjoYSW/kk7a
fvWCLP0rwfEZXnIpQbBX4C+/WCaFLR97pwlrdjoSK7wt6q2SXWmuXa01v+QwTDIo/BIZQREoQMqx
lrTfhqSqPumTNLZDZfLXGiOzIG056qs3xcbHtiOuWg1zsKEAAxynMMapWANmg2aUh1HzM5QLV2Ii
xob5qk8j0KG+bL64yLlRLKib/vn9ZXlxhVBgMwiNaFiK5f+/ukRkAtDbtViWetHNB1F7zko00YR+
WVT9GzvAos1L18aAmnPeRpdVFbhmDziv7DhMCqU3OytGW2qU7gdptdrdPPPZ3n+9CymwiR49fTOL
IwVLLXH6fmbEe3Wq1/3GSx1feK281fMINYXQu2tKB7w5PtxrpbvV1ptCY1NjbLG2qIHdTK5WrMMY
jbwqE/Mh4SPCUY3a3ftPeOlcIA52luY7nZJzV5/ZbUaTecY/K8xLHzp1tmA00ctpkZRIgnS46xPn
SqT6W2r8LLVYonwwE/hSLgnp6VfJzRYRTCOAmjrHXQgrbkQNRbmmh8oVG+Oeew3tmNwU9OK1MUvu
gYexM2gfxC9FpOq/pF3kYKVsFcEHsvT7eUQ+AvG55msEXetRzREo48AOh++V1jjPo4qtnx0mO/aV
N7lwQZHu4rVHUo8417nvFAQU1RQ50s45Gk1bJ56+NQrWwOiiuOA10rwyWReqenSnAZRwgHOsQj47
/XBDZyFOi3AJhlumeZc6c/cDHTZHIb6SsJQxLE+fpYvWKPSCMXzuE3f8PE158GmoIIiswiRsbtEa
Bdz1j1cRXXOsodhdWLKcY0aYe/jB6Pj7RaNb0AlGMJQYutFJiuwHdNcW5UB29fuDXjg7kC2m2sr2
wjHu3O67nt2+Qv+VHKaKQ6qWYLdm2i70pq3qylCXcis6aSZ4nt9VQ/dsHzsIvUNS4gXBh0BYnkK1
CVyOcGdoEQ7RzMB3yibYeMNMXpO7t+OgF1utmhIkXsrxytdeIt3z7fM7IqLPunz0s9QqaVDKCmRG
BFagGNpQ74A/Bqte4YyCrtpQ3PZugvgyZi2+ksm1bvlbkITNoofcSD2TUsubsuKAGa7ZRpQVRQ2a
Oze6+NNszRLa65DuvFyKR6g2FHjTvH52UR78pGZV36hW8akiewA8jHgeQmxkDY0+XTlyL21JentL
CkxOBF3jdIvMI7o94PcRlssrA1nA5GjV4w6ZsOgmC5PpSsR4Kc3F5cD7HTTSzz83HUB6EGfRiXrC
2ATKp2FkrtAnqRDKzRsYGBYzQA1l5bRipVEGKCrD8inHhVcuN+vtkljOH9fiDtUXBNvpW5tSob9M
Id0Pl6MHwQsQjRAP9+/vuAsLDzNCkmkLLYIFwHA6ig290miywYSZYBuP5WQiXRaiJ4Ck/rgFAFX4
KAnUhwJdgENXDdmVl7z0sQEIEaryr0kj8iwFpFcSZf3U4K7dU5IKZhDZhV46foK58BYipPRLANfI
EVcv4FBpYLXdzxaM7pX9d2kDCE4Dx6ETi5PZeb0KKVpHx2oFlZAA4kNWZfZtp/cegldGvm17F+Yl
VWuKcqOLRyn6JRKU8roLEE9KBjuCNJelvojlR1cN6spH+l1YOTsdMKCim05UxXoAe3gSUolAN7G1
iikDNdp4VC2wWl2LV6KOPbyJ0aLW0KhCUPLgZYZ3nJTu3dWm+6y7SttSgk7uwqqxEO1pUc6FBLmK
KKrCcIApD6B2K+Yx2UMRCXZ6Vtp+L+JnHXLiXpeR8QyfNbqNFYIDsuVdCyRbd0GZLNqsHki0BggC
llH88M6JD7k517dycKGuOIi3hcLorhwFF2IbEiu+AqgpYJ3n1hLxAukpIU76k6N6P5pN46FmbR9E
Q8cpFZA5p3m+Vqa4NChhJq1GugpUaZfz6VVEO3YmYCkbYcsQ4aq6Tu9FV8xbNAbifdbBIIPS9/6m
vBQUkCOzMZes1XjTxEBCdRHSZkRvwGdbekWyNfUR2d+8ru4iJxJL0xG0tIjy3Txp/apPvPEp9eo/
My8ZUC9DVOr9R7pwBguarYYL8mZp/5wtwQzkOALYyvTRQao/aY7d7bRePTeqRpI0R13p/eEuBAJ8
cAIAUHEk0s5ZVJSGFGsEutp+bKBMlyhJAtcRVsMVda9s/Uuzay/+u5QUF7eN5VFeza6C8pK1FdrM
I9rka32ahxVSlCX0Ru1DqkOqqDLVXxnTWGrS5zuavEUYnHpgeszl8H81qOTcy0IvEz6N7PY2loru
TdQm62E04GH3iK+XA4yDpNYomaMRclCRXfwbe4k+GfglJhVs8NmLx6FsmkLnGWavqDh/4Rjrs/Nc
6OiaITKG1lxSfn9/Wi9+awo7eLaAFaAbf/raiRGX42iN3DZz1N4XxgAnMKiBuKDC63uWnOAcD941
Z6iLhzvg7QW+amCNJs42cFlbMWacAYs3FcGhylJFlWSqb2qvRP6/iuG/9aW7IdOEkhC0ibudgfSh
KYj+gD0hxqejHLcZhIPYnMMEvf9RLm0t8g1seZYQDPeP04/SZjPpMrpavjUZ6cauxY8Ylxnfk7F2
ayWjd+1wWdbW+doDlaIvrtMA2c+rvJgfNda8CMkyCS7CY9RJbIh8W7RY1C4Q6hd6uuNNGqKhp9Ky
OcCV8uD7uAVaMhKiU4DiRFUMh/e/wqUdT29WN9DVAMd1XguWaugKyleWP1v1zxmmzA4g3+S3jiiu
fO9Li5B4g0aRAxaVpu3p9w69BvF8gIN+pYXOnWOhQt+H8yK4PeZ+1Ur9FrE/cWXQS68HEddhjulV
2fbZZrMQ/YuCCja0nXnjKjZQM23zzvIXNvrm/S956f1eD3X2fgkQ7Ti0GEpDVgbrunA3t0ihkrOb
QEfKJ1zMnt4f8eLLwWYgdXB4Q315olen2Wj0WVLUCdCH0IF/jmTmumsqBIIaCE7vD/U72D9fvZzS
rFvsjyzqL6djxSIKpVEPKN2lOl2vsI/34GRvuyTEVEV1HKF0ajYRefIO5R1zPRLeYIIy6VtXdi0b
KpvBqGvqoMhlNsVsZH7RE0JN0J3ef9Rl3759Uu5LbhWCB3k+D2ETpmnTCt/VJgcoQPhn0Rn1TVTj
ooMXe3rTSbQbjDIyNuABr0W0F7pIAu9hShkLW0U/r42hD1Z0YRlapA8Tdh4ovKxwEuw/jl2jdjAN
9KMOt992x+nf2Mi0yGyOWcK0N+0rDFiRXw4yBo4k1S/dDW+dEUI2uWJ7Zajf1+SbT4x8DvU4Zxnv
7BNHLhRTc2QbQZJu7g3VdSDmm3njISoKib86YiWR3OiF86doOknQJKe1hPa5y2YTfGOH7oum7wJX
hn7rimyrKAkbWQ0BlHoPaKVsuA25LXahjc9FGQXDWtMq69/Yr4QAtEOgKHBJLevo1e6Zai2bw6S3
lt7/CFkvB8tbWNVN5VT1ugubnqigNq7towsRiKXrXDpLoVbSyT4dVWhTlyJNzqfDWuGWDphY5QHg
ldEpY79u9ckXmfW5y7GKKUuk+foS6Zj3N8iFY4MTA8NNZpD+zO9ew6sXj+jyBanDQYV7TgNcKVcf
lOt8jcc8vmJUfSnNPBnqbKGgkNp3OnokPuyO9AAaR6wdpAdXvRygXmGs+YAyq3ZHlQS/JwPDC4Tj
Ex/hmWs+rRcOBbr5zoIUAh690MhOJntsDbr4wOn8tvLcr5nbPaNGqm3ttGx3MBu7tZ5PVGFsTQPB
JrRrd7/59kxamsoCHhh4JVD9p8OX+RQhn0LBohCdvgeJotaD2Uq/4N5fyb6ft4IAbTNQ4T5kSGas
FaZkiKWaIeXH6Zr//PLVz7avpVPZIbJb8KPn94YXYalRhzyNoZBAnmEm385TqR3BsyM0Emf59p8v
OAPDNIoqLDc8V0/fvopHve5ByPsZvRiMLLT0gKkfN1Yt0n9rKBJ2gEtUks8N9ZoQ6YjBRJ6l1gOO
DhlxCkrkosZKM6+cgstOPf+Khv7fQ52Vx4oB5Z6gZBsli5IiDBt9YzbDtV7LpZyUri0OoGBSJO90
NoyDgUDjYuPmT8WEJDxluLU0dDj90tMPTZ9yNiI8fNBDUexcgZmRp1GqjjsQn0jRRkgo4sLw/nxe
3NakyB7IGAid5KWnExqNdVONy13D89oAtkATRkJRpjHramvi/fMjDibMy+diPg6lKheNzmiXDK15
5Qy/tJKp0VGcoc8vAcKePkgihi7SShhOBoasq8DJkQIWAdZUoR4fNEFUdOXNl3PizaQvTTYKlRwX
531YhduvrEb4TUp/sLBdWsli/IY+AbL1OH2SOM7F8f9Rd2a7bSNZGH6VIPcCKO4CpgOMtdmOnM2T
DLpvDMZmkxRXFUlR1FvNM8yLzVdymIhsRkJCTQPJnWP6VNWp7dRZ/j+T8M+gRpoLK6J0rRL+ZBHs
8vCTLyr/TF5qrwI4zwh9y/BPtz9GTeWiSNnK/joDOSHerO+0EiYAH1ODmzM0zpxkve1R3UVuBaxA
XGNthWdBasAnnLPo9yUYnQ/QN+TRBqyV3EoXhm+V0Zm11ndZSWw/8MgAWyB5od3gqN6mWZ5utZkC
HONtHCUVENqA0VrB5tzdfHA2didXJeSC3aZSydr1clk6kMoAdpHjiA9+rlD4RAk7+JN+ZIirbQLY
kpkSIZiExWSW1piOURmPJa77aCHASp0RTvDmagivBQAmIOOAGrqydWox7YjccMBjR7OKaMPVFiqF
68o36ivVqzTgiKJ0uTFAiUl2mr3wR9bmbURV58IPEpXMHOucY7PHRoWeiyoqmVtPNquc5CMDYK/b
sB/oe20Wp3EwU3H0z1TfN5cbPFnQpxU4+SF/uRElmHqn90/f8iGyxdVjk+rJa7DdMpVTExu6NoCT
bElUlqX5O88cpRKO4oGHgqL8xPbA1aLIhwu1Ud3VE25NK1CBIpz5uVVD0bQzAayDp9HIHsZXaaCZ
16fH16fZ4/Y655GWKXsDxBSsu6SEVm4rYKIZ+Ss8t8VNrlfhm1JoQPvBqPDmdMN99g20vxqOO/nw
0DrPM99YEz1VyH8hPTn80zYS+3ZdY8fa+7r6SIg8vItZTdNgY3mLaj05l8HWF53XMWxIBbUM/AiH
G+NoSa3hVin1GrqKva6ur6GJe9J2m3pOPmO+xAkO8LZlA+dRr8GnKAESsQviKlRRKyvgd2EGrK31
XQWo1BvF42G+Nazx/WkF9d5ZpIrLfzJ1p1swOs5Hm7FFqwSOYC6AmSvS50AAPQV7rV5UUI/OSDCx
/x15obnQRnhzTcuM3oIjJs7cWX1ThVeMJ4elyLLyjjUEn+i42Em0ZH3M+7Qg7XAaj0K43/YP3i2k
niDObPXf94WiLOAmJDJ6WhF9B+px852VEvuGAG+DoMZul+sfH3iOzyFr2RPntpWPp5s6BO27Byom
t4RtoO7M6pYtBNu1MjH8lKyzEJa+Sq3jeQlz0kzoRnpTUp/ywbPVfAXvjkz7XtdLT0n8G+h7wuku
eTA+YJ0/xer6fsIT7dYIRwb1Dzv9tV75ENxZk9oZRSap8GvzYQp3AewVVVis/HI//r0E4222V7YF
PI3gyBhGmC53k20GZKmXrB4I+i4ARLAXgLVoKwNz4dYo1c2ijNRyro7NanpaE315GuiP3FnimmNK
BzqTjhr0ZFySB8ktUL73fQp5JwHshNwYD1PD1rXVNiutWzWuN3eYDtnC9rPq9T4ozGmg6fu3qQU2
H7EyCBE2ljUrs3IPAKSpvvXKLFlq5joZXwXr2oXsTZ0bW+tsaKTvZDseQGfZjIQYxSFjm+3X5YRy
W9+ekfwHo2AB7D1JV6N3KR62Gx9o72mRq8V1vINVpdIL9RpahI3zoIMrn8egxyvGFrTTKremFTBF
b7ZBmJw5hfuWuE02Py5+IoqcFe1bhry9aqxCbzuDVzSY1bEPI4FihktcRuLMBdPj9NNx48MDTdoP
AaPOVWroAUBrW+KX4BqBqkq+EdRcUCtlOPGvrF2ZzGoKh5+pvMGV6eeF7h0fpVYycUUibsi5Ojps
wU6Ix3pJUMiwonKhbY34U1VZzpjUuTMP+P6WqPDlZAd62egY+uPY4hk1oiUhquJGMfVb8rDVd6Gl
nbMM+lqaEJ9QMQxkzm5nzijF3VAwzAUC4Vt2o8ZJOt9vxw9z1apGZzZjb1Pck6DhUEjAq6Gtvv0G
/xlJhcyZnpKKaG6ihZVjCLGmN2fM5Z7lIQuFePsSdrGo1mw3FcOiKARkQzORe8VN4WkelEpQOJGS
TBE49BLTenQ2stYzPgqwNELXhNdgKOlM2kTPPTvJJurMrOzJPPP0iDw48KX0aHLO19rnCaSUeCI9
WRpIJd2nfQ7qCcyYBFHArU6WtUmqaUD+zlzxFfNuFGhivqMwfTEaieqPtZ9srnxbgibYfjgjAIsJ
aMbVjNTkClwDgHIYj7HYb0b2iuRJ+70gKE5IXUvdDMDt13t4pJaEjLwl7Kp/nD6h+3LGSSlRCJLR
MHkonakaw3T2nO1C6VN6HVBlcZWNcm8lIgFC40OGjVyukysrj9YLINTqpblTwlWIUQGiG7V3SrUu
ZiKutDsw2eK5ZdsCVNPonD+gZ3JN3NqkOPNI4e3d2fv2NlhXSsriLVN/dOv7gLfq+G1gaxydq/aQ
66Rze7ea6mgEz91YVheT/lCTj65bO4gCfehVzii+xyOKx1qX4AU0xwy090hUxYFR4KQl9wQmQ88K
t0uRlu+g9jSX1IiXV5nwlRX27frDJNGyG7KU4zPbtE+pPISYesrtVA6hdhcUsHEnZg0uw06IAM3C
x7zXi0eAhvPl6dH2t8SOIWRzgMFvtzQuNDJ6ZE6Vn3rpfapZ1VKUPu5zTaueDb0fgjl7m7nJfSFc
t7hzsgtClH3pxMwpnHlSBEX9vnRF/cHNy6jIGwj+qR9ET4dfB27+Ix98X8AL99DazdNvL8ckHo+/
goEd2vpXnbnPrT9/Jn9+9ZiWSSH75gVpclDB0S//wZ179GPr22dIt6PfHv6YG/q4rS+K+OtQe8fQ
/Od14ApHPJKneRjOl1FJHLnfXv4z+uwkgXOMt8YF9a0bv71s9fJo+Z2UmjylQrSkcnIMllrmhWj3
Vd42Q8VeuZEHRmMjSM62ij0wWGyao9gXEtTu2hV710upFGupRGW7Dm7FjRxR5o2gQ+c5OQeLLSMP
aptWd2XOzFC5MzeJHRE2gmR3ZWx3qNgbgRraPCDmBRYcLuu0szlkbfTQ3k737qPf1q11Ad0ugqSr
BJlRNbS3C0ekbh8uo32BiVsIJ3l0m07K5SBrt4Z2eRl8JgeucEQjSgqWno/Bgrl3ktytG0kHuVzf
g+W6InaStthL6IGruK1d6RMZ2tmpSJ2ivXwBtRsu97pMOHNaSiDgNVzuzeNfDgcwUC4gt3Cidm9l
GstQ7d5CRdNeYLy7LyDWSV7cObWbNKLk0qX6pflRGi8/d9evnGLbWQ2yAnaoHlZB4Zdd04RqrOGS
76N064TdLl9Ax6uAc71wk7xwg7aeZdblYIWUOzf+TDm218g6TKGEdxgq+i6NntBJI+ggVyIADpeb
OI9pI+dZ7AW2yJ0821tSJbTZ0M6+cQvfPdCJtaypQ+bgYNmpqJz2WXGJqxknZ8fqGU8usEHepaIo
PSdqdHqYOBk8G6qGDym3XHvjHR7gQ+XKHe12BctSsMGCD6emgFq6kSV1QUJt8+PPH5v3mdM+JPCe
XUDq1uFBJ54aSYfuqhc4ju8r96l9eaiXeCTdnyLxO7xWf17DH0OBilvGJamkjWYGyE2Cwn168TpI
vKe0/WyU1flD19wnjKtH1t0UP0cj7TCNMvthqPC7NOGCcoGPaWQdRF/iVXPvis+dvS1DIUN7DCC8
+yL9E+OlfaWSDHoBR8Ubjjof2Y/uU/elR2nqJey51yn5Ii1tgxRA3uwFDNsfhcw/uZ/6XEuvWj6o
ufz7tm/t7AdfvXPvHMFK6BFx/ovGjdUj4svqkmv42UH3jS/00FT95YNnXxdlW2n29TxoDgBGldC1
I8/WUUONANkCsXO5T2AkbZyi3xvTiR4/Oy1PfHA8JHnnfiVA7RlQ96JuhlR+c0EeCfjOsL4p7m8a
1uGiOzWseZ45//3PVwvvFxmVPPtPjepj77Xxawzu29J/jhr3rMX2SZ9hmLrPe+pvWlXSb3RK/W1P
06+h9smZMc3cssgf/eNHwP99YOemk/NcfvIYuY549T8AAAD//w==</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microsoft.com/office/2014/relationships/chartEx" Target="../charts/chartEx2.xml"/><Relationship Id="rId4" Type="http://schemas.openxmlformats.org/officeDocument/2006/relationships/image" Target="../media/image1.jfif"/></Relationships>
</file>

<file path=xl/drawings/drawing1.xml><?xml version="1.0" encoding="utf-8"?>
<xdr:wsDr xmlns:xdr="http://schemas.openxmlformats.org/drawingml/2006/spreadsheetDrawing" xmlns:a="http://schemas.openxmlformats.org/drawingml/2006/main">
  <xdr:twoCellAnchor>
    <xdr:from>
      <xdr:col>10</xdr:col>
      <xdr:colOff>671513</xdr:colOff>
      <xdr:row>12</xdr:row>
      <xdr:rowOff>19050</xdr:rowOff>
    </xdr:from>
    <xdr:to>
      <xdr:col>13</xdr:col>
      <xdr:colOff>295276</xdr:colOff>
      <xdr:row>19</xdr:row>
      <xdr:rowOff>190500</xdr:rowOff>
    </xdr:to>
    <mc:AlternateContent xmlns:mc="http://schemas.openxmlformats.org/markup-compatibility/2006">
      <mc:Choice xmlns:cx6="http://schemas.microsoft.com/office/drawing/2016/5/12/chartex" Requires="cx6">
        <xdr:graphicFrame macro="">
          <xdr:nvGraphicFramePr>
            <xdr:cNvPr id="8" name="Chart 7">
              <a:extLst>
                <a:ext uri="{FF2B5EF4-FFF2-40B4-BE49-F238E27FC236}">
                  <a16:creationId xmlns:a16="http://schemas.microsoft.com/office/drawing/2014/main" id="{A8C2AB30-AA9B-A86D-1BBA-E1D0DEE27A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825038" y="2419350"/>
              <a:ext cx="2185988" cy="15716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590550</xdr:colOff>
      <xdr:row>15</xdr:row>
      <xdr:rowOff>38100</xdr:rowOff>
    </xdr:from>
    <xdr:to>
      <xdr:col>8</xdr:col>
      <xdr:colOff>923925</xdr:colOff>
      <xdr:row>25</xdr:row>
      <xdr:rowOff>114300</xdr:rowOff>
    </xdr:to>
    <xdr:graphicFrame macro="">
      <xdr:nvGraphicFramePr>
        <xdr:cNvPr id="9" name="Chart 8">
          <a:extLst>
            <a:ext uri="{FF2B5EF4-FFF2-40B4-BE49-F238E27FC236}">
              <a16:creationId xmlns:a16="http://schemas.microsoft.com/office/drawing/2014/main" id="{643E7749-B9BD-CCD9-D746-7E3F03A2FB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347662</xdr:colOff>
      <xdr:row>21</xdr:row>
      <xdr:rowOff>95250</xdr:rowOff>
    </xdr:from>
    <xdr:to>
      <xdr:col>5</xdr:col>
      <xdr:colOff>42862</xdr:colOff>
      <xdr:row>35</xdr:row>
      <xdr:rowOff>38100</xdr:rowOff>
    </xdr:to>
    <xdr:graphicFrame macro="">
      <xdr:nvGraphicFramePr>
        <xdr:cNvPr id="10" name="Chart 9">
          <a:extLst>
            <a:ext uri="{FF2B5EF4-FFF2-40B4-BE49-F238E27FC236}">
              <a16:creationId xmlns:a16="http://schemas.microsoft.com/office/drawing/2014/main" id="{27138924-B370-D80C-7288-983FA1BAE6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7</xdr:col>
      <xdr:colOff>552450</xdr:colOff>
      <xdr:row>4</xdr:row>
      <xdr:rowOff>114300</xdr:rowOff>
    </xdr:from>
    <xdr:to>
      <xdr:col>9</xdr:col>
      <xdr:colOff>419100</xdr:colOff>
      <xdr:row>14</xdr:row>
      <xdr:rowOff>28575</xdr:rowOff>
    </xdr:to>
    <mc:AlternateContent xmlns:mc="http://schemas.openxmlformats.org/markup-compatibility/2006" xmlns:a14="http://schemas.microsoft.com/office/drawing/2010/main">
      <mc:Choice Requires="a14">
        <xdr:graphicFrame macro="">
          <xdr:nvGraphicFramePr>
            <xdr:cNvPr id="11" name="City">
              <a:extLst>
                <a:ext uri="{FF2B5EF4-FFF2-40B4-BE49-F238E27FC236}">
                  <a16:creationId xmlns:a16="http://schemas.microsoft.com/office/drawing/2014/main" id="{6206F08B-B8B9-309A-F6D8-077020A0E66E}"/>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6981825" y="914400"/>
              <a:ext cx="1828800" cy="1914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276225</xdr:colOff>
      <xdr:row>25</xdr:row>
      <xdr:rowOff>104775</xdr:rowOff>
    </xdr:from>
    <xdr:to>
      <xdr:col>7</xdr:col>
      <xdr:colOff>304800</xdr:colOff>
      <xdr:row>34</xdr:row>
      <xdr:rowOff>57150</xdr:rowOff>
    </xdr:to>
    <mc:AlternateContent xmlns:mc="http://schemas.openxmlformats.org/markup-compatibility/2006" xmlns:a14="http://schemas.microsoft.com/office/drawing/2010/main">
      <mc:Choice Requires="a14">
        <xdr:graphicFrame macro="">
          <xdr:nvGraphicFramePr>
            <xdr:cNvPr id="15" name="Manager">
              <a:extLst>
                <a:ext uri="{FF2B5EF4-FFF2-40B4-BE49-F238E27FC236}">
                  <a16:creationId xmlns:a16="http://schemas.microsoft.com/office/drawing/2014/main" id="{84A323B0-4D5C-351E-C560-1EB270A13048}"/>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4981575" y="5105400"/>
              <a:ext cx="1828800" cy="175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571499</xdr:colOff>
      <xdr:row>0</xdr:row>
      <xdr:rowOff>123825</xdr:rowOff>
    </xdr:from>
    <xdr:to>
      <xdr:col>17</xdr:col>
      <xdr:colOff>619124</xdr:colOff>
      <xdr:row>6</xdr:row>
      <xdr:rowOff>0</xdr:rowOff>
    </xdr:to>
    <xdr:sp macro="" textlink="">
      <xdr:nvSpPr>
        <xdr:cNvPr id="12" name="Rectangle: Rounded Corners 11">
          <a:extLst>
            <a:ext uri="{FF2B5EF4-FFF2-40B4-BE49-F238E27FC236}">
              <a16:creationId xmlns:a16="http://schemas.microsoft.com/office/drawing/2014/main" id="{0A84CF1E-83D9-FC6C-0DFB-C45ED9934B83}"/>
            </a:ext>
          </a:extLst>
        </xdr:cNvPr>
        <xdr:cNvSpPr/>
      </xdr:nvSpPr>
      <xdr:spPr>
        <a:xfrm>
          <a:off x="2505074" y="123825"/>
          <a:ext cx="11382375" cy="1076325"/>
        </a:xfrm>
        <a:prstGeom prst="roundRect">
          <a:avLst/>
        </a:prstGeom>
        <a:solidFill>
          <a:schemeClr val="bg1"/>
        </a:solidFill>
        <a:ln>
          <a:solidFill>
            <a:schemeClr val="lt1">
              <a:shade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3</xdr:col>
      <xdr:colOff>590549</xdr:colOff>
      <xdr:row>6</xdr:row>
      <xdr:rowOff>171450</xdr:rowOff>
    </xdr:from>
    <xdr:to>
      <xdr:col>6</xdr:col>
      <xdr:colOff>209549</xdr:colOff>
      <xdr:row>11</xdr:row>
      <xdr:rowOff>142875</xdr:rowOff>
    </xdr:to>
    <xdr:sp macro="" textlink="">
      <xdr:nvSpPr>
        <xdr:cNvPr id="13" name="Rectangle: Rounded Corners 12">
          <a:extLst>
            <a:ext uri="{FF2B5EF4-FFF2-40B4-BE49-F238E27FC236}">
              <a16:creationId xmlns:a16="http://schemas.microsoft.com/office/drawing/2014/main" id="{87E9BD54-81C8-4417-A0E5-FD3A7AFA859B}"/>
            </a:ext>
          </a:extLst>
        </xdr:cNvPr>
        <xdr:cNvSpPr/>
      </xdr:nvSpPr>
      <xdr:spPr>
        <a:xfrm>
          <a:off x="2524124" y="1371600"/>
          <a:ext cx="2047875" cy="971550"/>
        </a:xfrm>
        <a:prstGeom prst="roundRect">
          <a:avLst/>
        </a:prstGeom>
        <a:solidFill>
          <a:schemeClr val="bg1"/>
        </a:solidFill>
        <a:ln>
          <a:solidFill>
            <a:schemeClr val="lt1">
              <a:shade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6</xdr:col>
      <xdr:colOff>676275</xdr:colOff>
      <xdr:row>6</xdr:row>
      <xdr:rowOff>171450</xdr:rowOff>
    </xdr:from>
    <xdr:to>
      <xdr:col>8</xdr:col>
      <xdr:colOff>771906</xdr:colOff>
      <xdr:row>11</xdr:row>
      <xdr:rowOff>142875</xdr:rowOff>
    </xdr:to>
    <xdr:sp macro="" textlink="">
      <xdr:nvSpPr>
        <xdr:cNvPr id="14" name="Rectangle: Rounded Corners 13">
          <a:extLst>
            <a:ext uri="{FF2B5EF4-FFF2-40B4-BE49-F238E27FC236}">
              <a16:creationId xmlns:a16="http://schemas.microsoft.com/office/drawing/2014/main" id="{7AEB658E-477D-43C5-8ED3-BA31601DDC59}"/>
            </a:ext>
          </a:extLst>
        </xdr:cNvPr>
        <xdr:cNvSpPr/>
      </xdr:nvSpPr>
      <xdr:spPr>
        <a:xfrm>
          <a:off x="5038725" y="1371600"/>
          <a:ext cx="2048256" cy="971550"/>
        </a:xfrm>
        <a:prstGeom prst="roundRect">
          <a:avLst/>
        </a:prstGeom>
        <a:solidFill>
          <a:schemeClr val="bg1"/>
        </a:solidFill>
        <a:ln>
          <a:solidFill>
            <a:schemeClr val="lt1">
              <a:shade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9</xdr:col>
      <xdr:colOff>428625</xdr:colOff>
      <xdr:row>6</xdr:row>
      <xdr:rowOff>190500</xdr:rowOff>
    </xdr:from>
    <xdr:to>
      <xdr:col>12</xdr:col>
      <xdr:colOff>47625</xdr:colOff>
      <xdr:row>11</xdr:row>
      <xdr:rowOff>161925</xdr:rowOff>
    </xdr:to>
    <xdr:sp macro="" textlink="">
      <xdr:nvSpPr>
        <xdr:cNvPr id="15" name="Rectangle: Rounded Corners 14">
          <a:extLst>
            <a:ext uri="{FF2B5EF4-FFF2-40B4-BE49-F238E27FC236}">
              <a16:creationId xmlns:a16="http://schemas.microsoft.com/office/drawing/2014/main" id="{5B311DD1-FB75-4BFA-9563-72A67B8B52CE}"/>
            </a:ext>
          </a:extLst>
        </xdr:cNvPr>
        <xdr:cNvSpPr/>
      </xdr:nvSpPr>
      <xdr:spPr>
        <a:xfrm>
          <a:off x="7553325" y="1390650"/>
          <a:ext cx="2047875" cy="971550"/>
        </a:xfrm>
        <a:prstGeom prst="roundRect">
          <a:avLst/>
        </a:prstGeom>
        <a:solidFill>
          <a:schemeClr val="bg1"/>
        </a:solidFill>
        <a:ln>
          <a:solidFill>
            <a:schemeClr val="lt1">
              <a:shade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kern="1200">
            <a:solidFill>
              <a:schemeClr val="lt1"/>
            </a:solidFill>
            <a:latin typeface="+mn-lt"/>
            <a:ea typeface="+mn-ea"/>
            <a:cs typeface="+mn-cs"/>
          </a:endParaRPr>
        </a:p>
      </xdr:txBody>
    </xdr:sp>
    <xdr:clientData/>
  </xdr:twoCellAnchor>
  <xdr:twoCellAnchor>
    <xdr:from>
      <xdr:col>12</xdr:col>
      <xdr:colOff>304800</xdr:colOff>
      <xdr:row>6</xdr:row>
      <xdr:rowOff>161925</xdr:rowOff>
    </xdr:from>
    <xdr:to>
      <xdr:col>14</xdr:col>
      <xdr:colOff>733425</xdr:colOff>
      <xdr:row>11</xdr:row>
      <xdr:rowOff>133350</xdr:rowOff>
    </xdr:to>
    <xdr:sp macro="" textlink="">
      <xdr:nvSpPr>
        <xdr:cNvPr id="16" name="Rectangle: Rounded Corners 15">
          <a:extLst>
            <a:ext uri="{FF2B5EF4-FFF2-40B4-BE49-F238E27FC236}">
              <a16:creationId xmlns:a16="http://schemas.microsoft.com/office/drawing/2014/main" id="{A147D37B-005B-4717-8671-41FC745E96C0}"/>
            </a:ext>
          </a:extLst>
        </xdr:cNvPr>
        <xdr:cNvSpPr/>
      </xdr:nvSpPr>
      <xdr:spPr>
        <a:xfrm>
          <a:off x="9858375" y="1362075"/>
          <a:ext cx="2047875" cy="971550"/>
        </a:xfrm>
        <a:prstGeom prst="roundRect">
          <a:avLst/>
        </a:prstGeom>
        <a:solidFill>
          <a:schemeClr val="bg1"/>
        </a:solidFill>
        <a:ln>
          <a:solidFill>
            <a:schemeClr val="lt1">
              <a:shade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15</xdr:col>
      <xdr:colOff>180975</xdr:colOff>
      <xdr:row>6</xdr:row>
      <xdr:rowOff>142875</xdr:rowOff>
    </xdr:from>
    <xdr:to>
      <xdr:col>17</xdr:col>
      <xdr:colOff>609600</xdr:colOff>
      <xdr:row>11</xdr:row>
      <xdr:rowOff>114300</xdr:rowOff>
    </xdr:to>
    <xdr:sp macro="" textlink="">
      <xdr:nvSpPr>
        <xdr:cNvPr id="17" name="Rectangle: Rounded Corners 16">
          <a:extLst>
            <a:ext uri="{FF2B5EF4-FFF2-40B4-BE49-F238E27FC236}">
              <a16:creationId xmlns:a16="http://schemas.microsoft.com/office/drawing/2014/main" id="{12717026-3839-4C22-825B-47403720576D}"/>
            </a:ext>
          </a:extLst>
        </xdr:cNvPr>
        <xdr:cNvSpPr/>
      </xdr:nvSpPr>
      <xdr:spPr>
        <a:xfrm>
          <a:off x="12163425" y="1343025"/>
          <a:ext cx="2047875" cy="971550"/>
        </a:xfrm>
        <a:prstGeom prst="roundRect">
          <a:avLst/>
        </a:prstGeom>
        <a:solidFill>
          <a:schemeClr val="bg1"/>
        </a:solidFill>
        <a:ln>
          <a:solidFill>
            <a:schemeClr val="lt1">
              <a:shade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13</xdr:col>
      <xdr:colOff>638175</xdr:colOff>
      <xdr:row>12</xdr:row>
      <xdr:rowOff>95249</xdr:rowOff>
    </xdr:from>
    <xdr:to>
      <xdr:col>17</xdr:col>
      <xdr:colOff>685800</xdr:colOff>
      <xdr:row>40</xdr:row>
      <xdr:rowOff>142875</xdr:rowOff>
    </xdr:to>
    <xdr:sp macro="" textlink="">
      <xdr:nvSpPr>
        <xdr:cNvPr id="18" name="Rectangle: Rounded Corners 17">
          <a:extLst>
            <a:ext uri="{FF2B5EF4-FFF2-40B4-BE49-F238E27FC236}">
              <a16:creationId xmlns:a16="http://schemas.microsoft.com/office/drawing/2014/main" id="{65EDA9AA-BF70-4128-8AFC-A80EC177D30E}"/>
            </a:ext>
          </a:extLst>
        </xdr:cNvPr>
        <xdr:cNvSpPr/>
      </xdr:nvSpPr>
      <xdr:spPr>
        <a:xfrm>
          <a:off x="10668000" y="2495549"/>
          <a:ext cx="3286125" cy="5648326"/>
        </a:xfrm>
        <a:prstGeom prst="roundRect">
          <a:avLst/>
        </a:prstGeom>
        <a:solidFill>
          <a:schemeClr val="bg1"/>
        </a:solidFill>
        <a:ln>
          <a:solidFill>
            <a:schemeClr val="lt1">
              <a:shade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kern="1200">
            <a:solidFill>
              <a:schemeClr val="lt1"/>
            </a:solidFill>
            <a:latin typeface="+mn-lt"/>
            <a:ea typeface="+mn-ea"/>
            <a:cs typeface="+mn-cs"/>
          </a:endParaRPr>
        </a:p>
      </xdr:txBody>
    </xdr:sp>
    <xdr:clientData/>
  </xdr:twoCellAnchor>
  <xdr:twoCellAnchor>
    <xdr:from>
      <xdr:col>14</xdr:col>
      <xdr:colOff>57150</xdr:colOff>
      <xdr:row>13</xdr:row>
      <xdr:rowOff>104774</xdr:rowOff>
    </xdr:from>
    <xdr:to>
      <xdr:col>17</xdr:col>
      <xdr:colOff>428625</xdr:colOff>
      <xdr:row>38</xdr:row>
      <xdr:rowOff>47624</xdr:rowOff>
    </xdr:to>
    <mc:AlternateContent xmlns:mc="http://schemas.openxmlformats.org/markup-compatibility/2006">
      <mc:Choice xmlns:cx6="http://schemas.microsoft.com/office/drawing/2016/5/12/chartex" Requires="cx6">
        <xdr:graphicFrame macro="">
          <xdr:nvGraphicFramePr>
            <xdr:cNvPr id="4" name="Chart 3">
              <a:extLst>
                <a:ext uri="{FF2B5EF4-FFF2-40B4-BE49-F238E27FC236}">
                  <a16:creationId xmlns:a16="http://schemas.microsoft.com/office/drawing/2014/main" id="{38C750BE-EC5A-46FF-81B1-296D868D3EC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1229975" y="2705099"/>
              <a:ext cx="2800350" cy="49434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219075</xdr:colOff>
      <xdr:row>12</xdr:row>
      <xdr:rowOff>104774</xdr:rowOff>
    </xdr:from>
    <xdr:to>
      <xdr:col>13</xdr:col>
      <xdr:colOff>438150</xdr:colOff>
      <xdr:row>27</xdr:row>
      <xdr:rowOff>85725</xdr:rowOff>
    </xdr:to>
    <xdr:sp macro="" textlink="">
      <xdr:nvSpPr>
        <xdr:cNvPr id="7" name="Rectangle: Rounded Corners 6">
          <a:extLst>
            <a:ext uri="{FF2B5EF4-FFF2-40B4-BE49-F238E27FC236}">
              <a16:creationId xmlns:a16="http://schemas.microsoft.com/office/drawing/2014/main" id="{89D88B13-DA23-4937-8912-688000A19A87}"/>
            </a:ext>
          </a:extLst>
        </xdr:cNvPr>
        <xdr:cNvSpPr/>
      </xdr:nvSpPr>
      <xdr:spPr>
        <a:xfrm>
          <a:off x="7010400" y="2505074"/>
          <a:ext cx="3457575" cy="2981326"/>
        </a:xfrm>
        <a:prstGeom prst="roundRect">
          <a:avLst/>
        </a:prstGeom>
        <a:solidFill>
          <a:schemeClr val="bg1"/>
        </a:solidFill>
        <a:ln>
          <a:solidFill>
            <a:schemeClr val="lt1">
              <a:shade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kern="1200">
            <a:solidFill>
              <a:schemeClr val="lt1"/>
            </a:solidFill>
            <a:latin typeface="+mn-lt"/>
            <a:ea typeface="+mn-ea"/>
            <a:cs typeface="+mn-cs"/>
          </a:endParaRPr>
        </a:p>
      </xdr:txBody>
    </xdr:sp>
    <xdr:clientData/>
  </xdr:twoCellAnchor>
  <xdr:twoCellAnchor>
    <xdr:from>
      <xdr:col>9</xdr:col>
      <xdr:colOff>333374</xdr:colOff>
      <xdr:row>13</xdr:row>
      <xdr:rowOff>57150</xdr:rowOff>
    </xdr:from>
    <xdr:to>
      <xdr:col>13</xdr:col>
      <xdr:colOff>381000</xdr:colOff>
      <xdr:row>25</xdr:row>
      <xdr:rowOff>133349</xdr:rowOff>
    </xdr:to>
    <xdr:graphicFrame macro="">
      <xdr:nvGraphicFramePr>
        <xdr:cNvPr id="8" name="Chart 7">
          <a:extLst>
            <a:ext uri="{FF2B5EF4-FFF2-40B4-BE49-F238E27FC236}">
              <a16:creationId xmlns:a16="http://schemas.microsoft.com/office/drawing/2014/main" id="{F581C007-CC25-4460-8C4F-539F8AD48D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676275</xdr:colOff>
      <xdr:row>7</xdr:row>
      <xdr:rowOff>38100</xdr:rowOff>
    </xdr:from>
    <xdr:to>
      <xdr:col>5</xdr:col>
      <xdr:colOff>476250</xdr:colOff>
      <xdr:row>9</xdr:row>
      <xdr:rowOff>38100</xdr:rowOff>
    </xdr:to>
    <xdr:sp macro="" textlink="">
      <xdr:nvSpPr>
        <xdr:cNvPr id="9" name="TextBox 8">
          <a:extLst>
            <a:ext uri="{FF2B5EF4-FFF2-40B4-BE49-F238E27FC236}">
              <a16:creationId xmlns:a16="http://schemas.microsoft.com/office/drawing/2014/main" id="{DD1D772C-F67C-EC59-8A83-21182DA2C931}"/>
            </a:ext>
          </a:extLst>
        </xdr:cNvPr>
        <xdr:cNvSpPr txBox="1"/>
      </xdr:nvSpPr>
      <xdr:spPr>
        <a:xfrm>
          <a:off x="2609850" y="1438275"/>
          <a:ext cx="141922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kern="1200">
              <a:solidFill>
                <a:srgbClr val="002060"/>
              </a:solidFill>
            </a:rPr>
            <a:t>Total Order</a:t>
          </a:r>
        </a:p>
      </xdr:txBody>
    </xdr:sp>
    <xdr:clientData/>
  </xdr:twoCellAnchor>
  <xdr:twoCellAnchor>
    <xdr:from>
      <xdr:col>6</xdr:col>
      <xdr:colOff>733425</xdr:colOff>
      <xdr:row>7</xdr:row>
      <xdr:rowOff>38100</xdr:rowOff>
    </xdr:from>
    <xdr:to>
      <xdr:col>8</xdr:col>
      <xdr:colOff>704850</xdr:colOff>
      <xdr:row>9</xdr:row>
      <xdr:rowOff>38100</xdr:rowOff>
    </xdr:to>
    <xdr:sp macro="" textlink="">
      <xdr:nvSpPr>
        <xdr:cNvPr id="10" name="TextBox 9">
          <a:extLst>
            <a:ext uri="{FF2B5EF4-FFF2-40B4-BE49-F238E27FC236}">
              <a16:creationId xmlns:a16="http://schemas.microsoft.com/office/drawing/2014/main" id="{878AE980-8157-4274-A65C-7E2520AE7E68}"/>
            </a:ext>
          </a:extLst>
        </xdr:cNvPr>
        <xdr:cNvSpPr txBox="1"/>
      </xdr:nvSpPr>
      <xdr:spPr>
        <a:xfrm>
          <a:off x="5095875" y="1438275"/>
          <a:ext cx="192405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kern="1200">
              <a:solidFill>
                <a:srgbClr val="002060"/>
              </a:solidFill>
            </a:rPr>
            <a:t>Total Quantity</a:t>
          </a:r>
        </a:p>
      </xdr:txBody>
    </xdr:sp>
    <xdr:clientData/>
  </xdr:twoCellAnchor>
  <xdr:twoCellAnchor>
    <xdr:from>
      <xdr:col>4</xdr:col>
      <xdr:colOff>123826</xdr:colOff>
      <xdr:row>8</xdr:row>
      <xdr:rowOff>104775</xdr:rowOff>
    </xdr:from>
    <xdr:to>
      <xdr:col>5</xdr:col>
      <xdr:colOff>619125</xdr:colOff>
      <xdr:row>11</xdr:row>
      <xdr:rowOff>85725</xdr:rowOff>
    </xdr:to>
    <xdr:sp macro="" textlink="Pivot_table!$A$4">
      <xdr:nvSpPr>
        <xdr:cNvPr id="11" name="TextBox 10">
          <a:extLst>
            <a:ext uri="{FF2B5EF4-FFF2-40B4-BE49-F238E27FC236}">
              <a16:creationId xmlns:a16="http://schemas.microsoft.com/office/drawing/2014/main" id="{7C5CA476-37A9-83C8-2337-5A8D6D01ED68}"/>
            </a:ext>
          </a:extLst>
        </xdr:cNvPr>
        <xdr:cNvSpPr txBox="1"/>
      </xdr:nvSpPr>
      <xdr:spPr>
        <a:xfrm>
          <a:off x="2867026" y="1704975"/>
          <a:ext cx="1304924"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ED60EB6-8F96-48DC-BAC4-C6CB8E363AC2}" type="TxLink">
            <a:rPr lang="en-US" sz="3000" b="1" i="0" u="none" strike="noStrike" kern="1200">
              <a:solidFill>
                <a:schemeClr val="accent2">
                  <a:lumMod val="75000"/>
                </a:schemeClr>
              </a:solidFill>
              <a:latin typeface="Calibri"/>
              <a:ea typeface="Calibri"/>
              <a:cs typeface="Calibri"/>
            </a:rPr>
            <a:pPr algn="ctr"/>
            <a:t>257</a:t>
          </a:fld>
          <a:endParaRPr lang="en-US" sz="3000" b="1" kern="1200">
            <a:solidFill>
              <a:schemeClr val="accent2">
                <a:lumMod val="75000"/>
              </a:schemeClr>
            </a:solidFill>
          </a:endParaRPr>
        </a:p>
      </xdr:txBody>
    </xdr:sp>
    <xdr:clientData/>
  </xdr:twoCellAnchor>
  <xdr:twoCellAnchor>
    <xdr:from>
      <xdr:col>6</xdr:col>
      <xdr:colOff>657225</xdr:colOff>
      <xdr:row>8</xdr:row>
      <xdr:rowOff>104775</xdr:rowOff>
    </xdr:from>
    <xdr:to>
      <xdr:col>8</xdr:col>
      <xdr:colOff>638175</xdr:colOff>
      <xdr:row>11</xdr:row>
      <xdr:rowOff>85725</xdr:rowOff>
    </xdr:to>
    <xdr:sp macro="" textlink="Pivot_table!$I$4">
      <xdr:nvSpPr>
        <xdr:cNvPr id="20" name="TextBox 19">
          <a:extLst>
            <a:ext uri="{FF2B5EF4-FFF2-40B4-BE49-F238E27FC236}">
              <a16:creationId xmlns:a16="http://schemas.microsoft.com/office/drawing/2014/main" id="{E4CC0CEA-074A-4611-80F9-49488D4F5250}"/>
            </a:ext>
          </a:extLst>
        </xdr:cNvPr>
        <xdr:cNvSpPr txBox="1"/>
      </xdr:nvSpPr>
      <xdr:spPr>
        <a:xfrm>
          <a:off x="5019675" y="1704975"/>
          <a:ext cx="1600200"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F5C5C42-C020-4D0A-9057-8B4E2A86B076}" type="TxLink">
            <a:rPr lang="en-US" sz="3000" b="1" i="0" u="none" strike="noStrike" kern="1200">
              <a:solidFill>
                <a:schemeClr val="accent2">
                  <a:lumMod val="75000"/>
                </a:schemeClr>
              </a:solidFill>
              <a:latin typeface="Calibri"/>
              <a:ea typeface="Calibri"/>
              <a:cs typeface="Calibri"/>
            </a:rPr>
            <a:pPr marL="0" indent="0" algn="ctr"/>
            <a:t>118539</a:t>
          </a:fld>
          <a:endParaRPr lang="en-US" sz="3000" b="1" i="0" u="none" strike="noStrike" kern="1200">
            <a:solidFill>
              <a:schemeClr val="accent2">
                <a:lumMod val="75000"/>
              </a:schemeClr>
            </a:solidFill>
            <a:latin typeface="Calibri"/>
            <a:ea typeface="Calibri"/>
            <a:cs typeface="Calibri"/>
          </a:endParaRPr>
        </a:p>
      </xdr:txBody>
    </xdr:sp>
    <xdr:clientData/>
  </xdr:twoCellAnchor>
  <xdr:twoCellAnchor>
    <xdr:from>
      <xdr:col>9</xdr:col>
      <xdr:colOff>523875</xdr:colOff>
      <xdr:row>7</xdr:row>
      <xdr:rowOff>9525</xdr:rowOff>
    </xdr:from>
    <xdr:to>
      <xdr:col>11</xdr:col>
      <xdr:colOff>323850</xdr:colOff>
      <xdr:row>9</xdr:row>
      <xdr:rowOff>9525</xdr:rowOff>
    </xdr:to>
    <xdr:sp macro="" textlink="">
      <xdr:nvSpPr>
        <xdr:cNvPr id="21" name="TextBox 20">
          <a:extLst>
            <a:ext uri="{FF2B5EF4-FFF2-40B4-BE49-F238E27FC236}">
              <a16:creationId xmlns:a16="http://schemas.microsoft.com/office/drawing/2014/main" id="{3349904F-371F-46A6-BB73-633DFD1CA72B}"/>
            </a:ext>
          </a:extLst>
        </xdr:cNvPr>
        <xdr:cNvSpPr txBox="1"/>
      </xdr:nvSpPr>
      <xdr:spPr>
        <a:xfrm>
          <a:off x="7315200" y="1409700"/>
          <a:ext cx="141922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kern="1200">
              <a:solidFill>
                <a:srgbClr val="002060"/>
              </a:solidFill>
            </a:rPr>
            <a:t>Revenue</a:t>
          </a:r>
        </a:p>
      </xdr:txBody>
    </xdr:sp>
    <xdr:clientData/>
  </xdr:twoCellAnchor>
  <xdr:twoCellAnchor>
    <xdr:from>
      <xdr:col>9</xdr:col>
      <xdr:colOff>400051</xdr:colOff>
      <xdr:row>8</xdr:row>
      <xdr:rowOff>133350</xdr:rowOff>
    </xdr:from>
    <xdr:to>
      <xdr:col>11</xdr:col>
      <xdr:colOff>723901</xdr:colOff>
      <xdr:row>11</xdr:row>
      <xdr:rowOff>104775</xdr:rowOff>
    </xdr:to>
    <xdr:sp macro="" textlink="Pivot_table!$C$4">
      <xdr:nvSpPr>
        <xdr:cNvPr id="22" name="TextBox 21">
          <a:extLst>
            <a:ext uri="{FF2B5EF4-FFF2-40B4-BE49-F238E27FC236}">
              <a16:creationId xmlns:a16="http://schemas.microsoft.com/office/drawing/2014/main" id="{D94C76E2-412A-480D-B49A-03735C4285F5}"/>
            </a:ext>
          </a:extLst>
        </xdr:cNvPr>
        <xdr:cNvSpPr txBox="1"/>
      </xdr:nvSpPr>
      <xdr:spPr>
        <a:xfrm>
          <a:off x="7191376" y="1733550"/>
          <a:ext cx="1943100"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F79B0852-47AF-4C21-A80F-7937B0C7BF50}" type="TxLink">
            <a:rPr lang="en-US" sz="2600" b="1" i="0" u="none" strike="noStrike" kern="1200">
              <a:solidFill>
                <a:schemeClr val="accent2">
                  <a:lumMod val="75000"/>
                </a:schemeClr>
              </a:solidFill>
              <a:latin typeface="Calibri"/>
              <a:ea typeface="Calibri"/>
              <a:cs typeface="Calibri"/>
            </a:rPr>
            <a:pPr marL="0" indent="0" algn="l"/>
            <a:t> $812,135.13 </a:t>
          </a:fld>
          <a:endParaRPr lang="en-US" sz="2600" b="1" i="0" u="none" strike="noStrike" kern="1200">
            <a:solidFill>
              <a:schemeClr val="accent2">
                <a:lumMod val="75000"/>
              </a:schemeClr>
            </a:solidFill>
            <a:latin typeface="Calibri"/>
            <a:ea typeface="Calibri"/>
            <a:cs typeface="Calibri"/>
          </a:endParaRPr>
        </a:p>
      </xdr:txBody>
    </xdr:sp>
    <xdr:clientData/>
  </xdr:twoCellAnchor>
  <xdr:twoCellAnchor>
    <xdr:from>
      <xdr:col>12</xdr:col>
      <xdr:colOff>295276</xdr:colOff>
      <xdr:row>8</xdr:row>
      <xdr:rowOff>133350</xdr:rowOff>
    </xdr:from>
    <xdr:to>
      <xdr:col>14</xdr:col>
      <xdr:colOff>704850</xdr:colOff>
      <xdr:row>11</xdr:row>
      <xdr:rowOff>114300</xdr:rowOff>
    </xdr:to>
    <xdr:sp macro="" textlink="Pivot_table!$E$4">
      <xdr:nvSpPr>
        <xdr:cNvPr id="23" name="TextBox 22">
          <a:extLst>
            <a:ext uri="{FF2B5EF4-FFF2-40B4-BE49-F238E27FC236}">
              <a16:creationId xmlns:a16="http://schemas.microsoft.com/office/drawing/2014/main" id="{7CB86DE9-4DD1-4C22-9679-A9D27D9C773D}"/>
            </a:ext>
          </a:extLst>
        </xdr:cNvPr>
        <xdr:cNvSpPr txBox="1"/>
      </xdr:nvSpPr>
      <xdr:spPr>
        <a:xfrm>
          <a:off x="9515476" y="1733550"/>
          <a:ext cx="2028824"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50C3385A-5EDC-4C6F-B3DF-25772E04172B}" type="TxLink">
            <a:rPr lang="en-US" sz="2600" b="1" i="0" u="none" strike="noStrike" kern="1200">
              <a:solidFill>
                <a:schemeClr val="accent2">
                  <a:lumMod val="75000"/>
                </a:schemeClr>
              </a:solidFill>
              <a:latin typeface="Calibri"/>
              <a:ea typeface="Calibri"/>
              <a:cs typeface="Calibri"/>
            </a:rPr>
            <a:pPr marL="0" indent="0" algn="l"/>
            <a:t> $584,915.21 </a:t>
          </a:fld>
          <a:endParaRPr lang="en-US" sz="2600" b="1" i="0" u="none" strike="noStrike" kern="1200">
            <a:solidFill>
              <a:schemeClr val="accent2">
                <a:lumMod val="75000"/>
              </a:schemeClr>
            </a:solidFill>
            <a:latin typeface="Calibri"/>
            <a:ea typeface="Calibri"/>
            <a:cs typeface="Calibri"/>
          </a:endParaRPr>
        </a:p>
      </xdr:txBody>
    </xdr:sp>
    <xdr:clientData/>
  </xdr:twoCellAnchor>
  <xdr:twoCellAnchor>
    <xdr:from>
      <xdr:col>12</xdr:col>
      <xdr:colOff>361950</xdr:colOff>
      <xdr:row>6</xdr:row>
      <xdr:rowOff>190500</xdr:rowOff>
    </xdr:from>
    <xdr:to>
      <xdr:col>14</xdr:col>
      <xdr:colOff>161925</xdr:colOff>
      <xdr:row>8</xdr:row>
      <xdr:rowOff>190500</xdr:rowOff>
    </xdr:to>
    <xdr:sp macro="" textlink="">
      <xdr:nvSpPr>
        <xdr:cNvPr id="25" name="TextBox 24">
          <a:extLst>
            <a:ext uri="{FF2B5EF4-FFF2-40B4-BE49-F238E27FC236}">
              <a16:creationId xmlns:a16="http://schemas.microsoft.com/office/drawing/2014/main" id="{97C0D4C1-FE99-4617-A1BB-905E32D6A8D4}"/>
            </a:ext>
          </a:extLst>
        </xdr:cNvPr>
        <xdr:cNvSpPr txBox="1"/>
      </xdr:nvSpPr>
      <xdr:spPr>
        <a:xfrm>
          <a:off x="9582150" y="1390650"/>
          <a:ext cx="141922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kern="1200">
              <a:solidFill>
                <a:srgbClr val="002060"/>
              </a:solidFill>
            </a:rPr>
            <a:t>Profit</a:t>
          </a:r>
        </a:p>
      </xdr:txBody>
    </xdr:sp>
    <xdr:clientData/>
  </xdr:twoCellAnchor>
  <xdr:twoCellAnchor>
    <xdr:from>
      <xdr:col>15</xdr:col>
      <xdr:colOff>247650</xdr:colOff>
      <xdr:row>6</xdr:row>
      <xdr:rowOff>142875</xdr:rowOff>
    </xdr:from>
    <xdr:to>
      <xdr:col>17</xdr:col>
      <xdr:colOff>466725</xdr:colOff>
      <xdr:row>8</xdr:row>
      <xdr:rowOff>142875</xdr:rowOff>
    </xdr:to>
    <xdr:sp macro="" textlink="">
      <xdr:nvSpPr>
        <xdr:cNvPr id="26" name="TextBox 25">
          <a:extLst>
            <a:ext uri="{FF2B5EF4-FFF2-40B4-BE49-F238E27FC236}">
              <a16:creationId xmlns:a16="http://schemas.microsoft.com/office/drawing/2014/main" id="{0C70E6C6-1E50-4841-95EE-C1DAA517D886}"/>
            </a:ext>
          </a:extLst>
        </xdr:cNvPr>
        <xdr:cNvSpPr txBox="1"/>
      </xdr:nvSpPr>
      <xdr:spPr>
        <a:xfrm>
          <a:off x="12230100" y="1343025"/>
          <a:ext cx="183832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kern="1200">
              <a:solidFill>
                <a:srgbClr val="002060"/>
              </a:solidFill>
            </a:rPr>
            <a:t>Average of</a:t>
          </a:r>
          <a:r>
            <a:rPr lang="en-US" sz="1800" b="1" kern="1200" baseline="0">
              <a:solidFill>
                <a:srgbClr val="002060"/>
              </a:solidFill>
            </a:rPr>
            <a:t> Profit</a:t>
          </a:r>
          <a:endParaRPr lang="en-US" sz="1800" b="1" kern="1200">
            <a:solidFill>
              <a:srgbClr val="002060"/>
            </a:solidFill>
          </a:endParaRPr>
        </a:p>
      </xdr:txBody>
    </xdr:sp>
    <xdr:clientData/>
  </xdr:twoCellAnchor>
  <xdr:twoCellAnchor>
    <xdr:from>
      <xdr:col>15</xdr:col>
      <xdr:colOff>295275</xdr:colOff>
      <xdr:row>8</xdr:row>
      <xdr:rowOff>47625</xdr:rowOff>
    </xdr:from>
    <xdr:to>
      <xdr:col>17</xdr:col>
      <xdr:colOff>219075</xdr:colOff>
      <xdr:row>11</xdr:row>
      <xdr:rowOff>28575</xdr:rowOff>
    </xdr:to>
    <xdr:sp macro="" textlink="Pivot_table!$G$4">
      <xdr:nvSpPr>
        <xdr:cNvPr id="27" name="TextBox 26">
          <a:extLst>
            <a:ext uri="{FF2B5EF4-FFF2-40B4-BE49-F238E27FC236}">
              <a16:creationId xmlns:a16="http://schemas.microsoft.com/office/drawing/2014/main" id="{58E7E265-9EF0-4F9B-AF40-1BC7AAADF4FB}"/>
            </a:ext>
          </a:extLst>
        </xdr:cNvPr>
        <xdr:cNvSpPr txBox="1"/>
      </xdr:nvSpPr>
      <xdr:spPr>
        <a:xfrm>
          <a:off x="11944350" y="1647825"/>
          <a:ext cx="1543050"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E2D5B227-DE04-4A4F-A34C-E13C27577C1E}" type="TxLink">
            <a:rPr lang="en-US" sz="3000" b="1" i="0" u="none" strike="noStrike" kern="1200">
              <a:solidFill>
                <a:schemeClr val="accent2">
                  <a:lumMod val="75000"/>
                </a:schemeClr>
              </a:solidFill>
              <a:latin typeface="Calibri"/>
              <a:ea typeface="Calibri"/>
              <a:cs typeface="Calibri"/>
            </a:rPr>
            <a:pPr marL="0" indent="0" algn="ctr"/>
            <a:t>100%</a:t>
          </a:fld>
          <a:endParaRPr lang="en-US" sz="3000" b="1" i="0" u="none" strike="noStrike" kern="1200">
            <a:solidFill>
              <a:schemeClr val="accent2">
                <a:lumMod val="75000"/>
              </a:schemeClr>
            </a:solidFill>
            <a:latin typeface="Calibri"/>
            <a:ea typeface="Calibri"/>
            <a:cs typeface="Calibri"/>
          </a:endParaRPr>
        </a:p>
      </xdr:txBody>
    </xdr:sp>
    <xdr:clientData/>
  </xdr:twoCellAnchor>
  <xdr:twoCellAnchor>
    <xdr:from>
      <xdr:col>3</xdr:col>
      <xdr:colOff>571500</xdr:colOff>
      <xdr:row>0</xdr:row>
      <xdr:rowOff>123825</xdr:rowOff>
    </xdr:from>
    <xdr:to>
      <xdr:col>10</xdr:col>
      <xdr:colOff>466726</xdr:colOff>
      <xdr:row>3</xdr:row>
      <xdr:rowOff>142875</xdr:rowOff>
    </xdr:to>
    <xdr:sp macro="" textlink="">
      <xdr:nvSpPr>
        <xdr:cNvPr id="29" name="TextBox 28">
          <a:extLst>
            <a:ext uri="{FF2B5EF4-FFF2-40B4-BE49-F238E27FC236}">
              <a16:creationId xmlns:a16="http://schemas.microsoft.com/office/drawing/2014/main" id="{9F9C9AC6-8D73-4B13-A040-E4E201AC65DD}"/>
            </a:ext>
          </a:extLst>
        </xdr:cNvPr>
        <xdr:cNvSpPr txBox="1"/>
      </xdr:nvSpPr>
      <xdr:spPr>
        <a:xfrm>
          <a:off x="2505075" y="123825"/>
          <a:ext cx="5895976"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kern="1200">
              <a:solidFill>
                <a:srgbClr val="002060"/>
              </a:solidFill>
            </a:rPr>
            <a:t>SALES DASHBORD </a:t>
          </a:r>
          <a:r>
            <a:rPr lang="en-US" sz="2800" b="1" kern="1200">
              <a:solidFill>
                <a:schemeClr val="accent2">
                  <a:lumMod val="75000"/>
                </a:schemeClr>
              </a:solidFill>
            </a:rPr>
            <a:t>SUPERSTORE</a:t>
          </a:r>
          <a:r>
            <a:rPr lang="en-US" sz="2800" b="1" kern="1200" baseline="0">
              <a:solidFill>
                <a:schemeClr val="accent2">
                  <a:lumMod val="75000"/>
                </a:schemeClr>
              </a:solidFill>
            </a:rPr>
            <a:t> SHOP</a:t>
          </a:r>
          <a:endParaRPr lang="en-US" sz="2800" b="1" kern="1200">
            <a:solidFill>
              <a:schemeClr val="accent2">
                <a:lumMod val="75000"/>
              </a:schemeClr>
            </a:solidFill>
          </a:endParaRPr>
        </a:p>
      </xdr:txBody>
    </xdr:sp>
    <xdr:clientData/>
  </xdr:twoCellAnchor>
  <xdr:twoCellAnchor>
    <xdr:from>
      <xdr:col>3</xdr:col>
      <xdr:colOff>609598</xdr:colOff>
      <xdr:row>3</xdr:row>
      <xdr:rowOff>19050</xdr:rowOff>
    </xdr:from>
    <xdr:to>
      <xdr:col>7</xdr:col>
      <xdr:colOff>933449</xdr:colOff>
      <xdr:row>5</xdr:row>
      <xdr:rowOff>19050</xdr:rowOff>
    </xdr:to>
    <xdr:sp macro="" textlink="">
      <xdr:nvSpPr>
        <xdr:cNvPr id="30" name="TextBox 29">
          <a:extLst>
            <a:ext uri="{FF2B5EF4-FFF2-40B4-BE49-F238E27FC236}">
              <a16:creationId xmlns:a16="http://schemas.microsoft.com/office/drawing/2014/main" id="{4F0F8762-D725-41CA-AD5D-51733C87FE16}"/>
            </a:ext>
          </a:extLst>
        </xdr:cNvPr>
        <xdr:cNvSpPr txBox="1"/>
      </xdr:nvSpPr>
      <xdr:spPr>
        <a:xfrm>
          <a:off x="2543173" y="619125"/>
          <a:ext cx="3562351"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1" kern="1200">
              <a:solidFill>
                <a:schemeClr val="accent2">
                  <a:lumMod val="75000"/>
                </a:schemeClr>
              </a:solidFill>
            </a:rPr>
            <a:t>Europe November-Dcember 2022</a:t>
          </a:r>
        </a:p>
      </xdr:txBody>
    </xdr:sp>
    <xdr:clientData/>
  </xdr:twoCellAnchor>
  <xdr:twoCellAnchor>
    <xdr:from>
      <xdr:col>3</xdr:col>
      <xdr:colOff>647700</xdr:colOff>
      <xdr:row>12</xdr:row>
      <xdr:rowOff>66674</xdr:rowOff>
    </xdr:from>
    <xdr:to>
      <xdr:col>9</xdr:col>
      <xdr:colOff>142875</xdr:colOff>
      <xdr:row>27</xdr:row>
      <xdr:rowOff>104775</xdr:rowOff>
    </xdr:to>
    <xdr:sp macro="" textlink="">
      <xdr:nvSpPr>
        <xdr:cNvPr id="32" name="Rectangle: Rounded Corners 31">
          <a:extLst>
            <a:ext uri="{FF2B5EF4-FFF2-40B4-BE49-F238E27FC236}">
              <a16:creationId xmlns:a16="http://schemas.microsoft.com/office/drawing/2014/main" id="{E89F3479-6F65-48C4-AE25-47E105E68CF2}"/>
            </a:ext>
          </a:extLst>
        </xdr:cNvPr>
        <xdr:cNvSpPr/>
      </xdr:nvSpPr>
      <xdr:spPr>
        <a:xfrm>
          <a:off x="2581275" y="2466974"/>
          <a:ext cx="4352925" cy="3038476"/>
        </a:xfrm>
        <a:prstGeom prst="roundRect">
          <a:avLst/>
        </a:prstGeom>
        <a:solidFill>
          <a:schemeClr val="bg1"/>
        </a:solidFill>
        <a:ln>
          <a:solidFill>
            <a:schemeClr val="lt1">
              <a:shade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4</xdr:col>
      <xdr:colOff>9525</xdr:colOff>
      <xdr:row>15</xdr:row>
      <xdr:rowOff>38099</xdr:rowOff>
    </xdr:from>
    <xdr:to>
      <xdr:col>8</xdr:col>
      <xdr:colOff>781050</xdr:colOff>
      <xdr:row>26</xdr:row>
      <xdr:rowOff>95249</xdr:rowOff>
    </xdr:to>
    <xdr:graphicFrame macro="">
      <xdr:nvGraphicFramePr>
        <xdr:cNvPr id="33" name="Chart 32">
          <a:extLst>
            <a:ext uri="{FF2B5EF4-FFF2-40B4-BE49-F238E27FC236}">
              <a16:creationId xmlns:a16="http://schemas.microsoft.com/office/drawing/2014/main" id="{7811227F-55C9-40CB-8A9E-6F5AF6B992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504825</xdr:colOff>
      <xdr:row>12</xdr:row>
      <xdr:rowOff>190499</xdr:rowOff>
    </xdr:from>
    <xdr:to>
      <xdr:col>8</xdr:col>
      <xdr:colOff>571500</xdr:colOff>
      <xdr:row>14</xdr:row>
      <xdr:rowOff>190499</xdr:rowOff>
    </xdr:to>
    <xdr:sp macro="" textlink="">
      <xdr:nvSpPr>
        <xdr:cNvPr id="34" name="TextBox 33">
          <a:extLst>
            <a:ext uri="{FF2B5EF4-FFF2-40B4-BE49-F238E27FC236}">
              <a16:creationId xmlns:a16="http://schemas.microsoft.com/office/drawing/2014/main" id="{A70410C0-FD0A-4DD5-8B1A-F694BC6D1E1D}"/>
            </a:ext>
          </a:extLst>
        </xdr:cNvPr>
        <xdr:cNvSpPr txBox="1"/>
      </xdr:nvSpPr>
      <xdr:spPr>
        <a:xfrm>
          <a:off x="3248025" y="2590799"/>
          <a:ext cx="33051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kern="1200">
              <a:solidFill>
                <a:srgbClr val="002060"/>
              </a:solidFill>
            </a:rPr>
            <a:t>Product Revenue By Country</a:t>
          </a:r>
        </a:p>
      </xdr:txBody>
    </xdr:sp>
    <xdr:clientData/>
  </xdr:twoCellAnchor>
  <xdr:twoCellAnchor>
    <xdr:from>
      <xdr:col>0</xdr:col>
      <xdr:colOff>133350</xdr:colOff>
      <xdr:row>0</xdr:row>
      <xdr:rowOff>114300</xdr:rowOff>
    </xdr:from>
    <xdr:to>
      <xdr:col>3</xdr:col>
      <xdr:colOff>485775</xdr:colOff>
      <xdr:row>40</xdr:row>
      <xdr:rowOff>152400</xdr:rowOff>
    </xdr:to>
    <xdr:sp macro="" textlink="">
      <xdr:nvSpPr>
        <xdr:cNvPr id="35" name="Rectangle: Rounded Corners 34">
          <a:extLst>
            <a:ext uri="{FF2B5EF4-FFF2-40B4-BE49-F238E27FC236}">
              <a16:creationId xmlns:a16="http://schemas.microsoft.com/office/drawing/2014/main" id="{5CE839C6-FCB1-EA5A-1257-E30985DF7497}"/>
            </a:ext>
          </a:extLst>
        </xdr:cNvPr>
        <xdr:cNvSpPr/>
      </xdr:nvSpPr>
      <xdr:spPr>
        <a:xfrm>
          <a:off x="133350" y="114300"/>
          <a:ext cx="2286000" cy="8039100"/>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1</xdr:col>
      <xdr:colOff>28575</xdr:colOff>
      <xdr:row>1</xdr:row>
      <xdr:rowOff>0</xdr:rowOff>
    </xdr:from>
    <xdr:to>
      <xdr:col>3</xdr:col>
      <xdr:colOff>104774</xdr:colOff>
      <xdr:row>8</xdr:row>
      <xdr:rowOff>47625</xdr:rowOff>
    </xdr:to>
    <xdr:pic>
      <xdr:nvPicPr>
        <xdr:cNvPr id="37" name="Picture 36">
          <a:extLst>
            <a:ext uri="{FF2B5EF4-FFF2-40B4-BE49-F238E27FC236}">
              <a16:creationId xmlns:a16="http://schemas.microsoft.com/office/drawing/2014/main" id="{628FDE1B-BF19-68C6-6A16-3479EC9C6D0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42900" y="200025"/>
          <a:ext cx="1695449" cy="1447800"/>
        </a:xfrm>
        <a:prstGeom prst="rect">
          <a:avLst/>
        </a:prstGeom>
      </xdr:spPr>
    </xdr:pic>
    <xdr:clientData/>
  </xdr:twoCellAnchor>
  <xdr:twoCellAnchor>
    <xdr:from>
      <xdr:col>3</xdr:col>
      <xdr:colOff>609599</xdr:colOff>
      <xdr:row>28</xdr:row>
      <xdr:rowOff>57151</xdr:rowOff>
    </xdr:from>
    <xdr:to>
      <xdr:col>13</xdr:col>
      <xdr:colOff>476249</xdr:colOff>
      <xdr:row>40</xdr:row>
      <xdr:rowOff>180975</xdr:rowOff>
    </xdr:to>
    <xdr:sp macro="" textlink="">
      <xdr:nvSpPr>
        <xdr:cNvPr id="40" name="Rectangle: Rounded Corners 39">
          <a:extLst>
            <a:ext uri="{FF2B5EF4-FFF2-40B4-BE49-F238E27FC236}">
              <a16:creationId xmlns:a16="http://schemas.microsoft.com/office/drawing/2014/main" id="{7BDCF044-C842-4371-8340-73CB93CCE576}"/>
            </a:ext>
          </a:extLst>
        </xdr:cNvPr>
        <xdr:cNvSpPr/>
      </xdr:nvSpPr>
      <xdr:spPr>
        <a:xfrm>
          <a:off x="2543174" y="5657851"/>
          <a:ext cx="8296275" cy="2524124"/>
        </a:xfrm>
        <a:prstGeom prst="roundRect">
          <a:avLst/>
        </a:prstGeom>
        <a:solidFill>
          <a:schemeClr val="bg1">
            <a:alpha val="0"/>
          </a:schemeClr>
        </a:solidFill>
        <a:ln>
          <a:solidFill>
            <a:schemeClr val="lt1">
              <a:shade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0</xdr:col>
      <xdr:colOff>257175</xdr:colOff>
      <xdr:row>22</xdr:row>
      <xdr:rowOff>57150</xdr:rowOff>
    </xdr:from>
    <xdr:to>
      <xdr:col>3</xdr:col>
      <xdr:colOff>152400</xdr:colOff>
      <xdr:row>31</xdr:row>
      <xdr:rowOff>95250</xdr:rowOff>
    </xdr:to>
    <mc:AlternateContent xmlns:mc="http://schemas.openxmlformats.org/markup-compatibility/2006" xmlns:a14="http://schemas.microsoft.com/office/drawing/2010/main">
      <mc:Choice Requires="a14">
        <xdr:graphicFrame macro="">
          <xdr:nvGraphicFramePr>
            <xdr:cNvPr id="45" name="Manager 1">
              <a:extLst>
                <a:ext uri="{FF2B5EF4-FFF2-40B4-BE49-F238E27FC236}">
                  <a16:creationId xmlns:a16="http://schemas.microsoft.com/office/drawing/2014/main" id="{06650ECC-534F-4257-8FC2-CE1C7CBBFBA9}"/>
                </a:ext>
              </a:extLst>
            </xdr:cNvPr>
            <xdr:cNvGraphicFramePr/>
          </xdr:nvGraphicFramePr>
          <xdr:xfrm>
            <a:off x="0" y="0"/>
            <a:ext cx="0" cy="0"/>
          </xdr:xfrm>
          <a:graphic>
            <a:graphicData uri="http://schemas.microsoft.com/office/drawing/2010/slicer">
              <sle:slicer xmlns:sle="http://schemas.microsoft.com/office/drawing/2010/slicer" name="Manager 1"/>
            </a:graphicData>
          </a:graphic>
        </xdr:graphicFrame>
      </mc:Choice>
      <mc:Fallback xmlns="">
        <xdr:sp macro="" textlink="">
          <xdr:nvSpPr>
            <xdr:cNvPr id="0" name=""/>
            <xdr:cNvSpPr>
              <a:spLocks noTextEdit="1"/>
            </xdr:cNvSpPr>
          </xdr:nvSpPr>
          <xdr:spPr>
            <a:xfrm>
              <a:off x="257175" y="4457700"/>
              <a:ext cx="1828800" cy="1838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257175</xdr:colOff>
      <xdr:row>10</xdr:row>
      <xdr:rowOff>104775</xdr:rowOff>
    </xdr:from>
    <xdr:to>
      <xdr:col>3</xdr:col>
      <xdr:colOff>152400</xdr:colOff>
      <xdr:row>19</xdr:row>
      <xdr:rowOff>180975</xdr:rowOff>
    </xdr:to>
    <mc:AlternateContent xmlns:mc="http://schemas.openxmlformats.org/markup-compatibility/2006" xmlns:a14="http://schemas.microsoft.com/office/drawing/2010/main">
      <mc:Choice Requires="a14">
        <xdr:graphicFrame macro="">
          <xdr:nvGraphicFramePr>
            <xdr:cNvPr id="47" name="City 1">
              <a:extLst>
                <a:ext uri="{FF2B5EF4-FFF2-40B4-BE49-F238E27FC236}">
                  <a16:creationId xmlns:a16="http://schemas.microsoft.com/office/drawing/2014/main" id="{6B708862-3790-49AE-B51C-ADAA7AD5CBA0}"/>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257175" y="2105025"/>
              <a:ext cx="1828800" cy="1876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342899</xdr:colOff>
      <xdr:row>28</xdr:row>
      <xdr:rowOff>95250</xdr:rowOff>
    </xdr:from>
    <xdr:to>
      <xdr:col>10</xdr:col>
      <xdr:colOff>761999</xdr:colOff>
      <xdr:row>30</xdr:row>
      <xdr:rowOff>95250</xdr:rowOff>
    </xdr:to>
    <xdr:sp macro="" textlink="">
      <xdr:nvSpPr>
        <xdr:cNvPr id="3" name="TextBox 2">
          <a:extLst>
            <a:ext uri="{FF2B5EF4-FFF2-40B4-BE49-F238E27FC236}">
              <a16:creationId xmlns:a16="http://schemas.microsoft.com/office/drawing/2014/main" id="{60980549-2E94-4AD8-879A-35EE45FAE3A0}"/>
            </a:ext>
          </a:extLst>
        </xdr:cNvPr>
        <xdr:cNvSpPr txBox="1"/>
      </xdr:nvSpPr>
      <xdr:spPr>
        <a:xfrm>
          <a:off x="4705349" y="5695950"/>
          <a:ext cx="39909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kern="1200">
              <a:solidFill>
                <a:srgbClr val="002060"/>
              </a:solidFill>
            </a:rPr>
            <a:t>Total Revenue of Product by Manager</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richPivotRecords" Target="richPivot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broul" refreshedDate="45621.376565393519" createdVersion="8" refreshedVersion="8" minRefreshableVersion="3" recordCount="257" xr:uid="{5F126D52-EED8-422D-A901-F5AD6360E110}">
  <cacheSource type="worksheet">
    <worksheetSource name="Table"/>
  </cacheSource>
  <cacheFields count="16">
    <cacheField name="Order ID" numFmtId="0">
      <sharedItems containsSemiMixedTypes="0" containsString="0" containsNumber="1" containsInteger="1" minValue="10452" maxValue="10713"/>
    </cacheField>
    <cacheField name="Date" numFmtId="14">
      <sharedItems containsSemiMixedTypes="0" containsNonDate="0" containsDate="1" containsString="0" minDate="2022-11-07T00:00:00" maxDate="2022-12-30T00:00:00" count="53">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sharedItems>
      <fieldGroup par="15"/>
    </cacheField>
    <cacheField name="Product" numFmtId="0">
      <sharedItems count="5">
        <s v="Fries"/>
        <s v="Beverages"/>
        <s v="Sides &amp; Other"/>
        <s v="Burgers"/>
        <s v="Chicken Sandwiches"/>
      </sharedItems>
    </cacheField>
    <cacheField name="Price" numFmtId="44">
      <sharedItems containsSemiMixedTypes="0" containsString="0" containsNumber="1" minValue="2.95" maxValue="33.22"/>
    </cacheField>
    <cacheField name="Quantity" numFmtId="0">
      <sharedItems containsSemiMixedTypes="0" containsString="0" containsNumber="1" containsInteger="1" minValue="201" maxValue="755"/>
    </cacheField>
    <cacheField name="Revenue" numFmtId="0">
      <sharedItems containsSemiMixedTypes="0" containsString="0" containsNumber="1" minValue="1002.99" maxValue="22523.16"/>
    </cacheField>
    <cacheField name="Purchase Type" numFmtId="0">
      <sharedItems count="3">
        <s v="Online"/>
        <s v="In-Store"/>
        <s v="Drive-Thru"/>
      </sharedItems>
    </cacheField>
    <cacheField name="Payment Method" numFmtId="0">
      <sharedItems count="3">
        <s v="Gift Card"/>
        <s v="Credit Card"/>
        <s v="Cash"/>
      </sharedItems>
    </cacheField>
    <cacheField name="Manager" numFmtId="0">
      <sharedItems count="5">
        <s v="Tom Jackson"/>
        <s v="Pablo Perez"/>
        <s v="Joao Silva"/>
        <s v="Walter Muller"/>
        <s v="Remy Monet"/>
      </sharedItems>
    </cacheField>
    <cacheField name="City" numFmtId="0">
      <sharedItems count="5">
        <s v="London"/>
        <s v="Madrid"/>
        <s v="Lisbon"/>
        <s v="Berlin"/>
        <s v="Paris"/>
      </sharedItems>
    </cacheField>
    <cacheField name="Country/Region" numFmtId="0">
      <sharedItems count="5">
        <s v="United Kingdom"/>
        <s v="Spain"/>
        <s v="Portugal"/>
        <s v="Germany"/>
        <s v="France"/>
      </sharedItems>
    </cacheField>
    <cacheField name="Cost" numFmtId="0">
      <sharedItems containsSemiMixedTypes="0" containsString="0" containsNumber="1" minValue="0.47" maxValue="4.32"/>
    </cacheField>
    <cacheField name="Total Cost" numFmtId="0">
      <sharedItems containsSemiMixedTypes="0" containsString="0" containsNumber="1" minValue="318.65999999999997" maxValue="3261.6000000000004"/>
    </cacheField>
    <cacheField name="Profit" numFmtId="0">
      <sharedItems containsSemiMixedTypes="0" containsString="0" containsNumber="1" minValue="550.74" maxValue="22204.5"/>
    </cacheField>
    <cacheField name="Days (Date)" numFmtId="0" databaseField="0">
      <fieldGroup base="1">
        <rangePr groupBy="days" startDate="2022-11-07T00:00:00" endDate="2022-12-30T00:00:00"/>
        <groupItems count="368">
          <s v="&lt;11/7/2022"/>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30/2022"/>
        </groupItems>
      </fieldGroup>
    </cacheField>
    <cacheField name="Months (Date)" numFmtId="0" databaseField="0">
      <fieldGroup base="1">
        <rangePr groupBy="months" startDate="2022-11-07T00:00:00" endDate="2022-12-30T00:00:00"/>
        <groupItems count="14">
          <s v="&lt;11/7/2022"/>
          <s v="Jan"/>
          <s v="Feb"/>
          <s v="Mar"/>
          <s v="Apr"/>
          <s v="May"/>
          <s v="Jun"/>
          <s v="Jul"/>
          <s v="Aug"/>
          <s v="Sep"/>
          <s v="Oct"/>
          <s v="Nov"/>
          <s v="Dec"/>
          <s v="&gt;12/30/2022"/>
        </groupItems>
      </fieldGroup>
    </cacheField>
  </cacheFields>
  <extLst>
    <ext xmlns:x14="http://schemas.microsoft.com/office/spreadsheetml/2009/9/main" uri="{725AE2AE-9491-48be-B2B4-4EB974FC3084}">
      <x14:pivotCacheDefinition pivotCacheId="783965133"/>
    </ext>
    <ext xmlns:xxpvi="http://schemas.microsoft.com/office/spreadsheetml/2022/pivotVersionInfo" uri="{9F748A41-CAEA-4470-BF7A-CE61E8FFA7F9}">
      <xxpvi:cacheVersionInfo>
        <xxpvi:lastRefreshFeature>RichData</xxpvi:lastRefreshFeature>
      </xxpvi:cacheVersionInfo>
    </ext>
    <ext xmlns:xprd="http://schemas.microsoft.com/office/spreadsheetml/2022/pivotRichData" uri="{2C874A73-7782-4A18-856F-96AC7E287872}">
      <xprd:richInfo pivotCacheGuid="{5F126D52-EED8-422D-A901-F5AD6360E110}" pivotIgnoreInvalidCache="1" r:id="rId1"/>
    </ext>
  </extLst>
</pivotCacheDefinition>
</file>

<file path=xl/pivotCache/richPivot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7">
  <r>
    <n v="10452"/>
    <x v="0"/>
    <x v="0"/>
    <n v="3.49"/>
    <n v="574"/>
    <n v="2003.26"/>
    <x v="0"/>
    <x v="0"/>
    <x v="0"/>
    <x v="0"/>
    <x v="0"/>
    <n v="0.88"/>
    <n v="505.12"/>
    <n v="1498.14"/>
  </r>
  <r>
    <n v="10453"/>
    <x v="0"/>
    <x v="1"/>
    <n v="2.95"/>
    <n v="746"/>
    <n v="2200.7000000000003"/>
    <x v="0"/>
    <x v="0"/>
    <x v="1"/>
    <x v="1"/>
    <x v="1"/>
    <n v="0.47"/>
    <n v="350.62"/>
    <n v="1850.0800000000004"/>
  </r>
  <r>
    <n v="10454"/>
    <x v="0"/>
    <x v="2"/>
    <n v="4.99"/>
    <n v="201"/>
    <n v="1002.99"/>
    <x v="1"/>
    <x v="0"/>
    <x v="2"/>
    <x v="2"/>
    <x v="2"/>
    <n v="2.25"/>
    <n v="452.25"/>
    <n v="550.74"/>
  </r>
  <r>
    <n v="10455"/>
    <x v="1"/>
    <x v="3"/>
    <n v="12.99"/>
    <n v="570"/>
    <n v="7404.3"/>
    <x v="1"/>
    <x v="1"/>
    <x v="3"/>
    <x v="3"/>
    <x v="3"/>
    <n v="4.32"/>
    <n v="2462.4"/>
    <n v="4941.8999999999996"/>
  </r>
  <r>
    <n v="10456"/>
    <x v="1"/>
    <x v="4"/>
    <n v="9.9499999999999993"/>
    <n v="202"/>
    <n v="2009.8999999999999"/>
    <x v="1"/>
    <x v="1"/>
    <x v="3"/>
    <x v="3"/>
    <x v="3"/>
    <n v="2.85"/>
    <n v="575.70000000000005"/>
    <n v="1434.1999999999998"/>
  </r>
  <r>
    <n v="10457"/>
    <x v="1"/>
    <x v="0"/>
    <n v="3.49"/>
    <n v="574"/>
    <n v="2003.2600000000002"/>
    <x v="1"/>
    <x v="1"/>
    <x v="4"/>
    <x v="4"/>
    <x v="4"/>
    <n v="0.88"/>
    <n v="505.12"/>
    <n v="1498.1400000000003"/>
  </r>
  <r>
    <n v="10459"/>
    <x v="1"/>
    <x v="2"/>
    <n v="4.99"/>
    <n v="201"/>
    <n v="1002.99"/>
    <x v="1"/>
    <x v="1"/>
    <x v="3"/>
    <x v="3"/>
    <x v="3"/>
    <n v="2.25"/>
    <n v="452.25"/>
    <n v="550.74"/>
  </r>
  <r>
    <n v="10460"/>
    <x v="2"/>
    <x v="3"/>
    <n v="12.99"/>
    <n v="555"/>
    <n v="7209.45"/>
    <x v="1"/>
    <x v="1"/>
    <x v="4"/>
    <x v="4"/>
    <x v="4"/>
    <n v="4.32"/>
    <n v="2397.6000000000004"/>
    <n v="4811.8499999999995"/>
  </r>
  <r>
    <n v="10461"/>
    <x v="2"/>
    <x v="4"/>
    <n v="9.9499999999999993"/>
    <n v="202"/>
    <n v="2009.8999999999999"/>
    <x v="1"/>
    <x v="1"/>
    <x v="4"/>
    <x v="4"/>
    <x v="4"/>
    <n v="2.85"/>
    <n v="575.70000000000005"/>
    <n v="1434.1999999999998"/>
  </r>
  <r>
    <n v="10462"/>
    <x v="2"/>
    <x v="0"/>
    <n v="3.49"/>
    <n v="574"/>
    <n v="2003.2600000000002"/>
    <x v="1"/>
    <x v="1"/>
    <x v="4"/>
    <x v="4"/>
    <x v="4"/>
    <n v="0.88"/>
    <n v="505.12"/>
    <n v="1498.1400000000003"/>
  </r>
  <r>
    <n v="10463"/>
    <x v="2"/>
    <x v="1"/>
    <n v="2.95"/>
    <n v="678"/>
    <n v="2000.1000000000001"/>
    <x v="1"/>
    <x v="1"/>
    <x v="4"/>
    <x v="4"/>
    <x v="4"/>
    <n v="0.47"/>
    <n v="318.65999999999997"/>
    <n v="1681.44"/>
  </r>
  <r>
    <n v="10464"/>
    <x v="2"/>
    <x v="2"/>
    <n v="4.99"/>
    <n v="201"/>
    <n v="1002.99"/>
    <x v="1"/>
    <x v="1"/>
    <x v="4"/>
    <x v="4"/>
    <x v="4"/>
    <n v="2.25"/>
    <n v="452.25"/>
    <n v="550.74"/>
  </r>
  <r>
    <n v="10465"/>
    <x v="3"/>
    <x v="3"/>
    <n v="12.99"/>
    <n v="555"/>
    <n v="7209.45"/>
    <x v="1"/>
    <x v="1"/>
    <x v="1"/>
    <x v="1"/>
    <x v="1"/>
    <n v="4.32"/>
    <n v="2397.6000000000004"/>
    <n v="4811.8499999999995"/>
  </r>
  <r>
    <n v="10466"/>
    <x v="3"/>
    <x v="4"/>
    <n v="9.9499999999999993"/>
    <n v="202"/>
    <n v="2009.8999999999999"/>
    <x v="1"/>
    <x v="1"/>
    <x v="1"/>
    <x v="1"/>
    <x v="1"/>
    <n v="2.85"/>
    <n v="575.70000000000005"/>
    <n v="1434.1999999999998"/>
  </r>
  <r>
    <n v="10467"/>
    <x v="3"/>
    <x v="0"/>
    <n v="3.49"/>
    <n v="574"/>
    <n v="2003.2600000000002"/>
    <x v="1"/>
    <x v="1"/>
    <x v="1"/>
    <x v="1"/>
    <x v="1"/>
    <n v="0.88"/>
    <n v="505.12"/>
    <n v="1498.1400000000003"/>
  </r>
  <r>
    <n v="10468"/>
    <x v="3"/>
    <x v="1"/>
    <n v="2.95"/>
    <n v="678"/>
    <n v="2000.1000000000001"/>
    <x v="1"/>
    <x v="1"/>
    <x v="1"/>
    <x v="1"/>
    <x v="1"/>
    <n v="0.47"/>
    <n v="318.65999999999997"/>
    <n v="1681.44"/>
  </r>
  <r>
    <n v="10470"/>
    <x v="4"/>
    <x v="3"/>
    <n v="12.99"/>
    <n v="555"/>
    <n v="7209.45"/>
    <x v="1"/>
    <x v="1"/>
    <x v="1"/>
    <x v="1"/>
    <x v="1"/>
    <n v="4.32"/>
    <n v="2397.6000000000004"/>
    <n v="4811.8499999999995"/>
  </r>
  <r>
    <n v="10471"/>
    <x v="4"/>
    <x v="4"/>
    <n v="9.9499999999999993"/>
    <n v="202"/>
    <n v="2009.8999999999999"/>
    <x v="1"/>
    <x v="1"/>
    <x v="1"/>
    <x v="1"/>
    <x v="1"/>
    <n v="2.85"/>
    <n v="575.70000000000005"/>
    <n v="1434.1999999999998"/>
  </r>
  <r>
    <n v="10472"/>
    <x v="4"/>
    <x v="0"/>
    <n v="3.49"/>
    <n v="631"/>
    <n v="2202.19"/>
    <x v="1"/>
    <x v="1"/>
    <x v="1"/>
    <x v="1"/>
    <x v="1"/>
    <n v="0.88"/>
    <n v="555.28"/>
    <n v="1646.91"/>
  </r>
  <r>
    <n v="10473"/>
    <x v="4"/>
    <x v="1"/>
    <n v="2.95"/>
    <n v="678"/>
    <n v="2000.1000000000001"/>
    <x v="1"/>
    <x v="1"/>
    <x v="1"/>
    <x v="1"/>
    <x v="1"/>
    <n v="0.47"/>
    <n v="318.65999999999997"/>
    <n v="1681.44"/>
  </r>
  <r>
    <n v="10474"/>
    <x v="4"/>
    <x v="2"/>
    <n v="4.99"/>
    <n v="201"/>
    <n v="1002.99"/>
    <x v="1"/>
    <x v="1"/>
    <x v="1"/>
    <x v="1"/>
    <x v="1"/>
    <n v="2.25"/>
    <n v="452.25"/>
    <n v="550.74"/>
  </r>
  <r>
    <n v="10475"/>
    <x v="5"/>
    <x v="3"/>
    <n v="12.99"/>
    <n v="524"/>
    <n v="6806.76"/>
    <x v="1"/>
    <x v="1"/>
    <x v="1"/>
    <x v="1"/>
    <x v="1"/>
    <n v="4.32"/>
    <n v="2263.6800000000003"/>
    <n v="4543.08"/>
  </r>
  <r>
    <n v="10476"/>
    <x v="5"/>
    <x v="4"/>
    <n v="9.9499999999999993"/>
    <n v="202"/>
    <n v="2009.8999999999999"/>
    <x v="1"/>
    <x v="1"/>
    <x v="1"/>
    <x v="1"/>
    <x v="1"/>
    <n v="2.85"/>
    <n v="575.70000000000005"/>
    <n v="1434.1999999999998"/>
  </r>
  <r>
    <n v="10477"/>
    <x v="5"/>
    <x v="0"/>
    <n v="3.49"/>
    <n v="631"/>
    <n v="2202.19"/>
    <x v="1"/>
    <x v="1"/>
    <x v="1"/>
    <x v="1"/>
    <x v="1"/>
    <n v="0.88"/>
    <n v="555.28"/>
    <n v="1646.91"/>
  </r>
  <r>
    <n v="10478"/>
    <x v="5"/>
    <x v="1"/>
    <n v="2.95"/>
    <n v="678"/>
    <n v="2000.1000000000001"/>
    <x v="1"/>
    <x v="1"/>
    <x v="1"/>
    <x v="1"/>
    <x v="1"/>
    <n v="0.47"/>
    <n v="318.65999999999997"/>
    <n v="1681.44"/>
  </r>
  <r>
    <n v="10479"/>
    <x v="5"/>
    <x v="2"/>
    <n v="4.99"/>
    <n v="201"/>
    <n v="1002.99"/>
    <x v="1"/>
    <x v="1"/>
    <x v="1"/>
    <x v="1"/>
    <x v="1"/>
    <n v="2.25"/>
    <n v="452.25"/>
    <n v="550.74"/>
  </r>
  <r>
    <n v="10480"/>
    <x v="6"/>
    <x v="3"/>
    <n v="12.99"/>
    <n v="509"/>
    <n v="6611.91"/>
    <x v="1"/>
    <x v="1"/>
    <x v="1"/>
    <x v="1"/>
    <x v="1"/>
    <n v="4.32"/>
    <n v="2198.88"/>
    <n v="4413.03"/>
  </r>
  <r>
    <n v="10481"/>
    <x v="6"/>
    <x v="4"/>
    <n v="9.9499999999999993"/>
    <n v="202"/>
    <n v="2009.8999999999999"/>
    <x v="1"/>
    <x v="1"/>
    <x v="1"/>
    <x v="1"/>
    <x v="1"/>
    <n v="2.85"/>
    <n v="575.70000000000005"/>
    <n v="1434.1999999999998"/>
  </r>
  <r>
    <n v="10482"/>
    <x v="6"/>
    <x v="0"/>
    <n v="25.5"/>
    <n v="631"/>
    <n v="16090.5"/>
    <x v="1"/>
    <x v="1"/>
    <x v="2"/>
    <x v="2"/>
    <x v="2"/>
    <n v="0.88"/>
    <n v="555.28"/>
    <n v="15535.22"/>
  </r>
  <r>
    <n v="10483"/>
    <x v="6"/>
    <x v="1"/>
    <n v="33.22"/>
    <n v="678"/>
    <n v="22523.16"/>
    <x v="1"/>
    <x v="1"/>
    <x v="2"/>
    <x v="2"/>
    <x v="2"/>
    <n v="0.47"/>
    <n v="318.65999999999997"/>
    <n v="22204.5"/>
  </r>
  <r>
    <n v="10484"/>
    <x v="6"/>
    <x v="2"/>
    <n v="21.44"/>
    <n v="201"/>
    <n v="4309.4400000000005"/>
    <x v="1"/>
    <x v="1"/>
    <x v="2"/>
    <x v="2"/>
    <x v="2"/>
    <n v="2.25"/>
    <n v="452.25"/>
    <n v="3857.1900000000005"/>
  </r>
  <r>
    <n v="10485"/>
    <x v="7"/>
    <x v="3"/>
    <n v="27.99"/>
    <n v="524"/>
    <n v="14666.759999999998"/>
    <x v="1"/>
    <x v="1"/>
    <x v="2"/>
    <x v="2"/>
    <x v="2"/>
    <n v="4.32"/>
    <n v="2263.6800000000003"/>
    <n v="12403.079999999998"/>
  </r>
  <r>
    <n v="10486"/>
    <x v="7"/>
    <x v="4"/>
    <n v="29.05"/>
    <n v="202"/>
    <n v="5868.1"/>
    <x v="1"/>
    <x v="1"/>
    <x v="2"/>
    <x v="2"/>
    <x v="2"/>
    <n v="2.85"/>
    <n v="575.70000000000005"/>
    <n v="5292.4000000000005"/>
  </r>
  <r>
    <n v="10487"/>
    <x v="7"/>
    <x v="0"/>
    <n v="3.49"/>
    <n v="631"/>
    <n v="2202.19"/>
    <x v="1"/>
    <x v="1"/>
    <x v="2"/>
    <x v="2"/>
    <x v="2"/>
    <n v="0.88"/>
    <n v="555.28"/>
    <n v="1646.91"/>
  </r>
  <r>
    <n v="10488"/>
    <x v="7"/>
    <x v="1"/>
    <n v="2.95"/>
    <n v="678"/>
    <n v="2000.1000000000001"/>
    <x v="1"/>
    <x v="1"/>
    <x v="2"/>
    <x v="2"/>
    <x v="2"/>
    <n v="0.47"/>
    <n v="318.65999999999997"/>
    <n v="1681.44"/>
  </r>
  <r>
    <n v="10489"/>
    <x v="7"/>
    <x v="2"/>
    <n v="4.99"/>
    <n v="201"/>
    <n v="1002.99"/>
    <x v="1"/>
    <x v="1"/>
    <x v="1"/>
    <x v="1"/>
    <x v="1"/>
    <n v="2.25"/>
    <n v="452.25"/>
    <n v="550.74"/>
  </r>
  <r>
    <n v="10490"/>
    <x v="8"/>
    <x v="3"/>
    <n v="12.99"/>
    <n v="509"/>
    <n v="6611.91"/>
    <x v="1"/>
    <x v="1"/>
    <x v="1"/>
    <x v="1"/>
    <x v="1"/>
    <n v="4.32"/>
    <n v="2198.88"/>
    <n v="4413.03"/>
  </r>
  <r>
    <n v="10491"/>
    <x v="8"/>
    <x v="4"/>
    <n v="9.9499999999999993"/>
    <n v="202"/>
    <n v="2009.8999999999999"/>
    <x v="1"/>
    <x v="1"/>
    <x v="1"/>
    <x v="1"/>
    <x v="1"/>
    <n v="2.85"/>
    <n v="575.70000000000005"/>
    <n v="1434.1999999999998"/>
  </r>
  <r>
    <n v="10492"/>
    <x v="8"/>
    <x v="0"/>
    <n v="3.49"/>
    <n v="574"/>
    <n v="2003.2600000000002"/>
    <x v="1"/>
    <x v="1"/>
    <x v="1"/>
    <x v="1"/>
    <x v="1"/>
    <n v="0.88"/>
    <n v="505.12"/>
    <n v="1498.1400000000003"/>
  </r>
  <r>
    <n v="10493"/>
    <x v="8"/>
    <x v="1"/>
    <n v="2.95"/>
    <n v="678"/>
    <n v="2000.1000000000001"/>
    <x v="1"/>
    <x v="1"/>
    <x v="1"/>
    <x v="1"/>
    <x v="1"/>
    <n v="0.47"/>
    <n v="318.65999999999997"/>
    <n v="1681.44"/>
  </r>
  <r>
    <n v="10494"/>
    <x v="8"/>
    <x v="2"/>
    <n v="4.99"/>
    <n v="201"/>
    <n v="1002.99"/>
    <x v="1"/>
    <x v="1"/>
    <x v="1"/>
    <x v="1"/>
    <x v="1"/>
    <n v="2.25"/>
    <n v="452.25"/>
    <n v="550.74"/>
  </r>
  <r>
    <n v="10495"/>
    <x v="9"/>
    <x v="3"/>
    <n v="12.99"/>
    <n v="509"/>
    <n v="6611.91"/>
    <x v="1"/>
    <x v="1"/>
    <x v="1"/>
    <x v="1"/>
    <x v="1"/>
    <n v="4.32"/>
    <n v="2198.88"/>
    <n v="4413.03"/>
  </r>
  <r>
    <n v="10496"/>
    <x v="9"/>
    <x v="4"/>
    <n v="9.9499999999999993"/>
    <n v="202"/>
    <n v="2009.8999999999999"/>
    <x v="1"/>
    <x v="1"/>
    <x v="1"/>
    <x v="1"/>
    <x v="1"/>
    <n v="2.85"/>
    <n v="575.70000000000005"/>
    <n v="1434.1999999999998"/>
  </r>
  <r>
    <n v="10497"/>
    <x v="9"/>
    <x v="0"/>
    <n v="3.49"/>
    <n v="574"/>
    <n v="2003.2600000000002"/>
    <x v="1"/>
    <x v="1"/>
    <x v="1"/>
    <x v="1"/>
    <x v="1"/>
    <n v="0.88"/>
    <n v="505.12"/>
    <n v="1498.1400000000003"/>
  </r>
  <r>
    <n v="10498"/>
    <x v="9"/>
    <x v="1"/>
    <n v="2.95"/>
    <n v="678"/>
    <n v="2000.1000000000001"/>
    <x v="2"/>
    <x v="1"/>
    <x v="1"/>
    <x v="1"/>
    <x v="1"/>
    <n v="0.47"/>
    <n v="318.65999999999997"/>
    <n v="1681.44"/>
  </r>
  <r>
    <n v="10499"/>
    <x v="9"/>
    <x v="2"/>
    <n v="4.99"/>
    <n v="201"/>
    <n v="1002.99"/>
    <x v="2"/>
    <x v="1"/>
    <x v="1"/>
    <x v="1"/>
    <x v="1"/>
    <n v="2.25"/>
    <n v="452.25"/>
    <n v="550.74"/>
  </r>
  <r>
    <n v="10500"/>
    <x v="10"/>
    <x v="3"/>
    <n v="12.99"/>
    <n v="524"/>
    <n v="6806.76"/>
    <x v="2"/>
    <x v="1"/>
    <x v="1"/>
    <x v="1"/>
    <x v="1"/>
    <n v="4.32"/>
    <n v="2263.6800000000003"/>
    <n v="4543.08"/>
  </r>
  <r>
    <n v="10501"/>
    <x v="10"/>
    <x v="4"/>
    <n v="9.9499999999999993"/>
    <n v="202"/>
    <n v="2009.8999999999999"/>
    <x v="2"/>
    <x v="1"/>
    <x v="1"/>
    <x v="1"/>
    <x v="1"/>
    <n v="2.85"/>
    <n v="575.70000000000005"/>
    <n v="1434.1999999999998"/>
  </r>
  <r>
    <n v="10502"/>
    <x v="10"/>
    <x v="0"/>
    <n v="3.49"/>
    <n v="631"/>
    <n v="2202.19"/>
    <x v="2"/>
    <x v="1"/>
    <x v="1"/>
    <x v="1"/>
    <x v="1"/>
    <n v="0.88"/>
    <n v="555.28"/>
    <n v="1646.91"/>
  </r>
  <r>
    <n v="10503"/>
    <x v="10"/>
    <x v="1"/>
    <n v="2.95"/>
    <n v="678"/>
    <n v="2000.1000000000001"/>
    <x v="2"/>
    <x v="1"/>
    <x v="1"/>
    <x v="1"/>
    <x v="1"/>
    <n v="0.47"/>
    <n v="318.65999999999997"/>
    <n v="1681.44"/>
  </r>
  <r>
    <n v="10504"/>
    <x v="10"/>
    <x v="2"/>
    <n v="4.99"/>
    <n v="201"/>
    <n v="1002.99"/>
    <x v="2"/>
    <x v="1"/>
    <x v="1"/>
    <x v="1"/>
    <x v="1"/>
    <n v="2.25"/>
    <n v="452.25"/>
    <n v="550.74"/>
  </r>
  <r>
    <n v="10505"/>
    <x v="11"/>
    <x v="3"/>
    <n v="12.99"/>
    <n v="539"/>
    <n v="7001.61"/>
    <x v="2"/>
    <x v="1"/>
    <x v="1"/>
    <x v="1"/>
    <x v="1"/>
    <n v="4.32"/>
    <n v="2328.48"/>
    <n v="4673.1299999999992"/>
  </r>
  <r>
    <n v="10506"/>
    <x v="11"/>
    <x v="4"/>
    <n v="9.9499999999999993"/>
    <n v="202"/>
    <n v="2009.8999999999999"/>
    <x v="2"/>
    <x v="1"/>
    <x v="1"/>
    <x v="1"/>
    <x v="1"/>
    <n v="2.85"/>
    <n v="575.70000000000005"/>
    <n v="1434.1999999999998"/>
  </r>
  <r>
    <n v="10507"/>
    <x v="11"/>
    <x v="0"/>
    <n v="3.49"/>
    <n v="688"/>
    <n v="2401.1200000000003"/>
    <x v="2"/>
    <x v="1"/>
    <x v="1"/>
    <x v="1"/>
    <x v="1"/>
    <n v="0.88"/>
    <n v="605.44000000000005"/>
    <n v="1795.6800000000003"/>
  </r>
  <r>
    <n v="10508"/>
    <x v="11"/>
    <x v="1"/>
    <n v="2.95"/>
    <n v="678"/>
    <n v="2000.1000000000001"/>
    <x v="2"/>
    <x v="1"/>
    <x v="1"/>
    <x v="1"/>
    <x v="1"/>
    <n v="0.47"/>
    <n v="318.65999999999997"/>
    <n v="1681.44"/>
  </r>
  <r>
    <n v="10509"/>
    <x v="11"/>
    <x v="2"/>
    <n v="4.99"/>
    <n v="201"/>
    <n v="1002.99"/>
    <x v="2"/>
    <x v="1"/>
    <x v="1"/>
    <x v="1"/>
    <x v="1"/>
    <n v="2.25"/>
    <n v="452.25"/>
    <n v="550.74"/>
  </r>
  <r>
    <n v="10510"/>
    <x v="12"/>
    <x v="3"/>
    <n v="12.99"/>
    <n v="509"/>
    <n v="6611.91"/>
    <x v="2"/>
    <x v="1"/>
    <x v="1"/>
    <x v="1"/>
    <x v="1"/>
    <n v="4.32"/>
    <n v="2198.88"/>
    <n v="4413.03"/>
  </r>
  <r>
    <n v="10511"/>
    <x v="12"/>
    <x v="4"/>
    <n v="9.9499999999999993"/>
    <n v="202"/>
    <n v="2009.8999999999999"/>
    <x v="2"/>
    <x v="1"/>
    <x v="2"/>
    <x v="2"/>
    <x v="2"/>
    <n v="2.85"/>
    <n v="575.70000000000005"/>
    <n v="1434.1999999999998"/>
  </r>
  <r>
    <n v="10512"/>
    <x v="12"/>
    <x v="0"/>
    <n v="3.49"/>
    <n v="688"/>
    <n v="2401.1200000000003"/>
    <x v="2"/>
    <x v="1"/>
    <x v="2"/>
    <x v="2"/>
    <x v="2"/>
    <n v="0.88"/>
    <n v="605.44000000000005"/>
    <n v="1795.6800000000003"/>
  </r>
  <r>
    <n v="10513"/>
    <x v="12"/>
    <x v="1"/>
    <n v="2.95"/>
    <n v="678"/>
    <n v="2000.1000000000001"/>
    <x v="2"/>
    <x v="2"/>
    <x v="2"/>
    <x v="2"/>
    <x v="2"/>
    <n v="0.47"/>
    <n v="318.65999999999997"/>
    <n v="1681.44"/>
  </r>
  <r>
    <n v="10514"/>
    <x v="12"/>
    <x v="2"/>
    <n v="4.99"/>
    <n v="201"/>
    <n v="1002.99"/>
    <x v="2"/>
    <x v="2"/>
    <x v="2"/>
    <x v="2"/>
    <x v="2"/>
    <n v="2.25"/>
    <n v="452.25"/>
    <n v="550.74"/>
  </r>
  <r>
    <n v="10515"/>
    <x v="13"/>
    <x v="3"/>
    <n v="12.99"/>
    <n v="478"/>
    <n v="6209.22"/>
    <x v="2"/>
    <x v="2"/>
    <x v="2"/>
    <x v="2"/>
    <x v="2"/>
    <n v="4.32"/>
    <n v="2064.96"/>
    <n v="4144.26"/>
  </r>
  <r>
    <n v="10516"/>
    <x v="13"/>
    <x v="4"/>
    <n v="9.9499999999999993"/>
    <n v="202"/>
    <n v="2009.8999999999999"/>
    <x v="2"/>
    <x v="2"/>
    <x v="2"/>
    <x v="2"/>
    <x v="2"/>
    <n v="2.85"/>
    <n v="575.70000000000005"/>
    <n v="1434.1999999999998"/>
  </r>
  <r>
    <n v="10483"/>
    <x v="6"/>
    <x v="1"/>
    <n v="2.95"/>
    <n v="678"/>
    <n v="2000.1000000000001"/>
    <x v="1"/>
    <x v="1"/>
    <x v="2"/>
    <x v="2"/>
    <x v="2"/>
    <n v="0.47"/>
    <n v="318.65999999999997"/>
    <n v="1681.44"/>
  </r>
  <r>
    <n v="10484"/>
    <x v="6"/>
    <x v="2"/>
    <n v="4.99"/>
    <n v="201"/>
    <n v="1002.99"/>
    <x v="1"/>
    <x v="1"/>
    <x v="2"/>
    <x v="2"/>
    <x v="2"/>
    <n v="2.25"/>
    <n v="452.25"/>
    <n v="550.74"/>
  </r>
  <r>
    <n v="10485"/>
    <x v="7"/>
    <x v="3"/>
    <n v="12.99"/>
    <n v="524"/>
    <n v="6806.76"/>
    <x v="1"/>
    <x v="1"/>
    <x v="2"/>
    <x v="2"/>
    <x v="2"/>
    <n v="4.32"/>
    <n v="2263.6800000000003"/>
    <n v="4543.08"/>
  </r>
  <r>
    <n v="10520"/>
    <x v="14"/>
    <x v="3"/>
    <n v="12.99"/>
    <n v="493"/>
    <n v="6404.07"/>
    <x v="2"/>
    <x v="2"/>
    <x v="4"/>
    <x v="4"/>
    <x v="4"/>
    <n v="4.32"/>
    <n v="2129.7600000000002"/>
    <n v="4274.3099999999995"/>
  </r>
  <r>
    <n v="10521"/>
    <x v="14"/>
    <x v="4"/>
    <n v="9.9499999999999993"/>
    <n v="202"/>
    <n v="2009.8999999999999"/>
    <x v="2"/>
    <x v="2"/>
    <x v="4"/>
    <x v="4"/>
    <x v="4"/>
    <n v="2.85"/>
    <n v="575.70000000000005"/>
    <n v="1434.1999999999998"/>
  </r>
  <r>
    <n v="10522"/>
    <x v="14"/>
    <x v="0"/>
    <n v="3.49"/>
    <n v="688"/>
    <n v="2401.1200000000003"/>
    <x v="2"/>
    <x v="2"/>
    <x v="4"/>
    <x v="4"/>
    <x v="4"/>
    <n v="0.88"/>
    <n v="605.44000000000005"/>
    <n v="1795.6800000000003"/>
  </r>
  <r>
    <n v="10523"/>
    <x v="14"/>
    <x v="1"/>
    <n v="2.95"/>
    <n v="746"/>
    <n v="2200.7000000000003"/>
    <x v="2"/>
    <x v="2"/>
    <x v="4"/>
    <x v="4"/>
    <x v="4"/>
    <n v="0.47"/>
    <n v="350.62"/>
    <n v="1850.0800000000004"/>
  </r>
  <r>
    <n v="10524"/>
    <x v="14"/>
    <x v="2"/>
    <n v="4.99"/>
    <n v="201"/>
    <n v="1002.99"/>
    <x v="2"/>
    <x v="2"/>
    <x v="4"/>
    <x v="4"/>
    <x v="4"/>
    <n v="2.25"/>
    <n v="452.25"/>
    <n v="550.74"/>
  </r>
  <r>
    <n v="10525"/>
    <x v="15"/>
    <x v="3"/>
    <n v="12.99"/>
    <n v="462"/>
    <n v="6001.38"/>
    <x v="2"/>
    <x v="2"/>
    <x v="4"/>
    <x v="4"/>
    <x v="4"/>
    <n v="4.32"/>
    <n v="1995.8400000000001"/>
    <n v="4005.54"/>
  </r>
  <r>
    <n v="10526"/>
    <x v="15"/>
    <x v="4"/>
    <n v="9.9499999999999993"/>
    <n v="202"/>
    <n v="2009.8999999999999"/>
    <x v="2"/>
    <x v="2"/>
    <x v="4"/>
    <x v="4"/>
    <x v="4"/>
    <n v="2.85"/>
    <n v="575.70000000000005"/>
    <n v="1434.1999999999998"/>
  </r>
  <r>
    <n v="10527"/>
    <x v="15"/>
    <x v="0"/>
    <n v="3.49"/>
    <n v="688"/>
    <n v="2401.1200000000003"/>
    <x v="2"/>
    <x v="2"/>
    <x v="4"/>
    <x v="4"/>
    <x v="4"/>
    <n v="0.88"/>
    <n v="605.44000000000005"/>
    <n v="1795.6800000000003"/>
  </r>
  <r>
    <n v="10528"/>
    <x v="15"/>
    <x v="1"/>
    <n v="2.95"/>
    <n v="746"/>
    <n v="2200.7000000000003"/>
    <x v="2"/>
    <x v="2"/>
    <x v="4"/>
    <x v="4"/>
    <x v="4"/>
    <n v="0.47"/>
    <n v="350.62"/>
    <n v="1850.0800000000004"/>
  </r>
  <r>
    <n v="10529"/>
    <x v="15"/>
    <x v="2"/>
    <n v="4.99"/>
    <n v="201"/>
    <n v="1002.99"/>
    <x v="2"/>
    <x v="2"/>
    <x v="4"/>
    <x v="4"/>
    <x v="4"/>
    <n v="2.25"/>
    <n v="452.25"/>
    <n v="550.74"/>
  </r>
  <r>
    <n v="10530"/>
    <x v="16"/>
    <x v="3"/>
    <n v="12.99"/>
    <n v="478"/>
    <n v="6209.22"/>
    <x v="2"/>
    <x v="2"/>
    <x v="4"/>
    <x v="4"/>
    <x v="4"/>
    <n v="4.32"/>
    <n v="2064.96"/>
    <n v="4144.26"/>
  </r>
  <r>
    <n v="10531"/>
    <x v="16"/>
    <x v="4"/>
    <n v="9.9499999999999993"/>
    <n v="202"/>
    <n v="2009.8999999999999"/>
    <x v="2"/>
    <x v="2"/>
    <x v="4"/>
    <x v="4"/>
    <x v="4"/>
    <n v="2.85"/>
    <n v="575.70000000000005"/>
    <n v="1434.1999999999998"/>
  </r>
  <r>
    <n v="10532"/>
    <x v="16"/>
    <x v="0"/>
    <n v="3.49"/>
    <n v="688"/>
    <n v="2401.1200000000003"/>
    <x v="2"/>
    <x v="2"/>
    <x v="2"/>
    <x v="2"/>
    <x v="2"/>
    <n v="0.88"/>
    <n v="605.44000000000005"/>
    <n v="1795.6800000000003"/>
  </r>
  <r>
    <n v="10533"/>
    <x v="16"/>
    <x v="1"/>
    <n v="2.95"/>
    <n v="746"/>
    <n v="2200.7000000000003"/>
    <x v="2"/>
    <x v="2"/>
    <x v="2"/>
    <x v="2"/>
    <x v="2"/>
    <n v="0.47"/>
    <n v="350.62"/>
    <n v="1850.0800000000004"/>
  </r>
  <r>
    <n v="10534"/>
    <x v="16"/>
    <x v="2"/>
    <n v="4.99"/>
    <n v="201"/>
    <n v="1002.99"/>
    <x v="2"/>
    <x v="2"/>
    <x v="1"/>
    <x v="1"/>
    <x v="1"/>
    <n v="2.25"/>
    <n v="452.25"/>
    <n v="550.74"/>
  </r>
  <r>
    <n v="10535"/>
    <x v="17"/>
    <x v="3"/>
    <n v="12.99"/>
    <n v="478"/>
    <n v="6209.22"/>
    <x v="2"/>
    <x v="1"/>
    <x v="1"/>
    <x v="1"/>
    <x v="1"/>
    <n v="4.32"/>
    <n v="2064.96"/>
    <n v="4144.26"/>
  </r>
  <r>
    <n v="10536"/>
    <x v="17"/>
    <x v="4"/>
    <n v="9.9499999999999993"/>
    <n v="202"/>
    <n v="2009.8999999999999"/>
    <x v="2"/>
    <x v="1"/>
    <x v="1"/>
    <x v="1"/>
    <x v="1"/>
    <n v="2.85"/>
    <n v="575.70000000000005"/>
    <n v="1434.1999999999998"/>
  </r>
  <r>
    <n v="10537"/>
    <x v="17"/>
    <x v="0"/>
    <n v="3.49"/>
    <n v="631"/>
    <n v="2202.19"/>
    <x v="2"/>
    <x v="1"/>
    <x v="1"/>
    <x v="1"/>
    <x v="1"/>
    <n v="0.88"/>
    <n v="555.28"/>
    <n v="1646.91"/>
  </r>
  <r>
    <n v="10538"/>
    <x v="17"/>
    <x v="1"/>
    <n v="2.95"/>
    <n v="746"/>
    <n v="2200.7000000000003"/>
    <x v="2"/>
    <x v="1"/>
    <x v="1"/>
    <x v="1"/>
    <x v="1"/>
    <n v="0.47"/>
    <n v="350.62"/>
    <n v="1850.0800000000004"/>
  </r>
  <r>
    <n v="10539"/>
    <x v="17"/>
    <x v="2"/>
    <n v="4.99"/>
    <n v="201"/>
    <n v="1002.99"/>
    <x v="2"/>
    <x v="1"/>
    <x v="1"/>
    <x v="1"/>
    <x v="1"/>
    <n v="2.25"/>
    <n v="452.25"/>
    <n v="550.74"/>
  </r>
  <r>
    <n v="10540"/>
    <x v="18"/>
    <x v="3"/>
    <n v="12.99"/>
    <n v="462"/>
    <n v="6001.38"/>
    <x v="2"/>
    <x v="1"/>
    <x v="1"/>
    <x v="1"/>
    <x v="1"/>
    <n v="4.32"/>
    <n v="1995.8400000000001"/>
    <n v="4005.54"/>
  </r>
  <r>
    <n v="10541"/>
    <x v="18"/>
    <x v="4"/>
    <n v="9.9499999999999993"/>
    <n v="202"/>
    <n v="2009.8999999999999"/>
    <x v="2"/>
    <x v="1"/>
    <x v="0"/>
    <x v="0"/>
    <x v="0"/>
    <n v="2.85"/>
    <n v="575.70000000000005"/>
    <n v="1434.1999999999998"/>
  </r>
  <r>
    <n v="10542"/>
    <x v="18"/>
    <x v="0"/>
    <n v="3.49"/>
    <n v="631"/>
    <n v="2202.19"/>
    <x v="2"/>
    <x v="1"/>
    <x v="0"/>
    <x v="0"/>
    <x v="0"/>
    <n v="0.88"/>
    <n v="555.28"/>
    <n v="1646.91"/>
  </r>
  <r>
    <n v="10543"/>
    <x v="18"/>
    <x v="1"/>
    <n v="2.95"/>
    <n v="746"/>
    <n v="2200.7000000000003"/>
    <x v="2"/>
    <x v="1"/>
    <x v="0"/>
    <x v="0"/>
    <x v="0"/>
    <n v="0.47"/>
    <n v="350.62"/>
    <n v="1850.0800000000004"/>
  </r>
  <r>
    <n v="10544"/>
    <x v="18"/>
    <x v="2"/>
    <n v="4.99"/>
    <n v="201"/>
    <n v="1002.99"/>
    <x v="2"/>
    <x v="1"/>
    <x v="0"/>
    <x v="0"/>
    <x v="0"/>
    <n v="2.25"/>
    <n v="452.25"/>
    <n v="550.74"/>
  </r>
  <r>
    <n v="10545"/>
    <x v="19"/>
    <x v="3"/>
    <n v="12.99"/>
    <n v="447"/>
    <n v="5806.53"/>
    <x v="2"/>
    <x v="1"/>
    <x v="0"/>
    <x v="0"/>
    <x v="0"/>
    <n v="4.32"/>
    <n v="1931.0400000000002"/>
    <n v="3875.49"/>
  </r>
  <r>
    <n v="10546"/>
    <x v="19"/>
    <x v="4"/>
    <n v="9.9499999999999993"/>
    <n v="202"/>
    <n v="2009.8999999999999"/>
    <x v="2"/>
    <x v="1"/>
    <x v="0"/>
    <x v="0"/>
    <x v="0"/>
    <n v="2.85"/>
    <n v="575.70000000000005"/>
    <n v="1434.1999999999998"/>
  </r>
  <r>
    <n v="10547"/>
    <x v="19"/>
    <x v="0"/>
    <n v="3.49"/>
    <n v="631"/>
    <n v="2202.19"/>
    <x v="2"/>
    <x v="1"/>
    <x v="0"/>
    <x v="0"/>
    <x v="0"/>
    <n v="0.88"/>
    <n v="555.28"/>
    <n v="1646.91"/>
  </r>
  <r>
    <n v="10548"/>
    <x v="19"/>
    <x v="1"/>
    <n v="2.95"/>
    <n v="746"/>
    <n v="2200.7000000000003"/>
    <x v="2"/>
    <x v="1"/>
    <x v="0"/>
    <x v="0"/>
    <x v="0"/>
    <n v="0.47"/>
    <n v="350.62"/>
    <n v="1850.0800000000004"/>
  </r>
  <r>
    <n v="10549"/>
    <x v="19"/>
    <x v="2"/>
    <n v="4.99"/>
    <n v="201"/>
    <n v="1002.99"/>
    <x v="2"/>
    <x v="1"/>
    <x v="0"/>
    <x v="0"/>
    <x v="0"/>
    <n v="2.25"/>
    <n v="452.25"/>
    <n v="550.74"/>
  </r>
  <r>
    <n v="10550"/>
    <x v="20"/>
    <x v="3"/>
    <n v="12.99"/>
    <n v="462"/>
    <n v="6001.38"/>
    <x v="2"/>
    <x v="1"/>
    <x v="0"/>
    <x v="0"/>
    <x v="0"/>
    <n v="4.32"/>
    <n v="1995.8400000000001"/>
    <n v="4005.54"/>
  </r>
  <r>
    <n v="10551"/>
    <x v="20"/>
    <x v="4"/>
    <n v="9.9499999999999993"/>
    <n v="202"/>
    <n v="2009.8999999999999"/>
    <x v="2"/>
    <x v="1"/>
    <x v="0"/>
    <x v="0"/>
    <x v="0"/>
    <n v="2.85"/>
    <n v="575.70000000000005"/>
    <n v="1434.1999999999998"/>
  </r>
  <r>
    <n v="10552"/>
    <x v="20"/>
    <x v="0"/>
    <n v="3.49"/>
    <n v="631"/>
    <n v="2202.19"/>
    <x v="0"/>
    <x v="1"/>
    <x v="0"/>
    <x v="0"/>
    <x v="0"/>
    <n v="0.88"/>
    <n v="555.28"/>
    <n v="1646.91"/>
  </r>
  <r>
    <n v="10553"/>
    <x v="20"/>
    <x v="1"/>
    <n v="2.95"/>
    <n v="746"/>
    <n v="2200.7000000000003"/>
    <x v="0"/>
    <x v="1"/>
    <x v="0"/>
    <x v="0"/>
    <x v="0"/>
    <n v="0.47"/>
    <n v="350.62"/>
    <n v="1850.0800000000004"/>
  </r>
  <r>
    <n v="10554"/>
    <x v="20"/>
    <x v="2"/>
    <n v="4.99"/>
    <n v="201"/>
    <n v="1002.99"/>
    <x v="0"/>
    <x v="1"/>
    <x v="0"/>
    <x v="0"/>
    <x v="0"/>
    <n v="2.25"/>
    <n v="452.25"/>
    <n v="550.74"/>
  </r>
  <r>
    <n v="10555"/>
    <x v="21"/>
    <x v="3"/>
    <n v="12.99"/>
    <n v="478"/>
    <n v="6209.22"/>
    <x v="0"/>
    <x v="1"/>
    <x v="0"/>
    <x v="0"/>
    <x v="0"/>
    <n v="4.32"/>
    <n v="2064.96"/>
    <n v="4144.26"/>
  </r>
  <r>
    <n v="10556"/>
    <x v="21"/>
    <x v="4"/>
    <n v="9.9499999999999993"/>
    <n v="202"/>
    <n v="2009.8999999999999"/>
    <x v="0"/>
    <x v="1"/>
    <x v="0"/>
    <x v="0"/>
    <x v="0"/>
    <n v="2.85"/>
    <n v="575.70000000000005"/>
    <n v="1434.1999999999998"/>
  </r>
  <r>
    <n v="10557"/>
    <x v="21"/>
    <x v="0"/>
    <n v="3.49"/>
    <n v="631"/>
    <n v="2202.19"/>
    <x v="0"/>
    <x v="1"/>
    <x v="0"/>
    <x v="0"/>
    <x v="0"/>
    <n v="0.88"/>
    <n v="555.28"/>
    <n v="1646.91"/>
  </r>
  <r>
    <n v="10558"/>
    <x v="21"/>
    <x v="1"/>
    <n v="2.95"/>
    <n v="678"/>
    <n v="2000.1000000000001"/>
    <x v="0"/>
    <x v="1"/>
    <x v="0"/>
    <x v="0"/>
    <x v="0"/>
    <n v="0.47"/>
    <n v="318.65999999999997"/>
    <n v="1681.44"/>
  </r>
  <r>
    <n v="10559"/>
    <x v="21"/>
    <x v="2"/>
    <n v="4.99"/>
    <n v="201"/>
    <n v="1002.99"/>
    <x v="0"/>
    <x v="1"/>
    <x v="0"/>
    <x v="0"/>
    <x v="0"/>
    <n v="2.25"/>
    <n v="452.25"/>
    <n v="550.74"/>
  </r>
  <r>
    <n v="10560"/>
    <x v="22"/>
    <x v="3"/>
    <n v="12.99"/>
    <n v="478"/>
    <n v="6209.22"/>
    <x v="0"/>
    <x v="1"/>
    <x v="0"/>
    <x v="0"/>
    <x v="0"/>
    <n v="4.32"/>
    <n v="2064.96"/>
    <n v="4144.26"/>
  </r>
  <r>
    <n v="10561"/>
    <x v="22"/>
    <x v="4"/>
    <n v="9.9499999999999993"/>
    <n v="202"/>
    <n v="2009.8999999999999"/>
    <x v="0"/>
    <x v="1"/>
    <x v="0"/>
    <x v="0"/>
    <x v="0"/>
    <n v="2.85"/>
    <n v="575.70000000000005"/>
    <n v="1434.1999999999998"/>
  </r>
  <r>
    <n v="10562"/>
    <x v="22"/>
    <x v="0"/>
    <n v="3.49"/>
    <n v="631"/>
    <n v="2202.19"/>
    <x v="0"/>
    <x v="1"/>
    <x v="0"/>
    <x v="0"/>
    <x v="0"/>
    <n v="0.88"/>
    <n v="555.28"/>
    <n v="1646.91"/>
  </r>
  <r>
    <n v="10563"/>
    <x v="22"/>
    <x v="1"/>
    <n v="2.95"/>
    <n v="678"/>
    <n v="2000.1000000000001"/>
    <x v="0"/>
    <x v="1"/>
    <x v="0"/>
    <x v="0"/>
    <x v="0"/>
    <n v="0.47"/>
    <n v="318.65999999999997"/>
    <n v="1681.44"/>
  </r>
  <r>
    <n v="10564"/>
    <x v="22"/>
    <x v="2"/>
    <n v="4.99"/>
    <n v="201"/>
    <n v="1002.99"/>
    <x v="0"/>
    <x v="1"/>
    <x v="0"/>
    <x v="0"/>
    <x v="0"/>
    <n v="2.25"/>
    <n v="452.25"/>
    <n v="550.74"/>
  </r>
  <r>
    <n v="10565"/>
    <x v="23"/>
    <x v="3"/>
    <n v="12.99"/>
    <n v="493"/>
    <n v="6404.07"/>
    <x v="0"/>
    <x v="1"/>
    <x v="0"/>
    <x v="0"/>
    <x v="0"/>
    <n v="4.32"/>
    <n v="2129.7600000000002"/>
    <n v="4274.3099999999995"/>
  </r>
  <r>
    <n v="10566"/>
    <x v="23"/>
    <x v="4"/>
    <n v="9.9499999999999993"/>
    <n v="202"/>
    <n v="2009.8999999999999"/>
    <x v="0"/>
    <x v="1"/>
    <x v="0"/>
    <x v="0"/>
    <x v="0"/>
    <n v="2.85"/>
    <n v="575.70000000000005"/>
    <n v="1434.1999999999998"/>
  </r>
  <r>
    <n v="10567"/>
    <x v="23"/>
    <x v="0"/>
    <n v="3.49"/>
    <n v="631"/>
    <n v="2202.19"/>
    <x v="0"/>
    <x v="1"/>
    <x v="0"/>
    <x v="0"/>
    <x v="0"/>
    <n v="0.88"/>
    <n v="555.28"/>
    <n v="1646.91"/>
  </r>
  <r>
    <n v="10568"/>
    <x v="23"/>
    <x v="1"/>
    <n v="2.95"/>
    <n v="678"/>
    <n v="2000.1000000000001"/>
    <x v="0"/>
    <x v="1"/>
    <x v="0"/>
    <x v="0"/>
    <x v="0"/>
    <n v="0.47"/>
    <n v="318.65999999999997"/>
    <n v="1681.44"/>
  </r>
  <r>
    <n v="10569"/>
    <x v="23"/>
    <x v="2"/>
    <n v="4.99"/>
    <n v="201"/>
    <n v="1002.99"/>
    <x v="0"/>
    <x v="1"/>
    <x v="0"/>
    <x v="0"/>
    <x v="0"/>
    <n v="2.25"/>
    <n v="452.25"/>
    <n v="550.74"/>
  </r>
  <r>
    <n v="10570"/>
    <x v="24"/>
    <x v="3"/>
    <n v="12.99"/>
    <n v="493"/>
    <n v="6404.07"/>
    <x v="0"/>
    <x v="1"/>
    <x v="0"/>
    <x v="0"/>
    <x v="0"/>
    <n v="4.32"/>
    <n v="2129.7600000000002"/>
    <n v="4274.3099999999995"/>
  </r>
  <r>
    <n v="10571"/>
    <x v="24"/>
    <x v="4"/>
    <n v="9.9499999999999993"/>
    <n v="202"/>
    <n v="2009.8999999999999"/>
    <x v="0"/>
    <x v="1"/>
    <x v="0"/>
    <x v="0"/>
    <x v="0"/>
    <n v="2.85"/>
    <n v="575.70000000000005"/>
    <n v="1434.1999999999998"/>
  </r>
  <r>
    <n v="10572"/>
    <x v="24"/>
    <x v="0"/>
    <n v="3.49"/>
    <n v="574"/>
    <n v="2003.2600000000002"/>
    <x v="0"/>
    <x v="1"/>
    <x v="4"/>
    <x v="4"/>
    <x v="4"/>
    <n v="0.88"/>
    <n v="505.12"/>
    <n v="1498.1400000000003"/>
  </r>
  <r>
    <n v="10573"/>
    <x v="24"/>
    <x v="1"/>
    <n v="2.95"/>
    <n v="678"/>
    <n v="2000.1000000000001"/>
    <x v="0"/>
    <x v="1"/>
    <x v="4"/>
    <x v="4"/>
    <x v="4"/>
    <n v="0.47"/>
    <n v="318.65999999999997"/>
    <n v="1681.44"/>
  </r>
  <r>
    <n v="10574"/>
    <x v="24"/>
    <x v="2"/>
    <n v="4.99"/>
    <n v="201"/>
    <n v="1002.99"/>
    <x v="0"/>
    <x v="1"/>
    <x v="4"/>
    <x v="4"/>
    <x v="4"/>
    <n v="2.25"/>
    <n v="452.25"/>
    <n v="550.74"/>
  </r>
  <r>
    <n v="10575"/>
    <x v="25"/>
    <x v="3"/>
    <n v="12.99"/>
    <n v="524"/>
    <n v="6806.76"/>
    <x v="0"/>
    <x v="1"/>
    <x v="4"/>
    <x v="4"/>
    <x v="4"/>
    <n v="4.32"/>
    <n v="2263.6800000000003"/>
    <n v="4543.08"/>
  </r>
  <r>
    <n v="10576"/>
    <x v="25"/>
    <x v="4"/>
    <n v="9.9499999999999993"/>
    <n v="202"/>
    <n v="2009.8999999999999"/>
    <x v="0"/>
    <x v="1"/>
    <x v="4"/>
    <x v="4"/>
    <x v="4"/>
    <n v="2.85"/>
    <n v="575.70000000000005"/>
    <n v="1434.1999999999998"/>
  </r>
  <r>
    <n v="10577"/>
    <x v="25"/>
    <x v="0"/>
    <n v="3.49"/>
    <n v="631"/>
    <n v="2202.19"/>
    <x v="0"/>
    <x v="1"/>
    <x v="4"/>
    <x v="4"/>
    <x v="4"/>
    <n v="0.88"/>
    <n v="555.28"/>
    <n v="1646.91"/>
  </r>
  <r>
    <n v="10578"/>
    <x v="25"/>
    <x v="1"/>
    <n v="2.95"/>
    <n v="678"/>
    <n v="2000.1000000000001"/>
    <x v="0"/>
    <x v="1"/>
    <x v="4"/>
    <x v="4"/>
    <x v="4"/>
    <n v="0.47"/>
    <n v="318.65999999999997"/>
    <n v="1681.44"/>
  </r>
  <r>
    <n v="10579"/>
    <x v="25"/>
    <x v="2"/>
    <n v="4.99"/>
    <n v="201"/>
    <n v="1002.99"/>
    <x v="0"/>
    <x v="1"/>
    <x v="4"/>
    <x v="4"/>
    <x v="4"/>
    <n v="2.25"/>
    <n v="452.25"/>
    <n v="550.74"/>
  </r>
  <r>
    <n v="10580"/>
    <x v="26"/>
    <x v="3"/>
    <n v="12.99"/>
    <n v="524"/>
    <n v="6806.76"/>
    <x v="0"/>
    <x v="1"/>
    <x v="4"/>
    <x v="4"/>
    <x v="4"/>
    <n v="4.32"/>
    <n v="2263.6800000000003"/>
    <n v="4543.08"/>
  </r>
  <r>
    <n v="10581"/>
    <x v="26"/>
    <x v="4"/>
    <n v="9.9499999999999993"/>
    <n v="202"/>
    <n v="2009.8999999999999"/>
    <x v="0"/>
    <x v="1"/>
    <x v="4"/>
    <x v="4"/>
    <x v="4"/>
    <n v="2.85"/>
    <n v="575.70000000000005"/>
    <n v="1434.1999999999998"/>
  </r>
  <r>
    <n v="10582"/>
    <x v="26"/>
    <x v="0"/>
    <n v="3.49"/>
    <n v="631"/>
    <n v="2202.19"/>
    <x v="0"/>
    <x v="1"/>
    <x v="0"/>
    <x v="0"/>
    <x v="0"/>
    <n v="0.88"/>
    <n v="555.28"/>
    <n v="1646.91"/>
  </r>
  <r>
    <n v="10583"/>
    <x v="26"/>
    <x v="1"/>
    <n v="2.95"/>
    <n v="678"/>
    <n v="2000.1000000000001"/>
    <x v="0"/>
    <x v="1"/>
    <x v="0"/>
    <x v="0"/>
    <x v="0"/>
    <n v="0.47"/>
    <n v="318.65999999999997"/>
    <n v="1681.44"/>
  </r>
  <r>
    <n v="10584"/>
    <x v="26"/>
    <x v="2"/>
    <n v="4.99"/>
    <n v="201"/>
    <n v="1002.99"/>
    <x v="0"/>
    <x v="1"/>
    <x v="0"/>
    <x v="0"/>
    <x v="0"/>
    <n v="2.25"/>
    <n v="452.25"/>
    <n v="550.74"/>
  </r>
  <r>
    <n v="10585"/>
    <x v="27"/>
    <x v="3"/>
    <n v="12.99"/>
    <n v="539"/>
    <n v="7001.61"/>
    <x v="0"/>
    <x v="1"/>
    <x v="0"/>
    <x v="0"/>
    <x v="0"/>
    <n v="4.32"/>
    <n v="2328.48"/>
    <n v="4673.1299999999992"/>
  </r>
  <r>
    <n v="10586"/>
    <x v="27"/>
    <x v="4"/>
    <n v="9.9499999999999993"/>
    <n v="202"/>
    <n v="2009.8999999999999"/>
    <x v="0"/>
    <x v="1"/>
    <x v="0"/>
    <x v="0"/>
    <x v="0"/>
    <n v="2.85"/>
    <n v="575.70000000000005"/>
    <n v="1434.1999999999998"/>
  </r>
  <r>
    <n v="10590"/>
    <x v="28"/>
    <x v="3"/>
    <n v="12.99"/>
    <n v="555"/>
    <n v="7209.45"/>
    <x v="0"/>
    <x v="1"/>
    <x v="0"/>
    <x v="0"/>
    <x v="0"/>
    <n v="4.32"/>
    <n v="2397.6000000000004"/>
    <n v="4811.8499999999995"/>
  </r>
  <r>
    <n v="10591"/>
    <x v="28"/>
    <x v="4"/>
    <n v="9.9499999999999993"/>
    <n v="202"/>
    <n v="2009.8999999999999"/>
    <x v="0"/>
    <x v="1"/>
    <x v="0"/>
    <x v="0"/>
    <x v="0"/>
    <n v="2.85"/>
    <n v="575.70000000000005"/>
    <n v="1434.1999999999998"/>
  </r>
  <r>
    <n v="10592"/>
    <x v="28"/>
    <x v="0"/>
    <n v="3.49"/>
    <n v="574"/>
    <n v="2003.2600000000002"/>
    <x v="0"/>
    <x v="1"/>
    <x v="0"/>
    <x v="0"/>
    <x v="0"/>
    <n v="0.88"/>
    <n v="505.12"/>
    <n v="1498.1400000000003"/>
  </r>
  <r>
    <n v="10593"/>
    <x v="28"/>
    <x v="1"/>
    <n v="2.95"/>
    <n v="678"/>
    <n v="2000.1000000000001"/>
    <x v="0"/>
    <x v="1"/>
    <x v="0"/>
    <x v="0"/>
    <x v="0"/>
    <n v="0.47"/>
    <n v="318.65999999999997"/>
    <n v="1681.44"/>
  </r>
  <r>
    <n v="10594"/>
    <x v="28"/>
    <x v="2"/>
    <n v="4.99"/>
    <n v="201"/>
    <n v="1002.99"/>
    <x v="0"/>
    <x v="1"/>
    <x v="0"/>
    <x v="0"/>
    <x v="0"/>
    <n v="2.25"/>
    <n v="452.25"/>
    <n v="550.74"/>
  </r>
  <r>
    <n v="10595"/>
    <x v="29"/>
    <x v="3"/>
    <n v="12.99"/>
    <n v="539"/>
    <n v="7001.61"/>
    <x v="0"/>
    <x v="1"/>
    <x v="0"/>
    <x v="0"/>
    <x v="0"/>
    <n v="4.32"/>
    <n v="2328.48"/>
    <n v="4673.1299999999992"/>
  </r>
  <r>
    <n v="10596"/>
    <x v="29"/>
    <x v="4"/>
    <n v="9.9499999999999993"/>
    <n v="202"/>
    <n v="2009.8999999999999"/>
    <x v="0"/>
    <x v="1"/>
    <x v="0"/>
    <x v="0"/>
    <x v="0"/>
    <n v="2.85"/>
    <n v="575.70000000000005"/>
    <n v="1434.1999999999998"/>
  </r>
  <r>
    <n v="10597"/>
    <x v="29"/>
    <x v="0"/>
    <n v="3.49"/>
    <n v="574"/>
    <n v="2003.2600000000002"/>
    <x v="0"/>
    <x v="1"/>
    <x v="0"/>
    <x v="0"/>
    <x v="0"/>
    <n v="0.88"/>
    <n v="505.12"/>
    <n v="1498.1400000000003"/>
  </r>
  <r>
    <n v="10598"/>
    <x v="29"/>
    <x v="1"/>
    <n v="2.95"/>
    <n v="678"/>
    <n v="2000.1000000000001"/>
    <x v="0"/>
    <x v="1"/>
    <x v="0"/>
    <x v="0"/>
    <x v="0"/>
    <n v="0.47"/>
    <n v="318.65999999999997"/>
    <n v="1681.44"/>
  </r>
  <r>
    <n v="10599"/>
    <x v="29"/>
    <x v="2"/>
    <n v="4.99"/>
    <n v="201"/>
    <n v="1002.99"/>
    <x v="0"/>
    <x v="1"/>
    <x v="0"/>
    <x v="0"/>
    <x v="0"/>
    <n v="2.25"/>
    <n v="452.25"/>
    <n v="550.74"/>
  </r>
  <r>
    <n v="10600"/>
    <x v="30"/>
    <x v="3"/>
    <n v="12.99"/>
    <n v="524"/>
    <n v="6806.76"/>
    <x v="0"/>
    <x v="1"/>
    <x v="0"/>
    <x v="0"/>
    <x v="0"/>
    <n v="4.32"/>
    <n v="2263.6800000000003"/>
    <n v="4543.08"/>
  </r>
  <r>
    <n v="10601"/>
    <x v="30"/>
    <x v="4"/>
    <n v="9.9499999999999993"/>
    <n v="202"/>
    <n v="2009.8999999999999"/>
    <x v="0"/>
    <x v="1"/>
    <x v="0"/>
    <x v="0"/>
    <x v="0"/>
    <n v="2.85"/>
    <n v="575.70000000000005"/>
    <n v="1434.1999999999998"/>
  </r>
  <r>
    <n v="10602"/>
    <x v="30"/>
    <x v="0"/>
    <n v="3.49"/>
    <n v="631"/>
    <n v="2202.19"/>
    <x v="0"/>
    <x v="2"/>
    <x v="0"/>
    <x v="0"/>
    <x v="0"/>
    <n v="0.88"/>
    <n v="555.28"/>
    <n v="1646.91"/>
  </r>
  <r>
    <n v="10603"/>
    <x v="30"/>
    <x v="1"/>
    <n v="2.95"/>
    <n v="678"/>
    <n v="2000.1000000000001"/>
    <x v="0"/>
    <x v="2"/>
    <x v="0"/>
    <x v="0"/>
    <x v="0"/>
    <n v="0.47"/>
    <n v="318.65999999999997"/>
    <n v="1681.44"/>
  </r>
  <r>
    <n v="10604"/>
    <x v="30"/>
    <x v="2"/>
    <n v="4.99"/>
    <n v="201"/>
    <n v="1002.99"/>
    <x v="0"/>
    <x v="2"/>
    <x v="0"/>
    <x v="0"/>
    <x v="0"/>
    <n v="2.25"/>
    <n v="452.25"/>
    <n v="550.74"/>
  </r>
  <r>
    <n v="10605"/>
    <x v="31"/>
    <x v="3"/>
    <n v="12.99"/>
    <n v="539"/>
    <n v="7001.61"/>
    <x v="0"/>
    <x v="2"/>
    <x v="0"/>
    <x v="0"/>
    <x v="0"/>
    <n v="4.32"/>
    <n v="2328.48"/>
    <n v="4673.1299999999992"/>
  </r>
  <r>
    <n v="10606"/>
    <x v="31"/>
    <x v="4"/>
    <n v="9.9499999999999993"/>
    <n v="202"/>
    <n v="2009.8999999999999"/>
    <x v="0"/>
    <x v="2"/>
    <x v="0"/>
    <x v="0"/>
    <x v="0"/>
    <n v="2.85"/>
    <n v="575.70000000000005"/>
    <n v="1434.1999999999998"/>
  </r>
  <r>
    <n v="10607"/>
    <x v="31"/>
    <x v="0"/>
    <n v="3.49"/>
    <n v="631"/>
    <n v="2202.19"/>
    <x v="0"/>
    <x v="2"/>
    <x v="0"/>
    <x v="0"/>
    <x v="0"/>
    <n v="0.88"/>
    <n v="555.28"/>
    <n v="1646.91"/>
  </r>
  <r>
    <n v="10608"/>
    <x v="31"/>
    <x v="1"/>
    <n v="2.95"/>
    <n v="678"/>
    <n v="2000.1000000000001"/>
    <x v="0"/>
    <x v="0"/>
    <x v="0"/>
    <x v="0"/>
    <x v="0"/>
    <n v="0.47"/>
    <n v="318.65999999999997"/>
    <n v="1681.44"/>
  </r>
  <r>
    <n v="10609"/>
    <x v="31"/>
    <x v="2"/>
    <n v="4.99"/>
    <n v="201"/>
    <n v="1002.99"/>
    <x v="0"/>
    <x v="0"/>
    <x v="0"/>
    <x v="0"/>
    <x v="0"/>
    <n v="2.25"/>
    <n v="452.25"/>
    <n v="550.74"/>
  </r>
  <r>
    <n v="10610"/>
    <x v="32"/>
    <x v="3"/>
    <n v="12.99"/>
    <n v="570"/>
    <n v="7404.3"/>
    <x v="0"/>
    <x v="0"/>
    <x v="0"/>
    <x v="0"/>
    <x v="0"/>
    <n v="4.32"/>
    <n v="2462.4"/>
    <n v="4941.8999999999996"/>
  </r>
  <r>
    <n v="10611"/>
    <x v="32"/>
    <x v="4"/>
    <n v="9.9499999999999993"/>
    <n v="202"/>
    <n v="2009.8999999999999"/>
    <x v="0"/>
    <x v="0"/>
    <x v="0"/>
    <x v="0"/>
    <x v="0"/>
    <n v="2.85"/>
    <n v="575.70000000000005"/>
    <n v="1434.1999999999998"/>
  </r>
  <r>
    <n v="10612"/>
    <x v="32"/>
    <x v="0"/>
    <n v="3.49"/>
    <n v="631"/>
    <n v="2202.19"/>
    <x v="0"/>
    <x v="0"/>
    <x v="0"/>
    <x v="0"/>
    <x v="0"/>
    <n v="0.88"/>
    <n v="555.28"/>
    <n v="1646.91"/>
  </r>
  <r>
    <n v="10613"/>
    <x v="32"/>
    <x v="1"/>
    <n v="2.95"/>
    <n v="678"/>
    <n v="2000.1000000000001"/>
    <x v="0"/>
    <x v="0"/>
    <x v="0"/>
    <x v="0"/>
    <x v="0"/>
    <n v="0.47"/>
    <n v="318.65999999999997"/>
    <n v="1681.44"/>
  </r>
  <r>
    <n v="10614"/>
    <x v="32"/>
    <x v="2"/>
    <n v="4.99"/>
    <n v="201"/>
    <n v="1002.99"/>
    <x v="0"/>
    <x v="0"/>
    <x v="0"/>
    <x v="0"/>
    <x v="0"/>
    <n v="2.25"/>
    <n v="452.25"/>
    <n v="550.74"/>
  </r>
  <r>
    <n v="10615"/>
    <x v="33"/>
    <x v="3"/>
    <n v="12.99"/>
    <n v="570"/>
    <n v="7404.3"/>
    <x v="0"/>
    <x v="0"/>
    <x v="0"/>
    <x v="0"/>
    <x v="0"/>
    <n v="4.32"/>
    <n v="2462.4"/>
    <n v="4941.8999999999996"/>
  </r>
  <r>
    <n v="10616"/>
    <x v="33"/>
    <x v="4"/>
    <n v="9.9499999999999993"/>
    <n v="202"/>
    <n v="2009.8999999999999"/>
    <x v="0"/>
    <x v="0"/>
    <x v="0"/>
    <x v="0"/>
    <x v="0"/>
    <n v="2.85"/>
    <n v="575.70000000000005"/>
    <n v="1434.1999999999998"/>
  </r>
  <r>
    <n v="10617"/>
    <x v="33"/>
    <x v="0"/>
    <n v="3.49"/>
    <n v="631"/>
    <n v="2202.19"/>
    <x v="0"/>
    <x v="0"/>
    <x v="0"/>
    <x v="0"/>
    <x v="0"/>
    <n v="0.88"/>
    <n v="555.28"/>
    <n v="1646.91"/>
  </r>
  <r>
    <n v="10618"/>
    <x v="33"/>
    <x v="1"/>
    <n v="2.95"/>
    <n v="678"/>
    <n v="2000.1000000000001"/>
    <x v="0"/>
    <x v="0"/>
    <x v="0"/>
    <x v="0"/>
    <x v="0"/>
    <n v="0.47"/>
    <n v="318.65999999999997"/>
    <n v="1681.44"/>
  </r>
  <r>
    <n v="10619"/>
    <x v="33"/>
    <x v="2"/>
    <n v="4.99"/>
    <n v="201"/>
    <n v="1002.99"/>
    <x v="0"/>
    <x v="0"/>
    <x v="0"/>
    <x v="0"/>
    <x v="0"/>
    <n v="2.25"/>
    <n v="452.25"/>
    <n v="550.74"/>
  </r>
  <r>
    <n v="10620"/>
    <x v="34"/>
    <x v="3"/>
    <n v="12.99"/>
    <n v="586"/>
    <n v="7612.14"/>
    <x v="0"/>
    <x v="0"/>
    <x v="0"/>
    <x v="0"/>
    <x v="0"/>
    <n v="4.32"/>
    <n v="2531.52"/>
    <n v="5080.6200000000008"/>
  </r>
  <r>
    <n v="10621"/>
    <x v="34"/>
    <x v="4"/>
    <n v="9.9499999999999993"/>
    <n v="202"/>
    <n v="2009.8999999999999"/>
    <x v="0"/>
    <x v="0"/>
    <x v="0"/>
    <x v="0"/>
    <x v="0"/>
    <n v="2.85"/>
    <n v="575.70000000000005"/>
    <n v="1434.1999999999998"/>
  </r>
  <r>
    <n v="10622"/>
    <x v="34"/>
    <x v="0"/>
    <n v="3.49"/>
    <n v="631"/>
    <n v="2202.19"/>
    <x v="0"/>
    <x v="0"/>
    <x v="0"/>
    <x v="0"/>
    <x v="0"/>
    <n v="0.88"/>
    <n v="555.28"/>
    <n v="1646.91"/>
  </r>
  <r>
    <n v="10623"/>
    <x v="34"/>
    <x v="1"/>
    <n v="2.95"/>
    <n v="746"/>
    <n v="2200.7000000000003"/>
    <x v="0"/>
    <x v="0"/>
    <x v="0"/>
    <x v="0"/>
    <x v="0"/>
    <n v="0.47"/>
    <n v="350.62"/>
    <n v="1850.0800000000004"/>
  </r>
  <r>
    <n v="10624"/>
    <x v="34"/>
    <x v="2"/>
    <n v="4.99"/>
    <n v="201"/>
    <n v="1002.99"/>
    <x v="0"/>
    <x v="0"/>
    <x v="0"/>
    <x v="0"/>
    <x v="0"/>
    <n v="2.25"/>
    <n v="452.25"/>
    <n v="550.74"/>
  </r>
  <r>
    <n v="10625"/>
    <x v="35"/>
    <x v="3"/>
    <n v="12.99"/>
    <n v="570"/>
    <n v="7404.3"/>
    <x v="0"/>
    <x v="0"/>
    <x v="0"/>
    <x v="0"/>
    <x v="0"/>
    <n v="4.32"/>
    <n v="2462.4"/>
    <n v="4941.8999999999996"/>
  </r>
  <r>
    <n v="10626"/>
    <x v="35"/>
    <x v="4"/>
    <n v="9.9499999999999993"/>
    <n v="202"/>
    <n v="2009.8999999999999"/>
    <x v="0"/>
    <x v="0"/>
    <x v="0"/>
    <x v="0"/>
    <x v="0"/>
    <n v="2.85"/>
    <n v="575.70000000000005"/>
    <n v="1434.1999999999998"/>
  </r>
  <r>
    <n v="10627"/>
    <x v="35"/>
    <x v="0"/>
    <n v="3.49"/>
    <n v="631"/>
    <n v="2202.19"/>
    <x v="0"/>
    <x v="0"/>
    <x v="0"/>
    <x v="0"/>
    <x v="0"/>
    <n v="0.88"/>
    <n v="555.28"/>
    <n v="1646.91"/>
  </r>
  <r>
    <n v="10628"/>
    <x v="35"/>
    <x v="1"/>
    <n v="2.95"/>
    <n v="678"/>
    <n v="2000.1000000000001"/>
    <x v="0"/>
    <x v="0"/>
    <x v="2"/>
    <x v="2"/>
    <x v="2"/>
    <n v="0.47"/>
    <n v="318.65999999999997"/>
    <n v="1681.44"/>
  </r>
  <r>
    <n v="10629"/>
    <x v="35"/>
    <x v="2"/>
    <n v="4.99"/>
    <n v="201"/>
    <n v="1002.99"/>
    <x v="0"/>
    <x v="0"/>
    <x v="2"/>
    <x v="2"/>
    <x v="2"/>
    <n v="2.25"/>
    <n v="452.25"/>
    <n v="550.74"/>
  </r>
  <r>
    <n v="10630"/>
    <x v="36"/>
    <x v="3"/>
    <n v="12.99"/>
    <n v="570"/>
    <n v="7404.3"/>
    <x v="0"/>
    <x v="2"/>
    <x v="2"/>
    <x v="2"/>
    <x v="2"/>
    <n v="4.32"/>
    <n v="2462.4"/>
    <n v="4941.8999999999996"/>
  </r>
  <r>
    <n v="10631"/>
    <x v="36"/>
    <x v="4"/>
    <n v="9.9499999999999993"/>
    <n v="202"/>
    <n v="2009.8999999999999"/>
    <x v="0"/>
    <x v="0"/>
    <x v="2"/>
    <x v="2"/>
    <x v="2"/>
    <n v="2.85"/>
    <n v="575.70000000000005"/>
    <n v="1434.1999999999998"/>
  </r>
  <r>
    <n v="10632"/>
    <x v="36"/>
    <x v="0"/>
    <n v="3.49"/>
    <n v="631"/>
    <n v="2202.19"/>
    <x v="0"/>
    <x v="0"/>
    <x v="2"/>
    <x v="2"/>
    <x v="2"/>
    <n v="0.88"/>
    <n v="555.28"/>
    <n v="1646.91"/>
  </r>
  <r>
    <n v="10633"/>
    <x v="36"/>
    <x v="1"/>
    <n v="2.95"/>
    <n v="678"/>
    <n v="2000.1000000000001"/>
    <x v="0"/>
    <x v="0"/>
    <x v="2"/>
    <x v="2"/>
    <x v="2"/>
    <n v="0.47"/>
    <n v="318.65999999999997"/>
    <n v="1681.44"/>
  </r>
  <r>
    <n v="10634"/>
    <x v="36"/>
    <x v="2"/>
    <n v="4.99"/>
    <n v="201"/>
    <n v="1002.99"/>
    <x v="0"/>
    <x v="0"/>
    <x v="2"/>
    <x v="2"/>
    <x v="2"/>
    <n v="2.25"/>
    <n v="452.25"/>
    <n v="550.74"/>
  </r>
  <r>
    <n v="10635"/>
    <x v="37"/>
    <x v="3"/>
    <n v="12.99"/>
    <n v="555"/>
    <n v="7209.45"/>
    <x v="0"/>
    <x v="0"/>
    <x v="2"/>
    <x v="2"/>
    <x v="2"/>
    <n v="4.32"/>
    <n v="2397.6000000000004"/>
    <n v="4811.8499999999995"/>
  </r>
  <r>
    <n v="10636"/>
    <x v="37"/>
    <x v="4"/>
    <n v="9.9499999999999993"/>
    <n v="222"/>
    <n v="2208.8999999999996"/>
    <x v="0"/>
    <x v="0"/>
    <x v="2"/>
    <x v="2"/>
    <x v="2"/>
    <n v="2.85"/>
    <n v="632.70000000000005"/>
    <n v="1576.1999999999996"/>
  </r>
  <r>
    <n v="10637"/>
    <x v="37"/>
    <x v="0"/>
    <n v="3.49"/>
    <n v="631"/>
    <n v="2202.19"/>
    <x v="0"/>
    <x v="0"/>
    <x v="2"/>
    <x v="2"/>
    <x v="2"/>
    <n v="0.88"/>
    <n v="555.28"/>
    <n v="1646.91"/>
  </r>
  <r>
    <n v="10638"/>
    <x v="37"/>
    <x v="1"/>
    <n v="2.95"/>
    <n v="678"/>
    <n v="2000.1000000000001"/>
    <x v="0"/>
    <x v="0"/>
    <x v="2"/>
    <x v="2"/>
    <x v="2"/>
    <n v="0.47"/>
    <n v="318.65999999999997"/>
    <n v="1681.44"/>
  </r>
  <r>
    <n v="10639"/>
    <x v="37"/>
    <x v="2"/>
    <n v="4.99"/>
    <n v="201"/>
    <n v="1002.99"/>
    <x v="0"/>
    <x v="0"/>
    <x v="2"/>
    <x v="2"/>
    <x v="2"/>
    <n v="2.25"/>
    <n v="452.25"/>
    <n v="550.74"/>
  </r>
  <r>
    <n v="10640"/>
    <x v="38"/>
    <x v="3"/>
    <n v="12.99"/>
    <n v="539"/>
    <n v="7001.61"/>
    <x v="0"/>
    <x v="0"/>
    <x v="2"/>
    <x v="2"/>
    <x v="2"/>
    <n v="4.32"/>
    <n v="2328.48"/>
    <n v="4673.1299999999992"/>
  </r>
  <r>
    <n v="10641"/>
    <x v="38"/>
    <x v="4"/>
    <n v="9.9499999999999993"/>
    <n v="222"/>
    <n v="2208.8999999999996"/>
    <x v="0"/>
    <x v="0"/>
    <x v="2"/>
    <x v="2"/>
    <x v="2"/>
    <n v="2.85"/>
    <n v="632.70000000000005"/>
    <n v="1576.1999999999996"/>
  </r>
  <r>
    <n v="10642"/>
    <x v="38"/>
    <x v="0"/>
    <n v="3.49"/>
    <n v="631"/>
    <n v="2202.19"/>
    <x v="0"/>
    <x v="2"/>
    <x v="2"/>
    <x v="2"/>
    <x v="2"/>
    <n v="0.88"/>
    <n v="555.28"/>
    <n v="1646.91"/>
  </r>
  <r>
    <n v="10643"/>
    <x v="38"/>
    <x v="1"/>
    <n v="2.95"/>
    <n v="678"/>
    <n v="2000.1000000000001"/>
    <x v="0"/>
    <x v="2"/>
    <x v="2"/>
    <x v="2"/>
    <x v="2"/>
    <n v="0.47"/>
    <n v="318.65999999999997"/>
    <n v="1681.44"/>
  </r>
  <r>
    <n v="10644"/>
    <x v="38"/>
    <x v="2"/>
    <n v="4.99"/>
    <n v="201"/>
    <n v="1002.99"/>
    <x v="0"/>
    <x v="2"/>
    <x v="2"/>
    <x v="2"/>
    <x v="2"/>
    <n v="2.25"/>
    <n v="452.25"/>
    <n v="550.74"/>
  </r>
  <r>
    <n v="10645"/>
    <x v="39"/>
    <x v="3"/>
    <n v="12.99"/>
    <n v="570"/>
    <n v="7404.3"/>
    <x v="0"/>
    <x v="2"/>
    <x v="2"/>
    <x v="2"/>
    <x v="2"/>
    <n v="4.32"/>
    <n v="2462.4"/>
    <n v="4941.8999999999996"/>
  </r>
  <r>
    <n v="10646"/>
    <x v="39"/>
    <x v="4"/>
    <n v="9.9499999999999993"/>
    <n v="222"/>
    <n v="2208.8999999999996"/>
    <x v="0"/>
    <x v="2"/>
    <x v="2"/>
    <x v="2"/>
    <x v="2"/>
    <n v="2.85"/>
    <n v="632.70000000000005"/>
    <n v="1576.1999999999996"/>
  </r>
  <r>
    <n v="10647"/>
    <x v="39"/>
    <x v="0"/>
    <n v="3.49"/>
    <n v="631"/>
    <n v="2202.19"/>
    <x v="0"/>
    <x v="0"/>
    <x v="2"/>
    <x v="2"/>
    <x v="2"/>
    <n v="0.88"/>
    <n v="555.28"/>
    <n v="1646.91"/>
  </r>
  <r>
    <n v="10648"/>
    <x v="39"/>
    <x v="1"/>
    <n v="2.95"/>
    <n v="746"/>
    <n v="2200.7000000000003"/>
    <x v="0"/>
    <x v="0"/>
    <x v="2"/>
    <x v="2"/>
    <x v="2"/>
    <n v="0.47"/>
    <n v="350.62"/>
    <n v="1850.0800000000004"/>
  </r>
  <r>
    <n v="10649"/>
    <x v="39"/>
    <x v="2"/>
    <n v="4.99"/>
    <n v="201"/>
    <n v="1002.99"/>
    <x v="0"/>
    <x v="0"/>
    <x v="2"/>
    <x v="2"/>
    <x v="2"/>
    <n v="2.25"/>
    <n v="452.25"/>
    <n v="550.74"/>
  </r>
  <r>
    <n v="10650"/>
    <x v="40"/>
    <x v="3"/>
    <n v="12.99"/>
    <n v="586"/>
    <n v="7612.14"/>
    <x v="0"/>
    <x v="0"/>
    <x v="2"/>
    <x v="2"/>
    <x v="2"/>
    <n v="4.32"/>
    <n v="2531.52"/>
    <n v="5080.6200000000008"/>
  </r>
  <r>
    <n v="10651"/>
    <x v="40"/>
    <x v="4"/>
    <n v="9.9499999999999993"/>
    <n v="222"/>
    <n v="2208.8999999999996"/>
    <x v="0"/>
    <x v="0"/>
    <x v="2"/>
    <x v="2"/>
    <x v="2"/>
    <n v="2.85"/>
    <n v="632.70000000000005"/>
    <n v="1576.1999999999996"/>
  </r>
  <r>
    <n v="10652"/>
    <x v="40"/>
    <x v="0"/>
    <n v="3.49"/>
    <n v="688"/>
    <n v="2401.1200000000003"/>
    <x v="0"/>
    <x v="0"/>
    <x v="2"/>
    <x v="2"/>
    <x v="2"/>
    <n v="0.88"/>
    <n v="605.44000000000005"/>
    <n v="1795.6800000000003"/>
  </r>
  <r>
    <n v="10653"/>
    <x v="40"/>
    <x v="1"/>
    <n v="2.95"/>
    <n v="746"/>
    <n v="2200.7000000000003"/>
    <x v="0"/>
    <x v="0"/>
    <x v="2"/>
    <x v="2"/>
    <x v="2"/>
    <n v="0.47"/>
    <n v="350.62"/>
    <n v="1850.0800000000004"/>
  </r>
  <r>
    <n v="10654"/>
    <x v="40"/>
    <x v="2"/>
    <n v="4.99"/>
    <n v="201"/>
    <n v="1002.99"/>
    <x v="0"/>
    <x v="0"/>
    <x v="2"/>
    <x v="2"/>
    <x v="2"/>
    <n v="2.25"/>
    <n v="452.25"/>
    <n v="550.74"/>
  </r>
  <r>
    <n v="10655"/>
    <x v="41"/>
    <x v="3"/>
    <n v="12.99"/>
    <n v="601"/>
    <n v="7806.99"/>
    <x v="0"/>
    <x v="0"/>
    <x v="2"/>
    <x v="2"/>
    <x v="2"/>
    <n v="4.32"/>
    <n v="2596.3200000000002"/>
    <n v="5210.67"/>
  </r>
  <r>
    <n v="10656"/>
    <x v="41"/>
    <x v="4"/>
    <n v="9.9499999999999993"/>
    <n v="222"/>
    <n v="2208.8999999999996"/>
    <x v="0"/>
    <x v="0"/>
    <x v="2"/>
    <x v="2"/>
    <x v="2"/>
    <n v="2.85"/>
    <n v="632.70000000000005"/>
    <n v="1576.1999999999996"/>
  </r>
  <r>
    <n v="10657"/>
    <x v="41"/>
    <x v="0"/>
    <n v="3.49"/>
    <n v="688"/>
    <n v="2401.1200000000003"/>
    <x v="0"/>
    <x v="0"/>
    <x v="2"/>
    <x v="2"/>
    <x v="2"/>
    <n v="0.88"/>
    <n v="605.44000000000005"/>
    <n v="1795.6800000000003"/>
  </r>
  <r>
    <n v="10658"/>
    <x v="41"/>
    <x v="1"/>
    <n v="2.95"/>
    <n v="746"/>
    <n v="2200.7000000000003"/>
    <x v="0"/>
    <x v="2"/>
    <x v="2"/>
    <x v="2"/>
    <x v="2"/>
    <n v="0.47"/>
    <n v="350.62"/>
    <n v="1850.0800000000004"/>
  </r>
  <r>
    <n v="10659"/>
    <x v="41"/>
    <x v="2"/>
    <n v="4.99"/>
    <n v="201"/>
    <n v="1002.99"/>
    <x v="0"/>
    <x v="2"/>
    <x v="2"/>
    <x v="2"/>
    <x v="2"/>
    <n v="2.25"/>
    <n v="452.25"/>
    <n v="550.74"/>
  </r>
  <r>
    <n v="10660"/>
    <x v="42"/>
    <x v="3"/>
    <n v="12.99"/>
    <n v="632"/>
    <n v="8209.68"/>
    <x v="1"/>
    <x v="2"/>
    <x v="2"/>
    <x v="2"/>
    <x v="2"/>
    <n v="4.32"/>
    <n v="2730.2400000000002"/>
    <n v="5479.4400000000005"/>
  </r>
  <r>
    <n v="10661"/>
    <x v="42"/>
    <x v="4"/>
    <n v="9.9499999999999993"/>
    <n v="222"/>
    <n v="2208.8999999999996"/>
    <x v="1"/>
    <x v="2"/>
    <x v="2"/>
    <x v="2"/>
    <x v="2"/>
    <n v="2.85"/>
    <n v="632.70000000000005"/>
    <n v="1576.1999999999996"/>
  </r>
  <r>
    <n v="10662"/>
    <x v="42"/>
    <x v="0"/>
    <n v="3.49"/>
    <n v="631"/>
    <n v="2202.19"/>
    <x v="1"/>
    <x v="2"/>
    <x v="2"/>
    <x v="2"/>
    <x v="2"/>
    <n v="0.88"/>
    <n v="555.28"/>
    <n v="1646.91"/>
  </r>
  <r>
    <n v="10663"/>
    <x v="42"/>
    <x v="1"/>
    <n v="2.95"/>
    <n v="746"/>
    <n v="2200.7000000000003"/>
    <x v="1"/>
    <x v="2"/>
    <x v="2"/>
    <x v="2"/>
    <x v="2"/>
    <n v="0.47"/>
    <n v="350.62"/>
    <n v="1850.0800000000004"/>
  </r>
  <r>
    <n v="10664"/>
    <x v="42"/>
    <x v="2"/>
    <n v="4.99"/>
    <n v="201"/>
    <n v="1002.99"/>
    <x v="1"/>
    <x v="2"/>
    <x v="2"/>
    <x v="2"/>
    <x v="2"/>
    <n v="2.25"/>
    <n v="452.25"/>
    <n v="550.74"/>
  </r>
  <r>
    <n v="10665"/>
    <x v="43"/>
    <x v="3"/>
    <n v="12.99"/>
    <n v="647"/>
    <n v="8404.5300000000007"/>
    <x v="1"/>
    <x v="2"/>
    <x v="2"/>
    <x v="2"/>
    <x v="2"/>
    <n v="4.32"/>
    <n v="2795.04"/>
    <n v="5609.4900000000007"/>
  </r>
  <r>
    <n v="10666"/>
    <x v="43"/>
    <x v="4"/>
    <n v="9.9499999999999993"/>
    <n v="222"/>
    <n v="2208.8999999999996"/>
    <x v="1"/>
    <x v="2"/>
    <x v="2"/>
    <x v="2"/>
    <x v="2"/>
    <n v="2.85"/>
    <n v="632.70000000000005"/>
    <n v="1576.1999999999996"/>
  </r>
  <r>
    <n v="10667"/>
    <x v="43"/>
    <x v="0"/>
    <n v="3.49"/>
    <n v="631"/>
    <n v="2202.19"/>
    <x v="1"/>
    <x v="2"/>
    <x v="2"/>
    <x v="2"/>
    <x v="2"/>
    <n v="0.88"/>
    <n v="555.28"/>
    <n v="1646.91"/>
  </r>
  <r>
    <n v="10668"/>
    <x v="43"/>
    <x v="1"/>
    <n v="2.95"/>
    <n v="746"/>
    <n v="2200.7000000000003"/>
    <x v="1"/>
    <x v="2"/>
    <x v="2"/>
    <x v="2"/>
    <x v="2"/>
    <n v="0.47"/>
    <n v="350.62"/>
    <n v="1850.0800000000004"/>
  </r>
  <r>
    <n v="10669"/>
    <x v="43"/>
    <x v="2"/>
    <n v="4.99"/>
    <n v="201"/>
    <n v="1002.99"/>
    <x v="1"/>
    <x v="2"/>
    <x v="2"/>
    <x v="2"/>
    <x v="2"/>
    <n v="2.25"/>
    <n v="452.25"/>
    <n v="550.74"/>
  </r>
  <r>
    <n v="10670"/>
    <x v="44"/>
    <x v="3"/>
    <n v="12.99"/>
    <n v="678"/>
    <n v="8807.2199999999993"/>
    <x v="1"/>
    <x v="2"/>
    <x v="2"/>
    <x v="2"/>
    <x v="2"/>
    <n v="4.32"/>
    <n v="2928.96"/>
    <n v="5878.2599999999993"/>
  </r>
  <r>
    <n v="10671"/>
    <x v="44"/>
    <x v="4"/>
    <n v="9.9499999999999993"/>
    <n v="222"/>
    <n v="2208.8999999999996"/>
    <x v="1"/>
    <x v="2"/>
    <x v="2"/>
    <x v="2"/>
    <x v="2"/>
    <n v="2.85"/>
    <n v="632.70000000000005"/>
    <n v="1576.1999999999996"/>
  </r>
  <r>
    <n v="10672"/>
    <x v="44"/>
    <x v="0"/>
    <n v="3.49"/>
    <n v="631"/>
    <n v="2202.19"/>
    <x v="1"/>
    <x v="2"/>
    <x v="2"/>
    <x v="2"/>
    <x v="2"/>
    <n v="0.88"/>
    <n v="555.28"/>
    <n v="1646.91"/>
  </r>
  <r>
    <n v="10673"/>
    <x v="44"/>
    <x v="1"/>
    <n v="2.95"/>
    <n v="746"/>
    <n v="2200.7000000000003"/>
    <x v="1"/>
    <x v="2"/>
    <x v="2"/>
    <x v="2"/>
    <x v="2"/>
    <n v="0.47"/>
    <n v="350.62"/>
    <n v="1850.0800000000004"/>
  </r>
  <r>
    <n v="10674"/>
    <x v="44"/>
    <x v="2"/>
    <n v="4.99"/>
    <n v="201"/>
    <n v="1002.99"/>
    <x v="1"/>
    <x v="2"/>
    <x v="2"/>
    <x v="2"/>
    <x v="2"/>
    <n v="2.25"/>
    <n v="452.25"/>
    <n v="550.74"/>
  </r>
  <r>
    <n v="10675"/>
    <x v="45"/>
    <x v="3"/>
    <n v="12.99"/>
    <n v="678"/>
    <n v="8807.2199999999993"/>
    <x v="1"/>
    <x v="2"/>
    <x v="2"/>
    <x v="2"/>
    <x v="2"/>
    <n v="4.32"/>
    <n v="2928.96"/>
    <n v="5878.2599999999993"/>
  </r>
  <r>
    <n v="10676"/>
    <x v="45"/>
    <x v="4"/>
    <n v="9.9499999999999993"/>
    <n v="242"/>
    <n v="2407.8999999999996"/>
    <x v="1"/>
    <x v="2"/>
    <x v="2"/>
    <x v="2"/>
    <x v="2"/>
    <n v="2.85"/>
    <n v="689.7"/>
    <n v="1718.1999999999996"/>
  </r>
  <r>
    <n v="10677"/>
    <x v="45"/>
    <x v="0"/>
    <n v="3.49"/>
    <n v="631"/>
    <n v="2202.19"/>
    <x v="1"/>
    <x v="2"/>
    <x v="2"/>
    <x v="2"/>
    <x v="2"/>
    <n v="0.88"/>
    <n v="555.28"/>
    <n v="1646.91"/>
  </r>
  <r>
    <n v="10678"/>
    <x v="45"/>
    <x v="1"/>
    <n v="2.95"/>
    <n v="746"/>
    <n v="2200.7000000000003"/>
    <x v="1"/>
    <x v="2"/>
    <x v="2"/>
    <x v="2"/>
    <x v="2"/>
    <n v="0.47"/>
    <n v="350.62"/>
    <n v="1850.0800000000004"/>
  </r>
  <r>
    <n v="10679"/>
    <x v="45"/>
    <x v="2"/>
    <n v="4.99"/>
    <n v="201"/>
    <n v="1002.99"/>
    <x v="1"/>
    <x v="2"/>
    <x v="2"/>
    <x v="2"/>
    <x v="2"/>
    <n v="2.25"/>
    <n v="452.25"/>
    <n v="550.74"/>
  </r>
  <r>
    <n v="10680"/>
    <x v="46"/>
    <x v="3"/>
    <n v="12.99"/>
    <n v="647"/>
    <n v="8404.5300000000007"/>
    <x v="1"/>
    <x v="2"/>
    <x v="2"/>
    <x v="2"/>
    <x v="2"/>
    <n v="4.32"/>
    <n v="2795.04"/>
    <n v="5609.4900000000007"/>
  </r>
  <r>
    <n v="10681"/>
    <x v="46"/>
    <x v="4"/>
    <n v="9.9499999999999993"/>
    <n v="242"/>
    <n v="2407.8999999999996"/>
    <x v="1"/>
    <x v="2"/>
    <x v="2"/>
    <x v="2"/>
    <x v="2"/>
    <n v="2.85"/>
    <n v="689.7"/>
    <n v="1718.1999999999996"/>
  </r>
  <r>
    <n v="10682"/>
    <x v="46"/>
    <x v="0"/>
    <n v="3.49"/>
    <n v="631"/>
    <n v="2202.19"/>
    <x v="1"/>
    <x v="2"/>
    <x v="2"/>
    <x v="2"/>
    <x v="2"/>
    <n v="0.88"/>
    <n v="555.28"/>
    <n v="1646.91"/>
  </r>
  <r>
    <n v="10683"/>
    <x v="46"/>
    <x v="1"/>
    <n v="2.95"/>
    <n v="678"/>
    <n v="2000.1000000000001"/>
    <x v="1"/>
    <x v="2"/>
    <x v="2"/>
    <x v="2"/>
    <x v="2"/>
    <n v="0.47"/>
    <n v="318.65999999999997"/>
    <n v="1681.44"/>
  </r>
  <r>
    <n v="10684"/>
    <x v="46"/>
    <x v="2"/>
    <n v="4.99"/>
    <n v="201"/>
    <n v="1002.99"/>
    <x v="1"/>
    <x v="2"/>
    <x v="2"/>
    <x v="2"/>
    <x v="2"/>
    <n v="2.25"/>
    <n v="452.25"/>
    <n v="550.74"/>
  </r>
  <r>
    <n v="10685"/>
    <x v="47"/>
    <x v="3"/>
    <n v="12.99"/>
    <n v="678"/>
    <n v="8807.2199999999993"/>
    <x v="1"/>
    <x v="2"/>
    <x v="2"/>
    <x v="2"/>
    <x v="2"/>
    <n v="4.32"/>
    <n v="2928.96"/>
    <n v="5878.2599999999993"/>
  </r>
  <r>
    <n v="10686"/>
    <x v="47"/>
    <x v="4"/>
    <n v="9.9499999999999993"/>
    <n v="242"/>
    <n v="2407.8999999999996"/>
    <x v="1"/>
    <x v="2"/>
    <x v="2"/>
    <x v="2"/>
    <x v="2"/>
    <n v="2.85"/>
    <n v="689.7"/>
    <n v="1718.1999999999996"/>
  </r>
  <r>
    <n v="10687"/>
    <x v="47"/>
    <x v="0"/>
    <n v="3.49"/>
    <n v="631"/>
    <n v="2202.19"/>
    <x v="1"/>
    <x v="2"/>
    <x v="3"/>
    <x v="3"/>
    <x v="3"/>
    <n v="0.88"/>
    <n v="555.28"/>
    <n v="1646.91"/>
  </r>
  <r>
    <n v="10688"/>
    <x v="47"/>
    <x v="1"/>
    <n v="2.95"/>
    <n v="678"/>
    <n v="2000.1000000000001"/>
    <x v="1"/>
    <x v="2"/>
    <x v="3"/>
    <x v="3"/>
    <x v="3"/>
    <n v="0.47"/>
    <n v="318.65999999999997"/>
    <n v="1681.44"/>
  </r>
  <r>
    <n v="10689"/>
    <x v="47"/>
    <x v="2"/>
    <n v="4.99"/>
    <n v="201"/>
    <n v="1002.99"/>
    <x v="1"/>
    <x v="2"/>
    <x v="3"/>
    <x v="3"/>
    <x v="3"/>
    <n v="2.25"/>
    <n v="452.25"/>
    <n v="550.74"/>
  </r>
  <r>
    <n v="10690"/>
    <x v="48"/>
    <x v="3"/>
    <n v="12.99"/>
    <n v="678"/>
    <n v="8807.2199999999993"/>
    <x v="1"/>
    <x v="2"/>
    <x v="3"/>
    <x v="3"/>
    <x v="3"/>
    <n v="4.32"/>
    <n v="2928.96"/>
    <n v="5878.2599999999993"/>
  </r>
  <r>
    <n v="10691"/>
    <x v="48"/>
    <x v="4"/>
    <n v="9.9499999999999993"/>
    <n v="262"/>
    <n v="2606.8999999999996"/>
    <x v="1"/>
    <x v="2"/>
    <x v="3"/>
    <x v="3"/>
    <x v="3"/>
    <n v="2.85"/>
    <n v="746.7"/>
    <n v="1860.1999999999996"/>
  </r>
  <r>
    <n v="10692"/>
    <x v="48"/>
    <x v="0"/>
    <n v="3.49"/>
    <n v="631"/>
    <n v="2202.19"/>
    <x v="1"/>
    <x v="2"/>
    <x v="3"/>
    <x v="3"/>
    <x v="3"/>
    <n v="0.88"/>
    <n v="555.28"/>
    <n v="1646.91"/>
  </r>
  <r>
    <n v="10693"/>
    <x v="48"/>
    <x v="1"/>
    <n v="2.95"/>
    <n v="678"/>
    <n v="2000.1000000000001"/>
    <x v="1"/>
    <x v="2"/>
    <x v="3"/>
    <x v="3"/>
    <x v="3"/>
    <n v="0.47"/>
    <n v="318.65999999999997"/>
    <n v="1681.44"/>
  </r>
  <r>
    <n v="10694"/>
    <x v="48"/>
    <x v="2"/>
    <n v="4.99"/>
    <n v="201"/>
    <n v="1002.99"/>
    <x v="1"/>
    <x v="2"/>
    <x v="3"/>
    <x v="3"/>
    <x v="3"/>
    <n v="2.25"/>
    <n v="452.25"/>
    <n v="550.74"/>
  </r>
  <r>
    <n v="10695"/>
    <x v="49"/>
    <x v="3"/>
    <n v="12.99"/>
    <n v="693"/>
    <n v="9002.07"/>
    <x v="1"/>
    <x v="2"/>
    <x v="3"/>
    <x v="3"/>
    <x v="3"/>
    <n v="4.32"/>
    <n v="2993.76"/>
    <n v="6008.3099999999995"/>
  </r>
  <r>
    <n v="10696"/>
    <x v="49"/>
    <x v="4"/>
    <n v="9.9499999999999993"/>
    <n v="282"/>
    <n v="2805.8999999999996"/>
    <x v="1"/>
    <x v="2"/>
    <x v="3"/>
    <x v="3"/>
    <x v="3"/>
    <n v="2.85"/>
    <n v="803.7"/>
    <n v="2002.1999999999996"/>
  </r>
  <r>
    <n v="10697"/>
    <x v="49"/>
    <x v="0"/>
    <n v="3.49"/>
    <n v="631"/>
    <n v="2202.19"/>
    <x v="1"/>
    <x v="2"/>
    <x v="3"/>
    <x v="3"/>
    <x v="3"/>
    <n v="0.88"/>
    <n v="555.28"/>
    <n v="1646.91"/>
  </r>
  <r>
    <n v="10698"/>
    <x v="49"/>
    <x v="1"/>
    <n v="2.95"/>
    <n v="678"/>
    <n v="2000.1000000000001"/>
    <x v="1"/>
    <x v="2"/>
    <x v="3"/>
    <x v="3"/>
    <x v="3"/>
    <n v="0.47"/>
    <n v="318.65999999999997"/>
    <n v="1681.44"/>
  </r>
  <r>
    <n v="10699"/>
    <x v="49"/>
    <x v="2"/>
    <n v="4.99"/>
    <n v="201"/>
    <n v="1002.99"/>
    <x v="1"/>
    <x v="2"/>
    <x v="3"/>
    <x v="3"/>
    <x v="3"/>
    <n v="2.25"/>
    <n v="452.25"/>
    <n v="550.74"/>
  </r>
  <r>
    <n v="10700"/>
    <x v="50"/>
    <x v="3"/>
    <n v="12.99"/>
    <n v="693"/>
    <n v="9002.07"/>
    <x v="1"/>
    <x v="2"/>
    <x v="3"/>
    <x v="3"/>
    <x v="3"/>
    <n v="4.32"/>
    <n v="2993.76"/>
    <n v="6008.3099999999995"/>
  </r>
  <r>
    <n v="10701"/>
    <x v="50"/>
    <x v="4"/>
    <n v="9.9499999999999993"/>
    <n v="282"/>
    <n v="2805.8999999999996"/>
    <x v="1"/>
    <x v="2"/>
    <x v="3"/>
    <x v="3"/>
    <x v="3"/>
    <n v="2.85"/>
    <n v="803.7"/>
    <n v="2002.1999999999996"/>
  </r>
  <r>
    <n v="10702"/>
    <x v="50"/>
    <x v="0"/>
    <n v="3.49"/>
    <n v="631"/>
    <n v="2202.19"/>
    <x v="1"/>
    <x v="2"/>
    <x v="3"/>
    <x v="3"/>
    <x v="3"/>
    <n v="0.88"/>
    <n v="555.28"/>
    <n v="1646.91"/>
  </r>
  <r>
    <n v="10703"/>
    <x v="50"/>
    <x v="1"/>
    <n v="2.95"/>
    <n v="678"/>
    <n v="2000.1000000000001"/>
    <x v="1"/>
    <x v="0"/>
    <x v="3"/>
    <x v="3"/>
    <x v="3"/>
    <n v="0.47"/>
    <n v="318.65999999999997"/>
    <n v="1681.44"/>
  </r>
  <r>
    <n v="10704"/>
    <x v="50"/>
    <x v="2"/>
    <n v="4.99"/>
    <n v="201"/>
    <n v="1002.99"/>
    <x v="2"/>
    <x v="0"/>
    <x v="3"/>
    <x v="3"/>
    <x v="3"/>
    <n v="2.25"/>
    <n v="452.25"/>
    <n v="550.74"/>
  </r>
  <r>
    <n v="10705"/>
    <x v="51"/>
    <x v="3"/>
    <n v="12.99"/>
    <n v="724"/>
    <n v="9404.76"/>
    <x v="2"/>
    <x v="0"/>
    <x v="3"/>
    <x v="3"/>
    <x v="3"/>
    <n v="4.32"/>
    <n v="3127.6800000000003"/>
    <n v="6277.08"/>
  </r>
  <r>
    <n v="10706"/>
    <x v="51"/>
    <x v="4"/>
    <n v="9.9499999999999993"/>
    <n v="302"/>
    <n v="3004.8999999999996"/>
    <x v="2"/>
    <x v="0"/>
    <x v="3"/>
    <x v="3"/>
    <x v="3"/>
    <n v="2.85"/>
    <n v="860.7"/>
    <n v="2144.1999999999998"/>
  </r>
  <r>
    <n v="10707"/>
    <x v="51"/>
    <x v="0"/>
    <n v="3.49"/>
    <n v="631"/>
    <n v="2202.19"/>
    <x v="2"/>
    <x v="0"/>
    <x v="3"/>
    <x v="3"/>
    <x v="3"/>
    <n v="0.88"/>
    <n v="555.28"/>
    <n v="1646.91"/>
  </r>
  <r>
    <n v="10708"/>
    <x v="51"/>
    <x v="1"/>
    <n v="2.95"/>
    <n v="678"/>
    <n v="2000.1000000000001"/>
    <x v="2"/>
    <x v="0"/>
    <x v="3"/>
    <x v="3"/>
    <x v="3"/>
    <n v="0.47"/>
    <n v="318.65999999999997"/>
    <n v="1681.44"/>
  </r>
  <r>
    <n v="10709"/>
    <x v="51"/>
    <x v="2"/>
    <n v="4.99"/>
    <n v="201"/>
    <n v="1002.99"/>
    <x v="2"/>
    <x v="0"/>
    <x v="3"/>
    <x v="3"/>
    <x v="3"/>
    <n v="2.25"/>
    <n v="452.25"/>
    <n v="550.74"/>
  </r>
  <r>
    <n v="10710"/>
    <x v="52"/>
    <x v="3"/>
    <n v="12.99"/>
    <n v="755"/>
    <n v="9807.4500000000007"/>
    <x v="2"/>
    <x v="0"/>
    <x v="3"/>
    <x v="3"/>
    <x v="3"/>
    <n v="4.32"/>
    <n v="3261.6000000000004"/>
    <n v="6545.85"/>
  </r>
  <r>
    <n v="10711"/>
    <x v="52"/>
    <x v="4"/>
    <n v="9.9499999999999993"/>
    <n v="282"/>
    <n v="2805.8999999999996"/>
    <x v="2"/>
    <x v="0"/>
    <x v="3"/>
    <x v="3"/>
    <x v="3"/>
    <n v="2.85"/>
    <n v="803.7"/>
    <n v="2002.1999999999996"/>
  </r>
  <r>
    <n v="10712"/>
    <x v="52"/>
    <x v="0"/>
    <n v="3.49"/>
    <n v="631"/>
    <n v="2202.19"/>
    <x v="2"/>
    <x v="0"/>
    <x v="3"/>
    <x v="3"/>
    <x v="3"/>
    <n v="0.88"/>
    <n v="555.28"/>
    <n v="1646.91"/>
  </r>
  <r>
    <n v="10713"/>
    <x v="52"/>
    <x v="1"/>
    <n v="2.95"/>
    <n v="678"/>
    <n v="2000.1000000000001"/>
    <x v="2"/>
    <x v="0"/>
    <x v="3"/>
    <x v="3"/>
    <x v="3"/>
    <n v="0.47"/>
    <n v="318.65999999999997"/>
    <n v="1681.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CC117C3-0B80-463C-BA4F-3361B0C4110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7:B21" firstHeaderRow="1" firstDataRow="1" firstDataCol="1"/>
  <pivotFields count="16">
    <pivotField showAll="0"/>
    <pivotField numFmtId="14"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showAll="0"/>
    <pivotField numFmtId="44" showAll="0"/>
    <pivotField showAll="0"/>
    <pivotField showAll="0"/>
    <pivotField showAll="0"/>
    <pivotField axis="axisRow" showAll="0">
      <items count="4">
        <item x="2"/>
        <item x="1"/>
        <item x="0"/>
        <item t="default"/>
      </items>
    </pivotField>
    <pivotField showAll="0">
      <items count="6">
        <item x="2"/>
        <item x="1"/>
        <item x="4"/>
        <item x="0"/>
        <item x="3"/>
        <item t="default"/>
      </items>
    </pivotField>
    <pivotField showAll="0">
      <items count="6">
        <item x="3"/>
        <item x="2"/>
        <item x="0"/>
        <item x="1"/>
        <item x="4"/>
        <item t="default"/>
      </items>
    </pivotField>
    <pivotField showAll="0"/>
    <pivotField showAll="0"/>
    <pivotField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7"/>
  </rowFields>
  <rowItems count="4">
    <i>
      <x/>
    </i>
    <i>
      <x v="1"/>
    </i>
    <i>
      <x v="2"/>
    </i>
    <i t="grand">
      <x/>
    </i>
  </rowItems>
  <colItems count="1">
    <i/>
  </colItems>
  <dataFields count="1">
    <dataField name="Sum of Profit" fld="13" showDataAs="percentOfCol" baseField="0" baseItem="0" numFmtId="10"/>
  </dataFields>
  <chartFormats count="12">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7" count="1" selected="0">
            <x v="0"/>
          </reference>
        </references>
      </pivotArea>
    </chartFormat>
    <chartFormat chart="2" format="3">
      <pivotArea type="data" outline="0" fieldPosition="0">
        <references count="2">
          <reference field="4294967294" count="1" selected="0">
            <x v="0"/>
          </reference>
          <reference field="7" count="1" selected="0">
            <x v="1"/>
          </reference>
        </references>
      </pivotArea>
    </chartFormat>
    <chartFormat chart="2" format="4">
      <pivotArea type="data" outline="0" fieldPosition="0">
        <references count="2">
          <reference field="4294967294" count="1" selected="0">
            <x v="0"/>
          </reference>
          <reference field="7" count="1" selected="0">
            <x v="2"/>
          </reference>
        </references>
      </pivotArea>
    </chartFormat>
    <chartFormat chart="5" format="0" series="1">
      <pivotArea type="data" outline="0" fieldPosition="0">
        <references count="1">
          <reference field="4294967294" count="1" selected="0">
            <x v="0"/>
          </reference>
        </references>
      </pivotArea>
    </chartFormat>
    <chartFormat chart="10" format="13" series="1">
      <pivotArea type="data" outline="0" fieldPosition="0">
        <references count="1">
          <reference field="4294967294" count="1" selected="0">
            <x v="0"/>
          </reference>
        </references>
      </pivotArea>
    </chartFormat>
    <chartFormat chart="10" format="14">
      <pivotArea type="data" outline="0" fieldPosition="0">
        <references count="2">
          <reference field="4294967294" count="1" selected="0">
            <x v="0"/>
          </reference>
          <reference field="7" count="1" selected="0">
            <x v="0"/>
          </reference>
        </references>
      </pivotArea>
    </chartFormat>
    <chartFormat chart="10" format="15">
      <pivotArea type="data" outline="0" fieldPosition="0">
        <references count="2">
          <reference field="4294967294" count="1" selected="0">
            <x v="0"/>
          </reference>
          <reference field="7" count="1" selected="0">
            <x v="1"/>
          </reference>
        </references>
      </pivotArea>
    </chartFormat>
    <chartFormat chart="10" format="16">
      <pivotArea type="data" outline="0" fieldPosition="0">
        <references count="2">
          <reference field="4294967294" count="1" selected="0">
            <x v="0"/>
          </reference>
          <reference field="7" count="1" selected="0">
            <x v="2"/>
          </reference>
        </references>
      </pivotArea>
    </chartFormat>
    <chartFormat chart="5" format="1">
      <pivotArea type="data" outline="0" fieldPosition="0">
        <references count="2">
          <reference field="4294967294" count="1" selected="0">
            <x v="0"/>
          </reference>
          <reference field="7" count="1" selected="0">
            <x v="0"/>
          </reference>
        </references>
      </pivotArea>
    </chartFormat>
    <chartFormat chart="5" format="2">
      <pivotArea type="data" outline="0" fieldPosition="0">
        <references count="2">
          <reference field="4294967294" count="1" selected="0">
            <x v="0"/>
          </reference>
          <reference field="7" count="1" selected="0">
            <x v="1"/>
          </reference>
        </references>
      </pivotArea>
    </chartFormat>
    <chartFormat chart="5"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1FF96A2-515E-40CC-B0CC-590E921204E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G4" firstHeaderRow="1" firstDataRow="1" firstDataCol="0"/>
  <pivotFields count="16">
    <pivotField showAll="0"/>
    <pivotField numFmtId="14"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showAll="0"/>
    <pivotField numFmtId="44" showAll="0"/>
    <pivotField showAll="0"/>
    <pivotField showAll="0"/>
    <pivotField showAll="0"/>
    <pivotField showAll="0"/>
    <pivotField showAll="0">
      <items count="6">
        <item x="2"/>
        <item x="1"/>
        <item x="4"/>
        <item x="0"/>
        <item x="3"/>
        <item t="default"/>
      </items>
    </pivotField>
    <pivotField showAll="0">
      <items count="6">
        <item x="3"/>
        <item x="2"/>
        <item x="0"/>
        <item x="1"/>
        <item x="4"/>
        <item t="default"/>
      </items>
    </pivotField>
    <pivotField showAll="0"/>
    <pivotField showAll="0"/>
    <pivotField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Average of Profit" fld="13" subtotal="average" showDataAs="percentOfRow" baseField="0" baseItem="0" numFmtId="9"/>
  </dataFields>
  <formats count="1">
    <format dxfId="1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8D8473-9D0B-46CB-97C8-37EF0F5378A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3:I4" firstHeaderRow="1" firstDataRow="1" firstDataCol="0"/>
  <pivotFields count="16">
    <pivotField showAll="0"/>
    <pivotField numFmtId="14"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showAll="0"/>
    <pivotField numFmtId="44" showAll="0"/>
    <pivotField dataField="1" showAll="0"/>
    <pivotField showAll="0"/>
    <pivotField showAll="0"/>
    <pivotField showAll="0"/>
    <pivotField showAll="0">
      <items count="6">
        <item x="2"/>
        <item x="1"/>
        <item x="4"/>
        <item x="0"/>
        <item x="3"/>
        <item t="default"/>
      </items>
    </pivotField>
    <pivotField showAll="0">
      <items count="6">
        <item x="3"/>
        <item x="2"/>
        <item x="0"/>
        <item x="1"/>
        <item x="4"/>
        <item t="default"/>
      </items>
    </pivotField>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Total Quantity"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A9573C6-7955-4E8A-9BD1-D405254FDFF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16">
    <pivotField showAll="0"/>
    <pivotField numFmtId="14"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showAll="0"/>
    <pivotField numFmtId="44" showAll="0"/>
    <pivotField showAll="0"/>
    <pivotField dataField="1" showAll="0"/>
    <pivotField showAll="0"/>
    <pivotField showAll="0"/>
    <pivotField showAll="0">
      <items count="6">
        <item x="2"/>
        <item x="1"/>
        <item x="4"/>
        <item x="0"/>
        <item x="3"/>
        <item t="default"/>
      </items>
    </pivotField>
    <pivotField showAll="0">
      <items count="6">
        <item x="3"/>
        <item x="2"/>
        <item x="0"/>
        <item x="1"/>
        <item x="4"/>
        <item t="default"/>
      </items>
    </pivotField>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Total Revenue" fld="5" baseField="0" baseItem="0" numFmtId="44"/>
  </dataFields>
  <formats count="1">
    <format dxfId="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1C83D63-C527-44BB-9ABE-6E2C9B887FC2}"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29:M46" firstHeaderRow="1" firstDataRow="1" firstDataCol="0"/>
  <pivotFields count="16">
    <pivotField showAll="0"/>
    <pivotField numFmtId="14"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showAll="0"/>
    <pivotField numFmtId="44" showAll="0"/>
    <pivotField showAll="0"/>
    <pivotField showAll="0"/>
    <pivotField showAll="0"/>
    <pivotField showAll="0"/>
    <pivotField showAll="0">
      <items count="6">
        <item x="2"/>
        <item x="1"/>
        <item x="4"/>
        <item x="0"/>
        <item x="3"/>
        <item t="default"/>
      </items>
    </pivotField>
    <pivotField showAll="0">
      <items count="6">
        <item x="3"/>
        <item x="2"/>
        <item x="0"/>
        <item x="1"/>
        <item x="4"/>
        <item t="default"/>
      </items>
    </pivotField>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formats count="1">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33CCAEF-950A-444D-B3E7-C39A930A15E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23:T27" firstHeaderRow="1" firstDataRow="2" firstDataCol="1"/>
  <pivotFields count="16">
    <pivotField showAll="0"/>
    <pivotField numFmtId="14"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showAll="0"/>
    <pivotField numFmtId="44" showAll="0"/>
    <pivotField showAll="0"/>
    <pivotField showAll="0"/>
    <pivotField showAll="0"/>
    <pivotField showAll="0"/>
    <pivotField axis="axisCol" showAll="0">
      <items count="6">
        <item x="2"/>
        <item x="1"/>
        <item x="4"/>
        <item x="0"/>
        <item x="3"/>
        <item t="default"/>
      </items>
    </pivotField>
    <pivotField showAll="0">
      <items count="6">
        <item x="3"/>
        <item x="2"/>
        <item x="0"/>
        <item x="1"/>
        <item x="4"/>
        <item t="default"/>
      </items>
    </pivotField>
    <pivotField showAll="0"/>
    <pivotField showAll="0"/>
    <pivotField showAll="0"/>
    <pivotField dataField="1"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15"/>
  </rowFields>
  <rowItems count="3">
    <i>
      <x v="11"/>
    </i>
    <i>
      <x v="12"/>
    </i>
    <i t="grand">
      <x/>
    </i>
  </rowItems>
  <colFields count="1">
    <field x="8"/>
  </colFields>
  <colItems count="6">
    <i>
      <x/>
    </i>
    <i>
      <x v="1"/>
    </i>
    <i>
      <x v="2"/>
    </i>
    <i>
      <x v="3"/>
    </i>
    <i>
      <x v="4"/>
    </i>
    <i t="grand">
      <x/>
    </i>
  </colItems>
  <dataFields count="1">
    <dataField name="Sum of Profit" fld="13" baseField="0" baseItem="0"/>
  </dataFields>
  <formats count="1">
    <format dxfId="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6F00AAD-0B05-4CF3-8CA1-D25983C6B7B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7:E21" firstHeaderRow="1" firstDataRow="1" firstDataCol="1"/>
  <pivotFields count="16">
    <pivotField showAll="0"/>
    <pivotField numFmtId="14"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showAll="0"/>
    <pivotField numFmtId="44" showAll="0"/>
    <pivotField showAll="0"/>
    <pivotField dataField="1" showAll="0"/>
    <pivotField axis="axisRow" showAll="0">
      <items count="4">
        <item x="2"/>
        <item x="1"/>
        <item x="0"/>
        <item t="default"/>
      </items>
    </pivotField>
    <pivotField showAll="0">
      <items count="4">
        <item x="2"/>
        <item x="1"/>
        <item x="0"/>
        <item t="default"/>
      </items>
    </pivotField>
    <pivotField showAll="0">
      <items count="6">
        <item x="2"/>
        <item x="1"/>
        <item x="4"/>
        <item x="0"/>
        <item x="3"/>
        <item t="default"/>
      </items>
    </pivotField>
    <pivotField showAll="0">
      <items count="6">
        <item x="3"/>
        <item x="2"/>
        <item x="0"/>
        <item x="1"/>
        <item x="4"/>
        <item t="default"/>
      </items>
    </pivotField>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6"/>
  </rowFields>
  <rowItems count="4">
    <i>
      <x/>
    </i>
    <i>
      <x v="1"/>
    </i>
    <i>
      <x v="2"/>
    </i>
    <i t="grand">
      <x/>
    </i>
  </rowItems>
  <colItems count="1">
    <i/>
  </colItems>
  <dataFields count="1">
    <dataField name="Sum of Revenu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B424AE5-4C48-4ACA-B0CE-584196AB40D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6">
    <pivotField dataField="1" showAll="0"/>
    <pivotField numFmtId="14"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showAll="0"/>
    <pivotField numFmtId="44" showAll="0"/>
    <pivotField showAll="0"/>
    <pivotField showAll="0"/>
    <pivotField showAll="0"/>
    <pivotField showAll="0"/>
    <pivotField showAll="0">
      <items count="6">
        <item x="2"/>
        <item x="1"/>
        <item x="4"/>
        <item x="0"/>
        <item x="3"/>
        <item t="default"/>
      </items>
    </pivotField>
    <pivotField showAll="0">
      <items count="6">
        <item x="3"/>
        <item x="2"/>
        <item x="0"/>
        <item x="1"/>
        <item x="4"/>
        <item t="default"/>
      </items>
    </pivotField>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Total Order"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246E03B-6CDA-4454-9F5A-6ACC779290E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3:L9" firstHeaderRow="1" firstDataRow="1" firstDataCol="1"/>
  <pivotFields count="16">
    <pivotField showAll="0"/>
    <pivotField numFmtId="14"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showAll="0"/>
    <pivotField numFmtId="44" showAll="0"/>
    <pivotField showAll="0"/>
    <pivotField showAll="0"/>
    <pivotField showAll="0">
      <items count="4">
        <item x="2"/>
        <item x="1"/>
        <item x="0"/>
        <item t="default"/>
      </items>
    </pivotField>
    <pivotField showAll="0">
      <items count="4">
        <item x="2"/>
        <item x="1"/>
        <item x="0"/>
        <item t="default"/>
      </items>
    </pivotField>
    <pivotField showAll="0">
      <items count="6">
        <item x="2"/>
        <item x="1"/>
        <item x="4"/>
        <item x="0"/>
        <item x="3"/>
        <item t="default"/>
      </items>
    </pivotField>
    <pivotField axis="axisRow" showAll="0">
      <items count="6">
        <item x="3"/>
        <item x="2"/>
        <item x="0"/>
        <item x="1"/>
        <item x="4"/>
        <item t="default"/>
      </items>
    </pivotField>
    <pivotField showAll="0">
      <items count="6">
        <item x="4"/>
        <item x="3"/>
        <item x="2"/>
        <item x="1"/>
        <item x="0"/>
        <item t="default"/>
      </items>
    </pivotField>
    <pivotField showAll="0"/>
    <pivotField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9"/>
  </rowFields>
  <rowItems count="6">
    <i>
      <x/>
    </i>
    <i>
      <x v="1"/>
    </i>
    <i>
      <x v="2"/>
    </i>
    <i>
      <x v="3"/>
    </i>
    <i>
      <x v="4"/>
    </i>
    <i t="grand">
      <x/>
    </i>
  </rowItems>
  <colItems count="1">
    <i/>
  </colItems>
  <dataFields count="1">
    <dataField name="Sum of Profit"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2E643C8-02CB-4507-B29F-B06AC4CA499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7:G14" firstHeaderRow="1" firstDataRow="2" firstDataCol="1"/>
  <pivotFields count="16">
    <pivotField showAll="0"/>
    <pivotField numFmtId="14"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axis="axisCol" showAll="0">
      <items count="6">
        <item x="1"/>
        <item x="3"/>
        <item x="4"/>
        <item x="0"/>
        <item x="2"/>
        <item t="default"/>
      </items>
    </pivotField>
    <pivotField numFmtId="44" showAll="0"/>
    <pivotField showAll="0"/>
    <pivotField dataField="1" showAll="0"/>
    <pivotField showAll="0"/>
    <pivotField showAll="0"/>
    <pivotField axis="axisRow" showAll="0">
      <items count="6">
        <item x="2"/>
        <item x="1"/>
        <item x="4"/>
        <item x="0"/>
        <item x="3"/>
        <item t="default"/>
      </items>
    </pivotField>
    <pivotField showAll="0">
      <items count="6">
        <item x="3"/>
        <item x="2"/>
        <item x="0"/>
        <item x="1"/>
        <item x="4"/>
        <item t="default"/>
      </items>
    </pivotField>
    <pivotField showAll="0">
      <items count="6">
        <item x="4"/>
        <item x="3"/>
        <item x="2"/>
        <item x="1"/>
        <item x="0"/>
        <item t="default"/>
      </items>
    </pivotField>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8"/>
  </rowFields>
  <rowItems count="6">
    <i>
      <x/>
    </i>
    <i>
      <x v="1"/>
    </i>
    <i>
      <x v="2"/>
    </i>
    <i>
      <x v="3"/>
    </i>
    <i>
      <x v="4"/>
    </i>
    <i t="grand">
      <x/>
    </i>
  </rowItems>
  <colFields count="1">
    <field x="2"/>
  </colFields>
  <colItems count="6">
    <i>
      <x/>
    </i>
    <i>
      <x v="1"/>
    </i>
    <i>
      <x v="2"/>
    </i>
    <i>
      <x v="3"/>
    </i>
    <i>
      <x v="4"/>
    </i>
    <i t="grand">
      <x/>
    </i>
  </colItems>
  <dataFields count="1">
    <dataField name="Sum of Revenue" fld="5" baseField="0" baseItem="0"/>
  </dataFields>
  <chartFormats count="20">
    <chartFormat chart="7" format="25" series="1">
      <pivotArea type="data" outline="0" fieldPosition="0">
        <references count="1">
          <reference field="2" count="1" selected="0">
            <x v="0"/>
          </reference>
        </references>
      </pivotArea>
    </chartFormat>
    <chartFormat chart="7" format="26" series="1">
      <pivotArea type="data" outline="0" fieldPosition="0">
        <references count="1">
          <reference field="2" count="1" selected="0">
            <x v="1"/>
          </reference>
        </references>
      </pivotArea>
    </chartFormat>
    <chartFormat chart="7" format="27" series="1">
      <pivotArea type="data" outline="0" fieldPosition="0">
        <references count="1">
          <reference field="2" count="1" selected="0">
            <x v="2"/>
          </reference>
        </references>
      </pivotArea>
    </chartFormat>
    <chartFormat chart="7" format="28" series="1">
      <pivotArea type="data" outline="0" fieldPosition="0">
        <references count="1">
          <reference field="2" count="1" selected="0">
            <x v="3"/>
          </reference>
        </references>
      </pivotArea>
    </chartFormat>
    <chartFormat chart="7" format="29" series="1">
      <pivotArea type="data" outline="0" fieldPosition="0">
        <references count="1">
          <reference field="2" count="1" selected="0">
            <x v="4"/>
          </reference>
        </references>
      </pivotArea>
    </chartFormat>
    <chartFormat chart="3" format="5" series="1">
      <pivotArea type="data" outline="0" fieldPosition="0">
        <references count="1">
          <reference field="2" count="1" selected="0">
            <x v="0"/>
          </reference>
        </references>
      </pivotArea>
    </chartFormat>
    <chartFormat chart="3" format="6" series="1">
      <pivotArea type="data" outline="0" fieldPosition="0">
        <references count="1">
          <reference field="2" count="1" selected="0">
            <x v="1"/>
          </reference>
        </references>
      </pivotArea>
    </chartFormat>
    <chartFormat chart="3" format="7" series="1">
      <pivotArea type="data" outline="0" fieldPosition="0">
        <references count="1">
          <reference field="2" count="1" selected="0">
            <x v="2"/>
          </reference>
        </references>
      </pivotArea>
    </chartFormat>
    <chartFormat chart="3" format="8" series="1">
      <pivotArea type="data" outline="0" fieldPosition="0">
        <references count="1">
          <reference field="2" count="1" selected="0">
            <x v="3"/>
          </reference>
        </references>
      </pivotArea>
    </chartFormat>
    <chartFormat chart="3" format="9" series="1">
      <pivotArea type="data" outline="0" fieldPosition="0">
        <references count="1">
          <reference field="2" count="1" selected="0">
            <x v="4"/>
          </reference>
        </references>
      </pivotArea>
    </chartFormat>
    <chartFormat chart="7" format="30" series="1">
      <pivotArea type="data" outline="0" fieldPosition="0">
        <references count="2">
          <reference field="4294967294" count="1" selected="0">
            <x v="0"/>
          </reference>
          <reference field="2" count="1" selected="0">
            <x v="0"/>
          </reference>
        </references>
      </pivotArea>
    </chartFormat>
    <chartFormat chart="7" format="31" series="1">
      <pivotArea type="data" outline="0" fieldPosition="0">
        <references count="2">
          <reference field="4294967294" count="1" selected="0">
            <x v="0"/>
          </reference>
          <reference field="2" count="1" selected="0">
            <x v="1"/>
          </reference>
        </references>
      </pivotArea>
    </chartFormat>
    <chartFormat chart="7" format="32" series="1">
      <pivotArea type="data" outline="0" fieldPosition="0">
        <references count="2">
          <reference field="4294967294" count="1" selected="0">
            <x v="0"/>
          </reference>
          <reference field="2" count="1" selected="0">
            <x v="2"/>
          </reference>
        </references>
      </pivotArea>
    </chartFormat>
    <chartFormat chart="7" format="33" series="1">
      <pivotArea type="data" outline="0" fieldPosition="0">
        <references count="2">
          <reference field="4294967294" count="1" selected="0">
            <x v="0"/>
          </reference>
          <reference field="2" count="1" selected="0">
            <x v="3"/>
          </reference>
        </references>
      </pivotArea>
    </chartFormat>
    <chartFormat chart="7" format="34" series="1">
      <pivotArea type="data" outline="0" fieldPosition="0">
        <references count="2">
          <reference field="4294967294" count="1" selected="0">
            <x v="0"/>
          </reference>
          <reference field="2" count="1" selected="0">
            <x v="4"/>
          </reference>
        </references>
      </pivotArea>
    </chartFormat>
    <chartFormat chart="3" format="10" series="1">
      <pivotArea type="data" outline="0" fieldPosition="0">
        <references count="2">
          <reference field="4294967294" count="1" selected="0">
            <x v="0"/>
          </reference>
          <reference field="2" count="1" selected="0">
            <x v="0"/>
          </reference>
        </references>
      </pivotArea>
    </chartFormat>
    <chartFormat chart="3" format="11" series="1">
      <pivotArea type="data" outline="0" fieldPosition="0">
        <references count="2">
          <reference field="4294967294" count="1" selected="0">
            <x v="0"/>
          </reference>
          <reference field="2" count="1" selected="0">
            <x v="1"/>
          </reference>
        </references>
      </pivotArea>
    </chartFormat>
    <chartFormat chart="3" format="12" series="1">
      <pivotArea type="data" outline="0" fieldPosition="0">
        <references count="2">
          <reference field="4294967294" count="1" selected="0">
            <x v="0"/>
          </reference>
          <reference field="2" count="1" selected="0">
            <x v="2"/>
          </reference>
        </references>
      </pivotArea>
    </chartFormat>
    <chartFormat chart="3" format="13" series="1">
      <pivotArea type="data" outline="0" fieldPosition="0">
        <references count="2">
          <reference field="4294967294" count="1" selected="0">
            <x v="0"/>
          </reference>
          <reference field="2" count="1" selected="0">
            <x v="3"/>
          </reference>
        </references>
      </pivotArea>
    </chartFormat>
    <chartFormat chart="3" format="14"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2367514-2302-4E06-AD15-19C7910924F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pivotFields count="16">
    <pivotField showAll="0"/>
    <pivotField numFmtId="14"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showAll="0"/>
    <pivotField numFmtId="44" showAll="0"/>
    <pivotField showAll="0"/>
    <pivotField showAll="0"/>
    <pivotField showAll="0"/>
    <pivotField showAll="0"/>
    <pivotField showAll="0">
      <items count="6">
        <item x="2"/>
        <item x="1"/>
        <item x="4"/>
        <item x="0"/>
        <item x="3"/>
        <item t="default"/>
      </items>
    </pivotField>
    <pivotField showAll="0">
      <items count="6">
        <item x="3"/>
        <item x="2"/>
        <item x="0"/>
        <item x="1"/>
        <item x="4"/>
        <item t="default"/>
      </items>
    </pivotField>
    <pivotField showAll="0"/>
    <pivotField showAll="0"/>
    <pivotField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Profitt" fld="13" baseField="0" baseItem="0" numFmtId="44"/>
  </dataFields>
  <formats count="1">
    <format dxfId="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richData/_rels/rdRichValueWebImage.xml.rels><?xml version="1.0" encoding="UTF-8" standalone="yes"?>
<Relationships xmlns="http://schemas.openxmlformats.org/package/2006/relationships"><Relationship Id="rId8" Type="http://schemas.openxmlformats.org/officeDocument/2006/relationships/hyperlink" Target="https://www.bing.com/images/search?form=xlimg&amp;q=lisbon+portugal" TargetMode="External"/><Relationship Id="rId13" Type="http://schemas.openxmlformats.org/officeDocument/2006/relationships/hyperlink" Target="https://www.bing.com/th?id=OSK.1a33b5115bfc290abc8869de29ebd567&amp;qlt=95" TargetMode="External"/><Relationship Id="rId18" Type="http://schemas.openxmlformats.org/officeDocument/2006/relationships/hyperlink" Target="https://www.bing.com/images/search?form=xlimg&amp;q=spain" TargetMode="External"/><Relationship Id="rId26" Type="http://schemas.openxmlformats.org/officeDocument/2006/relationships/hyperlink" Target="https://www.bing.com/images/search?form=xlimg&amp;q=Paris" TargetMode="External"/><Relationship Id="rId3" Type="http://schemas.openxmlformats.org/officeDocument/2006/relationships/hyperlink" Target="https://www.bing.com/th?id=OSK.7_iYqjXftHmThTCYlh51zbqPoNnoe4Qk7UaH59Ba1Z0&amp;qlt=95" TargetMode="External"/><Relationship Id="rId21" Type="http://schemas.openxmlformats.org/officeDocument/2006/relationships/hyperlink" Target="https://www.bing.com/th?id=OSK.2e5ae37a1125e977eb781fe1567bce8a&amp;qlt=95" TargetMode="External"/><Relationship Id="rId7" Type="http://schemas.openxmlformats.org/officeDocument/2006/relationships/hyperlink" Target="https://www.bing.com/th?id=AMMS_4e6ba38179bb5da098ec4c9929960d9c&amp;qlt=95" TargetMode="External"/><Relationship Id="rId12" Type="http://schemas.openxmlformats.org/officeDocument/2006/relationships/hyperlink" Target="https://www.bing.com/images/search?form=xlimg&amp;q=Portugal" TargetMode="External"/><Relationship Id="rId17" Type="http://schemas.openxmlformats.org/officeDocument/2006/relationships/hyperlink" Target="https://www.bing.com/th?id=AMMS_c8e707cdf8c98e126f2d5dde4447d146&amp;qlt=95" TargetMode="External"/><Relationship Id="rId25" Type="http://schemas.openxmlformats.org/officeDocument/2006/relationships/hyperlink" Target="https://www.bing.com/th?id=OSK.6f397b35762e2852058e1cfc4607f893&amp;qlt=95" TargetMode="External"/><Relationship Id="rId2" Type="http://schemas.openxmlformats.org/officeDocument/2006/relationships/hyperlink" Target="https://www.bing.com/images/search?form=xlimg&amp;q=Berlin" TargetMode="External"/><Relationship Id="rId16" Type="http://schemas.openxmlformats.org/officeDocument/2006/relationships/hyperlink" Target="https://www.bing.com/images/search?form=xlimg&amp;q=London" TargetMode="External"/><Relationship Id="rId20" Type="http://schemas.openxmlformats.org/officeDocument/2006/relationships/hyperlink" Target="https://www.bing.com/images/search?form=xlimg&amp;q=Madrid" TargetMode="External"/><Relationship Id="rId1" Type="http://schemas.openxmlformats.org/officeDocument/2006/relationships/hyperlink" Target="https://www.bing.com/th?id=OSK.a1512a61cf778ac466208259f8dc24f5&amp;qlt=95" TargetMode="External"/><Relationship Id="rId6" Type="http://schemas.openxmlformats.org/officeDocument/2006/relationships/hyperlink" Target="https://www.bing.com/images/search?form=xlimg&amp;q=portugal" TargetMode="External"/><Relationship Id="rId11" Type="http://schemas.openxmlformats.org/officeDocument/2006/relationships/hyperlink" Target="https://www.bing.com/th?id=OSK.2d7b7af86f9a55648a4aec7fbe3969e6&amp;qlt=95" TargetMode="External"/><Relationship Id="rId24" Type="http://schemas.openxmlformats.org/officeDocument/2006/relationships/hyperlink" Target="https://www.bing.com/images/search?form=xlimg&amp;q=germany" TargetMode="External"/><Relationship Id="rId5" Type="http://schemas.openxmlformats.org/officeDocument/2006/relationships/hyperlink" Target="https://www.bing.com/th?id=AMMS_83f899973a13a6bc332ec9f56c3f6816&amp;qlt=95" TargetMode="External"/><Relationship Id="rId15" Type="http://schemas.openxmlformats.org/officeDocument/2006/relationships/hyperlink" Target="https://www.bing.com/th?id=OSK.3666846595b7a7ef3fd0663d5b9791f3&amp;qlt=95" TargetMode="External"/><Relationship Id="rId23" Type="http://schemas.openxmlformats.org/officeDocument/2006/relationships/hyperlink" Target="https://www.bing.com/th?id=AMMS_170e62536294e690a4ae289472616a73&amp;qlt=95" TargetMode="External"/><Relationship Id="rId28" Type="http://schemas.openxmlformats.org/officeDocument/2006/relationships/hyperlink" Target="https://www.bing.com/images/search?form=xlimg&amp;q=France" TargetMode="External"/><Relationship Id="rId10" Type="http://schemas.openxmlformats.org/officeDocument/2006/relationships/hyperlink" Target="https://www.bing.com/images/search?form=xlimg&amp;q=Lisbon" TargetMode="External"/><Relationship Id="rId19" Type="http://schemas.openxmlformats.org/officeDocument/2006/relationships/hyperlink" Target="https://www.bing.com/th?id=OSK.12f7533dca5f011065a431e87678062b&amp;qlt=95" TargetMode="External"/><Relationship Id="rId4" Type="http://schemas.openxmlformats.org/officeDocument/2006/relationships/hyperlink" Target="https://www.bing.com/images/search?form=xlimg&amp;q=Germany" TargetMode="External"/><Relationship Id="rId9" Type="http://schemas.openxmlformats.org/officeDocument/2006/relationships/hyperlink" Target="https://www.bing.com/th?id=OSK.afd232fc301bf2f60901c59a64d2fe66&amp;qlt=95" TargetMode="External"/><Relationship Id="rId14" Type="http://schemas.openxmlformats.org/officeDocument/2006/relationships/hyperlink" Target="https://www.bing.com/images/search?form=xlimg&amp;q=United%20Kingdom" TargetMode="External"/><Relationship Id="rId22" Type="http://schemas.openxmlformats.org/officeDocument/2006/relationships/hyperlink" Target="https://www.bing.com/images/search?form=xlimg&amp;q=Spain" TargetMode="External"/><Relationship Id="rId27" Type="http://schemas.openxmlformats.org/officeDocument/2006/relationships/hyperlink" Target="https://www.bing.com/th?id=OSK.IJoB2IAflCzjheZJfaz5mfzEWw5jRcoWEgDQz1yU2Yk&amp;qlt=95"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Srd>
</file>

<file path=xl/richData/rdarray.xml><?xml version="1.0" encoding="utf-8"?>
<arrayData xmlns="http://schemas.microsoft.com/office/spreadsheetml/2017/richdata2" count="46">
  <a r="1">
    <v t="r">6</v>
  </a>
  <a r="1">
    <v t="s">German language</v>
  </a>
  <a r="1">
    <v t="r">31</v>
  </a>
  <a r="15">
    <v t="r">49</v>
    <v t="r">50</v>
    <v t="r">0</v>
    <v t="r">51</v>
    <v t="r">52</v>
    <v t="r">53</v>
    <v t="r">54</v>
    <v t="r">55</v>
    <v t="r">56</v>
    <v t="r">57</v>
    <v t="r">58</v>
    <v t="r">59</v>
    <v t="r">60</v>
    <v t="r">61</v>
    <v t="r">62</v>
  </a>
  <a r="1">
    <v t="s">Central European Time</v>
  </a>
  <a r="2">
    <v t="r">89</v>
    <v t="r">90</v>
  </a>
  <a r="1">
    <v t="s">Portuguese</v>
  </a>
  <a r="20">
    <v t="r">109</v>
    <v t="r">110</v>
    <v t="r">111</v>
    <v t="r">112</v>
    <v t="r">113</v>
    <v t="r">114</v>
    <v t="r">115</v>
    <v t="r">116</v>
    <v t="r">117</v>
    <v t="r">118</v>
    <v t="r">119</v>
    <v t="r">120</v>
    <v t="r">121</v>
    <v t="r">122</v>
    <v t="r">123</v>
    <v t="r">124</v>
    <v t="r">125</v>
    <v t="r">126</v>
    <v t="r">127</v>
    <v t="r">128</v>
  </a>
  <a r="1">
    <v t="s">Western European Time Zone</v>
  </a>
  <a r="2">
    <v t="s">Greenwich Mean Time Zone</v>
    <v t="s">Western European Time Zone</v>
  </a>
  <a r="2">
    <v t="r">150</v>
    <v t="r">151</v>
  </a>
  <a r="1">
    <v t="s">Portuguese language</v>
  </a>
  <a r="20">
    <v t="r">143</v>
    <v t="r">155</v>
    <v t="r">156</v>
    <v t="r">157</v>
    <v t="r">158</v>
    <v t="r">159</v>
    <v t="r">160</v>
    <v t="r">161</v>
    <v t="r">162</v>
    <v t="r">163</v>
    <v t="r">164</v>
    <v t="r">165</v>
    <v t="r">166</v>
    <v t="r">167</v>
    <v t="r">168</v>
    <v t="r">169</v>
    <v t="r">170</v>
    <v t="r">171</v>
    <v t="r">172</v>
    <v t="r">173</v>
  </a>
  <a r="2">
    <v t="r">196</v>
    <v t="r">197</v>
  </a>
  <a r="1">
    <v t="s">English language</v>
  </a>
  <a r="4">
    <v t="r">215</v>
    <v t="r">216</v>
    <v t="r">217</v>
    <v t="r">218</v>
  </a>
  <a r="2">
    <v t="s">Greenwich Mean Time</v>
    <v t="s">Western European Time</v>
  </a>
  <a r="1">
    <v t="r">229</v>
  </a>
  <a r="2">
    <v t="s">British Summer Time</v>
    <v t="s">Greenwich Mean Time Zone</v>
  </a>
  <a r="1">
    <v t="r">242</v>
  </a>
  <a r="1">
    <v t="s">Greenwich Mean Time</v>
  </a>
  <a r="2">
    <v t="r">248</v>
    <v t="r">249</v>
  </a>
  <a r="4">
    <v t="r">237</v>
    <v t="r">251</v>
    <v t="r">252</v>
    <v t="r">253</v>
  </a>
  <a r="3">
    <v t="r">276</v>
    <v t="r">277</v>
    <v t="r">278</v>
  </a>
  <a r="1">
    <v t="s">Spanish</v>
  </a>
  <a r="59">
    <v t="r">297</v>
    <v t="r">298</v>
    <v t="r">299</v>
    <v t="r">300</v>
    <v t="r">301</v>
    <v t="r">302</v>
    <v t="r">303</v>
    <v t="r">304</v>
    <v t="r">305</v>
    <v t="r">306</v>
    <v t="r">307</v>
    <v t="r">308</v>
    <v t="r">309</v>
    <v t="r">310</v>
    <v t="r">311</v>
    <v t="r">312</v>
    <v t="r">313</v>
    <v t="r">314</v>
    <v t="r">315</v>
    <v t="s">Province of Cádiz</v>
    <v t="r">316</v>
    <v t="r">317</v>
    <v t="r">318</v>
    <v t="r">319</v>
    <v t="r">320</v>
    <v t="r">321</v>
    <v t="s">Province of Seville</v>
    <v t="s">Province of Granada</v>
    <v t="s">Province of Valladolid</v>
    <v t="r">322</v>
    <v t="r">323</v>
    <v t="s">Province of Segovia</v>
    <v t="r">324</v>
    <v t="s">Province of Palencia</v>
    <v t="r">325</v>
    <v t="r">326</v>
    <v t="r">327</v>
    <v t="r">328</v>
    <v t="r">329</v>
    <v t="r">330</v>
    <v t="r">331</v>
    <v t="r">332</v>
    <v t="s">Province of Jaén</v>
    <v t="r">333</v>
    <v t="r">334</v>
    <v t="r">335</v>
    <v t="r">336</v>
    <v t="r">337</v>
    <v t="s">Province of Burgos</v>
    <v t="s">Province of Málaga</v>
    <v t="r">338</v>
    <v t="s">Province of Huesca</v>
    <v t="s">Province of Soria</v>
    <v t="s">Province of Zamora</v>
    <v t="s">Province of Ciudad Real</v>
    <v t="s">Province of Teruel</v>
    <v t="s">Province of Guadalajara</v>
    <v t="r">339</v>
    <v t="s">Province of Las Palmas</v>
  </a>
  <a r="2">
    <v t="s">Central European Time Zone</v>
    <v t="s">Western European Time Zone</v>
  </a>
  <a r="2">
    <v t="s">José Luis Martínez-Almeida (Mayor)</v>
    <v t="r">349</v>
  </a>
  <a r="1">
    <v t="s">Central European Time Zone</v>
  </a>
  <a r="1">
    <v t="r">362</v>
  </a>
  <a r="2">
    <v t="r">369</v>
    <v t="r">370</v>
  </a>
  <a r="1">
    <v t="s">Spanish language</v>
  </a>
  <a r="18">
    <v t="r">374</v>
    <v t="r">375</v>
    <v t="r">357</v>
    <v t="r">376</v>
    <v t="r">377</v>
    <v t="r">378</v>
    <v t="r">379</v>
    <v t="r">380</v>
    <v t="r">381</v>
    <v t="r">382</v>
    <v t="r">383</v>
    <v t="r">384</v>
    <v t="r">385</v>
    <v t="r">386</v>
    <v t="r">387</v>
    <v t="r">388</v>
    <v t="r">389</v>
    <v t="r">390</v>
  </a>
  <a r="4">
    <v t="r">397</v>
    <v t="r">398</v>
    <v t="r">399</v>
    <v t="r">399</v>
  </a>
  <a r="1">
    <v t="s">German</v>
  </a>
  <a r="16">
    <v t="r">403</v>
    <v t="r">395</v>
    <v t="r">404</v>
    <v t="r">405</v>
    <v t="r">406</v>
    <v t="r">407</v>
    <v t="s">Thuringia</v>
    <v t="r">408</v>
    <v t="r">409</v>
    <v t="r">410</v>
    <v t="r">411</v>
    <v t="r">412</v>
    <v t="r">413</v>
    <v t="r">414</v>
    <v t="r">415</v>
    <v t="r">416</v>
  </a>
  <a r="2">
    <v t="s">Central European Summer Time</v>
    <v t="s">Central European Time Zone</v>
  </a>
  <a r="1">
    <v t="r">421</v>
  </a>
  <a r="3">
    <v t="s">Central European Summer Time</v>
    <v t="s">Central European Time Zone</v>
    <v t="s">W. Europe Standard Time</v>
  </a>
  <a r="1">
    <v t="r">432</v>
  </a>
  <a r="2">
    <v t="r">457</v>
    <v t="r">458</v>
  </a>
  <a r="1">
    <v t="s">French language</v>
  </a>
  <a r="24">
    <v t="r">476</v>
    <v t="r">477</v>
    <v t="r">478</v>
    <v t="r">479</v>
    <v t="r">480</v>
    <v t="r">481</v>
    <v t="r">482</v>
    <v t="r">483</v>
    <v t="r">484</v>
    <v t="r">485</v>
    <v t="r">486</v>
    <v t="r">487</v>
    <v t="r">488</v>
    <v t="r">489</v>
    <v t="r">490</v>
    <v t="r">491</v>
    <v t="r">492</v>
    <v t="r">493</v>
    <v t="r">494</v>
    <v t="r">495</v>
    <v t="r">496</v>
    <v t="r">497</v>
    <v t="r">498</v>
    <v t="r">499</v>
  </a>
  <a r="1">
    <v t="r">507</v>
  </a>
  <a r="6">
    <v t="r">236</v>
    <v t="r">356</v>
    <v t="r">142</v>
    <v t="r">0</v>
    <v t="r">426</v>
    <v t="i">1</v>
  </a>
  <a r="6">
    <v t="r">176</v>
    <v t="r">256</v>
    <v t="r">70</v>
    <v t="r">393</v>
    <v t="r">438</v>
    <v t="i">1</v>
  </a>
</arrayData>
</file>

<file path=xl/richData/rdrichvalue.xml><?xml version="1.0" encoding="utf-8"?>
<rvData xmlns="http://schemas.microsoft.com/office/spreadsheetml/2017/richdata" count="515">
  <rv s="0">
    <v>536870912</v>
    <v>Berlin</v>
    <v>42784943-7c23-7672-5527-06f89b965cdf</v>
    <v>en-US</v>
    <v>Map</v>
  </rv>
  <rv s="1">
    <fb>891.12</fb>
    <v>10</v>
  </rv>
  <rv s="0">
    <v>536870912</v>
    <v>Germany</v>
    <v>75c62d8e-1449-4e4d-b188-d9e88f878dd9</v>
    <v>en-US</v>
    <v>Map</v>
  </rv>
  <rv s="1">
    <fb>1794936</fb>
    <v>10</v>
  </rv>
  <rv s="1">
    <fb>1868905</fb>
    <v>10</v>
  </rv>
  <rv s="2">
    <v>0</v>
    <v>8</v>
    <v>0</v>
    <v>7</v>
    <v>0</v>
    <v>Image of Berlin</v>
  </rv>
  <rv s="0">
    <v>805306368</v>
    <v>Franziska Giffey (Mayor)</v>
    <v>0f36a115-cd69-74b0-1ad8-5ee6074d7916</v>
    <v>en-US</v>
    <v>Generic</v>
  </rv>
  <rv s="3">
    <v>0</v>
  </rv>
  <rv s="4">
    <v>https://www.bing.com/search?q=berlin+germany&amp;form=skydnc</v>
    <v>Learn more on Bing</v>
  </rv>
  <rv s="3">
    <v>1</v>
  </rv>
  <rv s="1">
    <fb>1.83</fb>
    <v>11</v>
  </rv>
  <rv s="1">
    <fb>3755251</fb>
    <v>10</v>
  </rv>
  <rv s="5">
    <v>#VALUE!</v>
    <v>en-US</v>
    <v>42784943-7c23-7672-5527-06f89b965cdf</v>
    <v>536870912</v>
    <v>1</v>
    <v>3</v>
    <v>4</v>
    <v>Berlin</v>
    <v>6</v>
    <v>7</v>
    <v>Map</v>
    <v>8</v>
    <v>9</v>
    <v>DE-BE</v>
    <v>1</v>
    <v>2</v>
    <v>Berlin is the capital and largest city of Germany by both area and by population. Its more than 3.85 million inhabitants make it the European Union's most populous city, according to population within city limits. Simultaneously, the city is one ...</v>
    <v>3</v>
    <v>4</v>
    <v>5</v>
    <v>7</v>
    <v>8</v>
    <v>Berlin</v>
    <v>9</v>
    <v>10</v>
    <v>11</v>
    <v>Berlin</v>
    <v>mdp/vdpid/7017957146650214401</v>
  </rv>
  <rv s="1">
    <fb>0.47678612319670299</fb>
    <v>31</v>
  </rv>
  <rv s="1">
    <fb>357587.77</fb>
    <v>10</v>
  </rv>
  <rv s="1">
    <fb>180000</fb>
    <v>10</v>
  </rv>
  <rv s="1">
    <fb>9.5</fb>
    <v>11</v>
  </rv>
  <rv s="1">
    <fb>49</fb>
    <v>32</v>
  </rv>
  <rv s="1">
    <fb>727972.84</fb>
    <v>10</v>
  </rv>
  <rv s="1">
    <fb>112.854887342124</fb>
    <v>33</v>
  </rv>
  <rv s="1">
    <fb>1.4456670146976E-2</fb>
    <v>31</v>
  </rv>
  <rv s="1">
    <fb>7035.4829747167596</fb>
    <v>10</v>
  </rv>
  <rv s="1">
    <fb>1.56</fb>
    <v>11</v>
  </rv>
  <rv s="1">
    <fb>0.326912067781085</fb>
    <v>31</v>
  </rv>
  <rv s="1">
    <fb>78.862551056754995</fb>
    <v>34</v>
  </rv>
  <rv s="1">
    <fb>1.39</fb>
    <v>35</v>
  </rv>
  <rv s="1">
    <fb>3845630030823.52</fb>
    <v>36</v>
  </rv>
  <rv s="1">
    <fb>1.0402236</fb>
    <v>31</v>
  </rv>
  <rv s="1">
    <fb>0.70246649999999999</fb>
    <v>31</v>
  </rv>
  <rv s="2">
    <v>1</v>
    <v>8</v>
    <v>14</v>
    <v>7</v>
    <v>0</v>
    <v>Image of Germany</v>
  </rv>
  <rv s="1">
    <fb>3.1</fb>
    <v>34</v>
  </rv>
  <rv s="0">
    <v>805306368</v>
    <v>Frank-Walter Steinmeier (President)</v>
    <v>a6d595f9-116c-57de-2b35-48e9bde9f83d</v>
    <v>en-US</v>
    <v>Generic</v>
  </rv>
  <rv s="3">
    <v>2</v>
  </rv>
  <rv s="4">
    <v>https://www.bing.com/search?q=germany&amp;form=skydnc</v>
    <v>Learn more on Bing</v>
  </rv>
  <rv s="1">
    <fb>80.892682926829295</fb>
    <v>34</v>
  </rv>
  <rv s="1">
    <fb>2098173930000</fb>
    <v>36</v>
  </rv>
  <rv s="1">
    <fb>7</fb>
    <v>34</v>
  </rv>
  <rv s="1">
    <fb>9.99</fb>
    <v>35</v>
  </rv>
  <rv s="1">
    <fb>0.12528421940000001</fb>
    <v>31</v>
  </rv>
  <rv s="1">
    <fb>4.2488000000000001</fb>
    <v>11</v>
  </rv>
  <rv s="1">
    <fb>83149300</fb>
    <v>10</v>
  </rv>
  <rv s="1">
    <fb>0.22800000000000001</fb>
    <v>31</v>
  </rv>
  <rv s="1">
    <fb>0.24600000000000002</fb>
    <v>31</v>
  </rv>
  <rv s="1">
    <fb>0.39600000000000002</fb>
    <v>31</v>
  </rv>
  <rv s="1">
    <fb>2.8999999999999998E-2</fb>
    <v>31</v>
  </rv>
  <rv s="1">
    <fb>7.5999999999999998E-2</fb>
    <v>31</v>
  </rv>
  <rv s="1">
    <fb>0.128</fb>
    <v>31</v>
  </rv>
  <rv s="1">
    <fb>0.17100000000000001</fb>
    <v>31</v>
  </rv>
  <rv s="1">
    <fb>0.60811000823974604</fb>
    <v>31</v>
  </rv>
  <rv s="0">
    <v>536870912</v>
    <v>Baden-Württemberg</v>
    <v>e4767d1d-15fd-a8bd-1fcd-f8214d3c189f</v>
    <v>en-US</v>
    <v>Map</v>
  </rv>
  <rv s="0">
    <v>536870912</v>
    <v>Bavaria</v>
    <v>e4f7e69f-e1bc-189a-d23d-b2ecee6a88d5</v>
    <v>en-US</v>
    <v>Map</v>
  </rv>
  <rv s="0">
    <v>536870912</v>
    <v>Bremen</v>
    <v>70a6262d-6ded-6a1a-8a3d-e24538d50a05</v>
    <v>en-US</v>
    <v>Map</v>
  </rv>
  <rv s="0">
    <v>536870912</v>
    <v>Hamburg</v>
    <v>0937ec8c-54f7-94c7-d7b8-0ea8c6cfce6f</v>
    <v>en-US</v>
    <v>Map</v>
  </rv>
  <rv s="0">
    <v>536870912</v>
    <v>Mecklenburg-Vorpommern</v>
    <v>b0adc1b4-6fe2-3ad0-81e1-78c9ba53cedb</v>
    <v>en-US</v>
    <v>Map</v>
  </rv>
  <rv s="0">
    <v>536870912</v>
    <v>Lower Saxony</v>
    <v>c91589e2-9db8-e9f2-b60d-1000c3502bc2</v>
    <v>en-US</v>
    <v>Map</v>
  </rv>
  <rv s="0">
    <v>536870912</v>
    <v>North Rhine-Westphalia</v>
    <v>7192ac29-308b-9018-2da7-1d16b5afb233</v>
    <v>en-US</v>
    <v>Map</v>
  </rv>
  <rv s="0">
    <v>536870912</v>
    <v>Rhineland-Palatinate</v>
    <v>b2634da1-26f3-4709-d63d-9f9489a33d9c</v>
    <v>en-US</v>
    <v>Map</v>
  </rv>
  <rv s="0">
    <v>536870912</v>
    <v>Saarland</v>
    <v>077b3058-0078-d492-aee0-52b8d21ee39e</v>
    <v>en-US</v>
    <v>Map</v>
  </rv>
  <rv s="0">
    <v>536870912</v>
    <v>Saxony</v>
    <v>db04ed86-d227-952f-dbae-2881e92d2d0a</v>
    <v>en-US</v>
    <v>Map</v>
  </rv>
  <rv s="0">
    <v>536870912</v>
    <v>Saxony-Anhalt</v>
    <v>6af91c75-020d-7d63-0e2d-ab73f9f73280</v>
    <v>en-US</v>
    <v>Map</v>
  </rv>
  <rv s="0">
    <v>536870912</v>
    <v>Schleswig-Holstein</v>
    <v>6dde426c-96c7-18bd-f4e1-b41b7575557a</v>
    <v>en-US</v>
    <v>Map</v>
  </rv>
  <rv s="0">
    <v>536870912</v>
    <v>Brandenburg</v>
    <v>c841173c-24ae-1249-8be1-c2ff2ec02111</v>
    <v>en-US</v>
    <v>Map</v>
  </rv>
  <rv s="0">
    <v>536870912</v>
    <v>Hesse</v>
    <v>90fbe078-3753-40db-ff12-40aa58e76c5f</v>
    <v>en-US</v>
    <v>Map</v>
  </rv>
  <rv s="3">
    <v>3</v>
  </rv>
  <rv s="1">
    <fb>0.11505903952014901</fb>
    <v>31</v>
  </rv>
  <rv s="3">
    <v>4</v>
  </rv>
  <rv s="1">
    <fb>0.48799999999999999</fb>
    <v>31</v>
  </rv>
  <rv s="1">
    <fb>3.0429999828338602E-2</fb>
    <v>37</v>
  </rv>
  <rv s="1">
    <fb>64324835</fb>
    <v>10</v>
  </rv>
  <rv s="6">
    <v>#VALUE!</v>
    <v>en-US</v>
    <v>75c62d8e-1449-4e4d-b188-d9e88f878dd9</v>
    <v>536870912</v>
    <v>1</v>
    <v>28</v>
    <v>29</v>
    <v>Germany</v>
    <v>6</v>
    <v>7</v>
    <v>Map</v>
    <v>8</v>
    <v>30</v>
    <v>DE</v>
    <v>13</v>
    <v>14</v>
    <v>15</v>
    <v>16</v>
    <v>17</v>
    <v>0</v>
    <v>18</v>
    <v>19</v>
    <v>20</v>
    <v>DEM</v>
    <v>Germany, officially the Federal Republic of Germany, is a country in Central Europe. It is the most populous member state of the European Union. Germany lies between the Baltic and North Sea to the north and the Alps to the south. Its 16 ...</v>
    <v>21</v>
    <v>22</v>
    <v>23</v>
    <v>24</v>
    <v>25</v>
    <v>26</v>
    <v>27</v>
    <v>28</v>
    <v>29</v>
    <v>30</v>
    <v>0</v>
    <v>32</v>
    <v>33</v>
    <v>34</v>
    <v>35</v>
    <v>36</v>
    <v>37</v>
    <v>Germany</v>
    <v>National Anthem of Germany</v>
    <v>9</v>
    <v>Bundesrepublik Deutschland</v>
    <v>38</v>
    <v>39</v>
    <v>40</v>
    <v>41</v>
    <v>42</v>
    <v>43</v>
    <v>44</v>
    <v>45</v>
    <v>46</v>
    <v>47</v>
    <v>48</v>
    <v>63</v>
    <v>64</v>
    <v>65</v>
    <v>66</v>
    <v>67</v>
    <v>Germany</v>
    <v>68</v>
    <v>mdp/vdpid/94</v>
  </rv>
  <rv s="0">
    <v>536870912</v>
    <v>Portugal</v>
    <v>9e917e65-c588-a0b7-f336-52fc6b5b2052</v>
    <v>en-GB</v>
    <v>Map</v>
  </rv>
  <rv s="1">
    <fb>0.39452940398253294</fb>
    <v>31</v>
  </rv>
  <rv s="1">
    <fb>92212</fb>
    <v>10</v>
  </rv>
  <rv s="1">
    <fb>52000</fb>
    <v>10</v>
  </rv>
  <rv s="1">
    <fb>8.5</fb>
    <v>11</v>
  </rv>
  <rv s="1">
    <fb>351</fb>
    <v>32</v>
  </rv>
  <rv s="0">
    <v>536870912</v>
    <v>Lisbon</v>
    <v>9d006cb5-bff4-48b4-9c83-443eaf418b11</v>
    <v>en-GB</v>
    <v>Map</v>
  </rv>
  <rv s="1">
    <fb>48741.764000000003</fb>
    <v>10</v>
  </rv>
  <rv s="1">
    <fb>110.624358614714</fb>
    <v>33</v>
  </rv>
  <rv s="1">
    <fb>3.3817841004612497E-3</fb>
    <v>31</v>
  </rv>
  <rv s="1">
    <fb>4662.6007998029399</fb>
    <v>10</v>
  </rv>
  <rv s="1">
    <fb>1.38</fb>
    <v>11</v>
  </rv>
  <rv s="1">
    <fb>0.34611423825368903</fb>
    <v>31</v>
  </rv>
  <rv s="1">
    <fb>77.024122555839</fb>
    <v>34</v>
  </rv>
  <rv s="1">
    <fb>1.54</fb>
    <v>35</v>
  </rv>
  <rv s="1">
    <fb>237686075634.698</fb>
    <v>36</v>
  </rv>
  <rv s="1">
    <fb>1.0618313000000001</fb>
    <v>31</v>
  </rv>
  <rv s="1">
    <fb>0.63935809999999993</fb>
    <v>31</v>
  </rv>
  <rv s="2">
    <v>2</v>
    <v>8</v>
    <v>50</v>
    <v>6</v>
    <v>0</v>
    <v>Image of Portugal</v>
  </rv>
  <rv s="0">
    <v>805306368</v>
    <v>António Costa (Prime Minister)</v>
    <v>461f25f6-d38c-4199-a2e3-c82f6d34e8cb</v>
    <v>en-GB</v>
    <v>Generic</v>
  </rv>
  <rv s="0">
    <v>805306368</v>
    <v>Marcelo Rebelo de Sousa (President)</v>
    <v>cd15af88-d571-7e9f-0e69-8c7f54821ed3</v>
    <v>en-GB</v>
    <v>Generic</v>
  </rv>
  <rv s="3">
    <v>5</v>
  </rv>
  <rv s="4">
    <v>https://www.bing.com/search?q=portugal&amp;form=skydnc</v>
    <v>Learn more on Bing</v>
  </rv>
  <rv s="1">
    <fb>81.3243902439024</fb>
    <v>34</v>
  </rv>
  <rv s="1">
    <fb>61933604857.411003</fb>
    <v>36</v>
  </rv>
  <rv s="1">
    <fb>8</fb>
    <v>34</v>
  </rv>
  <rv s="1">
    <fb>3.78</fb>
    <v>35</v>
  </rv>
  <rv s="3">
    <v>6</v>
  </rv>
  <rv s="1">
    <fb>0.27650697260000001</fb>
    <v>31</v>
  </rv>
  <rv s="1">
    <fb>5.1239999999999997</fb>
    <v>11</v>
  </rv>
  <rv s="1">
    <fb>10269417</fb>
    <v>10</v>
  </rv>
  <rv s="1">
    <fb>0.221</fb>
    <v>31</v>
  </rv>
  <rv s="1">
    <fb>0.26700000000000002</fb>
    <v>31</v>
  </rv>
  <rv s="1">
    <fb>0.41600000000000004</fb>
    <v>31</v>
  </rv>
  <rv s="1">
    <fb>2.7000000000000003E-2</fb>
    <v>31</v>
  </rv>
  <rv s="1">
    <fb>7.400000000000001E-2</fb>
    <v>31</v>
  </rv>
  <rv s="1">
    <fb>0.124</fb>
    <v>31</v>
  </rv>
  <rv s="1">
    <fb>0.16500000000000001</fb>
    <v>31</v>
  </rv>
  <rv s="1">
    <fb>0.58811000823974602</fb>
    <v>31</v>
  </rv>
  <rv s="0">
    <v>536870912</v>
    <v>Madeira</v>
    <v>fd1c338d-a716-e095-102a-5ac3106ddd68</v>
    <v>en-GB</v>
    <v>Map</v>
  </rv>
  <rv s="0">
    <v>536870912</v>
    <v>Lisbon District</v>
    <v>9aabe4c9-f2ff-745a-22b7-741589d147d3</v>
    <v>en-GB</v>
    <v>Map</v>
  </rv>
  <rv s="0">
    <v>536870912</v>
    <v>Azores</v>
    <v>162558d5-afd4-4b00-9d00-54ad16880f8b</v>
    <v>en-GB</v>
    <v>Map</v>
  </rv>
  <rv s="0">
    <v>536870912</v>
    <v>Castelo Branco</v>
    <v>fb4769a8-e791-44cf-b415-49b116c2d850</v>
    <v>en-GB</v>
    <v>Map</v>
  </rv>
  <rv s="0">
    <v>536870912</v>
    <v>Aveiro District</v>
    <v>2448fddc-7ab4-4061-c990-7ee0e882b83f</v>
    <v>en-GB</v>
    <v>Map</v>
  </rv>
  <rv s="0">
    <v>536870912</v>
    <v>Vila Real</v>
    <v>16491095-1ede-45bc-b4f9-d0b768b902b4</v>
    <v>en-GB</v>
    <v>Map</v>
  </rv>
  <rv s="0">
    <v>536870912</v>
    <v>Braga District</v>
    <v>bf9b0bf5-80ec-1d9e-e2bb-f15cfff91b3f</v>
    <v>en-GB</v>
    <v>Map</v>
  </rv>
  <rv s="0">
    <v>536870912</v>
    <v>Bragança District</v>
    <v>511e9c5a-156c-4018-b440-d68a04fdd311</v>
    <v>en-GB</v>
    <v>Map</v>
  </rv>
  <rv s="0">
    <v>536870912</v>
    <v>Coimbra District</v>
    <v>eaabde58-df44-d3f2-fcaf-2eb0b0c892ca</v>
    <v>en-GB</v>
    <v>Map</v>
  </rv>
  <rv s="0">
    <v>536870912</v>
    <v>Viseu District</v>
    <v>4af2c91e-a2d9-03c8-4bcc-d0e611b7a836</v>
    <v>en-GB</v>
    <v>Map</v>
  </rv>
  <rv s="0">
    <v>536870912</v>
    <v>Santarém District</v>
    <v>31ed3d3b-1669-48e6-9f45-7dff6e48107b</v>
    <v>en-GB</v>
    <v>Map</v>
  </rv>
  <rv s="0">
    <v>536870912</v>
    <v>Leiria District</v>
    <v>1e45c3ae-38a6-3ec3-3187-2e72c0cad027</v>
    <v>en-GB</v>
    <v>Map</v>
  </rv>
  <rv s="0">
    <v>536870912</v>
    <v>Porto District</v>
    <v>ab024f06-dfa0-f5d5-2ace-323a59e1c03f</v>
    <v>en-GB</v>
    <v>Map</v>
  </rv>
  <rv s="0">
    <v>536870912</v>
    <v>Faro District</v>
    <v>0f961e40-6a20-4ce7-9c8b-3c9484a39b31</v>
    <v>en-GB</v>
    <v>Map</v>
  </rv>
  <rv s="0">
    <v>536870912</v>
    <v>Beja District</v>
    <v>57132a4f-ab86-49cc-9a10-eea78fe194c6</v>
    <v>en-GB</v>
    <v>Map</v>
  </rv>
  <rv s="0">
    <v>536870912</v>
    <v>Guarda District</v>
    <v>a6ab4e89-16d3-c736-2651-53af26e5c9fb</v>
    <v>en-GB</v>
    <v>Map</v>
  </rv>
  <rv s="0">
    <v>536870912</v>
    <v>Viana do Castelo District</v>
    <v>e82c5675-25b8-35f8-dd22-1d162bbc45bd</v>
    <v>en-GB</v>
    <v>Map</v>
  </rv>
  <rv s="0">
    <v>536870912</v>
    <v>Setúbal District</v>
    <v>2443fa57-ba7a-ca6f-6988-b7bb998c209d</v>
    <v>en-GB</v>
    <v>Map</v>
  </rv>
  <rv s="0">
    <v>536870912</v>
    <v>Portalegre District</v>
    <v>0509a564-38fa-4a46-85bd-79ea9cfb105b</v>
    <v>en-GB</v>
    <v>Map</v>
  </rv>
  <rv s="0">
    <v>536870912</v>
    <v>Évora District</v>
    <v>9f2c1154-ba9c-42db-b07d-6ac93b22f847</v>
    <v>en-GB</v>
    <v>Map</v>
  </rv>
  <rv s="3">
    <v>7</v>
  </rv>
  <rv s="1">
    <fb>0.227551770073532</fb>
    <v>31</v>
  </rv>
  <rv s="3">
    <v>8</v>
  </rv>
  <rv s="1">
    <fb>0.39799999999999996</fb>
    <v>31</v>
  </rv>
  <rv s="1">
    <fb>6.33400011062622E-2</fb>
    <v>37</v>
  </rv>
  <rv s="1">
    <fb>6753579</fb>
    <v>10</v>
  </rv>
  <rv s="6">
    <v>#VALUE!</v>
    <v>en-GB</v>
    <v>9e917e65-c588-a0b7-f336-52fc6b5b2052</v>
    <v>536870912</v>
    <v>1</v>
    <v>45</v>
    <v>29</v>
    <v>Portugal</v>
    <v>47</v>
    <v>48</v>
    <v>Map</v>
    <v>8</v>
    <v>49</v>
    <v>PT</v>
    <v>71</v>
    <v>72</v>
    <v>73</v>
    <v>74</v>
    <v>75</v>
    <v>76</v>
    <v>77</v>
    <v>78</v>
    <v>79</v>
    <v>EUR</v>
    <v>Portugal, officially the Portuguese Republic, is a country whose mainland is located on the Iberian Peninsula of Southwestern Europe, and whose territory also includes the Atlantic archipelagos of the Azores and Madeira. It features the westernmost point in continental Europe, and its Iberian portion is bordered to the west and south by the Atlantic Ocean and to the north and east by Spain, the sole country to have a land border with Portugal. Its two archipelagos form two autonomous regions with their own regional governments. Lisbon is the capital and largest city.</v>
    <v>80</v>
    <v>81</v>
    <v>82</v>
    <v>83</v>
    <v>84</v>
    <v>85</v>
    <v>86</v>
    <v>87</v>
    <v>88</v>
    <v>30</v>
    <v>76</v>
    <v>91</v>
    <v>92</v>
    <v>93</v>
    <v>94</v>
    <v>95</v>
    <v>96</v>
    <v>Portugal</v>
    <v>A Portuguesa</v>
    <v>97</v>
    <v>Portugal</v>
    <v>98</v>
    <v>99</v>
    <v>100</v>
    <v>101</v>
    <v>102</v>
    <v>103</v>
    <v>104</v>
    <v>105</v>
    <v>106</v>
    <v>107</v>
    <v>108</v>
    <v>129</v>
    <v>130</v>
    <v>131</v>
    <v>132</v>
    <v>133</v>
    <v>Portugal</v>
    <v>134</v>
    <v>mdp/vdpid/193</v>
  </rv>
  <rv s="1">
    <fb>100.05</fb>
    <v>10</v>
  </rv>
  <rv s="2">
    <v>3</v>
    <v>8</v>
    <v>59</v>
    <v>6</v>
    <v>0</v>
    <v>Image of Lisbon</v>
  </rv>
  <rv s="4">
    <v>https://www.bing.com/search?q=lisbon+portugal&amp;form=skydnc</v>
    <v>Learn more on Bing</v>
  </rv>
  <rv s="1">
    <fb>544851</fb>
    <v>10</v>
  </rv>
  <rv s="3">
    <v>9</v>
  </rv>
  <rv s="7">
    <v>#VALUE!</v>
    <v>en-GB</v>
    <v>9d006cb5-bff4-48b4-9c83-443eaf418b11</v>
    <v>536870912</v>
    <v>1</v>
    <v>55</v>
    <v>56</v>
    <v>Lisbon</v>
    <v>57</v>
    <v>48</v>
    <v>Map</v>
    <v>8</v>
    <v>58</v>
    <v>110</v>
    <v>136</v>
    <v>70</v>
    <v>Lisbon is the capital and the largest city of Portugal, with an estimated population of 544,851 within its administrative limits in an area of 100.05 km². Lisbon's urban area extends beyond the city's administrative limits with a population of around 2.7 million people, being the 11th-most populous urban area in the European Union. About 3 million people live in the Lisbon metropolitan area, making it the third largest metropolitan area in the Iberian Peninsula, after Madrid and Barcelona. It represents approximately 27% of the country's population. It is mainland Europe's westernmost capital city and the only one along the Atlantic coast. Lisbon lies in the western Iberian Peninsula on the Atlantic Ocean and the River Tagus. The westernmost portions of its metro area, the Portuguese Riviera, form the westernmost point of Continental Europe, culminating at Cabo da Roca.</v>
    <v>137</v>
    <v>138</v>
    <v>Lisbon</v>
    <v>139</v>
    <v>140</v>
    <v>Lisbon</v>
    <v>mdp/vdpid/161498680</v>
  </rv>
  <rv s="0">
    <v>536870912</v>
    <v>Lisbon</v>
    <v>9d006cb5-bff4-48b4-9c83-443eaf418b11</v>
    <v>en-US</v>
    <v>Map</v>
  </rv>
  <rv s="0">
    <v>536870912</v>
    <v>Lisbon District</v>
    <v>9aabe4c9-f2ff-745a-22b7-741589d147d3</v>
    <v>en-US</v>
    <v>Map</v>
  </rv>
  <rv s="0">
    <v>536870912</v>
    <v>Portugal</v>
    <v>9e917e65-c588-a0b7-f336-52fc6b5b2052</v>
    <v>en-US</v>
    <v>Map</v>
  </rv>
  <rv s="2">
    <v>4</v>
    <v>8</v>
    <v>60</v>
    <v>7</v>
    <v>0</v>
    <v>Image of Lisbon</v>
  </rv>
  <rv s="1">
    <fb>545923</fb>
    <v>10</v>
  </rv>
  <rv s="8">
    <v>#VALUE!</v>
    <v>en-US</v>
    <v>9d006cb5-bff4-48b4-9c83-443eaf418b11</v>
    <v>536870912</v>
    <v>1</v>
    <v>61</v>
    <v>62</v>
    <v>Lisbon</v>
    <v>6</v>
    <v>7</v>
    <v>Map</v>
    <v>8</v>
    <v>58</v>
    <v>143</v>
    <v>136</v>
    <v>144</v>
    <v>Lisbon is the capital and largest city of Portugal, with an estimated population of 567,131 as of 2023 within its administrative limits and 2,961,177 within the metropolis. Lisbon is mainland Europe's westernmost capital city and the only one ...</v>
    <v>145</v>
    <v>138</v>
    <v>Lisbon</v>
    <v>146</v>
    <v>Lisbon</v>
    <v>mdp/vdpid/161498680</v>
  </rv>
  <rv s="1">
    <fb>92225</fb>
    <v>10</v>
  </rv>
  <rv s="2">
    <v>5</v>
    <v>8</v>
    <v>63</v>
    <v>7</v>
    <v>0</v>
    <v>Image of Portugal</v>
  </rv>
  <rv s="0">
    <v>805306368</v>
    <v>Marcelo Rebelo de Sousa (President)</v>
    <v>cd15af88-d571-7e9f-0e69-8c7f54821ed3</v>
    <v>en-US</v>
    <v>Generic</v>
  </rv>
  <rv s="0">
    <v>805306368</v>
    <v>António Costa (Prime minister)</v>
    <v>461f25f6-d38c-4199-a2e3-c82f6d34e8cb</v>
    <v>en-US</v>
    <v>Generic</v>
  </rv>
  <rv s="3">
    <v>10</v>
  </rv>
  <rv s="3">
    <v>11</v>
  </rv>
  <rv s="1">
    <fb>10347892</fb>
    <v>10</v>
  </rv>
  <rv s="0">
    <v>536870912</v>
    <v>Leiria District</v>
    <v>1e45c3ae-38a6-3ec3-3187-2e72c0cad027</v>
    <v>en-US</v>
    <v>Map</v>
  </rv>
  <rv s="0">
    <v>536870912</v>
    <v>Santarém District</v>
    <v>31ed3d3b-1669-48e6-9f45-7dff6e48107b</v>
    <v>en-US</v>
    <v>Map</v>
  </rv>
  <rv s="0">
    <v>536870912</v>
    <v>Setúbal District</v>
    <v>2443fa57-ba7a-ca6f-6988-b7bb998c209d</v>
    <v>en-US</v>
    <v>Map</v>
  </rv>
  <rv s="0">
    <v>536870912</v>
    <v>Beja District</v>
    <v>57132a4f-ab86-49cc-9a10-eea78fe194c6</v>
    <v>en-US</v>
    <v>Map</v>
  </rv>
  <rv s="0">
    <v>536870912</v>
    <v>Faro District</v>
    <v>0f961e40-6a20-4ce7-9c8b-3c9484a39b31</v>
    <v>en-US</v>
    <v>Map</v>
  </rv>
  <rv s="0">
    <v>536870912</v>
    <v>Évora District</v>
    <v>9f2c1154-ba9c-42db-b07d-6ac93b22f847</v>
    <v>en-US</v>
    <v>Map</v>
  </rv>
  <rv s="0">
    <v>536870912</v>
    <v>Portalegre District</v>
    <v>0509a564-38fa-4a46-85bd-79ea9cfb105b</v>
    <v>en-US</v>
    <v>Map</v>
  </rv>
  <rv s="0">
    <v>536870912</v>
    <v>Castelo Branco District</v>
    <v>fb4769a8-e791-44cf-b415-49b116c2d850</v>
    <v>en-US</v>
    <v>Map</v>
  </rv>
  <rv s="0">
    <v>536870912</v>
    <v>Guarda District</v>
    <v>a6ab4e89-16d3-c736-2651-53af26e5c9fb</v>
    <v>en-US</v>
    <v>Map</v>
  </rv>
  <rv s="0">
    <v>536870912</v>
    <v>Coimbra District</v>
    <v>eaabde58-df44-d3f2-fcaf-2eb0b0c892ca</v>
    <v>en-US</v>
    <v>Map</v>
  </rv>
  <rv s="0">
    <v>536870912</v>
    <v>Aveiro District</v>
    <v>2448fddc-7ab4-4061-c990-7ee0e882b83f</v>
    <v>en-US</v>
    <v>Map</v>
  </rv>
  <rv s="0">
    <v>536870912</v>
    <v>Viseu District</v>
    <v>4af2c91e-a2d9-03c8-4bcc-d0e611b7a836</v>
    <v>en-US</v>
    <v>Map</v>
  </rv>
  <rv s="0">
    <v>536870912</v>
    <v>Bragança District</v>
    <v>511e9c5a-156c-4018-b440-d68a04fdd311</v>
    <v>en-US</v>
    <v>Map</v>
  </rv>
  <rv s="0">
    <v>536870912</v>
    <v>Vila Real District</v>
    <v>16491095-1ede-45bc-b4f9-d0b768b902b4</v>
    <v>en-US</v>
    <v>Map</v>
  </rv>
  <rv s="0">
    <v>536870912</v>
    <v>Porto District</v>
    <v>ab024f06-dfa0-f5d5-2ace-323a59e1c03f</v>
    <v>en-US</v>
    <v>Map</v>
  </rv>
  <rv s="0">
    <v>536870912</v>
    <v>Braga District</v>
    <v>bf9b0bf5-80ec-1d9e-e2bb-f15cfff91b3f</v>
    <v>en-US</v>
    <v>Map</v>
  </rv>
  <rv s="0">
    <v>536870912</v>
    <v>Viana do Castelo District</v>
    <v>e82c5675-25b8-35f8-dd22-1d162bbc45bd</v>
    <v>en-US</v>
    <v>Map</v>
  </rv>
  <rv s="0">
    <v>536870912</v>
    <v>Madeira</v>
    <v>fd1c338d-a716-e095-102a-5ac3106ddd68</v>
    <v>en-US</v>
    <v>Map</v>
  </rv>
  <rv s="0">
    <v>536870912</v>
    <v>Azores</v>
    <v>162558d5-afd4-4b00-9d00-54ad16880f8b</v>
    <v>en-US</v>
    <v>Map</v>
  </rv>
  <rv s="3">
    <v>12</v>
  </rv>
  <rv s="9">
    <v>#VALUE!</v>
    <v>en-US</v>
    <v>9e917e65-c588-a0b7-f336-52fc6b5b2052</v>
    <v>536870912</v>
    <v>1</v>
    <v>64</v>
    <v>65</v>
    <v>Portugal</v>
    <v>6</v>
    <v>7</v>
    <v>Map</v>
    <v>8</v>
    <v>66</v>
    <v>PT</v>
    <v>71</v>
    <v>148</v>
    <v>73</v>
    <v>74</v>
    <v>75</v>
    <v>142</v>
    <v>77</v>
    <v>78</v>
    <v>79</v>
    <v>EUR</v>
    <v>Portugal, officially the Portuguese Republic, is a country located on the Iberian Peninsula, in Southwestern Europe, and whose territory also includes the Macaronesian archipelagos of the Azores and Madeira. It features the westernmost point in ...</v>
    <v>80</v>
    <v>81</v>
    <v>82</v>
    <v>83</v>
    <v>84</v>
    <v>85</v>
    <v>86</v>
    <v>87</v>
    <v>149</v>
    <v>30</v>
    <v>142</v>
    <v>152</v>
    <v>92</v>
    <v>93</v>
    <v>94</v>
    <v>95</v>
    <v>96</v>
    <v>Portugal</v>
    <v>A Portuguesa</v>
    <v>153</v>
    <v>Portugalská republika</v>
    <v>98</v>
    <v>99</v>
    <v>154</v>
    <v>101</v>
    <v>102</v>
    <v>103</v>
    <v>104</v>
    <v>105</v>
    <v>106</v>
    <v>107</v>
    <v>108</v>
    <v>174</v>
    <v>130</v>
    <v>132</v>
    <v>133</v>
    <v>Portugal</v>
    <v>134</v>
    <v>mdp/vdpid/193</v>
  </rv>
  <rv s="0">
    <v>536870912</v>
    <v>United Kingdom</v>
    <v>b1a5155a-6bb2-4646-8f7c-3e6b3a53c831</v>
    <v>en-GB</v>
    <v>Map</v>
  </rv>
  <rv s="1">
    <fb>0.71714878141404492</fb>
    <v>31</v>
  </rv>
  <rv s="1">
    <fb>242495</fb>
    <v>10</v>
  </rv>
  <rv s="1">
    <fb>148000</fb>
    <v>10</v>
  </rv>
  <rv s="1">
    <fb>11</fb>
    <v>11</v>
  </rv>
  <rv s="1">
    <fb>44</fb>
    <v>32</v>
  </rv>
  <rv s="0">
    <v>536870912</v>
    <v>London</v>
    <v>8e0ba7b6-4225-fa8a-6369-1b5294e602a5</v>
    <v>en-GB</v>
    <v>Map</v>
  </rv>
  <rv s="1">
    <fb>379024.78700000001</fb>
    <v>10</v>
  </rv>
  <rv s="1">
    <fb>119.622711300166</fb>
    <v>33</v>
  </rv>
  <rv s="1">
    <fb>1.7381046008651101E-2</fb>
    <v>31</v>
  </rv>
  <rv s="1">
    <fb>5129.5277927901998</fb>
    <v>10</v>
  </rv>
  <rv s="1">
    <fb>1.68</fb>
    <v>11</v>
  </rv>
  <rv s="1">
    <fb>0.130657628239573</fb>
    <v>31</v>
  </rv>
  <rv s="1">
    <fb>80.351771267255202</fb>
    <v>34</v>
  </rv>
  <rv s="1">
    <fb>1.46</fb>
    <v>35</v>
  </rv>
  <rv s="1">
    <fb>2827113184695.5801</fb>
    <v>36</v>
  </rv>
  <rv s="1">
    <fb>1.0115456</fb>
    <v>31</v>
  </rv>
  <rv s="1">
    <fb>0.59995569999999998</fb>
    <v>31</v>
  </rv>
  <rv s="2">
    <v>6</v>
    <v>8</v>
    <v>68</v>
    <v>7</v>
    <v>0</v>
    <v>Image of United Kingdom</v>
  </rv>
  <rv s="1">
    <fb>3.6</fb>
    <v>34</v>
  </rv>
  <rv s="0">
    <v>805306368</v>
    <v>Charles III (Monarch)</v>
    <v>afc6f6a9-5b55-9178-3e6f-2c8b6d16ee9c</v>
    <v>en-GB</v>
    <v>Generic</v>
  </rv>
  <rv s="0">
    <v>805306368</v>
    <v>Rishi Sunak (Prime minister)</v>
    <v>79551c5d-075b-e493-70a2-f5b22a4876e1</v>
    <v>en-GB</v>
    <v>Generic</v>
  </rv>
  <rv s="3">
    <v>13</v>
  </rv>
  <rv s="4">
    <v>https://www.bing.com/search?q=united+kingdom&amp;form=skydnc</v>
    <v>Learn more on Bing</v>
  </rv>
  <rv s="1">
    <fb>81.256097560975604</fb>
    <v>34</v>
  </rv>
  <rv s="1">
    <fb>1868152970000</fb>
    <v>36</v>
  </rv>
  <rv s="1">
    <fb>10.130000000000001</fb>
    <v>35</v>
  </rv>
  <rv s="3">
    <v>14</v>
  </rv>
  <rv s="1">
    <fb>0.14794489889999998</fb>
    <v>31</v>
  </rv>
  <rv s="1">
    <fb>2.8117000000000001</fb>
    <v>11</v>
  </rv>
  <rv s="1">
    <fb>67326569</fb>
    <v>10</v>
  </rv>
  <rv s="1">
    <fb>0.22500000000000001</fb>
    <v>31</v>
  </rv>
  <rv s="1">
    <fb>0.26800000000000002</fb>
    <v>31</v>
  </rv>
  <rv s="1">
    <fb>0.42100000000000004</fb>
    <v>31</v>
  </rv>
  <rv s="1">
    <fb>2.7999999999999997E-2</fb>
    <v>31</v>
  </rv>
  <rv s="1">
    <fb>7.0999999999999994E-2</fb>
    <v>31</v>
  </rv>
  <rv s="1">
    <fb>0.11900000000000001</fb>
    <v>31</v>
  </rv>
  <rv s="1">
    <fb>0.16399999999999998</fb>
    <v>31</v>
  </rv>
  <rv s="1">
    <fb>0.62773998260497998</fb>
    <v>31</v>
  </rv>
  <rv s="0">
    <v>536870912</v>
    <v>England</v>
    <v>280d39e8-7217-6863-6980-a8c20c211c89</v>
    <v>en-GB</v>
    <v>Map</v>
  </rv>
  <rv s="0">
    <v>536870912</v>
    <v>Wales</v>
    <v>b51b24e1-6afb-d525-d360-f2eb5bf3410b</v>
    <v>en-GB</v>
    <v>Map</v>
  </rv>
  <rv s="0">
    <v>536870912</v>
    <v>Scotland</v>
    <v>a0377d96-1a18-f843-65ad-adcbc4acdc69</v>
    <v>en-GB</v>
    <v>Map</v>
  </rv>
  <rv s="0">
    <v>536870912</v>
    <v>Northern Ireland</v>
    <v>e4b8bc44-385c-e87b-bb7d-b32328f53502</v>
    <v>en-GB</v>
    <v>Map</v>
  </rv>
  <rv s="3">
    <v>15</v>
  </rv>
  <rv s="1">
    <fb>0.255052921600669</fb>
    <v>31</v>
  </rv>
  <rv s="3">
    <v>16</v>
  </rv>
  <rv s="1">
    <fb>0.30599999999999999</fb>
    <v>31</v>
  </rv>
  <rv s="1">
    <fb>3.8510000705719E-2</fb>
    <v>37</v>
  </rv>
  <rv s="1">
    <fb>55908316</fb>
    <v>10</v>
  </rv>
  <rv s="6">
    <v>#VALUE!</v>
    <v>en-GB</v>
    <v>b1a5155a-6bb2-4646-8f7c-3e6b3a53c831</v>
    <v>536870912</v>
    <v>1</v>
    <v>71</v>
    <v>29</v>
    <v>United Kingdom</v>
    <v>6</v>
    <v>7</v>
    <v>Map</v>
    <v>8</v>
    <v>72</v>
    <v>GB</v>
    <v>177</v>
    <v>178</v>
    <v>179</v>
    <v>180</v>
    <v>181</v>
    <v>182</v>
    <v>183</v>
    <v>184</v>
    <v>185</v>
    <v>GBP</v>
    <v>The United Kingdom of Great Britain and Northern Ireland, commonly known as the United Kingdom or Britain, is a country in Northwestern Europe, off the coast of the continental mainland. It comprises England, Scotland, Wales, and Northern ...</v>
    <v>186</v>
    <v>187</v>
    <v>188</v>
    <v>189</v>
    <v>190</v>
    <v>191</v>
    <v>192</v>
    <v>193</v>
    <v>194</v>
    <v>195</v>
    <v>182</v>
    <v>198</v>
    <v>199</v>
    <v>200</v>
    <v>201</v>
    <v>36</v>
    <v>202</v>
    <v>United Kingdom</v>
    <v>God Save The King</v>
    <v>203</v>
    <v>United Kingdom of Great Britain and Northern Ireland</v>
    <v>204</v>
    <v>205</v>
    <v>206</v>
    <v>207</v>
    <v>208</v>
    <v>209</v>
    <v>210</v>
    <v>211</v>
    <v>212</v>
    <v>213</v>
    <v>214</v>
    <v>219</v>
    <v>220</v>
    <v>221</v>
    <v>222</v>
    <v>223</v>
    <v>United Kingdom</v>
    <v>224</v>
    <v>mdp/vdpid/242</v>
  </rv>
  <rv s="0">
    <v>536870912</v>
    <v>Greater London</v>
    <v>2ba8a441-178c-f2c0-26cb-a4b260b8c806</v>
    <v>en-GB</v>
    <v>Map</v>
  </rv>
  <rv s="1">
    <fb>1572</fb>
    <v>10</v>
  </rv>
  <rv s="1">
    <fb>51.500152399999997</fb>
    <v>80</v>
  </rv>
  <rv s="0">
    <v>805306368</v>
    <v>Sadiq Khan (Mayor)</v>
    <v>d7862dc2-4c03-1dc8-3412-7fe03041fdcb</v>
    <v>en-GB</v>
    <v>Generic</v>
  </rv>
  <rv s="3">
    <v>17</v>
  </rv>
  <rv s="4">
    <v>https://www.bing.com/search?q=london+england&amp;form=skydnc</v>
    <v>Learn more on Bing</v>
  </rv>
  <rv s="1">
    <fb>-0.12623619999999999</fb>
    <v>80</v>
  </rv>
  <rv s="1">
    <fb>9002488</fb>
    <v>10</v>
  </rv>
  <rv s="3">
    <v>18</v>
  </rv>
  <rv s="10">
    <v>#VALUE!</v>
    <v>en-GB</v>
    <v>8e0ba7b6-4225-fa8a-6369-1b5294e602a5</v>
    <v>536870912</v>
    <v>1</v>
    <v>77</v>
    <v>78</v>
    <v>London</v>
    <v>47</v>
    <v>79</v>
    <v>Map</v>
    <v>8</v>
    <v>58</v>
    <v>215</v>
    <v>226</v>
    <v>227</v>
    <v>176</v>
    <v>London is the capital and largest city of England and the United Kingdom, with a population of just over 9 million. It stands on the River Thames in south-east England at the head of a 50-mile estuary down to the North Sea, and has been a major settlement for two millennia. The City of London, its ancient core and financial centre, was founded by the Romans as Londinium and retains boundaries close to its medieval ones. Since the 19th century, the name "London" has also referred to the metropolis around this core, historically split between the counties of Middlesex, Essex, Surrey, Kent, and Hertfordshire, which largely comprises Greater London, governed by the Greater London Authority. The City of Westminster, to the west of the City of London, has for centuries held the national government and parliament.</v>
    <v>228</v>
    <v>230</v>
    <v>231</v>
    <v>232</v>
    <v>London</v>
    <v>233</v>
    <v>234</v>
    <v>London</v>
    <v>mdp/vdpid/5471798185326280713</v>
  </rv>
  <rv s="0">
    <v>536870912</v>
    <v>London</v>
    <v>8e0ba7b6-4225-fa8a-6369-1b5294e602a5</v>
    <v>en-US</v>
    <v>Map</v>
  </rv>
  <rv s="0">
    <v>536870912</v>
    <v>England</v>
    <v>280d39e8-7217-6863-6980-a8c20c211c89</v>
    <v>en-US</v>
    <v>Map</v>
  </rv>
  <rv s="0">
    <v>536870912</v>
    <v>Greater London</v>
    <v>2ba8a441-178c-f2c0-26cb-a4b260b8c806</v>
    <v>en-US</v>
    <v>Map</v>
  </rv>
  <rv s="0">
    <v>536870912</v>
    <v>United Kingdom</v>
    <v>b1a5155a-6bb2-4646-8f7c-3e6b3a53c831</v>
    <v>en-US</v>
    <v>Map</v>
  </rv>
  <rv s="2">
    <v>7</v>
    <v>8</v>
    <v>81</v>
    <v>7</v>
    <v>0</v>
    <v>Image of London</v>
  </rv>
  <rv s="1">
    <fb>51.507222222221998</fb>
    <v>80</v>
  </rv>
  <rv s="0">
    <v>805306368</v>
    <v>Sadiq Khan (Mayor)</v>
    <v>d7862dc2-4c03-1dc8-3412-7fe03041fdcb</v>
    <v>en-US</v>
    <v>Generic</v>
  </rv>
  <rv s="3">
    <v>19</v>
  </rv>
  <rv s="1">
    <fb>-0.1275</fb>
    <v>80</v>
  </rv>
  <rv s="1">
    <fb>8799728</fb>
    <v>10</v>
  </rv>
  <rv s="3">
    <v>20</v>
  </rv>
  <rv s="11">
    <v>#VALUE!</v>
    <v>en-US</v>
    <v>8e0ba7b6-4225-fa8a-6369-1b5294e602a5</v>
    <v>536870912</v>
    <v>1</v>
    <v>82</v>
    <v>83</v>
    <v>London</v>
    <v>6</v>
    <v>7</v>
    <v>Map</v>
    <v>8</v>
    <v>58</v>
    <v>237</v>
    <v>238</v>
    <v>227</v>
    <v>239</v>
    <v>London is the capital and largest city of England, and the United Kingdom, with a population of around 8.8 million, and the largest city in Western Europe by metropolitan area, with a population of 14,800,000. It stands on the River Thames in ...</v>
    <v>240</v>
    <v>241</v>
    <v>243</v>
    <v>231</v>
    <v>244</v>
    <v>London</v>
    <v>245</v>
    <v>246</v>
    <v>London</v>
    <v>mdp/vdpid/5471798185326280713</v>
  </rv>
  <rv s="0">
    <v>805306368</v>
    <v>Charles III (Monarch)</v>
    <v>afc6f6a9-5b55-9178-3e6f-2c8b6d16ee9c</v>
    <v>en-US</v>
    <v>Generic</v>
  </rv>
  <rv s="0">
    <v>805306368</v>
    <v>Rishi Sunak (Prime minister)</v>
    <v>79551c5d-075b-e493-70a2-f5b22a4876e1</v>
    <v>en-US</v>
    <v>Generic</v>
  </rv>
  <rv s="3">
    <v>21</v>
  </rv>
  <rv s="0">
    <v>536870912</v>
    <v>Wales</v>
    <v>b51b24e1-6afb-d525-d360-f2eb5bf3410b</v>
    <v>en-US</v>
    <v>Map</v>
  </rv>
  <rv s="0">
    <v>536870912</v>
    <v>Scotland</v>
    <v>a0377d96-1a18-f843-65ad-adcbc4acdc69</v>
    <v>en-US</v>
    <v>Map</v>
  </rv>
  <rv s="0">
    <v>536870912</v>
    <v>Northern Ireland</v>
    <v>e4b8bc44-385c-e87b-bb7d-b32328f53502</v>
    <v>en-US</v>
    <v>Map</v>
  </rv>
  <rv s="3">
    <v>22</v>
  </rv>
  <rv s="6">
    <v>#VALUE!</v>
    <v>en-US</v>
    <v>b1a5155a-6bb2-4646-8f7c-3e6b3a53c831</v>
    <v>536870912</v>
    <v>1</v>
    <v>71</v>
    <v>29</v>
    <v>United Kingdom</v>
    <v>6</v>
    <v>7</v>
    <v>Map</v>
    <v>8</v>
    <v>72</v>
    <v>GB</v>
    <v>177</v>
    <v>178</v>
    <v>179</v>
    <v>180</v>
    <v>181</v>
    <v>236</v>
    <v>183</v>
    <v>184</v>
    <v>185</v>
    <v>GBP</v>
    <v>The United Kingdom of Great Britain and Northern Ireland, commonly known as the United Kingdom or Britain, is a country in Northwestern Europe, off the coast of the continental mainland. It comprises England, Scotland, Wales, and Northern ...</v>
    <v>186</v>
    <v>187</v>
    <v>188</v>
    <v>189</v>
    <v>190</v>
    <v>191</v>
    <v>192</v>
    <v>193</v>
    <v>194</v>
    <v>195</v>
    <v>236</v>
    <v>250</v>
    <v>199</v>
    <v>200</v>
    <v>201</v>
    <v>36</v>
    <v>202</v>
    <v>United Kingdom</v>
    <v>God Save The King</v>
    <v>203</v>
    <v>United Kingdom of Great Britain and Northern Ireland</v>
    <v>204</v>
    <v>205</v>
    <v>206</v>
    <v>207</v>
    <v>208</v>
    <v>209</v>
    <v>210</v>
    <v>211</v>
    <v>212</v>
    <v>213</v>
    <v>214</v>
    <v>254</v>
    <v>220</v>
    <v>221</v>
    <v>222</v>
    <v>223</v>
    <v>United Kingdom</v>
    <v>224</v>
    <v>mdp/vdpid/242</v>
  </rv>
  <rv s="0">
    <v>536870912</v>
    <v>Spain</v>
    <v>1baf9d59-f443-e9f4-6e49-de048a073e3f</v>
    <v>en-GB</v>
    <v>Map</v>
  </rv>
  <rv s="1">
    <fb>0.52577247440306896</fb>
    <v>31</v>
  </rv>
  <rv s="1">
    <fb>505370</fb>
    <v>10</v>
  </rv>
  <rv s="1">
    <fb>196000</fb>
    <v>10</v>
  </rv>
  <rv s="1">
    <fb>7.9</fb>
    <v>11</v>
  </rv>
  <rv s="1">
    <fb>34</fb>
    <v>32</v>
  </rv>
  <rv s="0">
    <v>536870912</v>
    <v>Madrid</v>
    <v>a497c067-c4c6-4bf4-9a5d-34fd30589bda</v>
    <v>en-GB</v>
    <v>Map</v>
  </rv>
  <rv s="1">
    <fb>244002.18</fb>
    <v>10</v>
  </rv>
  <rv s="1">
    <fb>110.96151904206</fb>
    <v>33</v>
  </rv>
  <rv s="1">
    <fb>6.9953624171701497E-3</fb>
    <v>31</v>
  </rv>
  <rv s="1">
    <fb>5355.9870055822103</fb>
    <v>10</v>
  </rv>
  <rv s="1">
    <fb>1.26</fb>
    <v>11</v>
  </rv>
  <rv s="1">
    <fb>0.36936209528965797</fb>
    <v>31</v>
  </rv>
  <rv s="1">
    <fb>72.955546118337793</fb>
    <v>34</v>
  </rv>
  <rv s="1">
    <fb>1.26</fb>
    <v>35</v>
  </rv>
  <rv s="1">
    <fb>1394116310768.6299</fb>
    <v>36</v>
  </rv>
  <rv s="1">
    <fb>1.0271029</fb>
    <v>31</v>
  </rv>
  <rv s="1">
    <fb>0.88853009999999999</fb>
    <v>31</v>
  </rv>
  <rv s="2">
    <v>8</v>
    <v>8</v>
    <v>92</v>
    <v>6</v>
    <v>0</v>
    <v>Image of Spain</v>
  </rv>
  <rv s="1">
    <fb>2.5</fb>
    <v>34</v>
  </rv>
  <rv s="0">
    <v>805306368</v>
    <v>Iñigo Urkullu (Head of government)</v>
    <v>0d4f30d6-1d60-806b-c22a-e860ba137b27</v>
    <v>en-GB</v>
    <v>Generic</v>
  </rv>
  <rv s="0">
    <v>805306368</v>
    <v>King Felipe VI of Spain (Monarch)</v>
    <v>ec86fb82-ddbc-286a-d1a7-3644682c1efc</v>
    <v>en-GB</v>
    <v>Generic</v>
  </rv>
  <rv s="0">
    <v>805306368</v>
    <v>Pedro Sánchez (Prime Minister)</v>
    <v>9e0d6cf3-f466-7b6f-0a92-aa23020fc120</v>
    <v>en-GB</v>
    <v>Generic</v>
  </rv>
  <rv s="3">
    <v>23</v>
  </rv>
  <rv s="4">
    <v>https://www.bing.com/search?q=spain&amp;form=skydnc</v>
    <v>Learn more on Bing</v>
  </rv>
  <rv s="1">
    <fb>83.334146341463395</fb>
    <v>34</v>
  </rv>
  <rv s="1">
    <fb>797285840000</fb>
    <v>36</v>
  </rv>
  <rv s="1">
    <fb>4</fb>
    <v>34</v>
  </rv>
  <rv s="1">
    <fb>5.6</fb>
    <v>35</v>
  </rv>
  <rv s="3">
    <v>24</v>
  </rv>
  <rv s="1">
    <fb>0.24229018520000001</fb>
    <v>31</v>
  </rv>
  <rv s="1">
    <fb>3.8723000000000001</fb>
    <v>11</v>
  </rv>
  <rv s="1">
    <fb>47076781</fb>
    <v>10</v>
  </rv>
  <rv s="1">
    <fb>0.23399999999999999</fb>
    <v>31</v>
  </rv>
  <rv s="1">
    <fb>0.254</fb>
    <v>31</v>
  </rv>
  <rv s="1">
    <fb>0.41</fb>
    <v>31</v>
  </rv>
  <rv s="1">
    <fb>2.1000000000000001E-2</fb>
    <v>31</v>
  </rv>
  <rv s="1">
    <fb>6.2E-2</fb>
    <v>31</v>
  </rv>
  <rv s="1">
    <fb>0.122</fb>
    <v>31</v>
  </rv>
  <rv s="1">
    <fb>0.17199999999999999</fb>
    <v>31</v>
  </rv>
  <rv s="1">
    <fb>0.57492000579834002</fb>
    <v>31</v>
  </rv>
  <rv s="0">
    <v>536870912</v>
    <v>Galicia</v>
    <v>70c91f08-f55c-f98a-047e-aa9228ed4253</v>
    <v>en-GB</v>
    <v>Map</v>
  </rv>
  <rv s="0">
    <v>536870912</v>
    <v>Asturias</v>
    <v>6880b28a-27ed-46a3-3b3f-93553df34103</v>
    <v>en-GB</v>
    <v>Map</v>
  </rv>
  <rv s="0">
    <v>536870912</v>
    <v>Catalonia</v>
    <v>54afd4ed-d6c4-c6c9-2f8d-10440795b196</v>
    <v>en-GB</v>
    <v>Map</v>
  </rv>
  <rv s="0">
    <v>536870912</v>
    <v>Canary Islands</v>
    <v>e5f4f633-d27e-9012-be27-a85d7ed21999</v>
    <v>en-GB</v>
    <v>Map</v>
  </rv>
  <rv s="0">
    <v>536870912</v>
    <v>Community of Madrid</v>
    <v>854c08ed-f6d7-c812-1a3f-46928ae0597e</v>
    <v>en-GB</v>
    <v>Map</v>
  </rv>
  <rv s="0">
    <v>536870912</v>
    <v>Cantabria</v>
    <v>ff0ffbe3-172a-ecd8-17cd-6f2f89c9d0dd</v>
    <v>en-GB</v>
    <v>Map</v>
  </rv>
  <rv s="0">
    <v>536870912</v>
    <v>Basque Country</v>
    <v>27cbb013-d521-0f66-7c87-67bad92e92f5</v>
    <v>en-GB</v>
    <v>Map</v>
  </rv>
  <rv s="0">
    <v>536870912</v>
    <v>Melilla</v>
    <v>a67b3afb-47dd-d884-afd6-0794c4de12ba</v>
    <v>en-GB</v>
    <v>Map</v>
  </rv>
  <rv s="0">
    <v>536870912</v>
    <v>Extremadura</v>
    <v>60c245e4-f9c9-d637-1ff7-50148c20166f</v>
    <v>en-GB</v>
    <v>Map</v>
  </rv>
  <rv s="0">
    <v>536870912</v>
    <v>Andalusia</v>
    <v>b009454b-b921-1477-fbf3-ea4c66d409b5</v>
    <v>en-GB</v>
    <v>Map</v>
  </rv>
  <rv s="0">
    <v>536870912</v>
    <v>Ceuta</v>
    <v>4575b2d9-4933-9d93-b84d-3080054b3dda</v>
    <v>en-GB</v>
    <v>Map</v>
  </rv>
  <rv s="0">
    <v>536870912</v>
    <v>Province of Castellón</v>
    <v>67094629-aa10-d62a-16d6-0fa9deeb1a43</v>
    <v>en-GB</v>
    <v>Map</v>
  </rv>
  <rv s="0">
    <v>536870912</v>
    <v>Aragon</v>
    <v>66482df7-7a8d-eb53-1b74-7702eb8f6ab7</v>
    <v>en-GB</v>
    <v>Map</v>
  </rv>
  <rv s="0">
    <v>536870912</v>
    <v>Navarre</v>
    <v>bd2c46e0-0dec-2a95-cf06-e23728a2a0ed</v>
    <v>en-GB</v>
    <v>Map</v>
  </rv>
  <rv s="0">
    <v>536870912</v>
    <v>Balearic Islands</v>
    <v>7e327ef9-6826-d495-c6f5-ce9e1568e47a</v>
    <v>en-GB</v>
    <v>Map</v>
  </rv>
  <rv s="0">
    <v>536870912</v>
    <v>Province of León</v>
    <v>2b12d681-c881-a39a-191e-360067079f4e</v>
    <v>en-GB</v>
    <v>Map</v>
  </rv>
  <rv s="0">
    <v>536870912</v>
    <v>Province of Valencia</v>
    <v>75aeab78-6688-6517-939f-4012899c2bda</v>
    <v>en-GB</v>
    <v>Map</v>
  </rv>
  <rv s="0">
    <v>536870912</v>
    <v>Valencian Community</v>
    <v>d1a45f13-aca9-6854-cb23-92573a279216</v>
    <v>en-GB</v>
    <v>Map</v>
  </rv>
  <rv s="0">
    <v>536870912</v>
    <v>Biscay</v>
    <v>4bfafe6b-99a7-ddb4-4646-6c32e5a3f1cb</v>
    <v>en-GB</v>
    <v>Map</v>
  </rv>
  <rv s="0">
    <v>536870912</v>
    <v>Region of Murcia</v>
    <v>e697a468-5c9d-9a42-68ac-b04781a55abd</v>
    <v>en-GB</v>
    <v>Map</v>
  </rv>
  <rv s="0">
    <v>536870912</v>
    <v>Province of Ávila</v>
    <v>545a079a-5aff-1a18-2b7b-a462d93c152d</v>
    <v>en-GB</v>
    <v>Map</v>
  </rv>
  <rv s="0">
    <v>536870912</v>
    <v>Castile and León</v>
    <v>7fc8f34d-7f31-b8c6-34d4-545cb3920adf</v>
    <v>en-GB</v>
    <v>Map</v>
  </rv>
  <rv s="0">
    <v>536870912</v>
    <v>Province of Cáceres</v>
    <v>3a9f24a5-e151-a024-dc89-0bd15fcc2a8b</v>
    <v>en-GB</v>
    <v>Map</v>
  </rv>
  <rv s="0">
    <v>536870912</v>
    <v>Province of Salamanca</v>
    <v>b994b69e-e819-6a99-5f2a-a581d9fcea56</v>
    <v>en-GB</v>
    <v>Map</v>
  </rv>
  <rv s="0">
    <v>536870912</v>
    <v>Province of Barcelona</v>
    <v>b2a3ae51-9710-d8d5-f226-e01e09478534</v>
    <v>en-GB</v>
    <v>Map</v>
  </rv>
  <rv s="0">
    <v>536870912</v>
    <v>Province of Pontevedra</v>
    <v>c1aaaaff-0eb5-0f73-598d-c58391a9f7b0</v>
    <v>en-GB</v>
    <v>Map</v>
  </rv>
  <rv s="0">
    <v>536870912</v>
    <v>Province of A Coruña</v>
    <v>d8fb1e81-3943-afed-8b2e-ae2cdff823be</v>
    <v>en-GB</v>
    <v>Map</v>
  </rv>
  <rv s="0">
    <v>536870912</v>
    <v>Province of Alicante</v>
    <v>87d7b372-751f-e733-6f14-ac80525014a9</v>
    <v>en-GB</v>
    <v>Map</v>
  </rv>
  <rv s="0">
    <v>536870912</v>
    <v>Province of Lugo</v>
    <v>af6d4164-f953-27c3-082c-33c429fec322</v>
    <v>en-GB</v>
    <v>Map</v>
  </rv>
  <rv s="0">
    <v>536870912</v>
    <v>Álava</v>
    <v>8959d0bf-9d98-b288-5500-218f00703dca</v>
    <v>en-GB</v>
    <v>Map</v>
  </rv>
  <rv s="0">
    <v>536870912</v>
    <v>Gipuzkoa</v>
    <v>0732c56a-f22d-470e-f63d-392a2cf0e083</v>
    <v>en-GB</v>
    <v>Map</v>
  </rv>
  <rv s="0">
    <v>536870912</v>
    <v>Province of Lleida</v>
    <v>cd271e37-2d9a-a660-6a8c-0aafb0a0ef8b</v>
    <v>en-GB</v>
    <v>Map</v>
  </rv>
  <rv s="0">
    <v>536870912</v>
    <v>Province of Almería</v>
    <v>6c4ed7e1-933d-021e-cbe6-180ba81bd9c6</v>
    <v>en-GB</v>
    <v>Map</v>
  </rv>
  <rv s="0">
    <v>536870912</v>
    <v>Province of Huelva</v>
    <v>8494cf79-28dd-7fc8-78c1-3d23f9d50c0e</v>
    <v>en-GB</v>
    <v>Map</v>
  </rv>
  <rv s="0">
    <v>536870912</v>
    <v>Province of Girona</v>
    <v>10862bc0-af28-7e3a-6341-2b573f763195</v>
    <v>en-GB</v>
    <v>Map</v>
  </rv>
  <rv s="0">
    <v>536870912</v>
    <v>Province of Córdoba</v>
    <v>51d8fb3a-05ff-9f1f-c573-c4de97128e9f</v>
    <v>en-GB</v>
    <v>Map</v>
  </rv>
  <rv s="0">
    <v>536870912</v>
    <v>Province of Toledo</v>
    <v>9593769e-9524-c7fb-b3b4-1167c424ce82</v>
    <v>en-GB</v>
    <v>Map</v>
  </rv>
  <rv s="0">
    <v>536870912</v>
    <v>Zaragoza</v>
    <v>da720a8f-e35f-3613-9353-280d14021ee4</v>
    <v>en-GB</v>
    <v>Map</v>
  </rv>
  <rv s="0">
    <v>536870912</v>
    <v>Province of Tarragona</v>
    <v>4597b0ff-134e-9771-b6c8-e4f0139c0068</v>
    <v>en-GB</v>
    <v>Map</v>
  </rv>
  <rv s="0">
    <v>536870912</v>
    <v>Province of Albacete</v>
    <v>18c4f8c3-d2c8-c44a-b473-323e3e7de6d0</v>
    <v>en-GB</v>
    <v>Map</v>
  </rv>
  <rv s="0">
    <v>536870912</v>
    <v>Province of Badajoz</v>
    <v>d3262493-a230-ae9f-966a-9daeb967db68</v>
    <v>en-GB</v>
    <v>Map</v>
  </rv>
  <rv s="0">
    <v>536870912</v>
    <v>Province of Ourense</v>
    <v>bc6cca6b-fdac-c4e1-4afc-938d67981cf7</v>
    <v>en-GB</v>
    <v>Map</v>
  </rv>
  <rv s="0">
    <v>536870912</v>
    <v>Province of Cuenca</v>
    <v>b09a8a7a-9a31-9f4a-b2d3-41ce4141dcf1</v>
    <v>en-GB</v>
    <v>Map</v>
  </rv>
  <rv s="3">
    <v>25</v>
  </rv>
  <rv s="1">
    <fb>0.14248211393678101</fb>
    <v>31</v>
  </rv>
  <rv s="3">
    <v>26</v>
  </rv>
  <rv s="1">
    <fb>0.47</fb>
    <v>31</v>
  </rv>
  <rv s="1">
    <fb>0.13958999633789099</fb>
    <v>37</v>
  </rv>
  <rv s="1">
    <fb>37927409</fb>
    <v>10</v>
  </rv>
  <rv s="6">
    <v>#VALUE!</v>
    <v>en-GB</v>
    <v>1baf9d59-f443-e9f4-6e49-de048a073e3f</v>
    <v>536870912</v>
    <v>1</v>
    <v>90</v>
    <v>29</v>
    <v>Spain</v>
    <v>47</v>
    <v>48</v>
    <v>Map</v>
    <v>8</v>
    <v>91</v>
    <v>ES</v>
    <v>257</v>
    <v>258</v>
    <v>259</v>
    <v>260</v>
    <v>261</v>
    <v>262</v>
    <v>263</v>
    <v>264</v>
    <v>265</v>
    <v>EUR</v>
    <v>Spain, or the Kingdom of Spain, is a country in southwestern Europe with parts of territory in the Atlantic Ocean and across the Mediterranean Sea. The largest part of Spain is situated on the Iberian Peninsula; its territory also includes the Canary Islands in the Atlantic Ocean, the Balearic Islands in the Mediterranean Sea, and the autonomous cities of Ceuta and Melilla in Africa. The country's mainland is bordered to the south by Gibraltar; to the south and east by the Mediterranean Sea; to the north by France, Andorra and the Bay of Biscay; and to the west by Portugal and the Atlantic Ocean.</v>
    <v>266</v>
    <v>267</v>
    <v>268</v>
    <v>269</v>
    <v>270</v>
    <v>271</v>
    <v>272</v>
    <v>273</v>
    <v>274</v>
    <v>275</v>
    <v>262</v>
    <v>279</v>
    <v>280</v>
    <v>281</v>
    <v>282</v>
    <v>283</v>
    <v>284</v>
    <v>Spain</v>
    <v>Marcha Real</v>
    <v>285</v>
    <v>Spain</v>
    <v>286</v>
    <v>287</v>
    <v>288</v>
    <v>289</v>
    <v>290</v>
    <v>291</v>
    <v>292</v>
    <v>293</v>
    <v>294</v>
    <v>295</v>
    <v>296</v>
    <v>340</v>
    <v>341</v>
    <v>342</v>
    <v>343</v>
    <v>344</v>
    <v>Spain</v>
    <v>345</v>
    <v>mdp/vdpid/217</v>
  </rv>
  <rv s="1">
    <fb>604.29999999999995</fb>
    <v>10</v>
  </rv>
  <rv s="1">
    <fb>40.416690899999999</fb>
    <v>80</v>
  </rv>
  <rv s="0">
    <v>805306368</v>
    <v>Manuela Carmena (Mayor)</v>
    <v>22b84f13-a006-51f6-9168-1a4d6061ea2f</v>
    <v>en-GB</v>
    <v>Generic</v>
  </rv>
  <rv s="3">
    <v>27</v>
  </rv>
  <rv s="4">
    <v>https://www.bing.com/search?q=madrid+spain&amp;form=skydnc</v>
    <v>Learn more on Bing</v>
  </rv>
  <rv s="1">
    <fb>-3.7003453999999998</fb>
    <v>80</v>
  </rv>
  <rv s="1">
    <fb>3233527</fb>
    <v>10</v>
  </rv>
  <rv s="3">
    <v>28</v>
  </rv>
  <rv s="12">
    <v>#VALUE!</v>
    <v>en-GB</v>
    <v>a497c067-c4c6-4bf4-9a5d-34fd30589bda</v>
    <v>536870912</v>
    <v>1</v>
    <v>96</v>
    <v>97</v>
    <v>Madrid</v>
    <v>47</v>
    <v>79</v>
    <v>Map</v>
    <v>8</v>
    <v>98</v>
    <v>301</v>
    <v>347</v>
    <v>256</v>
    <v>Madrid is the capital and most populous city of Spain. The city has almost 3.4 million inhabitants and a metropolitan area population of approximately 6.7 million. It is the second-largest city in the European Union, and its monocentric metropolitan area is the second-largest in the EU. The municipality covers 604.3 km² geographical area.</v>
    <v>348</v>
    <v>350</v>
    <v>351</v>
    <v>352</v>
    <v>Madrid</v>
    <v>353</v>
    <v>354</v>
    <v>Madrid</v>
    <v>mdp/vdpid/5669357583933112321</v>
  </rv>
  <rv s="0">
    <v>536870912</v>
    <v>Madrid</v>
    <v>a497c067-c4c6-4bf4-9a5d-34fd30589bda</v>
    <v>en-US</v>
    <v>Map</v>
  </rv>
  <rv s="0">
    <v>536870912</v>
    <v>Community of Madrid</v>
    <v>854c08ed-f6d7-c812-1a3f-46928ae0597e</v>
    <v>en-US</v>
    <v>Map</v>
  </rv>
  <rv s="1">
    <fb>604.45510000000002</fb>
    <v>10</v>
  </rv>
  <rv s="0">
    <v>536870912</v>
    <v>Spain</v>
    <v>1baf9d59-f443-e9f4-6e49-de048a073e3f</v>
    <v>en-US</v>
    <v>Map</v>
  </rv>
  <rv s="2">
    <v>9</v>
    <v>8</v>
    <v>99</v>
    <v>7</v>
    <v>0</v>
    <v>Image of Madrid</v>
  </rv>
  <rv s="1">
    <fb>40.416944444444397</fb>
    <v>80</v>
  </rv>
  <rv s="0">
    <v>805306368</v>
    <v>José Luis Martínez-Almeida (Mayor)</v>
    <v>d059f89e-9389-5fff-d365-894d7aefd20e</v>
    <v>en-US</v>
    <v>Generic</v>
  </rv>
  <rv s="3">
    <v>29</v>
  </rv>
  <rv s="1">
    <fb>-3.70333333333333</fb>
    <v>80</v>
  </rv>
  <rv s="1">
    <fb>3332035</fb>
    <v>10</v>
  </rv>
  <rv s="13">
    <v>#VALUE!</v>
    <v>en-US</v>
    <v>a497c067-c4c6-4bf4-9a5d-34fd30589bda</v>
    <v>536870912</v>
    <v>1</v>
    <v>100</v>
    <v>101</v>
    <v>Madrid</v>
    <v>6</v>
    <v>7</v>
    <v>Map</v>
    <v>8</v>
    <v>102</v>
    <v>357</v>
    <v>358</v>
    <v>359</v>
    <v>Madrid is the capital and most populous city of Spain. The city has almost 3.4 million inhabitants and a metropolitan area population of approximately 7 million. It is the second-largest city in the European Union, and its monocentric ...</v>
    <v>360</v>
    <v>361</v>
    <v>363</v>
    <v>351</v>
    <v>364</v>
    <v>Madrid</v>
    <v>365</v>
    <v>Madrid</v>
    <v>mdp/vdpid/5669357583933112321</v>
  </rv>
  <rv s="1">
    <fb>505990</fb>
    <v>10</v>
  </rv>
  <rv s="2">
    <v>10</v>
    <v>8</v>
    <v>103</v>
    <v>7</v>
    <v>0</v>
    <v>Image of Spain</v>
  </rv>
  <rv s="0">
    <v>805306368</v>
    <v>Felipe VI of Spain (Monarch)</v>
    <v>ec86fb82-ddbc-286a-d1a7-3644682c1efc</v>
    <v>en-US</v>
    <v>Generic</v>
  </rv>
  <rv s="0">
    <v>805306368</v>
    <v>Pedro Sánchez (Prime minister)</v>
    <v>9e0d6cf3-f466-7b6f-0a92-aa23020fc120</v>
    <v>en-US</v>
    <v>Generic</v>
  </rv>
  <rv s="3">
    <v>30</v>
  </rv>
  <rv s="3">
    <v>31</v>
  </rv>
  <rv s="1">
    <fb>47415750</fb>
    <v>10</v>
  </rv>
  <rv s="0">
    <v>536870912</v>
    <v>Andalusia</v>
    <v>b009454b-b921-1477-fbf3-ea4c66d409b5</v>
    <v>en-US</v>
    <v>Map</v>
  </rv>
  <rv s="0">
    <v>536870912</v>
    <v>Catalonia</v>
    <v>54afd4ed-d6c4-c6c9-2f8d-10440795b196</v>
    <v>en-US</v>
    <v>Map</v>
  </rv>
  <rv s="0">
    <v>536870912</v>
    <v>Land of Valencia</v>
    <v>d1a45f13-aca9-6854-cb23-92573a279216</v>
    <v>en-US</v>
    <v>Map</v>
  </rv>
  <rv s="0">
    <v>536870912</v>
    <v>Galicia</v>
    <v>70c91f08-f55c-f98a-047e-aa9228ed4253</v>
    <v>en-US</v>
    <v>Map</v>
  </rv>
  <rv s="0">
    <v>536870912</v>
    <v>Castile and León</v>
    <v>7fc8f34d-7f31-b8c6-34d4-545cb3920adf</v>
    <v>en-US</v>
    <v>Map</v>
  </rv>
  <rv s="0">
    <v>536870912</v>
    <v>Basque Autonomous Community</v>
    <v>27cbb013-d521-0f66-7c87-67bad92e92f5</v>
    <v>en-US</v>
    <v>Map</v>
  </rv>
  <rv s="0">
    <v>536870912</v>
    <v>Canary Islands</v>
    <v>e5f4f633-d27e-9012-be27-a85d7ed21999</v>
    <v>en-US</v>
    <v>Map</v>
  </rv>
  <rv s="0">
    <v>536870912</v>
    <v>Castile-La Mancha</v>
    <v>1e79c598-5619-e707-75d9-40410db3c0b2</v>
    <v>en-US</v>
    <v>Map</v>
  </rv>
  <rv s="0">
    <v>536870912</v>
    <v>Region of Murcia</v>
    <v>e697a468-5c9d-9a42-68ac-b04781a55abd</v>
    <v>en-US</v>
    <v>Map</v>
  </rv>
  <rv s="0">
    <v>536870912</v>
    <v>Aragon</v>
    <v>66482df7-7a8d-eb53-1b74-7702eb8f6ab7</v>
    <v>en-US</v>
    <v>Map</v>
  </rv>
  <rv s="0">
    <v>536870912</v>
    <v>Asturias</v>
    <v>6880b28a-27ed-46a3-3b3f-93553df34103</v>
    <v>en-US</v>
    <v>Map</v>
  </rv>
  <rv s="0">
    <v>536870912</v>
    <v>Extremadura</v>
    <v>60c245e4-f9c9-d637-1ff7-50148c20166f</v>
    <v>en-US</v>
    <v>Map</v>
  </rv>
  <rv s="0">
    <v>536870912</v>
    <v>Navarre</v>
    <v>bd2c46e0-0dec-2a95-cf06-e23728a2a0ed</v>
    <v>en-US</v>
    <v>Map</v>
  </rv>
  <rv s="0">
    <v>536870912</v>
    <v>Cantabria</v>
    <v>ff0ffbe3-172a-ecd8-17cd-6f2f89c9d0dd</v>
    <v>en-US</v>
    <v>Map</v>
  </rv>
  <rv s="0">
    <v>536870912</v>
    <v>La Rioja</v>
    <v>c27fd34e-d1ab-5145-cc6e-9d85b07f919e</v>
    <v>en-US</v>
    <v>Map</v>
  </rv>
  <rv s="0">
    <v>536870912</v>
    <v>Ceuta</v>
    <v>4575b2d9-4933-9d93-b84d-3080054b3dda</v>
    <v>en-US</v>
    <v>Map</v>
  </rv>
  <rv s="0">
    <v>536870912</v>
    <v>Melilla</v>
    <v>a67b3afb-47dd-d884-afd6-0794c4de12ba</v>
    <v>en-US</v>
    <v>Map</v>
  </rv>
  <rv s="3">
    <v>32</v>
  </rv>
  <rv s="9">
    <v>#VALUE!</v>
    <v>en-US</v>
    <v>1baf9d59-f443-e9f4-6e49-de048a073e3f</v>
    <v>536870912</v>
    <v>1</v>
    <v>104</v>
    <v>65</v>
    <v>Spain</v>
    <v>6</v>
    <v>7</v>
    <v>Map</v>
    <v>8</v>
    <v>105</v>
    <v>ES</v>
    <v>257</v>
    <v>367</v>
    <v>259</v>
    <v>260</v>
    <v>261</v>
    <v>356</v>
    <v>263</v>
    <v>264</v>
    <v>265</v>
    <v>ESP</v>
    <v>Spain, or the Kingdom of Spain, is a country located in Southwestern Europe, with parts of its territory in the Atlantic Ocean, the Mediterranean Sea and Africa. It is the largest country in Southern Europe and the fourth-most populous European ...</v>
    <v>266</v>
    <v>267</v>
    <v>268</v>
    <v>269</v>
    <v>270</v>
    <v>271</v>
    <v>272</v>
    <v>273</v>
    <v>368</v>
    <v>275</v>
    <v>356</v>
    <v>371</v>
    <v>280</v>
    <v>281</v>
    <v>282</v>
    <v>283</v>
    <v>284</v>
    <v>Spain</v>
    <v>Marcha Real</v>
    <v>372</v>
    <v>Reino de España</v>
    <v>286</v>
    <v>287</v>
    <v>373</v>
    <v>289</v>
    <v>290</v>
    <v>291</v>
    <v>292</v>
    <v>293</v>
    <v>294</v>
    <v>295</v>
    <v>296</v>
    <v>391</v>
    <v>341</v>
    <v>343</v>
    <v>344</v>
    <v>Spain</v>
    <v>345</v>
    <v>mdp/vdpid/217</v>
  </rv>
  <rv s="0">
    <v>536870912</v>
    <v>Germany</v>
    <v>75c62d8e-1449-4e4d-b188-d9e88f878dd9</v>
    <v>en-GB</v>
    <v>Map</v>
  </rv>
  <rv s="1">
    <fb>357022</fb>
    <v>10</v>
  </rv>
  <rv s="0">
    <v>536870912</v>
    <v>Berlin</v>
    <v>42784943-7c23-7672-5527-06f89b965cdf</v>
    <v>en-GB</v>
    <v>Map</v>
  </rv>
  <rv s="2">
    <v>11</v>
    <v>8</v>
    <v>111</v>
    <v>6</v>
    <v>0</v>
    <v>Image of Germany</v>
  </rv>
  <rv s="0">
    <v>805306368</v>
    <v>Olaf Scholz (Chancellor)</v>
    <v>d327207b-5560-1fae-17a8-4bc95203ea8e</v>
    <v>en-GB</v>
    <v>Generic</v>
  </rv>
  <rv s="0">
    <v>805306368</v>
    <v>Peter Altmaier (Minister)</v>
    <v>3d95f70d-7234-720a-54cb-ed3fa7fffd7f</v>
    <v>en-GB</v>
    <v>Generic</v>
  </rv>
  <rv s="0">
    <v>805306368</v>
    <v>Frank-Walter Steinmeier (President)</v>
    <v>a6d595f9-116c-57de-2b35-48e9bde9f83d</v>
    <v>en-GB</v>
    <v>Generic</v>
  </rv>
  <rv s="3">
    <v>33</v>
  </rv>
  <rv s="3">
    <v>34</v>
  </rv>
  <rv s="1">
    <fb>83132799</fb>
    <v>10</v>
  </rv>
  <rv s="0">
    <v>536870912</v>
    <v>Hamburg</v>
    <v>0937ec8c-54f7-94c7-d7b8-0ea8c6cfce6f</v>
    <v>en-GB</v>
    <v>Map</v>
  </rv>
  <rv s="0">
    <v>536870912</v>
    <v>Bavaria</v>
    <v>e4f7e69f-e1bc-189a-d23d-b2ecee6a88d5</v>
    <v>en-GB</v>
    <v>Map</v>
  </rv>
  <rv s="0">
    <v>536870912</v>
    <v>Brandenburg</v>
    <v>c841173c-24ae-1249-8be1-c2ff2ec02111</v>
    <v>en-GB</v>
    <v>Map</v>
  </rv>
  <rv s="0">
    <v>536870912</v>
    <v>Saxony</v>
    <v>db04ed86-d227-952f-dbae-2881e92d2d0a</v>
    <v>en-GB</v>
    <v>Map</v>
  </rv>
  <rv s="0">
    <v>536870912</v>
    <v>Saarland</v>
    <v>077b3058-0078-d492-aee0-52b8d21ee39e</v>
    <v>en-GB</v>
    <v>Map</v>
  </rv>
  <rv s="0">
    <v>536870912</v>
    <v>Schleswig-Holstein</v>
    <v>6dde426c-96c7-18bd-f4e1-b41b7575557a</v>
    <v>en-GB</v>
    <v>Map</v>
  </rv>
  <rv s="0">
    <v>536870912</v>
    <v>North Rhine-Westphalia</v>
    <v>7192ac29-308b-9018-2da7-1d16b5afb233</v>
    <v>en-GB</v>
    <v>Map</v>
  </rv>
  <rv s="0">
    <v>536870912</v>
    <v>Baden-Württemberg</v>
    <v>e4767d1d-15fd-a8bd-1fcd-f8214d3c189f</v>
    <v>en-GB</v>
    <v>Map</v>
  </rv>
  <rv s="0">
    <v>536870912</v>
    <v>Mecklenburg-Vorpommern</v>
    <v>b0adc1b4-6fe2-3ad0-81e1-78c9ba53cedb</v>
    <v>en-GB</v>
    <v>Map</v>
  </rv>
  <rv s="0">
    <v>536870912</v>
    <v>Lower Saxony</v>
    <v>c91589e2-9db8-e9f2-b60d-1000c3502bc2</v>
    <v>en-GB</v>
    <v>Map</v>
  </rv>
  <rv s="0">
    <v>536870912</v>
    <v>Hesse</v>
    <v>90fbe078-3753-40db-ff12-40aa58e76c5f</v>
    <v>en-GB</v>
    <v>Map</v>
  </rv>
  <rv s="0">
    <v>536870912</v>
    <v>Saxony-Anhalt</v>
    <v>6af91c75-020d-7d63-0e2d-ab73f9f73280</v>
    <v>en-GB</v>
    <v>Map</v>
  </rv>
  <rv s="0">
    <v>536870912</v>
    <v>Rhineland-Palatinate</v>
    <v>b2634da1-26f3-4709-d63d-9f9489a33d9c</v>
    <v>en-GB</v>
    <v>Map</v>
  </rv>
  <rv s="0">
    <v>536870912</v>
    <v>Bremen</v>
    <v>70a6262d-6ded-6a1a-8a3d-e24538d50a05</v>
    <v>en-GB</v>
    <v>Map</v>
  </rv>
  <rv s="3">
    <v>35</v>
  </rv>
  <rv s="3">
    <v>36</v>
  </rv>
  <rv s="6">
    <v>#VALUE!</v>
    <v>en-GB</v>
    <v>75c62d8e-1449-4e4d-b188-d9e88f878dd9</v>
    <v>536870912</v>
    <v>1</v>
    <v>110</v>
    <v>29</v>
    <v>Germany</v>
    <v>47</v>
    <v>48</v>
    <v>Map</v>
    <v>8</v>
    <v>30</v>
    <v>DE</v>
    <v>13</v>
    <v>394</v>
    <v>15</v>
    <v>16</v>
    <v>17</v>
    <v>395</v>
    <v>18</v>
    <v>19</v>
    <v>20</v>
    <v>EUR</v>
    <v>Germany, by formality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357,022 square kilometres, with a population of over 83 million within its 16 constituent states. Germany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v>
    <v>21</v>
    <v>22</v>
    <v>23</v>
    <v>24</v>
    <v>25</v>
    <v>26</v>
    <v>27</v>
    <v>28</v>
    <v>396</v>
    <v>30</v>
    <v>395</v>
    <v>400</v>
    <v>33</v>
    <v>34</v>
    <v>35</v>
    <v>36</v>
    <v>37</v>
    <v>Germany</v>
    <v>Deutschlandlied</v>
    <v>401</v>
    <v>Federal Republic of Germany</v>
    <v>38</v>
    <v>39</v>
    <v>402</v>
    <v>41</v>
    <v>42</v>
    <v>43</v>
    <v>44</v>
    <v>45</v>
    <v>46</v>
    <v>47</v>
    <v>48</v>
    <v>417</v>
    <v>64</v>
    <v>418</v>
    <v>66</v>
    <v>67</v>
    <v>Germany</v>
    <v>68</v>
    <v>mdp/vdpid/94</v>
  </rv>
  <rv s="1">
    <fb>891.85</fb>
    <v>10</v>
  </rv>
  <rv s="0">
    <v>805306368</v>
    <v>Franziska Giffey (Mayor)</v>
    <v>0f36a115-cd69-74b0-1ad8-5ee6074d7916</v>
    <v>en-GB</v>
    <v>Generic</v>
  </rv>
  <rv s="3">
    <v>37</v>
  </rv>
  <rv s="1">
    <fb>3769495</fb>
    <v>10</v>
  </rv>
  <rv s="3">
    <v>38</v>
  </rv>
  <rv s="14">
    <v>#VALUE!</v>
    <v>en-GB</v>
    <v>42784943-7c23-7672-5527-06f89b965cdf</v>
    <v>536870912</v>
    <v>1</v>
    <v>114</v>
    <v>115</v>
    <v>Berlin</v>
    <v>47</v>
    <v>79</v>
    <v>Map</v>
    <v>8</v>
    <v>116</v>
    <v>DE-BE</v>
    <v>420</v>
    <v>393</v>
    <v>Berlin is the capital and largest city of Germany by both area and population. Its 3.7 million inhabitants make it the European Union's most populous city, according to population within city limits. One of Germany's sixteen constituent states, Berlin is surrounded by the State of Brandenburg and contiguous with Potsdam, Brandenburg's capital. Berlin's urban area, which has a population of around 4.5 million, is the second most populous urban area in Germany after the Ruhr. The Berlin-Brandenburg capital region has around 6.2 million inhabitants and is Germany's third-largest metropolitan region after the Rhine-Ruhr and Rhine-Main regions. There was an unsuccessful attempt to unify both states in 1996, and despite remaining separate, the two states cooperate on many matters to this day.</v>
    <v>3</v>
    <v>4</v>
    <v>422</v>
    <v>8</v>
    <v>Berlin</v>
    <v>10</v>
    <v>423</v>
    <v>424</v>
    <v>Berlin</v>
    <v>mdp/vdpid/7017957146650214401</v>
  </rv>
  <rv s="0">
    <v>536870912</v>
    <v>Paris</v>
    <v>85584d24-2116-5b98-89f9-5714db931ac6</v>
    <v>en-US</v>
    <v>Map</v>
  </rv>
  <rv s="0">
    <v>536870912</v>
    <v>Metropolitan France</v>
    <v>a50a7b3c-58a6-b52d-98d1-10a1a763403b</v>
    <v>en-US</v>
    <v>Map</v>
  </rv>
  <rv s="1">
    <fb>105.4</fb>
    <v>10</v>
  </rv>
  <rv s="0">
    <v>536870912</v>
    <v>French First Republic</v>
    <v>6b82fc53-2110-cfe7-64fe-f1bb78c06a9c</v>
    <v>en-US</v>
    <v>Map</v>
  </rv>
  <rv s="2">
    <v>12</v>
    <v>8</v>
    <v>117</v>
    <v>7</v>
    <v>0</v>
    <v>Image of Paris</v>
  </rv>
  <rv s="1">
    <fb>48.856666666666698</fb>
    <v>80</v>
  </rv>
  <rv s="0">
    <v>805306368</v>
    <v>Anne Hidalgo (Mayor)</v>
    <v>f26212ed-b25d-e4f8-ecf0-85777b9d38cf</v>
    <v>en-US</v>
    <v>Generic</v>
  </rv>
  <rv s="3">
    <v>39</v>
  </rv>
  <rv s="4">
    <v>https://www.bing.com/search?q=paris+france&amp;form=skydnc</v>
    <v>Learn more on Bing</v>
  </rv>
  <rv s="1">
    <fb>2.35222222222222</fb>
    <v>80</v>
  </rv>
  <rv s="1">
    <fb>2145906</fb>
    <v>10</v>
  </rv>
  <rv s="13">
    <v>#VALUE!</v>
    <v>en-US</v>
    <v>85584d24-2116-5b98-89f9-5714db931ac6</v>
    <v>536870912</v>
    <v>1</v>
    <v>118</v>
    <v>101</v>
    <v>Paris</v>
    <v>6</v>
    <v>7</v>
    <v>Map</v>
    <v>8</v>
    <v>119</v>
    <v>427</v>
    <v>428</v>
    <v>429</v>
    <v>Paris is the capital and largest city of France. With an official estimated population of 2,102,650 residents as of 1 January 2023 in an area of more than 105 km², Paris is the fourth-largest city in the European Union and the 30th most densely ...</v>
    <v>430</v>
    <v>431</v>
    <v>433</v>
    <v>434</v>
    <v>435</v>
    <v>Paris</v>
    <v>436</v>
    <v>Paris</v>
    <v>mdp/vdpid/7012570570818584578</v>
  </rv>
  <rv s="0">
    <v>536870912</v>
    <v>France</v>
    <v>c7bfe2de-4f82-e23c-ae42-8544b5b5c0ea</v>
    <v>en-GB</v>
    <v>Map</v>
  </rv>
  <rv s="1">
    <fb>0.524475441661716</fb>
    <v>31</v>
  </rv>
  <rv s="1">
    <fb>643801</fb>
    <v>10</v>
  </rv>
  <rv s="1">
    <fb>307000</fb>
    <v>10</v>
  </rv>
  <rv s="1">
    <fb>11.3</fb>
    <v>11</v>
  </rv>
  <rv s="1">
    <fb>33</fb>
    <v>32</v>
  </rv>
  <rv s="0">
    <v>536870912</v>
    <v>Paris</v>
    <v>85584d24-2116-5b98-89f9-5714db931ac6</v>
    <v>en-GB</v>
    <v>Map</v>
  </rv>
  <rv s="1">
    <fb>303275.56800000003</fb>
    <v>10</v>
  </rv>
  <rv s="1">
    <fb>110.04856675289</fb>
    <v>33</v>
  </rv>
  <rv s="1">
    <fb>1.1082549228829199E-2</fb>
    <v>31</v>
  </rv>
  <rv s="1">
    <fb>6939.5214736692897</fb>
    <v>10</v>
  </rv>
  <rv s="1">
    <fb>1.88</fb>
    <v>11</v>
  </rv>
  <rv s="1">
    <fb>0.31233278442262596</fb>
    <v>31</v>
  </rv>
  <rv s="1">
    <fb>46.487970872236403</fb>
    <v>34</v>
  </rv>
  <rv s="1">
    <fb>2715518274227.4502</fb>
    <v>36</v>
  </rv>
  <rv s="1">
    <fb>1.0251076000000001</fb>
    <v>31</v>
  </rv>
  <rv s="1">
    <fb>0.65629000000000004</fb>
    <v>31</v>
  </rv>
  <rv s="2">
    <v>13</v>
    <v>8</v>
    <v>121</v>
    <v>7</v>
    <v>0</v>
    <v>Image of France</v>
  </rv>
  <rv s="1">
    <fb>3.4</fb>
    <v>34</v>
  </rv>
  <rv s="0">
    <v>805306368</v>
    <v>Emmanuel Macron (President)</v>
    <v>35be5a56-7a78-6352-b158-60da8f84c858</v>
    <v>en-GB</v>
    <v>Generic</v>
  </rv>
  <rv s="0">
    <v>805306368</v>
    <v>Élisabeth Borne (Prime minister)</v>
    <v>c29b2cc1-1c10-86a9-30a2-9ab14a3d6e89</v>
    <v>en-GB</v>
    <v>Generic</v>
  </rv>
  <rv s="3">
    <v>40</v>
  </rv>
  <rv s="4">
    <v>https://www.bing.com/search?q=france&amp;form=skydnc</v>
    <v>Learn more on Bing</v>
  </rv>
  <rv s="1">
    <fb>82.526829268292701</fb>
    <v>34</v>
  </rv>
  <rv s="1">
    <fb>2365950236659.3599</fb>
    <v>36</v>
  </rv>
  <rv s="1">
    <fb>11.16</fb>
    <v>35</v>
  </rv>
  <rv s="3">
    <v>41</v>
  </rv>
  <rv s="1">
    <fb>6.7968269799999995E-2</fb>
    <v>31</v>
  </rv>
  <rv s="1">
    <fb>3.2671999999999999</fb>
    <v>11</v>
  </rv>
  <rv s="1">
    <fb>67749632</fb>
    <v>10</v>
  </rv>
  <rv s="1">
    <fb>0.21899999999999997</fb>
    <v>31</v>
  </rv>
  <rv s="1">
    <fb>0.25800000000000001</fb>
    <v>31</v>
  </rv>
  <rv s="1">
    <fb>0.4</fb>
    <v>31</v>
  </rv>
  <rv s="1">
    <fb>3.2000000000000001E-2</fb>
    <v>31</v>
  </rv>
  <rv s="1">
    <fb>8.1000000000000003E-2</fb>
    <v>31</v>
  </rv>
  <rv s="1">
    <fb>0.13</fb>
    <v>31</v>
  </rv>
  <rv s="1">
    <fb>0.16899999999999998</fb>
    <v>31</v>
  </rv>
  <rv s="1">
    <fb>0.55125999450683605</fb>
    <v>31</v>
  </rv>
  <rv s="0">
    <v>536870912</v>
    <v>Brittany</v>
    <v>809fb739-638d-2499-95bd-c8e5b10153ee</v>
    <v>en-GB</v>
    <v>Map</v>
  </rv>
  <rv s="0">
    <v>536870912</v>
    <v>Centre-Val de Loire</v>
    <v>6aafd8c4-aba3-0388-62a3-d302e77f40c4</v>
    <v>en-GB</v>
    <v>Map</v>
  </rv>
  <rv s="0">
    <v>536870912</v>
    <v>Corsica</v>
    <v>7dae6ff4-03ba-2162-da4b-d4cf544ad43f</v>
    <v>en-GB</v>
    <v>Map</v>
  </rv>
  <rv s="0">
    <v>536870912</v>
    <v>Île-de-France</v>
    <v>ba200862-fc37-6d22-3434-c6e709faa507</v>
    <v>en-GB</v>
    <v>Map</v>
  </rv>
  <rv s="0">
    <v>536870912</v>
    <v>Pays de la Loire</v>
    <v>a6129a88-a4cd-2b75-1a35-f5d0639f17ae</v>
    <v>en-GB</v>
    <v>Map</v>
  </rv>
  <rv s="0">
    <v>536870912</v>
    <v>Provence-Alpes-Côte d'Azur</v>
    <v>66cd1ae3-f633-45f9-93bd-73ca67bffb25</v>
    <v>en-GB</v>
    <v>Map</v>
  </rv>
  <rv s="0">
    <v>536870912</v>
    <v>Guadeloupe</v>
    <v>56b80aaa-d840-1a73-13ba-70eb9b61a642</v>
    <v>en-GB</v>
    <v>Map</v>
  </rv>
  <rv s="0">
    <v>536870912</v>
    <v>French Guiana</v>
    <v>328feb88-20d1-8674-1574-3ce8cc0bc9e9</v>
    <v>en-GB</v>
    <v>Map</v>
  </rv>
  <rv s="0">
    <v>536870912</v>
    <v>Martinique</v>
    <v>f245adef-ee09-9352-e265-2a287e5eadbe</v>
    <v>en-GB</v>
    <v>Map</v>
  </rv>
  <rv s="0">
    <v>536870912</v>
    <v>Mayotte</v>
    <v>545cc8bc-c211-076d-ee26-d2ff955eb394</v>
    <v>en-GB</v>
    <v>Map</v>
  </rv>
  <rv s="0">
    <v>536870912</v>
    <v>Réunion</v>
    <v>7d1fa0b0-e3d7-d903-d64d-489c03fd0a75</v>
    <v>en-GB</v>
    <v>Map</v>
  </rv>
  <rv s="0">
    <v>536870912</v>
    <v>French Polynesia</v>
    <v>340e15d5-6b74-8497-bbfa-4c1f323f5483</v>
    <v>en-GB</v>
    <v>Map</v>
  </rv>
  <rv s="0">
    <v>536870912</v>
    <v>French Southern and Antarctic Lands</v>
    <v>b9d52319-44ee-bf16-d95f-72397f26ce4a</v>
    <v>en-GB</v>
    <v>Map</v>
  </rv>
  <rv s="0">
    <v>536870912</v>
    <v>New Caledonia</v>
    <v>25b2aeab-b390-d01e-1f7f-90be767bd899</v>
    <v>en-GB</v>
    <v>Map</v>
  </rv>
  <rv s="0">
    <v>536870912</v>
    <v>Saint Barthélemy</v>
    <v>5c5081a9-306e-4f05-73a2-32b95a4b8600</v>
    <v>en-GB</v>
    <v>Map</v>
  </rv>
  <rv s="0">
    <v>536870912</v>
    <v>Saint Pierre and Miquelon</v>
    <v>aa096cf4-a54e-cd44-7204-c28310ca40f4</v>
    <v>en-GB</v>
    <v>Map</v>
  </rv>
  <rv s="0">
    <v>536870912</v>
    <v>Wallis and Futuna</v>
    <v>db8aa235-58e4-9e3d-8799-6839f3d35025</v>
    <v>en-GB</v>
    <v>Map</v>
  </rv>
  <rv s="0">
    <v>536870912</v>
    <v>Grand Est</v>
    <v>e2f60e84-1701-6d84-e960-ba87138e3631</v>
    <v>en-GB</v>
    <v>Map</v>
  </rv>
  <rv s="0">
    <v>536870912</v>
    <v>New Aquitaine</v>
    <v>7955f423-af31-d2e0-f045-b14668178865</v>
    <v>en-GB</v>
    <v>Map</v>
  </rv>
  <rv s="0">
    <v>536870912</v>
    <v>Auvergne-Rhône-Alpes</v>
    <v>b53940d0-b739-faf5-78d1-93f189f878c9</v>
    <v>en-GB</v>
    <v>Map</v>
  </rv>
  <rv s="0">
    <v>536870912</v>
    <v>Bourgogne-Franche-Comté</v>
    <v>4bc8dff1-8d72-5341-f405-63c7be8c6672</v>
    <v>en-GB</v>
    <v>Map</v>
  </rv>
  <rv s="0">
    <v>536870912</v>
    <v>Occitania</v>
    <v>5105d172-dc70-689f-09ab-4163a747508a</v>
    <v>en-GB</v>
    <v>Map</v>
  </rv>
  <rv s="0">
    <v>536870912</v>
    <v>Hauts-de-France</v>
    <v>4eb2d0b0-8845-48d0-9343-9ba3e7fe81a0</v>
    <v>en-GB</v>
    <v>Map</v>
  </rv>
  <rv s="0">
    <v>536870912</v>
    <v>Clipperton Island</v>
    <v>15fb63fc-f501-7360-7d44-f26d1501209e</v>
    <v>en-GB</v>
    <v>Map</v>
  </rv>
  <rv s="3">
    <v>42</v>
  </rv>
  <rv s="1">
    <fb>0.24229980509910898</fb>
    <v>31</v>
  </rv>
  <rv s="1">
    <fb>0.60699999999999998</fb>
    <v>31</v>
  </rv>
  <rv s="1">
    <fb>8.4270000457763714E-2</fb>
    <v>37</v>
  </rv>
  <rv s="1">
    <fb>54123364</fb>
    <v>10</v>
  </rv>
  <rv s="6">
    <v>#VALUE!</v>
    <v>en-GB</v>
    <v>c7bfe2de-4f82-e23c-ae42-8544b5b5c0ea</v>
    <v>536870912</v>
    <v>1</v>
    <v>124</v>
    <v>29</v>
    <v>France</v>
    <v>6</v>
    <v>7</v>
    <v>Map</v>
    <v>8</v>
    <v>125</v>
    <v>FR</v>
    <v>439</v>
    <v>440</v>
    <v>441</v>
    <v>442</v>
    <v>443</v>
    <v>444</v>
    <v>445</v>
    <v>446</v>
    <v>447</v>
    <v>EUR</v>
    <v>France, officially the French Republic, is a country located primarily in Western Europe. It also includes overseas regions and territories in the Americas and the Atlantic, Pacific, and Indian Oceans, giving it one of the largest discontiguous ...</v>
    <v>448</v>
    <v>449</v>
    <v>450</v>
    <v>451</v>
    <v>25</v>
    <v>452</v>
    <v>453</v>
    <v>454</v>
    <v>455</v>
    <v>456</v>
    <v>444</v>
    <v>459</v>
    <v>460</v>
    <v>461</v>
    <v>462</v>
    <v>95</v>
    <v>463</v>
    <v>France</v>
    <v>La Marseillaise</v>
    <v>464</v>
    <v>République française</v>
    <v>465</v>
    <v>466</v>
    <v>467</v>
    <v>468</v>
    <v>469</v>
    <v>470</v>
    <v>471</v>
    <v>472</v>
    <v>473</v>
    <v>474</v>
    <v>475</v>
    <v>500</v>
    <v>501</v>
    <v>65</v>
    <v>502</v>
    <v>503</v>
    <v>France</v>
    <v>504</v>
    <v>mdp/vdpid/84</v>
  </rv>
  <rv s="1">
    <fb>48.856895000000002</fb>
    <v>80</v>
  </rv>
  <rv s="0">
    <v>805306368</v>
    <v>Anne Hidalgo (Mayor)</v>
    <v>f26212ed-b25d-e4f8-ecf0-85777b9d38cf</v>
    <v>en-GB</v>
    <v>Generic</v>
  </rv>
  <rv s="3">
    <v>43</v>
  </rv>
  <rv s="1">
    <fb>2.3508486999999998</fb>
    <v>80</v>
  </rv>
  <rv s="1">
    <fb>2244000</fb>
    <v>10</v>
  </rv>
  <rv s="12">
    <v>#VALUE!</v>
    <v>en-GB</v>
    <v>85584d24-2116-5b98-89f9-5714db931ac6</v>
    <v>536870912</v>
    <v>1</v>
    <v>131</v>
    <v>97</v>
    <v>Paris</v>
    <v>47</v>
    <v>79</v>
    <v>Map</v>
    <v>8</v>
    <v>132</v>
    <v>479</v>
    <v>428</v>
    <v>438</v>
    <v>Paris is the capital and most populous city of France, with an estimated population of 2,165,423 residents in 2019 in an area of more than 105 km², making it the 34th most densely populated city in the world in 2020. Since the 17th century, Paris has been one of the world's major centres of finance, diplomacy, commerce, fashion, gastronomy, science, and arts, and has sometimes been referred to as the capital of the world. The City of Paris is the centre and seat of government of the region and province of Île-de-France, or Paris Region, with an estimated population of 12,997,058 in 2020, or about 18% of the population of France. The Paris Region had a GDP of €709 billion in 2017. According to the Economist Intelligence Unit Worldwide Cost of Living Survey, in 2021 Paris was the city with the second-highest cost of living in the world, tied with Singapore, and after Tel Aviv.</v>
    <v>506</v>
    <v>508</v>
    <v>434</v>
    <v>509</v>
    <v>Paris</v>
    <v>510</v>
    <v>354</v>
    <v>Paris</v>
    <v>mdp/vdpid/7012570570818584578</v>
  </rv>
  <rv s="3">
    <v>44</v>
  </rv>
  <rv s="3">
    <v>45</v>
  </rv>
  <rv s="15">
    <v>{5F126D52-EED8-422D-A901-F5AD6360E110}</v>
    <v>0</v>
    <v>133</v>
    <v>512</v>
    <v>513</v>
  </rv>
</rvData>
</file>

<file path=xl/richData/rdrichvaluestructure.xml><?xml version="1.0" encoding="utf-8"?>
<rvStructures xmlns="http://schemas.microsoft.com/office/spreadsheetml/2017/richdata" count="16">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Households" t="r"/>
    <k n="Housing units" t="r"/>
    <k n="Image" t="r"/>
    <k n="Leader(s)" t="r"/>
    <k n="LearnMoreOnLink" t="r"/>
    <k n="Name" t="s"/>
    <k n="Official language" t="r"/>
    <k n="Persons per household" t="r"/>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earnMoreOnLink"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der(s)"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Households" t="r"/>
    <k n="Housing units" t="r"/>
    <k n="Leader(s)" t="r"/>
    <k n="LearnMoreOnLink" t="r"/>
    <k n="Name" t="s"/>
    <k n="Persons per household" t="r"/>
    <k n="Population" t="r"/>
    <k n="Time zone(s)" t="r"/>
    <k n="UniqueName" t="s"/>
    <k n="VDPID/VSID" t="s"/>
  </s>
  <s t="_datasourcecontainer">
    <k n="%XLUID" t="s"/>
    <k n="_CRID" t="i"/>
    <k n="_Display" t="spb"/>
    <k n="City" t="r"/>
    <k n="Country/Region" t="r"/>
  </s>
</rvStructures>
</file>

<file path=xl/richData/rdsupportingpropertybag.xml><?xml version="1.0" encoding="utf-8"?>
<supportingPropertyBags xmlns="http://schemas.microsoft.com/office/spreadsheetml/2017/richdata2">
  <spbArrays count="11">
    <a count="27">
      <v t="s">%EntityServiceId</v>
      <v t="s">%IsRefreshable</v>
      <v t="s">%EntityCulture</v>
      <v t="s">%EntityId</v>
      <v t="s">_Icon</v>
      <v t="s">_Provider</v>
      <v t="s">_Attribution</v>
      <v t="s">_Display</v>
      <v t="s">Name</v>
      <v t="s">_Format</v>
      <v t="s">Leader(s)</v>
      <v t="s">Country/region</v>
      <v t="s">_SubLabel</v>
      <v t="s">Population</v>
      <v t="s">Area</v>
      <v t="s">Abbreviation</v>
      <v t="s">Official language</v>
      <v t="s">Households</v>
      <v t="s">Housing units</v>
      <v t="s">Persons per household</v>
      <v t="s">_Flags</v>
      <v t="s">VDPID/VSID</v>
      <v t="s">UniqueName</v>
      <v t="s">_DisplayString</v>
      <v t="s">LearnMoreOnLink</v>
      <v t="s">Image</v>
      <v t="s">Description</v>
    </a>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Area</v>
      <v t="s">_Flags</v>
      <v t="s">VDPID/VSID</v>
      <v t="s">UniqueName</v>
      <v t="s">_DisplayString</v>
      <v t="s">LearnMoreOnLink</v>
      <v t="s">Time zone(s)</v>
      <v t="s">Image</v>
      <v t="s">Description</v>
    </a>
    <a count="22">
      <v t="s">%EntityServiceId</v>
      <v t="s">%IsRefreshable</v>
      <v t="s">%EntityCulture</v>
      <v t="s">%EntityId</v>
      <v t="s">_Icon</v>
      <v t="s">_Provider</v>
      <v t="s">_Attribution</v>
      <v t="s">_Display</v>
      <v t="s">Name</v>
      <v t="s">_Format</v>
      <v t="s">Admin Division 1 (State/province/other)</v>
      <v t="s">Country/region</v>
      <v t="s">_SubLabel</v>
      <v t="s">Population</v>
      <v t="s">Area</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Description</v>
    </a>
    <a count="27">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Time zone(s)</v>
      <v t="s">_Flags</v>
      <v t="s">VDPID/VSID</v>
      <v t="s">UniqueName</v>
      <v t="s">_DisplayString</v>
      <v t="s">LearnMoreOnLink</v>
      <v t="s">Description</v>
    </a>
    <a count="25">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Leader(s)</v>
      <v t="s">Country/region</v>
      <v t="s">_SubLabel</v>
      <v t="s">Population</v>
      <v t="s">Area</v>
      <v t="s">Abbreviation</v>
      <v t="s">Households</v>
      <v t="s">Housing units</v>
      <v t="s">Persons per household</v>
      <v t="s">Time zone(s)</v>
      <v t="s">_Flags</v>
      <v t="s">VDPID/VSID</v>
      <v t="s">UniqueName</v>
      <v t="s">_DisplayString</v>
      <v t="s">LearnMoreOnLink</v>
      <v t="s">Description</v>
    </a>
    <a count="5">
      <v t="s">City</v>
      <v t="s">Country/Region</v>
      <v t="s">_CRID</v>
      <v t="s">%XLUID</v>
      <v t="s">_Display</v>
    </a>
  </spbArrays>
  <spbData count="134">
    <spb s="0">
      <v xml:space="preserve">Wikipedia	</v>
      <v xml:space="preserve">CC BY-SA 3.0	</v>
      <v xml:space="preserve">https://en.wikipedia.org/wiki/Berlin	</v>
      <v xml:space="preserve">https://creativecommons.org/licenses/by-sa/3.0	</v>
    </spb>
    <spb s="0">
      <v xml:space="preserve">ergebnisse.zensus2011.de	</v>
      <v xml:space="preserve">	</v>
      <v xml:space="preserve">https://ergebnisse.zensus2011.de/?locale=en#dynTable:statUnit=WOHNUNG;absRel=ANZAHL;ags=01,02,03,04,05,06,07,08,09,10,11,12,13,14,15,16;agsAxis=X;yAxis=ZAHLWOHNGN_HHG	</v>
      <v xml:space="preserve">	</v>
    </spb>
    <spb s="0">
      <v xml:space="preserve">Wikipedia	</v>
      <v xml:space="preserve">CC-BY-SA	</v>
      <v xml:space="preserve">http://en.wikipedia.org/wiki/Berlin	</v>
      <v xml:space="preserve">http://creativecommons.org/licenses/by-sa/3.0/	</v>
    </spb>
    <spb s="1">
      <v>0</v>
      <v>0</v>
      <v>1</v>
      <v>0</v>
      <v>0</v>
      <v>0</v>
      <v>2</v>
      <v>1</v>
      <v>0</v>
      <v>1</v>
    </spb>
    <spb s="2">
      <v>0</v>
      <v>Name</v>
      <v>LearnMoreOnLink</v>
    </spb>
    <spb s="3">
      <v>0</v>
      <v>0</v>
      <v>0</v>
    </spb>
    <spb s="4">
      <v>5</v>
      <v>5</v>
      <v>5</v>
    </spb>
    <spb s="5">
      <v>1</v>
      <v>2</v>
    </spb>
    <spb s="6">
      <v>https://www.bing.com</v>
      <v>https://www.bing.com/th?id=Ga%5Cbing_yt.png&amp;w=100&amp;h=40&amp;c=0&amp;pid=0.1</v>
      <v>Powered by Bing</v>
    </spb>
    <spb s="7">
      <v>square km</v>
      <v>2011</v>
      <v>2022</v>
      <v>2011</v>
      <v>2011</v>
    </spb>
    <spb s="8">
      <v>3</v>
    </spb>
    <spb s="8">
      <v>4</v>
    </spb>
    <spb s="0">
      <v xml:space="preserve">data.worldbank.org	</v>
      <v xml:space="preserve">	</v>
      <v xml:space="preserve">http://data.worldbank.org/indicator/FP.CPI.TOTL	</v>
      <v xml:space="preserve">	</v>
    </spb>
    <spb s="0">
      <v xml:space="preserve">Wikipedia	Cia	travel.state.gov	</v>
      <v xml:space="preserve">CC-BY-SA			</v>
      <v xml:space="preserve">http://en.wikipedia.org/wiki/Germany	https://www.cia.gov/library/publications/the-world-factbook/geos/gm.html?Transportation	https://travel.state.gov/content/travel/en/international-travel/International-Travel-Country-Information-Pages/Germany.html	</v>
      <v xml:space="preserve">http://creativecommons.org/licenses/by-sa/3.0/			</v>
    </spb>
    <spb s="0">
      <v xml:space="preserve">Wikipedia	</v>
      <v xml:space="preserve">CC BY-SA 3.0	</v>
      <v xml:space="preserve">https://en.wikipedia.org/wiki/Germany	</v>
      <v xml:space="preserve">https://creativecommons.org/licenses/by-sa/3.0	</v>
    </spb>
    <spb s="0">
      <v xml:space="preserve">data.worldbank.org	</v>
      <v xml:space="preserve">	</v>
      <v xml:space="preserve">http://data.worldbank.org/indicator/SP.DYN.CBRT.IN	</v>
      <v xml:space="preserve">	</v>
    </spb>
    <spb s="0">
      <v xml:space="preserve">Wikipedia	</v>
      <v xml:space="preserve">CC-BY-SA	</v>
      <v xml:space="preserve">http://en.wikipedia.org/wiki/Germany	</v>
      <v xml:space="preserve">http://creativecommons.org/licenses/by-sa/3.0/	</v>
    </spb>
    <spb s="0">
      <v xml:space="preserve">Cia	</v>
      <v xml:space="preserve">	</v>
      <v xml:space="preserve">https://www.cia.gov/library/publications/the-world-factbook/geos/gm.html?Transportation	</v>
      <v xml:space="preserve">	</v>
    </spb>
    <spb s="0">
      <v xml:space="preserve">data.worldbank.org	</v>
      <v xml:space="preserve">	</v>
      <v xml:space="preserve">http://data.worldbank.org/indicator/SP.DYN.TFRT.IN	</v>
      <v xml:space="preserve">	</v>
    </spb>
    <spb s="0">
      <v xml:space="preserve">data.worldbank.org	</v>
      <v xml:space="preserve">	</v>
      <v xml:space="preserve">http://data.worldbank.org/indicator/SP.DYN.LE00.IN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9">
      <v>12</v>
      <v>13</v>
      <v>14</v>
      <v>14</v>
      <v>15</v>
      <v>14</v>
      <v>14</v>
      <v>14</v>
      <v>16</v>
      <v>14</v>
      <v>14</v>
      <v>16</v>
      <v>14</v>
      <v>14</v>
      <v>17</v>
      <v>18</v>
      <v>13</v>
      <v>17</v>
      <v>19</v>
      <v>14</v>
      <v>17</v>
      <v>20</v>
      <v>21</v>
      <v>22</v>
      <v>17</v>
      <v>17</v>
      <v>14</v>
      <v>17</v>
      <v>23</v>
      <v>24</v>
      <v>25</v>
      <v>26</v>
      <v>17</v>
      <v>13</v>
      <v>17</v>
      <v>17</v>
      <v>17</v>
      <v>17</v>
      <v>17</v>
      <v>17</v>
      <v>17</v>
      <v>17</v>
      <v>17</v>
      <v>17</v>
      <v>27</v>
    </spb>
    <spb s="2">
      <v>1</v>
      <v>Name</v>
      <v>LearnMoreOnLink</v>
    </spb>
    <spb s="10">
      <v>2019</v>
      <v>2019</v>
      <v>square km</v>
      <v>per thousand (2018)</v>
      <v>2019</v>
      <v>2019</v>
      <v>2018</v>
      <v>per liter (2016)</v>
      <v>2019</v>
      <v>years (2018)</v>
      <v>2018</v>
      <v>per thousand (2018)</v>
      <v>2019</v>
      <v>2017</v>
      <v>2016</v>
      <v>2019</v>
      <v>2016</v>
      <v>2017</v>
      <v>kilotons per year (2016)</v>
      <v>deaths per 100,000 (2017)</v>
      <v>kWh (2014)</v>
      <v>2015</v>
      <v>2019</v>
      <v>2016</v>
      <v>2016</v>
      <v>2016</v>
      <v>2016</v>
      <v>2016</v>
      <v>2015</v>
      <v>2016</v>
      <v>2016</v>
      <v>2017</v>
      <v>2017</v>
      <v>2019</v>
    </spb>
    <spb s="8">
      <v>5</v>
    </spb>
    <spb s="8">
      <v>6</v>
    </spb>
    <spb s="8">
      <v>7</v>
    </spb>
    <spb s="8">
      <v>8</v>
    </spb>
    <spb s="8">
      <v>9</v>
    </spb>
    <spb s="8">
      <v>10</v>
    </spb>
    <spb s="8">
      <v>11</v>
    </spb>
    <spb s="0">
      <v xml:space="preserve">Wikipedia	Cia	travel.state.gov	</v>
      <v xml:space="preserve">CC-BY-SA			</v>
      <v xml:space="preserve">http://en.wikipedia.org/wiki/Portugal	https://www.cia.gov/library/publications/the-world-factbook/geos/po.html?Transportation	https://travel.state.gov/content/travel/en/international-travel/International-Travel-Country-Information-Pages/Portugal.html	</v>
      <v xml:space="preserve">http://creativecommons.org/licenses/by-sa/3.0/			</v>
    </spb>
    <spb s="0">
      <v xml:space="preserve">Wikipedia	</v>
      <v xml:space="preserve">CC-BY-SA	</v>
      <v xml:space="preserve">http://en.wikipedia.org/wiki/Portugal	</v>
      <v xml:space="preserve">http://creativecommons.org/licenses/by-sa/3.0/	</v>
    </spb>
    <spb s="0">
      <v xml:space="preserve">Wikipedia	Cia	Wikipedia	travel.state.gov	Sec	</v>
      <v xml:space="preserve">CC-BY-SA		CC-BY-SA			</v>
      <v xml:space="preserve">http://en.wikipedia.org/wiki/Portugal	https://www.cia.gov/library/publications/the-world-factbook/geos/po.html?Transportation	https://en.wikipedia.org/wiki/Portugal	https://travel.state.gov/content/travel/en/international-travel/International-Travel-Country-Information-Pages/Portugal.html	https://www.sec.gov/cgi-bin/browse-edgar?action=getcompany&amp;CIK=0001746278	</v>
      <v xml:space="preserve">http://creativecommons.org/licenses/by-sa/3.0/		http://creativecommons.org/licenses/by-sa/3.0/			</v>
    </spb>
    <spb s="0">
      <v xml:space="preserve">data.worldbank.org	</v>
      <v xml:space="preserve">	</v>
      <v xml:space="preserve">http://data.worldbank.org/indicator/SP.POP.TOTL	</v>
      <v xml:space="preserve">	</v>
    </spb>
    <spb s="0">
      <v xml:space="preserve">Wikipedia	Cia	</v>
      <v xml:space="preserve">CC-BY-SA		</v>
      <v xml:space="preserve">http://en.wikipedia.org/wiki/Portugal	https://www.cia.gov/library/publications/the-world-factbook/geos/po.html?Transportation	</v>
      <v xml:space="preserve">http://creativecommons.org/licenses/by-sa/3.0/		</v>
    </spb>
    <spb s="0">
      <v xml:space="preserve">Wikipedia	Wikipedia	Cia	travel.state.gov	</v>
      <v xml:space="preserve">CC-BY-SA	CC-BY-SA			</v>
      <v xml:space="preserve">http://en.wikipedia.org/wiki/Portugal	http://fr.wikipedia.org/wiki/Portugal	https://www.cia.gov/library/publications/the-world-factbook/geos/po.html?Transportation	https://travel.state.gov/content/travel/en/international-travel/International-Travel-Country-Information-Pages/Portugal.html	</v>
      <v xml:space="preserve">http://creativecommons.org/licenses/by-sa/3.0/	http://creativecommons.org/licenses/by-sa/3.0/			</v>
    </spb>
    <spb s="0">
      <v xml:space="preserve">Cia	</v>
      <v xml:space="preserve">	</v>
      <v xml:space="preserve">https://www.cia.gov/library/publications/the-world-factbook/geos/po.html?Transportation	</v>
      <v xml:space="preserve">	</v>
    </spb>
    <spb s="9">
      <v>12</v>
      <v>38</v>
      <v>39</v>
      <v>40</v>
      <v>15</v>
      <v>41</v>
      <v>40</v>
      <v>39</v>
      <v>39</v>
      <v>42</v>
      <v>43</v>
      <v>39</v>
      <v>39</v>
      <v>39</v>
      <v>44</v>
      <v>18</v>
      <v>38</v>
      <v>44</v>
      <v>19</v>
      <v>39</v>
      <v>44</v>
      <v>20</v>
      <v>21</v>
      <v>22</v>
      <v>44</v>
      <v>44</v>
      <v>43</v>
      <v>44</v>
      <v>23</v>
      <v>24</v>
      <v>25</v>
      <v>26</v>
      <v>44</v>
      <v>38</v>
      <v>44</v>
      <v>44</v>
      <v>44</v>
      <v>44</v>
      <v>44</v>
      <v>44</v>
      <v>44</v>
      <v>44</v>
      <v>44</v>
      <v>44</v>
      <v>27</v>
    </spb>
    <spb s="11">
      <v>0</v>
      <v>0</v>
    </spb>
    <spb s="12">
      <v>5</v>
      <v>5</v>
      <v>46</v>
      <v>5</v>
    </spb>
    <spb s="13">
      <v>1</v>
      <v>2</v>
      <v>12</v>
    </spb>
    <spb s="10">
      <v>2019</v>
      <v>2019</v>
      <v>square km</v>
      <v>per thousand (2018)</v>
      <v>2019</v>
      <v>2019</v>
      <v>2018</v>
      <v>per liter (2016)</v>
      <v>2019</v>
      <v>years (2018)</v>
      <v>2018</v>
      <v>per thousand (2018)</v>
      <v>2019</v>
      <v>2017</v>
      <v>2016</v>
      <v>2019</v>
      <v>2016</v>
      <v>2017</v>
      <v>kilotons per year (2016)</v>
      <v>deaths per 100,000 (2017)</v>
      <v>kWh (2014)</v>
      <v>2015</v>
      <v>2018</v>
      <v>2017</v>
      <v>2017</v>
      <v>2017</v>
      <v>2017</v>
      <v>2017</v>
      <v>2015</v>
      <v>2017</v>
      <v>2017</v>
      <v>2017</v>
      <v>2017</v>
      <v>2019</v>
    </spb>
    <spb s="0">
      <v xml:space="preserve">Wikipedia	</v>
      <v xml:space="preserve">Public domain	</v>
      <v xml:space="preserve">http://en.wikipedia.org/wiki/Portugal	</v>
      <v xml:space="preserve">http://en.wikipedia.org/wiki/Public_domain	</v>
    </spb>
    <spb s="0">
      <v xml:space="preserve">Wikipedia	Wikipedia	</v>
      <v xml:space="preserve">CC-BY-SA	CC-BY-SA	</v>
      <v xml:space="preserve">http://en.wikipedia.org/wiki/Lisbon	http://fr.wikipedia.org/wiki/Lisbonne	</v>
      <v xml:space="preserve">http://creativecommons.org/licenses/by-sa/3.0/	http://creativecommons.org/licenses/by-sa/3.0/	</v>
    </spb>
    <spb s="0">
      <v xml:space="preserve">Wikipedia	</v>
      <v xml:space="preserve">CC-BY-SA	</v>
      <v xml:space="preserve">http://en.wikipedia.org/wiki/Lisbon	</v>
      <v xml:space="preserve">http://creativecommons.org/licenses/by-sa/3.0/	</v>
    </spb>
    <spb s="0">
      <v xml:space="preserve">Wikipedia	Wikipedia	</v>
      <v xml:space="preserve">CC-BY-SA	CC-BY-SA	</v>
      <v xml:space="preserve">http://en.wikipedia.org/wiki/Lisbon	https://en.wikipedia.org/wiki/Lisbon	</v>
      <v xml:space="preserve">http://creativecommons.org/licenses/by-sa/3.0/	http://creativecommons.org/licenses/by-sa/3.0/	</v>
    </spb>
    <spb s="0">
      <v xml:space="preserve">Wikipedia	Wikipedia	</v>
      <v xml:space="preserve">CC-BY-SA	CC-BY-SA	</v>
      <v xml:space="preserve">http://en.wikipedia.org/wiki/Lisbon	http://es.wikipedia.org/wiki/Lisboa	</v>
      <v xml:space="preserve">http://creativecommons.org/licenses/by-sa/3.0/	http://creativecommons.org/licenses/by-sa/3.0/	</v>
    </spb>
    <spb s="14">
      <v>51</v>
      <v>52</v>
      <v>52</v>
      <v>52</v>
      <v>52</v>
      <v>53</v>
      <v>54</v>
    </spb>
    <spb s="2">
      <v>2</v>
      <v>Name</v>
      <v>LearnMoreOnLink</v>
    </spb>
    <spb s="15">
      <v>5</v>
      <v>5</v>
      <v>46</v>
      <v>5</v>
      <v>5</v>
    </spb>
    <spb s="16">
      <v>square km</v>
      <v>2021</v>
    </spb>
    <spb s="0">
      <v xml:space="preserve">Wikipedia	</v>
      <v xml:space="preserve">CC-BY-SA-3.0	</v>
      <v xml:space="preserve">http://de.wikipedia.org/wiki/Lissabon	</v>
      <v xml:space="preserve">http://creativecommons.org/licenses/by-sa/3.0/	</v>
    </spb>
    <spb s="0">
      <v xml:space="preserve">Wikipedia	</v>
      <v xml:space="preserve">CC BY-SA 3.0	</v>
      <v xml:space="preserve">https://en.wikipedia.org/wiki/Lisbon	</v>
      <v xml:space="preserve">https://creativecommons.org/licenses/by-sa/3.0	</v>
    </spb>
    <spb s="14">
      <v>60</v>
      <v>60</v>
      <v>60</v>
      <v>60</v>
      <v>60</v>
      <v>60</v>
      <v>60</v>
    </spb>
    <spb s="2">
      <v>3</v>
      <v>Name</v>
      <v>LearnMoreOnLink</v>
    </spb>
    <spb s="0">
      <v xml:space="preserve">Wikipedia	</v>
      <v xml:space="preserve">CC BY-SA 3.0	</v>
      <v xml:space="preserve">https://en.wikipedia.org/wiki/Portugal	</v>
      <v xml:space="preserve">https://creativecommons.org/licenses/by-sa/3.0	</v>
    </spb>
    <spb s="9">
      <v>12</v>
      <v>38</v>
      <v>63</v>
      <v>63</v>
      <v>15</v>
      <v>63</v>
      <v>63</v>
      <v>63</v>
      <v>39</v>
      <v>63</v>
      <v>63</v>
      <v>39</v>
      <v>63</v>
      <v>63</v>
      <v>44</v>
      <v>18</v>
      <v>38</v>
      <v>44</v>
      <v>19</v>
      <v>63</v>
      <v>44</v>
      <v>20</v>
      <v>21</v>
      <v>22</v>
      <v>44</v>
      <v>44</v>
      <v>63</v>
      <v>44</v>
      <v>23</v>
      <v>24</v>
      <v>25</v>
      <v>26</v>
      <v>44</v>
      <v>38</v>
      <v>44</v>
      <v>44</v>
      <v>44</v>
      <v>44</v>
      <v>44</v>
      <v>44</v>
      <v>44</v>
      <v>44</v>
      <v>44</v>
      <v>44</v>
      <v>27</v>
    </spb>
    <spb s="2">
      <v>4</v>
      <v>Name</v>
      <v>LearnMoreOnLink</v>
    </spb>
    <spb s="10">
      <v>2019</v>
      <v>2019</v>
      <v>square km</v>
      <v>per thousand (2018)</v>
      <v>2021</v>
      <v>2019</v>
      <v>2018</v>
      <v>per liter (2016)</v>
      <v>2019</v>
      <v>years (2018)</v>
      <v>2018</v>
      <v>per thousand (2018)</v>
      <v>2019</v>
      <v>2017</v>
      <v>2016</v>
      <v>2019</v>
      <v>2016</v>
      <v>2017</v>
      <v>kilotons per year (2016)</v>
      <v>deaths per 100,000 (2017)</v>
      <v>kWh (2014)</v>
      <v>2015</v>
      <v>2018</v>
      <v>2017</v>
      <v>2017</v>
      <v>2017</v>
      <v>2017</v>
      <v>2017</v>
      <v>2015</v>
      <v>2017</v>
      <v>2017</v>
      <v>2017</v>
      <v>2017</v>
      <v>2019</v>
    </spb>
    <spb s="0">
      <v xml:space="preserve">Wikipedia	Cia	travel.state.gov	</v>
      <v xml:space="preserve">CC-BY-SA			</v>
      <v xml:space="preserve">http://en.wikipedia.org/wiki/United_Kingdom	https://www.cia.gov/library/publications/the-world-factbook/geos/uk.html?Transportation	https://travel.state.gov/content/travel/en/international-travel/International-Travel-Country-Information-Pages/UnitedKingdom.html?wcmmode=disabled	</v>
      <v xml:space="preserve">http://creativecommons.org/licenses/by-sa/3.0/			</v>
    </spb>
    <spb s="0">
      <v xml:space="preserve">Wikipedia	</v>
      <v xml:space="preserve">CC BY-SA 3.0	</v>
      <v xml:space="preserve">https://en.wikipedia.org/wiki/United_Kingdom	</v>
      <v xml:space="preserve">https://creativecommons.org/licenses/by-sa/3.0	</v>
    </spb>
    <spb s="0">
      <v xml:space="preserve">Wikipedia	</v>
      <v xml:space="preserve">CC-BY-SA	</v>
      <v xml:space="preserve">http://en.wikipedia.org/wiki/United_Kingdom	</v>
      <v xml:space="preserve">http://creativecommons.org/licenses/by-sa/3.0/	</v>
    </spb>
    <spb s="0">
      <v xml:space="preserve">Cia	</v>
      <v xml:space="preserve">	</v>
      <v xml:space="preserve">https://www.cia.gov/library/publications/the-world-factbook/geos/uk.html?Transportation	</v>
      <v xml:space="preserve">	</v>
    </spb>
    <spb s="9">
      <v>12</v>
      <v>67</v>
      <v>68</v>
      <v>68</v>
      <v>15</v>
      <v>68</v>
      <v>68</v>
      <v>68</v>
      <v>69</v>
      <v>68</v>
      <v>68</v>
      <v>69</v>
      <v>68</v>
      <v>68</v>
      <v>70</v>
      <v>18</v>
      <v>67</v>
      <v>70</v>
      <v>19</v>
      <v>68</v>
      <v>70</v>
      <v>20</v>
      <v>21</v>
      <v>22</v>
      <v>70</v>
      <v>70</v>
      <v>68</v>
      <v>70</v>
      <v>23</v>
      <v>24</v>
      <v>25</v>
      <v>26</v>
      <v>70</v>
      <v>67</v>
      <v>70</v>
      <v>70</v>
      <v>70</v>
      <v>70</v>
      <v>70</v>
      <v>70</v>
      <v>70</v>
      <v>70</v>
      <v>70</v>
      <v>70</v>
      <v>27</v>
    </spb>
    <spb s="10">
      <v>2019</v>
      <v>2019</v>
      <v>square km</v>
      <v>per thousand (2018)</v>
      <v>2021</v>
      <v>2019</v>
      <v>2018</v>
      <v>per liter (2016)</v>
      <v>2019</v>
      <v>years (2018)</v>
      <v>2018</v>
      <v>per thousand (2018)</v>
      <v>2019</v>
      <v>2017</v>
      <v>2016</v>
      <v>2019</v>
      <v>2016</v>
      <v>2018</v>
      <v>kilotons per year (2016)</v>
      <v>deaths per 100,000 (2017)</v>
      <v>kWh (2014)</v>
      <v>2015</v>
      <v>2008</v>
      <v>2016</v>
      <v>2016</v>
      <v>2016</v>
      <v>2016</v>
      <v>2016</v>
      <v>2015</v>
      <v>2016</v>
      <v>2016</v>
      <v>2017</v>
      <v>2017</v>
      <v>2019</v>
    </spb>
    <spb s="0">
      <v xml:space="preserve">Wikipedia	</v>
      <v xml:space="preserve">CC-BY-SA	</v>
      <v xml:space="preserve">http://en.wikipedia.org/wiki/London	</v>
      <v xml:space="preserve">http://creativecommons.org/licenses/by-sa/3.0/	</v>
    </spb>
    <spb s="0">
      <v xml:space="preserve">Wikipedia	Sec	</v>
      <v xml:space="preserve">CC-BY-SA		</v>
      <v xml:space="preserve">http://en.wikipedia.org/wiki/London	https://www.sec.gov/cgi-bin/browse-edgar?action=getcompany&amp;CIK=0001924953	</v>
      <v xml:space="preserve">http://creativecommons.org/licenses/by-sa/3.0/		</v>
    </spb>
    <spb s="0">
      <v xml:space="preserve">Wikipedia	Wikipedia	Sec	</v>
      <v xml:space="preserve">CC-BY-SA	CC-BY-SA		</v>
      <v xml:space="preserve">http://en.wikipedia.org/wiki/London	https://en.wikipedia.org/wiki/London	https://www.sec.gov/cgi-bin/browse-edgar?action=getcompany&amp;CIK=0001924953	</v>
      <v xml:space="preserve">http://creativecommons.org/licenses/by-sa/3.0/	http://creativecommons.org/licenses/by-sa/3.0/		</v>
    </spb>
    <spb s="0">
      <v xml:space="preserve">Wikipedia	Wikidata	Wikipedia	</v>
      <v xml:space="preserve">CC-BY-SA		CC-BY-SA	</v>
      <v xml:space="preserve">http://en.wikipedia.org/wiki/London	https://www.wikidata.org/wiki/Q84	https://en.wikipedia.org/wiki/London	</v>
      <v xml:space="preserve">http://creativecommons.org/licenses/by-sa/3.0/		http://creativecommons.org/licenses/by-sa/3.0/	</v>
    </spb>
    <spb s="17">
      <v>73</v>
      <v>74</v>
      <v>73</v>
      <v>74</v>
      <v>73</v>
      <v>75</v>
      <v>76</v>
      <v>73</v>
    </spb>
    <spb s="2">
      <v>5</v>
      <v>Name</v>
      <v>LearnMoreOnLink</v>
    </spb>
    <spb s="18">
      <v>1</v>
      <v>12</v>
    </spb>
    <spb s="8">
      <v>13</v>
    </spb>
    <spb s="0">
      <v xml:space="preserve">Wikipedia	</v>
      <v xml:space="preserve">CC BY-SA 3.0	</v>
      <v xml:space="preserve">https://en.wikipedia.org/wiki/London	</v>
      <v xml:space="preserve">https://creativecommons.org/licenses/by-sa/3.0	</v>
    </spb>
    <spb s="19">
      <v>81</v>
      <v>81</v>
      <v>81</v>
      <v>81</v>
      <v>81</v>
      <v>81</v>
      <v>81</v>
      <v>81</v>
      <v>81</v>
      <v>81</v>
    </spb>
    <spb s="2">
      <v>6</v>
      <v>Name</v>
      <v>LearnMoreOnLink</v>
    </spb>
    <spb s="0">
      <v xml:space="preserve">Wikipedia	Cia	Facebook	</v>
      <v xml:space="preserve">CC-BY-SA			</v>
      <v xml:space="preserve">http://en.wikipedia.org/wiki/Spain	https://www.cia.gov/library/publications/the-world-factbook/geos/sp.html?Transportation	https://www.facebook.com/spain.info.no	</v>
      <v xml:space="preserve">http://creativecommons.org/licenses/by-sa/3.0/			</v>
    </spb>
    <spb s="0">
      <v xml:space="preserve">Cia	</v>
      <v xml:space="preserve">	</v>
      <v xml:space="preserve">https://www.cia.gov/library/publications/the-world-factbook/geos/sp.html?Transportation	</v>
      <v xml:space="preserve">	</v>
    </spb>
    <spb s="0">
      <v xml:space="preserve">Wikipedia	Wikipedia	Cia	Ine	Facebook	Sec	</v>
      <v xml:space="preserve">CC-BY-SA	CC-BY-SA					</v>
      <v xml:space="preserve">http://en.wikipedia.org/wiki/Spain	https://en.wikipedia.org/wiki/Spain	https://www.cia.gov/library/publications/the-world-factbook/geos/sp.html?Transportation	http://www.ine.es/jaxiT3/Tabla.htm?t=9681&amp;L=1	https://www.facebook.com/spain.info.no	https://www.sec.gov/cgi-bin/browse-edgar?action=getcompany&amp;CIK=0001921938	</v>
      <v xml:space="preserve">http://creativecommons.org/licenses/by-sa/3.0/	http://creativecommons.org/licenses/by-sa/3.0/					</v>
    </spb>
    <spb s="0">
      <v xml:space="preserve">Wikipedia	</v>
      <v xml:space="preserve">CC-BY-SA	</v>
      <v xml:space="preserve">http://en.wikipedia.org/wiki/Spain	</v>
      <v xml:space="preserve">http://creativecommons.org/licenses/by-sa/3.0/	</v>
    </spb>
    <spb s="0">
      <v xml:space="preserve">Wikipedia	Cia	</v>
      <v xml:space="preserve">CC-BY-SA		</v>
      <v xml:space="preserve">http://en.wikipedia.org/wiki/Spain	https://www.cia.gov/library/publications/the-world-factbook/geos/sp.html?Transportation	</v>
      <v xml:space="preserve">http://creativecommons.org/licenses/by-sa/3.0/		</v>
    </spb>
    <spb s="0">
      <v xml:space="preserve">Wikipedia	Wikipedia	Cia	Facebook	Sec	</v>
      <v xml:space="preserve">CC-BY-SA	CC-BY-SA				</v>
      <v xml:space="preserve">http://en.wikipedia.org/wiki/Spain	http://fr.wikipedia.org/wiki/Espagne	https://www.cia.gov/library/publications/the-world-factbook/geos/sp.html?Transportation	https://www.facebook.com/spain.info.no	https://www.sec.gov/cgi-bin/browse-edgar?action=getcompany&amp;CIK=0001921938	</v>
      <v xml:space="preserve">http://creativecommons.org/licenses/by-sa/3.0/	http://creativecommons.org/licenses/by-sa/3.0/				</v>
    </spb>
    <spb s="20">
      <v>12</v>
      <v>84</v>
      <v>85</v>
      <v>86</v>
      <v>15</v>
      <v>41</v>
      <v>86</v>
      <v>87</v>
      <v>87</v>
      <v>88</v>
      <v>89</v>
      <v>87</v>
      <v>87</v>
      <v>85</v>
      <v>18</v>
      <v>84</v>
      <v>85</v>
      <v>19</v>
      <v>87</v>
      <v>85</v>
      <v>20</v>
      <v>21</v>
      <v>22</v>
      <v>85</v>
      <v>85</v>
      <v>89</v>
      <v>85</v>
      <v>23</v>
      <v>24</v>
      <v>25</v>
      <v>26</v>
      <v>85</v>
      <v>84</v>
      <v>85</v>
      <v>85</v>
      <v>85</v>
      <v>85</v>
      <v>85</v>
      <v>85</v>
      <v>85</v>
      <v>85</v>
      <v>85</v>
      <v>85</v>
      <v>27</v>
    </spb>
    <spb s="10">
      <v>2019</v>
      <v>2019</v>
      <v>square km</v>
      <v>per thousand (2018)</v>
      <v>2019</v>
      <v>2019</v>
      <v>2018</v>
      <v>per liter (2016)</v>
      <v>2019</v>
      <v>years (2018)</v>
      <v>2018</v>
      <v>per thousand (2018)</v>
      <v>2019</v>
      <v>2017</v>
      <v>2016</v>
      <v>2019</v>
      <v>2016</v>
      <v>2017</v>
      <v>kilotons per year (2016)</v>
      <v>deaths per 100,000 (2017)</v>
      <v>kWh (2014)</v>
      <v>2015</v>
      <v>2019</v>
      <v>2017</v>
      <v>2017</v>
      <v>2017</v>
      <v>2017</v>
      <v>2017</v>
      <v>2015</v>
      <v>2017</v>
      <v>2017</v>
      <v>2017</v>
      <v>2017</v>
      <v>2019</v>
    </spb>
    <spb s="0">
      <v xml:space="preserve">Wikipedia	</v>
      <v xml:space="preserve">CC0	</v>
      <v xml:space="preserve">http://it.wikipedia.org/wiki/Spagna	</v>
      <v xml:space="preserve">http://creativecommons.org/publicdomain/zero/1.0/deed.en	</v>
    </spb>
    <spb s="0">
      <v xml:space="preserve">Wikipedia	</v>
      <v xml:space="preserve">CC-BY-SA	</v>
      <v xml:space="preserve">http://en.wikipedia.org/wiki/Madrid	</v>
      <v xml:space="preserve">http://creativecommons.org/licenses/by-sa/3.0/	</v>
    </spb>
    <spb s="0">
      <v xml:space="preserve">Wikipedia	croctail.corpwatch.org	Sec	</v>
      <v xml:space="preserve">CC-BY-SA			</v>
      <v xml:space="preserve">http://en.wikipedia.org/wiki/Madrid	http://croctail.corpwatch.org/#cw_225280,cw_225280	https://www.sec.gov/cgi-bin/browse-edgar?action=getcompany&amp;CIK=0001908824	</v>
      <v xml:space="preserve">http://creativecommons.org/licenses/by-sa/3.0/			</v>
    </spb>
    <spb s="0">
      <v xml:space="preserve">Wikipedia	Wikipedia	Wikipedia	Sec	</v>
      <v xml:space="preserve">CC-BY-SA	CC-BY-SA	CC-BY-SA		</v>
      <v xml:space="preserve">http://en.wikipedia.org/wiki/Madrid	http://en.wikipedia.org/wiki/Culture_of_the_Community_of_Madrid	https://en.wikipedia.org/wiki/Madrid	https://www.sec.gov/cgi-bin/browse-edgar?action=getcompany&amp;CIK=0001908824	</v>
      <v xml:space="preserve">http://creativecommons.org/licenses/by-sa/3.0/	http://creativecommons.org/licenses/by-sa/3.0/	http://creativecommons.org/licenses/by-sa/3.0/		</v>
    </spb>
    <spb s="14">
      <v>93</v>
      <v>94</v>
      <v>93</v>
      <v>94</v>
      <v>93</v>
      <v>95</v>
      <v>93</v>
    </spb>
    <spb s="2">
      <v>7</v>
      <v>Name</v>
      <v>LearnMoreOnLink</v>
    </spb>
    <spb s="16">
      <v>square km</v>
      <v>2012</v>
    </spb>
    <spb s="0">
      <v xml:space="preserve">Wikipedia	</v>
      <v xml:space="preserve">CC BY-SA 3.0	</v>
      <v xml:space="preserve">https://en.wikipedia.org/wiki/Madrid	</v>
      <v xml:space="preserve">https://creativecommons.org/licenses/by-sa/3.0	</v>
    </spb>
    <spb s="21">
      <v>99</v>
      <v>99</v>
      <v>99</v>
      <v>99</v>
      <v>99</v>
      <v>99</v>
      <v>99</v>
      <v>99</v>
      <v>99</v>
    </spb>
    <spb s="2">
      <v>8</v>
      <v>Name</v>
      <v>LearnMoreOnLink</v>
    </spb>
    <spb s="16">
      <v>square km</v>
      <v>2023</v>
    </spb>
    <spb s="0">
      <v xml:space="preserve">Wikipedia	</v>
      <v xml:space="preserve">CC BY-SA 3.0	</v>
      <v xml:space="preserve">https://en.wikipedia.org/wiki/Spain	</v>
      <v xml:space="preserve">https://creativecommons.org/licenses/by-sa/3.0	</v>
    </spb>
    <spb s="9">
      <v>12</v>
      <v>84</v>
      <v>103</v>
      <v>103</v>
      <v>15</v>
      <v>103</v>
      <v>103</v>
      <v>103</v>
      <v>87</v>
      <v>103</v>
      <v>103</v>
      <v>87</v>
      <v>103</v>
      <v>103</v>
      <v>85</v>
      <v>18</v>
      <v>84</v>
      <v>85</v>
      <v>19</v>
      <v>103</v>
      <v>85</v>
      <v>20</v>
      <v>21</v>
      <v>22</v>
      <v>85</v>
      <v>85</v>
      <v>103</v>
      <v>85</v>
      <v>23</v>
      <v>24</v>
      <v>25</v>
      <v>26</v>
      <v>85</v>
      <v>84</v>
      <v>85</v>
      <v>85</v>
      <v>85</v>
      <v>85</v>
      <v>85</v>
      <v>85</v>
      <v>85</v>
      <v>85</v>
      <v>85</v>
      <v>85</v>
      <v>27</v>
    </spb>
    <spb s="10">
      <v>2019</v>
      <v>2019</v>
      <v>square km</v>
      <v>per thousand (2018)</v>
      <v>2021</v>
      <v>2019</v>
      <v>2018</v>
      <v>per liter (2016)</v>
      <v>2019</v>
      <v>years (2018)</v>
      <v>2018</v>
      <v>per thousand (2018)</v>
      <v>2019</v>
      <v>2017</v>
      <v>2016</v>
      <v>2019</v>
      <v>2016</v>
      <v>2017</v>
      <v>kilotons per year (2016)</v>
      <v>deaths per 100,000 (2017)</v>
      <v>kWh (2014)</v>
      <v>2015</v>
      <v>2019</v>
      <v>2017</v>
      <v>2017</v>
      <v>2017</v>
      <v>2017</v>
      <v>2017</v>
      <v>2015</v>
      <v>2017</v>
      <v>2017</v>
      <v>2017</v>
      <v>2017</v>
      <v>2019</v>
    </spb>
    <spb s="0">
      <v xml:space="preserve">Wikipedia	Cia	</v>
      <v xml:space="preserve">CC-BY-SA		</v>
      <v xml:space="preserve">http://en.wikipedia.org/wiki/Germany	https://www.cia.gov/library/publications/the-world-factbook/geos/gm.html?Transportation	</v>
      <v xml:space="preserve">http://creativecommons.org/licenses/by-sa/3.0/		</v>
    </spb>
    <spb s="0">
      <v xml:space="preserve">Wikipedia	Wikipedia	Cia	ec.europa.eu	travel.state.gov	Sec	</v>
      <v xml:space="preserve">CC-BY-SA	CC-BY-SA					</v>
      <v xml:space="preserve">http://en.wikipedia.org/wiki/Germany	https://en.wikipedia.org/wiki/Germany	https://www.cia.gov/library/publications/the-world-factbook/geos/gm.html?Transportation	https://ec.europa.eu/CensusHub2/query.do?step=selectHyperCube&amp;qhc=false	https://travel.state.gov/content/travel/en/international-travel/International-Travel-Country-Information-Pages/Germany.html	https://www.sec.gov/cgi-bin/browse-edgar?action=getcompany&amp;CIK=0001902682	</v>
      <v xml:space="preserve">http://creativecommons.org/licenses/by-sa/3.0/	http://creativecommons.org/licenses/by-sa/3.0/					</v>
    </spb>
    <spb s="0">
      <v xml:space="preserve">Wikipedia	Wikipedia	Wikidata	Cia	ec.europa.eu	travel.state.gov	Sec	</v>
      <v xml:space="preserve">CC-BY-SA	CC-BY-SA						</v>
      <v xml:space="preserve">http://en.wikipedia.org/wiki/Germany	http://fr.wikipedia.org/wiki/Allemagne	https://www.wikidata.org/wiki/Q183	https://www.cia.gov/library/publications/the-world-factbook/geos/gm.html?Transportation	https://ec.europa.eu/CensusHub2/query.do?step=selectHyperCube&amp;qhc=false	https://travel.state.gov/content/travel/en/international-travel/International-Travel-Country-Information-Pages/Germany.html	https://www.sec.gov/cgi-bin/browse-edgar?action=getcompany&amp;CIK=0001902682	</v>
      <v xml:space="preserve">http://creativecommons.org/licenses/by-sa/3.0/	http://creativecommons.org/licenses/by-sa/3.0/						</v>
    </spb>
    <spb s="0">
      <v xml:space="preserve">travel.state.gov	</v>
      <v xml:space="preserve">	</v>
      <v xml:space="preserve">https://travel.state.gov/content/travel/en/international-travel/International-Travel-Country-Information-Pages/Germany.html	</v>
      <v xml:space="preserve">	</v>
    </spb>
    <spb s="9">
      <v>12</v>
      <v>13</v>
      <v>106</v>
      <v>107</v>
      <v>15</v>
      <v>41</v>
      <v>107</v>
      <v>16</v>
      <v>16</v>
      <v>106</v>
      <v>108</v>
      <v>16</v>
      <v>16</v>
      <v>109</v>
      <v>17</v>
      <v>18</v>
      <v>13</v>
      <v>17</v>
      <v>19</v>
      <v>16</v>
      <v>17</v>
      <v>20</v>
      <v>21</v>
      <v>22</v>
      <v>17</v>
      <v>17</v>
      <v>108</v>
      <v>17</v>
      <v>23</v>
      <v>24</v>
      <v>25</v>
      <v>26</v>
      <v>17</v>
      <v>13</v>
      <v>17</v>
      <v>17</v>
      <v>17</v>
      <v>17</v>
      <v>17</v>
      <v>17</v>
      <v>17</v>
      <v>17</v>
      <v>17</v>
      <v>17</v>
      <v>27</v>
    </spb>
    <spb s="0">
      <v xml:space="preserve">Wikipedia	</v>
      <v xml:space="preserve">Public domain	</v>
      <v xml:space="preserve">http://en.wikipedia.org/wiki/Germany	</v>
      <v xml:space="preserve">http://en.wikipedia.org/wiki/Public_domain	</v>
    </spb>
    <spb s="0">
      <v xml:space="preserve">Wikipedia	Wikidata	ergebnisse.zensus2011.de	Sec	Weathertrends360	</v>
      <v xml:space="preserve">CC-BY-SA					</v>
      <v xml:space="preserve">http://en.wikipedia.org/wiki/Berlin	https://www.wikidata.org/wiki/Q64	https://ergebnisse.zensus2011.de/?locale=en#dynTable:statUnit=WOHNUNG;absRel=ANZAHL;ags=01,02,03,04,05,06,07,08,09,10,11,12,13,14,15,16;agsAxis=X;yAxis=ZAHLWOHNGN_HHG	https://www.sec.gov/cgi-bin/browse-edgar?action=getcompany&amp;CIK=0001869858	https://www.weathertrends360.com/	</v>
      <v xml:space="preserve">http://creativecommons.org/licenses/by-sa/3.0/					</v>
    </spb>
    <spb s="0">
      <v xml:space="preserve">Wikipedia	Wikipedia	ergebnisse.zensus2011.de	Sec	</v>
      <v xml:space="preserve">CC-BY-SA	CC-BY-SA			</v>
      <v xml:space="preserve">http://en.wikipedia.org/wiki/Berlin	https://en.wikipedia.org/wiki/Berlin	https://ergebnisse.zensus2011.de/?locale=en#dynTable:statUnit=WOHNUNG;absRel=ANZAHL;ags=01,02,03,04,05,06,07,08,09,10,11,12,13,14,15,16;agsAxis=X;yAxis=ZAHLWOHNGN_HHG	https://www.sec.gov/cgi-bin/browse-edgar?action=getcompany&amp;CIK=0001869858	</v>
      <v xml:space="preserve">http://creativecommons.org/licenses/by-sa/3.0/	http://creativecommons.org/licenses/by-sa/3.0/			</v>
    </spb>
    <spb s="1">
      <v>2</v>
      <v>112</v>
      <v>1</v>
      <v>2</v>
      <v>112</v>
      <v>2</v>
      <v>2</v>
      <v>1</v>
      <v>113</v>
      <v>1</v>
    </spb>
    <spb s="2">
      <v>9</v>
      <v>Name</v>
      <v>LearnMoreOnLink</v>
    </spb>
    <spb s="7">
      <v>square km</v>
      <v>2011</v>
      <v>2020</v>
      <v>2011</v>
      <v>2011</v>
    </spb>
    <spb s="0">
      <v xml:space="preserve">Wikipedia	</v>
      <v xml:space="preserve">CC BY-SA 3.0	</v>
      <v xml:space="preserve">https://en.wikipedia.org/wiki/Paris	</v>
      <v xml:space="preserve">https://creativecommons.org/licenses/by-sa/3.0	</v>
    </spb>
    <spb s="21">
      <v>117</v>
      <v>117</v>
      <v>117</v>
      <v>117</v>
      <v>117</v>
      <v>117</v>
      <v>117</v>
      <v>117</v>
      <v>117</v>
    </spb>
    <spb s="16">
      <v>square km</v>
      <v>2020</v>
    </spb>
    <spb s="0">
      <v xml:space="preserve">Wikipedia	Cia	travel.state.gov	</v>
      <v xml:space="preserve">CC-BY-SA			</v>
      <v xml:space="preserve">http://en.wikipedia.org/wiki/France	https://www.cia.gov/library/publications/the-world-factbook/geos/fr.html?Transportation	https://travel.state.gov/content/travel/en/international-travel/International-Travel-Country-Information-Pages/Monaco.html	</v>
      <v xml:space="preserve">http://creativecommons.org/licenses/by-sa/3.0/			</v>
    </spb>
    <spb s="0">
      <v xml:space="preserve">Wikipedia	</v>
      <v xml:space="preserve">CC BY-SA 3.0	</v>
      <v xml:space="preserve">https://en.wikipedia.org/wiki/France	</v>
      <v xml:space="preserve">https://creativecommons.org/licenses/by-sa/3.0	</v>
    </spb>
    <spb s="0">
      <v xml:space="preserve">Wikipedia	</v>
      <v xml:space="preserve">CC-BY-SA	</v>
      <v xml:space="preserve">http://en.wikipedia.org/wiki/France	</v>
      <v xml:space="preserve">http://creativecommons.org/licenses/by-sa/3.0/	</v>
    </spb>
    <spb s="0">
      <v xml:space="preserve">Cia	</v>
      <v xml:space="preserve">	</v>
      <v xml:space="preserve">https://www.cia.gov/library/publications/the-world-factbook/geos/fr.html?Transportation	</v>
      <v xml:space="preserve">	</v>
    </spb>
    <spb s="9">
      <v>12</v>
      <v>120</v>
      <v>121</v>
      <v>121</v>
      <v>15</v>
      <v>121</v>
      <v>121</v>
      <v>121</v>
      <v>122</v>
      <v>121</v>
      <v>121</v>
      <v>122</v>
      <v>121</v>
      <v>121</v>
      <v>123</v>
      <v>18</v>
      <v>120</v>
      <v>123</v>
      <v>19</v>
      <v>121</v>
      <v>123</v>
      <v>20</v>
      <v>21</v>
      <v>22</v>
      <v>123</v>
      <v>123</v>
      <v>121</v>
      <v>123</v>
      <v>23</v>
      <v>24</v>
      <v>25</v>
      <v>26</v>
      <v>123</v>
      <v>120</v>
      <v>123</v>
      <v>123</v>
      <v>123</v>
      <v>123</v>
      <v>123</v>
      <v>123</v>
      <v>123</v>
      <v>123</v>
      <v>123</v>
      <v>123</v>
      <v>27</v>
    </spb>
    <spb s="10">
      <v>2019</v>
      <v>2019</v>
      <v>square km</v>
      <v>per thousand (2018)</v>
      <v>2021</v>
      <v>2019</v>
      <v>2018</v>
      <v>per liter (2016)</v>
      <v>2019</v>
      <v>years (2018)</v>
      <v>2018</v>
      <v>per thousand (2018)</v>
      <v>2019</v>
      <v>2017</v>
      <v>2016</v>
      <v>2019</v>
      <v>2016</v>
      <v>2018</v>
      <v>kilotons per year (2014)</v>
      <v>deaths per 100,000 (2017)</v>
      <v>kWh (2014)</v>
      <v>2015</v>
      <v>2018</v>
      <v>2017</v>
      <v>2017</v>
      <v>2017</v>
      <v>2017</v>
      <v>2017</v>
      <v>2015</v>
      <v>2017</v>
      <v>2017</v>
      <v>2017</v>
      <v>2017</v>
      <v>2019</v>
    </spb>
    <spb s="0">
      <v xml:space="preserve">Wikipedia	Wikipedia	</v>
      <v xml:space="preserve">CC-BY-SA	CC-BY-SA	</v>
      <v xml:space="preserve">http://en.wikipedia.org/wiki/Paris	http://fr.wikipedia.org/wiki/Paris	</v>
      <v xml:space="preserve">http://creativecommons.org/licenses/by-sa/3.0/	http://creativecommons.org/licenses/by-sa/3.0/	</v>
    </spb>
    <spb s="0">
      <v xml:space="preserve">Wikipedia	Twitter	Sec	Weathertrends360	</v>
      <v xml:space="preserve">CC-BY-SA				</v>
      <v xml:space="preserve">http://en.wikipedia.org/wiki/Paris	https://twitter.com/Paris	https://www.sec.gov/cgi-bin/browse-edgar?action=getcompany&amp;CIK=0001929509	https://www.weathertrends360.com/	</v>
      <v xml:space="preserve">http://creativecommons.org/licenses/by-sa/3.0/				</v>
    </spb>
    <spb s="0">
      <v xml:space="preserve">Wikipedia	</v>
      <v xml:space="preserve">CC-BY-SA	</v>
      <v xml:space="preserve">http://en.wikipedia.org/wiki/Paris	</v>
      <v xml:space="preserve">http://creativecommons.org/licenses/by-sa/3.0/	</v>
    </spb>
    <spb s="0">
      <v xml:space="preserve">Wikipedia	Wikipedia	Sec	</v>
      <v xml:space="preserve">CC-BY-SA	CC-BY-SA		</v>
      <v xml:space="preserve">http://en.wikipedia.org/wiki/Paris	https://en.wikipedia.org/wiki/Paris	https://www.sec.gov/cgi-bin/browse-edgar?action=getcompany&amp;CIK=0001929509	</v>
      <v xml:space="preserve">http://creativecommons.org/licenses/by-sa/3.0/	http://creativecommons.org/licenses/by-sa/3.0/		</v>
    </spb>
    <spb s="0">
      <v xml:space="preserve">Wikipedia	Wikipedia	Wikipedia	Wikidata	Wikipedia	</v>
      <v xml:space="preserve">CC-BY-SA	CC-BY-SA	CC-BY-SA		CC-BY-SA	</v>
      <v xml:space="preserve">http://en.wikipedia.org/wiki/Paris	http://de.wikipedia.org/wiki/Paris	http://fr.wikipedia.org/wiki/Paris	https://www.wikidata.org/wiki/Q90	http://sco.wikipedia.org/wiki/Leet_o_sister_an_pairtner_ceeties_o_Paris	</v>
      <v xml:space="preserve">http://creativecommons.org/licenses/by-sa/3.0/	http://creativecommons.org/licenses/by-sa/3.0/	http://creativecommons.org/licenses/by-sa/3.0/		http://creativecommons.org/licenses/by-sa/3.0/	</v>
    </spb>
    <spb s="22">
      <v>126</v>
      <v>127</v>
      <v>127</v>
      <v>128</v>
      <v>129</v>
      <v>130</v>
    </spb>
    <spb s="16">
      <v>square km</v>
      <v>2015</v>
    </spb>
    <spb s="23">
      <v>10</v>
    </spb>
  </spbData>
</supportingPropertyBags>
</file>

<file path=xl/richData/rdsupportingpropertybagstructure.xml><?xml version="1.0" encoding="utf-8"?>
<spbStructures xmlns="http://schemas.microsoft.com/office/spreadsheetml/2017/richdata2" count="24">
  <s>
    <k n="SourceText" t="s"/>
    <k n="LicenseText" t="s"/>
    <k n="SourceAddress" t="s"/>
    <k n="LicenseAddress" t="s"/>
  </s>
  <s>
    <k n="Area" t="spb"/>
    <k n="Name" t="spb"/>
    <k n="Households" t="spb"/>
    <k n="Population" t="spb"/>
    <k n="UniqueName" t="spb"/>
    <k n="Description" t="spb"/>
    <k n="Abbreviation" t="spb"/>
    <k n="Housing units" t="spb"/>
    <k n="Country/region" t="spb"/>
    <k n="Persons per household" t="spb"/>
  </s>
  <s>
    <k n="^Order" t="spba"/>
    <k n="TitleProperty" t="s"/>
    <k n="SubTitleProperty" t="s"/>
  </s>
  <s>
    <k n="ShowInCardView" t="b"/>
    <k n="ShowInDotNotation" t="b"/>
    <k n="ShowInAutoComplete" t="b"/>
  </s>
  <s>
    <k n="UniqueName" t="spb"/>
    <k n="VDPID/VSID" t="spb"/>
    <k n="LearnMoreOnLink" t="spb"/>
  </s>
  <s>
    <k n="Name" t="i"/>
    <k n="Image" t="i"/>
  </s>
  <s>
    <k n="link" t="s"/>
    <k n="logo" t="s"/>
    <k n="name" t="s"/>
  </s>
  <s>
    <k n="Area" t="s"/>
    <k n="Households" t="s"/>
    <k n="Population" t="s"/>
    <k n="Housing units" t="s"/>
    <k n="Persons per household" t="s"/>
  </s>
  <s>
    <k n="_Self" t="i"/>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ShowInDotNotation" t="b"/>
    <k n="ShowInAutoComplete" t="b"/>
  </s>
  <s>
    <k n="UniqueName" t="spb"/>
    <k n="VDPID/VSID" t="spb"/>
    <k n="Description" t="spb"/>
    <k n="LearnMoreOnLink" t="spb"/>
  </s>
  <s>
    <k n="Name" t="i"/>
    <k n="Image" t="i"/>
    <k n="Description" t="i"/>
  </s>
  <s>
    <k n="Area" t="spb"/>
    <k n="Name" t="spb"/>
    <k n="Population" t="spb"/>
    <k n="UniqueName" t="spb"/>
    <k n="Description" t="spb"/>
    <k n="Country/region" t="spb"/>
    <k n="Admin Division 1 (State/province/other)" t="spb"/>
  </s>
  <s>
    <k n="UniqueName" t="spb"/>
    <k n="VDPID/VSID" t="spb"/>
    <k n="Description" t="spb"/>
    <k n="Time zone(s)" t="spb"/>
    <k n="LearnMoreOnLink" t="spb"/>
  </s>
  <s>
    <k n="Area" t="s"/>
    <k n="Population" t="s"/>
  </s>
  <s>
    <k n="Area" t="spb"/>
    <k n="Name" t="spb"/>
    <k n="Population" t="spb"/>
    <k n="UniqueName" t="spb"/>
    <k n="Description" t="spb"/>
    <k n="Country/region" t="spb"/>
    <k n="Admin Division 1 (State/province/other)" t="spb"/>
    <k n="Admin Division 2 (County/district/other)" t="spb"/>
  </s>
  <s>
    <k n="Name" t="i"/>
    <k n="Description" t="i"/>
  </s>
  <s>
    <k n="Area" t="spb"/>
    <k n="Name" t="spb"/>
    <k n="Latitude" t="spb"/>
    <k n="Longitude" t="spb"/>
    <k n="Population" t="spb"/>
    <k n="UniqueName" t="spb"/>
    <k n="Description" t="spb"/>
    <k n="Country/region" t="spb"/>
    <k n="Admin Division 1 (State/province/other)" t="spb"/>
    <k n="Admin Division 2 (County/district/other)" t="spb"/>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Latitude" t="spb"/>
    <k n="Longitude" t="spb"/>
    <k n="Population" t="spb"/>
    <k n="UniqueName" t="spb"/>
    <k n="Description" t="spb"/>
    <k n="Country/region" t="spb"/>
    <k n="Admin Division 1 (State/province/other)" t="spb"/>
  </s>
  <s>
    <k n="Area" t="spb"/>
    <k n="Name" t="spb"/>
    <k n="UniqueName" t="spb"/>
    <k n="Description" t="spb"/>
    <k n="Country/region" t="spb"/>
    <k n="Admin Division 1 (State/province/other)" t="spb"/>
  </s>
  <s>
    <k n="^Order" t="spba"/>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6">
    <x:dxf>
      <x:numFmt numFmtId="14" formatCode="0.00%"/>
    </x:dxf>
    <x:dxf>
      <x:numFmt numFmtId="3" formatCode="#,##0"/>
    </x:dxf>
    <x:dxf>
      <x:numFmt numFmtId="2" formatCode="0.00"/>
    </x:dxf>
    <x:dxf>
      <x:numFmt numFmtId="1" formatCode="0"/>
    </x:dxf>
    <x:dxf>
      <x:numFmt numFmtId="4" formatCode="#,##0.00"/>
    </x:dxf>
    <x:dxf>
      <x:numFmt numFmtId="0" formatCode="General"/>
    </x:dxf>
  </dxfs>
  <richProperties>
    <rPr n="IsTitleField" t="b"/>
    <rPr n="IsHeroField" t="b"/>
    <rPr n="NumberFormat" t="s"/>
    <rPr n="RequiresInlineAttribution" t="b"/>
  </richProperties>
  <richStyles>
    <rSty>
      <rpv i="0">1</rpv>
    </rSty>
    <rSty>
      <rpv i="1">1</rpv>
    </rSty>
    <rSty dxfid="1">
      <rpv i="2">#,##0</rpv>
    </rSty>
    <rSty dxfid="2">
      <rpv i="2">0.00</rpv>
    </rSty>
    <rSty dxfid="0">
      <rpv i="2">0.0%</rpv>
    </rSty>
    <rSty dxfid="3">
      <rpv i="2">0</rpv>
    </rSty>
    <rSty dxfid="4">
      <rpv i="2">#,##0.00</rpv>
    </rSty>
    <rSty dxfid="5">
      <rpv i="2">0.0</rpv>
    </rSty>
    <rSty dxfid="5">
      <rpv i="2">_([$$-en-US]* #,##0.00_);_([$$-en-US]* (#,##0.00);_([$$-en-US]* "-"??_);_(@_)</rpv>
    </rSty>
    <rSty dxfid="5">
      <rpv i="2">_([$$-en-US]* #,##0_);_([$$-en-US]* (#,##0);_([$$-en-US]* "-"_);_(@_)</rpv>
    </rSty>
    <rSty dxfid="0"/>
    <rSty>
      <rpv i="3">1</rpv>
    </rSty>
    <rSty dxfid="5">
      <rpv i="2">0.0000</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5E7059D3-7ED0-442E-B9F9-78B35407062E}" sourceName="City">
  <pivotTables>
    <pivotTable tabId="10" name="PivotTable8"/>
    <pivotTable tabId="10" name="PivotTable1"/>
    <pivotTable tabId="10" name="PivotTable13"/>
    <pivotTable tabId="10" name="PivotTable2"/>
    <pivotTable tabId="10" name="PivotTable3"/>
    <pivotTable tabId="10" name="PivotTable4"/>
    <pivotTable tabId="10" name="PivotTable5"/>
    <pivotTable tabId="10" name="PivotTable6"/>
    <pivotTable tabId="10" name="PivotTable7"/>
    <pivotTable tabId="10" name="PivotTable9"/>
    <pivotTable tabId="10" name="PivotTable10"/>
  </pivotTables>
  <data>
    <tabular pivotCacheId="783965133">
      <items count="5">
        <i x="3" s="1"/>
        <i x="2" s="1"/>
        <i x="0" s="1"/>
        <i x="1"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0CB31961-90C5-4317-BB3D-2E527C88B374}" sourceName="Manager">
  <pivotTables>
    <pivotTable tabId="10" name="PivotTable5"/>
    <pivotTable tabId="10" name="PivotTable1"/>
    <pivotTable tabId="10" name="PivotTable13"/>
    <pivotTable tabId="10" name="PivotTable2"/>
    <pivotTable tabId="10" name="PivotTable3"/>
    <pivotTable tabId="10" name="PivotTable4"/>
    <pivotTable tabId="10" name="PivotTable6"/>
    <pivotTable tabId="10" name="PivotTable7"/>
    <pivotTable tabId="10" name="PivotTable8"/>
    <pivotTable tabId="10" name="PivotTable9"/>
    <pivotTable tabId="10" name="PivotTable10"/>
  </pivotTables>
  <data>
    <tabular pivotCacheId="783965133">
      <items count="5">
        <i x="2" s="1"/>
        <i x="1" s="1"/>
        <i x="4"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C92D97FC-AC50-4CFA-95A4-AB41D986426E}" cache="Slicer_City" caption="City" rowHeight="257175"/>
  <slicer name="Manager" xr10:uid="{764173DB-8F37-4859-8A96-5D46B8C09578}" cache="Slicer_Manager" caption="Manager"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9D829D92-60FA-4B52-BA94-951AEEEDE9BA}" cache="Slicer_City" caption="City" rowHeight="257175"/>
  <slicer name="Manager 1" xr10:uid="{3429B44D-D213-4C3E-B7CC-ECEDCEF311B0}" cache="Slicer_Manager" caption="Manager"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ED5C045-4360-4DFF-9349-B5F84AA99BC9}" name="Table" displayName="Table" ref="A2:N259" totalsRowShown="0" headerRowDxfId="17">
  <autoFilter ref="A2:N259" xr:uid="{2A501E54-B7DD-4B8B-9366-F4ECF9AF497B}"/>
  <tableColumns count="14">
    <tableColumn id="1" xr3:uid="{67A2D7A8-7345-41AD-8687-C4FFC1AFD24E}" name="Order ID" dataDxfId="16"/>
    <tableColumn id="2" xr3:uid="{62F8D8A7-0C72-49B3-8FBD-6E5436773D7A}" name="Date" dataDxfId="15"/>
    <tableColumn id="3" xr3:uid="{F741790D-FE08-42CD-B5A5-F2D1457FCA34}" name="Product"/>
    <tableColumn id="4" xr3:uid="{FFE934FC-5C8E-4E4F-B920-7E71A21673CF}" name="Price" dataDxfId="14"/>
    <tableColumn id="5" xr3:uid="{C1E5C786-B440-4A45-8674-B930C33A86CE}" name="Quantity" dataDxfId="13"/>
    <tableColumn id="6" xr3:uid="{972D5312-D5B5-41D6-8191-AD108BFF6764}" name="Revenue" dataDxfId="12"/>
    <tableColumn id="7" xr3:uid="{6B19C438-6730-4E97-9024-F247E870D873}" name="Purchase Type" dataDxfId="11"/>
    <tableColumn id="8" xr3:uid="{67D5CEDD-CC0F-436B-B6FE-67E8C3E74752}" name="Payment Method" dataDxfId="10"/>
    <tableColumn id="9" xr3:uid="{3DD4EA12-1394-47C7-82D0-9E3C5A374A01}" name="Manager"/>
    <tableColumn id="10" xr3:uid="{8656281A-7484-438C-998C-B9516E6CAA94}" name="City"/>
    <tableColumn id="11" xr3:uid="{2B9B39C9-76AC-4B00-8A2B-9AEC08FA2912}" name="Country/Region"/>
    <tableColumn id="12" xr3:uid="{9029B552-D551-43C2-950B-433BA8F8F707}" name="Cost" dataDxfId="9">
      <calculatedColumnFormula>_xlfn.XLOOKUP(Table[[#This Row],[Product]],Clean!D:D,Clean!G:G)</calculatedColumnFormula>
    </tableColumn>
    <tableColumn id="13" xr3:uid="{5B8B26C4-75BB-422E-9CF5-F49E40A19834}" name="Total Cost" dataDxfId="8"/>
    <tableColumn id="14" xr3:uid="{FE130961-499F-47EC-926B-93D6134431C7}" name="Profit" dataDxfId="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D828420-2A6D-014A-88B1-2BABA3BA0542}" name="Table1" displayName="Table1" ref="B2:M256" totalsRowShown="0" headerRowDxfId="6">
  <autoFilter ref="B2:M256" xr:uid="{CD828420-2A6D-014A-88B1-2BABA3BA0542}"/>
  <tableColumns count="12">
    <tableColumn id="1" xr3:uid="{10C0F244-483F-4A49-B3E1-49B616F196C1}" name="Order ID" dataDxfId="5"/>
    <tableColumn id="2" xr3:uid="{B235E101-74E6-5142-B134-5985F87CF2C6}" name="Date" dataDxfId="4"/>
    <tableColumn id="3" xr3:uid="{088D2698-CC16-384A-AC92-4BBA913E871B}" name="Product"/>
    <tableColumn id="4" xr3:uid="{774386CA-C236-0B40-B729-491CD51B3277}" name="Price" dataDxfId="3"/>
    <tableColumn id="5" xr3:uid="{50AC1BB4-99E7-AC4F-A7F9-302247587674}" name="Quantity" dataDxfId="2"/>
    <tableColumn id="6" xr3:uid="{428F1872-246B-6B47-9CB3-7AC4B776FA81}" name="Cost" dataDxfId="1"/>
    <tableColumn id="7" xr3:uid="{D3D9FF55-4E8A-6542-9CB4-C8C54AEAC563}" name="City"/>
    <tableColumn id="8" xr3:uid="{2CBC5079-34B9-BE47-87E8-44A931B18B57}" name="Country">
      <calculatedColumnFormula array="1">_FV(H3,"Country/region",TRUE)</calculatedColumnFormula>
    </tableColumn>
    <tableColumn id="9" xr3:uid="{9660DC45-78EF-1046-A073-2C01E2E950C1}" name="Purchase Type"/>
    <tableColumn id="10" xr3:uid="{FF607F00-D587-D04B-B4E5-9CAE98EBB849}" name="Payment Method"/>
    <tableColumn id="11" xr3:uid="{ECABAB34-21FD-774F-9BE7-4AB677F2F35E}" name="Manager"/>
    <tableColumn id="12" xr3:uid="{40E4C706-3A34-9640-9136-13AC17F916E2}" name="Revenue" dataDxfId="0">
      <calculatedColumnFormula>Table1[[#This Row],[Price]]*Table1[[#This Row],[Quantity]]</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77E48-6FD4-8644-A782-E6B1D9E27C39}">
  <dimension ref="B2:J264"/>
  <sheetViews>
    <sheetView workbookViewId="0"/>
  </sheetViews>
  <sheetFormatPr defaultColWidth="10.625" defaultRowHeight="15.75" x14ac:dyDescent="0.25"/>
  <cols>
    <col min="4" max="4" width="12.375" customWidth="1"/>
    <col min="7" max="7" width="13" bestFit="1" customWidth="1"/>
    <col min="8" max="8" width="15.375" bestFit="1" customWidth="1"/>
    <col min="9" max="9" width="15.125" bestFit="1" customWidth="1"/>
  </cols>
  <sheetData>
    <row r="2" spans="2:10" x14ac:dyDescent="0.25">
      <c r="B2" s="1" t="s">
        <v>0</v>
      </c>
      <c r="C2" s="1" t="s">
        <v>1</v>
      </c>
      <c r="D2" s="1" t="s">
        <v>2</v>
      </c>
      <c r="E2" s="2" t="s">
        <v>3</v>
      </c>
      <c r="F2" s="1" t="s">
        <v>4</v>
      </c>
      <c r="G2" s="1" t="s">
        <v>5</v>
      </c>
      <c r="H2" s="1" t="s">
        <v>6</v>
      </c>
      <c r="I2" s="1" t="s">
        <v>7</v>
      </c>
      <c r="J2" s="1" t="s">
        <v>8</v>
      </c>
    </row>
    <row r="3" spans="2:10" x14ac:dyDescent="0.25">
      <c r="B3" s="3">
        <v>10452</v>
      </c>
      <c r="C3" s="4">
        <v>44872</v>
      </c>
      <c r="D3" t="s">
        <v>9</v>
      </c>
      <c r="E3" s="3">
        <v>3.49</v>
      </c>
      <c r="F3" s="5">
        <v>573.06590257879645</v>
      </c>
      <c r="G3" s="3" t="s">
        <v>10</v>
      </c>
      <c r="H3" s="3" t="s">
        <v>11</v>
      </c>
      <c r="I3" t="s">
        <v>12</v>
      </c>
      <c r="J3" t="s">
        <v>13</v>
      </c>
    </row>
    <row r="4" spans="2:10" x14ac:dyDescent="0.25">
      <c r="B4" s="3">
        <v>10453</v>
      </c>
      <c r="C4" s="4">
        <v>44872</v>
      </c>
      <c r="D4" t="s">
        <v>14</v>
      </c>
      <c r="E4" s="3">
        <v>2.95</v>
      </c>
      <c r="F4" s="5">
        <v>745.7627118644067</v>
      </c>
      <c r="G4" s="3" t="s">
        <v>10</v>
      </c>
      <c r="H4" s="3" t="s">
        <v>11</v>
      </c>
      <c r="I4" t="s">
        <v>15</v>
      </c>
      <c r="J4" t="s">
        <v>16</v>
      </c>
    </row>
    <row r="5" spans="2:10" x14ac:dyDescent="0.25">
      <c r="B5" s="3">
        <v>10454</v>
      </c>
      <c r="C5" s="4">
        <v>44872</v>
      </c>
      <c r="D5" t="s">
        <v>17</v>
      </c>
      <c r="E5" s="3">
        <v>4.99</v>
      </c>
      <c r="F5" s="5">
        <v>200.40080160320639</v>
      </c>
      <c r="G5" s="3" t="s">
        <v>18</v>
      </c>
      <c r="H5" s="3" t="s">
        <v>11</v>
      </c>
      <c r="I5" t="s">
        <v>19</v>
      </c>
      <c r="J5" t="s">
        <v>20</v>
      </c>
    </row>
    <row r="6" spans="2:10" x14ac:dyDescent="0.25">
      <c r="B6" s="3">
        <v>10455</v>
      </c>
      <c r="C6" s="4">
        <v>44873</v>
      </c>
      <c r="D6" t="s">
        <v>21</v>
      </c>
      <c r="E6" s="3">
        <v>12.99</v>
      </c>
      <c r="F6" s="5">
        <v>569.66897613548883</v>
      </c>
      <c r="G6" s="3" t="s">
        <v>18</v>
      </c>
      <c r="H6" s="3" t="s">
        <v>22</v>
      </c>
      <c r="I6" t="s">
        <v>23</v>
      </c>
      <c r="J6" t="s">
        <v>24</v>
      </c>
    </row>
    <row r="7" spans="2:10" x14ac:dyDescent="0.25">
      <c r="B7" s="3">
        <v>10456</v>
      </c>
      <c r="C7" s="4">
        <v>44873</v>
      </c>
      <c r="D7" t="s">
        <v>25</v>
      </c>
      <c r="E7" s="3">
        <v>9.9499999999999993</v>
      </c>
      <c r="F7" s="5">
        <v>201.00502512562818</v>
      </c>
      <c r="G7" s="3" t="s">
        <v>18</v>
      </c>
      <c r="H7" s="3" t="s">
        <v>22</v>
      </c>
      <c r="I7" t="s">
        <v>23</v>
      </c>
      <c r="J7" t="s">
        <v>24</v>
      </c>
    </row>
    <row r="8" spans="2:10" x14ac:dyDescent="0.25">
      <c r="B8" s="3">
        <v>10457</v>
      </c>
      <c r="C8" s="4">
        <v>44873</v>
      </c>
      <c r="D8" t="s">
        <v>9</v>
      </c>
      <c r="E8" s="3">
        <v>3.49</v>
      </c>
      <c r="F8" s="5">
        <v>573.06590257879645</v>
      </c>
      <c r="G8" s="3" t="s">
        <v>18</v>
      </c>
      <c r="H8" s="3" t="s">
        <v>22</v>
      </c>
      <c r="I8" t="s">
        <v>26</v>
      </c>
      <c r="J8" t="s">
        <v>27</v>
      </c>
    </row>
    <row r="9" spans="2:10" x14ac:dyDescent="0.25">
      <c r="B9" s="3">
        <v>10457</v>
      </c>
      <c r="C9" s="4">
        <v>44873</v>
      </c>
      <c r="D9" t="s">
        <v>9</v>
      </c>
      <c r="E9" s="3">
        <v>3.49</v>
      </c>
      <c r="F9" s="5">
        <v>573.06590257879645</v>
      </c>
      <c r="G9" s="3" t="s">
        <v>18</v>
      </c>
      <c r="H9" s="3" t="s">
        <v>22</v>
      </c>
      <c r="I9" t="s">
        <v>26</v>
      </c>
      <c r="J9" t="s">
        <v>27</v>
      </c>
    </row>
    <row r="10" spans="2:10" x14ac:dyDescent="0.25">
      <c r="B10" s="3">
        <v>10459</v>
      </c>
      <c r="C10" s="4">
        <v>44873</v>
      </c>
      <c r="D10" t="s">
        <v>17</v>
      </c>
      <c r="E10" s="3">
        <v>4.99</v>
      </c>
      <c r="F10" s="5">
        <v>200.40080160320639</v>
      </c>
      <c r="G10" s="3" t="s">
        <v>18</v>
      </c>
      <c r="H10" s="3" t="s">
        <v>22</v>
      </c>
      <c r="I10" t="s">
        <v>23</v>
      </c>
      <c r="J10" t="s">
        <v>24</v>
      </c>
    </row>
    <row r="11" spans="2:10" x14ac:dyDescent="0.25">
      <c r="B11" s="3">
        <v>10460</v>
      </c>
      <c r="C11" s="4">
        <v>44874</v>
      </c>
      <c r="D11" t="s">
        <v>21</v>
      </c>
      <c r="E11" s="3">
        <v>12.99</v>
      </c>
      <c r="F11" s="5">
        <v>554.27251732101615</v>
      </c>
      <c r="G11" s="3" t="s">
        <v>18</v>
      </c>
      <c r="H11" s="3" t="s">
        <v>22</v>
      </c>
      <c r="I11" t="s">
        <v>28</v>
      </c>
      <c r="J11" t="s">
        <v>27</v>
      </c>
    </row>
    <row r="12" spans="2:10" x14ac:dyDescent="0.25">
      <c r="B12" s="3">
        <v>10461</v>
      </c>
      <c r="C12" s="4">
        <v>44874</v>
      </c>
      <c r="D12" t="s">
        <v>25</v>
      </c>
      <c r="E12" s="3">
        <v>9.9499999999999993</v>
      </c>
      <c r="F12" s="5">
        <v>201.00502512562818</v>
      </c>
      <c r="G12" s="3" t="s">
        <v>18</v>
      </c>
      <c r="H12" s="3" t="s">
        <v>22</v>
      </c>
      <c r="I12" t="s">
        <v>28</v>
      </c>
      <c r="J12" t="s">
        <v>27</v>
      </c>
    </row>
    <row r="13" spans="2:10" x14ac:dyDescent="0.25">
      <c r="B13" s="3">
        <v>10462</v>
      </c>
      <c r="C13" s="4">
        <v>44874</v>
      </c>
      <c r="D13" t="s">
        <v>9</v>
      </c>
      <c r="E13" s="3">
        <v>3.49</v>
      </c>
      <c r="F13" s="5">
        <v>573.06590257879645</v>
      </c>
      <c r="G13" s="3" t="s">
        <v>18</v>
      </c>
      <c r="H13" s="3" t="s">
        <v>22</v>
      </c>
      <c r="I13" t="s">
        <v>29</v>
      </c>
      <c r="J13" t="s">
        <v>27</v>
      </c>
    </row>
    <row r="14" spans="2:10" x14ac:dyDescent="0.25">
      <c r="B14" s="3">
        <v>10463</v>
      </c>
      <c r="C14" s="4">
        <v>44874</v>
      </c>
      <c r="D14" t="s">
        <v>14</v>
      </c>
      <c r="E14" s="3">
        <v>2.95</v>
      </c>
      <c r="F14" s="5">
        <v>677.96610169491521</v>
      </c>
      <c r="G14" s="3" t="s">
        <v>18</v>
      </c>
      <c r="H14" s="3" t="s">
        <v>22</v>
      </c>
      <c r="I14" t="s">
        <v>29</v>
      </c>
      <c r="J14" t="s">
        <v>27</v>
      </c>
    </row>
    <row r="15" spans="2:10" x14ac:dyDescent="0.25">
      <c r="B15" s="3">
        <v>10464</v>
      </c>
      <c r="C15" s="4">
        <v>44874</v>
      </c>
      <c r="D15" t="s">
        <v>17</v>
      </c>
      <c r="E15" s="3">
        <v>4.99</v>
      </c>
      <c r="F15" s="5">
        <v>200.40080160320639</v>
      </c>
      <c r="G15" s="3" t="s">
        <v>18</v>
      </c>
      <c r="H15" s="3" t="s">
        <v>22</v>
      </c>
      <c r="I15" t="s">
        <v>30</v>
      </c>
      <c r="J15" t="s">
        <v>27</v>
      </c>
    </row>
    <row r="16" spans="2:10" x14ac:dyDescent="0.25">
      <c r="B16" s="3">
        <v>10465</v>
      </c>
      <c r="C16" s="4">
        <v>44875</v>
      </c>
      <c r="D16" t="s">
        <v>21</v>
      </c>
      <c r="E16" s="3">
        <v>12.99</v>
      </c>
      <c r="F16" s="5">
        <v>554.27251732101615</v>
      </c>
      <c r="G16" s="3" t="s">
        <v>18</v>
      </c>
      <c r="H16" s="3" t="s">
        <v>22</v>
      </c>
      <c r="I16" t="s">
        <v>31</v>
      </c>
      <c r="J16" t="s">
        <v>16</v>
      </c>
    </row>
    <row r="17" spans="2:10" x14ac:dyDescent="0.25">
      <c r="B17" s="3">
        <v>10466</v>
      </c>
      <c r="C17" s="4">
        <v>44875</v>
      </c>
      <c r="D17" t="s">
        <v>25</v>
      </c>
      <c r="E17" s="3">
        <v>9.9499999999999993</v>
      </c>
      <c r="F17" s="5">
        <v>201.00502512562818</v>
      </c>
      <c r="G17" s="3" t="s">
        <v>18</v>
      </c>
      <c r="H17" s="3" t="s">
        <v>22</v>
      </c>
      <c r="I17" t="s">
        <v>31</v>
      </c>
      <c r="J17" t="s">
        <v>16</v>
      </c>
    </row>
    <row r="18" spans="2:10" x14ac:dyDescent="0.25">
      <c r="B18" s="3">
        <v>10467</v>
      </c>
      <c r="C18" s="4">
        <v>44875</v>
      </c>
      <c r="D18" t="s">
        <v>9</v>
      </c>
      <c r="E18" s="3">
        <v>3.49</v>
      </c>
      <c r="F18" s="5">
        <v>573.06590257879645</v>
      </c>
      <c r="G18" s="3" t="s">
        <v>18</v>
      </c>
      <c r="H18" s="3" t="s">
        <v>22</v>
      </c>
      <c r="I18" t="s">
        <v>31</v>
      </c>
      <c r="J18" t="s">
        <v>16</v>
      </c>
    </row>
    <row r="19" spans="2:10" x14ac:dyDescent="0.25">
      <c r="B19" s="3">
        <v>10468</v>
      </c>
      <c r="C19" s="4">
        <v>44875</v>
      </c>
      <c r="D19" t="s">
        <v>14</v>
      </c>
      <c r="E19" s="3">
        <v>2.95</v>
      </c>
      <c r="F19" s="5">
        <v>677.96610169491521</v>
      </c>
      <c r="G19" s="3" t="s">
        <v>18</v>
      </c>
      <c r="H19" s="3" t="s">
        <v>22</v>
      </c>
      <c r="I19" t="s">
        <v>15</v>
      </c>
      <c r="J19" t="s">
        <v>16</v>
      </c>
    </row>
    <row r="20" spans="2:10" x14ac:dyDescent="0.25">
      <c r="B20" s="3">
        <v>10468</v>
      </c>
      <c r="C20" s="4">
        <v>44875</v>
      </c>
      <c r="D20" t="s">
        <v>14</v>
      </c>
      <c r="E20" s="3">
        <v>2.95</v>
      </c>
      <c r="F20" s="5">
        <v>677.96610169491521</v>
      </c>
      <c r="G20" s="3" t="s">
        <v>18</v>
      </c>
      <c r="H20" s="3" t="s">
        <v>22</v>
      </c>
      <c r="I20" t="s">
        <v>15</v>
      </c>
      <c r="J20" t="s">
        <v>16</v>
      </c>
    </row>
    <row r="21" spans="2:10" x14ac:dyDescent="0.25">
      <c r="B21" s="3">
        <v>10470</v>
      </c>
      <c r="C21" s="4">
        <v>44876</v>
      </c>
      <c r="D21" t="s">
        <v>21</v>
      </c>
      <c r="E21" s="3">
        <v>12.99</v>
      </c>
      <c r="F21" s="5">
        <v>554.27251732101615</v>
      </c>
      <c r="G21" s="3" t="s">
        <v>18</v>
      </c>
      <c r="H21" s="3" t="s">
        <v>22</v>
      </c>
      <c r="I21" t="s">
        <v>15</v>
      </c>
      <c r="J21" t="s">
        <v>16</v>
      </c>
    </row>
    <row r="22" spans="2:10" x14ac:dyDescent="0.25">
      <c r="B22" s="3">
        <v>10471</v>
      </c>
      <c r="C22" s="4">
        <v>44876</v>
      </c>
      <c r="D22" t="s">
        <v>25</v>
      </c>
      <c r="E22" s="3">
        <v>9.9499999999999993</v>
      </c>
      <c r="F22" s="5">
        <v>201.00502512562818</v>
      </c>
      <c r="G22" s="3" t="s">
        <v>18</v>
      </c>
      <c r="H22" s="3" t="s">
        <v>22</v>
      </c>
      <c r="I22" t="s">
        <v>15</v>
      </c>
      <c r="J22" t="s">
        <v>16</v>
      </c>
    </row>
    <row r="23" spans="2:10" x14ac:dyDescent="0.25">
      <c r="B23" s="3">
        <v>10472</v>
      </c>
      <c r="C23" s="4">
        <v>44876</v>
      </c>
      <c r="D23" t="s">
        <v>9</v>
      </c>
      <c r="E23" s="3">
        <v>3.49</v>
      </c>
      <c r="F23" s="5">
        <v>630.3724928366762</v>
      </c>
      <c r="G23" s="3" t="s">
        <v>18</v>
      </c>
      <c r="H23" s="3" t="s">
        <v>22</v>
      </c>
      <c r="I23" t="s">
        <v>32</v>
      </c>
      <c r="J23" t="s">
        <v>16</v>
      </c>
    </row>
    <row r="24" spans="2:10" x14ac:dyDescent="0.25">
      <c r="B24" s="3">
        <v>10473</v>
      </c>
      <c r="C24" s="4">
        <v>44876</v>
      </c>
      <c r="D24" t="s">
        <v>14</v>
      </c>
      <c r="E24" s="3">
        <v>2.95</v>
      </c>
      <c r="F24" s="5">
        <v>677.96610169491521</v>
      </c>
      <c r="G24" s="3" t="s">
        <v>18</v>
      </c>
      <c r="H24" s="3" t="s">
        <v>22</v>
      </c>
      <c r="I24" t="s">
        <v>15</v>
      </c>
      <c r="J24" t="s">
        <v>16</v>
      </c>
    </row>
    <row r="25" spans="2:10" x14ac:dyDescent="0.25">
      <c r="B25" s="3">
        <v>10474</v>
      </c>
      <c r="C25" s="4">
        <v>44876</v>
      </c>
      <c r="D25" t="s">
        <v>17</v>
      </c>
      <c r="E25" s="3">
        <v>4.99</v>
      </c>
      <c r="F25" s="5">
        <v>200.40080160320639</v>
      </c>
      <c r="G25" s="3" t="s">
        <v>18</v>
      </c>
      <c r="H25" s="3" t="s">
        <v>22</v>
      </c>
      <c r="I25" t="s">
        <v>15</v>
      </c>
      <c r="J25" t="s">
        <v>16</v>
      </c>
    </row>
    <row r="26" spans="2:10" x14ac:dyDescent="0.25">
      <c r="B26" s="3">
        <v>10475</v>
      </c>
      <c r="C26" s="4">
        <v>44877</v>
      </c>
      <c r="D26" t="s">
        <v>21</v>
      </c>
      <c r="E26" s="3">
        <v>12.99</v>
      </c>
      <c r="F26" s="5">
        <v>523.47959969207079</v>
      </c>
      <c r="G26" s="3" t="s">
        <v>18</v>
      </c>
      <c r="H26" s="3" t="s">
        <v>22</v>
      </c>
      <c r="I26" t="s">
        <v>15</v>
      </c>
      <c r="J26" t="s">
        <v>16</v>
      </c>
    </row>
    <row r="27" spans="2:10" x14ac:dyDescent="0.25">
      <c r="B27" s="3">
        <v>10476</v>
      </c>
      <c r="C27" s="4">
        <v>44877</v>
      </c>
      <c r="D27" t="s">
        <v>25</v>
      </c>
      <c r="E27" s="3">
        <v>9.9499999999999993</v>
      </c>
      <c r="F27" s="5">
        <v>201.00502512562818</v>
      </c>
      <c r="G27" s="3" t="s">
        <v>18</v>
      </c>
      <c r="H27" s="3" t="s">
        <v>22</v>
      </c>
      <c r="I27" t="s">
        <v>31</v>
      </c>
      <c r="J27" t="s">
        <v>16</v>
      </c>
    </row>
    <row r="28" spans="2:10" x14ac:dyDescent="0.25">
      <c r="B28" s="3">
        <v>10477</v>
      </c>
      <c r="C28" s="4">
        <v>44877</v>
      </c>
      <c r="D28" t="s">
        <v>9</v>
      </c>
      <c r="E28" s="3">
        <v>3.49</v>
      </c>
      <c r="F28" s="5">
        <v>630.3724928366762</v>
      </c>
      <c r="G28" s="3" t="s">
        <v>18</v>
      </c>
      <c r="H28" s="3" t="s">
        <v>22</v>
      </c>
      <c r="I28" t="s">
        <v>33</v>
      </c>
      <c r="J28" t="s">
        <v>16</v>
      </c>
    </row>
    <row r="29" spans="2:10" x14ac:dyDescent="0.25">
      <c r="B29" s="3">
        <v>10478</v>
      </c>
      <c r="C29" s="4">
        <v>44877</v>
      </c>
      <c r="D29" t="s">
        <v>14</v>
      </c>
      <c r="E29" s="3">
        <v>2.95</v>
      </c>
      <c r="F29" s="5">
        <v>677.96610169491521</v>
      </c>
      <c r="G29" s="3" t="s">
        <v>18</v>
      </c>
      <c r="H29" s="3" t="s">
        <v>22</v>
      </c>
      <c r="I29" t="s">
        <v>31</v>
      </c>
      <c r="J29" t="s">
        <v>16</v>
      </c>
    </row>
    <row r="30" spans="2:10" x14ac:dyDescent="0.25">
      <c r="B30" s="3">
        <v>10479</v>
      </c>
      <c r="C30" s="4">
        <v>44877</v>
      </c>
      <c r="D30" t="s">
        <v>17</v>
      </c>
      <c r="E30" s="3">
        <v>4.99</v>
      </c>
      <c r="F30" s="5">
        <v>200.40080160320639</v>
      </c>
      <c r="G30" s="3" t="s">
        <v>18</v>
      </c>
      <c r="H30" s="3" t="s">
        <v>22</v>
      </c>
      <c r="I30" t="s">
        <v>34</v>
      </c>
      <c r="J30" t="s">
        <v>16</v>
      </c>
    </row>
    <row r="31" spans="2:10" x14ac:dyDescent="0.25">
      <c r="B31" s="3">
        <v>10480</v>
      </c>
      <c r="C31" s="4">
        <v>44878</v>
      </c>
      <c r="D31" t="s">
        <v>21</v>
      </c>
      <c r="E31" s="3">
        <v>12.99</v>
      </c>
      <c r="F31" s="5">
        <v>508.08314087759817</v>
      </c>
      <c r="G31" s="3" t="s">
        <v>18</v>
      </c>
      <c r="H31" s="3" t="s">
        <v>22</v>
      </c>
      <c r="I31" t="s">
        <v>31</v>
      </c>
      <c r="J31" t="s">
        <v>16</v>
      </c>
    </row>
    <row r="32" spans="2:10" x14ac:dyDescent="0.25">
      <c r="B32" s="3">
        <v>10481</v>
      </c>
      <c r="C32" s="4">
        <v>44878</v>
      </c>
      <c r="D32" t="s">
        <v>25</v>
      </c>
      <c r="E32" s="3">
        <v>9.9499999999999993</v>
      </c>
      <c r="F32" s="5">
        <v>201.00502512562818</v>
      </c>
      <c r="G32" s="3" t="s">
        <v>18</v>
      </c>
      <c r="H32" s="3" t="s">
        <v>22</v>
      </c>
      <c r="I32" t="s">
        <v>31</v>
      </c>
      <c r="J32" t="s">
        <v>16</v>
      </c>
    </row>
    <row r="33" spans="2:10" x14ac:dyDescent="0.25">
      <c r="B33" s="3">
        <v>10482</v>
      </c>
      <c r="C33" s="4">
        <v>44878</v>
      </c>
      <c r="D33" t="s">
        <v>9</v>
      </c>
      <c r="E33" s="3">
        <v>25.5</v>
      </c>
      <c r="F33" s="5">
        <v>630.3724928366762</v>
      </c>
      <c r="G33" s="3" t="s">
        <v>18</v>
      </c>
      <c r="H33" s="3" t="s">
        <v>22</v>
      </c>
      <c r="I33" t="s">
        <v>35</v>
      </c>
      <c r="J33" t="s">
        <v>20</v>
      </c>
    </row>
    <row r="34" spans="2:10" x14ac:dyDescent="0.25">
      <c r="B34" s="3">
        <v>10483</v>
      </c>
      <c r="C34" s="4">
        <v>44878</v>
      </c>
      <c r="D34" t="s">
        <v>14</v>
      </c>
      <c r="E34" s="3">
        <v>33.22</v>
      </c>
      <c r="F34" s="5">
        <v>677.96610169491521</v>
      </c>
      <c r="G34" s="3" t="s">
        <v>18</v>
      </c>
      <c r="H34" s="3" t="s">
        <v>22</v>
      </c>
      <c r="I34" t="s">
        <v>19</v>
      </c>
      <c r="J34" t="s">
        <v>20</v>
      </c>
    </row>
    <row r="35" spans="2:10" x14ac:dyDescent="0.25">
      <c r="B35" s="3">
        <v>10484</v>
      </c>
      <c r="C35" s="4">
        <v>44878</v>
      </c>
      <c r="D35" t="s">
        <v>17</v>
      </c>
      <c r="E35" s="3">
        <v>21.44</v>
      </c>
      <c r="F35" s="5">
        <v>200.40080160320639</v>
      </c>
      <c r="G35" s="3" t="s">
        <v>18</v>
      </c>
      <c r="H35" s="3" t="s">
        <v>22</v>
      </c>
      <c r="I35" t="s">
        <v>19</v>
      </c>
      <c r="J35" t="s">
        <v>20</v>
      </c>
    </row>
    <row r="36" spans="2:10" x14ac:dyDescent="0.25">
      <c r="B36" s="3">
        <v>10485</v>
      </c>
      <c r="C36" s="4">
        <v>44879</v>
      </c>
      <c r="D36" t="s">
        <v>21</v>
      </c>
      <c r="E36" s="3">
        <v>27.99</v>
      </c>
      <c r="F36" s="5">
        <v>523.47959969207079</v>
      </c>
      <c r="G36" s="3" t="s">
        <v>18</v>
      </c>
      <c r="H36" s="3" t="s">
        <v>22</v>
      </c>
      <c r="I36" t="s">
        <v>19</v>
      </c>
      <c r="J36" t="s">
        <v>20</v>
      </c>
    </row>
    <row r="37" spans="2:10" x14ac:dyDescent="0.25">
      <c r="B37" s="3">
        <v>10486</v>
      </c>
      <c r="C37" s="4">
        <v>44879</v>
      </c>
      <c r="D37" t="s">
        <v>25</v>
      </c>
      <c r="E37" s="3">
        <v>29.05</v>
      </c>
      <c r="F37" s="5">
        <v>201.00502512562818</v>
      </c>
      <c r="G37" s="3" t="s">
        <v>18</v>
      </c>
      <c r="H37" s="3" t="s">
        <v>22</v>
      </c>
      <c r="I37" t="s">
        <v>19</v>
      </c>
      <c r="J37" t="s">
        <v>20</v>
      </c>
    </row>
    <row r="38" spans="2:10" x14ac:dyDescent="0.25">
      <c r="B38" s="3">
        <v>10487</v>
      </c>
      <c r="C38" s="4">
        <v>44879</v>
      </c>
      <c r="D38" t="s">
        <v>9</v>
      </c>
      <c r="E38" s="3">
        <v>3.49</v>
      </c>
      <c r="F38" s="5">
        <v>630.3724928366762</v>
      </c>
      <c r="G38" s="3" t="s">
        <v>18</v>
      </c>
      <c r="H38" s="3" t="s">
        <v>22</v>
      </c>
      <c r="I38" t="s">
        <v>35</v>
      </c>
      <c r="J38" t="s">
        <v>20</v>
      </c>
    </row>
    <row r="39" spans="2:10" x14ac:dyDescent="0.25">
      <c r="B39" s="3">
        <v>10488</v>
      </c>
      <c r="C39" s="4">
        <v>44879</v>
      </c>
      <c r="D39" t="s">
        <v>14</v>
      </c>
      <c r="E39" s="3">
        <v>2.95</v>
      </c>
      <c r="F39" s="5">
        <v>677.96610169491521</v>
      </c>
      <c r="G39" s="3" t="s">
        <v>18</v>
      </c>
      <c r="H39" s="3" t="s">
        <v>22</v>
      </c>
      <c r="I39" t="s">
        <v>35</v>
      </c>
      <c r="J39" t="s">
        <v>20</v>
      </c>
    </row>
    <row r="40" spans="2:10" x14ac:dyDescent="0.25">
      <c r="B40" s="3">
        <v>10489</v>
      </c>
      <c r="C40" s="4">
        <v>44879</v>
      </c>
      <c r="D40" t="s">
        <v>17</v>
      </c>
      <c r="E40" s="3">
        <v>4.99</v>
      </c>
      <c r="F40" s="5">
        <v>200.40080160320639</v>
      </c>
      <c r="G40" s="3" t="s">
        <v>18</v>
      </c>
      <c r="H40" s="3" t="s">
        <v>22</v>
      </c>
      <c r="I40" t="s">
        <v>31</v>
      </c>
      <c r="J40" t="s">
        <v>16</v>
      </c>
    </row>
    <row r="41" spans="2:10" x14ac:dyDescent="0.25">
      <c r="B41" s="3">
        <v>10490</v>
      </c>
      <c r="C41" s="4">
        <v>44880</v>
      </c>
      <c r="D41" t="s">
        <v>21</v>
      </c>
      <c r="E41" s="3">
        <v>12.99</v>
      </c>
      <c r="F41" s="5">
        <v>508.08314087759817</v>
      </c>
      <c r="G41" s="3" t="s">
        <v>18</v>
      </c>
      <c r="H41" s="3" t="s">
        <v>22</v>
      </c>
      <c r="I41" t="s">
        <v>31</v>
      </c>
      <c r="J41" t="s">
        <v>16</v>
      </c>
    </row>
    <row r="42" spans="2:10" x14ac:dyDescent="0.25">
      <c r="B42" s="3">
        <v>10491</v>
      </c>
      <c r="C42" s="4">
        <v>44880</v>
      </c>
      <c r="D42" t="s">
        <v>25</v>
      </c>
      <c r="E42" s="3">
        <v>9.9499999999999993</v>
      </c>
      <c r="F42" s="5">
        <v>201.00502512562818</v>
      </c>
      <c r="G42" s="3" t="s">
        <v>18</v>
      </c>
      <c r="H42" s="3" t="s">
        <v>22</v>
      </c>
      <c r="I42" t="s">
        <v>31</v>
      </c>
      <c r="J42" t="s">
        <v>16</v>
      </c>
    </row>
    <row r="43" spans="2:10" x14ac:dyDescent="0.25">
      <c r="B43" s="3">
        <v>10492</v>
      </c>
      <c r="C43" s="4">
        <v>44880</v>
      </c>
      <c r="D43" t="s">
        <v>9</v>
      </c>
      <c r="E43" s="3">
        <v>3.49</v>
      </c>
      <c r="F43" s="5">
        <v>573.06590257879645</v>
      </c>
      <c r="G43" s="3" t="s">
        <v>18</v>
      </c>
      <c r="H43" s="3" t="s">
        <v>22</v>
      </c>
      <c r="I43" t="s">
        <v>31</v>
      </c>
      <c r="J43" t="s">
        <v>16</v>
      </c>
    </row>
    <row r="44" spans="2:10" x14ac:dyDescent="0.25">
      <c r="B44" s="3">
        <v>10493</v>
      </c>
      <c r="C44" s="4">
        <v>44880</v>
      </c>
      <c r="D44" t="s">
        <v>14</v>
      </c>
      <c r="E44" s="3">
        <v>2.95</v>
      </c>
      <c r="F44" s="5">
        <v>677.96610169491521</v>
      </c>
      <c r="G44" s="3" t="s">
        <v>18</v>
      </c>
      <c r="H44" s="3" t="s">
        <v>22</v>
      </c>
      <c r="I44" t="s">
        <v>31</v>
      </c>
      <c r="J44" t="s">
        <v>16</v>
      </c>
    </row>
    <row r="45" spans="2:10" x14ac:dyDescent="0.25">
      <c r="B45" s="3">
        <v>10494</v>
      </c>
      <c r="C45" s="4">
        <v>44880</v>
      </c>
      <c r="D45" t="s">
        <v>17</v>
      </c>
      <c r="E45" s="3">
        <v>4.99</v>
      </c>
      <c r="F45" s="5">
        <v>200.40080160320639</v>
      </c>
      <c r="G45" s="3" t="s">
        <v>18</v>
      </c>
      <c r="H45" s="3" t="s">
        <v>22</v>
      </c>
      <c r="I45" t="s">
        <v>31</v>
      </c>
      <c r="J45" t="s">
        <v>16</v>
      </c>
    </row>
    <row r="46" spans="2:10" x14ac:dyDescent="0.25">
      <c r="B46" s="3">
        <v>10495</v>
      </c>
      <c r="C46" s="4">
        <v>44881</v>
      </c>
      <c r="D46" t="s">
        <v>21</v>
      </c>
      <c r="E46" s="3">
        <v>12.99</v>
      </c>
      <c r="F46" s="5">
        <v>508.08314087759817</v>
      </c>
      <c r="G46" s="3" t="s">
        <v>18</v>
      </c>
      <c r="H46" s="3" t="s">
        <v>22</v>
      </c>
      <c r="I46" t="s">
        <v>31</v>
      </c>
      <c r="J46" t="s">
        <v>16</v>
      </c>
    </row>
    <row r="47" spans="2:10" x14ac:dyDescent="0.25">
      <c r="B47" s="3">
        <v>10496</v>
      </c>
      <c r="C47" s="4">
        <v>44881</v>
      </c>
      <c r="D47" t="s">
        <v>25</v>
      </c>
      <c r="E47" s="3">
        <v>9.9499999999999993</v>
      </c>
      <c r="F47" s="5">
        <v>201.00502512562818</v>
      </c>
      <c r="G47" s="3" t="s">
        <v>18</v>
      </c>
      <c r="H47" s="3" t="s">
        <v>22</v>
      </c>
      <c r="I47" t="s">
        <v>31</v>
      </c>
      <c r="J47" t="s">
        <v>16</v>
      </c>
    </row>
    <row r="48" spans="2:10" x14ac:dyDescent="0.25">
      <c r="B48" s="3">
        <v>10497</v>
      </c>
      <c r="C48" s="4">
        <v>44881</v>
      </c>
      <c r="D48" t="s">
        <v>9</v>
      </c>
      <c r="E48" s="3">
        <v>3.49</v>
      </c>
      <c r="F48" s="5">
        <v>573.06590257879645</v>
      </c>
      <c r="G48" s="3" t="s">
        <v>18</v>
      </c>
      <c r="H48" s="3" t="s">
        <v>22</v>
      </c>
      <c r="I48" t="s">
        <v>31</v>
      </c>
      <c r="J48" t="s">
        <v>16</v>
      </c>
    </row>
    <row r="49" spans="2:10" x14ac:dyDescent="0.25">
      <c r="B49" s="3">
        <v>10498</v>
      </c>
      <c r="C49" s="4">
        <v>44881</v>
      </c>
      <c r="D49" t="s">
        <v>14</v>
      </c>
      <c r="E49" s="3">
        <v>2.95</v>
      </c>
      <c r="F49" s="5">
        <v>677.96610169491521</v>
      </c>
      <c r="G49" s="3" t="s">
        <v>36</v>
      </c>
      <c r="H49" s="3" t="s">
        <v>22</v>
      </c>
      <c r="I49" t="s">
        <v>31</v>
      </c>
      <c r="J49" t="s">
        <v>16</v>
      </c>
    </row>
    <row r="50" spans="2:10" x14ac:dyDescent="0.25">
      <c r="B50" s="3">
        <v>10499</v>
      </c>
      <c r="C50" s="4">
        <v>44881</v>
      </c>
      <c r="D50" t="s">
        <v>17</v>
      </c>
      <c r="E50" s="3">
        <v>4.99</v>
      </c>
      <c r="F50" s="5">
        <v>200.40080160320639</v>
      </c>
      <c r="G50" s="3" t="s">
        <v>36</v>
      </c>
      <c r="H50" s="3" t="s">
        <v>22</v>
      </c>
      <c r="I50" t="s">
        <v>31</v>
      </c>
      <c r="J50" t="s">
        <v>16</v>
      </c>
    </row>
    <row r="51" spans="2:10" x14ac:dyDescent="0.25">
      <c r="B51" s="3">
        <v>10500</v>
      </c>
      <c r="C51" s="4">
        <v>44882</v>
      </c>
      <c r="D51" t="s">
        <v>21</v>
      </c>
      <c r="E51" s="3">
        <v>12.99</v>
      </c>
      <c r="F51" s="5">
        <v>523.47959969207079</v>
      </c>
      <c r="G51" s="3" t="s">
        <v>36</v>
      </c>
      <c r="H51" s="3" t="s">
        <v>22</v>
      </c>
      <c r="I51" t="s">
        <v>31</v>
      </c>
      <c r="J51" t="s">
        <v>16</v>
      </c>
    </row>
    <row r="52" spans="2:10" x14ac:dyDescent="0.25">
      <c r="B52" s="3">
        <v>10501</v>
      </c>
      <c r="C52" s="4">
        <v>44882</v>
      </c>
      <c r="D52" t="s">
        <v>25</v>
      </c>
      <c r="E52" s="3">
        <v>9.9499999999999993</v>
      </c>
      <c r="F52" s="5">
        <v>201.00502512562818</v>
      </c>
      <c r="G52" s="3" t="s">
        <v>36</v>
      </c>
      <c r="H52" s="3" t="s">
        <v>22</v>
      </c>
      <c r="I52" t="s">
        <v>31</v>
      </c>
      <c r="J52" t="s">
        <v>16</v>
      </c>
    </row>
    <row r="53" spans="2:10" x14ac:dyDescent="0.25">
      <c r="B53" s="3">
        <v>10502</v>
      </c>
      <c r="C53" s="4">
        <v>44882</v>
      </c>
      <c r="D53" t="s">
        <v>9</v>
      </c>
      <c r="E53" s="3">
        <v>3.49</v>
      </c>
      <c r="F53" s="5">
        <v>630.3724928366762</v>
      </c>
      <c r="G53" s="3" t="s">
        <v>36</v>
      </c>
      <c r="H53" s="3" t="s">
        <v>22</v>
      </c>
      <c r="I53" t="s">
        <v>31</v>
      </c>
      <c r="J53" t="s">
        <v>16</v>
      </c>
    </row>
    <row r="54" spans="2:10" x14ac:dyDescent="0.25">
      <c r="B54" s="3">
        <v>10503</v>
      </c>
      <c r="C54" s="4">
        <v>44882</v>
      </c>
      <c r="D54" t="s">
        <v>14</v>
      </c>
      <c r="E54" s="3">
        <v>2.95</v>
      </c>
      <c r="F54" s="5">
        <v>677.96610169491521</v>
      </c>
      <c r="G54" s="3" t="s">
        <v>36</v>
      </c>
      <c r="H54" s="3" t="s">
        <v>22</v>
      </c>
      <c r="I54" t="s">
        <v>31</v>
      </c>
      <c r="J54" t="s">
        <v>16</v>
      </c>
    </row>
    <row r="55" spans="2:10" x14ac:dyDescent="0.25">
      <c r="B55" s="3">
        <v>10504</v>
      </c>
      <c r="C55" s="4">
        <v>44882</v>
      </c>
      <c r="D55" t="s">
        <v>17</v>
      </c>
      <c r="E55" s="3">
        <v>4.99</v>
      </c>
      <c r="F55" s="5">
        <v>200.40080160320639</v>
      </c>
      <c r="G55" s="3" t="s">
        <v>36</v>
      </c>
      <c r="H55" s="3" t="s">
        <v>22</v>
      </c>
      <c r="I55" t="s">
        <v>31</v>
      </c>
      <c r="J55" t="s">
        <v>16</v>
      </c>
    </row>
    <row r="56" spans="2:10" x14ac:dyDescent="0.25">
      <c r="B56" s="3">
        <v>10505</v>
      </c>
      <c r="C56" s="4">
        <v>44883</v>
      </c>
      <c r="D56" t="s">
        <v>21</v>
      </c>
      <c r="E56" s="3">
        <v>12.99</v>
      </c>
      <c r="F56" s="5">
        <v>538.87605850654347</v>
      </c>
      <c r="G56" s="3" t="s">
        <v>36</v>
      </c>
      <c r="H56" s="3" t="s">
        <v>22</v>
      </c>
      <c r="I56" t="s">
        <v>31</v>
      </c>
      <c r="J56" t="s">
        <v>16</v>
      </c>
    </row>
    <row r="57" spans="2:10" x14ac:dyDescent="0.25">
      <c r="B57" s="3">
        <v>10506</v>
      </c>
      <c r="C57" s="4">
        <v>44883</v>
      </c>
      <c r="D57" t="s">
        <v>25</v>
      </c>
      <c r="E57" s="3">
        <v>9.9499999999999993</v>
      </c>
      <c r="F57" s="5">
        <v>201.00502512562818</v>
      </c>
      <c r="G57" s="3" t="s">
        <v>36</v>
      </c>
      <c r="H57" s="3" t="s">
        <v>22</v>
      </c>
      <c r="I57" t="s">
        <v>31</v>
      </c>
      <c r="J57" t="s">
        <v>16</v>
      </c>
    </row>
    <row r="58" spans="2:10" x14ac:dyDescent="0.25">
      <c r="B58" s="3">
        <v>10507</v>
      </c>
      <c r="C58" s="4">
        <v>44883</v>
      </c>
      <c r="D58" t="s">
        <v>9</v>
      </c>
      <c r="E58" s="3">
        <v>3.49</v>
      </c>
      <c r="F58" s="5">
        <v>687.67908309455584</v>
      </c>
      <c r="G58" s="3" t="s">
        <v>36</v>
      </c>
      <c r="H58" s="3" t="s">
        <v>22</v>
      </c>
      <c r="I58" t="s">
        <v>31</v>
      </c>
      <c r="J58" t="s">
        <v>16</v>
      </c>
    </row>
    <row r="59" spans="2:10" x14ac:dyDescent="0.25">
      <c r="B59" s="3">
        <v>10508</v>
      </c>
      <c r="C59" s="4">
        <v>44883</v>
      </c>
      <c r="D59" t="s">
        <v>14</v>
      </c>
      <c r="E59" s="3">
        <v>2.95</v>
      </c>
      <c r="F59" s="5">
        <v>677.96610169491521</v>
      </c>
      <c r="G59" s="3" t="s">
        <v>36</v>
      </c>
      <c r="H59" s="3" t="s">
        <v>22</v>
      </c>
      <c r="I59" t="s">
        <v>31</v>
      </c>
      <c r="J59" t="s">
        <v>16</v>
      </c>
    </row>
    <row r="60" spans="2:10" x14ac:dyDescent="0.25">
      <c r="B60" s="3">
        <v>10509</v>
      </c>
      <c r="C60" s="4">
        <v>44883</v>
      </c>
      <c r="D60" t="s">
        <v>17</v>
      </c>
      <c r="E60" s="3">
        <v>4.99</v>
      </c>
      <c r="F60" s="5">
        <v>200.40080160320639</v>
      </c>
      <c r="G60" s="3" t="s">
        <v>36</v>
      </c>
      <c r="H60" s="3" t="s">
        <v>22</v>
      </c>
      <c r="I60" t="s">
        <v>31</v>
      </c>
      <c r="J60" t="s">
        <v>16</v>
      </c>
    </row>
    <row r="61" spans="2:10" x14ac:dyDescent="0.25">
      <c r="B61" s="3">
        <v>10510</v>
      </c>
      <c r="C61" s="4">
        <v>44884</v>
      </c>
      <c r="D61" t="s">
        <v>21</v>
      </c>
      <c r="E61" s="3">
        <v>12.99</v>
      </c>
      <c r="F61" s="5">
        <v>508.08314087759817</v>
      </c>
      <c r="G61" s="3" t="s">
        <v>36</v>
      </c>
      <c r="H61" s="3" t="s">
        <v>22</v>
      </c>
      <c r="I61" t="s">
        <v>31</v>
      </c>
      <c r="J61" t="s">
        <v>16</v>
      </c>
    </row>
    <row r="62" spans="2:10" x14ac:dyDescent="0.25">
      <c r="B62" s="3">
        <v>10511</v>
      </c>
      <c r="C62" s="4">
        <v>44884</v>
      </c>
      <c r="D62" t="s">
        <v>25</v>
      </c>
      <c r="E62" s="3">
        <v>9.9499999999999993</v>
      </c>
      <c r="F62" s="5">
        <v>201.00502512562818</v>
      </c>
      <c r="G62" s="3" t="s">
        <v>36</v>
      </c>
      <c r="H62" s="3" t="s">
        <v>22</v>
      </c>
      <c r="I62" t="s">
        <v>35</v>
      </c>
      <c r="J62" t="s">
        <v>20</v>
      </c>
    </row>
    <row r="63" spans="2:10" x14ac:dyDescent="0.25">
      <c r="B63" s="3">
        <v>10512</v>
      </c>
      <c r="C63" s="4">
        <v>44884</v>
      </c>
      <c r="D63" t="s">
        <v>9</v>
      </c>
      <c r="E63" s="3">
        <v>3.49</v>
      </c>
      <c r="F63" s="5">
        <v>687.67908309455584</v>
      </c>
      <c r="G63" s="3" t="s">
        <v>36</v>
      </c>
      <c r="H63" s="3" t="s">
        <v>22</v>
      </c>
      <c r="I63" t="s">
        <v>35</v>
      </c>
      <c r="J63" t="s">
        <v>20</v>
      </c>
    </row>
    <row r="64" spans="2:10" x14ac:dyDescent="0.25">
      <c r="B64" s="3">
        <v>10513</v>
      </c>
      <c r="C64" s="4">
        <v>44884</v>
      </c>
      <c r="D64" t="s">
        <v>14</v>
      </c>
      <c r="E64" s="3">
        <v>2.95</v>
      </c>
      <c r="F64" s="5">
        <v>677.96610169491521</v>
      </c>
      <c r="G64" s="3" t="s">
        <v>36</v>
      </c>
      <c r="H64" s="3" t="s">
        <v>37</v>
      </c>
      <c r="I64" t="s">
        <v>35</v>
      </c>
      <c r="J64" t="s">
        <v>20</v>
      </c>
    </row>
    <row r="65" spans="2:10" x14ac:dyDescent="0.25">
      <c r="B65" s="3">
        <v>10514</v>
      </c>
      <c r="C65" s="4">
        <v>44884</v>
      </c>
      <c r="D65" t="s">
        <v>17</v>
      </c>
      <c r="E65" s="3">
        <v>4.99</v>
      </c>
      <c r="F65" s="5">
        <v>200.40080160320639</v>
      </c>
      <c r="G65" s="3" t="s">
        <v>36</v>
      </c>
      <c r="H65" s="3" t="s">
        <v>37</v>
      </c>
      <c r="I65" t="s">
        <v>35</v>
      </c>
      <c r="J65" t="s">
        <v>20</v>
      </c>
    </row>
    <row r="66" spans="2:10" x14ac:dyDescent="0.25">
      <c r="B66" s="3">
        <v>10515</v>
      </c>
      <c r="C66" s="4">
        <v>44885</v>
      </c>
      <c r="D66" t="s">
        <v>21</v>
      </c>
      <c r="E66" s="3">
        <v>12.99</v>
      </c>
      <c r="F66" s="5">
        <v>477.29022324865281</v>
      </c>
      <c r="G66" s="3" t="s">
        <v>36</v>
      </c>
      <c r="H66" s="3" t="s">
        <v>37</v>
      </c>
      <c r="I66" t="s">
        <v>35</v>
      </c>
      <c r="J66" t="s">
        <v>20</v>
      </c>
    </row>
    <row r="67" spans="2:10" x14ac:dyDescent="0.25">
      <c r="B67" s="3">
        <v>10516</v>
      </c>
      <c r="C67" s="4">
        <v>44885</v>
      </c>
      <c r="D67" t="s">
        <v>25</v>
      </c>
      <c r="E67" s="3">
        <v>9.9499999999999993</v>
      </c>
      <c r="F67" s="5">
        <v>201.00502512562818</v>
      </c>
      <c r="G67" s="3" t="s">
        <v>36</v>
      </c>
      <c r="H67" s="3" t="s">
        <v>37</v>
      </c>
      <c r="I67" t="s">
        <v>35</v>
      </c>
      <c r="J67" t="s">
        <v>20</v>
      </c>
    </row>
    <row r="68" spans="2:10" x14ac:dyDescent="0.25">
      <c r="B68" s="3">
        <v>10483</v>
      </c>
      <c r="C68" s="4">
        <v>44878</v>
      </c>
      <c r="D68" t="s">
        <v>14</v>
      </c>
      <c r="E68" s="3">
        <v>2.95</v>
      </c>
      <c r="F68" s="5">
        <v>677.96610169491521</v>
      </c>
      <c r="G68" s="3" t="s">
        <v>18</v>
      </c>
      <c r="H68" s="3" t="s">
        <v>22</v>
      </c>
      <c r="I68" t="s">
        <v>19</v>
      </c>
      <c r="J68" t="s">
        <v>20</v>
      </c>
    </row>
    <row r="69" spans="2:10" x14ac:dyDescent="0.25">
      <c r="B69" s="3">
        <v>10484</v>
      </c>
      <c r="C69" s="4">
        <v>44878</v>
      </c>
      <c r="D69" t="s">
        <v>17</v>
      </c>
      <c r="E69" s="3">
        <v>4.99</v>
      </c>
      <c r="F69" s="5">
        <v>200.40080160320639</v>
      </c>
      <c r="G69" s="3" t="s">
        <v>18</v>
      </c>
      <c r="H69" s="3" t="s">
        <v>22</v>
      </c>
      <c r="I69" t="s">
        <v>19</v>
      </c>
      <c r="J69" t="s">
        <v>20</v>
      </c>
    </row>
    <row r="70" spans="2:10" x14ac:dyDescent="0.25">
      <c r="B70" s="3">
        <v>10485</v>
      </c>
      <c r="C70" s="4">
        <v>44879</v>
      </c>
      <c r="D70" t="s">
        <v>21</v>
      </c>
      <c r="E70" s="3">
        <v>12.99</v>
      </c>
      <c r="F70" s="5">
        <v>523.47959969207079</v>
      </c>
      <c r="G70" s="3" t="s">
        <v>18</v>
      </c>
      <c r="H70" s="3" t="s">
        <v>22</v>
      </c>
      <c r="I70" t="s">
        <v>19</v>
      </c>
      <c r="J70" t="s">
        <v>20</v>
      </c>
    </row>
    <row r="71" spans="2:10" x14ac:dyDescent="0.25">
      <c r="B71" s="3">
        <v>10520</v>
      </c>
      <c r="C71" s="4">
        <v>44886</v>
      </c>
      <c r="D71" t="s">
        <v>21</v>
      </c>
      <c r="E71" s="3">
        <v>12.99</v>
      </c>
      <c r="F71" s="5">
        <v>492.68668206312549</v>
      </c>
      <c r="G71" s="3" t="s">
        <v>36</v>
      </c>
      <c r="H71" s="3" t="s">
        <v>37</v>
      </c>
      <c r="I71" t="s">
        <v>28</v>
      </c>
      <c r="J71" t="s">
        <v>27</v>
      </c>
    </row>
    <row r="72" spans="2:10" x14ac:dyDescent="0.25">
      <c r="B72" s="3">
        <v>10521</v>
      </c>
      <c r="C72" s="4">
        <v>44886</v>
      </c>
      <c r="D72" t="s">
        <v>25</v>
      </c>
      <c r="E72" s="3">
        <v>9.9499999999999993</v>
      </c>
      <c r="F72" s="5">
        <v>201.00502512562818</v>
      </c>
      <c r="G72" s="3" t="s">
        <v>36</v>
      </c>
      <c r="H72" s="3" t="s">
        <v>37</v>
      </c>
      <c r="I72" t="s">
        <v>28</v>
      </c>
      <c r="J72" t="s">
        <v>27</v>
      </c>
    </row>
    <row r="73" spans="2:10" x14ac:dyDescent="0.25">
      <c r="B73" s="3">
        <v>10522</v>
      </c>
      <c r="C73" s="4">
        <v>44886</v>
      </c>
      <c r="D73" t="s">
        <v>9</v>
      </c>
      <c r="E73" s="3">
        <v>3.49</v>
      </c>
      <c r="F73" s="5">
        <v>687.67908309455584</v>
      </c>
      <c r="G73" s="3" t="s">
        <v>36</v>
      </c>
      <c r="H73" s="3" t="s">
        <v>37</v>
      </c>
      <c r="I73" t="s">
        <v>28</v>
      </c>
      <c r="J73" t="s">
        <v>27</v>
      </c>
    </row>
    <row r="74" spans="2:10" x14ac:dyDescent="0.25">
      <c r="B74" s="3">
        <v>10523</v>
      </c>
      <c r="C74" s="4">
        <v>44886</v>
      </c>
      <c r="D74" t="s">
        <v>14</v>
      </c>
      <c r="E74" s="3">
        <v>2.95</v>
      </c>
      <c r="F74" s="5">
        <v>745.7627118644067</v>
      </c>
      <c r="G74" s="3" t="s">
        <v>36</v>
      </c>
      <c r="H74" s="3" t="s">
        <v>37</v>
      </c>
      <c r="I74" t="s">
        <v>28</v>
      </c>
      <c r="J74" t="s">
        <v>27</v>
      </c>
    </row>
    <row r="75" spans="2:10" x14ac:dyDescent="0.25">
      <c r="B75" s="3">
        <v>10524</v>
      </c>
      <c r="C75" s="4">
        <v>44886</v>
      </c>
      <c r="D75" t="s">
        <v>17</v>
      </c>
      <c r="E75" s="3">
        <v>4.99</v>
      </c>
      <c r="F75" s="5">
        <v>200.40080160320639</v>
      </c>
      <c r="G75" s="3" t="s">
        <v>36</v>
      </c>
      <c r="H75" s="3" t="s">
        <v>37</v>
      </c>
      <c r="I75" t="s">
        <v>28</v>
      </c>
      <c r="J75" t="s">
        <v>27</v>
      </c>
    </row>
    <row r="76" spans="2:10" x14ac:dyDescent="0.25">
      <c r="B76" s="3">
        <v>10525</v>
      </c>
      <c r="C76" s="4">
        <v>44887</v>
      </c>
      <c r="D76" t="s">
        <v>21</v>
      </c>
      <c r="E76" s="3">
        <v>12.99</v>
      </c>
      <c r="F76" s="5">
        <v>461.89376443418013</v>
      </c>
      <c r="G76" s="3" t="s">
        <v>36</v>
      </c>
      <c r="H76" s="3" t="s">
        <v>37</v>
      </c>
      <c r="I76" t="s">
        <v>28</v>
      </c>
      <c r="J76" t="s">
        <v>27</v>
      </c>
    </row>
    <row r="77" spans="2:10" x14ac:dyDescent="0.25">
      <c r="B77" s="3">
        <v>10526</v>
      </c>
      <c r="C77" s="4">
        <v>44887</v>
      </c>
      <c r="D77" t="s">
        <v>25</v>
      </c>
      <c r="E77" s="3">
        <v>9.9499999999999993</v>
      </c>
      <c r="F77" s="5">
        <v>201.00502512562818</v>
      </c>
      <c r="G77" s="3" t="s">
        <v>36</v>
      </c>
      <c r="H77" s="3" t="s">
        <v>37</v>
      </c>
      <c r="I77" t="s">
        <v>28</v>
      </c>
      <c r="J77" t="s">
        <v>27</v>
      </c>
    </row>
    <row r="78" spans="2:10" x14ac:dyDescent="0.25">
      <c r="B78" s="3">
        <v>10527</v>
      </c>
      <c r="C78" s="4">
        <v>44887</v>
      </c>
      <c r="D78" t="s">
        <v>9</v>
      </c>
      <c r="E78" s="3">
        <v>3.49</v>
      </c>
      <c r="F78" s="5">
        <v>687.67908309455584</v>
      </c>
      <c r="G78" s="3" t="s">
        <v>36</v>
      </c>
      <c r="H78" s="3" t="s">
        <v>37</v>
      </c>
      <c r="I78" t="s">
        <v>28</v>
      </c>
      <c r="J78" t="s">
        <v>27</v>
      </c>
    </row>
    <row r="79" spans="2:10" x14ac:dyDescent="0.25">
      <c r="B79" s="3">
        <v>10528</v>
      </c>
      <c r="C79" s="4">
        <v>44887</v>
      </c>
      <c r="D79" t="s">
        <v>14</v>
      </c>
      <c r="E79" s="3">
        <v>2.95</v>
      </c>
      <c r="F79" s="5">
        <v>745.7627118644067</v>
      </c>
      <c r="G79" s="3" t="s">
        <v>36</v>
      </c>
      <c r="H79" s="3" t="s">
        <v>37</v>
      </c>
      <c r="I79" t="s">
        <v>28</v>
      </c>
      <c r="J79" t="s">
        <v>27</v>
      </c>
    </row>
    <row r="80" spans="2:10" x14ac:dyDescent="0.25">
      <c r="B80" s="3">
        <v>10529</v>
      </c>
      <c r="C80" s="4">
        <v>44887</v>
      </c>
      <c r="D80" t="s">
        <v>17</v>
      </c>
      <c r="E80" s="3">
        <v>4.99</v>
      </c>
      <c r="F80" s="5">
        <v>200.40080160320639</v>
      </c>
      <c r="G80" s="3" t="s">
        <v>36</v>
      </c>
      <c r="H80" s="3" t="s">
        <v>37</v>
      </c>
      <c r="I80" t="s">
        <v>28</v>
      </c>
      <c r="J80" t="s">
        <v>27</v>
      </c>
    </row>
    <row r="81" spans="2:10" x14ac:dyDescent="0.25">
      <c r="B81" s="3">
        <v>10530</v>
      </c>
      <c r="C81" s="4">
        <v>44888</v>
      </c>
      <c r="D81" t="s">
        <v>21</v>
      </c>
      <c r="E81" s="3">
        <v>12.99</v>
      </c>
      <c r="F81" s="5">
        <v>477.29022324865281</v>
      </c>
      <c r="G81" s="3" t="s">
        <v>36</v>
      </c>
      <c r="H81" s="3" t="s">
        <v>37</v>
      </c>
      <c r="I81" t="s">
        <v>28</v>
      </c>
      <c r="J81" t="s">
        <v>27</v>
      </c>
    </row>
    <row r="82" spans="2:10" x14ac:dyDescent="0.25">
      <c r="B82" s="3">
        <v>10531</v>
      </c>
      <c r="C82" s="4">
        <v>44888</v>
      </c>
      <c r="D82" t="s">
        <v>25</v>
      </c>
      <c r="E82" s="3">
        <v>9.9499999999999993</v>
      </c>
      <c r="F82" s="5">
        <v>201.00502512562818</v>
      </c>
      <c r="G82" s="3" t="s">
        <v>36</v>
      </c>
      <c r="H82" s="3" t="s">
        <v>37</v>
      </c>
      <c r="I82" t="s">
        <v>28</v>
      </c>
      <c r="J82" t="s">
        <v>27</v>
      </c>
    </row>
    <row r="83" spans="2:10" x14ac:dyDescent="0.25">
      <c r="B83" s="3">
        <v>10532</v>
      </c>
      <c r="C83" s="4">
        <v>44888</v>
      </c>
      <c r="D83" t="s">
        <v>9</v>
      </c>
      <c r="E83" s="3">
        <v>3.49</v>
      </c>
      <c r="F83" s="5">
        <v>687.67908309455584</v>
      </c>
      <c r="G83" s="3" t="s">
        <v>36</v>
      </c>
      <c r="H83" s="3" t="s">
        <v>37</v>
      </c>
      <c r="I83" t="s">
        <v>35</v>
      </c>
      <c r="J83" t="s">
        <v>20</v>
      </c>
    </row>
    <row r="84" spans="2:10" x14ac:dyDescent="0.25">
      <c r="B84" s="3">
        <v>10533</v>
      </c>
      <c r="C84" s="4">
        <v>44888</v>
      </c>
      <c r="D84" t="s">
        <v>14</v>
      </c>
      <c r="E84" s="3">
        <v>2.95</v>
      </c>
      <c r="F84" s="5">
        <v>745.7627118644067</v>
      </c>
      <c r="G84" s="3" t="s">
        <v>36</v>
      </c>
      <c r="H84" s="3" t="s">
        <v>37</v>
      </c>
      <c r="I84" t="s">
        <v>35</v>
      </c>
      <c r="J84" t="s">
        <v>20</v>
      </c>
    </row>
    <row r="85" spans="2:10" x14ac:dyDescent="0.25">
      <c r="B85" s="3">
        <v>10534</v>
      </c>
      <c r="C85" s="4">
        <v>44888</v>
      </c>
      <c r="D85" t="s">
        <v>17</v>
      </c>
      <c r="E85" s="3">
        <v>4.99</v>
      </c>
      <c r="F85" s="5">
        <v>200.40080160320639</v>
      </c>
      <c r="G85" s="3" t="s">
        <v>36</v>
      </c>
      <c r="H85" s="3" t="s">
        <v>37</v>
      </c>
      <c r="I85" t="s">
        <v>31</v>
      </c>
      <c r="J85" t="s">
        <v>16</v>
      </c>
    </row>
    <row r="86" spans="2:10" x14ac:dyDescent="0.25">
      <c r="B86" s="3">
        <v>10535</v>
      </c>
      <c r="C86" s="4">
        <v>44889</v>
      </c>
      <c r="D86" t="s">
        <v>21</v>
      </c>
      <c r="E86" s="3">
        <v>12.99</v>
      </c>
      <c r="F86" s="5">
        <v>477.29022324865281</v>
      </c>
      <c r="G86" s="3" t="s">
        <v>36</v>
      </c>
      <c r="H86" s="3" t="s">
        <v>22</v>
      </c>
      <c r="I86" t="s">
        <v>31</v>
      </c>
      <c r="J86" t="s">
        <v>16</v>
      </c>
    </row>
    <row r="87" spans="2:10" x14ac:dyDescent="0.25">
      <c r="B87" s="3">
        <v>10536</v>
      </c>
      <c r="C87" s="4">
        <v>44889</v>
      </c>
      <c r="D87" t="s">
        <v>25</v>
      </c>
      <c r="E87" s="3">
        <v>9.9499999999999993</v>
      </c>
      <c r="F87" s="5">
        <v>201.00502512562818</v>
      </c>
      <c r="G87" s="3" t="s">
        <v>36</v>
      </c>
      <c r="H87" s="3" t="s">
        <v>22</v>
      </c>
      <c r="I87" t="s">
        <v>31</v>
      </c>
      <c r="J87" t="s">
        <v>16</v>
      </c>
    </row>
    <row r="88" spans="2:10" x14ac:dyDescent="0.25">
      <c r="B88" s="3">
        <v>10537</v>
      </c>
      <c r="C88" s="4">
        <v>44889</v>
      </c>
      <c r="D88" t="s">
        <v>9</v>
      </c>
      <c r="E88" s="3">
        <v>3.49</v>
      </c>
      <c r="F88" s="5">
        <v>630.3724928366762</v>
      </c>
      <c r="G88" s="3" t="s">
        <v>36</v>
      </c>
      <c r="H88" s="3" t="s">
        <v>22</v>
      </c>
      <c r="I88" t="s">
        <v>31</v>
      </c>
      <c r="J88" t="s">
        <v>16</v>
      </c>
    </row>
    <row r="89" spans="2:10" x14ac:dyDescent="0.25">
      <c r="B89" s="3">
        <v>10538</v>
      </c>
      <c r="C89" s="4">
        <v>44889</v>
      </c>
      <c r="D89" t="s">
        <v>14</v>
      </c>
      <c r="E89" s="3">
        <v>2.95</v>
      </c>
      <c r="F89" s="5">
        <v>745.7627118644067</v>
      </c>
      <c r="G89" s="3" t="s">
        <v>36</v>
      </c>
      <c r="H89" s="3" t="s">
        <v>22</v>
      </c>
      <c r="I89" t="s">
        <v>31</v>
      </c>
      <c r="J89" t="s">
        <v>16</v>
      </c>
    </row>
    <row r="90" spans="2:10" x14ac:dyDescent="0.25">
      <c r="B90" s="3">
        <v>10539</v>
      </c>
      <c r="C90" s="4">
        <v>44889</v>
      </c>
      <c r="D90" t="s">
        <v>17</v>
      </c>
      <c r="E90" s="3">
        <v>4.99</v>
      </c>
      <c r="F90" s="5">
        <v>200.40080160320639</v>
      </c>
      <c r="G90" s="3" t="s">
        <v>36</v>
      </c>
      <c r="H90" s="3" t="s">
        <v>22</v>
      </c>
      <c r="I90" t="s">
        <v>31</v>
      </c>
      <c r="J90" t="s">
        <v>16</v>
      </c>
    </row>
    <row r="91" spans="2:10" x14ac:dyDescent="0.25">
      <c r="B91" s="3">
        <v>10540</v>
      </c>
      <c r="C91" s="4">
        <v>44890</v>
      </c>
      <c r="D91" t="s">
        <v>21</v>
      </c>
      <c r="E91" s="3">
        <v>12.99</v>
      </c>
      <c r="F91" s="5">
        <v>461.89376443418013</v>
      </c>
      <c r="G91" s="3" t="s">
        <v>36</v>
      </c>
      <c r="H91" s="3" t="s">
        <v>22</v>
      </c>
      <c r="I91" t="s">
        <v>31</v>
      </c>
      <c r="J91" t="s">
        <v>16</v>
      </c>
    </row>
    <row r="92" spans="2:10" x14ac:dyDescent="0.25">
      <c r="B92" s="3">
        <v>10541</v>
      </c>
      <c r="C92" s="4">
        <v>44890</v>
      </c>
      <c r="D92" t="s">
        <v>25</v>
      </c>
      <c r="E92" s="3">
        <v>9.9499999999999993</v>
      </c>
      <c r="F92" s="5">
        <v>201.00502512562818</v>
      </c>
      <c r="G92" s="3" t="s">
        <v>36</v>
      </c>
      <c r="H92" s="3" t="s">
        <v>22</v>
      </c>
      <c r="I92" t="s">
        <v>38</v>
      </c>
      <c r="J92" t="s">
        <v>13</v>
      </c>
    </row>
    <row r="93" spans="2:10" x14ac:dyDescent="0.25">
      <c r="B93" s="3">
        <v>10542</v>
      </c>
      <c r="C93" s="4">
        <v>44890</v>
      </c>
      <c r="D93" t="s">
        <v>9</v>
      </c>
      <c r="E93" s="3">
        <v>3.49</v>
      </c>
      <c r="F93" s="5">
        <v>630.3724928366762</v>
      </c>
      <c r="G93" s="3" t="s">
        <v>36</v>
      </c>
      <c r="H93" s="3" t="s">
        <v>22</v>
      </c>
      <c r="I93" t="s">
        <v>38</v>
      </c>
      <c r="J93" t="s">
        <v>13</v>
      </c>
    </row>
    <row r="94" spans="2:10" x14ac:dyDescent="0.25">
      <c r="B94" s="3">
        <v>10543</v>
      </c>
      <c r="C94" s="4">
        <v>44890</v>
      </c>
      <c r="D94" t="s">
        <v>14</v>
      </c>
      <c r="E94" s="3">
        <v>2.95</v>
      </c>
      <c r="F94" s="5">
        <v>745.7627118644067</v>
      </c>
      <c r="G94" s="3" t="s">
        <v>36</v>
      </c>
      <c r="H94" s="3" t="s">
        <v>22</v>
      </c>
      <c r="I94" t="s">
        <v>38</v>
      </c>
      <c r="J94" t="s">
        <v>13</v>
      </c>
    </row>
    <row r="95" spans="2:10" x14ac:dyDescent="0.25">
      <c r="B95" s="3">
        <v>10544</v>
      </c>
      <c r="C95" s="4">
        <v>44890</v>
      </c>
      <c r="D95" t="s">
        <v>17</v>
      </c>
      <c r="E95" s="3">
        <v>4.99</v>
      </c>
      <c r="F95" s="5">
        <v>200.40080160320639</v>
      </c>
      <c r="G95" s="3" t="s">
        <v>36</v>
      </c>
      <c r="H95" s="3" t="s">
        <v>22</v>
      </c>
      <c r="I95" t="s">
        <v>38</v>
      </c>
      <c r="J95" t="s">
        <v>13</v>
      </c>
    </row>
    <row r="96" spans="2:10" x14ac:dyDescent="0.25">
      <c r="B96" s="3">
        <v>10545</v>
      </c>
      <c r="C96" s="4">
        <v>44891</v>
      </c>
      <c r="D96" t="s">
        <v>21</v>
      </c>
      <c r="E96" s="3">
        <v>12.99</v>
      </c>
      <c r="F96" s="5">
        <v>446.49730561970739</v>
      </c>
      <c r="G96" s="3" t="s">
        <v>36</v>
      </c>
      <c r="H96" s="3" t="s">
        <v>22</v>
      </c>
      <c r="I96" t="s">
        <v>38</v>
      </c>
      <c r="J96" t="s">
        <v>13</v>
      </c>
    </row>
    <row r="97" spans="2:10" x14ac:dyDescent="0.25">
      <c r="B97" s="3">
        <v>10546</v>
      </c>
      <c r="C97" s="4">
        <v>44891</v>
      </c>
      <c r="D97" t="s">
        <v>25</v>
      </c>
      <c r="E97" s="3">
        <v>9.9499999999999993</v>
      </c>
      <c r="F97" s="5">
        <v>201.00502512562818</v>
      </c>
      <c r="G97" s="3" t="s">
        <v>36</v>
      </c>
      <c r="H97" s="3" t="s">
        <v>22</v>
      </c>
      <c r="I97" t="s">
        <v>38</v>
      </c>
      <c r="J97" t="s">
        <v>13</v>
      </c>
    </row>
    <row r="98" spans="2:10" x14ac:dyDescent="0.25">
      <c r="B98" s="3">
        <v>10547</v>
      </c>
      <c r="C98" s="4">
        <v>44891</v>
      </c>
      <c r="D98" t="s">
        <v>9</v>
      </c>
      <c r="E98" s="3">
        <v>3.49</v>
      </c>
      <c r="F98" s="5">
        <v>630.3724928366762</v>
      </c>
      <c r="G98" s="3" t="s">
        <v>36</v>
      </c>
      <c r="H98" s="3" t="s">
        <v>22</v>
      </c>
      <c r="I98" t="s">
        <v>38</v>
      </c>
      <c r="J98" t="s">
        <v>13</v>
      </c>
    </row>
    <row r="99" spans="2:10" x14ac:dyDescent="0.25">
      <c r="B99" s="3">
        <v>10548</v>
      </c>
      <c r="C99" s="4">
        <v>44891</v>
      </c>
      <c r="D99" t="s">
        <v>14</v>
      </c>
      <c r="E99" s="3">
        <v>2.95</v>
      </c>
      <c r="F99" s="5">
        <v>745.7627118644067</v>
      </c>
      <c r="G99" s="3" t="s">
        <v>36</v>
      </c>
      <c r="H99" s="3" t="s">
        <v>22</v>
      </c>
      <c r="I99" t="s">
        <v>38</v>
      </c>
      <c r="J99" t="s">
        <v>13</v>
      </c>
    </row>
    <row r="100" spans="2:10" x14ac:dyDescent="0.25">
      <c r="B100" s="3">
        <v>10549</v>
      </c>
      <c r="C100" s="4">
        <v>44891</v>
      </c>
      <c r="D100" t="s">
        <v>17</v>
      </c>
      <c r="E100" s="3">
        <v>4.99</v>
      </c>
      <c r="F100" s="5">
        <v>200.40080160320639</v>
      </c>
      <c r="G100" s="3" t="s">
        <v>36</v>
      </c>
      <c r="H100" s="3" t="s">
        <v>22</v>
      </c>
      <c r="I100" t="s">
        <v>38</v>
      </c>
      <c r="J100" t="s">
        <v>13</v>
      </c>
    </row>
    <row r="101" spans="2:10" x14ac:dyDescent="0.25">
      <c r="B101" s="3">
        <v>10550</v>
      </c>
      <c r="C101" s="4">
        <v>44892</v>
      </c>
      <c r="D101" t="s">
        <v>21</v>
      </c>
      <c r="E101" s="3">
        <v>12.99</v>
      </c>
      <c r="F101" s="5">
        <v>461.89376443418013</v>
      </c>
      <c r="G101" s="3" t="s">
        <v>36</v>
      </c>
      <c r="H101" s="3" t="s">
        <v>22</v>
      </c>
      <c r="I101" t="s">
        <v>38</v>
      </c>
      <c r="J101" t="s">
        <v>13</v>
      </c>
    </row>
    <row r="102" spans="2:10" x14ac:dyDescent="0.25">
      <c r="B102" s="3">
        <v>10551</v>
      </c>
      <c r="C102" s="4">
        <v>44892</v>
      </c>
      <c r="D102" t="s">
        <v>25</v>
      </c>
      <c r="E102" s="3">
        <v>9.9499999999999993</v>
      </c>
      <c r="F102" s="5">
        <v>201.00502512562818</v>
      </c>
      <c r="G102" s="3" t="s">
        <v>36</v>
      </c>
      <c r="H102" s="3" t="s">
        <v>22</v>
      </c>
      <c r="I102" t="s">
        <v>38</v>
      </c>
      <c r="J102" t="s">
        <v>13</v>
      </c>
    </row>
    <row r="103" spans="2:10" x14ac:dyDescent="0.25">
      <c r="B103" s="3">
        <v>10552</v>
      </c>
      <c r="C103" s="4">
        <v>44892</v>
      </c>
      <c r="D103" t="s">
        <v>9</v>
      </c>
      <c r="E103" s="3">
        <v>3.49</v>
      </c>
      <c r="F103" s="5">
        <v>630.3724928366762</v>
      </c>
      <c r="G103" s="3" t="s">
        <v>10</v>
      </c>
      <c r="H103" s="3" t="s">
        <v>22</v>
      </c>
      <c r="I103" t="s">
        <v>38</v>
      </c>
      <c r="J103" t="s">
        <v>13</v>
      </c>
    </row>
    <row r="104" spans="2:10" x14ac:dyDescent="0.25">
      <c r="B104" s="3">
        <v>10553</v>
      </c>
      <c r="C104" s="4">
        <v>44892</v>
      </c>
      <c r="D104" t="s">
        <v>14</v>
      </c>
      <c r="E104" s="3">
        <v>2.95</v>
      </c>
      <c r="F104" s="5">
        <v>745.7627118644067</v>
      </c>
      <c r="G104" s="3" t="s">
        <v>10</v>
      </c>
      <c r="H104" s="3" t="s">
        <v>22</v>
      </c>
      <c r="I104" t="s">
        <v>38</v>
      </c>
      <c r="J104" t="s">
        <v>13</v>
      </c>
    </row>
    <row r="105" spans="2:10" x14ac:dyDescent="0.25">
      <c r="B105" s="3">
        <v>10554</v>
      </c>
      <c r="C105" s="4">
        <v>44892</v>
      </c>
      <c r="D105" t="s">
        <v>17</v>
      </c>
      <c r="E105" s="3">
        <v>4.99</v>
      </c>
      <c r="F105" s="5">
        <v>200.40080160320639</v>
      </c>
      <c r="G105" s="3" t="s">
        <v>10</v>
      </c>
      <c r="H105" s="3" t="s">
        <v>22</v>
      </c>
      <c r="I105" t="s">
        <v>38</v>
      </c>
      <c r="J105" t="s">
        <v>13</v>
      </c>
    </row>
    <row r="106" spans="2:10" x14ac:dyDescent="0.25">
      <c r="B106" s="3">
        <v>10555</v>
      </c>
      <c r="C106" s="4">
        <v>44893</v>
      </c>
      <c r="D106" t="s">
        <v>21</v>
      </c>
      <c r="E106" s="3">
        <v>12.99</v>
      </c>
      <c r="F106" s="5">
        <v>477.29022324865281</v>
      </c>
      <c r="G106" s="3" t="s">
        <v>10</v>
      </c>
      <c r="H106" s="3" t="s">
        <v>22</v>
      </c>
      <c r="I106" t="s">
        <v>38</v>
      </c>
      <c r="J106" t="s">
        <v>13</v>
      </c>
    </row>
    <row r="107" spans="2:10" x14ac:dyDescent="0.25">
      <c r="B107" s="3">
        <v>10556</v>
      </c>
      <c r="C107" s="4">
        <v>44893</v>
      </c>
      <c r="D107" t="s">
        <v>25</v>
      </c>
      <c r="E107" s="3">
        <v>9.9499999999999993</v>
      </c>
      <c r="F107" s="5">
        <v>201.00502512562818</v>
      </c>
      <c r="G107" s="3" t="s">
        <v>10</v>
      </c>
      <c r="H107" s="3" t="s">
        <v>22</v>
      </c>
      <c r="I107" t="s">
        <v>38</v>
      </c>
      <c r="J107" t="s">
        <v>13</v>
      </c>
    </row>
    <row r="108" spans="2:10" x14ac:dyDescent="0.25">
      <c r="B108" s="3">
        <v>10557</v>
      </c>
      <c r="C108" s="4">
        <v>44893</v>
      </c>
      <c r="D108" t="s">
        <v>9</v>
      </c>
      <c r="E108" s="3">
        <v>3.49</v>
      </c>
      <c r="F108" s="5">
        <v>630.3724928366762</v>
      </c>
      <c r="G108" s="3" t="s">
        <v>10</v>
      </c>
      <c r="H108" s="3" t="s">
        <v>22</v>
      </c>
      <c r="I108" t="s">
        <v>38</v>
      </c>
      <c r="J108" t="s">
        <v>13</v>
      </c>
    </row>
    <row r="109" spans="2:10" x14ac:dyDescent="0.25">
      <c r="B109" s="3">
        <v>10558</v>
      </c>
      <c r="C109" s="4">
        <v>44893</v>
      </c>
      <c r="D109" t="s">
        <v>14</v>
      </c>
      <c r="E109" s="3">
        <v>2.95</v>
      </c>
      <c r="F109" s="5">
        <v>677.96610169491521</v>
      </c>
      <c r="G109" s="3" t="s">
        <v>10</v>
      </c>
      <c r="H109" s="3" t="s">
        <v>22</v>
      </c>
      <c r="I109" t="s">
        <v>38</v>
      </c>
      <c r="J109" t="s">
        <v>13</v>
      </c>
    </row>
    <row r="110" spans="2:10" x14ac:dyDescent="0.25">
      <c r="B110" s="3">
        <v>10559</v>
      </c>
      <c r="C110" s="4">
        <v>44893</v>
      </c>
      <c r="D110" t="s">
        <v>17</v>
      </c>
      <c r="E110" s="3">
        <v>4.99</v>
      </c>
      <c r="F110" s="5">
        <v>200.40080160320639</v>
      </c>
      <c r="G110" s="3" t="s">
        <v>10</v>
      </c>
      <c r="H110" s="3" t="s">
        <v>22</v>
      </c>
      <c r="I110" t="s">
        <v>38</v>
      </c>
      <c r="J110" t="s">
        <v>13</v>
      </c>
    </row>
    <row r="111" spans="2:10" x14ac:dyDescent="0.25">
      <c r="B111" s="3">
        <v>10560</v>
      </c>
      <c r="C111" s="4">
        <v>44894</v>
      </c>
      <c r="D111" t="s">
        <v>21</v>
      </c>
      <c r="E111" s="3">
        <v>12.99</v>
      </c>
      <c r="F111" s="5">
        <v>477.29022324865281</v>
      </c>
      <c r="G111" s="3" t="s">
        <v>10</v>
      </c>
      <c r="H111" s="3" t="s">
        <v>22</v>
      </c>
      <c r="I111" t="s">
        <v>38</v>
      </c>
      <c r="J111" t="s">
        <v>13</v>
      </c>
    </row>
    <row r="112" spans="2:10" x14ac:dyDescent="0.25">
      <c r="B112" s="3">
        <v>10561</v>
      </c>
      <c r="C112" s="4">
        <v>44894</v>
      </c>
      <c r="D112" t="s">
        <v>25</v>
      </c>
      <c r="E112" s="3">
        <v>9.9499999999999993</v>
      </c>
      <c r="F112" s="5">
        <v>201.00502512562818</v>
      </c>
      <c r="G112" s="3" t="s">
        <v>10</v>
      </c>
      <c r="H112" s="3" t="s">
        <v>22</v>
      </c>
      <c r="I112" t="s">
        <v>38</v>
      </c>
      <c r="J112" t="s">
        <v>13</v>
      </c>
    </row>
    <row r="113" spans="2:10" x14ac:dyDescent="0.25">
      <c r="B113" s="3">
        <v>10562</v>
      </c>
      <c r="C113" s="4">
        <v>44894</v>
      </c>
      <c r="D113" t="s">
        <v>9</v>
      </c>
      <c r="E113" s="3">
        <v>3.49</v>
      </c>
      <c r="F113" s="5">
        <v>630.3724928366762</v>
      </c>
      <c r="G113" s="3" t="s">
        <v>10</v>
      </c>
      <c r="H113" s="3" t="s">
        <v>22</v>
      </c>
      <c r="I113" t="s">
        <v>38</v>
      </c>
      <c r="J113" t="s">
        <v>13</v>
      </c>
    </row>
    <row r="114" spans="2:10" x14ac:dyDescent="0.25">
      <c r="B114" s="3">
        <v>10563</v>
      </c>
      <c r="C114" s="4">
        <v>44894</v>
      </c>
      <c r="D114" t="s">
        <v>14</v>
      </c>
      <c r="E114" s="3">
        <v>2.95</v>
      </c>
      <c r="F114" s="5">
        <v>677.96610169491521</v>
      </c>
      <c r="G114" s="3" t="s">
        <v>10</v>
      </c>
      <c r="H114" s="3" t="s">
        <v>22</v>
      </c>
      <c r="I114" t="s">
        <v>38</v>
      </c>
      <c r="J114" t="s">
        <v>13</v>
      </c>
    </row>
    <row r="115" spans="2:10" x14ac:dyDescent="0.25">
      <c r="B115" s="3">
        <v>10564</v>
      </c>
      <c r="C115" s="4">
        <v>44894</v>
      </c>
      <c r="D115" t="s">
        <v>17</v>
      </c>
      <c r="E115" s="3">
        <v>4.99</v>
      </c>
      <c r="F115" s="5">
        <v>200.40080160320639</v>
      </c>
      <c r="G115" s="3" t="s">
        <v>10</v>
      </c>
      <c r="H115" s="3" t="s">
        <v>22</v>
      </c>
      <c r="I115" t="s">
        <v>38</v>
      </c>
      <c r="J115" t="s">
        <v>13</v>
      </c>
    </row>
    <row r="116" spans="2:10" x14ac:dyDescent="0.25">
      <c r="B116" s="3">
        <v>10565</v>
      </c>
      <c r="C116" s="4">
        <v>44895</v>
      </c>
      <c r="D116" t="s">
        <v>21</v>
      </c>
      <c r="E116" s="3">
        <v>12.99</v>
      </c>
      <c r="F116" s="5">
        <v>492.68668206312549</v>
      </c>
      <c r="G116" s="3" t="s">
        <v>10</v>
      </c>
      <c r="H116" s="3" t="s">
        <v>22</v>
      </c>
      <c r="I116" t="s">
        <v>38</v>
      </c>
      <c r="J116" t="s">
        <v>13</v>
      </c>
    </row>
    <row r="117" spans="2:10" x14ac:dyDescent="0.25">
      <c r="B117" s="3">
        <v>10566</v>
      </c>
      <c r="C117" s="4">
        <v>44895</v>
      </c>
      <c r="D117" t="s">
        <v>25</v>
      </c>
      <c r="E117" s="3">
        <v>9.9499999999999993</v>
      </c>
      <c r="F117" s="5">
        <v>201.00502512562818</v>
      </c>
      <c r="G117" s="3" t="s">
        <v>10</v>
      </c>
      <c r="H117" s="3" t="s">
        <v>22</v>
      </c>
      <c r="I117" t="s">
        <v>38</v>
      </c>
      <c r="J117" t="s">
        <v>13</v>
      </c>
    </row>
    <row r="118" spans="2:10" x14ac:dyDescent="0.25">
      <c r="B118" s="3">
        <v>10567</v>
      </c>
      <c r="C118" s="4">
        <v>44895</v>
      </c>
      <c r="D118" t="s">
        <v>9</v>
      </c>
      <c r="E118" s="3">
        <v>3.49</v>
      </c>
      <c r="F118" s="5">
        <v>630.3724928366762</v>
      </c>
      <c r="G118" s="3" t="s">
        <v>10</v>
      </c>
      <c r="H118" s="3" t="s">
        <v>22</v>
      </c>
      <c r="I118" t="s">
        <v>38</v>
      </c>
      <c r="J118" t="s">
        <v>13</v>
      </c>
    </row>
    <row r="119" spans="2:10" x14ac:dyDescent="0.25">
      <c r="B119" s="3">
        <v>10568</v>
      </c>
      <c r="C119" s="4">
        <v>44895</v>
      </c>
      <c r="D119" t="s">
        <v>14</v>
      </c>
      <c r="E119" s="3">
        <v>2.95</v>
      </c>
      <c r="F119" s="5">
        <v>677.96610169491521</v>
      </c>
      <c r="G119" s="3" t="s">
        <v>10</v>
      </c>
      <c r="H119" s="3" t="s">
        <v>22</v>
      </c>
      <c r="I119" t="s">
        <v>38</v>
      </c>
      <c r="J119" t="s">
        <v>13</v>
      </c>
    </row>
    <row r="120" spans="2:10" x14ac:dyDescent="0.25">
      <c r="B120" s="3">
        <v>10569</v>
      </c>
      <c r="C120" s="4">
        <v>44895</v>
      </c>
      <c r="D120" t="s">
        <v>17</v>
      </c>
      <c r="E120" s="3">
        <v>4.99</v>
      </c>
      <c r="F120" s="5">
        <v>200.40080160320639</v>
      </c>
      <c r="G120" s="3" t="s">
        <v>10</v>
      </c>
      <c r="H120" s="3" t="s">
        <v>22</v>
      </c>
      <c r="I120" t="s">
        <v>38</v>
      </c>
      <c r="J120" t="s">
        <v>13</v>
      </c>
    </row>
    <row r="121" spans="2:10" x14ac:dyDescent="0.25">
      <c r="B121" s="3">
        <v>10570</v>
      </c>
      <c r="C121" s="4">
        <v>44896</v>
      </c>
      <c r="D121" t="s">
        <v>21</v>
      </c>
      <c r="E121" s="3">
        <v>12.99</v>
      </c>
      <c r="F121" s="5">
        <v>492.68668206312549</v>
      </c>
      <c r="G121" s="3" t="s">
        <v>10</v>
      </c>
      <c r="H121" s="3" t="s">
        <v>22</v>
      </c>
      <c r="I121" t="s">
        <v>38</v>
      </c>
      <c r="J121" t="s">
        <v>13</v>
      </c>
    </row>
    <row r="122" spans="2:10" x14ac:dyDescent="0.25">
      <c r="B122" s="3">
        <v>10571</v>
      </c>
      <c r="C122" s="4">
        <v>44896</v>
      </c>
      <c r="D122" t="s">
        <v>25</v>
      </c>
      <c r="E122" s="3">
        <v>9.9499999999999993</v>
      </c>
      <c r="F122" s="5">
        <v>201.00502512562818</v>
      </c>
      <c r="G122" s="3" t="s">
        <v>10</v>
      </c>
      <c r="H122" s="3" t="s">
        <v>22</v>
      </c>
      <c r="I122" t="s">
        <v>38</v>
      </c>
      <c r="J122" t="s">
        <v>13</v>
      </c>
    </row>
    <row r="123" spans="2:10" x14ac:dyDescent="0.25">
      <c r="B123" s="3">
        <v>10572</v>
      </c>
      <c r="C123" s="4">
        <v>44896</v>
      </c>
      <c r="D123" t="s">
        <v>9</v>
      </c>
      <c r="E123" s="3">
        <v>3.49</v>
      </c>
      <c r="F123" s="5">
        <v>573.06590257879645</v>
      </c>
      <c r="G123" s="3" t="s">
        <v>10</v>
      </c>
      <c r="H123" s="3" t="s">
        <v>22</v>
      </c>
      <c r="I123" t="s">
        <v>28</v>
      </c>
      <c r="J123" t="s">
        <v>27</v>
      </c>
    </row>
    <row r="124" spans="2:10" x14ac:dyDescent="0.25">
      <c r="B124" s="3">
        <v>10573</v>
      </c>
      <c r="C124" s="4">
        <v>44896</v>
      </c>
      <c r="D124" t="s">
        <v>14</v>
      </c>
      <c r="E124" s="3">
        <v>2.95</v>
      </c>
      <c r="F124" s="5">
        <v>677.96610169491521</v>
      </c>
      <c r="G124" s="3" t="s">
        <v>10</v>
      </c>
      <c r="H124" s="3" t="s">
        <v>22</v>
      </c>
      <c r="I124" t="s">
        <v>28</v>
      </c>
      <c r="J124" t="s">
        <v>27</v>
      </c>
    </row>
    <row r="125" spans="2:10" x14ac:dyDescent="0.25">
      <c r="B125" s="3">
        <v>10574</v>
      </c>
      <c r="C125" s="4">
        <v>44896</v>
      </c>
      <c r="D125" t="s">
        <v>17</v>
      </c>
      <c r="E125" s="3">
        <v>4.99</v>
      </c>
      <c r="F125" s="5">
        <v>200.40080160320639</v>
      </c>
      <c r="G125" s="3" t="s">
        <v>10</v>
      </c>
      <c r="H125" s="3" t="s">
        <v>22</v>
      </c>
      <c r="I125" t="s">
        <v>28</v>
      </c>
      <c r="J125" t="s">
        <v>27</v>
      </c>
    </row>
    <row r="126" spans="2:10" x14ac:dyDescent="0.25">
      <c r="B126" s="3">
        <v>10575</v>
      </c>
      <c r="C126" s="4">
        <v>44897</v>
      </c>
      <c r="D126" t="s">
        <v>21</v>
      </c>
      <c r="E126" s="3">
        <v>12.99</v>
      </c>
      <c r="F126" s="5">
        <v>523.47959969207079</v>
      </c>
      <c r="G126" s="3" t="s">
        <v>10</v>
      </c>
      <c r="H126" s="3" t="s">
        <v>22</v>
      </c>
      <c r="I126" t="s">
        <v>28</v>
      </c>
      <c r="J126" t="s">
        <v>27</v>
      </c>
    </row>
    <row r="127" spans="2:10" x14ac:dyDescent="0.25">
      <c r="B127" s="3">
        <v>10576</v>
      </c>
      <c r="C127" s="4">
        <v>44897</v>
      </c>
      <c r="D127" t="s">
        <v>25</v>
      </c>
      <c r="E127" s="3">
        <v>9.9499999999999993</v>
      </c>
      <c r="F127" s="5">
        <v>201.00502512562818</v>
      </c>
      <c r="G127" s="3" t="s">
        <v>10</v>
      </c>
      <c r="H127" s="3" t="s">
        <v>22</v>
      </c>
      <c r="I127" t="s">
        <v>28</v>
      </c>
      <c r="J127" t="s">
        <v>27</v>
      </c>
    </row>
    <row r="128" spans="2:10" x14ac:dyDescent="0.25">
      <c r="B128" s="3">
        <v>10577</v>
      </c>
      <c r="C128" s="4">
        <v>44897</v>
      </c>
      <c r="D128" t="s">
        <v>9</v>
      </c>
      <c r="E128" s="3">
        <v>3.49</v>
      </c>
      <c r="F128" s="5">
        <v>630.3724928366762</v>
      </c>
      <c r="G128" s="3" t="s">
        <v>10</v>
      </c>
      <c r="H128" s="3" t="s">
        <v>22</v>
      </c>
      <c r="I128" t="s">
        <v>28</v>
      </c>
      <c r="J128" t="s">
        <v>27</v>
      </c>
    </row>
    <row r="129" spans="2:10" x14ac:dyDescent="0.25">
      <c r="B129" s="3">
        <v>10578</v>
      </c>
      <c r="C129" s="4">
        <v>44897</v>
      </c>
      <c r="D129" t="s">
        <v>14</v>
      </c>
      <c r="E129" s="3">
        <v>2.95</v>
      </c>
      <c r="F129" s="5">
        <v>677.96610169491521</v>
      </c>
      <c r="G129" s="3" t="s">
        <v>10</v>
      </c>
      <c r="H129" s="3" t="s">
        <v>22</v>
      </c>
      <c r="I129" t="s">
        <v>28</v>
      </c>
      <c r="J129" t="s">
        <v>27</v>
      </c>
    </row>
    <row r="130" spans="2:10" x14ac:dyDescent="0.25">
      <c r="B130" s="3">
        <v>10579</v>
      </c>
      <c r="C130" s="4">
        <v>44897</v>
      </c>
      <c r="D130" t="s">
        <v>17</v>
      </c>
      <c r="E130" s="3">
        <v>4.99</v>
      </c>
      <c r="F130" s="5">
        <v>200.40080160320639</v>
      </c>
      <c r="G130" s="3" t="s">
        <v>10</v>
      </c>
      <c r="H130" s="3" t="s">
        <v>22</v>
      </c>
      <c r="I130" t="s">
        <v>28</v>
      </c>
      <c r="J130" t="s">
        <v>27</v>
      </c>
    </row>
    <row r="131" spans="2:10" x14ac:dyDescent="0.25">
      <c r="B131" s="3">
        <v>10580</v>
      </c>
      <c r="C131" s="4">
        <v>44898</v>
      </c>
      <c r="D131" t="s">
        <v>21</v>
      </c>
      <c r="E131" s="3">
        <v>12.99</v>
      </c>
      <c r="F131" s="5">
        <v>523.47959969207079</v>
      </c>
      <c r="G131" s="3" t="s">
        <v>10</v>
      </c>
      <c r="H131" s="3" t="s">
        <v>22</v>
      </c>
      <c r="I131" t="s">
        <v>28</v>
      </c>
      <c r="J131" t="s">
        <v>27</v>
      </c>
    </row>
    <row r="132" spans="2:10" x14ac:dyDescent="0.25">
      <c r="B132" s="3">
        <v>10581</v>
      </c>
      <c r="C132" s="4">
        <v>44898</v>
      </c>
      <c r="D132" t="s">
        <v>25</v>
      </c>
      <c r="E132" s="3">
        <v>9.9499999999999993</v>
      </c>
      <c r="F132" s="5">
        <v>201.00502512562818</v>
      </c>
      <c r="G132" s="3" t="s">
        <v>10</v>
      </c>
      <c r="H132" s="3" t="s">
        <v>22</v>
      </c>
      <c r="I132" t="s">
        <v>28</v>
      </c>
      <c r="J132" t="s">
        <v>27</v>
      </c>
    </row>
    <row r="133" spans="2:10" x14ac:dyDescent="0.25">
      <c r="B133" s="3">
        <v>10582</v>
      </c>
      <c r="C133" s="4">
        <v>44898</v>
      </c>
      <c r="D133" t="s">
        <v>9</v>
      </c>
      <c r="E133" s="3">
        <v>3.49</v>
      </c>
      <c r="F133" s="5">
        <v>630.3724928366762</v>
      </c>
      <c r="G133" s="3" t="s">
        <v>10</v>
      </c>
      <c r="H133" s="3" t="s">
        <v>22</v>
      </c>
      <c r="I133" t="s">
        <v>38</v>
      </c>
      <c r="J133" t="s">
        <v>13</v>
      </c>
    </row>
    <row r="134" spans="2:10" x14ac:dyDescent="0.25">
      <c r="B134" s="3">
        <v>10583</v>
      </c>
      <c r="C134" s="4">
        <v>44898</v>
      </c>
      <c r="D134" t="s">
        <v>14</v>
      </c>
      <c r="E134" s="3">
        <v>2.95</v>
      </c>
      <c r="F134" s="5">
        <v>677.96610169491521</v>
      </c>
      <c r="G134" s="3" t="s">
        <v>10</v>
      </c>
      <c r="H134" s="3" t="s">
        <v>22</v>
      </c>
      <c r="I134" t="s">
        <v>38</v>
      </c>
      <c r="J134" t="s">
        <v>13</v>
      </c>
    </row>
    <row r="135" spans="2:10" x14ac:dyDescent="0.25">
      <c r="B135" s="3">
        <v>10584</v>
      </c>
      <c r="C135" s="4">
        <v>44898</v>
      </c>
      <c r="D135" t="s">
        <v>17</v>
      </c>
      <c r="E135" s="3">
        <v>4.99</v>
      </c>
      <c r="F135" s="5">
        <v>200.40080160320639</v>
      </c>
      <c r="G135" s="3" t="s">
        <v>10</v>
      </c>
      <c r="H135" s="3" t="s">
        <v>22</v>
      </c>
      <c r="I135" t="s">
        <v>38</v>
      </c>
      <c r="J135" t="s">
        <v>13</v>
      </c>
    </row>
    <row r="136" spans="2:10" x14ac:dyDescent="0.25">
      <c r="B136" s="3">
        <v>10585</v>
      </c>
      <c r="C136" s="4">
        <v>44899</v>
      </c>
      <c r="D136" t="s">
        <v>21</v>
      </c>
      <c r="E136" s="3">
        <v>12.99</v>
      </c>
      <c r="F136" s="5">
        <v>538.87605850654347</v>
      </c>
      <c r="G136" s="3" t="s">
        <v>10</v>
      </c>
      <c r="H136" s="3" t="s">
        <v>22</v>
      </c>
      <c r="I136" t="s">
        <v>38</v>
      </c>
      <c r="J136" t="s">
        <v>13</v>
      </c>
    </row>
    <row r="137" spans="2:10" x14ac:dyDescent="0.25">
      <c r="B137" s="3">
        <v>10586</v>
      </c>
      <c r="C137" s="4">
        <v>44899</v>
      </c>
      <c r="D137" t="s">
        <v>25</v>
      </c>
      <c r="E137" s="3">
        <v>9.9499999999999993</v>
      </c>
      <c r="F137" s="5">
        <v>201.00502512562818</v>
      </c>
      <c r="G137" s="3" t="s">
        <v>10</v>
      </c>
      <c r="H137" s="3" t="s">
        <v>22</v>
      </c>
      <c r="I137" t="s">
        <v>38</v>
      </c>
      <c r="J137" t="s">
        <v>13</v>
      </c>
    </row>
    <row r="138" spans="2:10" x14ac:dyDescent="0.25">
      <c r="B138" s="3">
        <v>10537</v>
      </c>
      <c r="C138" s="4">
        <v>44889</v>
      </c>
      <c r="D138" t="s">
        <v>9</v>
      </c>
      <c r="E138" s="3">
        <v>3.49</v>
      </c>
      <c r="F138" s="5">
        <v>630.3724928366762</v>
      </c>
      <c r="G138" s="3" t="s">
        <v>36</v>
      </c>
      <c r="H138" s="3" t="s">
        <v>22</v>
      </c>
      <c r="I138" t="s">
        <v>31</v>
      </c>
      <c r="J138" t="s">
        <v>16</v>
      </c>
    </row>
    <row r="139" spans="2:10" x14ac:dyDescent="0.25">
      <c r="B139" s="3">
        <v>10538</v>
      </c>
      <c r="C139" s="4">
        <v>44889</v>
      </c>
      <c r="D139" t="s">
        <v>14</v>
      </c>
      <c r="E139" s="3">
        <v>2.95</v>
      </c>
      <c r="F139" s="5">
        <v>745.7627118644067</v>
      </c>
      <c r="G139" s="3" t="s">
        <v>36</v>
      </c>
      <c r="H139" s="3" t="s">
        <v>22</v>
      </c>
      <c r="I139" t="s">
        <v>31</v>
      </c>
      <c r="J139" t="s">
        <v>16</v>
      </c>
    </row>
    <row r="140" spans="2:10" x14ac:dyDescent="0.25">
      <c r="B140" s="3">
        <v>10539</v>
      </c>
      <c r="C140" s="4">
        <v>44889</v>
      </c>
      <c r="D140" t="s">
        <v>17</v>
      </c>
      <c r="E140" s="3">
        <v>4.99</v>
      </c>
      <c r="F140" s="5">
        <v>200.40080160320639</v>
      </c>
      <c r="G140" s="3" t="s">
        <v>36</v>
      </c>
      <c r="H140" s="3" t="s">
        <v>22</v>
      </c>
      <c r="I140" t="s">
        <v>31</v>
      </c>
      <c r="J140" t="s">
        <v>16</v>
      </c>
    </row>
    <row r="141" spans="2:10" x14ac:dyDescent="0.25">
      <c r="B141" s="3">
        <v>10590</v>
      </c>
      <c r="C141" s="4">
        <v>44900</v>
      </c>
      <c r="D141" t="s">
        <v>21</v>
      </c>
      <c r="E141" s="3">
        <v>12.99</v>
      </c>
      <c r="F141" s="5">
        <v>554.27251732101615</v>
      </c>
      <c r="G141" s="3" t="s">
        <v>10</v>
      </c>
      <c r="H141" s="3" t="s">
        <v>22</v>
      </c>
      <c r="I141" t="s">
        <v>38</v>
      </c>
      <c r="J141" t="s">
        <v>13</v>
      </c>
    </row>
    <row r="142" spans="2:10" x14ac:dyDescent="0.25">
      <c r="B142" s="3">
        <v>10591</v>
      </c>
      <c r="C142" s="4">
        <v>44900</v>
      </c>
      <c r="D142" t="s">
        <v>25</v>
      </c>
      <c r="E142" s="3">
        <v>9.9499999999999993</v>
      </c>
      <c r="F142" s="5">
        <v>201.00502512562818</v>
      </c>
      <c r="G142" s="3" t="s">
        <v>10</v>
      </c>
      <c r="H142" s="3" t="s">
        <v>22</v>
      </c>
      <c r="I142" t="s">
        <v>38</v>
      </c>
      <c r="J142" t="s">
        <v>13</v>
      </c>
    </row>
    <row r="143" spans="2:10" x14ac:dyDescent="0.25">
      <c r="B143" s="3">
        <v>10592</v>
      </c>
      <c r="C143" s="4">
        <v>44900</v>
      </c>
      <c r="D143" t="s">
        <v>9</v>
      </c>
      <c r="E143" s="3">
        <v>3.49</v>
      </c>
      <c r="F143" s="5">
        <v>573.06590257879645</v>
      </c>
      <c r="G143" s="3" t="s">
        <v>10</v>
      </c>
      <c r="H143" s="3" t="s">
        <v>22</v>
      </c>
      <c r="I143" t="s">
        <v>38</v>
      </c>
      <c r="J143" t="s">
        <v>13</v>
      </c>
    </row>
    <row r="144" spans="2:10" x14ac:dyDescent="0.25">
      <c r="B144" s="3">
        <v>10593</v>
      </c>
      <c r="C144" s="4">
        <v>44900</v>
      </c>
      <c r="D144" t="s">
        <v>14</v>
      </c>
      <c r="E144" s="3">
        <v>2.95</v>
      </c>
      <c r="F144" s="5">
        <v>677.96610169491521</v>
      </c>
      <c r="G144" s="3" t="s">
        <v>10</v>
      </c>
      <c r="H144" s="3" t="s">
        <v>22</v>
      </c>
      <c r="I144" t="s">
        <v>38</v>
      </c>
      <c r="J144" t="s">
        <v>13</v>
      </c>
    </row>
    <row r="145" spans="2:10" x14ac:dyDescent="0.25">
      <c r="B145" s="3">
        <v>10594</v>
      </c>
      <c r="C145" s="4">
        <v>44900</v>
      </c>
      <c r="D145" t="s">
        <v>17</v>
      </c>
      <c r="E145" s="3">
        <v>4.99</v>
      </c>
      <c r="F145" s="5">
        <v>200.40080160320639</v>
      </c>
      <c r="G145" s="3" t="s">
        <v>10</v>
      </c>
      <c r="H145" s="3" t="s">
        <v>22</v>
      </c>
      <c r="I145" t="s">
        <v>38</v>
      </c>
      <c r="J145" t="s">
        <v>13</v>
      </c>
    </row>
    <row r="146" spans="2:10" x14ac:dyDescent="0.25">
      <c r="B146" s="3">
        <v>10595</v>
      </c>
      <c r="C146" s="4">
        <v>44901</v>
      </c>
      <c r="D146" t="s">
        <v>21</v>
      </c>
      <c r="E146" s="3">
        <v>12.99</v>
      </c>
      <c r="F146" s="5">
        <v>538.87605850654347</v>
      </c>
      <c r="G146" s="3" t="s">
        <v>10</v>
      </c>
      <c r="H146" s="3" t="s">
        <v>22</v>
      </c>
      <c r="I146" t="s">
        <v>38</v>
      </c>
      <c r="J146" t="s">
        <v>13</v>
      </c>
    </row>
    <row r="147" spans="2:10" x14ac:dyDescent="0.25">
      <c r="B147" s="3">
        <v>10596</v>
      </c>
      <c r="C147" s="4">
        <v>44901</v>
      </c>
      <c r="D147" t="s">
        <v>25</v>
      </c>
      <c r="E147" s="3">
        <v>9.9499999999999993</v>
      </c>
      <c r="F147" s="5">
        <v>201.00502512562818</v>
      </c>
      <c r="G147" s="3" t="s">
        <v>10</v>
      </c>
      <c r="H147" s="3" t="s">
        <v>22</v>
      </c>
      <c r="I147" t="s">
        <v>38</v>
      </c>
      <c r="J147" t="s">
        <v>13</v>
      </c>
    </row>
    <row r="148" spans="2:10" x14ac:dyDescent="0.25">
      <c r="B148" s="3">
        <v>10597</v>
      </c>
      <c r="C148" s="4">
        <v>44901</v>
      </c>
      <c r="D148" t="s">
        <v>9</v>
      </c>
      <c r="E148" s="3">
        <v>3.49</v>
      </c>
      <c r="F148" s="5">
        <v>573.06590257879645</v>
      </c>
      <c r="G148" s="3" t="s">
        <v>10</v>
      </c>
      <c r="H148" s="3" t="s">
        <v>22</v>
      </c>
      <c r="I148" t="s">
        <v>38</v>
      </c>
      <c r="J148" t="s">
        <v>13</v>
      </c>
    </row>
    <row r="149" spans="2:10" x14ac:dyDescent="0.25">
      <c r="B149" s="3">
        <v>10598</v>
      </c>
      <c r="C149" s="4">
        <v>44901</v>
      </c>
      <c r="D149" t="s">
        <v>14</v>
      </c>
      <c r="E149" s="3">
        <v>2.95</v>
      </c>
      <c r="F149" s="5">
        <v>677.96610169491521</v>
      </c>
      <c r="G149" s="3" t="s">
        <v>10</v>
      </c>
      <c r="H149" s="3" t="s">
        <v>22</v>
      </c>
      <c r="I149" t="s">
        <v>38</v>
      </c>
      <c r="J149" t="s">
        <v>13</v>
      </c>
    </row>
    <row r="150" spans="2:10" x14ac:dyDescent="0.25">
      <c r="B150" s="3">
        <v>10599</v>
      </c>
      <c r="C150" s="4">
        <v>44901</v>
      </c>
      <c r="D150" t="s">
        <v>17</v>
      </c>
      <c r="E150" s="3">
        <v>4.99</v>
      </c>
      <c r="F150" s="5">
        <v>200.40080160320639</v>
      </c>
      <c r="G150" s="3" t="s">
        <v>10</v>
      </c>
      <c r="H150" s="3" t="s">
        <v>22</v>
      </c>
      <c r="I150" t="s">
        <v>38</v>
      </c>
      <c r="J150" t="s">
        <v>13</v>
      </c>
    </row>
    <row r="151" spans="2:10" x14ac:dyDescent="0.25">
      <c r="B151" s="3">
        <v>10600</v>
      </c>
      <c r="C151" s="4">
        <v>44902</v>
      </c>
      <c r="D151" t="s">
        <v>21</v>
      </c>
      <c r="E151" s="3">
        <v>12.99</v>
      </c>
      <c r="F151" s="5">
        <v>523.47959969207079</v>
      </c>
      <c r="G151" s="3" t="s">
        <v>10</v>
      </c>
      <c r="H151" s="3" t="s">
        <v>22</v>
      </c>
      <c r="I151" t="s">
        <v>38</v>
      </c>
      <c r="J151" t="s">
        <v>13</v>
      </c>
    </row>
    <row r="152" spans="2:10" x14ac:dyDescent="0.25">
      <c r="B152" s="3">
        <v>10601</v>
      </c>
      <c r="C152" s="4">
        <v>44902</v>
      </c>
      <c r="D152" t="s">
        <v>25</v>
      </c>
      <c r="E152" s="3">
        <v>9.9499999999999993</v>
      </c>
      <c r="F152" s="5">
        <v>201.00502512562818</v>
      </c>
      <c r="G152" s="3" t="s">
        <v>10</v>
      </c>
      <c r="H152" s="3" t="s">
        <v>22</v>
      </c>
      <c r="I152" t="s">
        <v>38</v>
      </c>
      <c r="J152" t="s">
        <v>13</v>
      </c>
    </row>
    <row r="153" spans="2:10" x14ac:dyDescent="0.25">
      <c r="B153" s="3">
        <v>10602</v>
      </c>
      <c r="C153" s="4">
        <v>44902</v>
      </c>
      <c r="D153" t="s">
        <v>9</v>
      </c>
      <c r="E153" s="3">
        <v>3.49</v>
      </c>
      <c r="F153" s="5">
        <v>630.3724928366762</v>
      </c>
      <c r="G153" s="3" t="s">
        <v>10</v>
      </c>
      <c r="H153" s="3" t="s">
        <v>37</v>
      </c>
      <c r="I153" t="s">
        <v>38</v>
      </c>
      <c r="J153" t="s">
        <v>13</v>
      </c>
    </row>
    <row r="154" spans="2:10" x14ac:dyDescent="0.25">
      <c r="B154" s="3">
        <v>10603</v>
      </c>
      <c r="C154" s="4">
        <v>44902</v>
      </c>
      <c r="D154" t="s">
        <v>14</v>
      </c>
      <c r="E154" s="3">
        <v>2.95</v>
      </c>
      <c r="F154" s="5">
        <v>677.96610169491521</v>
      </c>
      <c r="G154" s="3" t="s">
        <v>10</v>
      </c>
      <c r="H154" s="3" t="s">
        <v>37</v>
      </c>
      <c r="I154" t="s">
        <v>38</v>
      </c>
      <c r="J154" t="s">
        <v>13</v>
      </c>
    </row>
    <row r="155" spans="2:10" x14ac:dyDescent="0.25">
      <c r="B155" s="3">
        <v>10604</v>
      </c>
      <c r="C155" s="4">
        <v>44902</v>
      </c>
      <c r="D155" t="s">
        <v>17</v>
      </c>
      <c r="E155" s="3">
        <v>4.99</v>
      </c>
      <c r="F155" s="5">
        <v>200.40080160320639</v>
      </c>
      <c r="G155" s="3" t="s">
        <v>10</v>
      </c>
      <c r="H155" s="3" t="s">
        <v>37</v>
      </c>
      <c r="I155" t="s">
        <v>38</v>
      </c>
      <c r="J155" t="s">
        <v>13</v>
      </c>
    </row>
    <row r="156" spans="2:10" x14ac:dyDescent="0.25">
      <c r="B156" s="3">
        <v>10605</v>
      </c>
      <c r="C156" s="4">
        <v>44903</v>
      </c>
      <c r="D156" t="s">
        <v>21</v>
      </c>
      <c r="E156" s="3">
        <v>12.99</v>
      </c>
      <c r="F156" s="5">
        <v>538.87605850654347</v>
      </c>
      <c r="G156" s="3" t="s">
        <v>10</v>
      </c>
      <c r="H156" s="3" t="s">
        <v>37</v>
      </c>
      <c r="I156" t="s">
        <v>38</v>
      </c>
      <c r="J156" t="s">
        <v>13</v>
      </c>
    </row>
    <row r="157" spans="2:10" x14ac:dyDescent="0.25">
      <c r="B157" s="3">
        <v>10606</v>
      </c>
      <c r="C157" s="4">
        <v>44903</v>
      </c>
      <c r="D157" t="s">
        <v>25</v>
      </c>
      <c r="E157" s="3">
        <v>9.9499999999999993</v>
      </c>
      <c r="F157" s="5">
        <v>201.00502512562818</v>
      </c>
      <c r="G157" s="3" t="s">
        <v>10</v>
      </c>
      <c r="H157" s="3" t="s">
        <v>37</v>
      </c>
      <c r="I157" t="s">
        <v>38</v>
      </c>
      <c r="J157" t="s">
        <v>13</v>
      </c>
    </row>
    <row r="158" spans="2:10" x14ac:dyDescent="0.25">
      <c r="B158" s="3">
        <v>10607</v>
      </c>
      <c r="C158" s="4">
        <v>44903</v>
      </c>
      <c r="D158" t="s">
        <v>9</v>
      </c>
      <c r="E158" s="3">
        <v>3.49</v>
      </c>
      <c r="F158" s="5">
        <v>630.3724928366762</v>
      </c>
      <c r="G158" s="3" t="s">
        <v>10</v>
      </c>
      <c r="H158" s="3" t="s">
        <v>37</v>
      </c>
      <c r="I158" t="s">
        <v>38</v>
      </c>
      <c r="J158" t="s">
        <v>13</v>
      </c>
    </row>
    <row r="159" spans="2:10" x14ac:dyDescent="0.25">
      <c r="B159" s="3">
        <v>10608</v>
      </c>
      <c r="C159" s="4">
        <v>44903</v>
      </c>
      <c r="D159" t="s">
        <v>14</v>
      </c>
      <c r="E159" s="3">
        <v>2.95</v>
      </c>
      <c r="F159" s="5">
        <v>677.96610169491521</v>
      </c>
      <c r="G159" s="3" t="s">
        <v>10</v>
      </c>
      <c r="H159" s="3" t="s">
        <v>11</v>
      </c>
      <c r="I159" t="s">
        <v>38</v>
      </c>
      <c r="J159" t="s">
        <v>13</v>
      </c>
    </row>
    <row r="160" spans="2:10" x14ac:dyDescent="0.25">
      <c r="B160" s="3">
        <v>10609</v>
      </c>
      <c r="C160" s="4">
        <v>44903</v>
      </c>
      <c r="D160" t="s">
        <v>17</v>
      </c>
      <c r="E160" s="3">
        <v>4.99</v>
      </c>
      <c r="F160" s="5">
        <v>200.40080160320639</v>
      </c>
      <c r="G160" s="3" t="s">
        <v>10</v>
      </c>
      <c r="H160" s="3" t="s">
        <v>11</v>
      </c>
      <c r="I160" t="s">
        <v>38</v>
      </c>
      <c r="J160" t="s">
        <v>13</v>
      </c>
    </row>
    <row r="161" spans="2:10" x14ac:dyDescent="0.25">
      <c r="B161" s="3">
        <v>10610</v>
      </c>
      <c r="C161" s="4">
        <v>44904</v>
      </c>
      <c r="D161" t="s">
        <v>21</v>
      </c>
      <c r="E161" s="3">
        <v>12.99</v>
      </c>
      <c r="F161" s="5">
        <v>569.66897613548883</v>
      </c>
      <c r="G161" s="3" t="s">
        <v>10</v>
      </c>
      <c r="H161" s="3" t="s">
        <v>11</v>
      </c>
      <c r="I161" t="s">
        <v>38</v>
      </c>
      <c r="J161" t="s">
        <v>13</v>
      </c>
    </row>
    <row r="162" spans="2:10" x14ac:dyDescent="0.25">
      <c r="B162" s="3">
        <v>10611</v>
      </c>
      <c r="C162" s="4">
        <v>44904</v>
      </c>
      <c r="D162" t="s">
        <v>25</v>
      </c>
      <c r="E162" s="3">
        <v>9.9499999999999993</v>
      </c>
      <c r="F162" s="5">
        <v>201.00502512562818</v>
      </c>
      <c r="G162" s="3" t="s">
        <v>10</v>
      </c>
      <c r="H162" s="3" t="s">
        <v>11</v>
      </c>
      <c r="I162" t="s">
        <v>38</v>
      </c>
      <c r="J162" t="s">
        <v>13</v>
      </c>
    </row>
    <row r="163" spans="2:10" x14ac:dyDescent="0.25">
      <c r="B163" s="3">
        <v>10612</v>
      </c>
      <c r="C163" s="4">
        <v>44904</v>
      </c>
      <c r="D163" t="s">
        <v>9</v>
      </c>
      <c r="E163" s="3">
        <v>3.49</v>
      </c>
      <c r="F163" s="5">
        <v>630.3724928366762</v>
      </c>
      <c r="G163" s="3" t="s">
        <v>10</v>
      </c>
      <c r="H163" s="3" t="s">
        <v>11</v>
      </c>
      <c r="I163" t="s">
        <v>38</v>
      </c>
      <c r="J163" t="s">
        <v>13</v>
      </c>
    </row>
    <row r="164" spans="2:10" x14ac:dyDescent="0.25">
      <c r="B164" s="3">
        <v>10613</v>
      </c>
      <c r="C164" s="4">
        <v>44904</v>
      </c>
      <c r="D164" t="s">
        <v>14</v>
      </c>
      <c r="E164" s="3">
        <v>2.95</v>
      </c>
      <c r="F164" s="5">
        <v>677.96610169491521</v>
      </c>
      <c r="G164" s="3" t="s">
        <v>10</v>
      </c>
      <c r="H164" s="3" t="s">
        <v>11</v>
      </c>
      <c r="I164" t="s">
        <v>38</v>
      </c>
      <c r="J164" t="s">
        <v>13</v>
      </c>
    </row>
    <row r="165" spans="2:10" x14ac:dyDescent="0.25">
      <c r="B165" s="3">
        <v>10614</v>
      </c>
      <c r="C165" s="4">
        <v>44904</v>
      </c>
      <c r="D165" t="s">
        <v>17</v>
      </c>
      <c r="E165" s="3">
        <v>4.99</v>
      </c>
      <c r="F165" s="5">
        <v>200.40080160320639</v>
      </c>
      <c r="G165" s="3" t="s">
        <v>10</v>
      </c>
      <c r="H165" s="3" t="s">
        <v>11</v>
      </c>
      <c r="I165" t="s">
        <v>38</v>
      </c>
      <c r="J165" t="s">
        <v>13</v>
      </c>
    </row>
    <row r="166" spans="2:10" x14ac:dyDescent="0.25">
      <c r="B166" s="3">
        <v>10615</v>
      </c>
      <c r="C166" s="4">
        <v>44905</v>
      </c>
      <c r="D166" t="s">
        <v>21</v>
      </c>
      <c r="E166" s="3">
        <v>12.99</v>
      </c>
      <c r="F166" s="5">
        <v>569.66897613548883</v>
      </c>
      <c r="G166" s="3" t="s">
        <v>10</v>
      </c>
      <c r="H166" s="3" t="s">
        <v>11</v>
      </c>
      <c r="I166" t="s">
        <v>38</v>
      </c>
      <c r="J166" t="s">
        <v>13</v>
      </c>
    </row>
    <row r="167" spans="2:10" x14ac:dyDescent="0.25">
      <c r="B167" s="3">
        <v>10616</v>
      </c>
      <c r="C167" s="4">
        <v>44905</v>
      </c>
      <c r="D167" t="s">
        <v>25</v>
      </c>
      <c r="E167" s="3">
        <v>9.9499999999999993</v>
      </c>
      <c r="F167" s="5">
        <v>201.00502512562818</v>
      </c>
      <c r="G167" s="3" t="s">
        <v>10</v>
      </c>
      <c r="H167" s="3" t="s">
        <v>11</v>
      </c>
      <c r="I167" t="s">
        <v>38</v>
      </c>
      <c r="J167" t="s">
        <v>13</v>
      </c>
    </row>
    <row r="168" spans="2:10" x14ac:dyDescent="0.25">
      <c r="B168" s="3">
        <v>10617</v>
      </c>
      <c r="C168" s="4">
        <v>44905</v>
      </c>
      <c r="D168" t="s">
        <v>9</v>
      </c>
      <c r="E168" s="3">
        <v>3.49</v>
      </c>
      <c r="F168" s="5">
        <v>630.3724928366762</v>
      </c>
      <c r="G168" s="3" t="s">
        <v>10</v>
      </c>
      <c r="H168" s="3" t="s">
        <v>11</v>
      </c>
      <c r="I168" t="s">
        <v>38</v>
      </c>
      <c r="J168" t="s">
        <v>13</v>
      </c>
    </row>
    <row r="169" spans="2:10" x14ac:dyDescent="0.25">
      <c r="B169" s="3">
        <v>10618</v>
      </c>
      <c r="C169" s="4">
        <v>44905</v>
      </c>
      <c r="D169" t="s">
        <v>14</v>
      </c>
      <c r="E169" s="3">
        <v>2.95</v>
      </c>
      <c r="F169" s="5">
        <v>677.96610169491521</v>
      </c>
      <c r="G169" s="3" t="s">
        <v>10</v>
      </c>
      <c r="H169" s="3" t="s">
        <v>11</v>
      </c>
      <c r="I169" t="s">
        <v>38</v>
      </c>
      <c r="J169" t="s">
        <v>13</v>
      </c>
    </row>
    <row r="170" spans="2:10" x14ac:dyDescent="0.25">
      <c r="B170" s="3">
        <v>10619</v>
      </c>
      <c r="C170" s="4">
        <v>44905</v>
      </c>
      <c r="D170" t="s">
        <v>17</v>
      </c>
      <c r="E170" s="3">
        <v>4.99</v>
      </c>
      <c r="F170" s="5">
        <v>200.40080160320639</v>
      </c>
      <c r="G170" s="3" t="s">
        <v>10</v>
      </c>
      <c r="H170" s="3" t="s">
        <v>11</v>
      </c>
      <c r="I170" t="s">
        <v>38</v>
      </c>
      <c r="J170" t="s">
        <v>13</v>
      </c>
    </row>
    <row r="171" spans="2:10" x14ac:dyDescent="0.25">
      <c r="B171" s="3">
        <v>10620</v>
      </c>
      <c r="C171" s="4">
        <v>44906</v>
      </c>
      <c r="D171" t="s">
        <v>21</v>
      </c>
      <c r="E171" s="3">
        <v>12.99</v>
      </c>
      <c r="F171" s="5">
        <v>585.06543494996151</v>
      </c>
      <c r="G171" s="3" t="s">
        <v>10</v>
      </c>
      <c r="H171" s="3" t="s">
        <v>11</v>
      </c>
      <c r="I171" t="s">
        <v>38</v>
      </c>
      <c r="J171" t="s">
        <v>13</v>
      </c>
    </row>
    <row r="172" spans="2:10" x14ac:dyDescent="0.25">
      <c r="B172" s="3">
        <v>10621</v>
      </c>
      <c r="C172" s="4">
        <v>44906</v>
      </c>
      <c r="D172" t="s">
        <v>25</v>
      </c>
      <c r="E172" s="3">
        <v>9.9499999999999993</v>
      </c>
      <c r="F172" s="5">
        <v>201.00502512562818</v>
      </c>
      <c r="G172" s="3" t="s">
        <v>10</v>
      </c>
      <c r="H172" s="3" t="s">
        <v>11</v>
      </c>
      <c r="I172" t="s">
        <v>38</v>
      </c>
      <c r="J172" t="s">
        <v>13</v>
      </c>
    </row>
    <row r="173" spans="2:10" x14ac:dyDescent="0.25">
      <c r="B173" s="3">
        <v>10622</v>
      </c>
      <c r="C173" s="4">
        <v>44906</v>
      </c>
      <c r="D173" t="s">
        <v>9</v>
      </c>
      <c r="E173" s="3">
        <v>3.49</v>
      </c>
      <c r="F173" s="5">
        <v>630.3724928366762</v>
      </c>
      <c r="G173" s="3" t="s">
        <v>10</v>
      </c>
      <c r="H173" s="3" t="s">
        <v>11</v>
      </c>
      <c r="I173" t="s">
        <v>38</v>
      </c>
      <c r="J173" t="s">
        <v>13</v>
      </c>
    </row>
    <row r="174" spans="2:10" x14ac:dyDescent="0.25">
      <c r="B174" s="3">
        <v>10623</v>
      </c>
      <c r="C174" s="4">
        <v>44906</v>
      </c>
      <c r="D174" t="s">
        <v>14</v>
      </c>
      <c r="E174" s="3">
        <v>2.95</v>
      </c>
      <c r="F174" s="5">
        <v>745.7627118644067</v>
      </c>
      <c r="G174" s="3" t="s">
        <v>10</v>
      </c>
      <c r="H174" s="3" t="s">
        <v>11</v>
      </c>
      <c r="I174" t="s">
        <v>38</v>
      </c>
      <c r="J174" t="s">
        <v>13</v>
      </c>
    </row>
    <row r="175" spans="2:10" x14ac:dyDescent="0.25">
      <c r="B175" s="3">
        <v>10624</v>
      </c>
      <c r="C175" s="4">
        <v>44906</v>
      </c>
      <c r="D175" t="s">
        <v>17</v>
      </c>
      <c r="E175" s="3">
        <v>4.99</v>
      </c>
      <c r="F175" s="5">
        <v>200.40080160320639</v>
      </c>
      <c r="G175" s="3" t="s">
        <v>10</v>
      </c>
      <c r="H175" s="3" t="s">
        <v>11</v>
      </c>
      <c r="I175" t="s">
        <v>38</v>
      </c>
      <c r="J175" t="s">
        <v>13</v>
      </c>
    </row>
    <row r="176" spans="2:10" x14ac:dyDescent="0.25">
      <c r="B176" s="3">
        <v>10625</v>
      </c>
      <c r="C176" s="4">
        <v>44907</v>
      </c>
      <c r="D176" t="s">
        <v>21</v>
      </c>
      <c r="E176" s="3">
        <v>12.99</v>
      </c>
      <c r="F176" s="5">
        <v>569.66897613548883</v>
      </c>
      <c r="G176" s="3" t="s">
        <v>10</v>
      </c>
      <c r="H176" s="3" t="s">
        <v>11</v>
      </c>
      <c r="I176" t="s">
        <v>38</v>
      </c>
      <c r="J176" t="s">
        <v>13</v>
      </c>
    </row>
    <row r="177" spans="2:10" x14ac:dyDescent="0.25">
      <c r="B177" s="3">
        <v>10626</v>
      </c>
      <c r="C177" s="4">
        <v>44907</v>
      </c>
      <c r="D177" t="s">
        <v>25</v>
      </c>
      <c r="E177" s="3">
        <v>9.9499999999999993</v>
      </c>
      <c r="F177" s="5">
        <v>201.00502512562818</v>
      </c>
      <c r="G177" s="3" t="s">
        <v>10</v>
      </c>
      <c r="H177" s="3" t="s">
        <v>11</v>
      </c>
      <c r="I177" t="s">
        <v>38</v>
      </c>
      <c r="J177" t="s">
        <v>13</v>
      </c>
    </row>
    <row r="178" spans="2:10" x14ac:dyDescent="0.25">
      <c r="B178" s="3">
        <v>10627</v>
      </c>
      <c r="C178" s="4">
        <v>44907</v>
      </c>
      <c r="D178" t="s">
        <v>9</v>
      </c>
      <c r="E178" s="3">
        <v>3.49</v>
      </c>
      <c r="F178" s="5">
        <v>630.3724928366762</v>
      </c>
      <c r="G178" s="3" t="s">
        <v>10</v>
      </c>
      <c r="H178" s="3" t="s">
        <v>11</v>
      </c>
      <c r="I178" t="s">
        <v>38</v>
      </c>
      <c r="J178" t="s">
        <v>13</v>
      </c>
    </row>
    <row r="179" spans="2:10" x14ac:dyDescent="0.25">
      <c r="B179" s="3">
        <v>10628</v>
      </c>
      <c r="C179" s="4">
        <v>44907</v>
      </c>
      <c r="D179" t="s">
        <v>14</v>
      </c>
      <c r="E179" s="3">
        <v>2.95</v>
      </c>
      <c r="F179" s="5">
        <v>677.96610169491521</v>
      </c>
      <c r="G179" s="3" t="s">
        <v>10</v>
      </c>
      <c r="H179" s="3" t="s">
        <v>11</v>
      </c>
      <c r="I179" s="6" t="s">
        <v>35</v>
      </c>
      <c r="J179" t="s">
        <v>20</v>
      </c>
    </row>
    <row r="180" spans="2:10" x14ac:dyDescent="0.25">
      <c r="B180" s="3">
        <v>10629</v>
      </c>
      <c r="C180" s="4">
        <v>44907</v>
      </c>
      <c r="D180" t="s">
        <v>17</v>
      </c>
      <c r="E180" s="3">
        <v>4.99</v>
      </c>
      <c r="F180" s="5">
        <v>200.40080160320639</v>
      </c>
      <c r="G180" s="3" t="s">
        <v>10</v>
      </c>
      <c r="H180" s="3" t="s">
        <v>11</v>
      </c>
      <c r="I180" s="6" t="s">
        <v>35</v>
      </c>
      <c r="J180" t="s">
        <v>20</v>
      </c>
    </row>
    <row r="181" spans="2:10" x14ac:dyDescent="0.25">
      <c r="B181" s="3">
        <v>10630</v>
      </c>
      <c r="C181" s="4">
        <v>44908</v>
      </c>
      <c r="D181" t="s">
        <v>21</v>
      </c>
      <c r="E181" s="3">
        <v>12.99</v>
      </c>
      <c r="F181" s="5">
        <v>569.66897613548883</v>
      </c>
      <c r="G181" s="3" t="s">
        <v>10</v>
      </c>
      <c r="H181" s="3" t="s">
        <v>37</v>
      </c>
      <c r="I181" s="6" t="s">
        <v>35</v>
      </c>
      <c r="J181" t="s">
        <v>20</v>
      </c>
    </row>
    <row r="182" spans="2:10" x14ac:dyDescent="0.25">
      <c r="B182" s="3">
        <v>10631</v>
      </c>
      <c r="C182" s="4">
        <v>44908</v>
      </c>
      <c r="D182" t="s">
        <v>25</v>
      </c>
      <c r="E182" s="3">
        <v>9.9499999999999993</v>
      </c>
      <c r="F182" s="5">
        <v>201.00502512562818</v>
      </c>
      <c r="G182" s="3" t="s">
        <v>10</v>
      </c>
      <c r="H182" s="3" t="s">
        <v>11</v>
      </c>
      <c r="I182" s="6" t="s">
        <v>35</v>
      </c>
      <c r="J182" t="s">
        <v>20</v>
      </c>
    </row>
    <row r="183" spans="2:10" x14ac:dyDescent="0.25">
      <c r="B183" s="3">
        <v>10632</v>
      </c>
      <c r="C183" s="4">
        <v>44908</v>
      </c>
      <c r="D183" t="s">
        <v>9</v>
      </c>
      <c r="E183" s="3">
        <v>3.49</v>
      </c>
      <c r="F183" s="5">
        <v>630.3724928366762</v>
      </c>
      <c r="G183" s="3" t="s">
        <v>10</v>
      </c>
      <c r="H183" s="3" t="s">
        <v>11</v>
      </c>
      <c r="I183" s="6" t="s">
        <v>35</v>
      </c>
      <c r="J183" t="s">
        <v>20</v>
      </c>
    </row>
    <row r="184" spans="2:10" x14ac:dyDescent="0.25">
      <c r="B184" s="3">
        <v>10633</v>
      </c>
      <c r="C184" s="4">
        <v>44908</v>
      </c>
      <c r="D184" t="s">
        <v>14</v>
      </c>
      <c r="E184" s="3">
        <v>2.95</v>
      </c>
      <c r="F184" s="5">
        <v>677.96610169491521</v>
      </c>
      <c r="G184" s="3" t="s">
        <v>10</v>
      </c>
      <c r="H184" s="3" t="s">
        <v>11</v>
      </c>
      <c r="I184" s="6" t="s">
        <v>35</v>
      </c>
      <c r="J184" t="s">
        <v>20</v>
      </c>
    </row>
    <row r="185" spans="2:10" x14ac:dyDescent="0.25">
      <c r="B185" s="3">
        <v>10634</v>
      </c>
      <c r="C185" s="4">
        <v>44908</v>
      </c>
      <c r="D185" t="s">
        <v>17</v>
      </c>
      <c r="E185" s="3">
        <v>4.99</v>
      </c>
      <c r="F185" s="5">
        <v>200.40080160320639</v>
      </c>
      <c r="G185" s="3" t="s">
        <v>10</v>
      </c>
      <c r="H185" s="3" t="s">
        <v>11</v>
      </c>
      <c r="I185" s="6" t="s">
        <v>35</v>
      </c>
      <c r="J185" t="s">
        <v>20</v>
      </c>
    </row>
    <row r="186" spans="2:10" x14ac:dyDescent="0.25">
      <c r="B186" s="3">
        <v>10635</v>
      </c>
      <c r="C186" s="4">
        <v>44909</v>
      </c>
      <c r="D186" t="s">
        <v>21</v>
      </c>
      <c r="E186" s="3">
        <v>12.99</v>
      </c>
      <c r="F186" s="5">
        <v>554.27251732101615</v>
      </c>
      <c r="G186" s="3" t="s">
        <v>10</v>
      </c>
      <c r="H186" s="3" t="s">
        <v>11</v>
      </c>
      <c r="I186" s="6" t="s">
        <v>35</v>
      </c>
      <c r="J186" t="s">
        <v>20</v>
      </c>
    </row>
    <row r="187" spans="2:10" x14ac:dyDescent="0.25">
      <c r="B187" s="3">
        <v>10636</v>
      </c>
      <c r="C187" s="4">
        <v>44909</v>
      </c>
      <c r="D187" t="s">
        <v>25</v>
      </c>
      <c r="E187" s="3">
        <v>9.9499999999999993</v>
      </c>
      <c r="F187" s="5">
        <v>221.10552763819098</v>
      </c>
      <c r="G187" s="3" t="s">
        <v>10</v>
      </c>
      <c r="H187" s="3" t="s">
        <v>11</v>
      </c>
      <c r="I187" s="6" t="s">
        <v>35</v>
      </c>
      <c r="J187" t="s">
        <v>20</v>
      </c>
    </row>
    <row r="188" spans="2:10" x14ac:dyDescent="0.25">
      <c r="B188" s="3">
        <v>10637</v>
      </c>
      <c r="C188" s="4">
        <v>44909</v>
      </c>
      <c r="D188" t="s">
        <v>9</v>
      </c>
      <c r="E188" s="3">
        <v>3.49</v>
      </c>
      <c r="F188" s="5">
        <v>630.3724928366762</v>
      </c>
      <c r="G188" s="3" t="s">
        <v>10</v>
      </c>
      <c r="H188" s="3" t="s">
        <v>11</v>
      </c>
      <c r="I188" s="6" t="s">
        <v>35</v>
      </c>
      <c r="J188" t="s">
        <v>20</v>
      </c>
    </row>
    <row r="189" spans="2:10" x14ac:dyDescent="0.25">
      <c r="B189" s="3">
        <v>10638</v>
      </c>
      <c r="C189" s="4">
        <v>44909</v>
      </c>
      <c r="D189" t="s">
        <v>14</v>
      </c>
      <c r="E189" s="3">
        <v>2.95</v>
      </c>
      <c r="F189" s="5">
        <v>677.96610169491521</v>
      </c>
      <c r="G189" s="3" t="s">
        <v>10</v>
      </c>
      <c r="H189" s="3" t="s">
        <v>11</v>
      </c>
      <c r="I189" s="6" t="s">
        <v>35</v>
      </c>
      <c r="J189" t="s">
        <v>20</v>
      </c>
    </row>
    <row r="190" spans="2:10" x14ac:dyDescent="0.25">
      <c r="B190" s="3">
        <v>10639</v>
      </c>
      <c r="C190" s="4">
        <v>44909</v>
      </c>
      <c r="D190" t="s">
        <v>17</v>
      </c>
      <c r="E190" s="3">
        <v>4.99</v>
      </c>
      <c r="F190" s="5">
        <v>200.40080160320639</v>
      </c>
      <c r="G190" s="3" t="s">
        <v>10</v>
      </c>
      <c r="H190" s="3" t="s">
        <v>11</v>
      </c>
      <c r="I190" s="6" t="s">
        <v>35</v>
      </c>
      <c r="J190" t="s">
        <v>20</v>
      </c>
    </row>
    <row r="191" spans="2:10" x14ac:dyDescent="0.25">
      <c r="B191" s="3">
        <v>10640</v>
      </c>
      <c r="C191" s="4">
        <v>44910</v>
      </c>
      <c r="D191" t="s">
        <v>21</v>
      </c>
      <c r="E191" s="3">
        <v>12.99</v>
      </c>
      <c r="F191" s="5">
        <v>538.87605850654347</v>
      </c>
      <c r="G191" s="3" t="s">
        <v>10</v>
      </c>
      <c r="H191" s="3" t="s">
        <v>11</v>
      </c>
      <c r="I191" s="6" t="s">
        <v>35</v>
      </c>
      <c r="J191" t="s">
        <v>20</v>
      </c>
    </row>
    <row r="192" spans="2:10" x14ac:dyDescent="0.25">
      <c r="B192" s="3">
        <v>10641</v>
      </c>
      <c r="C192" s="4">
        <v>44910</v>
      </c>
      <c r="D192" t="s">
        <v>25</v>
      </c>
      <c r="E192" s="3">
        <v>9.9499999999999993</v>
      </c>
      <c r="F192" s="5">
        <v>221.10552763819098</v>
      </c>
      <c r="G192" s="3" t="s">
        <v>10</v>
      </c>
      <c r="H192" s="3" t="s">
        <v>11</v>
      </c>
      <c r="I192" s="6" t="s">
        <v>35</v>
      </c>
      <c r="J192" t="s">
        <v>20</v>
      </c>
    </row>
    <row r="193" spans="2:10" x14ac:dyDescent="0.25">
      <c r="B193" s="3">
        <v>10642</v>
      </c>
      <c r="C193" s="4">
        <v>44910</v>
      </c>
      <c r="D193" t="s">
        <v>9</v>
      </c>
      <c r="E193" s="3">
        <v>3.49</v>
      </c>
      <c r="F193" s="5">
        <v>630.3724928366762</v>
      </c>
      <c r="G193" s="3" t="s">
        <v>10</v>
      </c>
      <c r="H193" s="3" t="s">
        <v>37</v>
      </c>
      <c r="I193" s="6" t="s">
        <v>35</v>
      </c>
      <c r="J193" t="s">
        <v>20</v>
      </c>
    </row>
    <row r="194" spans="2:10" x14ac:dyDescent="0.25">
      <c r="B194" s="3">
        <v>10643</v>
      </c>
      <c r="C194" s="4">
        <v>44910</v>
      </c>
      <c r="D194" t="s">
        <v>14</v>
      </c>
      <c r="E194" s="3">
        <v>2.95</v>
      </c>
      <c r="F194" s="5">
        <v>677.96610169491521</v>
      </c>
      <c r="G194" s="3" t="s">
        <v>10</v>
      </c>
      <c r="H194" s="3" t="s">
        <v>37</v>
      </c>
      <c r="I194" s="6" t="s">
        <v>35</v>
      </c>
      <c r="J194" t="s">
        <v>20</v>
      </c>
    </row>
    <row r="195" spans="2:10" x14ac:dyDescent="0.25">
      <c r="B195" s="3">
        <v>10644</v>
      </c>
      <c r="C195" s="4">
        <v>44910</v>
      </c>
      <c r="D195" t="s">
        <v>17</v>
      </c>
      <c r="E195" s="3">
        <v>4.99</v>
      </c>
      <c r="F195" s="5">
        <v>200.40080160320639</v>
      </c>
      <c r="G195" s="3" t="s">
        <v>10</v>
      </c>
      <c r="H195" s="3" t="s">
        <v>37</v>
      </c>
      <c r="I195" s="6" t="s">
        <v>35</v>
      </c>
      <c r="J195" t="s">
        <v>20</v>
      </c>
    </row>
    <row r="196" spans="2:10" x14ac:dyDescent="0.25">
      <c r="B196" s="3">
        <v>10645</v>
      </c>
      <c r="C196" s="4">
        <v>44911</v>
      </c>
      <c r="D196" t="s">
        <v>21</v>
      </c>
      <c r="E196" s="3">
        <v>12.99</v>
      </c>
      <c r="F196" s="5">
        <v>569.66897613548883</v>
      </c>
      <c r="G196" s="3" t="s">
        <v>10</v>
      </c>
      <c r="H196" s="3" t="s">
        <v>37</v>
      </c>
      <c r="I196" s="6" t="s">
        <v>35</v>
      </c>
      <c r="J196" t="s">
        <v>20</v>
      </c>
    </row>
    <row r="197" spans="2:10" x14ac:dyDescent="0.25">
      <c r="B197" s="3">
        <v>10646</v>
      </c>
      <c r="C197" s="4">
        <v>44911</v>
      </c>
      <c r="D197" t="s">
        <v>25</v>
      </c>
      <c r="E197" s="3">
        <v>9.9499999999999993</v>
      </c>
      <c r="F197" s="5">
        <v>221.10552763819098</v>
      </c>
      <c r="G197" s="3" t="s">
        <v>10</v>
      </c>
      <c r="H197" s="3" t="s">
        <v>37</v>
      </c>
      <c r="I197" s="6" t="s">
        <v>35</v>
      </c>
      <c r="J197" t="s">
        <v>20</v>
      </c>
    </row>
    <row r="198" spans="2:10" x14ac:dyDescent="0.25">
      <c r="B198" s="3">
        <v>10647</v>
      </c>
      <c r="C198" s="4">
        <v>44911</v>
      </c>
      <c r="D198" t="s">
        <v>9</v>
      </c>
      <c r="E198" s="3">
        <v>3.49</v>
      </c>
      <c r="F198" s="5">
        <v>630.3724928366762</v>
      </c>
      <c r="G198" s="3" t="s">
        <v>10</v>
      </c>
      <c r="H198" s="3" t="s">
        <v>11</v>
      </c>
      <c r="I198" s="6" t="s">
        <v>35</v>
      </c>
      <c r="J198" t="s">
        <v>20</v>
      </c>
    </row>
    <row r="199" spans="2:10" x14ac:dyDescent="0.25">
      <c r="B199" s="3">
        <v>10648</v>
      </c>
      <c r="C199" s="4">
        <v>44911</v>
      </c>
      <c r="D199" t="s">
        <v>14</v>
      </c>
      <c r="E199" s="3">
        <v>2.95</v>
      </c>
      <c r="F199" s="5">
        <v>745.7627118644067</v>
      </c>
      <c r="G199" s="3" t="s">
        <v>10</v>
      </c>
      <c r="H199" s="3" t="s">
        <v>11</v>
      </c>
      <c r="I199" s="6" t="s">
        <v>35</v>
      </c>
      <c r="J199" t="s">
        <v>20</v>
      </c>
    </row>
    <row r="200" spans="2:10" x14ac:dyDescent="0.25">
      <c r="B200" s="3">
        <v>10649</v>
      </c>
      <c r="C200" s="4">
        <v>44911</v>
      </c>
      <c r="D200" t="s">
        <v>17</v>
      </c>
      <c r="E200" s="3">
        <v>4.99</v>
      </c>
      <c r="F200" s="5">
        <v>200.40080160320639</v>
      </c>
      <c r="G200" s="3" t="s">
        <v>10</v>
      </c>
      <c r="H200" s="3" t="s">
        <v>11</v>
      </c>
      <c r="I200" s="6" t="s">
        <v>35</v>
      </c>
      <c r="J200" t="s">
        <v>20</v>
      </c>
    </row>
    <row r="201" spans="2:10" x14ac:dyDescent="0.25">
      <c r="B201" s="3">
        <v>10650</v>
      </c>
      <c r="C201" s="4">
        <v>44912</v>
      </c>
      <c r="D201" t="s">
        <v>21</v>
      </c>
      <c r="E201" s="3">
        <v>12.99</v>
      </c>
      <c r="F201" s="5">
        <v>585.06543494996151</v>
      </c>
      <c r="G201" s="3" t="s">
        <v>10</v>
      </c>
      <c r="H201" s="3" t="s">
        <v>11</v>
      </c>
      <c r="I201" s="6" t="s">
        <v>35</v>
      </c>
      <c r="J201" t="s">
        <v>20</v>
      </c>
    </row>
    <row r="202" spans="2:10" x14ac:dyDescent="0.25">
      <c r="B202" s="3">
        <v>10651</v>
      </c>
      <c r="C202" s="4">
        <v>44912</v>
      </c>
      <c r="D202" t="s">
        <v>25</v>
      </c>
      <c r="E202" s="3">
        <v>9.9499999999999993</v>
      </c>
      <c r="F202" s="5">
        <v>221.10552763819098</v>
      </c>
      <c r="G202" s="3" t="s">
        <v>10</v>
      </c>
      <c r="H202" s="3" t="s">
        <v>11</v>
      </c>
      <c r="I202" s="6" t="s">
        <v>35</v>
      </c>
      <c r="J202" t="s">
        <v>20</v>
      </c>
    </row>
    <row r="203" spans="2:10" x14ac:dyDescent="0.25">
      <c r="B203" s="3">
        <v>10652</v>
      </c>
      <c r="C203" s="4">
        <v>44912</v>
      </c>
      <c r="D203" t="s">
        <v>9</v>
      </c>
      <c r="E203" s="3">
        <v>3.49</v>
      </c>
      <c r="F203" s="5">
        <v>687.67908309455584</v>
      </c>
      <c r="G203" s="3" t="s">
        <v>10</v>
      </c>
      <c r="H203" s="3" t="s">
        <v>11</v>
      </c>
      <c r="I203" s="6" t="s">
        <v>35</v>
      </c>
      <c r="J203" t="s">
        <v>20</v>
      </c>
    </row>
    <row r="204" spans="2:10" x14ac:dyDescent="0.25">
      <c r="B204" s="3">
        <v>10653</v>
      </c>
      <c r="C204" s="4">
        <v>44912</v>
      </c>
      <c r="D204" t="s">
        <v>14</v>
      </c>
      <c r="E204" s="3">
        <v>2.95</v>
      </c>
      <c r="F204" s="5">
        <v>745.7627118644067</v>
      </c>
      <c r="G204" s="3" t="s">
        <v>10</v>
      </c>
      <c r="H204" s="3" t="s">
        <v>11</v>
      </c>
      <c r="I204" s="6" t="s">
        <v>35</v>
      </c>
      <c r="J204" t="s">
        <v>20</v>
      </c>
    </row>
    <row r="205" spans="2:10" x14ac:dyDescent="0.25">
      <c r="B205" s="3">
        <v>10654</v>
      </c>
      <c r="C205" s="4">
        <v>44912</v>
      </c>
      <c r="D205" t="s">
        <v>17</v>
      </c>
      <c r="E205" s="3">
        <v>4.99</v>
      </c>
      <c r="F205" s="5">
        <v>200.40080160320639</v>
      </c>
      <c r="G205" s="3" t="s">
        <v>10</v>
      </c>
      <c r="H205" s="3" t="s">
        <v>11</v>
      </c>
      <c r="I205" s="6" t="s">
        <v>35</v>
      </c>
      <c r="J205" t="s">
        <v>20</v>
      </c>
    </row>
    <row r="206" spans="2:10" x14ac:dyDescent="0.25">
      <c r="B206" s="3">
        <v>10655</v>
      </c>
      <c r="C206" s="4">
        <v>44913</v>
      </c>
      <c r="D206" t="s">
        <v>21</v>
      </c>
      <c r="E206" s="3">
        <v>12.99</v>
      </c>
      <c r="F206" s="5">
        <v>600.46189376443419</v>
      </c>
      <c r="G206" s="3" t="s">
        <v>10</v>
      </c>
      <c r="H206" s="3" t="s">
        <v>11</v>
      </c>
      <c r="I206" s="6" t="s">
        <v>35</v>
      </c>
      <c r="J206" t="s">
        <v>20</v>
      </c>
    </row>
    <row r="207" spans="2:10" x14ac:dyDescent="0.25">
      <c r="B207" s="3">
        <v>10656</v>
      </c>
      <c r="C207" s="4">
        <v>44913</v>
      </c>
      <c r="D207" t="s">
        <v>25</v>
      </c>
      <c r="E207" s="3">
        <v>9.9499999999999993</v>
      </c>
      <c r="F207" s="5">
        <v>221.10552763819098</v>
      </c>
      <c r="G207" s="3" t="s">
        <v>10</v>
      </c>
      <c r="H207" s="3" t="s">
        <v>11</v>
      </c>
      <c r="I207" s="6" t="s">
        <v>35</v>
      </c>
      <c r="J207" t="s">
        <v>20</v>
      </c>
    </row>
    <row r="208" spans="2:10" x14ac:dyDescent="0.25">
      <c r="B208" s="3">
        <v>10657</v>
      </c>
      <c r="C208" s="4">
        <v>44913</v>
      </c>
      <c r="D208" t="s">
        <v>9</v>
      </c>
      <c r="E208" s="3">
        <v>3.49</v>
      </c>
      <c r="F208" s="5">
        <v>687.67908309455584</v>
      </c>
      <c r="G208" s="3" t="s">
        <v>10</v>
      </c>
      <c r="H208" s="3" t="s">
        <v>11</v>
      </c>
      <c r="I208" s="6" t="s">
        <v>35</v>
      </c>
      <c r="J208" t="s">
        <v>20</v>
      </c>
    </row>
    <row r="209" spans="2:10" x14ac:dyDescent="0.25">
      <c r="B209" s="3">
        <v>10658</v>
      </c>
      <c r="C209" s="4">
        <v>44913</v>
      </c>
      <c r="D209" t="s">
        <v>14</v>
      </c>
      <c r="E209" s="3">
        <v>2.95</v>
      </c>
      <c r="F209" s="5">
        <v>745.7627118644067</v>
      </c>
      <c r="G209" s="3" t="s">
        <v>10</v>
      </c>
      <c r="H209" s="3" t="s">
        <v>37</v>
      </c>
      <c r="I209" s="6" t="s">
        <v>35</v>
      </c>
      <c r="J209" t="s">
        <v>20</v>
      </c>
    </row>
    <row r="210" spans="2:10" x14ac:dyDescent="0.25">
      <c r="B210" s="3">
        <v>10659</v>
      </c>
      <c r="C210" s="4">
        <v>44913</v>
      </c>
      <c r="D210" t="s">
        <v>17</v>
      </c>
      <c r="E210" s="3">
        <v>4.99</v>
      </c>
      <c r="F210" s="5">
        <v>200.40080160320639</v>
      </c>
      <c r="G210" s="3" t="s">
        <v>10</v>
      </c>
      <c r="H210" s="3" t="s">
        <v>37</v>
      </c>
      <c r="I210" s="6" t="s">
        <v>35</v>
      </c>
      <c r="J210" t="s">
        <v>20</v>
      </c>
    </row>
    <row r="211" spans="2:10" x14ac:dyDescent="0.25">
      <c r="B211" s="3">
        <v>10660</v>
      </c>
      <c r="C211" s="4">
        <v>44914</v>
      </c>
      <c r="D211" t="s">
        <v>21</v>
      </c>
      <c r="E211" s="3">
        <v>12.99</v>
      </c>
      <c r="F211" s="5">
        <v>631.25481139337955</v>
      </c>
      <c r="G211" s="3" t="s">
        <v>18</v>
      </c>
      <c r="H211" s="3" t="s">
        <v>37</v>
      </c>
      <c r="I211" s="6" t="s">
        <v>35</v>
      </c>
      <c r="J211" t="s">
        <v>20</v>
      </c>
    </row>
    <row r="212" spans="2:10" x14ac:dyDescent="0.25">
      <c r="B212" s="3">
        <v>10661</v>
      </c>
      <c r="C212" s="4">
        <v>44914</v>
      </c>
      <c r="D212" t="s">
        <v>25</v>
      </c>
      <c r="E212" s="3">
        <v>9.9499999999999993</v>
      </c>
      <c r="F212" s="5">
        <v>221.10552763819098</v>
      </c>
      <c r="G212" s="3" t="s">
        <v>18</v>
      </c>
      <c r="H212" s="3" t="s">
        <v>37</v>
      </c>
      <c r="I212" s="6" t="s">
        <v>35</v>
      </c>
      <c r="J212" t="s">
        <v>20</v>
      </c>
    </row>
    <row r="213" spans="2:10" x14ac:dyDescent="0.25">
      <c r="B213" s="3">
        <v>10662</v>
      </c>
      <c r="C213" s="4">
        <v>44914</v>
      </c>
      <c r="D213" t="s">
        <v>9</v>
      </c>
      <c r="E213" s="3">
        <v>3.49</v>
      </c>
      <c r="F213" s="5">
        <v>630.3724928366762</v>
      </c>
      <c r="G213" s="3" t="s">
        <v>18</v>
      </c>
      <c r="H213" s="3" t="s">
        <v>37</v>
      </c>
      <c r="I213" s="6" t="s">
        <v>35</v>
      </c>
      <c r="J213" t="s">
        <v>20</v>
      </c>
    </row>
    <row r="214" spans="2:10" x14ac:dyDescent="0.25">
      <c r="B214" s="3">
        <v>10663</v>
      </c>
      <c r="C214" s="4">
        <v>44914</v>
      </c>
      <c r="D214" t="s">
        <v>14</v>
      </c>
      <c r="E214" s="3">
        <v>2.95</v>
      </c>
      <c r="F214" s="5">
        <v>745.7627118644067</v>
      </c>
      <c r="G214" s="3" t="s">
        <v>18</v>
      </c>
      <c r="H214" s="3" t="s">
        <v>37</v>
      </c>
      <c r="I214" s="6" t="s">
        <v>35</v>
      </c>
      <c r="J214" t="s">
        <v>20</v>
      </c>
    </row>
    <row r="215" spans="2:10" x14ac:dyDescent="0.25">
      <c r="B215" s="3">
        <v>10664</v>
      </c>
      <c r="C215" s="4">
        <v>44914</v>
      </c>
      <c r="D215" t="s">
        <v>17</v>
      </c>
      <c r="E215" s="3">
        <v>4.99</v>
      </c>
      <c r="F215" s="5">
        <v>200.40080160320639</v>
      </c>
      <c r="G215" s="3" t="s">
        <v>18</v>
      </c>
      <c r="H215" s="3" t="s">
        <v>37</v>
      </c>
      <c r="I215" s="6" t="s">
        <v>35</v>
      </c>
      <c r="J215" t="s">
        <v>20</v>
      </c>
    </row>
    <row r="216" spans="2:10" x14ac:dyDescent="0.25">
      <c r="B216" s="3">
        <v>10665</v>
      </c>
      <c r="C216" s="4">
        <v>44915</v>
      </c>
      <c r="D216" t="s">
        <v>21</v>
      </c>
      <c r="E216" s="3">
        <v>12.99</v>
      </c>
      <c r="F216" s="5">
        <v>646.65127020785224</v>
      </c>
      <c r="G216" s="3" t="s">
        <v>18</v>
      </c>
      <c r="H216" s="3" t="s">
        <v>37</v>
      </c>
      <c r="I216" s="6" t="s">
        <v>35</v>
      </c>
      <c r="J216" t="s">
        <v>20</v>
      </c>
    </row>
    <row r="217" spans="2:10" x14ac:dyDescent="0.25">
      <c r="B217" s="3">
        <v>10666</v>
      </c>
      <c r="C217" s="4">
        <v>44915</v>
      </c>
      <c r="D217" t="s">
        <v>25</v>
      </c>
      <c r="E217" s="3">
        <v>9.9499999999999993</v>
      </c>
      <c r="F217" s="5">
        <v>221.10552763819098</v>
      </c>
      <c r="G217" s="3" t="s">
        <v>18</v>
      </c>
      <c r="H217" s="3" t="s">
        <v>37</v>
      </c>
      <c r="I217" s="6" t="s">
        <v>35</v>
      </c>
      <c r="J217" t="s">
        <v>20</v>
      </c>
    </row>
    <row r="218" spans="2:10" x14ac:dyDescent="0.25">
      <c r="B218" s="3">
        <v>10667</v>
      </c>
      <c r="C218" s="4">
        <v>44915</v>
      </c>
      <c r="D218" t="s">
        <v>9</v>
      </c>
      <c r="E218" s="3">
        <v>3.49</v>
      </c>
      <c r="F218" s="5">
        <v>630.3724928366762</v>
      </c>
      <c r="G218" s="3" t="s">
        <v>18</v>
      </c>
      <c r="H218" s="3" t="s">
        <v>37</v>
      </c>
      <c r="I218" s="6" t="s">
        <v>35</v>
      </c>
      <c r="J218" t="s">
        <v>20</v>
      </c>
    </row>
    <row r="219" spans="2:10" x14ac:dyDescent="0.25">
      <c r="B219" s="3">
        <v>10668</v>
      </c>
      <c r="C219" s="4">
        <v>44915</v>
      </c>
      <c r="D219" t="s">
        <v>14</v>
      </c>
      <c r="E219" s="3">
        <v>2.95</v>
      </c>
      <c r="F219" s="5">
        <v>745.7627118644067</v>
      </c>
      <c r="G219" s="3" t="s">
        <v>18</v>
      </c>
      <c r="H219" s="3" t="s">
        <v>37</v>
      </c>
      <c r="I219" s="6" t="s">
        <v>35</v>
      </c>
      <c r="J219" t="s">
        <v>20</v>
      </c>
    </row>
    <row r="220" spans="2:10" x14ac:dyDescent="0.25">
      <c r="B220" s="3">
        <v>10669</v>
      </c>
      <c r="C220" s="4">
        <v>44915</v>
      </c>
      <c r="D220" t="s">
        <v>17</v>
      </c>
      <c r="E220" s="3">
        <v>4.99</v>
      </c>
      <c r="F220" s="5">
        <v>200.40080160320639</v>
      </c>
      <c r="G220" s="3" t="s">
        <v>18</v>
      </c>
      <c r="H220" s="3" t="s">
        <v>37</v>
      </c>
      <c r="I220" s="6" t="s">
        <v>35</v>
      </c>
      <c r="J220" t="s">
        <v>20</v>
      </c>
    </row>
    <row r="221" spans="2:10" x14ac:dyDescent="0.25">
      <c r="B221" s="3">
        <v>10670</v>
      </c>
      <c r="C221" s="4">
        <v>44916</v>
      </c>
      <c r="D221" t="s">
        <v>21</v>
      </c>
      <c r="E221" s="3">
        <v>12.99</v>
      </c>
      <c r="F221" s="5">
        <v>677.44418783679748</v>
      </c>
      <c r="G221" s="3" t="s">
        <v>18</v>
      </c>
      <c r="H221" s="3" t="s">
        <v>37</v>
      </c>
      <c r="I221" s="6" t="s">
        <v>35</v>
      </c>
      <c r="J221" t="s">
        <v>20</v>
      </c>
    </row>
    <row r="222" spans="2:10" x14ac:dyDescent="0.25">
      <c r="B222" s="3">
        <v>10671</v>
      </c>
      <c r="C222" s="4">
        <v>44916</v>
      </c>
      <c r="D222" t="s">
        <v>25</v>
      </c>
      <c r="E222" s="3">
        <v>9.9499999999999993</v>
      </c>
      <c r="F222" s="5">
        <v>221.10552763819098</v>
      </c>
      <c r="G222" s="3" t="s">
        <v>18</v>
      </c>
      <c r="H222" s="3" t="s">
        <v>37</v>
      </c>
      <c r="I222" s="6" t="s">
        <v>35</v>
      </c>
      <c r="J222" t="s">
        <v>20</v>
      </c>
    </row>
    <row r="223" spans="2:10" x14ac:dyDescent="0.25">
      <c r="B223" s="3">
        <v>10672</v>
      </c>
      <c r="C223" s="4">
        <v>44916</v>
      </c>
      <c r="D223" t="s">
        <v>9</v>
      </c>
      <c r="E223" s="3">
        <v>3.49</v>
      </c>
      <c r="F223" s="5">
        <v>630.3724928366762</v>
      </c>
      <c r="G223" s="3" t="s">
        <v>18</v>
      </c>
      <c r="H223" s="3" t="s">
        <v>37</v>
      </c>
      <c r="I223" s="6" t="s">
        <v>35</v>
      </c>
      <c r="J223" t="s">
        <v>20</v>
      </c>
    </row>
    <row r="224" spans="2:10" x14ac:dyDescent="0.25">
      <c r="B224" s="3">
        <v>10673</v>
      </c>
      <c r="C224" s="4">
        <v>44916</v>
      </c>
      <c r="D224" t="s">
        <v>14</v>
      </c>
      <c r="E224" s="3">
        <v>2.95</v>
      </c>
      <c r="F224" s="5">
        <v>745.7627118644067</v>
      </c>
      <c r="G224" s="3" t="s">
        <v>18</v>
      </c>
      <c r="H224" s="3" t="s">
        <v>37</v>
      </c>
      <c r="I224" s="6" t="s">
        <v>35</v>
      </c>
      <c r="J224" t="s">
        <v>20</v>
      </c>
    </row>
    <row r="225" spans="2:10" x14ac:dyDescent="0.25">
      <c r="B225" s="3">
        <v>10674</v>
      </c>
      <c r="C225" s="4">
        <v>44916</v>
      </c>
      <c r="D225" t="s">
        <v>17</v>
      </c>
      <c r="E225" s="3">
        <v>4.99</v>
      </c>
      <c r="F225" s="5">
        <v>200.40080160320639</v>
      </c>
      <c r="G225" s="3" t="s">
        <v>18</v>
      </c>
      <c r="H225" s="3" t="s">
        <v>37</v>
      </c>
      <c r="I225" s="6" t="s">
        <v>35</v>
      </c>
      <c r="J225" t="s">
        <v>20</v>
      </c>
    </row>
    <row r="226" spans="2:10" x14ac:dyDescent="0.25">
      <c r="B226" s="3">
        <v>10675</v>
      </c>
      <c r="C226" s="4">
        <v>44917</v>
      </c>
      <c r="D226" t="s">
        <v>21</v>
      </c>
      <c r="E226" s="3">
        <v>12.99</v>
      </c>
      <c r="F226" s="5">
        <v>677.44418783679748</v>
      </c>
      <c r="G226" s="3" t="s">
        <v>18</v>
      </c>
      <c r="H226" s="3" t="s">
        <v>37</v>
      </c>
      <c r="I226" s="6" t="s">
        <v>35</v>
      </c>
      <c r="J226" t="s">
        <v>20</v>
      </c>
    </row>
    <row r="227" spans="2:10" x14ac:dyDescent="0.25">
      <c r="B227" s="3">
        <v>10676</v>
      </c>
      <c r="C227" s="4">
        <v>44917</v>
      </c>
      <c r="D227" t="s">
        <v>25</v>
      </c>
      <c r="E227" s="3">
        <v>9.9499999999999993</v>
      </c>
      <c r="F227" s="5">
        <v>241.2060301507538</v>
      </c>
      <c r="G227" s="3" t="s">
        <v>18</v>
      </c>
      <c r="H227" s="3" t="s">
        <v>37</v>
      </c>
      <c r="I227" s="6" t="s">
        <v>35</v>
      </c>
      <c r="J227" t="s">
        <v>20</v>
      </c>
    </row>
    <row r="228" spans="2:10" x14ac:dyDescent="0.25">
      <c r="B228" s="3">
        <v>10677</v>
      </c>
      <c r="C228" s="4">
        <v>44917</v>
      </c>
      <c r="D228" t="s">
        <v>9</v>
      </c>
      <c r="E228" s="3">
        <v>3.49</v>
      </c>
      <c r="F228" s="5">
        <v>630.3724928366762</v>
      </c>
      <c r="G228" s="3" t="s">
        <v>18</v>
      </c>
      <c r="H228" s="3" t="s">
        <v>37</v>
      </c>
      <c r="I228" s="6" t="s">
        <v>35</v>
      </c>
      <c r="J228" t="s">
        <v>20</v>
      </c>
    </row>
    <row r="229" spans="2:10" x14ac:dyDescent="0.25">
      <c r="B229" s="3">
        <v>10678</v>
      </c>
      <c r="C229" s="4">
        <v>44917</v>
      </c>
      <c r="D229" t="s">
        <v>14</v>
      </c>
      <c r="E229" s="3">
        <v>2.95</v>
      </c>
      <c r="F229" s="5">
        <v>745.7627118644067</v>
      </c>
      <c r="G229" s="3" t="s">
        <v>18</v>
      </c>
      <c r="H229" s="3" t="s">
        <v>37</v>
      </c>
      <c r="I229" s="6" t="s">
        <v>35</v>
      </c>
      <c r="J229" t="s">
        <v>20</v>
      </c>
    </row>
    <row r="230" spans="2:10" x14ac:dyDescent="0.25">
      <c r="B230" s="3">
        <v>10679</v>
      </c>
      <c r="C230" s="4">
        <v>44917</v>
      </c>
      <c r="D230" t="s">
        <v>17</v>
      </c>
      <c r="E230" s="3">
        <v>4.99</v>
      </c>
      <c r="F230" s="5">
        <v>200.40080160320639</v>
      </c>
      <c r="G230" s="3" t="s">
        <v>18</v>
      </c>
      <c r="H230" s="3" t="s">
        <v>37</v>
      </c>
      <c r="I230" s="6" t="s">
        <v>35</v>
      </c>
      <c r="J230" t="s">
        <v>20</v>
      </c>
    </row>
    <row r="231" spans="2:10" x14ac:dyDescent="0.25">
      <c r="B231" s="3">
        <v>10680</v>
      </c>
      <c r="C231" s="4">
        <v>44918</v>
      </c>
      <c r="D231" t="s">
        <v>21</v>
      </c>
      <c r="E231" s="3">
        <v>12.99</v>
      </c>
      <c r="F231" s="5">
        <v>646.65127020785224</v>
      </c>
      <c r="G231" s="3" t="s">
        <v>18</v>
      </c>
      <c r="H231" s="3" t="s">
        <v>37</v>
      </c>
      <c r="I231" s="6" t="s">
        <v>35</v>
      </c>
      <c r="J231" t="s">
        <v>20</v>
      </c>
    </row>
    <row r="232" spans="2:10" x14ac:dyDescent="0.25">
      <c r="B232" s="3">
        <v>10681</v>
      </c>
      <c r="C232" s="4">
        <v>44918</v>
      </c>
      <c r="D232" t="s">
        <v>25</v>
      </c>
      <c r="E232" s="3">
        <v>9.9499999999999993</v>
      </c>
      <c r="F232" s="5">
        <v>241.2060301507538</v>
      </c>
      <c r="G232" s="3" t="s">
        <v>18</v>
      </c>
      <c r="H232" s="3" t="s">
        <v>37</v>
      </c>
      <c r="I232" s="6" t="s">
        <v>35</v>
      </c>
      <c r="J232" t="s">
        <v>20</v>
      </c>
    </row>
    <row r="233" spans="2:10" x14ac:dyDescent="0.25">
      <c r="B233" s="3">
        <v>10682</v>
      </c>
      <c r="C233" s="4">
        <v>44918</v>
      </c>
      <c r="D233" t="s">
        <v>9</v>
      </c>
      <c r="E233" s="3">
        <v>3.49</v>
      </c>
      <c r="F233" s="5">
        <v>630.3724928366762</v>
      </c>
      <c r="G233" s="3" t="s">
        <v>18</v>
      </c>
      <c r="H233" s="3" t="s">
        <v>37</v>
      </c>
      <c r="I233" s="6" t="s">
        <v>35</v>
      </c>
      <c r="J233" t="s">
        <v>20</v>
      </c>
    </row>
    <row r="234" spans="2:10" x14ac:dyDescent="0.25">
      <c r="B234" s="3">
        <v>10683</v>
      </c>
      <c r="C234" s="4">
        <v>44918</v>
      </c>
      <c r="D234" t="s">
        <v>14</v>
      </c>
      <c r="E234" s="3">
        <v>2.95</v>
      </c>
      <c r="F234" s="5">
        <v>677.96610169491521</v>
      </c>
      <c r="G234" s="3" t="s">
        <v>18</v>
      </c>
      <c r="H234" s="3" t="s">
        <v>37</v>
      </c>
      <c r="I234" s="6" t="s">
        <v>35</v>
      </c>
      <c r="J234" t="s">
        <v>20</v>
      </c>
    </row>
    <row r="235" spans="2:10" x14ac:dyDescent="0.25">
      <c r="B235" s="3">
        <v>10684</v>
      </c>
      <c r="C235" s="4">
        <v>44918</v>
      </c>
      <c r="D235" t="s">
        <v>17</v>
      </c>
      <c r="E235" s="3">
        <v>4.99</v>
      </c>
      <c r="F235" s="5">
        <v>200.40080160320639</v>
      </c>
      <c r="G235" s="3" t="s">
        <v>18</v>
      </c>
      <c r="H235" s="3" t="s">
        <v>37</v>
      </c>
      <c r="I235" s="6" t="s">
        <v>35</v>
      </c>
      <c r="J235" t="s">
        <v>20</v>
      </c>
    </row>
    <row r="236" spans="2:10" x14ac:dyDescent="0.25">
      <c r="B236" s="3">
        <v>10685</v>
      </c>
      <c r="C236" s="4">
        <v>44919</v>
      </c>
      <c r="D236" t="s">
        <v>21</v>
      </c>
      <c r="E236" s="3">
        <v>12.99</v>
      </c>
      <c r="F236" s="5">
        <v>677.44418783679748</v>
      </c>
      <c r="G236" s="3" t="s">
        <v>18</v>
      </c>
      <c r="H236" s="3" t="s">
        <v>37</v>
      </c>
      <c r="I236" s="6" t="s">
        <v>35</v>
      </c>
      <c r="J236" t="s">
        <v>20</v>
      </c>
    </row>
    <row r="237" spans="2:10" x14ac:dyDescent="0.25">
      <c r="B237" s="3">
        <v>10686</v>
      </c>
      <c r="C237" s="4">
        <v>44919</v>
      </c>
      <c r="D237" t="s">
        <v>25</v>
      </c>
      <c r="E237" s="3">
        <v>9.9499999999999993</v>
      </c>
      <c r="F237" s="5">
        <v>241.2060301507538</v>
      </c>
      <c r="G237" s="3" t="s">
        <v>18</v>
      </c>
      <c r="H237" s="3" t="s">
        <v>37</v>
      </c>
      <c r="I237" s="6" t="s">
        <v>35</v>
      </c>
      <c r="J237" t="s">
        <v>20</v>
      </c>
    </row>
    <row r="238" spans="2:10" x14ac:dyDescent="0.25">
      <c r="B238" s="3">
        <v>10687</v>
      </c>
      <c r="C238" s="4">
        <v>44919</v>
      </c>
      <c r="D238" t="s">
        <v>9</v>
      </c>
      <c r="E238" s="3">
        <v>3.49</v>
      </c>
      <c r="F238" s="5">
        <v>630.3724928366762</v>
      </c>
      <c r="G238" s="3" t="s">
        <v>18</v>
      </c>
      <c r="H238" s="3" t="s">
        <v>37</v>
      </c>
      <c r="I238" t="s">
        <v>23</v>
      </c>
      <c r="J238" t="s">
        <v>24</v>
      </c>
    </row>
    <row r="239" spans="2:10" x14ac:dyDescent="0.25">
      <c r="B239" s="3">
        <v>10688</v>
      </c>
      <c r="C239" s="4">
        <v>44919</v>
      </c>
      <c r="D239" t="s">
        <v>14</v>
      </c>
      <c r="E239" s="3">
        <v>2.95</v>
      </c>
      <c r="F239" s="5">
        <v>677.96610169491521</v>
      </c>
      <c r="G239" s="3" t="s">
        <v>18</v>
      </c>
      <c r="H239" s="3" t="s">
        <v>37</v>
      </c>
      <c r="I239" t="s">
        <v>23</v>
      </c>
      <c r="J239" t="s">
        <v>24</v>
      </c>
    </row>
    <row r="240" spans="2:10" x14ac:dyDescent="0.25">
      <c r="B240" s="3">
        <v>10689</v>
      </c>
      <c r="C240" s="4">
        <v>44919</v>
      </c>
      <c r="D240" t="s">
        <v>17</v>
      </c>
      <c r="E240" s="3">
        <v>4.99</v>
      </c>
      <c r="F240" s="5">
        <v>200.40080160320639</v>
      </c>
      <c r="G240" s="3" t="s">
        <v>18</v>
      </c>
      <c r="H240" s="3" t="s">
        <v>37</v>
      </c>
      <c r="I240" t="s">
        <v>23</v>
      </c>
      <c r="J240" t="s">
        <v>24</v>
      </c>
    </row>
    <row r="241" spans="2:10" x14ac:dyDescent="0.25">
      <c r="B241" s="3">
        <v>10690</v>
      </c>
      <c r="C241" s="4">
        <v>44920</v>
      </c>
      <c r="D241" t="s">
        <v>21</v>
      </c>
      <c r="E241" s="3">
        <v>12.99</v>
      </c>
      <c r="F241" s="5">
        <v>677.44418783679748</v>
      </c>
      <c r="G241" s="3" t="s">
        <v>18</v>
      </c>
      <c r="H241" s="3" t="s">
        <v>37</v>
      </c>
      <c r="I241" t="s">
        <v>23</v>
      </c>
      <c r="J241" t="s">
        <v>24</v>
      </c>
    </row>
    <row r="242" spans="2:10" x14ac:dyDescent="0.25">
      <c r="B242" s="3">
        <v>10691</v>
      </c>
      <c r="C242" s="4">
        <v>44920</v>
      </c>
      <c r="D242" t="s">
        <v>25</v>
      </c>
      <c r="E242" s="3">
        <v>9.9499999999999993</v>
      </c>
      <c r="F242" s="5">
        <v>261.3065326633166</v>
      </c>
      <c r="G242" s="3" t="s">
        <v>18</v>
      </c>
      <c r="H242" s="3" t="s">
        <v>37</v>
      </c>
      <c r="I242" t="s">
        <v>23</v>
      </c>
      <c r="J242" t="s">
        <v>24</v>
      </c>
    </row>
    <row r="243" spans="2:10" x14ac:dyDescent="0.25">
      <c r="B243" s="3">
        <v>10692</v>
      </c>
      <c r="C243" s="4">
        <v>44920</v>
      </c>
      <c r="D243" t="s">
        <v>9</v>
      </c>
      <c r="E243" s="3">
        <v>3.49</v>
      </c>
      <c r="F243" s="5">
        <v>630.3724928366762</v>
      </c>
      <c r="G243" s="3" t="s">
        <v>18</v>
      </c>
      <c r="H243" s="3" t="s">
        <v>37</v>
      </c>
      <c r="I243" t="s">
        <v>23</v>
      </c>
      <c r="J243" t="s">
        <v>24</v>
      </c>
    </row>
    <row r="244" spans="2:10" x14ac:dyDescent="0.25">
      <c r="B244" s="3">
        <v>10693</v>
      </c>
      <c r="C244" s="4">
        <v>44920</v>
      </c>
      <c r="D244" t="s">
        <v>14</v>
      </c>
      <c r="E244" s="3">
        <v>2.95</v>
      </c>
      <c r="F244" s="5">
        <v>677.96610169491521</v>
      </c>
      <c r="G244" s="3" t="s">
        <v>18</v>
      </c>
      <c r="H244" s="3" t="s">
        <v>37</v>
      </c>
      <c r="I244" t="s">
        <v>23</v>
      </c>
      <c r="J244" t="s">
        <v>24</v>
      </c>
    </row>
    <row r="245" spans="2:10" x14ac:dyDescent="0.25">
      <c r="B245" s="3">
        <v>10694</v>
      </c>
      <c r="C245" s="4">
        <v>44920</v>
      </c>
      <c r="D245" t="s">
        <v>17</v>
      </c>
      <c r="E245" s="3">
        <v>4.99</v>
      </c>
      <c r="F245" s="5">
        <v>200.40080160320639</v>
      </c>
      <c r="G245" s="3" t="s">
        <v>18</v>
      </c>
      <c r="H245" s="3" t="s">
        <v>37</v>
      </c>
      <c r="I245" t="s">
        <v>23</v>
      </c>
      <c r="J245" t="s">
        <v>24</v>
      </c>
    </row>
    <row r="246" spans="2:10" x14ac:dyDescent="0.25">
      <c r="B246" s="3">
        <v>10695</v>
      </c>
      <c r="C246" s="4">
        <v>44921</v>
      </c>
      <c r="D246" t="s">
        <v>21</v>
      </c>
      <c r="E246" s="3">
        <v>12.99</v>
      </c>
      <c r="F246" s="5">
        <v>692.84064665127016</v>
      </c>
      <c r="G246" s="3" t="s">
        <v>18</v>
      </c>
      <c r="H246" s="3" t="s">
        <v>37</v>
      </c>
      <c r="I246" t="s">
        <v>23</v>
      </c>
      <c r="J246" t="s">
        <v>24</v>
      </c>
    </row>
    <row r="247" spans="2:10" x14ac:dyDescent="0.25">
      <c r="B247" s="3">
        <v>10696</v>
      </c>
      <c r="C247" s="4">
        <v>44921</v>
      </c>
      <c r="D247" t="s">
        <v>25</v>
      </c>
      <c r="E247" s="3">
        <v>9.9499999999999993</v>
      </c>
      <c r="F247" s="5">
        <v>281.4070351758794</v>
      </c>
      <c r="G247" s="3" t="s">
        <v>18</v>
      </c>
      <c r="H247" s="3" t="s">
        <v>37</v>
      </c>
      <c r="I247" t="s">
        <v>23</v>
      </c>
      <c r="J247" t="s">
        <v>24</v>
      </c>
    </row>
    <row r="248" spans="2:10" x14ac:dyDescent="0.25">
      <c r="B248" s="3">
        <v>10697</v>
      </c>
      <c r="C248" s="4">
        <v>44921</v>
      </c>
      <c r="D248" t="s">
        <v>9</v>
      </c>
      <c r="E248" s="3">
        <v>3.49</v>
      </c>
      <c r="F248" s="5">
        <v>630.3724928366762</v>
      </c>
      <c r="G248" s="3" t="s">
        <v>18</v>
      </c>
      <c r="H248" s="3" t="s">
        <v>37</v>
      </c>
      <c r="I248" t="s">
        <v>23</v>
      </c>
      <c r="J248" t="s">
        <v>24</v>
      </c>
    </row>
    <row r="249" spans="2:10" x14ac:dyDescent="0.25">
      <c r="B249" s="3">
        <v>10698</v>
      </c>
      <c r="C249" s="4">
        <v>44921</v>
      </c>
      <c r="D249" t="s">
        <v>14</v>
      </c>
      <c r="E249" s="3">
        <v>2.95</v>
      </c>
      <c r="F249" s="5">
        <v>677.96610169491521</v>
      </c>
      <c r="G249" s="3" t="s">
        <v>18</v>
      </c>
      <c r="H249" s="3" t="s">
        <v>37</v>
      </c>
      <c r="I249" t="s">
        <v>23</v>
      </c>
      <c r="J249" t="s">
        <v>24</v>
      </c>
    </row>
    <row r="250" spans="2:10" x14ac:dyDescent="0.25">
      <c r="B250" s="3">
        <v>10699</v>
      </c>
      <c r="C250" s="4">
        <v>44921</v>
      </c>
      <c r="D250" t="s">
        <v>17</v>
      </c>
      <c r="E250" s="3">
        <v>4.99</v>
      </c>
      <c r="F250" s="5">
        <v>200.40080160320639</v>
      </c>
      <c r="G250" s="3" t="s">
        <v>18</v>
      </c>
      <c r="H250" s="3" t="s">
        <v>37</v>
      </c>
      <c r="I250" t="s">
        <v>23</v>
      </c>
      <c r="J250" t="s">
        <v>24</v>
      </c>
    </row>
    <row r="251" spans="2:10" x14ac:dyDescent="0.25">
      <c r="B251" s="3">
        <v>10700</v>
      </c>
      <c r="C251" s="4">
        <v>44922</v>
      </c>
      <c r="D251" t="s">
        <v>21</v>
      </c>
      <c r="E251" s="3">
        <v>12.99</v>
      </c>
      <c r="F251" s="5">
        <v>692.84064665127016</v>
      </c>
      <c r="G251" s="3" t="s">
        <v>18</v>
      </c>
      <c r="H251" s="3" t="s">
        <v>37</v>
      </c>
      <c r="I251" t="s">
        <v>23</v>
      </c>
      <c r="J251" t="s">
        <v>24</v>
      </c>
    </row>
    <row r="252" spans="2:10" x14ac:dyDescent="0.25">
      <c r="B252" s="3">
        <v>10701</v>
      </c>
      <c r="C252" s="4">
        <v>44922</v>
      </c>
      <c r="D252" t="s">
        <v>25</v>
      </c>
      <c r="E252" s="3">
        <v>9.9499999999999993</v>
      </c>
      <c r="F252" s="5">
        <v>281.4070351758794</v>
      </c>
      <c r="G252" s="3" t="s">
        <v>18</v>
      </c>
      <c r="H252" s="3" t="s">
        <v>37</v>
      </c>
      <c r="I252" t="s">
        <v>23</v>
      </c>
      <c r="J252" t="s">
        <v>24</v>
      </c>
    </row>
    <row r="253" spans="2:10" x14ac:dyDescent="0.25">
      <c r="B253" s="3">
        <v>10702</v>
      </c>
      <c r="C253" s="4">
        <v>44922</v>
      </c>
      <c r="D253" t="s">
        <v>9</v>
      </c>
      <c r="E253" s="3">
        <v>3.49</v>
      </c>
      <c r="F253" s="5">
        <v>630.3724928366762</v>
      </c>
      <c r="G253" s="3" t="s">
        <v>18</v>
      </c>
      <c r="H253" s="3" t="s">
        <v>37</v>
      </c>
      <c r="I253" t="s">
        <v>23</v>
      </c>
      <c r="J253" t="s">
        <v>24</v>
      </c>
    </row>
    <row r="254" spans="2:10" x14ac:dyDescent="0.25">
      <c r="B254" s="3">
        <v>10703</v>
      </c>
      <c r="C254" s="4">
        <v>44922</v>
      </c>
      <c r="D254" t="s">
        <v>14</v>
      </c>
      <c r="E254" s="3">
        <v>2.95</v>
      </c>
      <c r="F254" s="5">
        <v>677.96610169491521</v>
      </c>
      <c r="G254" s="3" t="s">
        <v>18</v>
      </c>
      <c r="H254" s="3" t="s">
        <v>11</v>
      </c>
      <c r="I254" t="s">
        <v>23</v>
      </c>
      <c r="J254" t="s">
        <v>24</v>
      </c>
    </row>
    <row r="255" spans="2:10" x14ac:dyDescent="0.25">
      <c r="B255" s="3">
        <v>10704</v>
      </c>
      <c r="C255" s="4">
        <v>44922</v>
      </c>
      <c r="D255" t="s">
        <v>17</v>
      </c>
      <c r="E255" s="3">
        <v>4.99</v>
      </c>
      <c r="F255" s="5">
        <v>200.40080160320639</v>
      </c>
      <c r="G255" s="3" t="s">
        <v>36</v>
      </c>
      <c r="H255" s="3" t="s">
        <v>11</v>
      </c>
      <c r="I255" t="s">
        <v>23</v>
      </c>
      <c r="J255" t="s">
        <v>24</v>
      </c>
    </row>
    <row r="256" spans="2:10" x14ac:dyDescent="0.25">
      <c r="B256" s="3">
        <v>10705</v>
      </c>
      <c r="C256" s="4">
        <v>44923</v>
      </c>
      <c r="D256" t="s">
        <v>21</v>
      </c>
      <c r="E256" s="3">
        <v>12.99</v>
      </c>
      <c r="F256" s="5">
        <v>723.63356428021552</v>
      </c>
      <c r="G256" s="3" t="s">
        <v>36</v>
      </c>
      <c r="H256" s="3" t="s">
        <v>11</v>
      </c>
      <c r="I256" t="s">
        <v>23</v>
      </c>
      <c r="J256" t="s">
        <v>24</v>
      </c>
    </row>
    <row r="257" spans="2:10" x14ac:dyDescent="0.25">
      <c r="B257" s="3">
        <v>10706</v>
      </c>
      <c r="C257" s="4">
        <v>44923</v>
      </c>
      <c r="D257" t="s">
        <v>25</v>
      </c>
      <c r="E257" s="3">
        <v>9.9499999999999993</v>
      </c>
      <c r="F257" s="5">
        <v>301.50753768844226</v>
      </c>
      <c r="G257" s="3" t="s">
        <v>36</v>
      </c>
      <c r="H257" s="3" t="s">
        <v>11</v>
      </c>
      <c r="I257" t="s">
        <v>23</v>
      </c>
      <c r="J257" t="s">
        <v>24</v>
      </c>
    </row>
    <row r="258" spans="2:10" x14ac:dyDescent="0.25">
      <c r="B258" s="3">
        <v>10707</v>
      </c>
      <c r="C258" s="4">
        <v>44923</v>
      </c>
      <c r="D258" t="s">
        <v>9</v>
      </c>
      <c r="E258" s="3">
        <v>3.49</v>
      </c>
      <c r="F258" s="5">
        <v>630.3724928366762</v>
      </c>
      <c r="G258" s="3" t="s">
        <v>36</v>
      </c>
      <c r="H258" s="3" t="s">
        <v>11</v>
      </c>
      <c r="I258" t="s">
        <v>23</v>
      </c>
      <c r="J258" t="s">
        <v>24</v>
      </c>
    </row>
    <row r="259" spans="2:10" x14ac:dyDescent="0.25">
      <c r="B259" s="3">
        <v>10708</v>
      </c>
      <c r="C259" s="4">
        <v>44923</v>
      </c>
      <c r="D259" t="s">
        <v>14</v>
      </c>
      <c r="E259" s="3">
        <v>2.95</v>
      </c>
      <c r="F259" s="5">
        <v>677.96610169491521</v>
      </c>
      <c r="G259" s="3" t="s">
        <v>36</v>
      </c>
      <c r="H259" s="3" t="s">
        <v>11</v>
      </c>
      <c r="I259" t="s">
        <v>23</v>
      </c>
      <c r="J259" t="s">
        <v>24</v>
      </c>
    </row>
    <row r="260" spans="2:10" x14ac:dyDescent="0.25">
      <c r="B260" s="3">
        <v>10709</v>
      </c>
      <c r="C260" s="4">
        <v>44923</v>
      </c>
      <c r="D260" t="s">
        <v>17</v>
      </c>
      <c r="E260" s="3">
        <v>4.99</v>
      </c>
      <c r="F260" s="5">
        <v>200.40080160320639</v>
      </c>
      <c r="G260" s="3" t="s">
        <v>36</v>
      </c>
      <c r="H260" s="3" t="s">
        <v>11</v>
      </c>
      <c r="I260" t="s">
        <v>23</v>
      </c>
      <c r="J260" t="s">
        <v>24</v>
      </c>
    </row>
    <row r="261" spans="2:10" x14ac:dyDescent="0.25">
      <c r="B261" s="3">
        <v>10710</v>
      </c>
      <c r="C261" s="4">
        <v>44924</v>
      </c>
      <c r="D261" t="s">
        <v>21</v>
      </c>
      <c r="E261" s="3">
        <v>12.99</v>
      </c>
      <c r="F261" s="5">
        <v>754.42648190916088</v>
      </c>
      <c r="G261" s="3" t="s">
        <v>36</v>
      </c>
      <c r="H261" s="3" t="s">
        <v>11</v>
      </c>
      <c r="I261" t="s">
        <v>23</v>
      </c>
      <c r="J261" t="s">
        <v>24</v>
      </c>
    </row>
    <row r="262" spans="2:10" x14ac:dyDescent="0.25">
      <c r="B262" s="3">
        <v>10711</v>
      </c>
      <c r="C262" s="4">
        <v>44924</v>
      </c>
      <c r="D262" t="s">
        <v>25</v>
      </c>
      <c r="E262" s="3">
        <v>9.9499999999999993</v>
      </c>
      <c r="F262" s="5">
        <v>281.4070351758794</v>
      </c>
      <c r="G262" s="3" t="s">
        <v>36</v>
      </c>
      <c r="H262" s="3" t="s">
        <v>11</v>
      </c>
      <c r="I262" t="s">
        <v>23</v>
      </c>
      <c r="J262" t="s">
        <v>24</v>
      </c>
    </row>
    <row r="263" spans="2:10" x14ac:dyDescent="0.25">
      <c r="B263" s="3">
        <v>10712</v>
      </c>
      <c r="C263" s="4">
        <v>44924</v>
      </c>
      <c r="D263" t="s">
        <v>9</v>
      </c>
      <c r="E263" s="3">
        <v>3.49</v>
      </c>
      <c r="F263" s="5">
        <v>630.3724928366762</v>
      </c>
      <c r="G263" s="3" t="s">
        <v>36</v>
      </c>
      <c r="H263" s="3" t="s">
        <v>11</v>
      </c>
      <c r="I263" t="s">
        <v>23</v>
      </c>
      <c r="J263" t="s">
        <v>24</v>
      </c>
    </row>
    <row r="264" spans="2:10" x14ac:dyDescent="0.25">
      <c r="B264" s="3">
        <v>10713</v>
      </c>
      <c r="C264" s="4">
        <v>44924</v>
      </c>
      <c r="D264" t="s">
        <v>14</v>
      </c>
      <c r="E264" s="3">
        <v>2.95</v>
      </c>
      <c r="F264" s="5">
        <v>677.96610169491521</v>
      </c>
      <c r="G264" s="3" t="s">
        <v>36</v>
      </c>
      <c r="H264" s="3" t="s">
        <v>11</v>
      </c>
      <c r="I264" t="s">
        <v>23</v>
      </c>
      <c r="J264" t="s">
        <v>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BE0D1-47AE-4B22-953D-1889D8076BCE}">
  <dimension ref="A3:T46"/>
  <sheetViews>
    <sheetView topLeftCell="E1" workbookViewId="0">
      <selection activeCell="G4" sqref="G4"/>
    </sheetView>
  </sheetViews>
  <sheetFormatPr defaultRowHeight="15.75" x14ac:dyDescent="0.25"/>
  <cols>
    <col min="1" max="1" width="12.375" bestFit="1" customWidth="1"/>
    <col min="2" max="2" width="12.25" bestFit="1" customWidth="1"/>
    <col min="3" max="3" width="9.875" bestFit="1" customWidth="1"/>
    <col min="4" max="4" width="12.375" bestFit="1" customWidth="1"/>
    <col min="5" max="5" width="14.875" bestFit="1" customWidth="1"/>
    <col min="6" max="6" width="12.625" bestFit="1" customWidth="1"/>
    <col min="7" max="7" width="11" bestFit="1" customWidth="1"/>
    <col min="8" max="8" width="12.25" bestFit="1" customWidth="1"/>
    <col min="9" max="9" width="13.5" bestFit="1" customWidth="1"/>
    <col min="11" max="11" width="12.375" bestFit="1" customWidth="1"/>
    <col min="12" max="12" width="12.25" bestFit="1" customWidth="1"/>
    <col min="14" max="14" width="12.375" bestFit="1" customWidth="1"/>
    <col min="15" max="15" width="15.25" bestFit="1" customWidth="1"/>
    <col min="16" max="16" width="11.125" bestFit="1" customWidth="1"/>
    <col min="17" max="17" width="11.875" bestFit="1" customWidth="1"/>
    <col min="18" max="18" width="12.125" bestFit="1" customWidth="1"/>
    <col min="19" max="19" width="13" bestFit="1" customWidth="1"/>
    <col min="20" max="20" width="12.125" bestFit="1" customWidth="1"/>
  </cols>
  <sheetData>
    <row r="3" spans="1:15" x14ac:dyDescent="0.25">
      <c r="A3" t="s">
        <v>57</v>
      </c>
      <c r="C3" t="s">
        <v>59</v>
      </c>
      <c r="E3" t="s">
        <v>66</v>
      </c>
      <c r="G3" t="s">
        <v>67</v>
      </c>
      <c r="I3" t="s">
        <v>58</v>
      </c>
      <c r="K3" s="26" t="s">
        <v>60</v>
      </c>
      <c r="L3" t="s">
        <v>65</v>
      </c>
      <c r="N3" t="s">
        <v>60</v>
      </c>
      <c r="O3" t="s">
        <v>65</v>
      </c>
    </row>
    <row r="4" spans="1:15" x14ac:dyDescent="0.25">
      <c r="A4">
        <v>257</v>
      </c>
      <c r="C4" s="25">
        <v>812135.12999999872</v>
      </c>
      <c r="E4" s="25">
        <v>584915.2099999995</v>
      </c>
      <c r="G4" s="28">
        <v>1</v>
      </c>
      <c r="I4">
        <v>118539</v>
      </c>
      <c r="K4" s="15" t="e" vm="1">
        <v>#VALUE!</v>
      </c>
      <c r="L4">
        <v>70379.450000000012</v>
      </c>
      <c r="N4" t="e" vm="2">
        <v>#VALUE!</v>
      </c>
      <c r="O4">
        <v>214204.88000000003</v>
      </c>
    </row>
    <row r="5" spans="1:15" x14ac:dyDescent="0.25">
      <c r="K5" s="15" t="e" vm="3">
        <v>#VALUE!</v>
      </c>
      <c r="L5">
        <v>214204.88000000003</v>
      </c>
      <c r="N5" t="e" vm="4">
        <v>#VALUE!</v>
      </c>
      <c r="O5">
        <v>148775.34000000005</v>
      </c>
    </row>
    <row r="6" spans="1:15" x14ac:dyDescent="0.25">
      <c r="K6" s="15" t="e" vm="5">
        <v>#VALUE!</v>
      </c>
      <c r="L6">
        <v>148775.34000000005</v>
      </c>
      <c r="N6" t="e" vm="6">
        <v>#VALUE!</v>
      </c>
      <c r="O6">
        <v>95397.349999999991</v>
      </c>
    </row>
    <row r="7" spans="1:15" x14ac:dyDescent="0.25">
      <c r="A7" s="26" t="s">
        <v>56</v>
      </c>
      <c r="B7" s="26" t="s">
        <v>62</v>
      </c>
      <c r="K7" s="15" t="e" vm="7">
        <v>#VALUE!</v>
      </c>
      <c r="L7">
        <v>95397.349999999991</v>
      </c>
      <c r="N7" t="e" vm="8">
        <v>#VALUE!</v>
      </c>
      <c r="O7">
        <v>70379.450000000012</v>
      </c>
    </row>
    <row r="8" spans="1:15" x14ac:dyDescent="0.25">
      <c r="A8" s="26" t="s">
        <v>60</v>
      </c>
      <c r="B8" t="s">
        <v>14</v>
      </c>
      <c r="C8" t="s">
        <v>21</v>
      </c>
      <c r="D8" t="s">
        <v>25</v>
      </c>
      <c r="E8" t="s">
        <v>9</v>
      </c>
      <c r="F8" t="s">
        <v>17</v>
      </c>
      <c r="G8" t="s">
        <v>61</v>
      </c>
      <c r="K8" s="15" t="e" vm="9">
        <v>#VALUE!</v>
      </c>
      <c r="L8">
        <v>56158.19000000001</v>
      </c>
      <c r="N8" t="e" vm="10">
        <v>#VALUE!</v>
      </c>
      <c r="O8">
        <v>56158.19000000001</v>
      </c>
    </row>
    <row r="9" spans="1:15" x14ac:dyDescent="0.25">
      <c r="A9" s="15" t="s">
        <v>35</v>
      </c>
      <c r="B9">
        <v>56129.559999999969</v>
      </c>
      <c r="C9">
        <v>123561.93</v>
      </c>
      <c r="D9">
        <v>36792.700000000012</v>
      </c>
      <c r="E9">
        <v>47716.880000000005</v>
      </c>
      <c r="F9">
        <v>19354.29</v>
      </c>
      <c r="G9">
        <v>283555.35999999993</v>
      </c>
      <c r="K9" s="15" t="s">
        <v>61</v>
      </c>
      <c r="L9">
        <v>584915.2100000002</v>
      </c>
      <c r="N9" t="s">
        <v>61</v>
      </c>
      <c r="O9">
        <v>584915.21000000008</v>
      </c>
    </row>
    <row r="10" spans="1:15" x14ac:dyDescent="0.25">
      <c r="A10" s="15" t="s">
        <v>31</v>
      </c>
      <c r="B10">
        <v>18402.100000000002</v>
      </c>
      <c r="C10">
        <v>73692.27</v>
      </c>
      <c r="D10">
        <v>18089.099999999999</v>
      </c>
      <c r="E10">
        <v>17219.660000000003</v>
      </c>
      <c r="F10">
        <v>9026.91</v>
      </c>
      <c r="G10">
        <v>136430.04</v>
      </c>
    </row>
    <row r="11" spans="1:15" x14ac:dyDescent="0.25">
      <c r="A11" s="15" t="s">
        <v>28</v>
      </c>
      <c r="B11">
        <v>10401.700000000001</v>
      </c>
      <c r="C11">
        <v>39437.640000000007</v>
      </c>
      <c r="D11">
        <v>12059.4</v>
      </c>
      <c r="E11">
        <v>13014.210000000003</v>
      </c>
      <c r="F11">
        <v>5014.95</v>
      </c>
      <c r="G11">
        <v>79927.900000000009</v>
      </c>
    </row>
    <row r="12" spans="1:15" x14ac:dyDescent="0.25">
      <c r="A12" s="15" t="s">
        <v>38</v>
      </c>
      <c r="B12">
        <v>28803.799999999996</v>
      </c>
      <c r="C12">
        <v>101880.57</v>
      </c>
      <c r="D12">
        <v>32158.400000000009</v>
      </c>
      <c r="E12">
        <v>34638.249999999993</v>
      </c>
      <c r="F12">
        <v>14041.859999999999</v>
      </c>
      <c r="G12">
        <v>211522.88</v>
      </c>
    </row>
    <row r="13" spans="1:15" x14ac:dyDescent="0.25">
      <c r="A13" s="15" t="s">
        <v>23</v>
      </c>
      <c r="B13">
        <v>12000.6</v>
      </c>
      <c r="C13">
        <v>53427.87000000001</v>
      </c>
      <c r="D13">
        <v>16039.399999999998</v>
      </c>
      <c r="E13">
        <v>13213.140000000001</v>
      </c>
      <c r="F13">
        <v>6017.94</v>
      </c>
      <c r="G13">
        <v>100698.95000000001</v>
      </c>
    </row>
    <row r="14" spans="1:15" x14ac:dyDescent="0.25">
      <c r="A14" s="15" t="s">
        <v>61</v>
      </c>
      <c r="B14">
        <v>125737.75999999998</v>
      </c>
      <c r="C14">
        <v>392000.28</v>
      </c>
      <c r="D14">
        <v>115139.00000000001</v>
      </c>
      <c r="E14">
        <v>125802.14</v>
      </c>
      <c r="F14">
        <v>53455.950000000004</v>
      </c>
      <c r="G14">
        <v>812135.12999999989</v>
      </c>
    </row>
    <row r="17" spans="1:20" x14ac:dyDescent="0.25">
      <c r="A17" s="26" t="s">
        <v>60</v>
      </c>
      <c r="B17" t="s">
        <v>65</v>
      </c>
      <c r="D17" s="26" t="s">
        <v>60</v>
      </c>
      <c r="E17" t="s">
        <v>56</v>
      </c>
    </row>
    <row r="18" spans="1:20" x14ac:dyDescent="0.25">
      <c r="A18" s="15" t="s">
        <v>54</v>
      </c>
      <c r="B18" s="27">
        <v>0.28693075018514225</v>
      </c>
      <c r="D18" s="15" t="s">
        <v>51</v>
      </c>
      <c r="E18">
        <v>178854.01</v>
      </c>
    </row>
    <row r="19" spans="1:20" x14ac:dyDescent="0.25">
      <c r="A19" s="15" t="s">
        <v>53</v>
      </c>
      <c r="B19" s="27">
        <v>0.50931053750508559</v>
      </c>
      <c r="D19" s="15" t="s">
        <v>50</v>
      </c>
      <c r="E19">
        <v>327634.33999999997</v>
      </c>
    </row>
    <row r="20" spans="1:20" x14ac:dyDescent="0.25">
      <c r="A20" s="15" t="s">
        <v>52</v>
      </c>
      <c r="B20" s="27">
        <v>0.20375871230977219</v>
      </c>
      <c r="D20" s="15" t="s">
        <v>49</v>
      </c>
      <c r="E20">
        <v>305646.77999999997</v>
      </c>
    </row>
    <row r="21" spans="1:20" x14ac:dyDescent="0.25">
      <c r="A21" s="15" t="s">
        <v>61</v>
      </c>
      <c r="B21" s="27">
        <v>1</v>
      </c>
      <c r="D21" s="15" t="s">
        <v>61</v>
      </c>
      <c r="E21">
        <v>812135.12999999989</v>
      </c>
    </row>
    <row r="23" spans="1:20" x14ac:dyDescent="0.25">
      <c r="N23" s="26" t="s">
        <v>65</v>
      </c>
      <c r="O23" s="26" t="s">
        <v>62</v>
      </c>
    </row>
    <row r="24" spans="1:20" x14ac:dyDescent="0.25">
      <c r="N24" s="26" t="s">
        <v>60</v>
      </c>
      <c r="O24" t="s">
        <v>35</v>
      </c>
      <c r="P24" t="s">
        <v>31</v>
      </c>
      <c r="Q24" t="s">
        <v>28</v>
      </c>
      <c r="R24" t="s">
        <v>38</v>
      </c>
      <c r="S24" t="s">
        <v>23</v>
      </c>
      <c r="T24" t="s">
        <v>61</v>
      </c>
    </row>
    <row r="25" spans="1:20" x14ac:dyDescent="0.25">
      <c r="N25" s="15" t="s">
        <v>70</v>
      </c>
      <c r="O25" s="25">
        <v>84633.02</v>
      </c>
      <c r="P25" s="25">
        <v>95397.349999999991</v>
      </c>
      <c r="Q25" s="25">
        <v>36594.220000000008</v>
      </c>
      <c r="R25" s="25">
        <v>54327.66</v>
      </c>
      <c r="S25" s="25">
        <v>6926.8399999999992</v>
      </c>
      <c r="T25" s="25">
        <v>277879.09000000003</v>
      </c>
    </row>
    <row r="26" spans="1:20" x14ac:dyDescent="0.25">
      <c r="N26" s="15" t="s">
        <v>71</v>
      </c>
      <c r="O26" s="25">
        <v>129571.86000000003</v>
      </c>
      <c r="P26" s="25"/>
      <c r="Q26" s="25">
        <v>19563.970000000005</v>
      </c>
      <c r="R26" s="25">
        <v>94447.680000000008</v>
      </c>
      <c r="S26" s="25">
        <v>63452.61</v>
      </c>
      <c r="T26" s="25">
        <v>307036.12000000005</v>
      </c>
    </row>
    <row r="27" spans="1:20" x14ac:dyDescent="0.25">
      <c r="N27" s="15" t="s">
        <v>61</v>
      </c>
      <c r="O27" s="25">
        <v>214204.88000000003</v>
      </c>
      <c r="P27" s="25">
        <v>95397.349999999991</v>
      </c>
      <c r="Q27" s="25">
        <v>56158.190000000017</v>
      </c>
      <c r="R27" s="25">
        <v>148775.34000000003</v>
      </c>
      <c r="S27" s="25">
        <v>70379.45</v>
      </c>
      <c r="T27" s="25">
        <v>584915.21000000008</v>
      </c>
    </row>
    <row r="29" spans="1:20" x14ac:dyDescent="0.25">
      <c r="K29" s="29"/>
      <c r="L29" s="30"/>
      <c r="M29" s="31"/>
    </row>
    <row r="30" spans="1:20" x14ac:dyDescent="0.25">
      <c r="K30" s="32"/>
      <c r="L30" s="33"/>
      <c r="M30" s="34"/>
    </row>
    <row r="31" spans="1:20" x14ac:dyDescent="0.25">
      <c r="K31" s="32"/>
      <c r="L31" s="33"/>
      <c r="M31" s="34"/>
    </row>
    <row r="32" spans="1:20" x14ac:dyDescent="0.25">
      <c r="K32" s="32"/>
      <c r="L32" s="33"/>
      <c r="M32" s="34"/>
    </row>
    <row r="33" spans="11:13" x14ac:dyDescent="0.25">
      <c r="K33" s="32"/>
      <c r="L33" s="33"/>
      <c r="M33" s="34"/>
    </row>
    <row r="34" spans="11:13" x14ac:dyDescent="0.25">
      <c r="K34" s="32"/>
      <c r="L34" s="33"/>
      <c r="M34" s="34"/>
    </row>
    <row r="35" spans="11:13" x14ac:dyDescent="0.25">
      <c r="K35" s="32"/>
      <c r="L35" s="33"/>
      <c r="M35" s="34"/>
    </row>
    <row r="36" spans="11:13" x14ac:dyDescent="0.25">
      <c r="K36" s="32"/>
      <c r="L36" s="33"/>
      <c r="M36" s="34"/>
    </row>
    <row r="37" spans="11:13" x14ac:dyDescent="0.25">
      <c r="K37" s="32"/>
      <c r="L37" s="33"/>
      <c r="M37" s="34"/>
    </row>
    <row r="38" spans="11:13" x14ac:dyDescent="0.25">
      <c r="K38" s="32"/>
      <c r="L38" s="33"/>
      <c r="M38" s="34"/>
    </row>
    <row r="39" spans="11:13" x14ac:dyDescent="0.25">
      <c r="K39" s="32"/>
      <c r="L39" s="33"/>
      <c r="M39" s="34"/>
    </row>
    <row r="40" spans="11:13" x14ac:dyDescent="0.25">
      <c r="K40" s="32"/>
      <c r="L40" s="33"/>
      <c r="M40" s="34"/>
    </row>
    <row r="41" spans="11:13" x14ac:dyDescent="0.25">
      <c r="K41" s="32"/>
      <c r="L41" s="33"/>
      <c r="M41" s="34"/>
    </row>
    <row r="42" spans="11:13" x14ac:dyDescent="0.25">
      <c r="K42" s="32"/>
      <c r="L42" s="33"/>
      <c r="M42" s="34"/>
    </row>
    <row r="43" spans="11:13" x14ac:dyDescent="0.25">
      <c r="K43" s="32"/>
      <c r="L43" s="33"/>
      <c r="M43" s="34"/>
    </row>
    <row r="44" spans="11:13" x14ac:dyDescent="0.25">
      <c r="K44" s="32"/>
      <c r="L44" s="33"/>
      <c r="M44" s="34"/>
    </row>
    <row r="45" spans="11:13" x14ac:dyDescent="0.25">
      <c r="K45" s="32"/>
      <c r="L45" s="33"/>
      <c r="M45" s="34"/>
    </row>
    <row r="46" spans="11:13" x14ac:dyDescent="0.25">
      <c r="K46" s="35"/>
      <c r="L46" s="36"/>
      <c r="M46" s="37"/>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01E54-B7DD-4B8B-9366-F4ECF9AF497B}">
  <dimension ref="A2:N264"/>
  <sheetViews>
    <sheetView tabSelected="1" topLeftCell="A3" workbookViewId="0">
      <selection activeCell="B3" sqref="B3:B259"/>
    </sheetView>
  </sheetViews>
  <sheetFormatPr defaultColWidth="10.625" defaultRowHeight="15.75" x14ac:dyDescent="0.25"/>
  <cols>
    <col min="1" max="1" width="12.125" bestFit="1" customWidth="1"/>
    <col min="2" max="2" width="10.375" style="22" bestFit="1" customWidth="1"/>
    <col min="3" max="3" width="17.5" customWidth="1"/>
    <col min="4" max="4" width="9.625" style="25" customWidth="1"/>
    <col min="5" max="5" width="12.5" customWidth="1"/>
    <col min="6" max="6" width="12.25" customWidth="1"/>
    <col min="7" max="7" width="17.375" customWidth="1"/>
    <col min="8" max="8" width="20" customWidth="1"/>
    <col min="9" max="9" width="12.5" customWidth="1"/>
    <col min="10" max="10" width="10.25" customWidth="1"/>
    <col min="11" max="11" width="21.625" customWidth="1"/>
  </cols>
  <sheetData>
    <row r="2" spans="1:14" x14ac:dyDescent="0.25">
      <c r="A2" s="1" t="s">
        <v>0</v>
      </c>
      <c r="B2" s="21" t="s">
        <v>1</v>
      </c>
      <c r="C2" s="1" t="s">
        <v>2</v>
      </c>
      <c r="D2" s="23" t="s">
        <v>3</v>
      </c>
      <c r="E2" s="1" t="s">
        <v>4</v>
      </c>
      <c r="F2" s="1" t="s">
        <v>46</v>
      </c>
      <c r="G2" s="1" t="s">
        <v>5</v>
      </c>
      <c r="H2" s="1" t="s">
        <v>6</v>
      </c>
      <c r="I2" s="1" t="s">
        <v>7</v>
      </c>
      <c r="J2" s="1" t="s">
        <v>8</v>
      </c>
      <c r="K2" s="1" t="s">
        <v>55</v>
      </c>
      <c r="L2" s="1" t="s">
        <v>48</v>
      </c>
      <c r="M2" s="1" t="s">
        <v>63</v>
      </c>
      <c r="N2" s="1" t="s">
        <v>64</v>
      </c>
    </row>
    <row r="3" spans="1:14" x14ac:dyDescent="0.25">
      <c r="A3" s="3">
        <v>10452</v>
      </c>
      <c r="B3" s="4">
        <v>44872</v>
      </c>
      <c r="C3" t="s">
        <v>9</v>
      </c>
      <c r="D3" s="24">
        <v>3.49</v>
      </c>
      <c r="E3" s="3">
        <v>574</v>
      </c>
      <c r="F3" s="3">
        <v>2003.26</v>
      </c>
      <c r="G3" s="3" t="s">
        <v>49</v>
      </c>
      <c r="H3" s="3" t="s">
        <v>52</v>
      </c>
      <c r="I3" t="s">
        <v>38</v>
      </c>
      <c r="J3" t="e" vm="5">
        <v>#VALUE!</v>
      </c>
      <c r="K3" t="e" vm="4">
        <v>#VALUE!</v>
      </c>
      <c r="L3">
        <f>_xlfn.XLOOKUP(Table[[#This Row],[Product]],Clean!D:D,Clean!G:G)</f>
        <v>0.88</v>
      </c>
      <c r="M3">
        <v>505.12</v>
      </c>
      <c r="N3">
        <v>1498.14</v>
      </c>
    </row>
    <row r="4" spans="1:14" x14ac:dyDescent="0.25">
      <c r="A4" s="3">
        <v>10453</v>
      </c>
      <c r="B4" s="4">
        <v>44872</v>
      </c>
      <c r="C4" t="s">
        <v>14</v>
      </c>
      <c r="D4" s="24">
        <v>2.95</v>
      </c>
      <c r="E4" s="3">
        <v>746</v>
      </c>
      <c r="F4" s="3">
        <v>2200.7000000000003</v>
      </c>
      <c r="G4" s="3" t="s">
        <v>49</v>
      </c>
      <c r="H4" s="3" t="s">
        <v>52</v>
      </c>
      <c r="I4" t="s">
        <v>31</v>
      </c>
      <c r="J4" t="e" vm="7">
        <v>#VALUE!</v>
      </c>
      <c r="K4" t="e" vm="6">
        <v>#VALUE!</v>
      </c>
      <c r="L4">
        <f>_xlfn.XLOOKUP(Table[[#This Row],[Product]],Clean!D:D,Clean!G:G)</f>
        <v>0.47</v>
      </c>
      <c r="M4">
        <v>350.62</v>
      </c>
      <c r="N4">
        <v>1850.0800000000004</v>
      </c>
    </row>
    <row r="5" spans="1:14" x14ac:dyDescent="0.25">
      <c r="A5" s="3">
        <v>10454</v>
      </c>
      <c r="B5" s="4">
        <v>44872</v>
      </c>
      <c r="C5" t="s">
        <v>17</v>
      </c>
      <c r="D5" s="24">
        <v>4.99</v>
      </c>
      <c r="E5" s="3">
        <v>201</v>
      </c>
      <c r="F5" s="3">
        <v>1002.99</v>
      </c>
      <c r="G5" s="3" t="s">
        <v>50</v>
      </c>
      <c r="H5" s="3" t="s">
        <v>52</v>
      </c>
      <c r="I5" t="s">
        <v>35</v>
      </c>
      <c r="J5" t="e" vm="3">
        <v>#VALUE!</v>
      </c>
      <c r="K5" t="e" vm="2">
        <v>#VALUE!</v>
      </c>
      <c r="L5">
        <f>_xlfn.XLOOKUP(Table[[#This Row],[Product]],Clean!D:D,Clean!G:G)</f>
        <v>2.25</v>
      </c>
      <c r="M5">
        <v>452.25</v>
      </c>
      <c r="N5">
        <v>550.74</v>
      </c>
    </row>
    <row r="6" spans="1:14" x14ac:dyDescent="0.25">
      <c r="A6" s="3">
        <v>10455</v>
      </c>
      <c r="B6" s="4">
        <v>44873</v>
      </c>
      <c r="C6" t="s">
        <v>21</v>
      </c>
      <c r="D6" s="24">
        <v>12.99</v>
      </c>
      <c r="E6" s="3">
        <v>570</v>
      </c>
      <c r="F6" s="3">
        <v>7404.3</v>
      </c>
      <c r="G6" s="3" t="s">
        <v>50</v>
      </c>
      <c r="H6" s="3" t="s">
        <v>53</v>
      </c>
      <c r="I6" t="s">
        <v>23</v>
      </c>
      <c r="J6" t="e" vm="1">
        <v>#VALUE!</v>
      </c>
      <c r="K6" t="e" vm="8">
        <v>#VALUE!</v>
      </c>
      <c r="L6">
        <f>_xlfn.XLOOKUP(Table[[#This Row],[Product]],Clean!D:D,Clean!G:G)</f>
        <v>4.32</v>
      </c>
      <c r="M6">
        <v>2462.4</v>
      </c>
      <c r="N6">
        <v>4941.8999999999996</v>
      </c>
    </row>
    <row r="7" spans="1:14" x14ac:dyDescent="0.25">
      <c r="A7" s="3">
        <v>10456</v>
      </c>
      <c r="B7" s="4">
        <v>44873</v>
      </c>
      <c r="C7" t="s">
        <v>25</v>
      </c>
      <c r="D7" s="24">
        <v>9.9499999999999993</v>
      </c>
      <c r="E7" s="3">
        <v>202</v>
      </c>
      <c r="F7" s="3">
        <v>2009.8999999999999</v>
      </c>
      <c r="G7" s="3" t="s">
        <v>50</v>
      </c>
      <c r="H7" s="3" t="s">
        <v>53</v>
      </c>
      <c r="I7" t="s">
        <v>23</v>
      </c>
      <c r="J7" t="e" vm="1">
        <v>#VALUE!</v>
      </c>
      <c r="K7" t="e" vm="8">
        <v>#VALUE!</v>
      </c>
      <c r="L7">
        <f>_xlfn.XLOOKUP(Table[[#This Row],[Product]],Clean!D:D,Clean!G:G)</f>
        <v>2.85</v>
      </c>
      <c r="M7">
        <v>575.70000000000005</v>
      </c>
      <c r="N7">
        <v>1434.1999999999998</v>
      </c>
    </row>
    <row r="8" spans="1:14" x14ac:dyDescent="0.25">
      <c r="A8" s="3">
        <v>10457</v>
      </c>
      <c r="B8" s="4">
        <v>44873</v>
      </c>
      <c r="C8" t="s">
        <v>9</v>
      </c>
      <c r="D8" s="24">
        <v>3.49</v>
      </c>
      <c r="E8" s="3">
        <v>574</v>
      </c>
      <c r="F8" s="3">
        <v>2003.2600000000002</v>
      </c>
      <c r="G8" s="3" t="s">
        <v>50</v>
      </c>
      <c r="H8" s="3" t="s">
        <v>53</v>
      </c>
      <c r="I8" t="s">
        <v>28</v>
      </c>
      <c r="J8" t="e" vm="9">
        <v>#VALUE!</v>
      </c>
      <c r="K8" t="e" vm="10">
        <v>#VALUE!</v>
      </c>
      <c r="L8">
        <f>_xlfn.XLOOKUP(Table[[#This Row],[Product]],Clean!D:D,Clean!G:G)</f>
        <v>0.88</v>
      </c>
      <c r="M8">
        <v>505.12</v>
      </c>
      <c r="N8">
        <v>1498.1400000000003</v>
      </c>
    </row>
    <row r="9" spans="1:14" x14ac:dyDescent="0.25">
      <c r="A9" s="3">
        <v>10459</v>
      </c>
      <c r="B9" s="4">
        <v>44873</v>
      </c>
      <c r="C9" t="s">
        <v>17</v>
      </c>
      <c r="D9" s="24">
        <v>4.99</v>
      </c>
      <c r="E9" s="3">
        <v>201</v>
      </c>
      <c r="F9" s="3">
        <v>1002.99</v>
      </c>
      <c r="G9" s="3" t="s">
        <v>50</v>
      </c>
      <c r="H9" s="3" t="s">
        <v>53</v>
      </c>
      <c r="I9" t="s">
        <v>23</v>
      </c>
      <c r="J9" t="e" vm="1">
        <v>#VALUE!</v>
      </c>
      <c r="K9" t="e" vm="8">
        <v>#VALUE!</v>
      </c>
      <c r="L9">
        <f>_xlfn.XLOOKUP(Table[[#This Row],[Product]],Clean!D:D,Clean!G:G)</f>
        <v>2.25</v>
      </c>
      <c r="M9">
        <v>452.25</v>
      </c>
      <c r="N9">
        <v>550.74</v>
      </c>
    </row>
    <row r="10" spans="1:14" x14ac:dyDescent="0.25">
      <c r="A10" s="3">
        <v>10460</v>
      </c>
      <c r="B10" s="4">
        <v>44874</v>
      </c>
      <c r="C10" t="s">
        <v>21</v>
      </c>
      <c r="D10" s="24">
        <v>12.99</v>
      </c>
      <c r="E10" s="3">
        <v>555</v>
      </c>
      <c r="F10" s="3">
        <v>7209.45</v>
      </c>
      <c r="G10" s="3" t="s">
        <v>50</v>
      </c>
      <c r="H10" s="3" t="s">
        <v>53</v>
      </c>
      <c r="I10" t="s">
        <v>28</v>
      </c>
      <c r="J10" t="e" vm="9">
        <v>#VALUE!</v>
      </c>
      <c r="K10" t="e" vm="10">
        <v>#VALUE!</v>
      </c>
      <c r="L10">
        <f>_xlfn.XLOOKUP(Table[[#This Row],[Product]],Clean!D:D,Clean!G:G)</f>
        <v>4.32</v>
      </c>
      <c r="M10">
        <v>2397.6000000000004</v>
      </c>
      <c r="N10">
        <v>4811.8499999999995</v>
      </c>
    </row>
    <row r="11" spans="1:14" x14ac:dyDescent="0.25">
      <c r="A11" s="3">
        <v>10461</v>
      </c>
      <c r="B11" s="4">
        <v>44874</v>
      </c>
      <c r="C11" t="s">
        <v>25</v>
      </c>
      <c r="D11" s="24">
        <v>9.9499999999999993</v>
      </c>
      <c r="E11" s="3">
        <v>202</v>
      </c>
      <c r="F11" s="3">
        <v>2009.8999999999999</v>
      </c>
      <c r="G11" s="3" t="s">
        <v>50</v>
      </c>
      <c r="H11" s="3" t="s">
        <v>53</v>
      </c>
      <c r="I11" t="s">
        <v>28</v>
      </c>
      <c r="J11" t="e" vm="9">
        <v>#VALUE!</v>
      </c>
      <c r="K11" t="e" vm="10">
        <v>#VALUE!</v>
      </c>
      <c r="L11">
        <f>_xlfn.XLOOKUP(Table[[#This Row],[Product]],Clean!D:D,Clean!G:G)</f>
        <v>2.85</v>
      </c>
      <c r="M11">
        <v>575.70000000000005</v>
      </c>
      <c r="N11">
        <v>1434.1999999999998</v>
      </c>
    </row>
    <row r="12" spans="1:14" x14ac:dyDescent="0.25">
      <c r="A12" s="3">
        <v>10462</v>
      </c>
      <c r="B12" s="4">
        <v>44874</v>
      </c>
      <c r="C12" t="s">
        <v>9</v>
      </c>
      <c r="D12" s="24">
        <v>3.49</v>
      </c>
      <c r="E12" s="3">
        <v>574</v>
      </c>
      <c r="F12" s="3">
        <v>2003.2600000000002</v>
      </c>
      <c r="G12" s="3" t="s">
        <v>50</v>
      </c>
      <c r="H12" s="3" t="s">
        <v>53</v>
      </c>
      <c r="I12" t="s">
        <v>28</v>
      </c>
      <c r="J12" t="e" vm="9">
        <v>#VALUE!</v>
      </c>
      <c r="K12" t="e" vm="10">
        <v>#VALUE!</v>
      </c>
      <c r="L12">
        <f>_xlfn.XLOOKUP(Table[[#This Row],[Product]],Clean!D:D,Clean!G:G)</f>
        <v>0.88</v>
      </c>
      <c r="M12">
        <v>505.12</v>
      </c>
      <c r="N12">
        <v>1498.1400000000003</v>
      </c>
    </row>
    <row r="13" spans="1:14" x14ac:dyDescent="0.25">
      <c r="A13" s="3">
        <v>10463</v>
      </c>
      <c r="B13" s="4">
        <v>44874</v>
      </c>
      <c r="C13" t="s">
        <v>14</v>
      </c>
      <c r="D13" s="24">
        <v>2.95</v>
      </c>
      <c r="E13" s="3">
        <v>678</v>
      </c>
      <c r="F13" s="3">
        <v>2000.1000000000001</v>
      </c>
      <c r="G13" s="3" t="s">
        <v>50</v>
      </c>
      <c r="H13" s="3" t="s">
        <v>53</v>
      </c>
      <c r="I13" t="s">
        <v>28</v>
      </c>
      <c r="J13" t="e" vm="9">
        <v>#VALUE!</v>
      </c>
      <c r="K13" t="e" vm="10">
        <v>#VALUE!</v>
      </c>
      <c r="L13">
        <f>_xlfn.XLOOKUP(Table[[#This Row],[Product]],Clean!D:D,Clean!G:G)</f>
        <v>0.47</v>
      </c>
      <c r="M13">
        <v>318.65999999999997</v>
      </c>
      <c r="N13">
        <v>1681.44</v>
      </c>
    </row>
    <row r="14" spans="1:14" x14ac:dyDescent="0.25">
      <c r="A14" s="3">
        <v>10464</v>
      </c>
      <c r="B14" s="4">
        <v>44874</v>
      </c>
      <c r="C14" t="s">
        <v>17</v>
      </c>
      <c r="D14" s="24">
        <v>4.99</v>
      </c>
      <c r="E14" s="3">
        <v>201</v>
      </c>
      <c r="F14" s="3">
        <v>1002.99</v>
      </c>
      <c r="G14" s="3" t="s">
        <v>50</v>
      </c>
      <c r="H14" s="3" t="s">
        <v>53</v>
      </c>
      <c r="I14" t="s">
        <v>28</v>
      </c>
      <c r="J14" t="e" vm="9">
        <v>#VALUE!</v>
      </c>
      <c r="K14" t="e" vm="10">
        <v>#VALUE!</v>
      </c>
      <c r="L14">
        <f>_xlfn.XLOOKUP(Table[[#This Row],[Product]],Clean!D:D,Clean!G:G)</f>
        <v>2.25</v>
      </c>
      <c r="M14">
        <v>452.25</v>
      </c>
      <c r="N14">
        <v>550.74</v>
      </c>
    </row>
    <row r="15" spans="1:14" x14ac:dyDescent="0.25">
      <c r="A15" s="3">
        <v>10465</v>
      </c>
      <c r="B15" s="4">
        <v>44875</v>
      </c>
      <c r="C15" t="s">
        <v>21</v>
      </c>
      <c r="D15" s="24">
        <v>12.99</v>
      </c>
      <c r="E15" s="3">
        <v>555</v>
      </c>
      <c r="F15" s="3">
        <v>7209.45</v>
      </c>
      <c r="G15" s="3" t="s">
        <v>50</v>
      </c>
      <c r="H15" s="3" t="s">
        <v>53</v>
      </c>
      <c r="I15" t="s">
        <v>31</v>
      </c>
      <c r="J15" t="e" vm="7">
        <v>#VALUE!</v>
      </c>
      <c r="K15" t="e" vm="6">
        <v>#VALUE!</v>
      </c>
      <c r="L15">
        <f>_xlfn.XLOOKUP(Table[[#This Row],[Product]],Clean!D:D,Clean!G:G)</f>
        <v>4.32</v>
      </c>
      <c r="M15">
        <v>2397.6000000000004</v>
      </c>
      <c r="N15">
        <v>4811.8499999999995</v>
      </c>
    </row>
    <row r="16" spans="1:14" x14ac:dyDescent="0.25">
      <c r="A16" s="3">
        <v>10466</v>
      </c>
      <c r="B16" s="4">
        <v>44875</v>
      </c>
      <c r="C16" t="s">
        <v>25</v>
      </c>
      <c r="D16" s="24">
        <v>9.9499999999999993</v>
      </c>
      <c r="E16" s="3">
        <v>202</v>
      </c>
      <c r="F16" s="3">
        <v>2009.8999999999999</v>
      </c>
      <c r="G16" s="3" t="s">
        <v>50</v>
      </c>
      <c r="H16" s="3" t="s">
        <v>53</v>
      </c>
      <c r="I16" t="s">
        <v>31</v>
      </c>
      <c r="J16" t="e" vm="7">
        <v>#VALUE!</v>
      </c>
      <c r="K16" t="e" vm="6">
        <v>#VALUE!</v>
      </c>
      <c r="L16">
        <f>_xlfn.XLOOKUP(Table[[#This Row],[Product]],Clean!D:D,Clean!G:G)</f>
        <v>2.85</v>
      </c>
      <c r="M16">
        <v>575.70000000000005</v>
      </c>
      <c r="N16">
        <v>1434.1999999999998</v>
      </c>
    </row>
    <row r="17" spans="1:14" x14ac:dyDescent="0.25">
      <c r="A17" s="3">
        <v>10467</v>
      </c>
      <c r="B17" s="4">
        <v>44875</v>
      </c>
      <c r="C17" t="s">
        <v>9</v>
      </c>
      <c r="D17" s="24">
        <v>3.49</v>
      </c>
      <c r="E17" s="3">
        <v>574</v>
      </c>
      <c r="F17" s="3">
        <v>2003.2600000000002</v>
      </c>
      <c r="G17" s="3" t="s">
        <v>50</v>
      </c>
      <c r="H17" s="3" t="s">
        <v>53</v>
      </c>
      <c r="I17" t="s">
        <v>31</v>
      </c>
      <c r="J17" t="e" vm="7">
        <v>#VALUE!</v>
      </c>
      <c r="K17" t="e" vm="6">
        <v>#VALUE!</v>
      </c>
      <c r="L17">
        <f>_xlfn.XLOOKUP(Table[[#This Row],[Product]],Clean!D:D,Clean!G:G)</f>
        <v>0.88</v>
      </c>
      <c r="M17">
        <v>505.12</v>
      </c>
      <c r="N17">
        <v>1498.1400000000003</v>
      </c>
    </row>
    <row r="18" spans="1:14" x14ac:dyDescent="0.25">
      <c r="A18" s="3">
        <v>10468</v>
      </c>
      <c r="B18" s="4">
        <v>44875</v>
      </c>
      <c r="C18" t="s">
        <v>14</v>
      </c>
      <c r="D18" s="24">
        <v>2.95</v>
      </c>
      <c r="E18" s="3">
        <v>678</v>
      </c>
      <c r="F18" s="3">
        <v>2000.1000000000001</v>
      </c>
      <c r="G18" s="3" t="s">
        <v>50</v>
      </c>
      <c r="H18" s="3" t="s">
        <v>53</v>
      </c>
      <c r="I18" t="s">
        <v>31</v>
      </c>
      <c r="J18" t="e" vm="7">
        <v>#VALUE!</v>
      </c>
      <c r="K18" t="e" vm="6">
        <v>#VALUE!</v>
      </c>
      <c r="L18">
        <f>_xlfn.XLOOKUP(Table[[#This Row],[Product]],Clean!D:D,Clean!G:G)</f>
        <v>0.47</v>
      </c>
      <c r="M18">
        <v>318.65999999999997</v>
      </c>
      <c r="N18">
        <v>1681.44</v>
      </c>
    </row>
    <row r="19" spans="1:14" x14ac:dyDescent="0.25">
      <c r="A19" s="3">
        <v>10470</v>
      </c>
      <c r="B19" s="4">
        <v>44876</v>
      </c>
      <c r="C19" t="s">
        <v>21</v>
      </c>
      <c r="D19" s="24">
        <v>12.99</v>
      </c>
      <c r="E19" s="3">
        <v>555</v>
      </c>
      <c r="F19" s="3">
        <v>7209.45</v>
      </c>
      <c r="G19" s="3" t="s">
        <v>50</v>
      </c>
      <c r="H19" s="3" t="s">
        <v>53</v>
      </c>
      <c r="I19" t="s">
        <v>31</v>
      </c>
      <c r="J19" t="e" vm="7">
        <v>#VALUE!</v>
      </c>
      <c r="K19" t="e" vm="6">
        <v>#VALUE!</v>
      </c>
      <c r="L19">
        <f>_xlfn.XLOOKUP(Table[[#This Row],[Product]],Clean!D:D,Clean!G:G)</f>
        <v>4.32</v>
      </c>
      <c r="M19">
        <v>2397.6000000000004</v>
      </c>
      <c r="N19">
        <v>4811.8499999999995</v>
      </c>
    </row>
    <row r="20" spans="1:14" x14ac:dyDescent="0.25">
      <c r="A20" s="3">
        <v>10471</v>
      </c>
      <c r="B20" s="4">
        <v>44876</v>
      </c>
      <c r="C20" t="s">
        <v>25</v>
      </c>
      <c r="D20" s="24">
        <v>9.9499999999999993</v>
      </c>
      <c r="E20" s="3">
        <v>202</v>
      </c>
      <c r="F20" s="3">
        <v>2009.8999999999999</v>
      </c>
      <c r="G20" s="3" t="s">
        <v>50</v>
      </c>
      <c r="H20" s="3" t="s">
        <v>53</v>
      </c>
      <c r="I20" t="s">
        <v>31</v>
      </c>
      <c r="J20" t="e" vm="7">
        <v>#VALUE!</v>
      </c>
      <c r="K20" t="e" vm="6">
        <v>#VALUE!</v>
      </c>
      <c r="L20">
        <f>_xlfn.XLOOKUP(Table[[#This Row],[Product]],Clean!D:D,Clean!G:G)</f>
        <v>2.85</v>
      </c>
      <c r="M20">
        <v>575.70000000000005</v>
      </c>
      <c r="N20">
        <v>1434.1999999999998</v>
      </c>
    </row>
    <row r="21" spans="1:14" x14ac:dyDescent="0.25">
      <c r="A21" s="3">
        <v>10472</v>
      </c>
      <c r="B21" s="4">
        <v>44876</v>
      </c>
      <c r="C21" t="s">
        <v>9</v>
      </c>
      <c r="D21" s="24">
        <v>3.49</v>
      </c>
      <c r="E21" s="3">
        <v>631</v>
      </c>
      <c r="F21" s="3">
        <v>2202.19</v>
      </c>
      <c r="G21" s="3" t="s">
        <v>50</v>
      </c>
      <c r="H21" s="3" t="s">
        <v>53</v>
      </c>
      <c r="I21" t="s">
        <v>31</v>
      </c>
      <c r="J21" t="e" vm="7">
        <v>#VALUE!</v>
      </c>
      <c r="K21" t="e" vm="6">
        <v>#VALUE!</v>
      </c>
      <c r="L21">
        <f>_xlfn.XLOOKUP(Table[[#This Row],[Product]],Clean!D:D,Clean!G:G)</f>
        <v>0.88</v>
      </c>
      <c r="M21">
        <v>555.28</v>
      </c>
      <c r="N21">
        <v>1646.91</v>
      </c>
    </row>
    <row r="22" spans="1:14" x14ac:dyDescent="0.25">
      <c r="A22" s="3">
        <v>10473</v>
      </c>
      <c r="B22" s="4">
        <v>44876</v>
      </c>
      <c r="C22" t="s">
        <v>14</v>
      </c>
      <c r="D22" s="24">
        <v>2.95</v>
      </c>
      <c r="E22" s="3">
        <v>678</v>
      </c>
      <c r="F22" s="3">
        <v>2000.1000000000001</v>
      </c>
      <c r="G22" s="3" t="s">
        <v>50</v>
      </c>
      <c r="H22" s="3" t="s">
        <v>53</v>
      </c>
      <c r="I22" t="s">
        <v>31</v>
      </c>
      <c r="J22" t="e" vm="7">
        <v>#VALUE!</v>
      </c>
      <c r="K22" t="e" vm="6">
        <v>#VALUE!</v>
      </c>
      <c r="L22">
        <f>_xlfn.XLOOKUP(Table[[#This Row],[Product]],Clean!D:D,Clean!G:G)</f>
        <v>0.47</v>
      </c>
      <c r="M22">
        <v>318.65999999999997</v>
      </c>
      <c r="N22">
        <v>1681.44</v>
      </c>
    </row>
    <row r="23" spans="1:14" x14ac:dyDescent="0.25">
      <c r="A23" s="3">
        <v>10474</v>
      </c>
      <c r="B23" s="4">
        <v>44876</v>
      </c>
      <c r="C23" t="s">
        <v>17</v>
      </c>
      <c r="D23" s="24">
        <v>4.99</v>
      </c>
      <c r="E23" s="3">
        <v>201</v>
      </c>
      <c r="F23" s="3">
        <v>1002.99</v>
      </c>
      <c r="G23" s="3" t="s">
        <v>50</v>
      </c>
      <c r="H23" s="3" t="s">
        <v>53</v>
      </c>
      <c r="I23" t="s">
        <v>31</v>
      </c>
      <c r="J23" t="e" vm="7">
        <v>#VALUE!</v>
      </c>
      <c r="K23" t="e" vm="6">
        <v>#VALUE!</v>
      </c>
      <c r="L23">
        <f>_xlfn.XLOOKUP(Table[[#This Row],[Product]],Clean!D:D,Clean!G:G)</f>
        <v>2.25</v>
      </c>
      <c r="M23">
        <v>452.25</v>
      </c>
      <c r="N23">
        <v>550.74</v>
      </c>
    </row>
    <row r="24" spans="1:14" x14ac:dyDescent="0.25">
      <c r="A24" s="3">
        <v>10475</v>
      </c>
      <c r="B24" s="4">
        <v>44877</v>
      </c>
      <c r="C24" t="s">
        <v>21</v>
      </c>
      <c r="D24" s="24">
        <v>12.99</v>
      </c>
      <c r="E24" s="3">
        <v>524</v>
      </c>
      <c r="F24" s="3">
        <v>6806.76</v>
      </c>
      <c r="G24" s="3" t="s">
        <v>50</v>
      </c>
      <c r="H24" s="3" t="s">
        <v>53</v>
      </c>
      <c r="I24" t="s">
        <v>31</v>
      </c>
      <c r="J24" t="e" vm="7">
        <v>#VALUE!</v>
      </c>
      <c r="K24" t="e" vm="6">
        <v>#VALUE!</v>
      </c>
      <c r="L24">
        <f>_xlfn.XLOOKUP(Table[[#This Row],[Product]],Clean!D:D,Clean!G:G)</f>
        <v>4.32</v>
      </c>
      <c r="M24">
        <v>2263.6800000000003</v>
      </c>
      <c r="N24">
        <v>4543.08</v>
      </c>
    </row>
    <row r="25" spans="1:14" x14ac:dyDescent="0.25">
      <c r="A25" s="3">
        <v>10476</v>
      </c>
      <c r="B25" s="4">
        <v>44877</v>
      </c>
      <c r="C25" t="s">
        <v>25</v>
      </c>
      <c r="D25" s="24">
        <v>9.9499999999999993</v>
      </c>
      <c r="E25" s="3">
        <v>202</v>
      </c>
      <c r="F25" s="3">
        <v>2009.8999999999999</v>
      </c>
      <c r="G25" s="3" t="s">
        <v>50</v>
      </c>
      <c r="H25" s="3" t="s">
        <v>53</v>
      </c>
      <c r="I25" t="s">
        <v>31</v>
      </c>
      <c r="J25" t="e" vm="7">
        <v>#VALUE!</v>
      </c>
      <c r="K25" t="e" vm="6">
        <v>#VALUE!</v>
      </c>
      <c r="L25">
        <f>_xlfn.XLOOKUP(Table[[#This Row],[Product]],Clean!D:D,Clean!G:G)</f>
        <v>2.85</v>
      </c>
      <c r="M25">
        <v>575.70000000000005</v>
      </c>
      <c r="N25">
        <v>1434.1999999999998</v>
      </c>
    </row>
    <row r="26" spans="1:14" x14ac:dyDescent="0.25">
      <c r="A26" s="3">
        <v>10477</v>
      </c>
      <c r="B26" s="4">
        <v>44877</v>
      </c>
      <c r="C26" t="s">
        <v>9</v>
      </c>
      <c r="D26" s="24">
        <v>3.49</v>
      </c>
      <c r="E26" s="3">
        <v>631</v>
      </c>
      <c r="F26" s="3">
        <v>2202.19</v>
      </c>
      <c r="G26" s="3" t="s">
        <v>50</v>
      </c>
      <c r="H26" s="3" t="s">
        <v>53</v>
      </c>
      <c r="I26" t="s">
        <v>31</v>
      </c>
      <c r="J26" t="e" vm="7">
        <v>#VALUE!</v>
      </c>
      <c r="K26" t="e" vm="6">
        <v>#VALUE!</v>
      </c>
      <c r="L26">
        <f>_xlfn.XLOOKUP(Table[[#This Row],[Product]],Clean!D:D,Clean!G:G)</f>
        <v>0.88</v>
      </c>
      <c r="M26">
        <v>555.28</v>
      </c>
      <c r="N26">
        <v>1646.91</v>
      </c>
    </row>
    <row r="27" spans="1:14" x14ac:dyDescent="0.25">
      <c r="A27" s="3">
        <v>10478</v>
      </c>
      <c r="B27" s="4">
        <v>44877</v>
      </c>
      <c r="C27" t="s">
        <v>14</v>
      </c>
      <c r="D27" s="24">
        <v>2.95</v>
      </c>
      <c r="E27" s="3">
        <v>678</v>
      </c>
      <c r="F27" s="3">
        <v>2000.1000000000001</v>
      </c>
      <c r="G27" s="3" t="s">
        <v>50</v>
      </c>
      <c r="H27" s="3" t="s">
        <v>53</v>
      </c>
      <c r="I27" t="s">
        <v>31</v>
      </c>
      <c r="J27" t="e" vm="7">
        <v>#VALUE!</v>
      </c>
      <c r="K27" t="e" vm="6">
        <v>#VALUE!</v>
      </c>
      <c r="L27">
        <f>_xlfn.XLOOKUP(Table[[#This Row],[Product]],Clean!D:D,Clean!G:G)</f>
        <v>0.47</v>
      </c>
      <c r="M27">
        <v>318.65999999999997</v>
      </c>
      <c r="N27">
        <v>1681.44</v>
      </c>
    </row>
    <row r="28" spans="1:14" x14ac:dyDescent="0.25">
      <c r="A28" s="3">
        <v>10479</v>
      </c>
      <c r="B28" s="4">
        <v>44877</v>
      </c>
      <c r="C28" t="s">
        <v>17</v>
      </c>
      <c r="D28" s="24">
        <v>4.99</v>
      </c>
      <c r="E28" s="3">
        <v>201</v>
      </c>
      <c r="F28" s="3">
        <v>1002.99</v>
      </c>
      <c r="G28" s="3" t="s">
        <v>50</v>
      </c>
      <c r="H28" s="3" t="s">
        <v>53</v>
      </c>
      <c r="I28" t="s">
        <v>31</v>
      </c>
      <c r="J28" t="e" vm="7">
        <v>#VALUE!</v>
      </c>
      <c r="K28" t="e" vm="6">
        <v>#VALUE!</v>
      </c>
      <c r="L28">
        <f>_xlfn.XLOOKUP(Table[[#This Row],[Product]],Clean!D:D,Clean!G:G)</f>
        <v>2.25</v>
      </c>
      <c r="M28">
        <v>452.25</v>
      </c>
      <c r="N28">
        <v>550.74</v>
      </c>
    </row>
    <row r="29" spans="1:14" x14ac:dyDescent="0.25">
      <c r="A29" s="3">
        <v>10480</v>
      </c>
      <c r="B29" s="4">
        <v>44878</v>
      </c>
      <c r="C29" t="s">
        <v>21</v>
      </c>
      <c r="D29" s="24">
        <v>12.99</v>
      </c>
      <c r="E29" s="3">
        <v>509</v>
      </c>
      <c r="F29" s="3">
        <v>6611.91</v>
      </c>
      <c r="G29" s="3" t="s">
        <v>50</v>
      </c>
      <c r="H29" s="3" t="s">
        <v>53</v>
      </c>
      <c r="I29" t="s">
        <v>31</v>
      </c>
      <c r="J29" t="e" vm="7">
        <v>#VALUE!</v>
      </c>
      <c r="K29" t="e" vm="6">
        <v>#VALUE!</v>
      </c>
      <c r="L29">
        <f>_xlfn.XLOOKUP(Table[[#This Row],[Product]],Clean!D:D,Clean!G:G)</f>
        <v>4.32</v>
      </c>
      <c r="M29">
        <v>2198.88</v>
      </c>
      <c r="N29">
        <v>4413.03</v>
      </c>
    </row>
    <row r="30" spans="1:14" x14ac:dyDescent="0.25">
      <c r="A30" s="3">
        <v>10481</v>
      </c>
      <c r="B30" s="4">
        <v>44878</v>
      </c>
      <c r="C30" t="s">
        <v>25</v>
      </c>
      <c r="D30" s="24">
        <v>9.9499999999999993</v>
      </c>
      <c r="E30" s="3">
        <v>202</v>
      </c>
      <c r="F30" s="3">
        <v>2009.8999999999999</v>
      </c>
      <c r="G30" s="3" t="s">
        <v>50</v>
      </c>
      <c r="H30" s="3" t="s">
        <v>53</v>
      </c>
      <c r="I30" t="s">
        <v>31</v>
      </c>
      <c r="J30" t="e" vm="7">
        <v>#VALUE!</v>
      </c>
      <c r="K30" t="e" vm="6">
        <v>#VALUE!</v>
      </c>
      <c r="L30">
        <f>_xlfn.XLOOKUP(Table[[#This Row],[Product]],Clean!D:D,Clean!G:G)</f>
        <v>2.85</v>
      </c>
      <c r="M30">
        <v>575.70000000000005</v>
      </c>
      <c r="N30">
        <v>1434.1999999999998</v>
      </c>
    </row>
    <row r="31" spans="1:14" x14ac:dyDescent="0.25">
      <c r="A31" s="3">
        <v>10482</v>
      </c>
      <c r="B31" s="4">
        <v>44878</v>
      </c>
      <c r="C31" t="s">
        <v>9</v>
      </c>
      <c r="D31" s="24">
        <v>25.5</v>
      </c>
      <c r="E31" s="3">
        <v>631</v>
      </c>
      <c r="F31" s="3">
        <v>16090.5</v>
      </c>
      <c r="G31" s="3" t="s">
        <v>50</v>
      </c>
      <c r="H31" s="3" t="s">
        <v>53</v>
      </c>
      <c r="I31" t="s">
        <v>35</v>
      </c>
      <c r="J31" t="e" vm="3">
        <v>#VALUE!</v>
      </c>
      <c r="K31" t="e" vm="2">
        <v>#VALUE!</v>
      </c>
      <c r="L31">
        <f>_xlfn.XLOOKUP(Table[[#This Row],[Product]],Clean!D:D,Clean!G:G)</f>
        <v>0.88</v>
      </c>
      <c r="M31">
        <v>555.28</v>
      </c>
      <c r="N31">
        <v>15535.22</v>
      </c>
    </row>
    <row r="32" spans="1:14" x14ac:dyDescent="0.25">
      <c r="A32" s="3">
        <v>10483</v>
      </c>
      <c r="B32" s="4">
        <v>44878</v>
      </c>
      <c r="C32" t="s">
        <v>14</v>
      </c>
      <c r="D32" s="24">
        <v>33.22</v>
      </c>
      <c r="E32" s="3">
        <v>678</v>
      </c>
      <c r="F32" s="3">
        <v>22523.16</v>
      </c>
      <c r="G32" s="3" t="s">
        <v>50</v>
      </c>
      <c r="H32" s="3" t="s">
        <v>53</v>
      </c>
      <c r="I32" t="s">
        <v>35</v>
      </c>
      <c r="J32" t="e" vm="3">
        <v>#VALUE!</v>
      </c>
      <c r="K32" t="e" vm="2">
        <v>#VALUE!</v>
      </c>
      <c r="L32">
        <f>_xlfn.XLOOKUP(Table[[#This Row],[Product]],Clean!D:D,Clean!G:G)</f>
        <v>0.47</v>
      </c>
      <c r="M32">
        <v>318.65999999999997</v>
      </c>
      <c r="N32">
        <v>22204.5</v>
      </c>
    </row>
    <row r="33" spans="1:14" x14ac:dyDescent="0.25">
      <c r="A33" s="3">
        <v>10484</v>
      </c>
      <c r="B33" s="4">
        <v>44878</v>
      </c>
      <c r="C33" t="s">
        <v>17</v>
      </c>
      <c r="D33" s="24">
        <v>21.44</v>
      </c>
      <c r="E33" s="3">
        <v>201</v>
      </c>
      <c r="F33" s="3">
        <v>4309.4400000000005</v>
      </c>
      <c r="G33" s="3" t="s">
        <v>50</v>
      </c>
      <c r="H33" s="3" t="s">
        <v>53</v>
      </c>
      <c r="I33" t="s">
        <v>35</v>
      </c>
      <c r="J33" t="e" vm="3">
        <v>#VALUE!</v>
      </c>
      <c r="K33" t="e" vm="2">
        <v>#VALUE!</v>
      </c>
      <c r="L33">
        <f>_xlfn.XLOOKUP(Table[[#This Row],[Product]],Clean!D:D,Clean!G:G)</f>
        <v>2.25</v>
      </c>
      <c r="M33">
        <v>452.25</v>
      </c>
      <c r="N33">
        <v>3857.1900000000005</v>
      </c>
    </row>
    <row r="34" spans="1:14" x14ac:dyDescent="0.25">
      <c r="A34" s="3">
        <v>10485</v>
      </c>
      <c r="B34" s="4">
        <v>44879</v>
      </c>
      <c r="C34" t="s">
        <v>21</v>
      </c>
      <c r="D34" s="24">
        <v>27.99</v>
      </c>
      <c r="E34" s="3">
        <v>524</v>
      </c>
      <c r="F34" s="3">
        <v>14666.759999999998</v>
      </c>
      <c r="G34" s="3" t="s">
        <v>50</v>
      </c>
      <c r="H34" s="3" t="s">
        <v>53</v>
      </c>
      <c r="I34" t="s">
        <v>35</v>
      </c>
      <c r="J34" t="e" vm="3">
        <v>#VALUE!</v>
      </c>
      <c r="K34" t="e" vm="2">
        <v>#VALUE!</v>
      </c>
      <c r="L34">
        <f>_xlfn.XLOOKUP(Table[[#This Row],[Product]],Clean!D:D,Clean!G:G)</f>
        <v>4.32</v>
      </c>
      <c r="M34">
        <v>2263.6800000000003</v>
      </c>
      <c r="N34">
        <v>12403.079999999998</v>
      </c>
    </row>
    <row r="35" spans="1:14" x14ac:dyDescent="0.25">
      <c r="A35" s="3">
        <v>10486</v>
      </c>
      <c r="B35" s="4">
        <v>44879</v>
      </c>
      <c r="C35" t="s">
        <v>25</v>
      </c>
      <c r="D35" s="24">
        <v>29.05</v>
      </c>
      <c r="E35" s="3">
        <v>202</v>
      </c>
      <c r="F35" s="3">
        <v>5868.1</v>
      </c>
      <c r="G35" s="3" t="s">
        <v>50</v>
      </c>
      <c r="H35" s="3" t="s">
        <v>53</v>
      </c>
      <c r="I35" t="s">
        <v>35</v>
      </c>
      <c r="J35" t="e" vm="3">
        <v>#VALUE!</v>
      </c>
      <c r="K35" t="e" vm="2">
        <v>#VALUE!</v>
      </c>
      <c r="L35">
        <f>_xlfn.XLOOKUP(Table[[#This Row],[Product]],Clean!D:D,Clean!G:G)</f>
        <v>2.85</v>
      </c>
      <c r="M35">
        <v>575.70000000000005</v>
      </c>
      <c r="N35">
        <v>5292.4000000000005</v>
      </c>
    </row>
    <row r="36" spans="1:14" x14ac:dyDescent="0.25">
      <c r="A36" s="3">
        <v>10487</v>
      </c>
      <c r="B36" s="4">
        <v>44879</v>
      </c>
      <c r="C36" t="s">
        <v>9</v>
      </c>
      <c r="D36" s="24">
        <v>3.49</v>
      </c>
      <c r="E36" s="3">
        <v>631</v>
      </c>
      <c r="F36" s="3">
        <v>2202.19</v>
      </c>
      <c r="G36" s="3" t="s">
        <v>50</v>
      </c>
      <c r="H36" s="3" t="s">
        <v>53</v>
      </c>
      <c r="I36" t="s">
        <v>35</v>
      </c>
      <c r="J36" t="e" vm="3">
        <v>#VALUE!</v>
      </c>
      <c r="K36" t="e" vm="2">
        <v>#VALUE!</v>
      </c>
      <c r="L36">
        <f>_xlfn.XLOOKUP(Table[[#This Row],[Product]],Clean!D:D,Clean!G:G)</f>
        <v>0.88</v>
      </c>
      <c r="M36">
        <v>555.28</v>
      </c>
      <c r="N36">
        <v>1646.91</v>
      </c>
    </row>
    <row r="37" spans="1:14" x14ac:dyDescent="0.25">
      <c r="A37" s="3">
        <v>10488</v>
      </c>
      <c r="B37" s="4">
        <v>44879</v>
      </c>
      <c r="C37" t="s">
        <v>14</v>
      </c>
      <c r="D37" s="24">
        <v>2.95</v>
      </c>
      <c r="E37" s="3">
        <v>678</v>
      </c>
      <c r="F37" s="3">
        <v>2000.1000000000001</v>
      </c>
      <c r="G37" s="3" t="s">
        <v>50</v>
      </c>
      <c r="H37" s="3" t="s">
        <v>53</v>
      </c>
      <c r="I37" t="s">
        <v>35</v>
      </c>
      <c r="J37" t="e" vm="3">
        <v>#VALUE!</v>
      </c>
      <c r="K37" t="e" vm="2">
        <v>#VALUE!</v>
      </c>
      <c r="L37">
        <f>_xlfn.XLOOKUP(Table[[#This Row],[Product]],Clean!D:D,Clean!G:G)</f>
        <v>0.47</v>
      </c>
      <c r="M37">
        <v>318.65999999999997</v>
      </c>
      <c r="N37">
        <v>1681.44</v>
      </c>
    </row>
    <row r="38" spans="1:14" x14ac:dyDescent="0.25">
      <c r="A38" s="3">
        <v>10489</v>
      </c>
      <c r="B38" s="4">
        <v>44879</v>
      </c>
      <c r="C38" t="s">
        <v>17</v>
      </c>
      <c r="D38" s="24">
        <v>4.99</v>
      </c>
      <c r="E38" s="3">
        <v>201</v>
      </c>
      <c r="F38" s="3">
        <v>1002.99</v>
      </c>
      <c r="G38" s="3" t="s">
        <v>50</v>
      </c>
      <c r="H38" s="3" t="s">
        <v>53</v>
      </c>
      <c r="I38" t="s">
        <v>31</v>
      </c>
      <c r="J38" t="e" vm="7">
        <v>#VALUE!</v>
      </c>
      <c r="K38" t="e" vm="6">
        <v>#VALUE!</v>
      </c>
      <c r="L38">
        <f>_xlfn.XLOOKUP(Table[[#This Row],[Product]],Clean!D:D,Clean!G:G)</f>
        <v>2.25</v>
      </c>
      <c r="M38">
        <v>452.25</v>
      </c>
      <c r="N38">
        <v>550.74</v>
      </c>
    </row>
    <row r="39" spans="1:14" x14ac:dyDescent="0.25">
      <c r="A39" s="3">
        <v>10490</v>
      </c>
      <c r="B39" s="4">
        <v>44880</v>
      </c>
      <c r="C39" t="s">
        <v>21</v>
      </c>
      <c r="D39" s="24">
        <v>12.99</v>
      </c>
      <c r="E39" s="3">
        <v>509</v>
      </c>
      <c r="F39" s="3">
        <v>6611.91</v>
      </c>
      <c r="G39" s="3" t="s">
        <v>50</v>
      </c>
      <c r="H39" s="3" t="s">
        <v>53</v>
      </c>
      <c r="I39" t="s">
        <v>31</v>
      </c>
      <c r="J39" t="e" vm="7">
        <v>#VALUE!</v>
      </c>
      <c r="K39" t="e" vm="6">
        <v>#VALUE!</v>
      </c>
      <c r="L39">
        <f>_xlfn.XLOOKUP(Table[[#This Row],[Product]],Clean!D:D,Clean!G:G)</f>
        <v>4.32</v>
      </c>
      <c r="M39">
        <v>2198.88</v>
      </c>
      <c r="N39">
        <v>4413.03</v>
      </c>
    </row>
    <row r="40" spans="1:14" x14ac:dyDescent="0.25">
      <c r="A40" s="3">
        <v>10491</v>
      </c>
      <c r="B40" s="4">
        <v>44880</v>
      </c>
      <c r="C40" t="s">
        <v>25</v>
      </c>
      <c r="D40" s="24">
        <v>9.9499999999999993</v>
      </c>
      <c r="E40" s="3">
        <v>202</v>
      </c>
      <c r="F40" s="3">
        <v>2009.8999999999999</v>
      </c>
      <c r="G40" s="3" t="s">
        <v>50</v>
      </c>
      <c r="H40" s="3" t="s">
        <v>53</v>
      </c>
      <c r="I40" t="s">
        <v>31</v>
      </c>
      <c r="J40" t="e" vm="7">
        <v>#VALUE!</v>
      </c>
      <c r="K40" t="e" vm="6">
        <v>#VALUE!</v>
      </c>
      <c r="L40">
        <f>_xlfn.XLOOKUP(Table[[#This Row],[Product]],Clean!D:D,Clean!G:G)</f>
        <v>2.85</v>
      </c>
      <c r="M40">
        <v>575.70000000000005</v>
      </c>
      <c r="N40">
        <v>1434.1999999999998</v>
      </c>
    </row>
    <row r="41" spans="1:14" x14ac:dyDescent="0.25">
      <c r="A41" s="3">
        <v>10492</v>
      </c>
      <c r="B41" s="4">
        <v>44880</v>
      </c>
      <c r="C41" t="s">
        <v>9</v>
      </c>
      <c r="D41" s="24">
        <v>3.49</v>
      </c>
      <c r="E41" s="3">
        <v>574</v>
      </c>
      <c r="F41" s="3">
        <v>2003.2600000000002</v>
      </c>
      <c r="G41" s="3" t="s">
        <v>50</v>
      </c>
      <c r="H41" s="3" t="s">
        <v>53</v>
      </c>
      <c r="I41" t="s">
        <v>31</v>
      </c>
      <c r="J41" t="e" vm="7">
        <v>#VALUE!</v>
      </c>
      <c r="K41" t="e" vm="6">
        <v>#VALUE!</v>
      </c>
      <c r="L41">
        <f>_xlfn.XLOOKUP(Table[[#This Row],[Product]],Clean!D:D,Clean!G:G)</f>
        <v>0.88</v>
      </c>
      <c r="M41">
        <v>505.12</v>
      </c>
      <c r="N41">
        <v>1498.1400000000003</v>
      </c>
    </row>
    <row r="42" spans="1:14" x14ac:dyDescent="0.25">
      <c r="A42" s="3">
        <v>10493</v>
      </c>
      <c r="B42" s="4">
        <v>44880</v>
      </c>
      <c r="C42" t="s">
        <v>14</v>
      </c>
      <c r="D42" s="24">
        <v>2.95</v>
      </c>
      <c r="E42" s="3">
        <v>678</v>
      </c>
      <c r="F42" s="3">
        <v>2000.1000000000001</v>
      </c>
      <c r="G42" s="3" t="s">
        <v>50</v>
      </c>
      <c r="H42" s="3" t="s">
        <v>53</v>
      </c>
      <c r="I42" t="s">
        <v>31</v>
      </c>
      <c r="J42" t="e" vm="7">
        <v>#VALUE!</v>
      </c>
      <c r="K42" t="e" vm="6">
        <v>#VALUE!</v>
      </c>
      <c r="L42">
        <f>_xlfn.XLOOKUP(Table[[#This Row],[Product]],Clean!D:D,Clean!G:G)</f>
        <v>0.47</v>
      </c>
      <c r="M42">
        <v>318.65999999999997</v>
      </c>
      <c r="N42">
        <v>1681.44</v>
      </c>
    </row>
    <row r="43" spans="1:14" x14ac:dyDescent="0.25">
      <c r="A43" s="3">
        <v>10494</v>
      </c>
      <c r="B43" s="4">
        <v>44880</v>
      </c>
      <c r="C43" t="s">
        <v>17</v>
      </c>
      <c r="D43" s="24">
        <v>4.99</v>
      </c>
      <c r="E43" s="3">
        <v>201</v>
      </c>
      <c r="F43" s="3">
        <v>1002.99</v>
      </c>
      <c r="G43" s="3" t="s">
        <v>50</v>
      </c>
      <c r="H43" s="3" t="s">
        <v>53</v>
      </c>
      <c r="I43" t="s">
        <v>31</v>
      </c>
      <c r="J43" t="e" vm="7">
        <v>#VALUE!</v>
      </c>
      <c r="K43" t="e" vm="6">
        <v>#VALUE!</v>
      </c>
      <c r="L43">
        <f>_xlfn.XLOOKUP(Table[[#This Row],[Product]],Clean!D:D,Clean!G:G)</f>
        <v>2.25</v>
      </c>
      <c r="M43">
        <v>452.25</v>
      </c>
      <c r="N43">
        <v>550.74</v>
      </c>
    </row>
    <row r="44" spans="1:14" x14ac:dyDescent="0.25">
      <c r="A44" s="3">
        <v>10495</v>
      </c>
      <c r="B44" s="4">
        <v>44881</v>
      </c>
      <c r="C44" t="s">
        <v>21</v>
      </c>
      <c r="D44" s="24">
        <v>12.99</v>
      </c>
      <c r="E44" s="3">
        <v>509</v>
      </c>
      <c r="F44" s="3">
        <v>6611.91</v>
      </c>
      <c r="G44" s="3" t="s">
        <v>50</v>
      </c>
      <c r="H44" s="3" t="s">
        <v>53</v>
      </c>
      <c r="I44" t="s">
        <v>31</v>
      </c>
      <c r="J44" t="e" vm="7">
        <v>#VALUE!</v>
      </c>
      <c r="K44" t="e" vm="6">
        <v>#VALUE!</v>
      </c>
      <c r="L44">
        <f>_xlfn.XLOOKUP(Table[[#This Row],[Product]],Clean!D:D,Clean!G:G)</f>
        <v>4.32</v>
      </c>
      <c r="M44">
        <v>2198.88</v>
      </c>
      <c r="N44">
        <v>4413.03</v>
      </c>
    </row>
    <row r="45" spans="1:14" x14ac:dyDescent="0.25">
      <c r="A45" s="3">
        <v>10496</v>
      </c>
      <c r="B45" s="4">
        <v>44881</v>
      </c>
      <c r="C45" t="s">
        <v>25</v>
      </c>
      <c r="D45" s="24">
        <v>9.9499999999999993</v>
      </c>
      <c r="E45" s="3">
        <v>202</v>
      </c>
      <c r="F45" s="3">
        <v>2009.8999999999999</v>
      </c>
      <c r="G45" s="3" t="s">
        <v>50</v>
      </c>
      <c r="H45" s="3" t="s">
        <v>53</v>
      </c>
      <c r="I45" t="s">
        <v>31</v>
      </c>
      <c r="J45" t="e" vm="7">
        <v>#VALUE!</v>
      </c>
      <c r="K45" t="e" vm="6">
        <v>#VALUE!</v>
      </c>
      <c r="L45">
        <f>_xlfn.XLOOKUP(Table[[#This Row],[Product]],Clean!D:D,Clean!G:G)</f>
        <v>2.85</v>
      </c>
      <c r="M45">
        <v>575.70000000000005</v>
      </c>
      <c r="N45">
        <v>1434.1999999999998</v>
      </c>
    </row>
    <row r="46" spans="1:14" x14ac:dyDescent="0.25">
      <c r="A46" s="3">
        <v>10497</v>
      </c>
      <c r="B46" s="4">
        <v>44881</v>
      </c>
      <c r="C46" t="s">
        <v>9</v>
      </c>
      <c r="D46" s="24">
        <v>3.49</v>
      </c>
      <c r="E46" s="3">
        <v>574</v>
      </c>
      <c r="F46" s="3">
        <v>2003.2600000000002</v>
      </c>
      <c r="G46" s="3" t="s">
        <v>50</v>
      </c>
      <c r="H46" s="3" t="s">
        <v>53</v>
      </c>
      <c r="I46" t="s">
        <v>31</v>
      </c>
      <c r="J46" t="e" vm="7">
        <v>#VALUE!</v>
      </c>
      <c r="K46" t="e" vm="6">
        <v>#VALUE!</v>
      </c>
      <c r="L46">
        <f>_xlfn.XLOOKUP(Table[[#This Row],[Product]],Clean!D:D,Clean!G:G)</f>
        <v>0.88</v>
      </c>
      <c r="M46">
        <v>505.12</v>
      </c>
      <c r="N46">
        <v>1498.1400000000003</v>
      </c>
    </row>
    <row r="47" spans="1:14" x14ac:dyDescent="0.25">
      <c r="A47" s="3">
        <v>10498</v>
      </c>
      <c r="B47" s="4">
        <v>44881</v>
      </c>
      <c r="C47" t="s">
        <v>14</v>
      </c>
      <c r="D47" s="24">
        <v>2.95</v>
      </c>
      <c r="E47" s="3">
        <v>678</v>
      </c>
      <c r="F47" s="3">
        <v>2000.1000000000001</v>
      </c>
      <c r="G47" s="3" t="s">
        <v>51</v>
      </c>
      <c r="H47" s="3" t="s">
        <v>53</v>
      </c>
      <c r="I47" t="s">
        <v>31</v>
      </c>
      <c r="J47" t="e" vm="7">
        <v>#VALUE!</v>
      </c>
      <c r="K47" t="e" vm="6">
        <v>#VALUE!</v>
      </c>
      <c r="L47">
        <f>_xlfn.XLOOKUP(Table[[#This Row],[Product]],Clean!D:D,Clean!G:G)</f>
        <v>0.47</v>
      </c>
      <c r="M47">
        <v>318.65999999999997</v>
      </c>
      <c r="N47">
        <v>1681.44</v>
      </c>
    </row>
    <row r="48" spans="1:14" x14ac:dyDescent="0.25">
      <c r="A48" s="3">
        <v>10499</v>
      </c>
      <c r="B48" s="4">
        <v>44881</v>
      </c>
      <c r="C48" t="s">
        <v>17</v>
      </c>
      <c r="D48" s="24">
        <v>4.99</v>
      </c>
      <c r="E48" s="3">
        <v>201</v>
      </c>
      <c r="F48" s="3">
        <v>1002.99</v>
      </c>
      <c r="G48" s="3" t="s">
        <v>51</v>
      </c>
      <c r="H48" s="3" t="s">
        <v>53</v>
      </c>
      <c r="I48" t="s">
        <v>31</v>
      </c>
      <c r="J48" t="e" vm="7">
        <v>#VALUE!</v>
      </c>
      <c r="K48" t="e" vm="6">
        <v>#VALUE!</v>
      </c>
      <c r="L48">
        <f>_xlfn.XLOOKUP(Table[[#This Row],[Product]],Clean!D:D,Clean!G:G)</f>
        <v>2.25</v>
      </c>
      <c r="M48">
        <v>452.25</v>
      </c>
      <c r="N48">
        <v>550.74</v>
      </c>
    </row>
    <row r="49" spans="1:14" x14ac:dyDescent="0.25">
      <c r="A49" s="3">
        <v>10500</v>
      </c>
      <c r="B49" s="4">
        <v>44882</v>
      </c>
      <c r="C49" t="s">
        <v>21</v>
      </c>
      <c r="D49" s="24">
        <v>12.99</v>
      </c>
      <c r="E49" s="3">
        <v>524</v>
      </c>
      <c r="F49" s="3">
        <v>6806.76</v>
      </c>
      <c r="G49" s="3" t="s">
        <v>51</v>
      </c>
      <c r="H49" s="3" t="s">
        <v>53</v>
      </c>
      <c r="I49" t="s">
        <v>31</v>
      </c>
      <c r="J49" t="e" vm="7">
        <v>#VALUE!</v>
      </c>
      <c r="K49" t="e" vm="6">
        <v>#VALUE!</v>
      </c>
      <c r="L49">
        <f>_xlfn.XLOOKUP(Table[[#This Row],[Product]],Clean!D:D,Clean!G:G)</f>
        <v>4.32</v>
      </c>
      <c r="M49">
        <v>2263.6800000000003</v>
      </c>
      <c r="N49">
        <v>4543.08</v>
      </c>
    </row>
    <row r="50" spans="1:14" x14ac:dyDescent="0.25">
      <c r="A50" s="3">
        <v>10501</v>
      </c>
      <c r="B50" s="4">
        <v>44882</v>
      </c>
      <c r="C50" t="s">
        <v>25</v>
      </c>
      <c r="D50" s="24">
        <v>9.9499999999999993</v>
      </c>
      <c r="E50" s="3">
        <v>202</v>
      </c>
      <c r="F50" s="3">
        <v>2009.8999999999999</v>
      </c>
      <c r="G50" s="3" t="s">
        <v>51</v>
      </c>
      <c r="H50" s="3" t="s">
        <v>53</v>
      </c>
      <c r="I50" t="s">
        <v>31</v>
      </c>
      <c r="J50" t="e" vm="7">
        <v>#VALUE!</v>
      </c>
      <c r="K50" t="e" vm="6">
        <v>#VALUE!</v>
      </c>
      <c r="L50">
        <f>_xlfn.XLOOKUP(Table[[#This Row],[Product]],Clean!D:D,Clean!G:G)</f>
        <v>2.85</v>
      </c>
      <c r="M50">
        <v>575.70000000000005</v>
      </c>
      <c r="N50">
        <v>1434.1999999999998</v>
      </c>
    </row>
    <row r="51" spans="1:14" x14ac:dyDescent="0.25">
      <c r="A51" s="3">
        <v>10502</v>
      </c>
      <c r="B51" s="4">
        <v>44882</v>
      </c>
      <c r="C51" t="s">
        <v>9</v>
      </c>
      <c r="D51" s="24">
        <v>3.49</v>
      </c>
      <c r="E51" s="3">
        <v>631</v>
      </c>
      <c r="F51" s="3">
        <v>2202.19</v>
      </c>
      <c r="G51" s="3" t="s">
        <v>51</v>
      </c>
      <c r="H51" s="3" t="s">
        <v>53</v>
      </c>
      <c r="I51" t="s">
        <v>31</v>
      </c>
      <c r="J51" t="e" vm="7">
        <v>#VALUE!</v>
      </c>
      <c r="K51" t="e" vm="6">
        <v>#VALUE!</v>
      </c>
      <c r="L51">
        <f>_xlfn.XLOOKUP(Table[[#This Row],[Product]],Clean!D:D,Clean!G:G)</f>
        <v>0.88</v>
      </c>
      <c r="M51">
        <v>555.28</v>
      </c>
      <c r="N51">
        <v>1646.91</v>
      </c>
    </row>
    <row r="52" spans="1:14" x14ac:dyDescent="0.25">
      <c r="A52" s="3">
        <v>10503</v>
      </c>
      <c r="B52" s="4">
        <v>44882</v>
      </c>
      <c r="C52" t="s">
        <v>14</v>
      </c>
      <c r="D52" s="24">
        <v>2.95</v>
      </c>
      <c r="E52" s="3">
        <v>678</v>
      </c>
      <c r="F52" s="3">
        <v>2000.1000000000001</v>
      </c>
      <c r="G52" s="3" t="s">
        <v>51</v>
      </c>
      <c r="H52" s="3" t="s">
        <v>53</v>
      </c>
      <c r="I52" t="s">
        <v>31</v>
      </c>
      <c r="J52" t="e" vm="7">
        <v>#VALUE!</v>
      </c>
      <c r="K52" t="e" vm="6">
        <v>#VALUE!</v>
      </c>
      <c r="L52">
        <f>_xlfn.XLOOKUP(Table[[#This Row],[Product]],Clean!D:D,Clean!G:G)</f>
        <v>0.47</v>
      </c>
      <c r="M52">
        <v>318.65999999999997</v>
      </c>
      <c r="N52">
        <v>1681.44</v>
      </c>
    </row>
    <row r="53" spans="1:14" x14ac:dyDescent="0.25">
      <c r="A53" s="3">
        <v>10504</v>
      </c>
      <c r="B53" s="4">
        <v>44882</v>
      </c>
      <c r="C53" t="s">
        <v>17</v>
      </c>
      <c r="D53" s="24">
        <v>4.99</v>
      </c>
      <c r="E53" s="3">
        <v>201</v>
      </c>
      <c r="F53" s="3">
        <v>1002.99</v>
      </c>
      <c r="G53" s="3" t="s">
        <v>51</v>
      </c>
      <c r="H53" s="3" t="s">
        <v>53</v>
      </c>
      <c r="I53" t="s">
        <v>31</v>
      </c>
      <c r="J53" t="e" vm="7">
        <v>#VALUE!</v>
      </c>
      <c r="K53" t="e" vm="6">
        <v>#VALUE!</v>
      </c>
      <c r="L53">
        <f>_xlfn.XLOOKUP(Table[[#This Row],[Product]],Clean!D:D,Clean!G:G)</f>
        <v>2.25</v>
      </c>
      <c r="M53">
        <v>452.25</v>
      </c>
      <c r="N53">
        <v>550.74</v>
      </c>
    </row>
    <row r="54" spans="1:14" x14ac:dyDescent="0.25">
      <c r="A54" s="3">
        <v>10505</v>
      </c>
      <c r="B54" s="4">
        <v>44883</v>
      </c>
      <c r="C54" t="s">
        <v>21</v>
      </c>
      <c r="D54" s="24">
        <v>12.99</v>
      </c>
      <c r="E54" s="3">
        <v>539</v>
      </c>
      <c r="F54" s="3">
        <v>7001.61</v>
      </c>
      <c r="G54" s="3" t="s">
        <v>51</v>
      </c>
      <c r="H54" s="3" t="s">
        <v>53</v>
      </c>
      <c r="I54" t="s">
        <v>31</v>
      </c>
      <c r="J54" t="e" vm="7">
        <v>#VALUE!</v>
      </c>
      <c r="K54" t="e" vm="6">
        <v>#VALUE!</v>
      </c>
      <c r="L54">
        <f>_xlfn.XLOOKUP(Table[[#This Row],[Product]],Clean!D:D,Clean!G:G)</f>
        <v>4.32</v>
      </c>
      <c r="M54">
        <v>2328.48</v>
      </c>
      <c r="N54">
        <v>4673.1299999999992</v>
      </c>
    </row>
    <row r="55" spans="1:14" x14ac:dyDescent="0.25">
      <c r="A55" s="3">
        <v>10506</v>
      </c>
      <c r="B55" s="4">
        <v>44883</v>
      </c>
      <c r="C55" t="s">
        <v>25</v>
      </c>
      <c r="D55" s="24">
        <v>9.9499999999999993</v>
      </c>
      <c r="E55" s="3">
        <v>202</v>
      </c>
      <c r="F55" s="3">
        <v>2009.8999999999999</v>
      </c>
      <c r="G55" s="3" t="s">
        <v>51</v>
      </c>
      <c r="H55" s="3" t="s">
        <v>53</v>
      </c>
      <c r="I55" t="s">
        <v>31</v>
      </c>
      <c r="J55" t="e" vm="7">
        <v>#VALUE!</v>
      </c>
      <c r="K55" t="e" vm="6">
        <v>#VALUE!</v>
      </c>
      <c r="L55">
        <f>_xlfn.XLOOKUP(Table[[#This Row],[Product]],Clean!D:D,Clean!G:G)</f>
        <v>2.85</v>
      </c>
      <c r="M55">
        <v>575.70000000000005</v>
      </c>
      <c r="N55">
        <v>1434.1999999999998</v>
      </c>
    </row>
    <row r="56" spans="1:14" x14ac:dyDescent="0.25">
      <c r="A56" s="3">
        <v>10507</v>
      </c>
      <c r="B56" s="4">
        <v>44883</v>
      </c>
      <c r="C56" t="s">
        <v>9</v>
      </c>
      <c r="D56" s="24">
        <v>3.49</v>
      </c>
      <c r="E56" s="3">
        <v>688</v>
      </c>
      <c r="F56" s="3">
        <v>2401.1200000000003</v>
      </c>
      <c r="G56" s="3" t="s">
        <v>51</v>
      </c>
      <c r="H56" s="3" t="s">
        <v>53</v>
      </c>
      <c r="I56" t="s">
        <v>31</v>
      </c>
      <c r="J56" t="e" vm="7">
        <v>#VALUE!</v>
      </c>
      <c r="K56" t="e" vm="6">
        <v>#VALUE!</v>
      </c>
      <c r="L56">
        <f>_xlfn.XLOOKUP(Table[[#This Row],[Product]],Clean!D:D,Clean!G:G)</f>
        <v>0.88</v>
      </c>
      <c r="M56">
        <v>605.44000000000005</v>
      </c>
      <c r="N56">
        <v>1795.6800000000003</v>
      </c>
    </row>
    <row r="57" spans="1:14" x14ac:dyDescent="0.25">
      <c r="A57" s="3">
        <v>10508</v>
      </c>
      <c r="B57" s="4">
        <v>44883</v>
      </c>
      <c r="C57" t="s">
        <v>14</v>
      </c>
      <c r="D57" s="24">
        <v>2.95</v>
      </c>
      <c r="E57" s="3">
        <v>678</v>
      </c>
      <c r="F57" s="3">
        <v>2000.1000000000001</v>
      </c>
      <c r="G57" s="3" t="s">
        <v>51</v>
      </c>
      <c r="H57" s="3" t="s">
        <v>53</v>
      </c>
      <c r="I57" t="s">
        <v>31</v>
      </c>
      <c r="J57" t="e" vm="7">
        <v>#VALUE!</v>
      </c>
      <c r="K57" t="e" vm="6">
        <v>#VALUE!</v>
      </c>
      <c r="L57">
        <f>_xlfn.XLOOKUP(Table[[#This Row],[Product]],Clean!D:D,Clean!G:G)</f>
        <v>0.47</v>
      </c>
      <c r="M57">
        <v>318.65999999999997</v>
      </c>
      <c r="N57">
        <v>1681.44</v>
      </c>
    </row>
    <row r="58" spans="1:14" x14ac:dyDescent="0.25">
      <c r="A58" s="3">
        <v>10509</v>
      </c>
      <c r="B58" s="4">
        <v>44883</v>
      </c>
      <c r="C58" t="s">
        <v>17</v>
      </c>
      <c r="D58" s="24">
        <v>4.99</v>
      </c>
      <c r="E58" s="3">
        <v>201</v>
      </c>
      <c r="F58" s="3">
        <v>1002.99</v>
      </c>
      <c r="G58" s="3" t="s">
        <v>51</v>
      </c>
      <c r="H58" s="3" t="s">
        <v>53</v>
      </c>
      <c r="I58" t="s">
        <v>31</v>
      </c>
      <c r="J58" t="e" vm="7">
        <v>#VALUE!</v>
      </c>
      <c r="K58" t="e" vm="6">
        <v>#VALUE!</v>
      </c>
      <c r="L58">
        <f>_xlfn.XLOOKUP(Table[[#This Row],[Product]],Clean!D:D,Clean!G:G)</f>
        <v>2.25</v>
      </c>
      <c r="M58">
        <v>452.25</v>
      </c>
      <c r="N58">
        <v>550.74</v>
      </c>
    </row>
    <row r="59" spans="1:14" x14ac:dyDescent="0.25">
      <c r="A59" s="3">
        <v>10510</v>
      </c>
      <c r="B59" s="4">
        <v>44884</v>
      </c>
      <c r="C59" t="s">
        <v>21</v>
      </c>
      <c r="D59" s="24">
        <v>12.99</v>
      </c>
      <c r="E59" s="3">
        <v>509</v>
      </c>
      <c r="F59" s="3">
        <v>6611.91</v>
      </c>
      <c r="G59" s="3" t="s">
        <v>51</v>
      </c>
      <c r="H59" s="3" t="s">
        <v>53</v>
      </c>
      <c r="I59" t="s">
        <v>31</v>
      </c>
      <c r="J59" t="e" vm="7">
        <v>#VALUE!</v>
      </c>
      <c r="K59" t="e" vm="6">
        <v>#VALUE!</v>
      </c>
      <c r="L59">
        <f>_xlfn.XLOOKUP(Table[[#This Row],[Product]],Clean!D:D,Clean!G:G)</f>
        <v>4.32</v>
      </c>
      <c r="M59">
        <v>2198.88</v>
      </c>
      <c r="N59">
        <v>4413.03</v>
      </c>
    </row>
    <row r="60" spans="1:14" x14ac:dyDescent="0.25">
      <c r="A60" s="3">
        <v>10511</v>
      </c>
      <c r="B60" s="4">
        <v>44884</v>
      </c>
      <c r="C60" t="s">
        <v>25</v>
      </c>
      <c r="D60" s="24">
        <v>9.9499999999999993</v>
      </c>
      <c r="E60" s="3">
        <v>202</v>
      </c>
      <c r="F60" s="3">
        <v>2009.8999999999999</v>
      </c>
      <c r="G60" s="3" t="s">
        <v>51</v>
      </c>
      <c r="H60" s="3" t="s">
        <v>53</v>
      </c>
      <c r="I60" t="s">
        <v>35</v>
      </c>
      <c r="J60" t="e" vm="3">
        <v>#VALUE!</v>
      </c>
      <c r="K60" t="e" vm="2">
        <v>#VALUE!</v>
      </c>
      <c r="L60">
        <f>_xlfn.XLOOKUP(Table[[#This Row],[Product]],Clean!D:D,Clean!G:G)</f>
        <v>2.85</v>
      </c>
      <c r="M60">
        <v>575.70000000000005</v>
      </c>
      <c r="N60">
        <v>1434.1999999999998</v>
      </c>
    </row>
    <row r="61" spans="1:14" x14ac:dyDescent="0.25">
      <c r="A61" s="3">
        <v>10512</v>
      </c>
      <c r="B61" s="4">
        <v>44884</v>
      </c>
      <c r="C61" t="s">
        <v>9</v>
      </c>
      <c r="D61" s="24">
        <v>3.49</v>
      </c>
      <c r="E61" s="3">
        <v>688</v>
      </c>
      <c r="F61" s="3">
        <v>2401.1200000000003</v>
      </c>
      <c r="G61" s="3" t="s">
        <v>51</v>
      </c>
      <c r="H61" s="3" t="s">
        <v>53</v>
      </c>
      <c r="I61" t="s">
        <v>35</v>
      </c>
      <c r="J61" t="e" vm="3">
        <v>#VALUE!</v>
      </c>
      <c r="K61" t="e" vm="2">
        <v>#VALUE!</v>
      </c>
      <c r="L61">
        <f>_xlfn.XLOOKUP(Table[[#This Row],[Product]],Clean!D:D,Clean!G:G)</f>
        <v>0.88</v>
      </c>
      <c r="M61">
        <v>605.44000000000005</v>
      </c>
      <c r="N61">
        <v>1795.6800000000003</v>
      </c>
    </row>
    <row r="62" spans="1:14" x14ac:dyDescent="0.25">
      <c r="A62" s="3">
        <v>10513</v>
      </c>
      <c r="B62" s="4">
        <v>44884</v>
      </c>
      <c r="C62" t="s">
        <v>14</v>
      </c>
      <c r="D62" s="24">
        <v>2.95</v>
      </c>
      <c r="E62" s="3">
        <v>678</v>
      </c>
      <c r="F62" s="3">
        <v>2000.1000000000001</v>
      </c>
      <c r="G62" s="3" t="s">
        <v>51</v>
      </c>
      <c r="H62" s="3" t="s">
        <v>54</v>
      </c>
      <c r="I62" t="s">
        <v>35</v>
      </c>
      <c r="J62" t="e" vm="3">
        <v>#VALUE!</v>
      </c>
      <c r="K62" t="e" vm="2">
        <v>#VALUE!</v>
      </c>
      <c r="L62">
        <f>_xlfn.XLOOKUP(Table[[#This Row],[Product]],Clean!D:D,Clean!G:G)</f>
        <v>0.47</v>
      </c>
      <c r="M62">
        <v>318.65999999999997</v>
      </c>
      <c r="N62">
        <v>1681.44</v>
      </c>
    </row>
    <row r="63" spans="1:14" x14ac:dyDescent="0.25">
      <c r="A63" s="3">
        <v>10514</v>
      </c>
      <c r="B63" s="4">
        <v>44884</v>
      </c>
      <c r="C63" t="s">
        <v>17</v>
      </c>
      <c r="D63" s="24">
        <v>4.99</v>
      </c>
      <c r="E63" s="3">
        <v>201</v>
      </c>
      <c r="F63" s="3">
        <v>1002.99</v>
      </c>
      <c r="G63" s="3" t="s">
        <v>51</v>
      </c>
      <c r="H63" s="3" t="s">
        <v>54</v>
      </c>
      <c r="I63" t="s">
        <v>35</v>
      </c>
      <c r="J63" t="e" vm="3">
        <v>#VALUE!</v>
      </c>
      <c r="K63" t="e" vm="2">
        <v>#VALUE!</v>
      </c>
      <c r="L63">
        <f>_xlfn.XLOOKUP(Table[[#This Row],[Product]],Clean!D:D,Clean!G:G)</f>
        <v>2.25</v>
      </c>
      <c r="M63">
        <v>452.25</v>
      </c>
      <c r="N63">
        <v>550.74</v>
      </c>
    </row>
    <row r="64" spans="1:14" x14ac:dyDescent="0.25">
      <c r="A64" s="3">
        <v>10515</v>
      </c>
      <c r="B64" s="4">
        <v>44885</v>
      </c>
      <c r="C64" t="s">
        <v>21</v>
      </c>
      <c r="D64" s="24">
        <v>12.99</v>
      </c>
      <c r="E64" s="3">
        <v>478</v>
      </c>
      <c r="F64" s="3">
        <v>6209.22</v>
      </c>
      <c r="G64" s="3" t="s">
        <v>51</v>
      </c>
      <c r="H64" s="3" t="s">
        <v>54</v>
      </c>
      <c r="I64" t="s">
        <v>35</v>
      </c>
      <c r="J64" t="e" vm="3">
        <v>#VALUE!</v>
      </c>
      <c r="K64" t="e" vm="2">
        <v>#VALUE!</v>
      </c>
      <c r="L64">
        <f>_xlfn.XLOOKUP(Table[[#This Row],[Product]],Clean!D:D,Clean!G:G)</f>
        <v>4.32</v>
      </c>
      <c r="M64">
        <v>2064.96</v>
      </c>
      <c r="N64">
        <v>4144.26</v>
      </c>
    </row>
    <row r="65" spans="1:14" x14ac:dyDescent="0.25">
      <c r="A65" s="3">
        <v>10516</v>
      </c>
      <c r="B65" s="4">
        <v>44885</v>
      </c>
      <c r="C65" t="s">
        <v>25</v>
      </c>
      <c r="D65" s="24">
        <v>9.9499999999999993</v>
      </c>
      <c r="E65" s="3">
        <v>202</v>
      </c>
      <c r="F65" s="3">
        <v>2009.8999999999999</v>
      </c>
      <c r="G65" s="3" t="s">
        <v>51</v>
      </c>
      <c r="H65" s="3" t="s">
        <v>54</v>
      </c>
      <c r="I65" t="s">
        <v>35</v>
      </c>
      <c r="J65" t="e" vm="3">
        <v>#VALUE!</v>
      </c>
      <c r="K65" t="e" vm="2">
        <v>#VALUE!</v>
      </c>
      <c r="L65">
        <f>_xlfn.XLOOKUP(Table[[#This Row],[Product]],Clean!D:D,Clean!G:G)</f>
        <v>2.85</v>
      </c>
      <c r="M65">
        <v>575.70000000000005</v>
      </c>
      <c r="N65">
        <v>1434.1999999999998</v>
      </c>
    </row>
    <row r="66" spans="1:14" x14ac:dyDescent="0.25">
      <c r="A66" s="3">
        <v>10483</v>
      </c>
      <c r="B66" s="4">
        <v>44878</v>
      </c>
      <c r="C66" t="s">
        <v>14</v>
      </c>
      <c r="D66" s="24">
        <v>2.95</v>
      </c>
      <c r="E66" s="3">
        <v>678</v>
      </c>
      <c r="F66" s="3">
        <v>2000.1000000000001</v>
      </c>
      <c r="G66" s="3" t="s">
        <v>50</v>
      </c>
      <c r="H66" s="3" t="s">
        <v>53</v>
      </c>
      <c r="I66" t="s">
        <v>35</v>
      </c>
      <c r="J66" t="e" vm="3">
        <v>#VALUE!</v>
      </c>
      <c r="K66" t="e" vm="2">
        <v>#VALUE!</v>
      </c>
      <c r="L66">
        <f>_xlfn.XLOOKUP(Table[[#This Row],[Product]],Clean!D:D,Clean!G:G)</f>
        <v>0.47</v>
      </c>
      <c r="M66">
        <v>318.65999999999997</v>
      </c>
      <c r="N66">
        <v>1681.44</v>
      </c>
    </row>
    <row r="67" spans="1:14" x14ac:dyDescent="0.25">
      <c r="A67" s="3">
        <v>10484</v>
      </c>
      <c r="B67" s="4">
        <v>44878</v>
      </c>
      <c r="C67" t="s">
        <v>17</v>
      </c>
      <c r="D67" s="24">
        <v>4.99</v>
      </c>
      <c r="E67" s="3">
        <v>201</v>
      </c>
      <c r="F67" s="3">
        <v>1002.99</v>
      </c>
      <c r="G67" s="3" t="s">
        <v>50</v>
      </c>
      <c r="H67" s="3" t="s">
        <v>53</v>
      </c>
      <c r="I67" t="s">
        <v>35</v>
      </c>
      <c r="J67" t="e" vm="3">
        <v>#VALUE!</v>
      </c>
      <c r="K67" t="e" vm="2">
        <v>#VALUE!</v>
      </c>
      <c r="L67">
        <f>_xlfn.XLOOKUP(Table[[#This Row],[Product]],Clean!D:D,Clean!G:G)</f>
        <v>2.25</v>
      </c>
      <c r="M67">
        <v>452.25</v>
      </c>
      <c r="N67">
        <v>550.74</v>
      </c>
    </row>
    <row r="68" spans="1:14" x14ac:dyDescent="0.25">
      <c r="A68" s="3">
        <v>10485</v>
      </c>
      <c r="B68" s="4">
        <v>44879</v>
      </c>
      <c r="C68" t="s">
        <v>21</v>
      </c>
      <c r="D68" s="24">
        <v>12.99</v>
      </c>
      <c r="E68" s="3">
        <v>524</v>
      </c>
      <c r="F68" s="3">
        <v>6806.76</v>
      </c>
      <c r="G68" s="3" t="s">
        <v>50</v>
      </c>
      <c r="H68" s="3" t="s">
        <v>53</v>
      </c>
      <c r="I68" t="s">
        <v>35</v>
      </c>
      <c r="J68" t="e" vm="3">
        <v>#VALUE!</v>
      </c>
      <c r="K68" t="e" vm="2">
        <v>#VALUE!</v>
      </c>
      <c r="L68">
        <f>_xlfn.XLOOKUP(Table[[#This Row],[Product]],Clean!D:D,Clean!G:G)</f>
        <v>4.32</v>
      </c>
      <c r="M68">
        <v>2263.6800000000003</v>
      </c>
      <c r="N68">
        <v>4543.08</v>
      </c>
    </row>
    <row r="69" spans="1:14" x14ac:dyDescent="0.25">
      <c r="A69" s="3">
        <v>10520</v>
      </c>
      <c r="B69" s="4">
        <v>44886</v>
      </c>
      <c r="C69" t="s">
        <v>21</v>
      </c>
      <c r="D69" s="24">
        <v>12.99</v>
      </c>
      <c r="E69" s="3">
        <v>493</v>
      </c>
      <c r="F69" s="3">
        <v>6404.07</v>
      </c>
      <c r="G69" s="3" t="s">
        <v>51</v>
      </c>
      <c r="H69" s="3" t="s">
        <v>54</v>
      </c>
      <c r="I69" t="s">
        <v>28</v>
      </c>
      <c r="J69" t="e" vm="9">
        <v>#VALUE!</v>
      </c>
      <c r="K69" t="e" vm="10">
        <v>#VALUE!</v>
      </c>
      <c r="L69">
        <f>_xlfn.XLOOKUP(Table[[#This Row],[Product]],Clean!D:D,Clean!G:G)</f>
        <v>4.32</v>
      </c>
      <c r="M69">
        <v>2129.7600000000002</v>
      </c>
      <c r="N69">
        <v>4274.3099999999995</v>
      </c>
    </row>
    <row r="70" spans="1:14" x14ac:dyDescent="0.25">
      <c r="A70" s="3">
        <v>10521</v>
      </c>
      <c r="B70" s="4">
        <v>44886</v>
      </c>
      <c r="C70" t="s">
        <v>25</v>
      </c>
      <c r="D70" s="24">
        <v>9.9499999999999993</v>
      </c>
      <c r="E70" s="3">
        <v>202</v>
      </c>
      <c r="F70" s="3">
        <v>2009.8999999999999</v>
      </c>
      <c r="G70" s="3" t="s">
        <v>51</v>
      </c>
      <c r="H70" s="3" t="s">
        <v>54</v>
      </c>
      <c r="I70" t="s">
        <v>28</v>
      </c>
      <c r="J70" t="e" vm="9">
        <v>#VALUE!</v>
      </c>
      <c r="K70" t="e" vm="10">
        <v>#VALUE!</v>
      </c>
      <c r="L70">
        <f>_xlfn.XLOOKUP(Table[[#This Row],[Product]],Clean!D:D,Clean!G:G)</f>
        <v>2.85</v>
      </c>
      <c r="M70">
        <v>575.70000000000005</v>
      </c>
      <c r="N70">
        <v>1434.1999999999998</v>
      </c>
    </row>
    <row r="71" spans="1:14" x14ac:dyDescent="0.25">
      <c r="A71" s="3">
        <v>10522</v>
      </c>
      <c r="B71" s="4">
        <v>44886</v>
      </c>
      <c r="C71" t="s">
        <v>9</v>
      </c>
      <c r="D71" s="24">
        <v>3.49</v>
      </c>
      <c r="E71" s="3">
        <v>688</v>
      </c>
      <c r="F71" s="3">
        <v>2401.1200000000003</v>
      </c>
      <c r="G71" s="3" t="s">
        <v>51</v>
      </c>
      <c r="H71" s="3" t="s">
        <v>54</v>
      </c>
      <c r="I71" t="s">
        <v>28</v>
      </c>
      <c r="J71" t="e" vm="9">
        <v>#VALUE!</v>
      </c>
      <c r="K71" t="e" vm="10">
        <v>#VALUE!</v>
      </c>
      <c r="L71">
        <f>_xlfn.XLOOKUP(Table[[#This Row],[Product]],Clean!D:D,Clean!G:G)</f>
        <v>0.88</v>
      </c>
      <c r="M71">
        <v>605.44000000000005</v>
      </c>
      <c r="N71">
        <v>1795.6800000000003</v>
      </c>
    </row>
    <row r="72" spans="1:14" x14ac:dyDescent="0.25">
      <c r="A72" s="3">
        <v>10523</v>
      </c>
      <c r="B72" s="4">
        <v>44886</v>
      </c>
      <c r="C72" t="s">
        <v>14</v>
      </c>
      <c r="D72" s="24">
        <v>2.95</v>
      </c>
      <c r="E72" s="3">
        <v>746</v>
      </c>
      <c r="F72" s="3">
        <v>2200.7000000000003</v>
      </c>
      <c r="G72" s="3" t="s">
        <v>51</v>
      </c>
      <c r="H72" s="3" t="s">
        <v>54</v>
      </c>
      <c r="I72" t="s">
        <v>28</v>
      </c>
      <c r="J72" t="e" vm="9">
        <v>#VALUE!</v>
      </c>
      <c r="K72" t="e" vm="10">
        <v>#VALUE!</v>
      </c>
      <c r="L72">
        <f>_xlfn.XLOOKUP(Table[[#This Row],[Product]],Clean!D:D,Clean!G:G)</f>
        <v>0.47</v>
      </c>
      <c r="M72">
        <v>350.62</v>
      </c>
      <c r="N72">
        <v>1850.0800000000004</v>
      </c>
    </row>
    <row r="73" spans="1:14" x14ac:dyDescent="0.25">
      <c r="A73" s="3">
        <v>10524</v>
      </c>
      <c r="B73" s="4">
        <v>44886</v>
      </c>
      <c r="C73" t="s">
        <v>17</v>
      </c>
      <c r="D73" s="24">
        <v>4.99</v>
      </c>
      <c r="E73" s="3">
        <v>201</v>
      </c>
      <c r="F73" s="3">
        <v>1002.99</v>
      </c>
      <c r="G73" s="3" t="s">
        <v>51</v>
      </c>
      <c r="H73" s="3" t="s">
        <v>54</v>
      </c>
      <c r="I73" t="s">
        <v>28</v>
      </c>
      <c r="J73" t="e" vm="9">
        <v>#VALUE!</v>
      </c>
      <c r="K73" t="e" vm="10">
        <v>#VALUE!</v>
      </c>
      <c r="L73">
        <f>_xlfn.XLOOKUP(Table[[#This Row],[Product]],Clean!D:D,Clean!G:G)</f>
        <v>2.25</v>
      </c>
      <c r="M73">
        <v>452.25</v>
      </c>
      <c r="N73">
        <v>550.74</v>
      </c>
    </row>
    <row r="74" spans="1:14" x14ac:dyDescent="0.25">
      <c r="A74" s="3">
        <v>10525</v>
      </c>
      <c r="B74" s="4">
        <v>44887</v>
      </c>
      <c r="C74" t="s">
        <v>21</v>
      </c>
      <c r="D74" s="24">
        <v>12.99</v>
      </c>
      <c r="E74" s="3">
        <v>462</v>
      </c>
      <c r="F74" s="3">
        <v>6001.38</v>
      </c>
      <c r="G74" s="3" t="s">
        <v>51</v>
      </c>
      <c r="H74" s="3" t="s">
        <v>54</v>
      </c>
      <c r="I74" t="s">
        <v>28</v>
      </c>
      <c r="J74" t="e" vm="9">
        <v>#VALUE!</v>
      </c>
      <c r="K74" t="e" vm="10">
        <v>#VALUE!</v>
      </c>
      <c r="L74">
        <f>_xlfn.XLOOKUP(Table[[#This Row],[Product]],Clean!D:D,Clean!G:G)</f>
        <v>4.32</v>
      </c>
      <c r="M74">
        <v>1995.8400000000001</v>
      </c>
      <c r="N74">
        <v>4005.54</v>
      </c>
    </row>
    <row r="75" spans="1:14" x14ac:dyDescent="0.25">
      <c r="A75" s="3">
        <v>10526</v>
      </c>
      <c r="B75" s="4">
        <v>44887</v>
      </c>
      <c r="C75" t="s">
        <v>25</v>
      </c>
      <c r="D75" s="24">
        <v>9.9499999999999993</v>
      </c>
      <c r="E75" s="3">
        <v>202</v>
      </c>
      <c r="F75" s="3">
        <v>2009.8999999999999</v>
      </c>
      <c r="G75" s="3" t="s">
        <v>51</v>
      </c>
      <c r="H75" s="3" t="s">
        <v>54</v>
      </c>
      <c r="I75" t="s">
        <v>28</v>
      </c>
      <c r="J75" t="e" vm="9">
        <v>#VALUE!</v>
      </c>
      <c r="K75" t="e" vm="10">
        <v>#VALUE!</v>
      </c>
      <c r="L75">
        <f>_xlfn.XLOOKUP(Table[[#This Row],[Product]],Clean!D:D,Clean!G:G)</f>
        <v>2.85</v>
      </c>
      <c r="M75">
        <v>575.70000000000005</v>
      </c>
      <c r="N75">
        <v>1434.1999999999998</v>
      </c>
    </row>
    <row r="76" spans="1:14" x14ac:dyDescent="0.25">
      <c r="A76" s="3">
        <v>10527</v>
      </c>
      <c r="B76" s="4">
        <v>44887</v>
      </c>
      <c r="C76" t="s">
        <v>9</v>
      </c>
      <c r="D76" s="24">
        <v>3.49</v>
      </c>
      <c r="E76" s="3">
        <v>688</v>
      </c>
      <c r="F76" s="3">
        <v>2401.1200000000003</v>
      </c>
      <c r="G76" s="3" t="s">
        <v>51</v>
      </c>
      <c r="H76" s="3" t="s">
        <v>54</v>
      </c>
      <c r="I76" t="s">
        <v>28</v>
      </c>
      <c r="J76" t="e" vm="9">
        <v>#VALUE!</v>
      </c>
      <c r="K76" t="e" vm="10">
        <v>#VALUE!</v>
      </c>
      <c r="L76">
        <f>_xlfn.XLOOKUP(Table[[#This Row],[Product]],Clean!D:D,Clean!G:G)</f>
        <v>0.88</v>
      </c>
      <c r="M76">
        <v>605.44000000000005</v>
      </c>
      <c r="N76">
        <v>1795.6800000000003</v>
      </c>
    </row>
    <row r="77" spans="1:14" x14ac:dyDescent="0.25">
      <c r="A77" s="3">
        <v>10528</v>
      </c>
      <c r="B77" s="4">
        <v>44887</v>
      </c>
      <c r="C77" t="s">
        <v>14</v>
      </c>
      <c r="D77" s="24">
        <v>2.95</v>
      </c>
      <c r="E77" s="3">
        <v>746</v>
      </c>
      <c r="F77" s="3">
        <v>2200.7000000000003</v>
      </c>
      <c r="G77" s="3" t="s">
        <v>51</v>
      </c>
      <c r="H77" s="3" t="s">
        <v>54</v>
      </c>
      <c r="I77" t="s">
        <v>28</v>
      </c>
      <c r="J77" t="e" vm="9">
        <v>#VALUE!</v>
      </c>
      <c r="K77" t="e" vm="10">
        <v>#VALUE!</v>
      </c>
      <c r="L77">
        <f>_xlfn.XLOOKUP(Table[[#This Row],[Product]],Clean!D:D,Clean!G:G)</f>
        <v>0.47</v>
      </c>
      <c r="M77">
        <v>350.62</v>
      </c>
      <c r="N77">
        <v>1850.0800000000004</v>
      </c>
    </row>
    <row r="78" spans="1:14" x14ac:dyDescent="0.25">
      <c r="A78" s="3">
        <v>10529</v>
      </c>
      <c r="B78" s="4">
        <v>44887</v>
      </c>
      <c r="C78" t="s">
        <v>17</v>
      </c>
      <c r="D78" s="24">
        <v>4.99</v>
      </c>
      <c r="E78" s="3">
        <v>201</v>
      </c>
      <c r="F78" s="3">
        <v>1002.99</v>
      </c>
      <c r="G78" s="3" t="s">
        <v>51</v>
      </c>
      <c r="H78" s="3" t="s">
        <v>54</v>
      </c>
      <c r="I78" t="s">
        <v>28</v>
      </c>
      <c r="J78" t="e" vm="9">
        <v>#VALUE!</v>
      </c>
      <c r="K78" t="e" vm="10">
        <v>#VALUE!</v>
      </c>
      <c r="L78">
        <f>_xlfn.XLOOKUP(Table[[#This Row],[Product]],Clean!D:D,Clean!G:G)</f>
        <v>2.25</v>
      </c>
      <c r="M78">
        <v>452.25</v>
      </c>
      <c r="N78">
        <v>550.74</v>
      </c>
    </row>
    <row r="79" spans="1:14" x14ac:dyDescent="0.25">
      <c r="A79" s="3">
        <v>10530</v>
      </c>
      <c r="B79" s="4">
        <v>44888</v>
      </c>
      <c r="C79" t="s">
        <v>21</v>
      </c>
      <c r="D79" s="24">
        <v>12.99</v>
      </c>
      <c r="E79" s="3">
        <v>478</v>
      </c>
      <c r="F79" s="3">
        <v>6209.22</v>
      </c>
      <c r="G79" s="3" t="s">
        <v>51</v>
      </c>
      <c r="H79" s="3" t="s">
        <v>54</v>
      </c>
      <c r="I79" t="s">
        <v>28</v>
      </c>
      <c r="J79" t="e" vm="9">
        <v>#VALUE!</v>
      </c>
      <c r="K79" t="e" vm="10">
        <v>#VALUE!</v>
      </c>
      <c r="L79">
        <f>_xlfn.XLOOKUP(Table[[#This Row],[Product]],Clean!D:D,Clean!G:G)</f>
        <v>4.32</v>
      </c>
      <c r="M79">
        <v>2064.96</v>
      </c>
      <c r="N79">
        <v>4144.26</v>
      </c>
    </row>
    <row r="80" spans="1:14" x14ac:dyDescent="0.25">
      <c r="A80" s="3">
        <v>10531</v>
      </c>
      <c r="B80" s="4">
        <v>44888</v>
      </c>
      <c r="C80" t="s">
        <v>25</v>
      </c>
      <c r="D80" s="24">
        <v>9.9499999999999993</v>
      </c>
      <c r="E80" s="3">
        <v>202</v>
      </c>
      <c r="F80" s="3">
        <v>2009.8999999999999</v>
      </c>
      <c r="G80" s="3" t="s">
        <v>51</v>
      </c>
      <c r="H80" s="3" t="s">
        <v>54</v>
      </c>
      <c r="I80" t="s">
        <v>28</v>
      </c>
      <c r="J80" t="e" vm="9">
        <v>#VALUE!</v>
      </c>
      <c r="K80" t="e" vm="10">
        <v>#VALUE!</v>
      </c>
      <c r="L80">
        <f>_xlfn.XLOOKUP(Table[[#This Row],[Product]],Clean!D:D,Clean!G:G)</f>
        <v>2.85</v>
      </c>
      <c r="M80">
        <v>575.70000000000005</v>
      </c>
      <c r="N80">
        <v>1434.1999999999998</v>
      </c>
    </row>
    <row r="81" spans="1:14" x14ac:dyDescent="0.25">
      <c r="A81" s="3">
        <v>10532</v>
      </c>
      <c r="B81" s="4">
        <v>44888</v>
      </c>
      <c r="C81" t="s">
        <v>9</v>
      </c>
      <c r="D81" s="24">
        <v>3.49</v>
      </c>
      <c r="E81" s="3">
        <v>688</v>
      </c>
      <c r="F81" s="3">
        <v>2401.1200000000003</v>
      </c>
      <c r="G81" s="3" t="s">
        <v>51</v>
      </c>
      <c r="H81" s="3" t="s">
        <v>54</v>
      </c>
      <c r="I81" t="s">
        <v>35</v>
      </c>
      <c r="J81" t="e" vm="3">
        <v>#VALUE!</v>
      </c>
      <c r="K81" t="e" vm="2">
        <v>#VALUE!</v>
      </c>
      <c r="L81">
        <f>_xlfn.XLOOKUP(Table[[#This Row],[Product]],Clean!D:D,Clean!G:G)</f>
        <v>0.88</v>
      </c>
      <c r="M81">
        <v>605.44000000000005</v>
      </c>
      <c r="N81">
        <v>1795.6800000000003</v>
      </c>
    </row>
    <row r="82" spans="1:14" x14ac:dyDescent="0.25">
      <c r="A82" s="3">
        <v>10533</v>
      </c>
      <c r="B82" s="4">
        <v>44888</v>
      </c>
      <c r="C82" t="s">
        <v>14</v>
      </c>
      <c r="D82" s="24">
        <v>2.95</v>
      </c>
      <c r="E82" s="3">
        <v>746</v>
      </c>
      <c r="F82" s="3">
        <v>2200.7000000000003</v>
      </c>
      <c r="G82" s="3" t="s">
        <v>51</v>
      </c>
      <c r="H82" s="3" t="s">
        <v>54</v>
      </c>
      <c r="I82" t="s">
        <v>35</v>
      </c>
      <c r="J82" t="e" vm="3">
        <v>#VALUE!</v>
      </c>
      <c r="K82" t="e" vm="2">
        <v>#VALUE!</v>
      </c>
      <c r="L82">
        <f>_xlfn.XLOOKUP(Table[[#This Row],[Product]],Clean!D:D,Clean!G:G)</f>
        <v>0.47</v>
      </c>
      <c r="M82">
        <v>350.62</v>
      </c>
      <c r="N82">
        <v>1850.0800000000004</v>
      </c>
    </row>
    <row r="83" spans="1:14" x14ac:dyDescent="0.25">
      <c r="A83" s="3">
        <v>10534</v>
      </c>
      <c r="B83" s="4">
        <v>44888</v>
      </c>
      <c r="C83" t="s">
        <v>17</v>
      </c>
      <c r="D83" s="24">
        <v>4.99</v>
      </c>
      <c r="E83" s="3">
        <v>201</v>
      </c>
      <c r="F83" s="3">
        <v>1002.99</v>
      </c>
      <c r="G83" s="3" t="s">
        <v>51</v>
      </c>
      <c r="H83" s="3" t="s">
        <v>54</v>
      </c>
      <c r="I83" t="s">
        <v>31</v>
      </c>
      <c r="J83" t="e" vm="7">
        <v>#VALUE!</v>
      </c>
      <c r="K83" t="e" vm="6">
        <v>#VALUE!</v>
      </c>
      <c r="L83">
        <f>_xlfn.XLOOKUP(Table[[#This Row],[Product]],Clean!D:D,Clean!G:G)</f>
        <v>2.25</v>
      </c>
      <c r="M83">
        <v>452.25</v>
      </c>
      <c r="N83">
        <v>550.74</v>
      </c>
    </row>
    <row r="84" spans="1:14" x14ac:dyDescent="0.25">
      <c r="A84" s="3">
        <v>10535</v>
      </c>
      <c r="B84" s="4">
        <v>44889</v>
      </c>
      <c r="C84" t="s">
        <v>21</v>
      </c>
      <c r="D84" s="24">
        <v>12.99</v>
      </c>
      <c r="E84" s="3">
        <v>478</v>
      </c>
      <c r="F84" s="3">
        <v>6209.22</v>
      </c>
      <c r="G84" s="3" t="s">
        <v>51</v>
      </c>
      <c r="H84" s="3" t="s">
        <v>53</v>
      </c>
      <c r="I84" t="s">
        <v>31</v>
      </c>
      <c r="J84" t="e" vm="7">
        <v>#VALUE!</v>
      </c>
      <c r="K84" t="e" vm="6">
        <v>#VALUE!</v>
      </c>
      <c r="L84">
        <f>_xlfn.XLOOKUP(Table[[#This Row],[Product]],Clean!D:D,Clean!G:G)</f>
        <v>4.32</v>
      </c>
      <c r="M84">
        <v>2064.96</v>
      </c>
      <c r="N84">
        <v>4144.26</v>
      </c>
    </row>
    <row r="85" spans="1:14" x14ac:dyDescent="0.25">
      <c r="A85" s="3">
        <v>10536</v>
      </c>
      <c r="B85" s="4">
        <v>44889</v>
      </c>
      <c r="C85" t="s">
        <v>25</v>
      </c>
      <c r="D85" s="24">
        <v>9.9499999999999993</v>
      </c>
      <c r="E85" s="3">
        <v>202</v>
      </c>
      <c r="F85" s="3">
        <v>2009.8999999999999</v>
      </c>
      <c r="G85" s="3" t="s">
        <v>51</v>
      </c>
      <c r="H85" s="3" t="s">
        <v>53</v>
      </c>
      <c r="I85" t="s">
        <v>31</v>
      </c>
      <c r="J85" t="e" vm="7">
        <v>#VALUE!</v>
      </c>
      <c r="K85" t="e" vm="6">
        <v>#VALUE!</v>
      </c>
      <c r="L85">
        <f>_xlfn.XLOOKUP(Table[[#This Row],[Product]],Clean!D:D,Clean!G:G)</f>
        <v>2.85</v>
      </c>
      <c r="M85">
        <v>575.70000000000005</v>
      </c>
      <c r="N85">
        <v>1434.1999999999998</v>
      </c>
    </row>
    <row r="86" spans="1:14" x14ac:dyDescent="0.25">
      <c r="A86" s="3">
        <v>10537</v>
      </c>
      <c r="B86" s="4">
        <v>44889</v>
      </c>
      <c r="C86" t="s">
        <v>9</v>
      </c>
      <c r="D86" s="24">
        <v>3.49</v>
      </c>
      <c r="E86" s="3">
        <v>631</v>
      </c>
      <c r="F86" s="3">
        <v>2202.19</v>
      </c>
      <c r="G86" s="3" t="s">
        <v>51</v>
      </c>
      <c r="H86" s="3" t="s">
        <v>53</v>
      </c>
      <c r="I86" t="s">
        <v>31</v>
      </c>
      <c r="J86" t="e" vm="7">
        <v>#VALUE!</v>
      </c>
      <c r="K86" t="e" vm="6">
        <v>#VALUE!</v>
      </c>
      <c r="L86">
        <f>_xlfn.XLOOKUP(Table[[#This Row],[Product]],Clean!D:D,Clean!G:G)</f>
        <v>0.88</v>
      </c>
      <c r="M86">
        <v>555.28</v>
      </c>
      <c r="N86">
        <v>1646.91</v>
      </c>
    </row>
    <row r="87" spans="1:14" x14ac:dyDescent="0.25">
      <c r="A87" s="3">
        <v>10538</v>
      </c>
      <c r="B87" s="4">
        <v>44889</v>
      </c>
      <c r="C87" t="s">
        <v>14</v>
      </c>
      <c r="D87" s="24">
        <v>2.95</v>
      </c>
      <c r="E87" s="3">
        <v>746</v>
      </c>
      <c r="F87" s="3">
        <v>2200.7000000000003</v>
      </c>
      <c r="G87" s="3" t="s">
        <v>51</v>
      </c>
      <c r="H87" s="3" t="s">
        <v>53</v>
      </c>
      <c r="I87" t="s">
        <v>31</v>
      </c>
      <c r="J87" t="e" vm="7">
        <v>#VALUE!</v>
      </c>
      <c r="K87" t="e" vm="6">
        <v>#VALUE!</v>
      </c>
      <c r="L87">
        <f>_xlfn.XLOOKUP(Table[[#This Row],[Product]],Clean!D:D,Clean!G:G)</f>
        <v>0.47</v>
      </c>
      <c r="M87">
        <v>350.62</v>
      </c>
      <c r="N87">
        <v>1850.0800000000004</v>
      </c>
    </row>
    <row r="88" spans="1:14" x14ac:dyDescent="0.25">
      <c r="A88" s="3">
        <v>10539</v>
      </c>
      <c r="B88" s="4">
        <v>44889</v>
      </c>
      <c r="C88" t="s">
        <v>17</v>
      </c>
      <c r="D88" s="24">
        <v>4.99</v>
      </c>
      <c r="E88" s="3">
        <v>201</v>
      </c>
      <c r="F88" s="3">
        <v>1002.99</v>
      </c>
      <c r="G88" s="3" t="s">
        <v>51</v>
      </c>
      <c r="H88" s="3" t="s">
        <v>53</v>
      </c>
      <c r="I88" t="s">
        <v>31</v>
      </c>
      <c r="J88" t="e" vm="7">
        <v>#VALUE!</v>
      </c>
      <c r="K88" t="e" vm="6">
        <v>#VALUE!</v>
      </c>
      <c r="L88">
        <f>_xlfn.XLOOKUP(Table[[#This Row],[Product]],Clean!D:D,Clean!G:G)</f>
        <v>2.25</v>
      </c>
      <c r="M88">
        <v>452.25</v>
      </c>
      <c r="N88">
        <v>550.74</v>
      </c>
    </row>
    <row r="89" spans="1:14" x14ac:dyDescent="0.25">
      <c r="A89" s="3">
        <v>10540</v>
      </c>
      <c r="B89" s="4">
        <v>44890</v>
      </c>
      <c r="C89" t="s">
        <v>21</v>
      </c>
      <c r="D89" s="24">
        <v>12.99</v>
      </c>
      <c r="E89" s="3">
        <v>462</v>
      </c>
      <c r="F89" s="3">
        <v>6001.38</v>
      </c>
      <c r="G89" s="3" t="s">
        <v>51</v>
      </c>
      <c r="H89" s="3" t="s">
        <v>53</v>
      </c>
      <c r="I89" t="s">
        <v>31</v>
      </c>
      <c r="J89" t="e" vm="7">
        <v>#VALUE!</v>
      </c>
      <c r="K89" t="e" vm="6">
        <v>#VALUE!</v>
      </c>
      <c r="L89">
        <f>_xlfn.XLOOKUP(Table[[#This Row],[Product]],Clean!D:D,Clean!G:G)</f>
        <v>4.32</v>
      </c>
      <c r="M89">
        <v>1995.8400000000001</v>
      </c>
      <c r="N89">
        <v>4005.54</v>
      </c>
    </row>
    <row r="90" spans="1:14" x14ac:dyDescent="0.25">
      <c r="A90" s="3">
        <v>10541</v>
      </c>
      <c r="B90" s="4">
        <v>44890</v>
      </c>
      <c r="C90" t="s">
        <v>25</v>
      </c>
      <c r="D90" s="24">
        <v>9.9499999999999993</v>
      </c>
      <c r="E90" s="3">
        <v>202</v>
      </c>
      <c r="F90" s="3">
        <v>2009.8999999999999</v>
      </c>
      <c r="G90" s="3" t="s">
        <v>51</v>
      </c>
      <c r="H90" s="3" t="s">
        <v>53</v>
      </c>
      <c r="I90" t="s">
        <v>38</v>
      </c>
      <c r="J90" t="e" vm="5">
        <v>#VALUE!</v>
      </c>
      <c r="K90" t="e" vm="4">
        <v>#VALUE!</v>
      </c>
      <c r="L90">
        <f>_xlfn.XLOOKUP(Table[[#This Row],[Product]],Clean!D:D,Clean!G:G)</f>
        <v>2.85</v>
      </c>
      <c r="M90">
        <v>575.70000000000005</v>
      </c>
      <c r="N90">
        <v>1434.1999999999998</v>
      </c>
    </row>
    <row r="91" spans="1:14" x14ac:dyDescent="0.25">
      <c r="A91" s="3">
        <v>10542</v>
      </c>
      <c r="B91" s="4">
        <v>44890</v>
      </c>
      <c r="C91" t="s">
        <v>9</v>
      </c>
      <c r="D91" s="24">
        <v>3.49</v>
      </c>
      <c r="E91" s="3">
        <v>631</v>
      </c>
      <c r="F91" s="3">
        <v>2202.19</v>
      </c>
      <c r="G91" s="3" t="s">
        <v>51</v>
      </c>
      <c r="H91" s="3" t="s">
        <v>53</v>
      </c>
      <c r="I91" t="s">
        <v>38</v>
      </c>
      <c r="J91" t="e" vm="5">
        <v>#VALUE!</v>
      </c>
      <c r="K91" t="e" vm="4">
        <v>#VALUE!</v>
      </c>
      <c r="L91">
        <f>_xlfn.XLOOKUP(Table[[#This Row],[Product]],Clean!D:D,Clean!G:G)</f>
        <v>0.88</v>
      </c>
      <c r="M91">
        <v>555.28</v>
      </c>
      <c r="N91">
        <v>1646.91</v>
      </c>
    </row>
    <row r="92" spans="1:14" x14ac:dyDescent="0.25">
      <c r="A92" s="3">
        <v>10543</v>
      </c>
      <c r="B92" s="4">
        <v>44890</v>
      </c>
      <c r="C92" t="s">
        <v>14</v>
      </c>
      <c r="D92" s="24">
        <v>2.95</v>
      </c>
      <c r="E92" s="3">
        <v>746</v>
      </c>
      <c r="F92" s="3">
        <v>2200.7000000000003</v>
      </c>
      <c r="G92" s="3" t="s">
        <v>51</v>
      </c>
      <c r="H92" s="3" t="s">
        <v>53</v>
      </c>
      <c r="I92" t="s">
        <v>38</v>
      </c>
      <c r="J92" t="e" vm="5">
        <v>#VALUE!</v>
      </c>
      <c r="K92" t="e" vm="4">
        <v>#VALUE!</v>
      </c>
      <c r="L92">
        <f>_xlfn.XLOOKUP(Table[[#This Row],[Product]],Clean!D:D,Clean!G:G)</f>
        <v>0.47</v>
      </c>
      <c r="M92">
        <v>350.62</v>
      </c>
      <c r="N92">
        <v>1850.0800000000004</v>
      </c>
    </row>
    <row r="93" spans="1:14" x14ac:dyDescent="0.25">
      <c r="A93" s="3">
        <v>10544</v>
      </c>
      <c r="B93" s="4">
        <v>44890</v>
      </c>
      <c r="C93" t="s">
        <v>17</v>
      </c>
      <c r="D93" s="24">
        <v>4.99</v>
      </c>
      <c r="E93" s="3">
        <v>201</v>
      </c>
      <c r="F93" s="3">
        <v>1002.99</v>
      </c>
      <c r="G93" s="3" t="s">
        <v>51</v>
      </c>
      <c r="H93" s="3" t="s">
        <v>53</v>
      </c>
      <c r="I93" t="s">
        <v>38</v>
      </c>
      <c r="J93" t="e" vm="5">
        <v>#VALUE!</v>
      </c>
      <c r="K93" t="e" vm="4">
        <v>#VALUE!</v>
      </c>
      <c r="L93">
        <f>_xlfn.XLOOKUP(Table[[#This Row],[Product]],Clean!D:D,Clean!G:G)</f>
        <v>2.25</v>
      </c>
      <c r="M93">
        <v>452.25</v>
      </c>
      <c r="N93">
        <v>550.74</v>
      </c>
    </row>
    <row r="94" spans="1:14" x14ac:dyDescent="0.25">
      <c r="A94" s="3">
        <v>10545</v>
      </c>
      <c r="B94" s="4">
        <v>44891</v>
      </c>
      <c r="C94" t="s">
        <v>21</v>
      </c>
      <c r="D94" s="24">
        <v>12.99</v>
      </c>
      <c r="E94" s="3">
        <v>447</v>
      </c>
      <c r="F94" s="3">
        <v>5806.53</v>
      </c>
      <c r="G94" s="3" t="s">
        <v>51</v>
      </c>
      <c r="H94" s="3" t="s">
        <v>53</v>
      </c>
      <c r="I94" t="s">
        <v>38</v>
      </c>
      <c r="J94" t="e" vm="5">
        <v>#VALUE!</v>
      </c>
      <c r="K94" t="e" vm="4">
        <v>#VALUE!</v>
      </c>
      <c r="L94">
        <f>_xlfn.XLOOKUP(Table[[#This Row],[Product]],Clean!D:D,Clean!G:G)</f>
        <v>4.32</v>
      </c>
      <c r="M94">
        <v>1931.0400000000002</v>
      </c>
      <c r="N94">
        <v>3875.49</v>
      </c>
    </row>
    <row r="95" spans="1:14" x14ac:dyDescent="0.25">
      <c r="A95" s="3">
        <v>10546</v>
      </c>
      <c r="B95" s="4">
        <v>44891</v>
      </c>
      <c r="C95" t="s">
        <v>25</v>
      </c>
      <c r="D95" s="24">
        <v>9.9499999999999993</v>
      </c>
      <c r="E95" s="3">
        <v>202</v>
      </c>
      <c r="F95" s="3">
        <v>2009.8999999999999</v>
      </c>
      <c r="G95" s="3" t="s">
        <v>51</v>
      </c>
      <c r="H95" s="3" t="s">
        <v>53</v>
      </c>
      <c r="I95" t="s">
        <v>38</v>
      </c>
      <c r="J95" t="e" vm="5">
        <v>#VALUE!</v>
      </c>
      <c r="K95" t="e" vm="4">
        <v>#VALUE!</v>
      </c>
      <c r="L95">
        <f>_xlfn.XLOOKUP(Table[[#This Row],[Product]],Clean!D:D,Clean!G:G)</f>
        <v>2.85</v>
      </c>
      <c r="M95">
        <v>575.70000000000005</v>
      </c>
      <c r="N95">
        <v>1434.1999999999998</v>
      </c>
    </row>
    <row r="96" spans="1:14" x14ac:dyDescent="0.25">
      <c r="A96" s="3">
        <v>10547</v>
      </c>
      <c r="B96" s="4">
        <v>44891</v>
      </c>
      <c r="C96" t="s">
        <v>9</v>
      </c>
      <c r="D96" s="24">
        <v>3.49</v>
      </c>
      <c r="E96" s="3">
        <v>631</v>
      </c>
      <c r="F96" s="3">
        <v>2202.19</v>
      </c>
      <c r="G96" s="3" t="s">
        <v>51</v>
      </c>
      <c r="H96" s="3" t="s">
        <v>53</v>
      </c>
      <c r="I96" t="s">
        <v>38</v>
      </c>
      <c r="J96" t="e" vm="5">
        <v>#VALUE!</v>
      </c>
      <c r="K96" t="e" vm="4">
        <v>#VALUE!</v>
      </c>
      <c r="L96">
        <f>_xlfn.XLOOKUP(Table[[#This Row],[Product]],Clean!D:D,Clean!G:G)</f>
        <v>0.88</v>
      </c>
      <c r="M96">
        <v>555.28</v>
      </c>
      <c r="N96">
        <v>1646.91</v>
      </c>
    </row>
    <row r="97" spans="1:14" x14ac:dyDescent="0.25">
      <c r="A97" s="3">
        <v>10548</v>
      </c>
      <c r="B97" s="4">
        <v>44891</v>
      </c>
      <c r="C97" t="s">
        <v>14</v>
      </c>
      <c r="D97" s="24">
        <v>2.95</v>
      </c>
      <c r="E97" s="3">
        <v>746</v>
      </c>
      <c r="F97" s="3">
        <v>2200.7000000000003</v>
      </c>
      <c r="G97" s="3" t="s">
        <v>51</v>
      </c>
      <c r="H97" s="3" t="s">
        <v>53</v>
      </c>
      <c r="I97" t="s">
        <v>38</v>
      </c>
      <c r="J97" t="e" vm="5">
        <v>#VALUE!</v>
      </c>
      <c r="K97" t="e" vm="4">
        <v>#VALUE!</v>
      </c>
      <c r="L97">
        <f>_xlfn.XLOOKUP(Table[[#This Row],[Product]],Clean!D:D,Clean!G:G)</f>
        <v>0.47</v>
      </c>
      <c r="M97">
        <v>350.62</v>
      </c>
      <c r="N97">
        <v>1850.0800000000004</v>
      </c>
    </row>
    <row r="98" spans="1:14" x14ac:dyDescent="0.25">
      <c r="A98" s="3">
        <v>10549</v>
      </c>
      <c r="B98" s="4">
        <v>44891</v>
      </c>
      <c r="C98" t="s">
        <v>17</v>
      </c>
      <c r="D98" s="24">
        <v>4.99</v>
      </c>
      <c r="E98" s="3">
        <v>201</v>
      </c>
      <c r="F98" s="3">
        <v>1002.99</v>
      </c>
      <c r="G98" s="3" t="s">
        <v>51</v>
      </c>
      <c r="H98" s="3" t="s">
        <v>53</v>
      </c>
      <c r="I98" t="s">
        <v>38</v>
      </c>
      <c r="J98" t="e" vm="5">
        <v>#VALUE!</v>
      </c>
      <c r="K98" t="e" vm="4">
        <v>#VALUE!</v>
      </c>
      <c r="L98">
        <f>_xlfn.XLOOKUP(Table[[#This Row],[Product]],Clean!D:D,Clean!G:G)</f>
        <v>2.25</v>
      </c>
      <c r="M98">
        <v>452.25</v>
      </c>
      <c r="N98">
        <v>550.74</v>
      </c>
    </row>
    <row r="99" spans="1:14" x14ac:dyDescent="0.25">
      <c r="A99" s="3">
        <v>10550</v>
      </c>
      <c r="B99" s="4">
        <v>44892</v>
      </c>
      <c r="C99" t="s">
        <v>21</v>
      </c>
      <c r="D99" s="24">
        <v>12.99</v>
      </c>
      <c r="E99" s="3">
        <v>462</v>
      </c>
      <c r="F99" s="3">
        <v>6001.38</v>
      </c>
      <c r="G99" s="3" t="s">
        <v>51</v>
      </c>
      <c r="H99" s="3" t="s">
        <v>53</v>
      </c>
      <c r="I99" t="s">
        <v>38</v>
      </c>
      <c r="J99" t="e" vm="5">
        <v>#VALUE!</v>
      </c>
      <c r="K99" t="e" vm="4">
        <v>#VALUE!</v>
      </c>
      <c r="L99">
        <f>_xlfn.XLOOKUP(Table[[#This Row],[Product]],Clean!D:D,Clean!G:G)</f>
        <v>4.32</v>
      </c>
      <c r="M99">
        <v>1995.8400000000001</v>
      </c>
      <c r="N99">
        <v>4005.54</v>
      </c>
    </row>
    <row r="100" spans="1:14" x14ac:dyDescent="0.25">
      <c r="A100" s="3">
        <v>10551</v>
      </c>
      <c r="B100" s="4">
        <v>44892</v>
      </c>
      <c r="C100" t="s">
        <v>25</v>
      </c>
      <c r="D100" s="24">
        <v>9.9499999999999993</v>
      </c>
      <c r="E100" s="3">
        <v>202</v>
      </c>
      <c r="F100" s="3">
        <v>2009.8999999999999</v>
      </c>
      <c r="G100" s="3" t="s">
        <v>51</v>
      </c>
      <c r="H100" s="3" t="s">
        <v>53</v>
      </c>
      <c r="I100" t="s">
        <v>38</v>
      </c>
      <c r="J100" t="e" vm="5">
        <v>#VALUE!</v>
      </c>
      <c r="K100" t="e" vm="4">
        <v>#VALUE!</v>
      </c>
      <c r="L100">
        <f>_xlfn.XLOOKUP(Table[[#This Row],[Product]],Clean!D:D,Clean!G:G)</f>
        <v>2.85</v>
      </c>
      <c r="M100">
        <v>575.70000000000005</v>
      </c>
      <c r="N100">
        <v>1434.1999999999998</v>
      </c>
    </row>
    <row r="101" spans="1:14" x14ac:dyDescent="0.25">
      <c r="A101" s="3">
        <v>10552</v>
      </c>
      <c r="B101" s="4">
        <v>44892</v>
      </c>
      <c r="C101" t="s">
        <v>9</v>
      </c>
      <c r="D101" s="24">
        <v>3.49</v>
      </c>
      <c r="E101" s="3">
        <v>631</v>
      </c>
      <c r="F101" s="3">
        <v>2202.19</v>
      </c>
      <c r="G101" s="3" t="s">
        <v>49</v>
      </c>
      <c r="H101" s="3" t="s">
        <v>53</v>
      </c>
      <c r="I101" t="s">
        <v>38</v>
      </c>
      <c r="J101" t="e" vm="5">
        <v>#VALUE!</v>
      </c>
      <c r="K101" t="e" vm="4">
        <v>#VALUE!</v>
      </c>
      <c r="L101">
        <f>_xlfn.XLOOKUP(Table[[#This Row],[Product]],Clean!D:D,Clean!G:G)</f>
        <v>0.88</v>
      </c>
      <c r="M101">
        <v>555.28</v>
      </c>
      <c r="N101">
        <v>1646.91</v>
      </c>
    </row>
    <row r="102" spans="1:14" x14ac:dyDescent="0.25">
      <c r="A102" s="3">
        <v>10553</v>
      </c>
      <c r="B102" s="4">
        <v>44892</v>
      </c>
      <c r="C102" t="s">
        <v>14</v>
      </c>
      <c r="D102" s="24">
        <v>2.95</v>
      </c>
      <c r="E102" s="3">
        <v>746</v>
      </c>
      <c r="F102" s="3">
        <v>2200.7000000000003</v>
      </c>
      <c r="G102" s="3" t="s">
        <v>49</v>
      </c>
      <c r="H102" s="3" t="s">
        <v>53</v>
      </c>
      <c r="I102" t="s">
        <v>38</v>
      </c>
      <c r="J102" t="e" vm="5">
        <v>#VALUE!</v>
      </c>
      <c r="K102" t="e" vm="4">
        <v>#VALUE!</v>
      </c>
      <c r="L102">
        <f>_xlfn.XLOOKUP(Table[[#This Row],[Product]],Clean!D:D,Clean!G:G)</f>
        <v>0.47</v>
      </c>
      <c r="M102">
        <v>350.62</v>
      </c>
      <c r="N102">
        <v>1850.0800000000004</v>
      </c>
    </row>
    <row r="103" spans="1:14" x14ac:dyDescent="0.25">
      <c r="A103" s="3">
        <v>10554</v>
      </c>
      <c r="B103" s="4">
        <v>44892</v>
      </c>
      <c r="C103" t="s">
        <v>17</v>
      </c>
      <c r="D103" s="24">
        <v>4.99</v>
      </c>
      <c r="E103" s="3">
        <v>201</v>
      </c>
      <c r="F103" s="3">
        <v>1002.99</v>
      </c>
      <c r="G103" s="3" t="s">
        <v>49</v>
      </c>
      <c r="H103" s="3" t="s">
        <v>53</v>
      </c>
      <c r="I103" t="s">
        <v>38</v>
      </c>
      <c r="J103" t="e" vm="5">
        <v>#VALUE!</v>
      </c>
      <c r="K103" t="e" vm="4">
        <v>#VALUE!</v>
      </c>
      <c r="L103">
        <f>_xlfn.XLOOKUP(Table[[#This Row],[Product]],Clean!D:D,Clean!G:G)</f>
        <v>2.25</v>
      </c>
      <c r="M103">
        <v>452.25</v>
      </c>
      <c r="N103">
        <v>550.74</v>
      </c>
    </row>
    <row r="104" spans="1:14" x14ac:dyDescent="0.25">
      <c r="A104" s="3">
        <v>10555</v>
      </c>
      <c r="B104" s="4">
        <v>44893</v>
      </c>
      <c r="C104" t="s">
        <v>21</v>
      </c>
      <c r="D104" s="24">
        <v>12.99</v>
      </c>
      <c r="E104" s="3">
        <v>478</v>
      </c>
      <c r="F104" s="3">
        <v>6209.22</v>
      </c>
      <c r="G104" s="3" t="s">
        <v>49</v>
      </c>
      <c r="H104" s="3" t="s">
        <v>53</v>
      </c>
      <c r="I104" t="s">
        <v>38</v>
      </c>
      <c r="J104" t="e" vm="5">
        <v>#VALUE!</v>
      </c>
      <c r="K104" t="e" vm="4">
        <v>#VALUE!</v>
      </c>
      <c r="L104">
        <f>_xlfn.XLOOKUP(Table[[#This Row],[Product]],Clean!D:D,Clean!G:G)</f>
        <v>4.32</v>
      </c>
      <c r="M104">
        <v>2064.96</v>
      </c>
      <c r="N104">
        <v>4144.26</v>
      </c>
    </row>
    <row r="105" spans="1:14" x14ac:dyDescent="0.25">
      <c r="A105" s="3">
        <v>10556</v>
      </c>
      <c r="B105" s="4">
        <v>44893</v>
      </c>
      <c r="C105" t="s">
        <v>25</v>
      </c>
      <c r="D105" s="24">
        <v>9.9499999999999993</v>
      </c>
      <c r="E105" s="3">
        <v>202</v>
      </c>
      <c r="F105" s="3">
        <v>2009.8999999999999</v>
      </c>
      <c r="G105" s="3" t="s">
        <v>49</v>
      </c>
      <c r="H105" s="3" t="s">
        <v>53</v>
      </c>
      <c r="I105" t="s">
        <v>38</v>
      </c>
      <c r="J105" t="e" vm="5">
        <v>#VALUE!</v>
      </c>
      <c r="K105" t="e" vm="4">
        <v>#VALUE!</v>
      </c>
      <c r="L105">
        <f>_xlfn.XLOOKUP(Table[[#This Row],[Product]],Clean!D:D,Clean!G:G)</f>
        <v>2.85</v>
      </c>
      <c r="M105">
        <v>575.70000000000005</v>
      </c>
      <c r="N105">
        <v>1434.1999999999998</v>
      </c>
    </row>
    <row r="106" spans="1:14" x14ac:dyDescent="0.25">
      <c r="A106" s="3">
        <v>10557</v>
      </c>
      <c r="B106" s="4">
        <v>44893</v>
      </c>
      <c r="C106" t="s">
        <v>9</v>
      </c>
      <c r="D106" s="24">
        <v>3.49</v>
      </c>
      <c r="E106" s="3">
        <v>631</v>
      </c>
      <c r="F106" s="3">
        <v>2202.19</v>
      </c>
      <c r="G106" s="3" t="s">
        <v>49</v>
      </c>
      <c r="H106" s="3" t="s">
        <v>53</v>
      </c>
      <c r="I106" t="s">
        <v>38</v>
      </c>
      <c r="J106" t="e" vm="5">
        <v>#VALUE!</v>
      </c>
      <c r="K106" t="e" vm="4">
        <v>#VALUE!</v>
      </c>
      <c r="L106">
        <f>_xlfn.XLOOKUP(Table[[#This Row],[Product]],Clean!D:D,Clean!G:G)</f>
        <v>0.88</v>
      </c>
      <c r="M106">
        <v>555.28</v>
      </c>
      <c r="N106">
        <v>1646.91</v>
      </c>
    </row>
    <row r="107" spans="1:14" x14ac:dyDescent="0.25">
      <c r="A107" s="3">
        <v>10558</v>
      </c>
      <c r="B107" s="4">
        <v>44893</v>
      </c>
      <c r="C107" t="s">
        <v>14</v>
      </c>
      <c r="D107" s="24">
        <v>2.95</v>
      </c>
      <c r="E107" s="3">
        <v>678</v>
      </c>
      <c r="F107" s="3">
        <v>2000.1000000000001</v>
      </c>
      <c r="G107" s="3" t="s">
        <v>49</v>
      </c>
      <c r="H107" s="3" t="s">
        <v>53</v>
      </c>
      <c r="I107" t="s">
        <v>38</v>
      </c>
      <c r="J107" t="e" vm="5">
        <v>#VALUE!</v>
      </c>
      <c r="K107" t="e" vm="4">
        <v>#VALUE!</v>
      </c>
      <c r="L107">
        <f>_xlfn.XLOOKUP(Table[[#This Row],[Product]],Clean!D:D,Clean!G:G)</f>
        <v>0.47</v>
      </c>
      <c r="M107">
        <v>318.65999999999997</v>
      </c>
      <c r="N107">
        <v>1681.44</v>
      </c>
    </row>
    <row r="108" spans="1:14" x14ac:dyDescent="0.25">
      <c r="A108" s="3">
        <v>10559</v>
      </c>
      <c r="B108" s="4">
        <v>44893</v>
      </c>
      <c r="C108" t="s">
        <v>17</v>
      </c>
      <c r="D108" s="24">
        <v>4.99</v>
      </c>
      <c r="E108" s="3">
        <v>201</v>
      </c>
      <c r="F108" s="3">
        <v>1002.99</v>
      </c>
      <c r="G108" s="3" t="s">
        <v>49</v>
      </c>
      <c r="H108" s="3" t="s">
        <v>53</v>
      </c>
      <c r="I108" t="s">
        <v>38</v>
      </c>
      <c r="J108" t="e" vm="5">
        <v>#VALUE!</v>
      </c>
      <c r="K108" t="e" vm="4">
        <v>#VALUE!</v>
      </c>
      <c r="L108">
        <f>_xlfn.XLOOKUP(Table[[#This Row],[Product]],Clean!D:D,Clean!G:G)</f>
        <v>2.25</v>
      </c>
      <c r="M108">
        <v>452.25</v>
      </c>
      <c r="N108">
        <v>550.74</v>
      </c>
    </row>
    <row r="109" spans="1:14" x14ac:dyDescent="0.25">
      <c r="A109" s="3">
        <v>10560</v>
      </c>
      <c r="B109" s="4">
        <v>44894</v>
      </c>
      <c r="C109" t="s">
        <v>21</v>
      </c>
      <c r="D109" s="24">
        <v>12.99</v>
      </c>
      <c r="E109" s="3">
        <v>478</v>
      </c>
      <c r="F109" s="3">
        <v>6209.22</v>
      </c>
      <c r="G109" s="3" t="s">
        <v>49</v>
      </c>
      <c r="H109" s="3" t="s">
        <v>53</v>
      </c>
      <c r="I109" t="s">
        <v>38</v>
      </c>
      <c r="J109" t="e" vm="5">
        <v>#VALUE!</v>
      </c>
      <c r="K109" t="e" vm="4">
        <v>#VALUE!</v>
      </c>
      <c r="L109">
        <f>_xlfn.XLOOKUP(Table[[#This Row],[Product]],Clean!D:D,Clean!G:G)</f>
        <v>4.32</v>
      </c>
      <c r="M109">
        <v>2064.96</v>
      </c>
      <c r="N109">
        <v>4144.26</v>
      </c>
    </row>
    <row r="110" spans="1:14" x14ac:dyDescent="0.25">
      <c r="A110" s="3">
        <v>10561</v>
      </c>
      <c r="B110" s="4">
        <v>44894</v>
      </c>
      <c r="C110" t="s">
        <v>25</v>
      </c>
      <c r="D110" s="24">
        <v>9.9499999999999993</v>
      </c>
      <c r="E110" s="3">
        <v>202</v>
      </c>
      <c r="F110" s="3">
        <v>2009.8999999999999</v>
      </c>
      <c r="G110" s="3" t="s">
        <v>49</v>
      </c>
      <c r="H110" s="3" t="s">
        <v>53</v>
      </c>
      <c r="I110" t="s">
        <v>38</v>
      </c>
      <c r="J110" t="e" vm="5">
        <v>#VALUE!</v>
      </c>
      <c r="K110" t="e" vm="4">
        <v>#VALUE!</v>
      </c>
      <c r="L110">
        <f>_xlfn.XLOOKUP(Table[[#This Row],[Product]],Clean!D:D,Clean!G:G)</f>
        <v>2.85</v>
      </c>
      <c r="M110">
        <v>575.70000000000005</v>
      </c>
      <c r="N110">
        <v>1434.1999999999998</v>
      </c>
    </row>
    <row r="111" spans="1:14" x14ac:dyDescent="0.25">
      <c r="A111" s="3">
        <v>10562</v>
      </c>
      <c r="B111" s="4">
        <v>44894</v>
      </c>
      <c r="C111" t="s">
        <v>9</v>
      </c>
      <c r="D111" s="24">
        <v>3.49</v>
      </c>
      <c r="E111" s="3">
        <v>631</v>
      </c>
      <c r="F111" s="3">
        <v>2202.19</v>
      </c>
      <c r="G111" s="3" t="s">
        <v>49</v>
      </c>
      <c r="H111" s="3" t="s">
        <v>53</v>
      </c>
      <c r="I111" t="s">
        <v>38</v>
      </c>
      <c r="J111" t="e" vm="5">
        <v>#VALUE!</v>
      </c>
      <c r="K111" t="e" vm="4">
        <v>#VALUE!</v>
      </c>
      <c r="L111">
        <f>_xlfn.XLOOKUP(Table[[#This Row],[Product]],Clean!D:D,Clean!G:G)</f>
        <v>0.88</v>
      </c>
      <c r="M111">
        <v>555.28</v>
      </c>
      <c r="N111">
        <v>1646.91</v>
      </c>
    </row>
    <row r="112" spans="1:14" x14ac:dyDescent="0.25">
      <c r="A112" s="3">
        <v>10563</v>
      </c>
      <c r="B112" s="4">
        <v>44894</v>
      </c>
      <c r="C112" t="s">
        <v>14</v>
      </c>
      <c r="D112" s="24">
        <v>2.95</v>
      </c>
      <c r="E112" s="3">
        <v>678</v>
      </c>
      <c r="F112" s="3">
        <v>2000.1000000000001</v>
      </c>
      <c r="G112" s="3" t="s">
        <v>49</v>
      </c>
      <c r="H112" s="3" t="s">
        <v>53</v>
      </c>
      <c r="I112" t="s">
        <v>38</v>
      </c>
      <c r="J112" t="e" vm="5">
        <v>#VALUE!</v>
      </c>
      <c r="K112" t="e" vm="4">
        <v>#VALUE!</v>
      </c>
      <c r="L112">
        <f>_xlfn.XLOOKUP(Table[[#This Row],[Product]],Clean!D:D,Clean!G:G)</f>
        <v>0.47</v>
      </c>
      <c r="M112">
        <v>318.65999999999997</v>
      </c>
      <c r="N112">
        <v>1681.44</v>
      </c>
    </row>
    <row r="113" spans="1:14" x14ac:dyDescent="0.25">
      <c r="A113" s="3">
        <v>10564</v>
      </c>
      <c r="B113" s="4">
        <v>44894</v>
      </c>
      <c r="C113" t="s">
        <v>17</v>
      </c>
      <c r="D113" s="24">
        <v>4.99</v>
      </c>
      <c r="E113" s="3">
        <v>201</v>
      </c>
      <c r="F113" s="3">
        <v>1002.99</v>
      </c>
      <c r="G113" s="3" t="s">
        <v>49</v>
      </c>
      <c r="H113" s="3" t="s">
        <v>53</v>
      </c>
      <c r="I113" t="s">
        <v>38</v>
      </c>
      <c r="J113" t="e" vm="5">
        <v>#VALUE!</v>
      </c>
      <c r="K113" t="e" vm="4">
        <v>#VALUE!</v>
      </c>
      <c r="L113">
        <f>_xlfn.XLOOKUP(Table[[#This Row],[Product]],Clean!D:D,Clean!G:G)</f>
        <v>2.25</v>
      </c>
      <c r="M113">
        <v>452.25</v>
      </c>
      <c r="N113">
        <v>550.74</v>
      </c>
    </row>
    <row r="114" spans="1:14" x14ac:dyDescent="0.25">
      <c r="A114" s="3">
        <v>10565</v>
      </c>
      <c r="B114" s="4">
        <v>44895</v>
      </c>
      <c r="C114" t="s">
        <v>21</v>
      </c>
      <c r="D114" s="24">
        <v>12.99</v>
      </c>
      <c r="E114" s="3">
        <v>493</v>
      </c>
      <c r="F114" s="3">
        <v>6404.07</v>
      </c>
      <c r="G114" s="3" t="s">
        <v>49</v>
      </c>
      <c r="H114" s="3" t="s">
        <v>53</v>
      </c>
      <c r="I114" t="s">
        <v>38</v>
      </c>
      <c r="J114" t="e" vm="5">
        <v>#VALUE!</v>
      </c>
      <c r="K114" t="e" vm="4">
        <v>#VALUE!</v>
      </c>
      <c r="L114">
        <f>_xlfn.XLOOKUP(Table[[#This Row],[Product]],Clean!D:D,Clean!G:G)</f>
        <v>4.32</v>
      </c>
      <c r="M114">
        <v>2129.7600000000002</v>
      </c>
      <c r="N114">
        <v>4274.3099999999995</v>
      </c>
    </row>
    <row r="115" spans="1:14" x14ac:dyDescent="0.25">
      <c r="A115" s="3">
        <v>10566</v>
      </c>
      <c r="B115" s="4">
        <v>44895</v>
      </c>
      <c r="C115" t="s">
        <v>25</v>
      </c>
      <c r="D115" s="24">
        <v>9.9499999999999993</v>
      </c>
      <c r="E115" s="3">
        <v>202</v>
      </c>
      <c r="F115" s="3">
        <v>2009.8999999999999</v>
      </c>
      <c r="G115" s="3" t="s">
        <v>49</v>
      </c>
      <c r="H115" s="3" t="s">
        <v>53</v>
      </c>
      <c r="I115" t="s">
        <v>38</v>
      </c>
      <c r="J115" t="e" vm="5">
        <v>#VALUE!</v>
      </c>
      <c r="K115" t="e" vm="4">
        <v>#VALUE!</v>
      </c>
      <c r="L115">
        <f>_xlfn.XLOOKUP(Table[[#This Row],[Product]],Clean!D:D,Clean!G:G)</f>
        <v>2.85</v>
      </c>
      <c r="M115">
        <v>575.70000000000005</v>
      </c>
      <c r="N115">
        <v>1434.1999999999998</v>
      </c>
    </row>
    <row r="116" spans="1:14" x14ac:dyDescent="0.25">
      <c r="A116" s="3">
        <v>10567</v>
      </c>
      <c r="B116" s="4">
        <v>44895</v>
      </c>
      <c r="C116" t="s">
        <v>9</v>
      </c>
      <c r="D116" s="24">
        <v>3.49</v>
      </c>
      <c r="E116" s="3">
        <v>631</v>
      </c>
      <c r="F116" s="3">
        <v>2202.19</v>
      </c>
      <c r="G116" s="3" t="s">
        <v>49</v>
      </c>
      <c r="H116" s="3" t="s">
        <v>53</v>
      </c>
      <c r="I116" t="s">
        <v>38</v>
      </c>
      <c r="J116" t="e" vm="5">
        <v>#VALUE!</v>
      </c>
      <c r="K116" t="e" vm="4">
        <v>#VALUE!</v>
      </c>
      <c r="L116">
        <f>_xlfn.XLOOKUP(Table[[#This Row],[Product]],Clean!D:D,Clean!G:G)</f>
        <v>0.88</v>
      </c>
      <c r="M116">
        <v>555.28</v>
      </c>
      <c r="N116">
        <v>1646.91</v>
      </c>
    </row>
    <row r="117" spans="1:14" x14ac:dyDescent="0.25">
      <c r="A117" s="3">
        <v>10568</v>
      </c>
      <c r="B117" s="4">
        <v>44895</v>
      </c>
      <c r="C117" t="s">
        <v>14</v>
      </c>
      <c r="D117" s="24">
        <v>2.95</v>
      </c>
      <c r="E117" s="3">
        <v>678</v>
      </c>
      <c r="F117" s="3">
        <v>2000.1000000000001</v>
      </c>
      <c r="G117" s="3" t="s">
        <v>49</v>
      </c>
      <c r="H117" s="3" t="s">
        <v>53</v>
      </c>
      <c r="I117" t="s">
        <v>38</v>
      </c>
      <c r="J117" t="e" vm="5">
        <v>#VALUE!</v>
      </c>
      <c r="K117" t="e" vm="4">
        <v>#VALUE!</v>
      </c>
      <c r="L117">
        <f>_xlfn.XLOOKUP(Table[[#This Row],[Product]],Clean!D:D,Clean!G:G)</f>
        <v>0.47</v>
      </c>
      <c r="M117">
        <v>318.65999999999997</v>
      </c>
      <c r="N117">
        <v>1681.44</v>
      </c>
    </row>
    <row r="118" spans="1:14" x14ac:dyDescent="0.25">
      <c r="A118" s="3">
        <v>10569</v>
      </c>
      <c r="B118" s="4">
        <v>44895</v>
      </c>
      <c r="C118" t="s">
        <v>17</v>
      </c>
      <c r="D118" s="24">
        <v>4.99</v>
      </c>
      <c r="E118" s="3">
        <v>201</v>
      </c>
      <c r="F118" s="3">
        <v>1002.99</v>
      </c>
      <c r="G118" s="3" t="s">
        <v>49</v>
      </c>
      <c r="H118" s="3" t="s">
        <v>53</v>
      </c>
      <c r="I118" t="s">
        <v>38</v>
      </c>
      <c r="J118" t="e" vm="5">
        <v>#VALUE!</v>
      </c>
      <c r="K118" t="e" vm="4">
        <v>#VALUE!</v>
      </c>
      <c r="L118">
        <f>_xlfn.XLOOKUP(Table[[#This Row],[Product]],Clean!D:D,Clean!G:G)</f>
        <v>2.25</v>
      </c>
      <c r="M118">
        <v>452.25</v>
      </c>
      <c r="N118">
        <v>550.74</v>
      </c>
    </row>
    <row r="119" spans="1:14" x14ac:dyDescent="0.25">
      <c r="A119" s="3">
        <v>10570</v>
      </c>
      <c r="B119" s="4">
        <v>44896</v>
      </c>
      <c r="C119" t="s">
        <v>21</v>
      </c>
      <c r="D119" s="24">
        <v>12.99</v>
      </c>
      <c r="E119" s="3">
        <v>493</v>
      </c>
      <c r="F119" s="3">
        <v>6404.07</v>
      </c>
      <c r="G119" s="3" t="s">
        <v>49</v>
      </c>
      <c r="H119" s="3" t="s">
        <v>53</v>
      </c>
      <c r="I119" t="s">
        <v>38</v>
      </c>
      <c r="J119" t="e" vm="5">
        <v>#VALUE!</v>
      </c>
      <c r="K119" t="e" vm="4">
        <v>#VALUE!</v>
      </c>
      <c r="L119">
        <f>_xlfn.XLOOKUP(Table[[#This Row],[Product]],Clean!D:D,Clean!G:G)</f>
        <v>4.32</v>
      </c>
      <c r="M119">
        <v>2129.7600000000002</v>
      </c>
      <c r="N119">
        <v>4274.3099999999995</v>
      </c>
    </row>
    <row r="120" spans="1:14" x14ac:dyDescent="0.25">
      <c r="A120" s="3">
        <v>10571</v>
      </c>
      <c r="B120" s="4">
        <v>44896</v>
      </c>
      <c r="C120" t="s">
        <v>25</v>
      </c>
      <c r="D120" s="24">
        <v>9.9499999999999993</v>
      </c>
      <c r="E120" s="3">
        <v>202</v>
      </c>
      <c r="F120" s="3">
        <v>2009.8999999999999</v>
      </c>
      <c r="G120" s="3" t="s">
        <v>49</v>
      </c>
      <c r="H120" s="3" t="s">
        <v>53</v>
      </c>
      <c r="I120" t="s">
        <v>38</v>
      </c>
      <c r="J120" t="e" vm="5">
        <v>#VALUE!</v>
      </c>
      <c r="K120" t="e" vm="4">
        <v>#VALUE!</v>
      </c>
      <c r="L120">
        <f>_xlfn.XLOOKUP(Table[[#This Row],[Product]],Clean!D:D,Clean!G:G)</f>
        <v>2.85</v>
      </c>
      <c r="M120">
        <v>575.70000000000005</v>
      </c>
      <c r="N120">
        <v>1434.1999999999998</v>
      </c>
    </row>
    <row r="121" spans="1:14" x14ac:dyDescent="0.25">
      <c r="A121" s="3">
        <v>10572</v>
      </c>
      <c r="B121" s="4">
        <v>44896</v>
      </c>
      <c r="C121" t="s">
        <v>9</v>
      </c>
      <c r="D121" s="24">
        <v>3.49</v>
      </c>
      <c r="E121" s="3">
        <v>574</v>
      </c>
      <c r="F121" s="3">
        <v>2003.2600000000002</v>
      </c>
      <c r="G121" s="3" t="s">
        <v>49</v>
      </c>
      <c r="H121" s="3" t="s">
        <v>53</v>
      </c>
      <c r="I121" t="s">
        <v>28</v>
      </c>
      <c r="J121" t="e" vm="9">
        <v>#VALUE!</v>
      </c>
      <c r="K121" t="e" vm="10">
        <v>#VALUE!</v>
      </c>
      <c r="L121">
        <f>_xlfn.XLOOKUP(Table[[#This Row],[Product]],Clean!D:D,Clean!G:G)</f>
        <v>0.88</v>
      </c>
      <c r="M121">
        <v>505.12</v>
      </c>
      <c r="N121">
        <v>1498.1400000000003</v>
      </c>
    </row>
    <row r="122" spans="1:14" x14ac:dyDescent="0.25">
      <c r="A122" s="3">
        <v>10573</v>
      </c>
      <c r="B122" s="4">
        <v>44896</v>
      </c>
      <c r="C122" t="s">
        <v>14</v>
      </c>
      <c r="D122" s="24">
        <v>2.95</v>
      </c>
      <c r="E122" s="3">
        <v>678</v>
      </c>
      <c r="F122" s="3">
        <v>2000.1000000000001</v>
      </c>
      <c r="G122" s="3" t="s">
        <v>49</v>
      </c>
      <c r="H122" s="3" t="s">
        <v>53</v>
      </c>
      <c r="I122" t="s">
        <v>28</v>
      </c>
      <c r="J122" t="e" vm="9">
        <v>#VALUE!</v>
      </c>
      <c r="K122" t="e" vm="10">
        <v>#VALUE!</v>
      </c>
      <c r="L122">
        <f>_xlfn.XLOOKUP(Table[[#This Row],[Product]],Clean!D:D,Clean!G:G)</f>
        <v>0.47</v>
      </c>
      <c r="M122">
        <v>318.65999999999997</v>
      </c>
      <c r="N122">
        <v>1681.44</v>
      </c>
    </row>
    <row r="123" spans="1:14" x14ac:dyDescent="0.25">
      <c r="A123" s="3">
        <v>10574</v>
      </c>
      <c r="B123" s="4">
        <v>44896</v>
      </c>
      <c r="C123" t="s">
        <v>17</v>
      </c>
      <c r="D123" s="24">
        <v>4.99</v>
      </c>
      <c r="E123" s="3">
        <v>201</v>
      </c>
      <c r="F123" s="3">
        <v>1002.99</v>
      </c>
      <c r="G123" s="3" t="s">
        <v>49</v>
      </c>
      <c r="H123" s="3" t="s">
        <v>53</v>
      </c>
      <c r="I123" t="s">
        <v>28</v>
      </c>
      <c r="J123" t="e" vm="9">
        <v>#VALUE!</v>
      </c>
      <c r="K123" t="e" vm="10">
        <v>#VALUE!</v>
      </c>
      <c r="L123">
        <f>_xlfn.XLOOKUP(Table[[#This Row],[Product]],Clean!D:D,Clean!G:G)</f>
        <v>2.25</v>
      </c>
      <c r="M123">
        <v>452.25</v>
      </c>
      <c r="N123">
        <v>550.74</v>
      </c>
    </row>
    <row r="124" spans="1:14" x14ac:dyDescent="0.25">
      <c r="A124" s="3">
        <v>10575</v>
      </c>
      <c r="B124" s="4">
        <v>44897</v>
      </c>
      <c r="C124" t="s">
        <v>21</v>
      </c>
      <c r="D124" s="24">
        <v>12.99</v>
      </c>
      <c r="E124" s="3">
        <v>524</v>
      </c>
      <c r="F124" s="3">
        <v>6806.76</v>
      </c>
      <c r="G124" s="3" t="s">
        <v>49</v>
      </c>
      <c r="H124" s="3" t="s">
        <v>53</v>
      </c>
      <c r="I124" t="s">
        <v>28</v>
      </c>
      <c r="J124" t="e" vm="9">
        <v>#VALUE!</v>
      </c>
      <c r="K124" t="e" vm="10">
        <v>#VALUE!</v>
      </c>
      <c r="L124">
        <f>_xlfn.XLOOKUP(Table[[#This Row],[Product]],Clean!D:D,Clean!G:G)</f>
        <v>4.32</v>
      </c>
      <c r="M124">
        <v>2263.6800000000003</v>
      </c>
      <c r="N124">
        <v>4543.08</v>
      </c>
    </row>
    <row r="125" spans="1:14" x14ac:dyDescent="0.25">
      <c r="A125" s="3">
        <v>10576</v>
      </c>
      <c r="B125" s="4">
        <v>44897</v>
      </c>
      <c r="C125" t="s">
        <v>25</v>
      </c>
      <c r="D125" s="24">
        <v>9.9499999999999993</v>
      </c>
      <c r="E125" s="3">
        <v>202</v>
      </c>
      <c r="F125" s="3">
        <v>2009.8999999999999</v>
      </c>
      <c r="G125" s="3" t="s">
        <v>49</v>
      </c>
      <c r="H125" s="3" t="s">
        <v>53</v>
      </c>
      <c r="I125" t="s">
        <v>28</v>
      </c>
      <c r="J125" t="e" vm="9">
        <v>#VALUE!</v>
      </c>
      <c r="K125" t="e" vm="10">
        <v>#VALUE!</v>
      </c>
      <c r="L125">
        <f>_xlfn.XLOOKUP(Table[[#This Row],[Product]],Clean!D:D,Clean!G:G)</f>
        <v>2.85</v>
      </c>
      <c r="M125">
        <v>575.70000000000005</v>
      </c>
      <c r="N125">
        <v>1434.1999999999998</v>
      </c>
    </row>
    <row r="126" spans="1:14" x14ac:dyDescent="0.25">
      <c r="A126" s="3">
        <v>10577</v>
      </c>
      <c r="B126" s="4">
        <v>44897</v>
      </c>
      <c r="C126" t="s">
        <v>9</v>
      </c>
      <c r="D126" s="24">
        <v>3.49</v>
      </c>
      <c r="E126" s="3">
        <v>631</v>
      </c>
      <c r="F126" s="3">
        <v>2202.19</v>
      </c>
      <c r="G126" s="3" t="s">
        <v>49</v>
      </c>
      <c r="H126" s="3" t="s">
        <v>53</v>
      </c>
      <c r="I126" t="s">
        <v>28</v>
      </c>
      <c r="J126" t="e" vm="9">
        <v>#VALUE!</v>
      </c>
      <c r="K126" t="e" vm="10">
        <v>#VALUE!</v>
      </c>
      <c r="L126">
        <f>_xlfn.XLOOKUP(Table[[#This Row],[Product]],Clean!D:D,Clean!G:G)</f>
        <v>0.88</v>
      </c>
      <c r="M126">
        <v>555.28</v>
      </c>
      <c r="N126">
        <v>1646.91</v>
      </c>
    </row>
    <row r="127" spans="1:14" x14ac:dyDescent="0.25">
      <c r="A127" s="3">
        <v>10578</v>
      </c>
      <c r="B127" s="4">
        <v>44897</v>
      </c>
      <c r="C127" t="s">
        <v>14</v>
      </c>
      <c r="D127" s="24">
        <v>2.95</v>
      </c>
      <c r="E127" s="3">
        <v>678</v>
      </c>
      <c r="F127" s="3">
        <v>2000.1000000000001</v>
      </c>
      <c r="G127" s="3" t="s">
        <v>49</v>
      </c>
      <c r="H127" s="3" t="s">
        <v>53</v>
      </c>
      <c r="I127" t="s">
        <v>28</v>
      </c>
      <c r="J127" t="e" vm="9">
        <v>#VALUE!</v>
      </c>
      <c r="K127" t="e" vm="10">
        <v>#VALUE!</v>
      </c>
      <c r="L127">
        <f>_xlfn.XLOOKUP(Table[[#This Row],[Product]],Clean!D:D,Clean!G:G)</f>
        <v>0.47</v>
      </c>
      <c r="M127">
        <v>318.65999999999997</v>
      </c>
      <c r="N127">
        <v>1681.44</v>
      </c>
    </row>
    <row r="128" spans="1:14" x14ac:dyDescent="0.25">
      <c r="A128" s="3">
        <v>10579</v>
      </c>
      <c r="B128" s="4">
        <v>44897</v>
      </c>
      <c r="C128" t="s">
        <v>17</v>
      </c>
      <c r="D128" s="24">
        <v>4.99</v>
      </c>
      <c r="E128" s="3">
        <v>201</v>
      </c>
      <c r="F128" s="3">
        <v>1002.99</v>
      </c>
      <c r="G128" s="3" t="s">
        <v>49</v>
      </c>
      <c r="H128" s="3" t="s">
        <v>53</v>
      </c>
      <c r="I128" t="s">
        <v>28</v>
      </c>
      <c r="J128" t="e" vm="9">
        <v>#VALUE!</v>
      </c>
      <c r="K128" t="e" vm="10">
        <v>#VALUE!</v>
      </c>
      <c r="L128">
        <f>_xlfn.XLOOKUP(Table[[#This Row],[Product]],Clean!D:D,Clean!G:G)</f>
        <v>2.25</v>
      </c>
      <c r="M128">
        <v>452.25</v>
      </c>
      <c r="N128">
        <v>550.74</v>
      </c>
    </row>
    <row r="129" spans="1:14" x14ac:dyDescent="0.25">
      <c r="A129" s="3">
        <v>10580</v>
      </c>
      <c r="B129" s="4">
        <v>44898</v>
      </c>
      <c r="C129" t="s">
        <v>21</v>
      </c>
      <c r="D129" s="24">
        <v>12.99</v>
      </c>
      <c r="E129" s="3">
        <v>524</v>
      </c>
      <c r="F129" s="3">
        <v>6806.76</v>
      </c>
      <c r="G129" s="3" t="s">
        <v>49</v>
      </c>
      <c r="H129" s="3" t="s">
        <v>53</v>
      </c>
      <c r="I129" t="s">
        <v>28</v>
      </c>
      <c r="J129" t="e" vm="9">
        <v>#VALUE!</v>
      </c>
      <c r="K129" t="e" vm="10">
        <v>#VALUE!</v>
      </c>
      <c r="L129">
        <f>_xlfn.XLOOKUP(Table[[#This Row],[Product]],Clean!D:D,Clean!G:G)</f>
        <v>4.32</v>
      </c>
      <c r="M129">
        <v>2263.6800000000003</v>
      </c>
      <c r="N129">
        <v>4543.08</v>
      </c>
    </row>
    <row r="130" spans="1:14" x14ac:dyDescent="0.25">
      <c r="A130" s="3">
        <v>10581</v>
      </c>
      <c r="B130" s="4">
        <v>44898</v>
      </c>
      <c r="C130" t="s">
        <v>25</v>
      </c>
      <c r="D130" s="24">
        <v>9.9499999999999993</v>
      </c>
      <c r="E130" s="3">
        <v>202</v>
      </c>
      <c r="F130" s="3">
        <v>2009.8999999999999</v>
      </c>
      <c r="G130" s="3" t="s">
        <v>49</v>
      </c>
      <c r="H130" s="3" t="s">
        <v>53</v>
      </c>
      <c r="I130" t="s">
        <v>28</v>
      </c>
      <c r="J130" t="e" vm="9">
        <v>#VALUE!</v>
      </c>
      <c r="K130" t="e" vm="10">
        <v>#VALUE!</v>
      </c>
      <c r="L130">
        <f>_xlfn.XLOOKUP(Table[[#This Row],[Product]],Clean!D:D,Clean!G:G)</f>
        <v>2.85</v>
      </c>
      <c r="M130">
        <v>575.70000000000005</v>
      </c>
      <c r="N130">
        <v>1434.1999999999998</v>
      </c>
    </row>
    <row r="131" spans="1:14" x14ac:dyDescent="0.25">
      <c r="A131" s="3">
        <v>10582</v>
      </c>
      <c r="B131" s="4">
        <v>44898</v>
      </c>
      <c r="C131" t="s">
        <v>9</v>
      </c>
      <c r="D131" s="24">
        <v>3.49</v>
      </c>
      <c r="E131" s="3">
        <v>631</v>
      </c>
      <c r="F131" s="3">
        <v>2202.19</v>
      </c>
      <c r="G131" s="3" t="s">
        <v>49</v>
      </c>
      <c r="H131" s="3" t="s">
        <v>53</v>
      </c>
      <c r="I131" t="s">
        <v>38</v>
      </c>
      <c r="J131" t="e" vm="5">
        <v>#VALUE!</v>
      </c>
      <c r="K131" t="e" vm="4">
        <v>#VALUE!</v>
      </c>
      <c r="L131">
        <f>_xlfn.XLOOKUP(Table[[#This Row],[Product]],Clean!D:D,Clean!G:G)</f>
        <v>0.88</v>
      </c>
      <c r="M131">
        <v>555.28</v>
      </c>
      <c r="N131">
        <v>1646.91</v>
      </c>
    </row>
    <row r="132" spans="1:14" x14ac:dyDescent="0.25">
      <c r="A132" s="3">
        <v>10583</v>
      </c>
      <c r="B132" s="4">
        <v>44898</v>
      </c>
      <c r="C132" t="s">
        <v>14</v>
      </c>
      <c r="D132" s="24">
        <v>2.95</v>
      </c>
      <c r="E132" s="3">
        <v>678</v>
      </c>
      <c r="F132" s="3">
        <v>2000.1000000000001</v>
      </c>
      <c r="G132" s="3" t="s">
        <v>49</v>
      </c>
      <c r="H132" s="3" t="s">
        <v>53</v>
      </c>
      <c r="I132" t="s">
        <v>38</v>
      </c>
      <c r="J132" t="e" vm="5">
        <v>#VALUE!</v>
      </c>
      <c r="K132" t="e" vm="4">
        <v>#VALUE!</v>
      </c>
      <c r="L132">
        <f>_xlfn.XLOOKUP(Table[[#This Row],[Product]],Clean!D:D,Clean!G:G)</f>
        <v>0.47</v>
      </c>
      <c r="M132">
        <v>318.65999999999997</v>
      </c>
      <c r="N132">
        <v>1681.44</v>
      </c>
    </row>
    <row r="133" spans="1:14" x14ac:dyDescent="0.25">
      <c r="A133" s="3">
        <v>10584</v>
      </c>
      <c r="B133" s="4">
        <v>44898</v>
      </c>
      <c r="C133" t="s">
        <v>17</v>
      </c>
      <c r="D133" s="24">
        <v>4.99</v>
      </c>
      <c r="E133" s="3">
        <v>201</v>
      </c>
      <c r="F133" s="3">
        <v>1002.99</v>
      </c>
      <c r="G133" s="3" t="s">
        <v>49</v>
      </c>
      <c r="H133" s="3" t="s">
        <v>53</v>
      </c>
      <c r="I133" t="s">
        <v>38</v>
      </c>
      <c r="J133" t="e" vm="5">
        <v>#VALUE!</v>
      </c>
      <c r="K133" t="e" vm="4">
        <v>#VALUE!</v>
      </c>
      <c r="L133">
        <f>_xlfn.XLOOKUP(Table[[#This Row],[Product]],Clean!D:D,Clean!G:G)</f>
        <v>2.25</v>
      </c>
      <c r="M133">
        <v>452.25</v>
      </c>
      <c r="N133">
        <v>550.74</v>
      </c>
    </row>
    <row r="134" spans="1:14" x14ac:dyDescent="0.25">
      <c r="A134" s="3">
        <v>10585</v>
      </c>
      <c r="B134" s="4">
        <v>44899</v>
      </c>
      <c r="C134" t="s">
        <v>21</v>
      </c>
      <c r="D134" s="24">
        <v>12.99</v>
      </c>
      <c r="E134" s="3">
        <v>539</v>
      </c>
      <c r="F134" s="3">
        <v>7001.61</v>
      </c>
      <c r="G134" s="3" t="s">
        <v>49</v>
      </c>
      <c r="H134" s="3" t="s">
        <v>53</v>
      </c>
      <c r="I134" t="s">
        <v>38</v>
      </c>
      <c r="J134" t="e" vm="5">
        <v>#VALUE!</v>
      </c>
      <c r="K134" t="e" vm="4">
        <v>#VALUE!</v>
      </c>
      <c r="L134">
        <f>_xlfn.XLOOKUP(Table[[#This Row],[Product]],Clean!D:D,Clean!G:G)</f>
        <v>4.32</v>
      </c>
      <c r="M134">
        <v>2328.48</v>
      </c>
      <c r="N134">
        <v>4673.1299999999992</v>
      </c>
    </row>
    <row r="135" spans="1:14" x14ac:dyDescent="0.25">
      <c r="A135" s="3">
        <v>10586</v>
      </c>
      <c r="B135" s="4">
        <v>44899</v>
      </c>
      <c r="C135" t="s">
        <v>25</v>
      </c>
      <c r="D135" s="24">
        <v>9.9499999999999993</v>
      </c>
      <c r="E135" s="3">
        <v>202</v>
      </c>
      <c r="F135" s="3">
        <v>2009.8999999999999</v>
      </c>
      <c r="G135" s="3" t="s">
        <v>49</v>
      </c>
      <c r="H135" s="3" t="s">
        <v>53</v>
      </c>
      <c r="I135" t="s">
        <v>38</v>
      </c>
      <c r="J135" t="e" vm="5">
        <v>#VALUE!</v>
      </c>
      <c r="K135" t="e" vm="4">
        <v>#VALUE!</v>
      </c>
      <c r="L135">
        <f>_xlfn.XLOOKUP(Table[[#This Row],[Product]],Clean!D:D,Clean!G:G)</f>
        <v>2.85</v>
      </c>
      <c r="M135">
        <v>575.70000000000005</v>
      </c>
      <c r="N135">
        <v>1434.1999999999998</v>
      </c>
    </row>
    <row r="136" spans="1:14" x14ac:dyDescent="0.25">
      <c r="A136" s="3">
        <v>10590</v>
      </c>
      <c r="B136" s="4">
        <v>44900</v>
      </c>
      <c r="C136" t="s">
        <v>21</v>
      </c>
      <c r="D136" s="24">
        <v>12.99</v>
      </c>
      <c r="E136" s="3">
        <v>555</v>
      </c>
      <c r="F136" s="3">
        <v>7209.45</v>
      </c>
      <c r="G136" s="3" t="s">
        <v>49</v>
      </c>
      <c r="H136" s="3" t="s">
        <v>53</v>
      </c>
      <c r="I136" t="s">
        <v>38</v>
      </c>
      <c r="J136" t="e" vm="5">
        <v>#VALUE!</v>
      </c>
      <c r="K136" t="e" vm="4">
        <v>#VALUE!</v>
      </c>
      <c r="L136">
        <f>_xlfn.XLOOKUP(Table[[#This Row],[Product]],Clean!D:D,Clean!G:G)</f>
        <v>4.32</v>
      </c>
      <c r="M136">
        <v>2397.6000000000004</v>
      </c>
      <c r="N136">
        <v>4811.8499999999995</v>
      </c>
    </row>
    <row r="137" spans="1:14" x14ac:dyDescent="0.25">
      <c r="A137" s="3">
        <v>10591</v>
      </c>
      <c r="B137" s="4">
        <v>44900</v>
      </c>
      <c r="C137" t="s">
        <v>25</v>
      </c>
      <c r="D137" s="24">
        <v>9.9499999999999993</v>
      </c>
      <c r="E137" s="3">
        <v>202</v>
      </c>
      <c r="F137" s="3">
        <v>2009.8999999999999</v>
      </c>
      <c r="G137" s="3" t="s">
        <v>49</v>
      </c>
      <c r="H137" s="3" t="s">
        <v>53</v>
      </c>
      <c r="I137" t="s">
        <v>38</v>
      </c>
      <c r="J137" t="e" vm="5">
        <v>#VALUE!</v>
      </c>
      <c r="K137" t="e" vm="4">
        <v>#VALUE!</v>
      </c>
      <c r="L137">
        <f>_xlfn.XLOOKUP(Table[[#This Row],[Product]],Clean!D:D,Clean!G:G)</f>
        <v>2.85</v>
      </c>
      <c r="M137">
        <v>575.70000000000005</v>
      </c>
      <c r="N137">
        <v>1434.1999999999998</v>
      </c>
    </row>
    <row r="138" spans="1:14" x14ac:dyDescent="0.25">
      <c r="A138" s="3">
        <v>10592</v>
      </c>
      <c r="B138" s="4">
        <v>44900</v>
      </c>
      <c r="C138" t="s">
        <v>9</v>
      </c>
      <c r="D138" s="24">
        <v>3.49</v>
      </c>
      <c r="E138" s="3">
        <v>574</v>
      </c>
      <c r="F138" s="3">
        <v>2003.2600000000002</v>
      </c>
      <c r="G138" s="3" t="s">
        <v>49</v>
      </c>
      <c r="H138" s="3" t="s">
        <v>53</v>
      </c>
      <c r="I138" t="s">
        <v>38</v>
      </c>
      <c r="J138" t="e" vm="5">
        <v>#VALUE!</v>
      </c>
      <c r="K138" t="e" vm="4">
        <v>#VALUE!</v>
      </c>
      <c r="L138">
        <f>_xlfn.XLOOKUP(Table[[#This Row],[Product]],Clean!D:D,Clean!G:G)</f>
        <v>0.88</v>
      </c>
      <c r="M138">
        <v>505.12</v>
      </c>
      <c r="N138">
        <v>1498.1400000000003</v>
      </c>
    </row>
    <row r="139" spans="1:14" x14ac:dyDescent="0.25">
      <c r="A139" s="3">
        <v>10593</v>
      </c>
      <c r="B139" s="4">
        <v>44900</v>
      </c>
      <c r="C139" t="s">
        <v>14</v>
      </c>
      <c r="D139" s="24">
        <v>2.95</v>
      </c>
      <c r="E139" s="3">
        <v>678</v>
      </c>
      <c r="F139" s="3">
        <v>2000.1000000000001</v>
      </c>
      <c r="G139" s="3" t="s">
        <v>49</v>
      </c>
      <c r="H139" s="3" t="s">
        <v>53</v>
      </c>
      <c r="I139" t="s">
        <v>38</v>
      </c>
      <c r="J139" t="e" vm="5">
        <v>#VALUE!</v>
      </c>
      <c r="K139" t="e" vm="4">
        <v>#VALUE!</v>
      </c>
      <c r="L139">
        <f>_xlfn.XLOOKUP(Table[[#This Row],[Product]],Clean!D:D,Clean!G:G)</f>
        <v>0.47</v>
      </c>
      <c r="M139">
        <v>318.65999999999997</v>
      </c>
      <c r="N139">
        <v>1681.44</v>
      </c>
    </row>
    <row r="140" spans="1:14" x14ac:dyDescent="0.25">
      <c r="A140" s="3">
        <v>10594</v>
      </c>
      <c r="B140" s="4">
        <v>44900</v>
      </c>
      <c r="C140" t="s">
        <v>17</v>
      </c>
      <c r="D140" s="24">
        <v>4.99</v>
      </c>
      <c r="E140" s="3">
        <v>201</v>
      </c>
      <c r="F140" s="3">
        <v>1002.99</v>
      </c>
      <c r="G140" s="3" t="s">
        <v>49</v>
      </c>
      <c r="H140" s="3" t="s">
        <v>53</v>
      </c>
      <c r="I140" t="s">
        <v>38</v>
      </c>
      <c r="J140" t="e" vm="5">
        <v>#VALUE!</v>
      </c>
      <c r="K140" t="e" vm="4">
        <v>#VALUE!</v>
      </c>
      <c r="L140">
        <f>_xlfn.XLOOKUP(Table[[#This Row],[Product]],Clean!D:D,Clean!G:G)</f>
        <v>2.25</v>
      </c>
      <c r="M140">
        <v>452.25</v>
      </c>
      <c r="N140">
        <v>550.74</v>
      </c>
    </row>
    <row r="141" spans="1:14" x14ac:dyDescent="0.25">
      <c r="A141" s="3">
        <v>10595</v>
      </c>
      <c r="B141" s="4">
        <v>44901</v>
      </c>
      <c r="C141" t="s">
        <v>21</v>
      </c>
      <c r="D141" s="24">
        <v>12.99</v>
      </c>
      <c r="E141" s="3">
        <v>539</v>
      </c>
      <c r="F141" s="3">
        <v>7001.61</v>
      </c>
      <c r="G141" s="3" t="s">
        <v>49</v>
      </c>
      <c r="H141" s="3" t="s">
        <v>53</v>
      </c>
      <c r="I141" t="s">
        <v>38</v>
      </c>
      <c r="J141" t="e" vm="5">
        <v>#VALUE!</v>
      </c>
      <c r="K141" t="e" vm="4">
        <v>#VALUE!</v>
      </c>
      <c r="L141">
        <f>_xlfn.XLOOKUP(Table[[#This Row],[Product]],Clean!D:D,Clean!G:G)</f>
        <v>4.32</v>
      </c>
      <c r="M141">
        <v>2328.48</v>
      </c>
      <c r="N141">
        <v>4673.1299999999992</v>
      </c>
    </row>
    <row r="142" spans="1:14" x14ac:dyDescent="0.25">
      <c r="A142" s="3">
        <v>10596</v>
      </c>
      <c r="B142" s="4">
        <v>44901</v>
      </c>
      <c r="C142" t="s">
        <v>25</v>
      </c>
      <c r="D142" s="24">
        <v>9.9499999999999993</v>
      </c>
      <c r="E142" s="3">
        <v>202</v>
      </c>
      <c r="F142" s="3">
        <v>2009.8999999999999</v>
      </c>
      <c r="G142" s="3" t="s">
        <v>49</v>
      </c>
      <c r="H142" s="3" t="s">
        <v>53</v>
      </c>
      <c r="I142" t="s">
        <v>38</v>
      </c>
      <c r="J142" t="e" vm="5">
        <v>#VALUE!</v>
      </c>
      <c r="K142" t="e" vm="4">
        <v>#VALUE!</v>
      </c>
      <c r="L142">
        <f>_xlfn.XLOOKUP(Table[[#This Row],[Product]],Clean!D:D,Clean!G:G)</f>
        <v>2.85</v>
      </c>
      <c r="M142">
        <v>575.70000000000005</v>
      </c>
      <c r="N142">
        <v>1434.1999999999998</v>
      </c>
    </row>
    <row r="143" spans="1:14" x14ac:dyDescent="0.25">
      <c r="A143" s="3">
        <v>10597</v>
      </c>
      <c r="B143" s="4">
        <v>44901</v>
      </c>
      <c r="C143" t="s">
        <v>9</v>
      </c>
      <c r="D143" s="24">
        <v>3.49</v>
      </c>
      <c r="E143" s="3">
        <v>574</v>
      </c>
      <c r="F143" s="3">
        <v>2003.2600000000002</v>
      </c>
      <c r="G143" s="3" t="s">
        <v>49</v>
      </c>
      <c r="H143" s="3" t="s">
        <v>53</v>
      </c>
      <c r="I143" t="s">
        <v>38</v>
      </c>
      <c r="J143" t="e" vm="5">
        <v>#VALUE!</v>
      </c>
      <c r="K143" t="e" vm="4">
        <v>#VALUE!</v>
      </c>
      <c r="L143">
        <f>_xlfn.XLOOKUP(Table[[#This Row],[Product]],Clean!D:D,Clean!G:G)</f>
        <v>0.88</v>
      </c>
      <c r="M143">
        <v>505.12</v>
      </c>
      <c r="N143">
        <v>1498.1400000000003</v>
      </c>
    </row>
    <row r="144" spans="1:14" x14ac:dyDescent="0.25">
      <c r="A144" s="3">
        <v>10598</v>
      </c>
      <c r="B144" s="4">
        <v>44901</v>
      </c>
      <c r="C144" t="s">
        <v>14</v>
      </c>
      <c r="D144" s="24">
        <v>2.95</v>
      </c>
      <c r="E144" s="3">
        <v>678</v>
      </c>
      <c r="F144" s="3">
        <v>2000.1000000000001</v>
      </c>
      <c r="G144" s="3" t="s">
        <v>49</v>
      </c>
      <c r="H144" s="3" t="s">
        <v>53</v>
      </c>
      <c r="I144" t="s">
        <v>38</v>
      </c>
      <c r="J144" t="e" vm="5">
        <v>#VALUE!</v>
      </c>
      <c r="K144" t="e" vm="4">
        <v>#VALUE!</v>
      </c>
      <c r="L144">
        <f>_xlfn.XLOOKUP(Table[[#This Row],[Product]],Clean!D:D,Clean!G:G)</f>
        <v>0.47</v>
      </c>
      <c r="M144">
        <v>318.65999999999997</v>
      </c>
      <c r="N144">
        <v>1681.44</v>
      </c>
    </row>
    <row r="145" spans="1:14" x14ac:dyDescent="0.25">
      <c r="A145" s="3">
        <v>10599</v>
      </c>
      <c r="B145" s="4">
        <v>44901</v>
      </c>
      <c r="C145" t="s">
        <v>17</v>
      </c>
      <c r="D145" s="24">
        <v>4.99</v>
      </c>
      <c r="E145" s="3">
        <v>201</v>
      </c>
      <c r="F145" s="3">
        <v>1002.99</v>
      </c>
      <c r="G145" s="3" t="s">
        <v>49</v>
      </c>
      <c r="H145" s="3" t="s">
        <v>53</v>
      </c>
      <c r="I145" t="s">
        <v>38</v>
      </c>
      <c r="J145" t="e" vm="5">
        <v>#VALUE!</v>
      </c>
      <c r="K145" t="e" vm="4">
        <v>#VALUE!</v>
      </c>
      <c r="L145">
        <f>_xlfn.XLOOKUP(Table[[#This Row],[Product]],Clean!D:D,Clean!G:G)</f>
        <v>2.25</v>
      </c>
      <c r="M145">
        <v>452.25</v>
      </c>
      <c r="N145">
        <v>550.74</v>
      </c>
    </row>
    <row r="146" spans="1:14" x14ac:dyDescent="0.25">
      <c r="A146" s="3">
        <v>10600</v>
      </c>
      <c r="B146" s="4">
        <v>44902</v>
      </c>
      <c r="C146" t="s">
        <v>21</v>
      </c>
      <c r="D146" s="24">
        <v>12.99</v>
      </c>
      <c r="E146" s="3">
        <v>524</v>
      </c>
      <c r="F146" s="3">
        <v>6806.76</v>
      </c>
      <c r="G146" s="3" t="s">
        <v>49</v>
      </c>
      <c r="H146" s="3" t="s">
        <v>53</v>
      </c>
      <c r="I146" t="s">
        <v>38</v>
      </c>
      <c r="J146" t="e" vm="5">
        <v>#VALUE!</v>
      </c>
      <c r="K146" t="e" vm="4">
        <v>#VALUE!</v>
      </c>
      <c r="L146">
        <f>_xlfn.XLOOKUP(Table[[#This Row],[Product]],Clean!D:D,Clean!G:G)</f>
        <v>4.32</v>
      </c>
      <c r="M146">
        <v>2263.6800000000003</v>
      </c>
      <c r="N146">
        <v>4543.08</v>
      </c>
    </row>
    <row r="147" spans="1:14" x14ac:dyDescent="0.25">
      <c r="A147" s="3">
        <v>10601</v>
      </c>
      <c r="B147" s="4">
        <v>44902</v>
      </c>
      <c r="C147" t="s">
        <v>25</v>
      </c>
      <c r="D147" s="24">
        <v>9.9499999999999993</v>
      </c>
      <c r="E147" s="3">
        <v>202</v>
      </c>
      <c r="F147" s="3">
        <v>2009.8999999999999</v>
      </c>
      <c r="G147" s="3" t="s">
        <v>49</v>
      </c>
      <c r="H147" s="3" t="s">
        <v>53</v>
      </c>
      <c r="I147" t="s">
        <v>38</v>
      </c>
      <c r="J147" t="e" vm="5">
        <v>#VALUE!</v>
      </c>
      <c r="K147" t="e" vm="4">
        <v>#VALUE!</v>
      </c>
      <c r="L147">
        <f>_xlfn.XLOOKUP(Table[[#This Row],[Product]],Clean!D:D,Clean!G:G)</f>
        <v>2.85</v>
      </c>
      <c r="M147">
        <v>575.70000000000005</v>
      </c>
      <c r="N147">
        <v>1434.1999999999998</v>
      </c>
    </row>
    <row r="148" spans="1:14" x14ac:dyDescent="0.25">
      <c r="A148" s="3">
        <v>10602</v>
      </c>
      <c r="B148" s="4">
        <v>44902</v>
      </c>
      <c r="C148" t="s">
        <v>9</v>
      </c>
      <c r="D148" s="24">
        <v>3.49</v>
      </c>
      <c r="E148" s="3">
        <v>631</v>
      </c>
      <c r="F148" s="3">
        <v>2202.19</v>
      </c>
      <c r="G148" s="3" t="s">
        <v>49</v>
      </c>
      <c r="H148" s="3" t="s">
        <v>54</v>
      </c>
      <c r="I148" t="s">
        <v>38</v>
      </c>
      <c r="J148" t="e" vm="5">
        <v>#VALUE!</v>
      </c>
      <c r="K148" t="e" vm="4">
        <v>#VALUE!</v>
      </c>
      <c r="L148">
        <f>_xlfn.XLOOKUP(Table[[#This Row],[Product]],Clean!D:D,Clean!G:G)</f>
        <v>0.88</v>
      </c>
      <c r="M148">
        <v>555.28</v>
      </c>
      <c r="N148">
        <v>1646.91</v>
      </c>
    </row>
    <row r="149" spans="1:14" x14ac:dyDescent="0.25">
      <c r="A149" s="3">
        <v>10603</v>
      </c>
      <c r="B149" s="4">
        <v>44902</v>
      </c>
      <c r="C149" t="s">
        <v>14</v>
      </c>
      <c r="D149" s="24">
        <v>2.95</v>
      </c>
      <c r="E149" s="3">
        <v>678</v>
      </c>
      <c r="F149" s="3">
        <v>2000.1000000000001</v>
      </c>
      <c r="G149" s="3" t="s">
        <v>49</v>
      </c>
      <c r="H149" s="3" t="s">
        <v>54</v>
      </c>
      <c r="I149" t="s">
        <v>38</v>
      </c>
      <c r="J149" t="e" vm="5">
        <v>#VALUE!</v>
      </c>
      <c r="K149" t="e" vm="4">
        <v>#VALUE!</v>
      </c>
      <c r="L149">
        <f>_xlfn.XLOOKUP(Table[[#This Row],[Product]],Clean!D:D,Clean!G:G)</f>
        <v>0.47</v>
      </c>
      <c r="M149">
        <v>318.65999999999997</v>
      </c>
      <c r="N149">
        <v>1681.44</v>
      </c>
    </row>
    <row r="150" spans="1:14" x14ac:dyDescent="0.25">
      <c r="A150" s="3">
        <v>10604</v>
      </c>
      <c r="B150" s="4">
        <v>44902</v>
      </c>
      <c r="C150" t="s">
        <v>17</v>
      </c>
      <c r="D150" s="24">
        <v>4.99</v>
      </c>
      <c r="E150" s="3">
        <v>201</v>
      </c>
      <c r="F150" s="3">
        <v>1002.99</v>
      </c>
      <c r="G150" s="3" t="s">
        <v>49</v>
      </c>
      <c r="H150" s="3" t="s">
        <v>54</v>
      </c>
      <c r="I150" t="s">
        <v>38</v>
      </c>
      <c r="J150" t="e" vm="5">
        <v>#VALUE!</v>
      </c>
      <c r="K150" t="e" vm="4">
        <v>#VALUE!</v>
      </c>
      <c r="L150">
        <f>_xlfn.XLOOKUP(Table[[#This Row],[Product]],Clean!D:D,Clean!G:G)</f>
        <v>2.25</v>
      </c>
      <c r="M150">
        <v>452.25</v>
      </c>
      <c r="N150">
        <v>550.74</v>
      </c>
    </row>
    <row r="151" spans="1:14" x14ac:dyDescent="0.25">
      <c r="A151" s="3">
        <v>10605</v>
      </c>
      <c r="B151" s="4">
        <v>44903</v>
      </c>
      <c r="C151" t="s">
        <v>21</v>
      </c>
      <c r="D151" s="24">
        <v>12.99</v>
      </c>
      <c r="E151" s="3">
        <v>539</v>
      </c>
      <c r="F151" s="3">
        <v>7001.61</v>
      </c>
      <c r="G151" s="3" t="s">
        <v>49</v>
      </c>
      <c r="H151" s="3" t="s">
        <v>54</v>
      </c>
      <c r="I151" t="s">
        <v>38</v>
      </c>
      <c r="J151" t="e" vm="5">
        <v>#VALUE!</v>
      </c>
      <c r="K151" t="e" vm="4">
        <v>#VALUE!</v>
      </c>
      <c r="L151">
        <f>_xlfn.XLOOKUP(Table[[#This Row],[Product]],Clean!D:D,Clean!G:G)</f>
        <v>4.32</v>
      </c>
      <c r="M151">
        <v>2328.48</v>
      </c>
      <c r="N151">
        <v>4673.1299999999992</v>
      </c>
    </row>
    <row r="152" spans="1:14" x14ac:dyDescent="0.25">
      <c r="A152" s="3">
        <v>10606</v>
      </c>
      <c r="B152" s="4">
        <v>44903</v>
      </c>
      <c r="C152" t="s">
        <v>25</v>
      </c>
      <c r="D152" s="24">
        <v>9.9499999999999993</v>
      </c>
      <c r="E152" s="3">
        <v>202</v>
      </c>
      <c r="F152" s="3">
        <v>2009.8999999999999</v>
      </c>
      <c r="G152" s="3" t="s">
        <v>49</v>
      </c>
      <c r="H152" s="3" t="s">
        <v>54</v>
      </c>
      <c r="I152" t="s">
        <v>38</v>
      </c>
      <c r="J152" t="e" vm="5">
        <v>#VALUE!</v>
      </c>
      <c r="K152" t="e" vm="4">
        <v>#VALUE!</v>
      </c>
      <c r="L152">
        <f>_xlfn.XLOOKUP(Table[[#This Row],[Product]],Clean!D:D,Clean!G:G)</f>
        <v>2.85</v>
      </c>
      <c r="M152">
        <v>575.70000000000005</v>
      </c>
      <c r="N152">
        <v>1434.1999999999998</v>
      </c>
    </row>
    <row r="153" spans="1:14" x14ac:dyDescent="0.25">
      <c r="A153" s="3">
        <v>10607</v>
      </c>
      <c r="B153" s="4">
        <v>44903</v>
      </c>
      <c r="C153" t="s">
        <v>9</v>
      </c>
      <c r="D153" s="24">
        <v>3.49</v>
      </c>
      <c r="E153" s="3">
        <v>631</v>
      </c>
      <c r="F153" s="3">
        <v>2202.19</v>
      </c>
      <c r="G153" s="3" t="s">
        <v>49</v>
      </c>
      <c r="H153" s="3" t="s">
        <v>54</v>
      </c>
      <c r="I153" t="s">
        <v>38</v>
      </c>
      <c r="J153" t="e" vm="5">
        <v>#VALUE!</v>
      </c>
      <c r="K153" t="e" vm="4">
        <v>#VALUE!</v>
      </c>
      <c r="L153">
        <f>_xlfn.XLOOKUP(Table[[#This Row],[Product]],Clean!D:D,Clean!G:G)</f>
        <v>0.88</v>
      </c>
      <c r="M153">
        <v>555.28</v>
      </c>
      <c r="N153">
        <v>1646.91</v>
      </c>
    </row>
    <row r="154" spans="1:14" x14ac:dyDescent="0.25">
      <c r="A154" s="3">
        <v>10608</v>
      </c>
      <c r="B154" s="4">
        <v>44903</v>
      </c>
      <c r="C154" t="s">
        <v>14</v>
      </c>
      <c r="D154" s="24">
        <v>2.95</v>
      </c>
      <c r="E154" s="3">
        <v>678</v>
      </c>
      <c r="F154" s="3">
        <v>2000.1000000000001</v>
      </c>
      <c r="G154" s="3" t="s">
        <v>49</v>
      </c>
      <c r="H154" s="3" t="s">
        <v>52</v>
      </c>
      <c r="I154" t="s">
        <v>38</v>
      </c>
      <c r="J154" t="e" vm="5">
        <v>#VALUE!</v>
      </c>
      <c r="K154" t="e" vm="4">
        <v>#VALUE!</v>
      </c>
      <c r="L154">
        <f>_xlfn.XLOOKUP(Table[[#This Row],[Product]],Clean!D:D,Clean!G:G)</f>
        <v>0.47</v>
      </c>
      <c r="M154">
        <v>318.65999999999997</v>
      </c>
      <c r="N154">
        <v>1681.44</v>
      </c>
    </row>
    <row r="155" spans="1:14" x14ac:dyDescent="0.25">
      <c r="A155" s="3">
        <v>10609</v>
      </c>
      <c r="B155" s="4">
        <v>44903</v>
      </c>
      <c r="C155" t="s">
        <v>17</v>
      </c>
      <c r="D155" s="24">
        <v>4.99</v>
      </c>
      <c r="E155" s="3">
        <v>201</v>
      </c>
      <c r="F155" s="3">
        <v>1002.99</v>
      </c>
      <c r="G155" s="3" t="s">
        <v>49</v>
      </c>
      <c r="H155" s="3" t="s">
        <v>52</v>
      </c>
      <c r="I155" t="s">
        <v>38</v>
      </c>
      <c r="J155" t="e" vm="5">
        <v>#VALUE!</v>
      </c>
      <c r="K155" t="e" vm="4">
        <v>#VALUE!</v>
      </c>
      <c r="L155">
        <f>_xlfn.XLOOKUP(Table[[#This Row],[Product]],Clean!D:D,Clean!G:G)</f>
        <v>2.25</v>
      </c>
      <c r="M155">
        <v>452.25</v>
      </c>
      <c r="N155">
        <v>550.74</v>
      </c>
    </row>
    <row r="156" spans="1:14" x14ac:dyDescent="0.25">
      <c r="A156" s="3">
        <v>10610</v>
      </c>
      <c r="B156" s="4">
        <v>44904</v>
      </c>
      <c r="C156" t="s">
        <v>21</v>
      </c>
      <c r="D156" s="24">
        <v>12.99</v>
      </c>
      <c r="E156" s="3">
        <v>570</v>
      </c>
      <c r="F156" s="3">
        <v>7404.3</v>
      </c>
      <c r="G156" s="3" t="s">
        <v>49</v>
      </c>
      <c r="H156" s="3" t="s">
        <v>52</v>
      </c>
      <c r="I156" t="s">
        <v>38</v>
      </c>
      <c r="J156" t="e" vm="5">
        <v>#VALUE!</v>
      </c>
      <c r="K156" t="e" vm="4">
        <v>#VALUE!</v>
      </c>
      <c r="L156">
        <f>_xlfn.XLOOKUP(Table[[#This Row],[Product]],Clean!D:D,Clean!G:G)</f>
        <v>4.32</v>
      </c>
      <c r="M156">
        <v>2462.4</v>
      </c>
      <c r="N156">
        <v>4941.8999999999996</v>
      </c>
    </row>
    <row r="157" spans="1:14" x14ac:dyDescent="0.25">
      <c r="A157" s="3">
        <v>10611</v>
      </c>
      <c r="B157" s="4">
        <v>44904</v>
      </c>
      <c r="C157" t="s">
        <v>25</v>
      </c>
      <c r="D157" s="24">
        <v>9.9499999999999993</v>
      </c>
      <c r="E157" s="3">
        <v>202</v>
      </c>
      <c r="F157" s="3">
        <v>2009.8999999999999</v>
      </c>
      <c r="G157" s="3" t="s">
        <v>49</v>
      </c>
      <c r="H157" s="3" t="s">
        <v>52</v>
      </c>
      <c r="I157" t="s">
        <v>38</v>
      </c>
      <c r="J157" t="e" vm="5">
        <v>#VALUE!</v>
      </c>
      <c r="K157" t="e" vm="4">
        <v>#VALUE!</v>
      </c>
      <c r="L157">
        <f>_xlfn.XLOOKUP(Table[[#This Row],[Product]],Clean!D:D,Clean!G:G)</f>
        <v>2.85</v>
      </c>
      <c r="M157">
        <v>575.70000000000005</v>
      </c>
      <c r="N157">
        <v>1434.1999999999998</v>
      </c>
    </row>
    <row r="158" spans="1:14" x14ac:dyDescent="0.25">
      <c r="A158" s="3">
        <v>10612</v>
      </c>
      <c r="B158" s="4">
        <v>44904</v>
      </c>
      <c r="C158" t="s">
        <v>9</v>
      </c>
      <c r="D158" s="24">
        <v>3.49</v>
      </c>
      <c r="E158" s="3">
        <v>631</v>
      </c>
      <c r="F158" s="3">
        <v>2202.19</v>
      </c>
      <c r="G158" s="3" t="s">
        <v>49</v>
      </c>
      <c r="H158" s="3" t="s">
        <v>52</v>
      </c>
      <c r="I158" t="s">
        <v>38</v>
      </c>
      <c r="J158" t="e" vm="5">
        <v>#VALUE!</v>
      </c>
      <c r="K158" t="e" vm="4">
        <v>#VALUE!</v>
      </c>
      <c r="L158">
        <f>_xlfn.XLOOKUP(Table[[#This Row],[Product]],Clean!D:D,Clean!G:G)</f>
        <v>0.88</v>
      </c>
      <c r="M158">
        <v>555.28</v>
      </c>
      <c r="N158">
        <v>1646.91</v>
      </c>
    </row>
    <row r="159" spans="1:14" x14ac:dyDescent="0.25">
      <c r="A159" s="3">
        <v>10613</v>
      </c>
      <c r="B159" s="4">
        <v>44904</v>
      </c>
      <c r="C159" t="s">
        <v>14</v>
      </c>
      <c r="D159" s="24">
        <v>2.95</v>
      </c>
      <c r="E159" s="3">
        <v>678</v>
      </c>
      <c r="F159" s="3">
        <v>2000.1000000000001</v>
      </c>
      <c r="G159" s="3" t="s">
        <v>49</v>
      </c>
      <c r="H159" s="3" t="s">
        <v>52</v>
      </c>
      <c r="I159" t="s">
        <v>38</v>
      </c>
      <c r="J159" t="e" vm="5">
        <v>#VALUE!</v>
      </c>
      <c r="K159" t="e" vm="4">
        <v>#VALUE!</v>
      </c>
      <c r="L159">
        <f>_xlfn.XLOOKUP(Table[[#This Row],[Product]],Clean!D:D,Clean!G:G)</f>
        <v>0.47</v>
      </c>
      <c r="M159">
        <v>318.65999999999997</v>
      </c>
      <c r="N159">
        <v>1681.44</v>
      </c>
    </row>
    <row r="160" spans="1:14" x14ac:dyDescent="0.25">
      <c r="A160" s="3">
        <v>10614</v>
      </c>
      <c r="B160" s="4">
        <v>44904</v>
      </c>
      <c r="C160" t="s">
        <v>17</v>
      </c>
      <c r="D160" s="24">
        <v>4.99</v>
      </c>
      <c r="E160" s="3">
        <v>201</v>
      </c>
      <c r="F160" s="3">
        <v>1002.99</v>
      </c>
      <c r="G160" s="3" t="s">
        <v>49</v>
      </c>
      <c r="H160" s="3" t="s">
        <v>52</v>
      </c>
      <c r="I160" t="s">
        <v>38</v>
      </c>
      <c r="J160" t="e" vm="5">
        <v>#VALUE!</v>
      </c>
      <c r="K160" t="e" vm="4">
        <v>#VALUE!</v>
      </c>
      <c r="L160">
        <f>_xlfn.XLOOKUP(Table[[#This Row],[Product]],Clean!D:D,Clean!G:G)</f>
        <v>2.25</v>
      </c>
      <c r="M160">
        <v>452.25</v>
      </c>
      <c r="N160">
        <v>550.74</v>
      </c>
    </row>
    <row r="161" spans="1:14" x14ac:dyDescent="0.25">
      <c r="A161" s="3">
        <v>10615</v>
      </c>
      <c r="B161" s="4">
        <v>44905</v>
      </c>
      <c r="C161" t="s">
        <v>21</v>
      </c>
      <c r="D161" s="24">
        <v>12.99</v>
      </c>
      <c r="E161" s="3">
        <v>570</v>
      </c>
      <c r="F161" s="3">
        <v>7404.3</v>
      </c>
      <c r="G161" s="3" t="s">
        <v>49</v>
      </c>
      <c r="H161" s="3" t="s">
        <v>52</v>
      </c>
      <c r="I161" t="s">
        <v>38</v>
      </c>
      <c r="J161" t="e" vm="5">
        <v>#VALUE!</v>
      </c>
      <c r="K161" t="e" vm="4">
        <v>#VALUE!</v>
      </c>
      <c r="L161">
        <f>_xlfn.XLOOKUP(Table[[#This Row],[Product]],Clean!D:D,Clean!G:G)</f>
        <v>4.32</v>
      </c>
      <c r="M161">
        <v>2462.4</v>
      </c>
      <c r="N161">
        <v>4941.8999999999996</v>
      </c>
    </row>
    <row r="162" spans="1:14" x14ac:dyDescent="0.25">
      <c r="A162" s="3">
        <v>10616</v>
      </c>
      <c r="B162" s="4">
        <v>44905</v>
      </c>
      <c r="C162" t="s">
        <v>25</v>
      </c>
      <c r="D162" s="24">
        <v>9.9499999999999993</v>
      </c>
      <c r="E162" s="3">
        <v>202</v>
      </c>
      <c r="F162" s="3">
        <v>2009.8999999999999</v>
      </c>
      <c r="G162" s="3" t="s">
        <v>49</v>
      </c>
      <c r="H162" s="3" t="s">
        <v>52</v>
      </c>
      <c r="I162" t="s">
        <v>38</v>
      </c>
      <c r="J162" t="e" vm="5">
        <v>#VALUE!</v>
      </c>
      <c r="K162" t="e" vm="4">
        <v>#VALUE!</v>
      </c>
      <c r="L162">
        <f>_xlfn.XLOOKUP(Table[[#This Row],[Product]],Clean!D:D,Clean!G:G)</f>
        <v>2.85</v>
      </c>
      <c r="M162">
        <v>575.70000000000005</v>
      </c>
      <c r="N162">
        <v>1434.1999999999998</v>
      </c>
    </row>
    <row r="163" spans="1:14" x14ac:dyDescent="0.25">
      <c r="A163" s="3">
        <v>10617</v>
      </c>
      <c r="B163" s="4">
        <v>44905</v>
      </c>
      <c r="C163" t="s">
        <v>9</v>
      </c>
      <c r="D163" s="24">
        <v>3.49</v>
      </c>
      <c r="E163" s="3">
        <v>631</v>
      </c>
      <c r="F163" s="3">
        <v>2202.19</v>
      </c>
      <c r="G163" s="3" t="s">
        <v>49</v>
      </c>
      <c r="H163" s="3" t="s">
        <v>52</v>
      </c>
      <c r="I163" t="s">
        <v>38</v>
      </c>
      <c r="J163" t="e" vm="5">
        <v>#VALUE!</v>
      </c>
      <c r="K163" t="e" vm="4">
        <v>#VALUE!</v>
      </c>
      <c r="L163">
        <f>_xlfn.XLOOKUP(Table[[#This Row],[Product]],Clean!D:D,Clean!G:G)</f>
        <v>0.88</v>
      </c>
      <c r="M163">
        <v>555.28</v>
      </c>
      <c r="N163">
        <v>1646.91</v>
      </c>
    </row>
    <row r="164" spans="1:14" x14ac:dyDescent="0.25">
      <c r="A164" s="3">
        <v>10618</v>
      </c>
      <c r="B164" s="4">
        <v>44905</v>
      </c>
      <c r="C164" t="s">
        <v>14</v>
      </c>
      <c r="D164" s="24">
        <v>2.95</v>
      </c>
      <c r="E164" s="3">
        <v>678</v>
      </c>
      <c r="F164" s="3">
        <v>2000.1000000000001</v>
      </c>
      <c r="G164" s="3" t="s">
        <v>49</v>
      </c>
      <c r="H164" s="3" t="s">
        <v>52</v>
      </c>
      <c r="I164" t="s">
        <v>38</v>
      </c>
      <c r="J164" t="e" vm="5">
        <v>#VALUE!</v>
      </c>
      <c r="K164" t="e" vm="4">
        <v>#VALUE!</v>
      </c>
      <c r="L164">
        <f>_xlfn.XLOOKUP(Table[[#This Row],[Product]],Clean!D:D,Clean!G:G)</f>
        <v>0.47</v>
      </c>
      <c r="M164">
        <v>318.65999999999997</v>
      </c>
      <c r="N164">
        <v>1681.44</v>
      </c>
    </row>
    <row r="165" spans="1:14" x14ac:dyDescent="0.25">
      <c r="A165" s="3">
        <v>10619</v>
      </c>
      <c r="B165" s="4">
        <v>44905</v>
      </c>
      <c r="C165" t="s">
        <v>17</v>
      </c>
      <c r="D165" s="24">
        <v>4.99</v>
      </c>
      <c r="E165" s="3">
        <v>201</v>
      </c>
      <c r="F165" s="3">
        <v>1002.99</v>
      </c>
      <c r="G165" s="3" t="s">
        <v>49</v>
      </c>
      <c r="H165" s="3" t="s">
        <v>52</v>
      </c>
      <c r="I165" t="s">
        <v>38</v>
      </c>
      <c r="J165" t="e" vm="5">
        <v>#VALUE!</v>
      </c>
      <c r="K165" t="e" vm="4">
        <v>#VALUE!</v>
      </c>
      <c r="L165">
        <f>_xlfn.XLOOKUP(Table[[#This Row],[Product]],Clean!D:D,Clean!G:G)</f>
        <v>2.25</v>
      </c>
      <c r="M165">
        <v>452.25</v>
      </c>
      <c r="N165">
        <v>550.74</v>
      </c>
    </row>
    <row r="166" spans="1:14" x14ac:dyDescent="0.25">
      <c r="A166" s="3">
        <v>10620</v>
      </c>
      <c r="B166" s="4">
        <v>44906</v>
      </c>
      <c r="C166" t="s">
        <v>21</v>
      </c>
      <c r="D166" s="24">
        <v>12.99</v>
      </c>
      <c r="E166" s="3">
        <v>586</v>
      </c>
      <c r="F166" s="3">
        <v>7612.14</v>
      </c>
      <c r="G166" s="3" t="s">
        <v>49</v>
      </c>
      <c r="H166" s="3" t="s">
        <v>52</v>
      </c>
      <c r="I166" t="s">
        <v>38</v>
      </c>
      <c r="J166" t="e" vm="5">
        <v>#VALUE!</v>
      </c>
      <c r="K166" t="e" vm="4">
        <v>#VALUE!</v>
      </c>
      <c r="L166">
        <f>_xlfn.XLOOKUP(Table[[#This Row],[Product]],Clean!D:D,Clean!G:G)</f>
        <v>4.32</v>
      </c>
      <c r="M166">
        <v>2531.52</v>
      </c>
      <c r="N166">
        <v>5080.6200000000008</v>
      </c>
    </row>
    <row r="167" spans="1:14" x14ac:dyDescent="0.25">
      <c r="A167" s="3">
        <v>10621</v>
      </c>
      <c r="B167" s="4">
        <v>44906</v>
      </c>
      <c r="C167" t="s">
        <v>25</v>
      </c>
      <c r="D167" s="24">
        <v>9.9499999999999993</v>
      </c>
      <c r="E167" s="3">
        <v>202</v>
      </c>
      <c r="F167" s="3">
        <v>2009.8999999999999</v>
      </c>
      <c r="G167" s="3" t="s">
        <v>49</v>
      </c>
      <c r="H167" s="3" t="s">
        <v>52</v>
      </c>
      <c r="I167" t="s">
        <v>38</v>
      </c>
      <c r="J167" t="e" vm="5">
        <v>#VALUE!</v>
      </c>
      <c r="K167" t="e" vm="4">
        <v>#VALUE!</v>
      </c>
      <c r="L167">
        <f>_xlfn.XLOOKUP(Table[[#This Row],[Product]],Clean!D:D,Clean!G:G)</f>
        <v>2.85</v>
      </c>
      <c r="M167">
        <v>575.70000000000005</v>
      </c>
      <c r="N167">
        <v>1434.1999999999998</v>
      </c>
    </row>
    <row r="168" spans="1:14" x14ac:dyDescent="0.25">
      <c r="A168" s="3">
        <v>10622</v>
      </c>
      <c r="B168" s="4">
        <v>44906</v>
      </c>
      <c r="C168" t="s">
        <v>9</v>
      </c>
      <c r="D168" s="24">
        <v>3.49</v>
      </c>
      <c r="E168" s="3">
        <v>631</v>
      </c>
      <c r="F168" s="3">
        <v>2202.19</v>
      </c>
      <c r="G168" s="3" t="s">
        <v>49</v>
      </c>
      <c r="H168" s="3" t="s">
        <v>52</v>
      </c>
      <c r="I168" t="s">
        <v>38</v>
      </c>
      <c r="J168" t="e" vm="5">
        <v>#VALUE!</v>
      </c>
      <c r="K168" t="e" vm="4">
        <v>#VALUE!</v>
      </c>
      <c r="L168">
        <f>_xlfn.XLOOKUP(Table[[#This Row],[Product]],Clean!D:D,Clean!G:G)</f>
        <v>0.88</v>
      </c>
      <c r="M168">
        <v>555.28</v>
      </c>
      <c r="N168">
        <v>1646.91</v>
      </c>
    </row>
    <row r="169" spans="1:14" x14ac:dyDescent="0.25">
      <c r="A169" s="3">
        <v>10623</v>
      </c>
      <c r="B169" s="4">
        <v>44906</v>
      </c>
      <c r="C169" t="s">
        <v>14</v>
      </c>
      <c r="D169" s="24">
        <v>2.95</v>
      </c>
      <c r="E169" s="3">
        <v>746</v>
      </c>
      <c r="F169" s="3">
        <v>2200.7000000000003</v>
      </c>
      <c r="G169" s="3" t="s">
        <v>49</v>
      </c>
      <c r="H169" s="3" t="s">
        <v>52</v>
      </c>
      <c r="I169" t="s">
        <v>38</v>
      </c>
      <c r="J169" t="e" vm="5">
        <v>#VALUE!</v>
      </c>
      <c r="K169" t="e" vm="4">
        <v>#VALUE!</v>
      </c>
      <c r="L169">
        <f>_xlfn.XLOOKUP(Table[[#This Row],[Product]],Clean!D:D,Clean!G:G)</f>
        <v>0.47</v>
      </c>
      <c r="M169">
        <v>350.62</v>
      </c>
      <c r="N169">
        <v>1850.0800000000004</v>
      </c>
    </row>
    <row r="170" spans="1:14" x14ac:dyDescent="0.25">
      <c r="A170" s="3">
        <v>10624</v>
      </c>
      <c r="B170" s="4">
        <v>44906</v>
      </c>
      <c r="C170" t="s">
        <v>17</v>
      </c>
      <c r="D170" s="24">
        <v>4.99</v>
      </c>
      <c r="E170" s="3">
        <v>201</v>
      </c>
      <c r="F170" s="3">
        <v>1002.99</v>
      </c>
      <c r="G170" s="3" t="s">
        <v>49</v>
      </c>
      <c r="H170" s="3" t="s">
        <v>52</v>
      </c>
      <c r="I170" t="s">
        <v>38</v>
      </c>
      <c r="J170" t="e" vm="5">
        <v>#VALUE!</v>
      </c>
      <c r="K170" t="e" vm="4">
        <v>#VALUE!</v>
      </c>
      <c r="L170">
        <f>_xlfn.XLOOKUP(Table[[#This Row],[Product]],Clean!D:D,Clean!G:G)</f>
        <v>2.25</v>
      </c>
      <c r="M170">
        <v>452.25</v>
      </c>
      <c r="N170">
        <v>550.74</v>
      </c>
    </row>
    <row r="171" spans="1:14" x14ac:dyDescent="0.25">
      <c r="A171" s="3">
        <v>10625</v>
      </c>
      <c r="B171" s="4">
        <v>44907</v>
      </c>
      <c r="C171" t="s">
        <v>21</v>
      </c>
      <c r="D171" s="24">
        <v>12.99</v>
      </c>
      <c r="E171" s="3">
        <v>570</v>
      </c>
      <c r="F171" s="3">
        <v>7404.3</v>
      </c>
      <c r="G171" s="3" t="s">
        <v>49</v>
      </c>
      <c r="H171" s="3" t="s">
        <v>52</v>
      </c>
      <c r="I171" t="s">
        <v>38</v>
      </c>
      <c r="J171" t="e" vm="5">
        <v>#VALUE!</v>
      </c>
      <c r="K171" t="e" vm="4">
        <v>#VALUE!</v>
      </c>
      <c r="L171">
        <f>_xlfn.XLOOKUP(Table[[#This Row],[Product]],Clean!D:D,Clean!G:G)</f>
        <v>4.32</v>
      </c>
      <c r="M171">
        <v>2462.4</v>
      </c>
      <c r="N171">
        <v>4941.8999999999996</v>
      </c>
    </row>
    <row r="172" spans="1:14" x14ac:dyDescent="0.25">
      <c r="A172" s="3">
        <v>10626</v>
      </c>
      <c r="B172" s="4">
        <v>44907</v>
      </c>
      <c r="C172" t="s">
        <v>25</v>
      </c>
      <c r="D172" s="24">
        <v>9.9499999999999993</v>
      </c>
      <c r="E172" s="3">
        <v>202</v>
      </c>
      <c r="F172" s="3">
        <v>2009.8999999999999</v>
      </c>
      <c r="G172" s="3" t="s">
        <v>49</v>
      </c>
      <c r="H172" s="3" t="s">
        <v>52</v>
      </c>
      <c r="I172" t="s">
        <v>38</v>
      </c>
      <c r="J172" t="e" vm="5">
        <v>#VALUE!</v>
      </c>
      <c r="K172" t="e" vm="4">
        <v>#VALUE!</v>
      </c>
      <c r="L172">
        <f>_xlfn.XLOOKUP(Table[[#This Row],[Product]],Clean!D:D,Clean!G:G)</f>
        <v>2.85</v>
      </c>
      <c r="M172">
        <v>575.70000000000005</v>
      </c>
      <c r="N172">
        <v>1434.1999999999998</v>
      </c>
    </row>
    <row r="173" spans="1:14" x14ac:dyDescent="0.25">
      <c r="A173" s="3">
        <v>10627</v>
      </c>
      <c r="B173" s="4">
        <v>44907</v>
      </c>
      <c r="C173" t="s">
        <v>9</v>
      </c>
      <c r="D173" s="24">
        <v>3.49</v>
      </c>
      <c r="E173" s="3">
        <v>631</v>
      </c>
      <c r="F173" s="3">
        <v>2202.19</v>
      </c>
      <c r="G173" s="3" t="s">
        <v>49</v>
      </c>
      <c r="H173" s="3" t="s">
        <v>52</v>
      </c>
      <c r="I173" t="s">
        <v>38</v>
      </c>
      <c r="J173" t="e" vm="5">
        <v>#VALUE!</v>
      </c>
      <c r="K173" t="e" vm="4">
        <v>#VALUE!</v>
      </c>
      <c r="L173">
        <f>_xlfn.XLOOKUP(Table[[#This Row],[Product]],Clean!D:D,Clean!G:G)</f>
        <v>0.88</v>
      </c>
      <c r="M173">
        <v>555.28</v>
      </c>
      <c r="N173">
        <v>1646.91</v>
      </c>
    </row>
    <row r="174" spans="1:14" x14ac:dyDescent="0.25">
      <c r="A174" s="3">
        <v>10628</v>
      </c>
      <c r="B174" s="4">
        <v>44907</v>
      </c>
      <c r="C174" t="s">
        <v>14</v>
      </c>
      <c r="D174" s="24">
        <v>2.95</v>
      </c>
      <c r="E174" s="3">
        <v>678</v>
      </c>
      <c r="F174" s="3">
        <v>2000.1000000000001</v>
      </c>
      <c r="G174" s="3" t="s">
        <v>49</v>
      </c>
      <c r="H174" s="3" t="s">
        <v>52</v>
      </c>
      <c r="I174" t="s">
        <v>35</v>
      </c>
      <c r="J174" t="e" vm="3">
        <v>#VALUE!</v>
      </c>
      <c r="K174" t="e" vm="2">
        <v>#VALUE!</v>
      </c>
      <c r="L174">
        <f>_xlfn.XLOOKUP(Table[[#This Row],[Product]],Clean!D:D,Clean!G:G)</f>
        <v>0.47</v>
      </c>
      <c r="M174">
        <v>318.65999999999997</v>
      </c>
      <c r="N174">
        <v>1681.44</v>
      </c>
    </row>
    <row r="175" spans="1:14" x14ac:dyDescent="0.25">
      <c r="A175" s="3">
        <v>10629</v>
      </c>
      <c r="B175" s="4">
        <v>44907</v>
      </c>
      <c r="C175" t="s">
        <v>17</v>
      </c>
      <c r="D175" s="24">
        <v>4.99</v>
      </c>
      <c r="E175" s="3">
        <v>201</v>
      </c>
      <c r="F175" s="3">
        <v>1002.99</v>
      </c>
      <c r="G175" s="3" t="s">
        <v>49</v>
      </c>
      <c r="H175" s="3" t="s">
        <v>52</v>
      </c>
      <c r="I175" t="s">
        <v>35</v>
      </c>
      <c r="J175" t="e" vm="3">
        <v>#VALUE!</v>
      </c>
      <c r="K175" t="e" vm="2">
        <v>#VALUE!</v>
      </c>
      <c r="L175">
        <f>_xlfn.XLOOKUP(Table[[#This Row],[Product]],Clean!D:D,Clean!G:G)</f>
        <v>2.25</v>
      </c>
      <c r="M175">
        <v>452.25</v>
      </c>
      <c r="N175">
        <v>550.74</v>
      </c>
    </row>
    <row r="176" spans="1:14" x14ac:dyDescent="0.25">
      <c r="A176" s="3">
        <v>10630</v>
      </c>
      <c r="B176" s="4">
        <v>44908</v>
      </c>
      <c r="C176" t="s">
        <v>21</v>
      </c>
      <c r="D176" s="24">
        <v>12.99</v>
      </c>
      <c r="E176" s="3">
        <v>570</v>
      </c>
      <c r="F176" s="3">
        <v>7404.3</v>
      </c>
      <c r="G176" s="3" t="s">
        <v>49</v>
      </c>
      <c r="H176" s="3" t="s">
        <v>54</v>
      </c>
      <c r="I176" t="s">
        <v>35</v>
      </c>
      <c r="J176" t="e" vm="3">
        <v>#VALUE!</v>
      </c>
      <c r="K176" t="e" vm="2">
        <v>#VALUE!</v>
      </c>
      <c r="L176">
        <f>_xlfn.XLOOKUP(Table[[#This Row],[Product]],Clean!D:D,Clean!G:G)</f>
        <v>4.32</v>
      </c>
      <c r="M176">
        <v>2462.4</v>
      </c>
      <c r="N176">
        <v>4941.8999999999996</v>
      </c>
    </row>
    <row r="177" spans="1:14" x14ac:dyDescent="0.25">
      <c r="A177" s="3">
        <v>10631</v>
      </c>
      <c r="B177" s="4">
        <v>44908</v>
      </c>
      <c r="C177" t="s">
        <v>25</v>
      </c>
      <c r="D177" s="24">
        <v>9.9499999999999993</v>
      </c>
      <c r="E177" s="3">
        <v>202</v>
      </c>
      <c r="F177" s="3">
        <v>2009.8999999999999</v>
      </c>
      <c r="G177" s="3" t="s">
        <v>49</v>
      </c>
      <c r="H177" s="3" t="s">
        <v>52</v>
      </c>
      <c r="I177" t="s">
        <v>35</v>
      </c>
      <c r="J177" t="e" vm="3">
        <v>#VALUE!</v>
      </c>
      <c r="K177" t="e" vm="2">
        <v>#VALUE!</v>
      </c>
      <c r="L177">
        <f>_xlfn.XLOOKUP(Table[[#This Row],[Product]],Clean!D:D,Clean!G:G)</f>
        <v>2.85</v>
      </c>
      <c r="M177">
        <v>575.70000000000005</v>
      </c>
      <c r="N177">
        <v>1434.1999999999998</v>
      </c>
    </row>
    <row r="178" spans="1:14" x14ac:dyDescent="0.25">
      <c r="A178" s="3">
        <v>10632</v>
      </c>
      <c r="B178" s="4">
        <v>44908</v>
      </c>
      <c r="C178" t="s">
        <v>9</v>
      </c>
      <c r="D178" s="24">
        <v>3.49</v>
      </c>
      <c r="E178" s="3">
        <v>631</v>
      </c>
      <c r="F178" s="3">
        <v>2202.19</v>
      </c>
      <c r="G178" s="3" t="s">
        <v>49</v>
      </c>
      <c r="H178" s="3" t="s">
        <v>52</v>
      </c>
      <c r="I178" t="s">
        <v>35</v>
      </c>
      <c r="J178" t="e" vm="3">
        <v>#VALUE!</v>
      </c>
      <c r="K178" t="e" vm="2">
        <v>#VALUE!</v>
      </c>
      <c r="L178">
        <f>_xlfn.XLOOKUP(Table[[#This Row],[Product]],Clean!D:D,Clean!G:G)</f>
        <v>0.88</v>
      </c>
      <c r="M178">
        <v>555.28</v>
      </c>
      <c r="N178">
        <v>1646.91</v>
      </c>
    </row>
    <row r="179" spans="1:14" x14ac:dyDescent="0.25">
      <c r="A179" s="3">
        <v>10633</v>
      </c>
      <c r="B179" s="4">
        <v>44908</v>
      </c>
      <c r="C179" t="s">
        <v>14</v>
      </c>
      <c r="D179" s="24">
        <v>2.95</v>
      </c>
      <c r="E179" s="3">
        <v>678</v>
      </c>
      <c r="F179" s="3">
        <v>2000.1000000000001</v>
      </c>
      <c r="G179" s="3" t="s">
        <v>49</v>
      </c>
      <c r="H179" s="3" t="s">
        <v>52</v>
      </c>
      <c r="I179" t="s">
        <v>35</v>
      </c>
      <c r="J179" t="e" vm="3">
        <v>#VALUE!</v>
      </c>
      <c r="K179" t="e" vm="2">
        <v>#VALUE!</v>
      </c>
      <c r="L179">
        <f>_xlfn.XLOOKUP(Table[[#This Row],[Product]],Clean!D:D,Clean!G:G)</f>
        <v>0.47</v>
      </c>
      <c r="M179">
        <v>318.65999999999997</v>
      </c>
      <c r="N179">
        <v>1681.44</v>
      </c>
    </row>
    <row r="180" spans="1:14" x14ac:dyDescent="0.25">
      <c r="A180" s="3">
        <v>10634</v>
      </c>
      <c r="B180" s="4">
        <v>44908</v>
      </c>
      <c r="C180" t="s">
        <v>17</v>
      </c>
      <c r="D180" s="24">
        <v>4.99</v>
      </c>
      <c r="E180" s="3">
        <v>201</v>
      </c>
      <c r="F180" s="3">
        <v>1002.99</v>
      </c>
      <c r="G180" s="3" t="s">
        <v>49</v>
      </c>
      <c r="H180" s="3" t="s">
        <v>52</v>
      </c>
      <c r="I180" t="s">
        <v>35</v>
      </c>
      <c r="J180" t="e" vm="3">
        <v>#VALUE!</v>
      </c>
      <c r="K180" t="e" vm="2">
        <v>#VALUE!</v>
      </c>
      <c r="L180">
        <f>_xlfn.XLOOKUP(Table[[#This Row],[Product]],Clean!D:D,Clean!G:G)</f>
        <v>2.25</v>
      </c>
      <c r="M180">
        <v>452.25</v>
      </c>
      <c r="N180">
        <v>550.74</v>
      </c>
    </row>
    <row r="181" spans="1:14" x14ac:dyDescent="0.25">
      <c r="A181" s="3">
        <v>10635</v>
      </c>
      <c r="B181" s="4">
        <v>44909</v>
      </c>
      <c r="C181" t="s">
        <v>21</v>
      </c>
      <c r="D181" s="24">
        <v>12.99</v>
      </c>
      <c r="E181" s="3">
        <v>555</v>
      </c>
      <c r="F181" s="3">
        <v>7209.45</v>
      </c>
      <c r="G181" s="3" t="s">
        <v>49</v>
      </c>
      <c r="H181" s="3" t="s">
        <v>52</v>
      </c>
      <c r="I181" t="s">
        <v>35</v>
      </c>
      <c r="J181" t="e" vm="3">
        <v>#VALUE!</v>
      </c>
      <c r="K181" t="e" vm="2">
        <v>#VALUE!</v>
      </c>
      <c r="L181">
        <f>_xlfn.XLOOKUP(Table[[#This Row],[Product]],Clean!D:D,Clean!G:G)</f>
        <v>4.32</v>
      </c>
      <c r="M181">
        <v>2397.6000000000004</v>
      </c>
      <c r="N181">
        <v>4811.8499999999995</v>
      </c>
    </row>
    <row r="182" spans="1:14" x14ac:dyDescent="0.25">
      <c r="A182" s="3">
        <v>10636</v>
      </c>
      <c r="B182" s="4">
        <v>44909</v>
      </c>
      <c r="C182" t="s">
        <v>25</v>
      </c>
      <c r="D182" s="24">
        <v>9.9499999999999993</v>
      </c>
      <c r="E182" s="3">
        <v>222</v>
      </c>
      <c r="F182" s="3">
        <v>2208.8999999999996</v>
      </c>
      <c r="G182" s="3" t="s">
        <v>49</v>
      </c>
      <c r="H182" s="3" t="s">
        <v>52</v>
      </c>
      <c r="I182" t="s">
        <v>35</v>
      </c>
      <c r="J182" t="e" vm="3">
        <v>#VALUE!</v>
      </c>
      <c r="K182" t="e" vm="2">
        <v>#VALUE!</v>
      </c>
      <c r="L182">
        <f>_xlfn.XLOOKUP(Table[[#This Row],[Product]],Clean!D:D,Clean!G:G)</f>
        <v>2.85</v>
      </c>
      <c r="M182">
        <v>632.70000000000005</v>
      </c>
      <c r="N182">
        <v>1576.1999999999996</v>
      </c>
    </row>
    <row r="183" spans="1:14" x14ac:dyDescent="0.25">
      <c r="A183" s="3">
        <v>10637</v>
      </c>
      <c r="B183" s="4">
        <v>44909</v>
      </c>
      <c r="C183" t="s">
        <v>9</v>
      </c>
      <c r="D183" s="24">
        <v>3.49</v>
      </c>
      <c r="E183" s="3">
        <v>631</v>
      </c>
      <c r="F183" s="3">
        <v>2202.19</v>
      </c>
      <c r="G183" s="3" t="s">
        <v>49</v>
      </c>
      <c r="H183" s="3" t="s">
        <v>52</v>
      </c>
      <c r="I183" t="s">
        <v>35</v>
      </c>
      <c r="J183" t="e" vm="3">
        <v>#VALUE!</v>
      </c>
      <c r="K183" t="e" vm="2">
        <v>#VALUE!</v>
      </c>
      <c r="L183">
        <f>_xlfn.XLOOKUP(Table[[#This Row],[Product]],Clean!D:D,Clean!G:G)</f>
        <v>0.88</v>
      </c>
      <c r="M183">
        <v>555.28</v>
      </c>
      <c r="N183">
        <v>1646.91</v>
      </c>
    </row>
    <row r="184" spans="1:14" x14ac:dyDescent="0.25">
      <c r="A184" s="3">
        <v>10638</v>
      </c>
      <c r="B184" s="4">
        <v>44909</v>
      </c>
      <c r="C184" t="s">
        <v>14</v>
      </c>
      <c r="D184" s="24">
        <v>2.95</v>
      </c>
      <c r="E184" s="3">
        <v>678</v>
      </c>
      <c r="F184" s="3">
        <v>2000.1000000000001</v>
      </c>
      <c r="G184" s="3" t="s">
        <v>49</v>
      </c>
      <c r="H184" s="3" t="s">
        <v>52</v>
      </c>
      <c r="I184" t="s">
        <v>35</v>
      </c>
      <c r="J184" t="e" vm="3">
        <v>#VALUE!</v>
      </c>
      <c r="K184" t="e" vm="2">
        <v>#VALUE!</v>
      </c>
      <c r="L184">
        <f>_xlfn.XLOOKUP(Table[[#This Row],[Product]],Clean!D:D,Clean!G:G)</f>
        <v>0.47</v>
      </c>
      <c r="M184">
        <v>318.65999999999997</v>
      </c>
      <c r="N184">
        <v>1681.44</v>
      </c>
    </row>
    <row r="185" spans="1:14" x14ac:dyDescent="0.25">
      <c r="A185" s="3">
        <v>10639</v>
      </c>
      <c r="B185" s="4">
        <v>44909</v>
      </c>
      <c r="C185" t="s">
        <v>17</v>
      </c>
      <c r="D185" s="24">
        <v>4.99</v>
      </c>
      <c r="E185" s="3">
        <v>201</v>
      </c>
      <c r="F185" s="3">
        <v>1002.99</v>
      </c>
      <c r="G185" s="3" t="s">
        <v>49</v>
      </c>
      <c r="H185" s="3" t="s">
        <v>52</v>
      </c>
      <c r="I185" t="s">
        <v>35</v>
      </c>
      <c r="J185" t="e" vm="3">
        <v>#VALUE!</v>
      </c>
      <c r="K185" t="e" vm="2">
        <v>#VALUE!</v>
      </c>
      <c r="L185">
        <f>_xlfn.XLOOKUP(Table[[#This Row],[Product]],Clean!D:D,Clean!G:G)</f>
        <v>2.25</v>
      </c>
      <c r="M185">
        <v>452.25</v>
      </c>
      <c r="N185">
        <v>550.74</v>
      </c>
    </row>
    <row r="186" spans="1:14" x14ac:dyDescent="0.25">
      <c r="A186" s="3">
        <v>10640</v>
      </c>
      <c r="B186" s="4">
        <v>44910</v>
      </c>
      <c r="C186" t="s">
        <v>21</v>
      </c>
      <c r="D186" s="24">
        <v>12.99</v>
      </c>
      <c r="E186" s="3">
        <v>539</v>
      </c>
      <c r="F186" s="3">
        <v>7001.61</v>
      </c>
      <c r="G186" s="3" t="s">
        <v>49</v>
      </c>
      <c r="H186" s="3" t="s">
        <v>52</v>
      </c>
      <c r="I186" t="s">
        <v>35</v>
      </c>
      <c r="J186" t="e" vm="3">
        <v>#VALUE!</v>
      </c>
      <c r="K186" t="e" vm="2">
        <v>#VALUE!</v>
      </c>
      <c r="L186">
        <f>_xlfn.XLOOKUP(Table[[#This Row],[Product]],Clean!D:D,Clean!G:G)</f>
        <v>4.32</v>
      </c>
      <c r="M186">
        <v>2328.48</v>
      </c>
      <c r="N186">
        <v>4673.1299999999992</v>
      </c>
    </row>
    <row r="187" spans="1:14" x14ac:dyDescent="0.25">
      <c r="A187" s="3">
        <v>10641</v>
      </c>
      <c r="B187" s="4">
        <v>44910</v>
      </c>
      <c r="C187" t="s">
        <v>25</v>
      </c>
      <c r="D187" s="24">
        <v>9.9499999999999993</v>
      </c>
      <c r="E187" s="3">
        <v>222</v>
      </c>
      <c r="F187" s="3">
        <v>2208.8999999999996</v>
      </c>
      <c r="G187" s="3" t="s">
        <v>49</v>
      </c>
      <c r="H187" s="3" t="s">
        <v>52</v>
      </c>
      <c r="I187" t="s">
        <v>35</v>
      </c>
      <c r="J187" t="e" vm="3">
        <v>#VALUE!</v>
      </c>
      <c r="K187" t="e" vm="2">
        <v>#VALUE!</v>
      </c>
      <c r="L187">
        <f>_xlfn.XLOOKUP(Table[[#This Row],[Product]],Clean!D:D,Clean!G:G)</f>
        <v>2.85</v>
      </c>
      <c r="M187">
        <v>632.70000000000005</v>
      </c>
      <c r="N187">
        <v>1576.1999999999996</v>
      </c>
    </row>
    <row r="188" spans="1:14" x14ac:dyDescent="0.25">
      <c r="A188" s="3">
        <v>10642</v>
      </c>
      <c r="B188" s="4">
        <v>44910</v>
      </c>
      <c r="C188" t="s">
        <v>9</v>
      </c>
      <c r="D188" s="24">
        <v>3.49</v>
      </c>
      <c r="E188" s="3">
        <v>631</v>
      </c>
      <c r="F188" s="3">
        <v>2202.19</v>
      </c>
      <c r="G188" s="3" t="s">
        <v>49</v>
      </c>
      <c r="H188" s="3" t="s">
        <v>54</v>
      </c>
      <c r="I188" t="s">
        <v>35</v>
      </c>
      <c r="J188" t="e" vm="3">
        <v>#VALUE!</v>
      </c>
      <c r="K188" t="e" vm="2">
        <v>#VALUE!</v>
      </c>
      <c r="L188">
        <f>_xlfn.XLOOKUP(Table[[#This Row],[Product]],Clean!D:D,Clean!G:G)</f>
        <v>0.88</v>
      </c>
      <c r="M188">
        <v>555.28</v>
      </c>
      <c r="N188">
        <v>1646.91</v>
      </c>
    </row>
    <row r="189" spans="1:14" x14ac:dyDescent="0.25">
      <c r="A189" s="3">
        <v>10643</v>
      </c>
      <c r="B189" s="4">
        <v>44910</v>
      </c>
      <c r="C189" t="s">
        <v>14</v>
      </c>
      <c r="D189" s="24">
        <v>2.95</v>
      </c>
      <c r="E189" s="3">
        <v>678</v>
      </c>
      <c r="F189" s="3">
        <v>2000.1000000000001</v>
      </c>
      <c r="G189" s="3" t="s">
        <v>49</v>
      </c>
      <c r="H189" s="3" t="s">
        <v>54</v>
      </c>
      <c r="I189" t="s">
        <v>35</v>
      </c>
      <c r="J189" t="e" vm="3">
        <v>#VALUE!</v>
      </c>
      <c r="K189" t="e" vm="2">
        <v>#VALUE!</v>
      </c>
      <c r="L189">
        <f>_xlfn.XLOOKUP(Table[[#This Row],[Product]],Clean!D:D,Clean!G:G)</f>
        <v>0.47</v>
      </c>
      <c r="M189">
        <v>318.65999999999997</v>
      </c>
      <c r="N189">
        <v>1681.44</v>
      </c>
    </row>
    <row r="190" spans="1:14" x14ac:dyDescent="0.25">
      <c r="A190" s="3">
        <v>10644</v>
      </c>
      <c r="B190" s="4">
        <v>44910</v>
      </c>
      <c r="C190" t="s">
        <v>17</v>
      </c>
      <c r="D190" s="24">
        <v>4.99</v>
      </c>
      <c r="E190" s="3">
        <v>201</v>
      </c>
      <c r="F190" s="3">
        <v>1002.99</v>
      </c>
      <c r="G190" s="3" t="s">
        <v>49</v>
      </c>
      <c r="H190" s="3" t="s">
        <v>54</v>
      </c>
      <c r="I190" t="s">
        <v>35</v>
      </c>
      <c r="J190" t="e" vm="3">
        <v>#VALUE!</v>
      </c>
      <c r="K190" t="e" vm="2">
        <v>#VALUE!</v>
      </c>
      <c r="L190">
        <f>_xlfn.XLOOKUP(Table[[#This Row],[Product]],Clean!D:D,Clean!G:G)</f>
        <v>2.25</v>
      </c>
      <c r="M190">
        <v>452.25</v>
      </c>
      <c r="N190">
        <v>550.74</v>
      </c>
    </row>
    <row r="191" spans="1:14" x14ac:dyDescent="0.25">
      <c r="A191" s="3">
        <v>10645</v>
      </c>
      <c r="B191" s="4">
        <v>44911</v>
      </c>
      <c r="C191" t="s">
        <v>21</v>
      </c>
      <c r="D191" s="24">
        <v>12.99</v>
      </c>
      <c r="E191" s="3">
        <v>570</v>
      </c>
      <c r="F191" s="3">
        <v>7404.3</v>
      </c>
      <c r="G191" s="3" t="s">
        <v>49</v>
      </c>
      <c r="H191" s="3" t="s">
        <v>54</v>
      </c>
      <c r="I191" t="s">
        <v>35</v>
      </c>
      <c r="J191" t="e" vm="3">
        <v>#VALUE!</v>
      </c>
      <c r="K191" t="e" vm="2">
        <v>#VALUE!</v>
      </c>
      <c r="L191">
        <f>_xlfn.XLOOKUP(Table[[#This Row],[Product]],Clean!D:D,Clean!G:G)</f>
        <v>4.32</v>
      </c>
      <c r="M191">
        <v>2462.4</v>
      </c>
      <c r="N191">
        <v>4941.8999999999996</v>
      </c>
    </row>
    <row r="192" spans="1:14" x14ac:dyDescent="0.25">
      <c r="A192" s="3">
        <v>10646</v>
      </c>
      <c r="B192" s="4">
        <v>44911</v>
      </c>
      <c r="C192" t="s">
        <v>25</v>
      </c>
      <c r="D192" s="24">
        <v>9.9499999999999993</v>
      </c>
      <c r="E192" s="3">
        <v>222</v>
      </c>
      <c r="F192" s="3">
        <v>2208.8999999999996</v>
      </c>
      <c r="G192" s="3" t="s">
        <v>49</v>
      </c>
      <c r="H192" s="3" t="s">
        <v>54</v>
      </c>
      <c r="I192" t="s">
        <v>35</v>
      </c>
      <c r="J192" t="e" vm="3">
        <v>#VALUE!</v>
      </c>
      <c r="K192" t="e" vm="2">
        <v>#VALUE!</v>
      </c>
      <c r="L192">
        <f>_xlfn.XLOOKUP(Table[[#This Row],[Product]],Clean!D:D,Clean!G:G)</f>
        <v>2.85</v>
      </c>
      <c r="M192">
        <v>632.70000000000005</v>
      </c>
      <c r="N192">
        <v>1576.1999999999996</v>
      </c>
    </row>
    <row r="193" spans="1:14" x14ac:dyDescent="0.25">
      <c r="A193" s="3">
        <v>10647</v>
      </c>
      <c r="B193" s="4">
        <v>44911</v>
      </c>
      <c r="C193" t="s">
        <v>9</v>
      </c>
      <c r="D193" s="24">
        <v>3.49</v>
      </c>
      <c r="E193" s="3">
        <v>631</v>
      </c>
      <c r="F193" s="3">
        <v>2202.19</v>
      </c>
      <c r="G193" s="3" t="s">
        <v>49</v>
      </c>
      <c r="H193" s="3" t="s">
        <v>52</v>
      </c>
      <c r="I193" t="s">
        <v>35</v>
      </c>
      <c r="J193" t="e" vm="3">
        <v>#VALUE!</v>
      </c>
      <c r="K193" t="e" vm="2">
        <v>#VALUE!</v>
      </c>
      <c r="L193">
        <f>_xlfn.XLOOKUP(Table[[#This Row],[Product]],Clean!D:D,Clean!G:G)</f>
        <v>0.88</v>
      </c>
      <c r="M193">
        <v>555.28</v>
      </c>
      <c r="N193">
        <v>1646.91</v>
      </c>
    </row>
    <row r="194" spans="1:14" x14ac:dyDescent="0.25">
      <c r="A194" s="3">
        <v>10648</v>
      </c>
      <c r="B194" s="4">
        <v>44911</v>
      </c>
      <c r="C194" t="s">
        <v>14</v>
      </c>
      <c r="D194" s="24">
        <v>2.95</v>
      </c>
      <c r="E194" s="3">
        <v>746</v>
      </c>
      <c r="F194" s="3">
        <v>2200.7000000000003</v>
      </c>
      <c r="G194" s="3" t="s">
        <v>49</v>
      </c>
      <c r="H194" s="3" t="s">
        <v>52</v>
      </c>
      <c r="I194" t="s">
        <v>35</v>
      </c>
      <c r="J194" t="e" vm="3">
        <v>#VALUE!</v>
      </c>
      <c r="K194" t="e" vm="2">
        <v>#VALUE!</v>
      </c>
      <c r="L194">
        <f>_xlfn.XLOOKUP(Table[[#This Row],[Product]],Clean!D:D,Clean!G:G)</f>
        <v>0.47</v>
      </c>
      <c r="M194">
        <v>350.62</v>
      </c>
      <c r="N194">
        <v>1850.0800000000004</v>
      </c>
    </row>
    <row r="195" spans="1:14" x14ac:dyDescent="0.25">
      <c r="A195" s="3">
        <v>10649</v>
      </c>
      <c r="B195" s="4">
        <v>44911</v>
      </c>
      <c r="C195" t="s">
        <v>17</v>
      </c>
      <c r="D195" s="24">
        <v>4.99</v>
      </c>
      <c r="E195" s="3">
        <v>201</v>
      </c>
      <c r="F195" s="3">
        <v>1002.99</v>
      </c>
      <c r="G195" s="3" t="s">
        <v>49</v>
      </c>
      <c r="H195" s="3" t="s">
        <v>52</v>
      </c>
      <c r="I195" t="s">
        <v>35</v>
      </c>
      <c r="J195" t="e" vm="3">
        <v>#VALUE!</v>
      </c>
      <c r="K195" t="e" vm="2">
        <v>#VALUE!</v>
      </c>
      <c r="L195">
        <f>_xlfn.XLOOKUP(Table[[#This Row],[Product]],Clean!D:D,Clean!G:G)</f>
        <v>2.25</v>
      </c>
      <c r="M195">
        <v>452.25</v>
      </c>
      <c r="N195">
        <v>550.74</v>
      </c>
    </row>
    <row r="196" spans="1:14" x14ac:dyDescent="0.25">
      <c r="A196" s="3">
        <v>10650</v>
      </c>
      <c r="B196" s="4">
        <v>44912</v>
      </c>
      <c r="C196" t="s">
        <v>21</v>
      </c>
      <c r="D196" s="24">
        <v>12.99</v>
      </c>
      <c r="E196" s="3">
        <v>586</v>
      </c>
      <c r="F196" s="3">
        <v>7612.14</v>
      </c>
      <c r="G196" s="3" t="s">
        <v>49</v>
      </c>
      <c r="H196" s="3" t="s">
        <v>52</v>
      </c>
      <c r="I196" t="s">
        <v>35</v>
      </c>
      <c r="J196" t="e" vm="3">
        <v>#VALUE!</v>
      </c>
      <c r="K196" t="e" vm="2">
        <v>#VALUE!</v>
      </c>
      <c r="L196">
        <f>_xlfn.XLOOKUP(Table[[#This Row],[Product]],Clean!D:D,Clean!G:G)</f>
        <v>4.32</v>
      </c>
      <c r="M196">
        <v>2531.52</v>
      </c>
      <c r="N196">
        <v>5080.6200000000008</v>
      </c>
    </row>
    <row r="197" spans="1:14" x14ac:dyDescent="0.25">
      <c r="A197" s="3">
        <v>10651</v>
      </c>
      <c r="B197" s="4">
        <v>44912</v>
      </c>
      <c r="C197" t="s">
        <v>25</v>
      </c>
      <c r="D197" s="24">
        <v>9.9499999999999993</v>
      </c>
      <c r="E197" s="3">
        <v>222</v>
      </c>
      <c r="F197" s="3">
        <v>2208.8999999999996</v>
      </c>
      <c r="G197" s="3" t="s">
        <v>49</v>
      </c>
      <c r="H197" s="3" t="s">
        <v>52</v>
      </c>
      <c r="I197" t="s">
        <v>35</v>
      </c>
      <c r="J197" t="e" vm="3">
        <v>#VALUE!</v>
      </c>
      <c r="K197" t="e" vm="2">
        <v>#VALUE!</v>
      </c>
      <c r="L197">
        <f>_xlfn.XLOOKUP(Table[[#This Row],[Product]],Clean!D:D,Clean!G:G)</f>
        <v>2.85</v>
      </c>
      <c r="M197">
        <v>632.70000000000005</v>
      </c>
      <c r="N197">
        <v>1576.1999999999996</v>
      </c>
    </row>
    <row r="198" spans="1:14" x14ac:dyDescent="0.25">
      <c r="A198" s="3">
        <v>10652</v>
      </c>
      <c r="B198" s="4">
        <v>44912</v>
      </c>
      <c r="C198" t="s">
        <v>9</v>
      </c>
      <c r="D198" s="24">
        <v>3.49</v>
      </c>
      <c r="E198" s="3">
        <v>688</v>
      </c>
      <c r="F198" s="3">
        <v>2401.1200000000003</v>
      </c>
      <c r="G198" s="3" t="s">
        <v>49</v>
      </c>
      <c r="H198" s="3" t="s">
        <v>52</v>
      </c>
      <c r="I198" t="s">
        <v>35</v>
      </c>
      <c r="J198" t="e" vm="3">
        <v>#VALUE!</v>
      </c>
      <c r="K198" t="e" vm="2">
        <v>#VALUE!</v>
      </c>
      <c r="L198">
        <f>_xlfn.XLOOKUP(Table[[#This Row],[Product]],Clean!D:D,Clean!G:G)</f>
        <v>0.88</v>
      </c>
      <c r="M198">
        <v>605.44000000000005</v>
      </c>
      <c r="N198">
        <v>1795.6800000000003</v>
      </c>
    </row>
    <row r="199" spans="1:14" x14ac:dyDescent="0.25">
      <c r="A199" s="3">
        <v>10653</v>
      </c>
      <c r="B199" s="4">
        <v>44912</v>
      </c>
      <c r="C199" t="s">
        <v>14</v>
      </c>
      <c r="D199" s="24">
        <v>2.95</v>
      </c>
      <c r="E199" s="3">
        <v>746</v>
      </c>
      <c r="F199" s="3">
        <v>2200.7000000000003</v>
      </c>
      <c r="G199" s="3" t="s">
        <v>49</v>
      </c>
      <c r="H199" s="3" t="s">
        <v>52</v>
      </c>
      <c r="I199" t="s">
        <v>35</v>
      </c>
      <c r="J199" t="e" vm="3">
        <v>#VALUE!</v>
      </c>
      <c r="K199" t="e" vm="2">
        <v>#VALUE!</v>
      </c>
      <c r="L199">
        <f>_xlfn.XLOOKUP(Table[[#This Row],[Product]],Clean!D:D,Clean!G:G)</f>
        <v>0.47</v>
      </c>
      <c r="M199">
        <v>350.62</v>
      </c>
      <c r="N199">
        <v>1850.0800000000004</v>
      </c>
    </row>
    <row r="200" spans="1:14" x14ac:dyDescent="0.25">
      <c r="A200" s="3">
        <v>10654</v>
      </c>
      <c r="B200" s="4">
        <v>44912</v>
      </c>
      <c r="C200" t="s">
        <v>17</v>
      </c>
      <c r="D200" s="24">
        <v>4.99</v>
      </c>
      <c r="E200" s="3">
        <v>201</v>
      </c>
      <c r="F200" s="3">
        <v>1002.99</v>
      </c>
      <c r="G200" s="3" t="s">
        <v>49</v>
      </c>
      <c r="H200" s="3" t="s">
        <v>52</v>
      </c>
      <c r="I200" t="s">
        <v>35</v>
      </c>
      <c r="J200" t="e" vm="3">
        <v>#VALUE!</v>
      </c>
      <c r="K200" t="e" vm="2">
        <v>#VALUE!</v>
      </c>
      <c r="L200">
        <f>_xlfn.XLOOKUP(Table[[#This Row],[Product]],Clean!D:D,Clean!G:G)</f>
        <v>2.25</v>
      </c>
      <c r="M200">
        <v>452.25</v>
      </c>
      <c r="N200">
        <v>550.74</v>
      </c>
    </row>
    <row r="201" spans="1:14" x14ac:dyDescent="0.25">
      <c r="A201" s="3">
        <v>10655</v>
      </c>
      <c r="B201" s="4">
        <v>44913</v>
      </c>
      <c r="C201" t="s">
        <v>21</v>
      </c>
      <c r="D201" s="24">
        <v>12.99</v>
      </c>
      <c r="E201" s="3">
        <v>601</v>
      </c>
      <c r="F201" s="3">
        <v>7806.99</v>
      </c>
      <c r="G201" s="3" t="s">
        <v>49</v>
      </c>
      <c r="H201" s="3" t="s">
        <v>52</v>
      </c>
      <c r="I201" t="s">
        <v>35</v>
      </c>
      <c r="J201" t="e" vm="3">
        <v>#VALUE!</v>
      </c>
      <c r="K201" t="e" vm="2">
        <v>#VALUE!</v>
      </c>
      <c r="L201">
        <f>_xlfn.XLOOKUP(Table[[#This Row],[Product]],Clean!D:D,Clean!G:G)</f>
        <v>4.32</v>
      </c>
      <c r="M201">
        <v>2596.3200000000002</v>
      </c>
      <c r="N201">
        <v>5210.67</v>
      </c>
    </row>
    <row r="202" spans="1:14" x14ac:dyDescent="0.25">
      <c r="A202" s="3">
        <v>10656</v>
      </c>
      <c r="B202" s="4">
        <v>44913</v>
      </c>
      <c r="C202" t="s">
        <v>25</v>
      </c>
      <c r="D202" s="24">
        <v>9.9499999999999993</v>
      </c>
      <c r="E202" s="3">
        <v>222</v>
      </c>
      <c r="F202" s="3">
        <v>2208.8999999999996</v>
      </c>
      <c r="G202" s="3" t="s">
        <v>49</v>
      </c>
      <c r="H202" s="3" t="s">
        <v>52</v>
      </c>
      <c r="I202" t="s">
        <v>35</v>
      </c>
      <c r="J202" t="e" vm="3">
        <v>#VALUE!</v>
      </c>
      <c r="K202" t="e" vm="2">
        <v>#VALUE!</v>
      </c>
      <c r="L202">
        <f>_xlfn.XLOOKUP(Table[[#This Row],[Product]],Clean!D:D,Clean!G:G)</f>
        <v>2.85</v>
      </c>
      <c r="M202">
        <v>632.70000000000005</v>
      </c>
      <c r="N202">
        <v>1576.1999999999996</v>
      </c>
    </row>
    <row r="203" spans="1:14" x14ac:dyDescent="0.25">
      <c r="A203" s="3">
        <v>10657</v>
      </c>
      <c r="B203" s="4">
        <v>44913</v>
      </c>
      <c r="C203" t="s">
        <v>9</v>
      </c>
      <c r="D203" s="24">
        <v>3.49</v>
      </c>
      <c r="E203" s="3">
        <v>688</v>
      </c>
      <c r="F203" s="3">
        <v>2401.1200000000003</v>
      </c>
      <c r="G203" s="3" t="s">
        <v>49</v>
      </c>
      <c r="H203" s="3" t="s">
        <v>52</v>
      </c>
      <c r="I203" t="s">
        <v>35</v>
      </c>
      <c r="J203" t="e" vm="3">
        <v>#VALUE!</v>
      </c>
      <c r="K203" t="e" vm="2">
        <v>#VALUE!</v>
      </c>
      <c r="L203">
        <f>_xlfn.XLOOKUP(Table[[#This Row],[Product]],Clean!D:D,Clean!G:G)</f>
        <v>0.88</v>
      </c>
      <c r="M203">
        <v>605.44000000000005</v>
      </c>
      <c r="N203">
        <v>1795.6800000000003</v>
      </c>
    </row>
    <row r="204" spans="1:14" x14ac:dyDescent="0.25">
      <c r="A204" s="3">
        <v>10658</v>
      </c>
      <c r="B204" s="4">
        <v>44913</v>
      </c>
      <c r="C204" t="s">
        <v>14</v>
      </c>
      <c r="D204" s="24">
        <v>2.95</v>
      </c>
      <c r="E204" s="3">
        <v>746</v>
      </c>
      <c r="F204" s="3">
        <v>2200.7000000000003</v>
      </c>
      <c r="G204" s="3" t="s">
        <v>49</v>
      </c>
      <c r="H204" s="3" t="s">
        <v>54</v>
      </c>
      <c r="I204" t="s">
        <v>35</v>
      </c>
      <c r="J204" t="e" vm="3">
        <v>#VALUE!</v>
      </c>
      <c r="K204" t="e" vm="2">
        <v>#VALUE!</v>
      </c>
      <c r="L204">
        <f>_xlfn.XLOOKUP(Table[[#This Row],[Product]],Clean!D:D,Clean!G:G)</f>
        <v>0.47</v>
      </c>
      <c r="M204">
        <v>350.62</v>
      </c>
      <c r="N204">
        <v>1850.0800000000004</v>
      </c>
    </row>
    <row r="205" spans="1:14" x14ac:dyDescent="0.25">
      <c r="A205" s="3">
        <v>10659</v>
      </c>
      <c r="B205" s="4">
        <v>44913</v>
      </c>
      <c r="C205" t="s">
        <v>17</v>
      </c>
      <c r="D205" s="24">
        <v>4.99</v>
      </c>
      <c r="E205" s="3">
        <v>201</v>
      </c>
      <c r="F205" s="3">
        <v>1002.99</v>
      </c>
      <c r="G205" s="3" t="s">
        <v>49</v>
      </c>
      <c r="H205" s="3" t="s">
        <v>54</v>
      </c>
      <c r="I205" t="s">
        <v>35</v>
      </c>
      <c r="J205" t="e" vm="3">
        <v>#VALUE!</v>
      </c>
      <c r="K205" t="e" vm="2">
        <v>#VALUE!</v>
      </c>
      <c r="L205">
        <f>_xlfn.XLOOKUP(Table[[#This Row],[Product]],Clean!D:D,Clean!G:G)</f>
        <v>2.25</v>
      </c>
      <c r="M205">
        <v>452.25</v>
      </c>
      <c r="N205">
        <v>550.74</v>
      </c>
    </row>
    <row r="206" spans="1:14" x14ac:dyDescent="0.25">
      <c r="A206" s="3">
        <v>10660</v>
      </c>
      <c r="B206" s="4">
        <v>44914</v>
      </c>
      <c r="C206" t="s">
        <v>21</v>
      </c>
      <c r="D206" s="24">
        <v>12.99</v>
      </c>
      <c r="E206" s="3">
        <v>632</v>
      </c>
      <c r="F206" s="3">
        <v>8209.68</v>
      </c>
      <c r="G206" s="3" t="s">
        <v>50</v>
      </c>
      <c r="H206" s="3" t="s">
        <v>54</v>
      </c>
      <c r="I206" t="s">
        <v>35</v>
      </c>
      <c r="J206" t="e" vm="3">
        <v>#VALUE!</v>
      </c>
      <c r="K206" t="e" vm="2">
        <v>#VALUE!</v>
      </c>
      <c r="L206">
        <f>_xlfn.XLOOKUP(Table[[#This Row],[Product]],Clean!D:D,Clean!G:G)</f>
        <v>4.32</v>
      </c>
      <c r="M206">
        <v>2730.2400000000002</v>
      </c>
      <c r="N206">
        <v>5479.4400000000005</v>
      </c>
    </row>
    <row r="207" spans="1:14" x14ac:dyDescent="0.25">
      <c r="A207" s="3">
        <v>10661</v>
      </c>
      <c r="B207" s="4">
        <v>44914</v>
      </c>
      <c r="C207" t="s">
        <v>25</v>
      </c>
      <c r="D207" s="24">
        <v>9.9499999999999993</v>
      </c>
      <c r="E207" s="3">
        <v>222</v>
      </c>
      <c r="F207" s="3">
        <v>2208.8999999999996</v>
      </c>
      <c r="G207" s="3" t="s">
        <v>50</v>
      </c>
      <c r="H207" s="3" t="s">
        <v>54</v>
      </c>
      <c r="I207" t="s">
        <v>35</v>
      </c>
      <c r="J207" t="e" vm="3">
        <v>#VALUE!</v>
      </c>
      <c r="K207" t="e" vm="2">
        <v>#VALUE!</v>
      </c>
      <c r="L207">
        <f>_xlfn.XLOOKUP(Table[[#This Row],[Product]],Clean!D:D,Clean!G:G)</f>
        <v>2.85</v>
      </c>
      <c r="M207">
        <v>632.70000000000005</v>
      </c>
      <c r="N207">
        <v>1576.1999999999996</v>
      </c>
    </row>
    <row r="208" spans="1:14" x14ac:dyDescent="0.25">
      <c r="A208" s="3">
        <v>10662</v>
      </c>
      <c r="B208" s="4">
        <v>44914</v>
      </c>
      <c r="C208" t="s">
        <v>9</v>
      </c>
      <c r="D208" s="24">
        <v>3.49</v>
      </c>
      <c r="E208" s="3">
        <v>631</v>
      </c>
      <c r="F208" s="3">
        <v>2202.19</v>
      </c>
      <c r="G208" s="3" t="s">
        <v>50</v>
      </c>
      <c r="H208" s="3" t="s">
        <v>54</v>
      </c>
      <c r="I208" t="s">
        <v>35</v>
      </c>
      <c r="J208" t="e" vm="3">
        <v>#VALUE!</v>
      </c>
      <c r="K208" t="e" vm="2">
        <v>#VALUE!</v>
      </c>
      <c r="L208">
        <f>_xlfn.XLOOKUP(Table[[#This Row],[Product]],Clean!D:D,Clean!G:G)</f>
        <v>0.88</v>
      </c>
      <c r="M208">
        <v>555.28</v>
      </c>
      <c r="N208">
        <v>1646.91</v>
      </c>
    </row>
    <row r="209" spans="1:14" x14ac:dyDescent="0.25">
      <c r="A209" s="3">
        <v>10663</v>
      </c>
      <c r="B209" s="4">
        <v>44914</v>
      </c>
      <c r="C209" t="s">
        <v>14</v>
      </c>
      <c r="D209" s="24">
        <v>2.95</v>
      </c>
      <c r="E209" s="3">
        <v>746</v>
      </c>
      <c r="F209" s="3">
        <v>2200.7000000000003</v>
      </c>
      <c r="G209" s="3" t="s">
        <v>50</v>
      </c>
      <c r="H209" s="3" t="s">
        <v>54</v>
      </c>
      <c r="I209" t="s">
        <v>35</v>
      </c>
      <c r="J209" t="e" vm="3">
        <v>#VALUE!</v>
      </c>
      <c r="K209" t="e" vm="2">
        <v>#VALUE!</v>
      </c>
      <c r="L209">
        <f>_xlfn.XLOOKUP(Table[[#This Row],[Product]],Clean!D:D,Clean!G:G)</f>
        <v>0.47</v>
      </c>
      <c r="M209">
        <v>350.62</v>
      </c>
      <c r="N209">
        <v>1850.0800000000004</v>
      </c>
    </row>
    <row r="210" spans="1:14" x14ac:dyDescent="0.25">
      <c r="A210" s="3">
        <v>10664</v>
      </c>
      <c r="B210" s="4">
        <v>44914</v>
      </c>
      <c r="C210" t="s">
        <v>17</v>
      </c>
      <c r="D210" s="24">
        <v>4.99</v>
      </c>
      <c r="E210" s="3">
        <v>201</v>
      </c>
      <c r="F210" s="3">
        <v>1002.99</v>
      </c>
      <c r="G210" s="3" t="s">
        <v>50</v>
      </c>
      <c r="H210" s="3" t="s">
        <v>54</v>
      </c>
      <c r="I210" t="s">
        <v>35</v>
      </c>
      <c r="J210" t="e" vm="3">
        <v>#VALUE!</v>
      </c>
      <c r="K210" t="e" vm="2">
        <v>#VALUE!</v>
      </c>
      <c r="L210">
        <f>_xlfn.XLOOKUP(Table[[#This Row],[Product]],Clean!D:D,Clean!G:G)</f>
        <v>2.25</v>
      </c>
      <c r="M210">
        <v>452.25</v>
      </c>
      <c r="N210">
        <v>550.74</v>
      </c>
    </row>
    <row r="211" spans="1:14" x14ac:dyDescent="0.25">
      <c r="A211" s="3">
        <v>10665</v>
      </c>
      <c r="B211" s="4">
        <v>44915</v>
      </c>
      <c r="C211" t="s">
        <v>21</v>
      </c>
      <c r="D211" s="24">
        <v>12.99</v>
      </c>
      <c r="E211" s="3">
        <v>647</v>
      </c>
      <c r="F211" s="3">
        <v>8404.5300000000007</v>
      </c>
      <c r="G211" s="3" t="s">
        <v>50</v>
      </c>
      <c r="H211" s="3" t="s">
        <v>54</v>
      </c>
      <c r="I211" t="s">
        <v>35</v>
      </c>
      <c r="J211" t="e" vm="3">
        <v>#VALUE!</v>
      </c>
      <c r="K211" t="e" vm="2">
        <v>#VALUE!</v>
      </c>
      <c r="L211">
        <f>_xlfn.XLOOKUP(Table[[#This Row],[Product]],Clean!D:D,Clean!G:G)</f>
        <v>4.32</v>
      </c>
      <c r="M211">
        <v>2795.04</v>
      </c>
      <c r="N211">
        <v>5609.4900000000007</v>
      </c>
    </row>
    <row r="212" spans="1:14" x14ac:dyDescent="0.25">
      <c r="A212" s="3">
        <v>10666</v>
      </c>
      <c r="B212" s="4">
        <v>44915</v>
      </c>
      <c r="C212" t="s">
        <v>25</v>
      </c>
      <c r="D212" s="24">
        <v>9.9499999999999993</v>
      </c>
      <c r="E212" s="3">
        <v>222</v>
      </c>
      <c r="F212" s="3">
        <v>2208.8999999999996</v>
      </c>
      <c r="G212" s="3" t="s">
        <v>50</v>
      </c>
      <c r="H212" s="3" t="s">
        <v>54</v>
      </c>
      <c r="I212" t="s">
        <v>35</v>
      </c>
      <c r="J212" t="e" vm="3">
        <v>#VALUE!</v>
      </c>
      <c r="K212" t="e" vm="2">
        <v>#VALUE!</v>
      </c>
      <c r="L212">
        <f>_xlfn.XLOOKUP(Table[[#This Row],[Product]],Clean!D:D,Clean!G:G)</f>
        <v>2.85</v>
      </c>
      <c r="M212">
        <v>632.70000000000005</v>
      </c>
      <c r="N212">
        <v>1576.1999999999996</v>
      </c>
    </row>
    <row r="213" spans="1:14" x14ac:dyDescent="0.25">
      <c r="A213" s="3">
        <v>10667</v>
      </c>
      <c r="B213" s="4">
        <v>44915</v>
      </c>
      <c r="C213" t="s">
        <v>9</v>
      </c>
      <c r="D213" s="24">
        <v>3.49</v>
      </c>
      <c r="E213" s="3">
        <v>631</v>
      </c>
      <c r="F213" s="3">
        <v>2202.19</v>
      </c>
      <c r="G213" s="3" t="s">
        <v>50</v>
      </c>
      <c r="H213" s="3" t="s">
        <v>54</v>
      </c>
      <c r="I213" t="s">
        <v>35</v>
      </c>
      <c r="J213" t="e" vm="3">
        <v>#VALUE!</v>
      </c>
      <c r="K213" t="e" vm="2">
        <v>#VALUE!</v>
      </c>
      <c r="L213">
        <f>_xlfn.XLOOKUP(Table[[#This Row],[Product]],Clean!D:D,Clean!G:G)</f>
        <v>0.88</v>
      </c>
      <c r="M213">
        <v>555.28</v>
      </c>
      <c r="N213">
        <v>1646.91</v>
      </c>
    </row>
    <row r="214" spans="1:14" x14ac:dyDescent="0.25">
      <c r="A214" s="3">
        <v>10668</v>
      </c>
      <c r="B214" s="4">
        <v>44915</v>
      </c>
      <c r="C214" t="s">
        <v>14</v>
      </c>
      <c r="D214" s="24">
        <v>2.95</v>
      </c>
      <c r="E214" s="3">
        <v>746</v>
      </c>
      <c r="F214" s="3">
        <v>2200.7000000000003</v>
      </c>
      <c r="G214" s="3" t="s">
        <v>50</v>
      </c>
      <c r="H214" s="3" t="s">
        <v>54</v>
      </c>
      <c r="I214" t="s">
        <v>35</v>
      </c>
      <c r="J214" t="e" vm="3">
        <v>#VALUE!</v>
      </c>
      <c r="K214" t="e" vm="2">
        <v>#VALUE!</v>
      </c>
      <c r="L214">
        <f>_xlfn.XLOOKUP(Table[[#This Row],[Product]],Clean!D:D,Clean!G:G)</f>
        <v>0.47</v>
      </c>
      <c r="M214">
        <v>350.62</v>
      </c>
      <c r="N214">
        <v>1850.0800000000004</v>
      </c>
    </row>
    <row r="215" spans="1:14" x14ac:dyDescent="0.25">
      <c r="A215" s="3">
        <v>10669</v>
      </c>
      <c r="B215" s="4">
        <v>44915</v>
      </c>
      <c r="C215" t="s">
        <v>17</v>
      </c>
      <c r="D215" s="24">
        <v>4.99</v>
      </c>
      <c r="E215" s="3">
        <v>201</v>
      </c>
      <c r="F215" s="3">
        <v>1002.99</v>
      </c>
      <c r="G215" s="3" t="s">
        <v>50</v>
      </c>
      <c r="H215" s="3" t="s">
        <v>54</v>
      </c>
      <c r="I215" t="s">
        <v>35</v>
      </c>
      <c r="J215" t="e" vm="3">
        <v>#VALUE!</v>
      </c>
      <c r="K215" t="e" vm="2">
        <v>#VALUE!</v>
      </c>
      <c r="L215">
        <f>_xlfn.XLOOKUP(Table[[#This Row],[Product]],Clean!D:D,Clean!G:G)</f>
        <v>2.25</v>
      </c>
      <c r="M215">
        <v>452.25</v>
      </c>
      <c r="N215">
        <v>550.74</v>
      </c>
    </row>
    <row r="216" spans="1:14" x14ac:dyDescent="0.25">
      <c r="A216" s="3">
        <v>10670</v>
      </c>
      <c r="B216" s="4">
        <v>44916</v>
      </c>
      <c r="C216" t="s">
        <v>21</v>
      </c>
      <c r="D216" s="24">
        <v>12.99</v>
      </c>
      <c r="E216" s="3">
        <v>678</v>
      </c>
      <c r="F216" s="3">
        <v>8807.2199999999993</v>
      </c>
      <c r="G216" s="3" t="s">
        <v>50</v>
      </c>
      <c r="H216" s="3" t="s">
        <v>54</v>
      </c>
      <c r="I216" t="s">
        <v>35</v>
      </c>
      <c r="J216" t="e" vm="3">
        <v>#VALUE!</v>
      </c>
      <c r="K216" t="e" vm="2">
        <v>#VALUE!</v>
      </c>
      <c r="L216">
        <f>_xlfn.XLOOKUP(Table[[#This Row],[Product]],Clean!D:D,Clean!G:G)</f>
        <v>4.32</v>
      </c>
      <c r="M216">
        <v>2928.96</v>
      </c>
      <c r="N216">
        <v>5878.2599999999993</v>
      </c>
    </row>
    <row r="217" spans="1:14" x14ac:dyDescent="0.25">
      <c r="A217" s="3">
        <v>10671</v>
      </c>
      <c r="B217" s="4">
        <v>44916</v>
      </c>
      <c r="C217" t="s">
        <v>25</v>
      </c>
      <c r="D217" s="24">
        <v>9.9499999999999993</v>
      </c>
      <c r="E217" s="3">
        <v>222</v>
      </c>
      <c r="F217" s="3">
        <v>2208.8999999999996</v>
      </c>
      <c r="G217" s="3" t="s">
        <v>50</v>
      </c>
      <c r="H217" s="3" t="s">
        <v>54</v>
      </c>
      <c r="I217" t="s">
        <v>35</v>
      </c>
      <c r="J217" t="e" vm="3">
        <v>#VALUE!</v>
      </c>
      <c r="K217" t="e" vm="2">
        <v>#VALUE!</v>
      </c>
      <c r="L217">
        <f>_xlfn.XLOOKUP(Table[[#This Row],[Product]],Clean!D:D,Clean!G:G)</f>
        <v>2.85</v>
      </c>
      <c r="M217">
        <v>632.70000000000005</v>
      </c>
      <c r="N217">
        <v>1576.1999999999996</v>
      </c>
    </row>
    <row r="218" spans="1:14" x14ac:dyDescent="0.25">
      <c r="A218" s="3">
        <v>10672</v>
      </c>
      <c r="B218" s="4">
        <v>44916</v>
      </c>
      <c r="C218" t="s">
        <v>9</v>
      </c>
      <c r="D218" s="24">
        <v>3.49</v>
      </c>
      <c r="E218" s="3">
        <v>631</v>
      </c>
      <c r="F218" s="3">
        <v>2202.19</v>
      </c>
      <c r="G218" s="3" t="s">
        <v>50</v>
      </c>
      <c r="H218" s="3" t="s">
        <v>54</v>
      </c>
      <c r="I218" t="s">
        <v>35</v>
      </c>
      <c r="J218" t="e" vm="3">
        <v>#VALUE!</v>
      </c>
      <c r="K218" t="e" vm="2">
        <v>#VALUE!</v>
      </c>
      <c r="L218">
        <f>_xlfn.XLOOKUP(Table[[#This Row],[Product]],Clean!D:D,Clean!G:G)</f>
        <v>0.88</v>
      </c>
      <c r="M218">
        <v>555.28</v>
      </c>
      <c r="N218">
        <v>1646.91</v>
      </c>
    </row>
    <row r="219" spans="1:14" x14ac:dyDescent="0.25">
      <c r="A219" s="3">
        <v>10673</v>
      </c>
      <c r="B219" s="4">
        <v>44916</v>
      </c>
      <c r="C219" t="s">
        <v>14</v>
      </c>
      <c r="D219" s="24">
        <v>2.95</v>
      </c>
      <c r="E219" s="3">
        <v>746</v>
      </c>
      <c r="F219" s="3">
        <v>2200.7000000000003</v>
      </c>
      <c r="G219" s="3" t="s">
        <v>50</v>
      </c>
      <c r="H219" s="3" t="s">
        <v>54</v>
      </c>
      <c r="I219" t="s">
        <v>35</v>
      </c>
      <c r="J219" t="e" vm="3">
        <v>#VALUE!</v>
      </c>
      <c r="K219" t="e" vm="2">
        <v>#VALUE!</v>
      </c>
      <c r="L219">
        <f>_xlfn.XLOOKUP(Table[[#This Row],[Product]],Clean!D:D,Clean!G:G)</f>
        <v>0.47</v>
      </c>
      <c r="M219">
        <v>350.62</v>
      </c>
      <c r="N219">
        <v>1850.0800000000004</v>
      </c>
    </row>
    <row r="220" spans="1:14" x14ac:dyDescent="0.25">
      <c r="A220" s="3">
        <v>10674</v>
      </c>
      <c r="B220" s="4">
        <v>44916</v>
      </c>
      <c r="C220" t="s">
        <v>17</v>
      </c>
      <c r="D220" s="24">
        <v>4.99</v>
      </c>
      <c r="E220" s="3">
        <v>201</v>
      </c>
      <c r="F220" s="3">
        <v>1002.99</v>
      </c>
      <c r="G220" s="3" t="s">
        <v>50</v>
      </c>
      <c r="H220" s="3" t="s">
        <v>54</v>
      </c>
      <c r="I220" t="s">
        <v>35</v>
      </c>
      <c r="J220" t="e" vm="3">
        <v>#VALUE!</v>
      </c>
      <c r="K220" t="e" vm="2">
        <v>#VALUE!</v>
      </c>
      <c r="L220">
        <f>_xlfn.XLOOKUP(Table[[#This Row],[Product]],Clean!D:D,Clean!G:G)</f>
        <v>2.25</v>
      </c>
      <c r="M220">
        <v>452.25</v>
      </c>
      <c r="N220">
        <v>550.74</v>
      </c>
    </row>
    <row r="221" spans="1:14" x14ac:dyDescent="0.25">
      <c r="A221" s="3">
        <v>10675</v>
      </c>
      <c r="B221" s="4">
        <v>44917</v>
      </c>
      <c r="C221" t="s">
        <v>21</v>
      </c>
      <c r="D221" s="24">
        <v>12.99</v>
      </c>
      <c r="E221" s="3">
        <v>678</v>
      </c>
      <c r="F221" s="3">
        <v>8807.2199999999993</v>
      </c>
      <c r="G221" s="3" t="s">
        <v>50</v>
      </c>
      <c r="H221" s="3" t="s">
        <v>54</v>
      </c>
      <c r="I221" t="s">
        <v>35</v>
      </c>
      <c r="J221" t="e" vm="3">
        <v>#VALUE!</v>
      </c>
      <c r="K221" t="e" vm="2">
        <v>#VALUE!</v>
      </c>
      <c r="L221">
        <f>_xlfn.XLOOKUP(Table[[#This Row],[Product]],Clean!D:D,Clean!G:G)</f>
        <v>4.32</v>
      </c>
      <c r="M221">
        <v>2928.96</v>
      </c>
      <c r="N221">
        <v>5878.2599999999993</v>
      </c>
    </row>
    <row r="222" spans="1:14" x14ac:dyDescent="0.25">
      <c r="A222" s="3">
        <v>10676</v>
      </c>
      <c r="B222" s="4">
        <v>44917</v>
      </c>
      <c r="C222" t="s">
        <v>25</v>
      </c>
      <c r="D222" s="24">
        <v>9.9499999999999993</v>
      </c>
      <c r="E222" s="3">
        <v>242</v>
      </c>
      <c r="F222" s="3">
        <v>2407.8999999999996</v>
      </c>
      <c r="G222" s="3" t="s">
        <v>50</v>
      </c>
      <c r="H222" s="3" t="s">
        <v>54</v>
      </c>
      <c r="I222" t="s">
        <v>35</v>
      </c>
      <c r="J222" t="e" vm="3">
        <v>#VALUE!</v>
      </c>
      <c r="K222" t="e" vm="2">
        <v>#VALUE!</v>
      </c>
      <c r="L222">
        <f>_xlfn.XLOOKUP(Table[[#This Row],[Product]],Clean!D:D,Clean!G:G)</f>
        <v>2.85</v>
      </c>
      <c r="M222">
        <v>689.7</v>
      </c>
      <c r="N222">
        <v>1718.1999999999996</v>
      </c>
    </row>
    <row r="223" spans="1:14" x14ac:dyDescent="0.25">
      <c r="A223" s="3">
        <v>10677</v>
      </c>
      <c r="B223" s="4">
        <v>44917</v>
      </c>
      <c r="C223" t="s">
        <v>9</v>
      </c>
      <c r="D223" s="24">
        <v>3.49</v>
      </c>
      <c r="E223" s="3">
        <v>631</v>
      </c>
      <c r="F223" s="3">
        <v>2202.19</v>
      </c>
      <c r="G223" s="3" t="s">
        <v>50</v>
      </c>
      <c r="H223" s="3" t="s">
        <v>54</v>
      </c>
      <c r="I223" t="s">
        <v>35</v>
      </c>
      <c r="J223" t="e" vm="3">
        <v>#VALUE!</v>
      </c>
      <c r="K223" t="e" vm="2">
        <v>#VALUE!</v>
      </c>
      <c r="L223">
        <f>_xlfn.XLOOKUP(Table[[#This Row],[Product]],Clean!D:D,Clean!G:G)</f>
        <v>0.88</v>
      </c>
      <c r="M223">
        <v>555.28</v>
      </c>
      <c r="N223">
        <v>1646.91</v>
      </c>
    </row>
    <row r="224" spans="1:14" x14ac:dyDescent="0.25">
      <c r="A224" s="3">
        <v>10678</v>
      </c>
      <c r="B224" s="4">
        <v>44917</v>
      </c>
      <c r="C224" t="s">
        <v>14</v>
      </c>
      <c r="D224" s="24">
        <v>2.95</v>
      </c>
      <c r="E224" s="3">
        <v>746</v>
      </c>
      <c r="F224" s="3">
        <v>2200.7000000000003</v>
      </c>
      <c r="G224" s="3" t="s">
        <v>50</v>
      </c>
      <c r="H224" s="3" t="s">
        <v>54</v>
      </c>
      <c r="I224" t="s">
        <v>35</v>
      </c>
      <c r="J224" t="e" vm="3">
        <v>#VALUE!</v>
      </c>
      <c r="K224" t="e" vm="2">
        <v>#VALUE!</v>
      </c>
      <c r="L224">
        <f>_xlfn.XLOOKUP(Table[[#This Row],[Product]],Clean!D:D,Clean!G:G)</f>
        <v>0.47</v>
      </c>
      <c r="M224">
        <v>350.62</v>
      </c>
      <c r="N224">
        <v>1850.0800000000004</v>
      </c>
    </row>
    <row r="225" spans="1:14" x14ac:dyDescent="0.25">
      <c r="A225" s="3">
        <v>10679</v>
      </c>
      <c r="B225" s="4">
        <v>44917</v>
      </c>
      <c r="C225" t="s">
        <v>17</v>
      </c>
      <c r="D225" s="24">
        <v>4.99</v>
      </c>
      <c r="E225" s="3">
        <v>201</v>
      </c>
      <c r="F225" s="3">
        <v>1002.99</v>
      </c>
      <c r="G225" s="3" t="s">
        <v>50</v>
      </c>
      <c r="H225" s="3" t="s">
        <v>54</v>
      </c>
      <c r="I225" t="s">
        <v>35</v>
      </c>
      <c r="J225" t="e" vm="3">
        <v>#VALUE!</v>
      </c>
      <c r="K225" t="e" vm="2">
        <v>#VALUE!</v>
      </c>
      <c r="L225">
        <f>_xlfn.XLOOKUP(Table[[#This Row],[Product]],Clean!D:D,Clean!G:G)</f>
        <v>2.25</v>
      </c>
      <c r="M225">
        <v>452.25</v>
      </c>
      <c r="N225">
        <v>550.74</v>
      </c>
    </row>
    <row r="226" spans="1:14" x14ac:dyDescent="0.25">
      <c r="A226" s="3">
        <v>10680</v>
      </c>
      <c r="B226" s="4">
        <v>44918</v>
      </c>
      <c r="C226" t="s">
        <v>21</v>
      </c>
      <c r="D226" s="24">
        <v>12.99</v>
      </c>
      <c r="E226" s="3">
        <v>647</v>
      </c>
      <c r="F226" s="3">
        <v>8404.5300000000007</v>
      </c>
      <c r="G226" s="3" t="s">
        <v>50</v>
      </c>
      <c r="H226" s="3" t="s">
        <v>54</v>
      </c>
      <c r="I226" t="s">
        <v>35</v>
      </c>
      <c r="J226" t="e" vm="3">
        <v>#VALUE!</v>
      </c>
      <c r="K226" t="e" vm="2">
        <v>#VALUE!</v>
      </c>
      <c r="L226">
        <f>_xlfn.XLOOKUP(Table[[#This Row],[Product]],Clean!D:D,Clean!G:G)</f>
        <v>4.32</v>
      </c>
      <c r="M226">
        <v>2795.04</v>
      </c>
      <c r="N226">
        <v>5609.4900000000007</v>
      </c>
    </row>
    <row r="227" spans="1:14" x14ac:dyDescent="0.25">
      <c r="A227" s="3">
        <v>10681</v>
      </c>
      <c r="B227" s="4">
        <v>44918</v>
      </c>
      <c r="C227" t="s">
        <v>25</v>
      </c>
      <c r="D227" s="24">
        <v>9.9499999999999993</v>
      </c>
      <c r="E227" s="3">
        <v>242</v>
      </c>
      <c r="F227" s="3">
        <v>2407.8999999999996</v>
      </c>
      <c r="G227" s="3" t="s">
        <v>50</v>
      </c>
      <c r="H227" s="3" t="s">
        <v>54</v>
      </c>
      <c r="I227" t="s">
        <v>35</v>
      </c>
      <c r="J227" t="e" vm="3">
        <v>#VALUE!</v>
      </c>
      <c r="K227" t="e" vm="2">
        <v>#VALUE!</v>
      </c>
      <c r="L227">
        <f>_xlfn.XLOOKUP(Table[[#This Row],[Product]],Clean!D:D,Clean!G:G)</f>
        <v>2.85</v>
      </c>
      <c r="M227">
        <v>689.7</v>
      </c>
      <c r="N227">
        <v>1718.1999999999996</v>
      </c>
    </row>
    <row r="228" spans="1:14" x14ac:dyDescent="0.25">
      <c r="A228" s="3">
        <v>10682</v>
      </c>
      <c r="B228" s="4">
        <v>44918</v>
      </c>
      <c r="C228" t="s">
        <v>9</v>
      </c>
      <c r="D228" s="24">
        <v>3.49</v>
      </c>
      <c r="E228" s="3">
        <v>631</v>
      </c>
      <c r="F228" s="3">
        <v>2202.19</v>
      </c>
      <c r="G228" s="3" t="s">
        <v>50</v>
      </c>
      <c r="H228" s="3" t="s">
        <v>54</v>
      </c>
      <c r="I228" t="s">
        <v>35</v>
      </c>
      <c r="J228" t="e" vm="3">
        <v>#VALUE!</v>
      </c>
      <c r="K228" t="e" vm="2">
        <v>#VALUE!</v>
      </c>
      <c r="L228">
        <f>_xlfn.XLOOKUP(Table[[#This Row],[Product]],Clean!D:D,Clean!G:G)</f>
        <v>0.88</v>
      </c>
      <c r="M228">
        <v>555.28</v>
      </c>
      <c r="N228">
        <v>1646.91</v>
      </c>
    </row>
    <row r="229" spans="1:14" x14ac:dyDescent="0.25">
      <c r="A229" s="3">
        <v>10683</v>
      </c>
      <c r="B229" s="4">
        <v>44918</v>
      </c>
      <c r="C229" t="s">
        <v>14</v>
      </c>
      <c r="D229" s="24">
        <v>2.95</v>
      </c>
      <c r="E229" s="3">
        <v>678</v>
      </c>
      <c r="F229" s="3">
        <v>2000.1000000000001</v>
      </c>
      <c r="G229" s="3" t="s">
        <v>50</v>
      </c>
      <c r="H229" s="3" t="s">
        <v>54</v>
      </c>
      <c r="I229" t="s">
        <v>35</v>
      </c>
      <c r="J229" t="e" vm="3">
        <v>#VALUE!</v>
      </c>
      <c r="K229" t="e" vm="2">
        <v>#VALUE!</v>
      </c>
      <c r="L229">
        <f>_xlfn.XLOOKUP(Table[[#This Row],[Product]],Clean!D:D,Clean!G:G)</f>
        <v>0.47</v>
      </c>
      <c r="M229">
        <v>318.65999999999997</v>
      </c>
      <c r="N229">
        <v>1681.44</v>
      </c>
    </row>
    <row r="230" spans="1:14" x14ac:dyDescent="0.25">
      <c r="A230" s="3">
        <v>10684</v>
      </c>
      <c r="B230" s="4">
        <v>44918</v>
      </c>
      <c r="C230" t="s">
        <v>17</v>
      </c>
      <c r="D230" s="24">
        <v>4.99</v>
      </c>
      <c r="E230" s="3">
        <v>201</v>
      </c>
      <c r="F230" s="3">
        <v>1002.99</v>
      </c>
      <c r="G230" s="3" t="s">
        <v>50</v>
      </c>
      <c r="H230" s="3" t="s">
        <v>54</v>
      </c>
      <c r="I230" t="s">
        <v>35</v>
      </c>
      <c r="J230" t="e" vm="3">
        <v>#VALUE!</v>
      </c>
      <c r="K230" t="e" vm="2">
        <v>#VALUE!</v>
      </c>
      <c r="L230">
        <f>_xlfn.XLOOKUP(Table[[#This Row],[Product]],Clean!D:D,Clean!G:G)</f>
        <v>2.25</v>
      </c>
      <c r="M230">
        <v>452.25</v>
      </c>
      <c r="N230">
        <v>550.74</v>
      </c>
    </row>
    <row r="231" spans="1:14" x14ac:dyDescent="0.25">
      <c r="A231" s="3">
        <v>10685</v>
      </c>
      <c r="B231" s="4">
        <v>44919</v>
      </c>
      <c r="C231" t="s">
        <v>21</v>
      </c>
      <c r="D231" s="24">
        <v>12.99</v>
      </c>
      <c r="E231" s="3">
        <v>678</v>
      </c>
      <c r="F231" s="3">
        <v>8807.2199999999993</v>
      </c>
      <c r="G231" s="3" t="s">
        <v>50</v>
      </c>
      <c r="H231" s="3" t="s">
        <v>54</v>
      </c>
      <c r="I231" t="s">
        <v>35</v>
      </c>
      <c r="J231" t="e" vm="3">
        <v>#VALUE!</v>
      </c>
      <c r="K231" t="e" vm="2">
        <v>#VALUE!</v>
      </c>
      <c r="L231">
        <f>_xlfn.XLOOKUP(Table[[#This Row],[Product]],Clean!D:D,Clean!G:G)</f>
        <v>4.32</v>
      </c>
      <c r="M231">
        <v>2928.96</v>
      </c>
      <c r="N231">
        <v>5878.2599999999993</v>
      </c>
    </row>
    <row r="232" spans="1:14" x14ac:dyDescent="0.25">
      <c r="A232" s="3">
        <v>10686</v>
      </c>
      <c r="B232" s="4">
        <v>44919</v>
      </c>
      <c r="C232" t="s">
        <v>25</v>
      </c>
      <c r="D232" s="24">
        <v>9.9499999999999993</v>
      </c>
      <c r="E232" s="3">
        <v>242</v>
      </c>
      <c r="F232" s="3">
        <v>2407.8999999999996</v>
      </c>
      <c r="G232" s="3" t="s">
        <v>50</v>
      </c>
      <c r="H232" s="3" t="s">
        <v>54</v>
      </c>
      <c r="I232" t="s">
        <v>35</v>
      </c>
      <c r="J232" t="e" vm="3">
        <v>#VALUE!</v>
      </c>
      <c r="K232" t="e" vm="2">
        <v>#VALUE!</v>
      </c>
      <c r="L232">
        <f>_xlfn.XLOOKUP(Table[[#This Row],[Product]],Clean!D:D,Clean!G:G)</f>
        <v>2.85</v>
      </c>
      <c r="M232">
        <v>689.7</v>
      </c>
      <c r="N232">
        <v>1718.1999999999996</v>
      </c>
    </row>
    <row r="233" spans="1:14" x14ac:dyDescent="0.25">
      <c r="A233" s="3">
        <v>10687</v>
      </c>
      <c r="B233" s="4">
        <v>44919</v>
      </c>
      <c r="C233" t="s">
        <v>9</v>
      </c>
      <c r="D233" s="24">
        <v>3.49</v>
      </c>
      <c r="E233" s="3">
        <v>631</v>
      </c>
      <c r="F233" s="3">
        <v>2202.19</v>
      </c>
      <c r="G233" s="3" t="s">
        <v>50</v>
      </c>
      <c r="H233" s="3" t="s">
        <v>54</v>
      </c>
      <c r="I233" t="s">
        <v>23</v>
      </c>
      <c r="J233" t="e" vm="1">
        <v>#VALUE!</v>
      </c>
      <c r="K233" t="e" vm="8">
        <v>#VALUE!</v>
      </c>
      <c r="L233">
        <f>_xlfn.XLOOKUP(Table[[#This Row],[Product]],Clean!D:D,Clean!G:G)</f>
        <v>0.88</v>
      </c>
      <c r="M233">
        <v>555.28</v>
      </c>
      <c r="N233">
        <v>1646.91</v>
      </c>
    </row>
    <row r="234" spans="1:14" x14ac:dyDescent="0.25">
      <c r="A234" s="3">
        <v>10688</v>
      </c>
      <c r="B234" s="4">
        <v>44919</v>
      </c>
      <c r="C234" t="s">
        <v>14</v>
      </c>
      <c r="D234" s="24">
        <v>2.95</v>
      </c>
      <c r="E234" s="3">
        <v>678</v>
      </c>
      <c r="F234" s="3">
        <v>2000.1000000000001</v>
      </c>
      <c r="G234" s="3" t="s">
        <v>50</v>
      </c>
      <c r="H234" s="3" t="s">
        <v>54</v>
      </c>
      <c r="I234" t="s">
        <v>23</v>
      </c>
      <c r="J234" t="e" vm="1">
        <v>#VALUE!</v>
      </c>
      <c r="K234" t="e" vm="8">
        <v>#VALUE!</v>
      </c>
      <c r="L234">
        <f>_xlfn.XLOOKUP(Table[[#This Row],[Product]],Clean!D:D,Clean!G:G)</f>
        <v>0.47</v>
      </c>
      <c r="M234">
        <v>318.65999999999997</v>
      </c>
      <c r="N234">
        <v>1681.44</v>
      </c>
    </row>
    <row r="235" spans="1:14" x14ac:dyDescent="0.25">
      <c r="A235" s="3">
        <v>10689</v>
      </c>
      <c r="B235" s="4">
        <v>44919</v>
      </c>
      <c r="C235" t="s">
        <v>17</v>
      </c>
      <c r="D235" s="24">
        <v>4.99</v>
      </c>
      <c r="E235" s="3">
        <v>201</v>
      </c>
      <c r="F235" s="3">
        <v>1002.99</v>
      </c>
      <c r="G235" s="3" t="s">
        <v>50</v>
      </c>
      <c r="H235" s="3" t="s">
        <v>54</v>
      </c>
      <c r="I235" t="s">
        <v>23</v>
      </c>
      <c r="J235" t="e" vm="1">
        <v>#VALUE!</v>
      </c>
      <c r="K235" t="e" vm="8">
        <v>#VALUE!</v>
      </c>
      <c r="L235">
        <f>_xlfn.XLOOKUP(Table[[#This Row],[Product]],Clean!D:D,Clean!G:G)</f>
        <v>2.25</v>
      </c>
      <c r="M235">
        <v>452.25</v>
      </c>
      <c r="N235">
        <v>550.74</v>
      </c>
    </row>
    <row r="236" spans="1:14" x14ac:dyDescent="0.25">
      <c r="A236" s="3">
        <v>10690</v>
      </c>
      <c r="B236" s="4">
        <v>44920</v>
      </c>
      <c r="C236" t="s">
        <v>21</v>
      </c>
      <c r="D236" s="24">
        <v>12.99</v>
      </c>
      <c r="E236" s="3">
        <v>678</v>
      </c>
      <c r="F236" s="3">
        <v>8807.2199999999993</v>
      </c>
      <c r="G236" s="3" t="s">
        <v>50</v>
      </c>
      <c r="H236" s="3" t="s">
        <v>54</v>
      </c>
      <c r="I236" t="s">
        <v>23</v>
      </c>
      <c r="J236" t="e" vm="1">
        <v>#VALUE!</v>
      </c>
      <c r="K236" t="e" vm="8">
        <v>#VALUE!</v>
      </c>
      <c r="L236">
        <f>_xlfn.XLOOKUP(Table[[#This Row],[Product]],Clean!D:D,Clean!G:G)</f>
        <v>4.32</v>
      </c>
      <c r="M236">
        <v>2928.96</v>
      </c>
      <c r="N236">
        <v>5878.2599999999993</v>
      </c>
    </row>
    <row r="237" spans="1:14" x14ac:dyDescent="0.25">
      <c r="A237" s="3">
        <v>10691</v>
      </c>
      <c r="B237" s="4">
        <v>44920</v>
      </c>
      <c r="C237" t="s">
        <v>25</v>
      </c>
      <c r="D237" s="24">
        <v>9.9499999999999993</v>
      </c>
      <c r="E237" s="3">
        <v>262</v>
      </c>
      <c r="F237" s="3">
        <v>2606.8999999999996</v>
      </c>
      <c r="G237" s="3" t="s">
        <v>50</v>
      </c>
      <c r="H237" s="3" t="s">
        <v>54</v>
      </c>
      <c r="I237" t="s">
        <v>23</v>
      </c>
      <c r="J237" t="e" vm="1">
        <v>#VALUE!</v>
      </c>
      <c r="K237" t="e" vm="8">
        <v>#VALUE!</v>
      </c>
      <c r="L237">
        <f>_xlfn.XLOOKUP(Table[[#This Row],[Product]],Clean!D:D,Clean!G:G)</f>
        <v>2.85</v>
      </c>
      <c r="M237">
        <v>746.7</v>
      </c>
      <c r="N237">
        <v>1860.1999999999996</v>
      </c>
    </row>
    <row r="238" spans="1:14" x14ac:dyDescent="0.25">
      <c r="A238" s="3">
        <v>10692</v>
      </c>
      <c r="B238" s="4">
        <v>44920</v>
      </c>
      <c r="C238" t="s">
        <v>9</v>
      </c>
      <c r="D238" s="24">
        <v>3.49</v>
      </c>
      <c r="E238" s="3">
        <v>631</v>
      </c>
      <c r="F238" s="3">
        <v>2202.19</v>
      </c>
      <c r="G238" s="3" t="s">
        <v>50</v>
      </c>
      <c r="H238" s="3" t="s">
        <v>54</v>
      </c>
      <c r="I238" t="s">
        <v>23</v>
      </c>
      <c r="J238" t="e" vm="1">
        <v>#VALUE!</v>
      </c>
      <c r="K238" t="e" vm="8">
        <v>#VALUE!</v>
      </c>
      <c r="L238">
        <f>_xlfn.XLOOKUP(Table[[#This Row],[Product]],Clean!D:D,Clean!G:G)</f>
        <v>0.88</v>
      </c>
      <c r="M238">
        <v>555.28</v>
      </c>
      <c r="N238">
        <v>1646.91</v>
      </c>
    </row>
    <row r="239" spans="1:14" x14ac:dyDescent="0.25">
      <c r="A239" s="3">
        <v>10693</v>
      </c>
      <c r="B239" s="4">
        <v>44920</v>
      </c>
      <c r="C239" t="s">
        <v>14</v>
      </c>
      <c r="D239" s="24">
        <v>2.95</v>
      </c>
      <c r="E239" s="3">
        <v>678</v>
      </c>
      <c r="F239" s="3">
        <v>2000.1000000000001</v>
      </c>
      <c r="G239" s="3" t="s">
        <v>50</v>
      </c>
      <c r="H239" s="3" t="s">
        <v>54</v>
      </c>
      <c r="I239" t="s">
        <v>23</v>
      </c>
      <c r="J239" t="e" vm="1">
        <v>#VALUE!</v>
      </c>
      <c r="K239" t="e" vm="8">
        <v>#VALUE!</v>
      </c>
      <c r="L239">
        <f>_xlfn.XLOOKUP(Table[[#This Row],[Product]],Clean!D:D,Clean!G:G)</f>
        <v>0.47</v>
      </c>
      <c r="M239">
        <v>318.65999999999997</v>
      </c>
      <c r="N239">
        <v>1681.44</v>
      </c>
    </row>
    <row r="240" spans="1:14" x14ac:dyDescent="0.25">
      <c r="A240" s="3">
        <v>10694</v>
      </c>
      <c r="B240" s="4">
        <v>44920</v>
      </c>
      <c r="C240" t="s">
        <v>17</v>
      </c>
      <c r="D240" s="24">
        <v>4.99</v>
      </c>
      <c r="E240" s="3">
        <v>201</v>
      </c>
      <c r="F240" s="3">
        <v>1002.99</v>
      </c>
      <c r="G240" s="3" t="s">
        <v>50</v>
      </c>
      <c r="H240" s="3" t="s">
        <v>54</v>
      </c>
      <c r="I240" t="s">
        <v>23</v>
      </c>
      <c r="J240" t="e" vm="1">
        <v>#VALUE!</v>
      </c>
      <c r="K240" t="e" vm="8">
        <v>#VALUE!</v>
      </c>
      <c r="L240">
        <f>_xlfn.XLOOKUP(Table[[#This Row],[Product]],Clean!D:D,Clean!G:G)</f>
        <v>2.25</v>
      </c>
      <c r="M240">
        <v>452.25</v>
      </c>
      <c r="N240">
        <v>550.74</v>
      </c>
    </row>
    <row r="241" spans="1:14" x14ac:dyDescent="0.25">
      <c r="A241" s="3">
        <v>10695</v>
      </c>
      <c r="B241" s="4">
        <v>44921</v>
      </c>
      <c r="C241" t="s">
        <v>21</v>
      </c>
      <c r="D241" s="24">
        <v>12.99</v>
      </c>
      <c r="E241" s="3">
        <v>693</v>
      </c>
      <c r="F241" s="3">
        <v>9002.07</v>
      </c>
      <c r="G241" s="3" t="s">
        <v>50</v>
      </c>
      <c r="H241" s="3" t="s">
        <v>54</v>
      </c>
      <c r="I241" t="s">
        <v>23</v>
      </c>
      <c r="J241" t="e" vm="1">
        <v>#VALUE!</v>
      </c>
      <c r="K241" t="e" vm="8">
        <v>#VALUE!</v>
      </c>
      <c r="L241">
        <f>_xlfn.XLOOKUP(Table[[#This Row],[Product]],Clean!D:D,Clean!G:G)</f>
        <v>4.32</v>
      </c>
      <c r="M241">
        <v>2993.76</v>
      </c>
      <c r="N241">
        <v>6008.3099999999995</v>
      </c>
    </row>
    <row r="242" spans="1:14" x14ac:dyDescent="0.25">
      <c r="A242" s="3">
        <v>10696</v>
      </c>
      <c r="B242" s="4">
        <v>44921</v>
      </c>
      <c r="C242" t="s">
        <v>25</v>
      </c>
      <c r="D242" s="24">
        <v>9.9499999999999993</v>
      </c>
      <c r="E242" s="3">
        <v>282</v>
      </c>
      <c r="F242" s="3">
        <v>2805.8999999999996</v>
      </c>
      <c r="G242" s="3" t="s">
        <v>50</v>
      </c>
      <c r="H242" s="3" t="s">
        <v>54</v>
      </c>
      <c r="I242" t="s">
        <v>23</v>
      </c>
      <c r="J242" t="e" vm="1">
        <v>#VALUE!</v>
      </c>
      <c r="K242" t="e" vm="8">
        <v>#VALUE!</v>
      </c>
      <c r="L242">
        <f>_xlfn.XLOOKUP(Table[[#This Row],[Product]],Clean!D:D,Clean!G:G)</f>
        <v>2.85</v>
      </c>
      <c r="M242">
        <v>803.7</v>
      </c>
      <c r="N242">
        <v>2002.1999999999996</v>
      </c>
    </row>
    <row r="243" spans="1:14" x14ac:dyDescent="0.25">
      <c r="A243" s="3">
        <v>10697</v>
      </c>
      <c r="B243" s="4">
        <v>44921</v>
      </c>
      <c r="C243" t="s">
        <v>9</v>
      </c>
      <c r="D243" s="24">
        <v>3.49</v>
      </c>
      <c r="E243" s="3">
        <v>631</v>
      </c>
      <c r="F243" s="3">
        <v>2202.19</v>
      </c>
      <c r="G243" s="3" t="s">
        <v>50</v>
      </c>
      <c r="H243" s="3" t="s">
        <v>54</v>
      </c>
      <c r="I243" t="s">
        <v>23</v>
      </c>
      <c r="J243" t="e" vm="1">
        <v>#VALUE!</v>
      </c>
      <c r="K243" t="e" vm="8">
        <v>#VALUE!</v>
      </c>
      <c r="L243">
        <f>_xlfn.XLOOKUP(Table[[#This Row],[Product]],Clean!D:D,Clean!G:G)</f>
        <v>0.88</v>
      </c>
      <c r="M243">
        <v>555.28</v>
      </c>
      <c r="N243">
        <v>1646.91</v>
      </c>
    </row>
    <row r="244" spans="1:14" x14ac:dyDescent="0.25">
      <c r="A244" s="3">
        <v>10698</v>
      </c>
      <c r="B244" s="4">
        <v>44921</v>
      </c>
      <c r="C244" t="s">
        <v>14</v>
      </c>
      <c r="D244" s="24">
        <v>2.95</v>
      </c>
      <c r="E244" s="3">
        <v>678</v>
      </c>
      <c r="F244" s="3">
        <v>2000.1000000000001</v>
      </c>
      <c r="G244" s="3" t="s">
        <v>50</v>
      </c>
      <c r="H244" s="3" t="s">
        <v>54</v>
      </c>
      <c r="I244" t="s">
        <v>23</v>
      </c>
      <c r="J244" t="e" vm="1">
        <v>#VALUE!</v>
      </c>
      <c r="K244" t="e" vm="8">
        <v>#VALUE!</v>
      </c>
      <c r="L244">
        <f>_xlfn.XLOOKUP(Table[[#This Row],[Product]],Clean!D:D,Clean!G:G)</f>
        <v>0.47</v>
      </c>
      <c r="M244">
        <v>318.65999999999997</v>
      </c>
      <c r="N244">
        <v>1681.44</v>
      </c>
    </row>
    <row r="245" spans="1:14" x14ac:dyDescent="0.25">
      <c r="A245" s="3">
        <v>10699</v>
      </c>
      <c r="B245" s="4">
        <v>44921</v>
      </c>
      <c r="C245" t="s">
        <v>17</v>
      </c>
      <c r="D245" s="24">
        <v>4.99</v>
      </c>
      <c r="E245" s="3">
        <v>201</v>
      </c>
      <c r="F245" s="3">
        <v>1002.99</v>
      </c>
      <c r="G245" s="3" t="s">
        <v>50</v>
      </c>
      <c r="H245" s="3" t="s">
        <v>54</v>
      </c>
      <c r="I245" t="s">
        <v>23</v>
      </c>
      <c r="J245" t="e" vm="1">
        <v>#VALUE!</v>
      </c>
      <c r="K245" t="e" vm="8">
        <v>#VALUE!</v>
      </c>
      <c r="L245">
        <f>_xlfn.XLOOKUP(Table[[#This Row],[Product]],Clean!D:D,Clean!G:G)</f>
        <v>2.25</v>
      </c>
      <c r="M245">
        <v>452.25</v>
      </c>
      <c r="N245">
        <v>550.74</v>
      </c>
    </row>
    <row r="246" spans="1:14" x14ac:dyDescent="0.25">
      <c r="A246" s="3">
        <v>10700</v>
      </c>
      <c r="B246" s="4">
        <v>44922</v>
      </c>
      <c r="C246" t="s">
        <v>21</v>
      </c>
      <c r="D246" s="24">
        <v>12.99</v>
      </c>
      <c r="E246" s="3">
        <v>693</v>
      </c>
      <c r="F246" s="3">
        <v>9002.07</v>
      </c>
      <c r="G246" s="3" t="s">
        <v>50</v>
      </c>
      <c r="H246" s="3" t="s">
        <v>54</v>
      </c>
      <c r="I246" t="s">
        <v>23</v>
      </c>
      <c r="J246" t="e" vm="1">
        <v>#VALUE!</v>
      </c>
      <c r="K246" t="e" vm="8">
        <v>#VALUE!</v>
      </c>
      <c r="L246">
        <f>_xlfn.XLOOKUP(Table[[#This Row],[Product]],Clean!D:D,Clean!G:G)</f>
        <v>4.32</v>
      </c>
      <c r="M246">
        <v>2993.76</v>
      </c>
      <c r="N246">
        <v>6008.3099999999995</v>
      </c>
    </row>
    <row r="247" spans="1:14" x14ac:dyDescent="0.25">
      <c r="A247" s="3">
        <v>10701</v>
      </c>
      <c r="B247" s="4">
        <v>44922</v>
      </c>
      <c r="C247" t="s">
        <v>25</v>
      </c>
      <c r="D247" s="24">
        <v>9.9499999999999993</v>
      </c>
      <c r="E247" s="3">
        <v>282</v>
      </c>
      <c r="F247" s="3">
        <v>2805.8999999999996</v>
      </c>
      <c r="G247" s="3" t="s">
        <v>50</v>
      </c>
      <c r="H247" s="3" t="s">
        <v>54</v>
      </c>
      <c r="I247" t="s">
        <v>23</v>
      </c>
      <c r="J247" t="e" vm="1">
        <v>#VALUE!</v>
      </c>
      <c r="K247" t="e" vm="8">
        <v>#VALUE!</v>
      </c>
      <c r="L247">
        <f>_xlfn.XLOOKUP(Table[[#This Row],[Product]],Clean!D:D,Clean!G:G)</f>
        <v>2.85</v>
      </c>
      <c r="M247">
        <v>803.7</v>
      </c>
      <c r="N247">
        <v>2002.1999999999996</v>
      </c>
    </row>
    <row r="248" spans="1:14" x14ac:dyDescent="0.25">
      <c r="A248" s="3">
        <v>10702</v>
      </c>
      <c r="B248" s="4">
        <v>44922</v>
      </c>
      <c r="C248" t="s">
        <v>9</v>
      </c>
      <c r="D248" s="24">
        <v>3.49</v>
      </c>
      <c r="E248" s="3">
        <v>631</v>
      </c>
      <c r="F248" s="3">
        <v>2202.19</v>
      </c>
      <c r="G248" s="3" t="s">
        <v>50</v>
      </c>
      <c r="H248" s="3" t="s">
        <v>54</v>
      </c>
      <c r="I248" t="s">
        <v>23</v>
      </c>
      <c r="J248" t="e" vm="1">
        <v>#VALUE!</v>
      </c>
      <c r="K248" t="e" vm="8">
        <v>#VALUE!</v>
      </c>
      <c r="L248">
        <f>_xlfn.XLOOKUP(Table[[#This Row],[Product]],Clean!D:D,Clean!G:G)</f>
        <v>0.88</v>
      </c>
      <c r="M248">
        <v>555.28</v>
      </c>
      <c r="N248">
        <v>1646.91</v>
      </c>
    </row>
    <row r="249" spans="1:14" x14ac:dyDescent="0.25">
      <c r="A249" s="3">
        <v>10703</v>
      </c>
      <c r="B249" s="4">
        <v>44922</v>
      </c>
      <c r="C249" t="s">
        <v>14</v>
      </c>
      <c r="D249" s="24">
        <v>2.95</v>
      </c>
      <c r="E249" s="3">
        <v>678</v>
      </c>
      <c r="F249" s="3">
        <v>2000.1000000000001</v>
      </c>
      <c r="G249" s="3" t="s">
        <v>50</v>
      </c>
      <c r="H249" s="3" t="s">
        <v>52</v>
      </c>
      <c r="I249" t="s">
        <v>23</v>
      </c>
      <c r="J249" t="e" vm="1">
        <v>#VALUE!</v>
      </c>
      <c r="K249" t="e" vm="8">
        <v>#VALUE!</v>
      </c>
      <c r="L249">
        <f>_xlfn.XLOOKUP(Table[[#This Row],[Product]],Clean!D:D,Clean!G:G)</f>
        <v>0.47</v>
      </c>
      <c r="M249">
        <v>318.65999999999997</v>
      </c>
      <c r="N249">
        <v>1681.44</v>
      </c>
    </row>
    <row r="250" spans="1:14" x14ac:dyDescent="0.25">
      <c r="A250" s="3">
        <v>10704</v>
      </c>
      <c r="B250" s="4">
        <v>44922</v>
      </c>
      <c r="C250" t="s">
        <v>17</v>
      </c>
      <c r="D250" s="24">
        <v>4.99</v>
      </c>
      <c r="E250" s="3">
        <v>201</v>
      </c>
      <c r="F250" s="3">
        <v>1002.99</v>
      </c>
      <c r="G250" s="3" t="s">
        <v>51</v>
      </c>
      <c r="H250" s="3" t="s">
        <v>52</v>
      </c>
      <c r="I250" t="s">
        <v>23</v>
      </c>
      <c r="J250" t="e" vm="1">
        <v>#VALUE!</v>
      </c>
      <c r="K250" t="e" vm="8">
        <v>#VALUE!</v>
      </c>
      <c r="L250">
        <f>_xlfn.XLOOKUP(Table[[#This Row],[Product]],Clean!D:D,Clean!G:G)</f>
        <v>2.25</v>
      </c>
      <c r="M250">
        <v>452.25</v>
      </c>
      <c r="N250">
        <v>550.74</v>
      </c>
    </row>
    <row r="251" spans="1:14" x14ac:dyDescent="0.25">
      <c r="A251" s="3">
        <v>10705</v>
      </c>
      <c r="B251" s="4">
        <v>44923</v>
      </c>
      <c r="C251" t="s">
        <v>21</v>
      </c>
      <c r="D251" s="24">
        <v>12.99</v>
      </c>
      <c r="E251" s="3">
        <v>724</v>
      </c>
      <c r="F251" s="3">
        <v>9404.76</v>
      </c>
      <c r="G251" s="3" t="s">
        <v>51</v>
      </c>
      <c r="H251" s="3" t="s">
        <v>52</v>
      </c>
      <c r="I251" t="s">
        <v>23</v>
      </c>
      <c r="J251" t="e" vm="1">
        <v>#VALUE!</v>
      </c>
      <c r="K251" t="e" vm="8">
        <v>#VALUE!</v>
      </c>
      <c r="L251">
        <f>_xlfn.XLOOKUP(Table[[#This Row],[Product]],Clean!D:D,Clean!G:G)</f>
        <v>4.32</v>
      </c>
      <c r="M251">
        <v>3127.6800000000003</v>
      </c>
      <c r="N251">
        <v>6277.08</v>
      </c>
    </row>
    <row r="252" spans="1:14" x14ac:dyDescent="0.25">
      <c r="A252" s="3">
        <v>10706</v>
      </c>
      <c r="B252" s="4">
        <v>44923</v>
      </c>
      <c r="C252" t="s">
        <v>25</v>
      </c>
      <c r="D252" s="24">
        <v>9.9499999999999993</v>
      </c>
      <c r="E252" s="3">
        <v>302</v>
      </c>
      <c r="F252" s="3">
        <v>3004.8999999999996</v>
      </c>
      <c r="G252" s="3" t="s">
        <v>51</v>
      </c>
      <c r="H252" s="3" t="s">
        <v>52</v>
      </c>
      <c r="I252" t="s">
        <v>23</v>
      </c>
      <c r="J252" t="e" vm="1">
        <v>#VALUE!</v>
      </c>
      <c r="K252" t="e" vm="8">
        <v>#VALUE!</v>
      </c>
      <c r="L252">
        <f>_xlfn.XLOOKUP(Table[[#This Row],[Product]],Clean!D:D,Clean!G:G)</f>
        <v>2.85</v>
      </c>
      <c r="M252">
        <v>860.7</v>
      </c>
      <c r="N252">
        <v>2144.1999999999998</v>
      </c>
    </row>
    <row r="253" spans="1:14" x14ac:dyDescent="0.25">
      <c r="A253" s="3">
        <v>10707</v>
      </c>
      <c r="B253" s="4">
        <v>44923</v>
      </c>
      <c r="C253" t="s">
        <v>9</v>
      </c>
      <c r="D253" s="24">
        <v>3.49</v>
      </c>
      <c r="E253" s="3">
        <v>631</v>
      </c>
      <c r="F253" s="3">
        <v>2202.19</v>
      </c>
      <c r="G253" s="3" t="s">
        <v>51</v>
      </c>
      <c r="H253" s="3" t="s">
        <v>52</v>
      </c>
      <c r="I253" t="s">
        <v>23</v>
      </c>
      <c r="J253" t="e" vm="1">
        <v>#VALUE!</v>
      </c>
      <c r="K253" t="e" vm="8">
        <v>#VALUE!</v>
      </c>
      <c r="L253">
        <f>_xlfn.XLOOKUP(Table[[#This Row],[Product]],Clean!D:D,Clean!G:G)</f>
        <v>0.88</v>
      </c>
      <c r="M253">
        <v>555.28</v>
      </c>
      <c r="N253">
        <v>1646.91</v>
      </c>
    </row>
    <row r="254" spans="1:14" x14ac:dyDescent="0.25">
      <c r="A254" s="3">
        <v>10708</v>
      </c>
      <c r="B254" s="4">
        <v>44923</v>
      </c>
      <c r="C254" t="s">
        <v>14</v>
      </c>
      <c r="D254" s="24">
        <v>2.95</v>
      </c>
      <c r="E254" s="3">
        <v>678</v>
      </c>
      <c r="F254" s="3">
        <v>2000.1000000000001</v>
      </c>
      <c r="G254" s="3" t="s">
        <v>51</v>
      </c>
      <c r="H254" s="3" t="s">
        <v>52</v>
      </c>
      <c r="I254" t="s">
        <v>23</v>
      </c>
      <c r="J254" t="e" vm="1">
        <v>#VALUE!</v>
      </c>
      <c r="K254" t="e" vm="8">
        <v>#VALUE!</v>
      </c>
      <c r="L254">
        <f>_xlfn.XLOOKUP(Table[[#This Row],[Product]],Clean!D:D,Clean!G:G)</f>
        <v>0.47</v>
      </c>
      <c r="M254">
        <v>318.65999999999997</v>
      </c>
      <c r="N254">
        <v>1681.44</v>
      </c>
    </row>
    <row r="255" spans="1:14" x14ac:dyDescent="0.25">
      <c r="A255" s="3">
        <v>10709</v>
      </c>
      <c r="B255" s="4">
        <v>44923</v>
      </c>
      <c r="C255" t="s">
        <v>17</v>
      </c>
      <c r="D255" s="24">
        <v>4.99</v>
      </c>
      <c r="E255" s="3">
        <v>201</v>
      </c>
      <c r="F255" s="3">
        <v>1002.99</v>
      </c>
      <c r="G255" s="3" t="s">
        <v>51</v>
      </c>
      <c r="H255" s="3" t="s">
        <v>52</v>
      </c>
      <c r="I255" t="s">
        <v>23</v>
      </c>
      <c r="J255" t="e" vm="1">
        <v>#VALUE!</v>
      </c>
      <c r="K255" t="e" vm="8">
        <v>#VALUE!</v>
      </c>
      <c r="L255">
        <f>_xlfn.XLOOKUP(Table[[#This Row],[Product]],Clean!D:D,Clean!G:G)</f>
        <v>2.25</v>
      </c>
      <c r="M255">
        <v>452.25</v>
      </c>
      <c r="N255">
        <v>550.74</v>
      </c>
    </row>
    <row r="256" spans="1:14" x14ac:dyDescent="0.25">
      <c r="A256" s="3">
        <v>10710</v>
      </c>
      <c r="B256" s="4">
        <v>44924</v>
      </c>
      <c r="C256" t="s">
        <v>21</v>
      </c>
      <c r="D256" s="24">
        <v>12.99</v>
      </c>
      <c r="E256" s="3">
        <v>755</v>
      </c>
      <c r="F256" s="3">
        <v>9807.4500000000007</v>
      </c>
      <c r="G256" s="3" t="s">
        <v>51</v>
      </c>
      <c r="H256" s="3" t="s">
        <v>52</v>
      </c>
      <c r="I256" t="s">
        <v>23</v>
      </c>
      <c r="J256" t="e" vm="1">
        <v>#VALUE!</v>
      </c>
      <c r="K256" t="e" vm="8">
        <v>#VALUE!</v>
      </c>
      <c r="L256">
        <f>_xlfn.XLOOKUP(Table[[#This Row],[Product]],Clean!D:D,Clean!G:G)</f>
        <v>4.32</v>
      </c>
      <c r="M256">
        <v>3261.6000000000004</v>
      </c>
      <c r="N256">
        <v>6545.85</v>
      </c>
    </row>
    <row r="257" spans="1:14" x14ac:dyDescent="0.25">
      <c r="A257" s="3">
        <v>10711</v>
      </c>
      <c r="B257" s="4">
        <v>44924</v>
      </c>
      <c r="C257" t="s">
        <v>25</v>
      </c>
      <c r="D257" s="24">
        <v>9.9499999999999993</v>
      </c>
      <c r="E257" s="3">
        <v>282</v>
      </c>
      <c r="F257" s="3">
        <v>2805.8999999999996</v>
      </c>
      <c r="G257" s="3" t="s">
        <v>51</v>
      </c>
      <c r="H257" s="3" t="s">
        <v>52</v>
      </c>
      <c r="I257" t="s">
        <v>23</v>
      </c>
      <c r="J257" t="e" vm="1">
        <v>#VALUE!</v>
      </c>
      <c r="K257" t="e" vm="8">
        <v>#VALUE!</v>
      </c>
      <c r="L257">
        <f>_xlfn.XLOOKUP(Table[[#This Row],[Product]],Clean!D:D,Clean!G:G)</f>
        <v>2.85</v>
      </c>
      <c r="M257">
        <v>803.7</v>
      </c>
      <c r="N257">
        <v>2002.1999999999996</v>
      </c>
    </row>
    <row r="258" spans="1:14" x14ac:dyDescent="0.25">
      <c r="A258" s="3">
        <v>10712</v>
      </c>
      <c r="B258" s="4">
        <v>44924</v>
      </c>
      <c r="C258" t="s">
        <v>9</v>
      </c>
      <c r="D258" s="24">
        <v>3.49</v>
      </c>
      <c r="E258" s="3">
        <v>631</v>
      </c>
      <c r="F258" s="3">
        <v>2202.19</v>
      </c>
      <c r="G258" s="3" t="s">
        <v>51</v>
      </c>
      <c r="H258" s="3" t="s">
        <v>52</v>
      </c>
      <c r="I258" t="s">
        <v>23</v>
      </c>
      <c r="J258" t="e" vm="1">
        <v>#VALUE!</v>
      </c>
      <c r="K258" t="e" vm="8">
        <v>#VALUE!</v>
      </c>
      <c r="L258">
        <f>_xlfn.XLOOKUP(Table[[#This Row],[Product]],Clean!D:D,Clean!G:G)</f>
        <v>0.88</v>
      </c>
      <c r="M258">
        <v>555.28</v>
      </c>
      <c r="N258">
        <v>1646.91</v>
      </c>
    </row>
    <row r="259" spans="1:14" x14ac:dyDescent="0.25">
      <c r="A259" s="3">
        <v>10713</v>
      </c>
      <c r="B259" s="4">
        <v>44924</v>
      </c>
      <c r="C259" t="s">
        <v>14</v>
      </c>
      <c r="D259" s="24">
        <v>2.95</v>
      </c>
      <c r="E259" s="3">
        <v>678</v>
      </c>
      <c r="F259" s="3">
        <v>2000.1000000000001</v>
      </c>
      <c r="G259" s="3" t="s">
        <v>51</v>
      </c>
      <c r="H259" s="3" t="s">
        <v>52</v>
      </c>
      <c r="I259" t="s">
        <v>23</v>
      </c>
      <c r="J259" t="e" vm="1">
        <v>#VALUE!</v>
      </c>
      <c r="K259" t="e" vm="8">
        <v>#VALUE!</v>
      </c>
      <c r="L259">
        <f>_xlfn.XLOOKUP(Table[[#This Row],[Product]],Clean!D:D,Clean!G:G)</f>
        <v>0.47</v>
      </c>
      <c r="M259">
        <v>318.65999999999997</v>
      </c>
      <c r="N259">
        <v>1681.44</v>
      </c>
    </row>
    <row r="260" spans="1:14" x14ac:dyDescent="0.25">
      <c r="B260"/>
    </row>
    <row r="261" spans="1:14" x14ac:dyDescent="0.25">
      <c r="B261"/>
    </row>
    <row r="262" spans="1:14" x14ac:dyDescent="0.25">
      <c r="B262"/>
    </row>
    <row r="263" spans="1:14" x14ac:dyDescent="0.25">
      <c r="B263"/>
    </row>
    <row r="264" spans="1:14" x14ac:dyDescent="0.25">
      <c r="B264"/>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3B870-70F9-2142-A792-3E9BFAB50EAE}">
  <dimension ref="B2:M256"/>
  <sheetViews>
    <sheetView workbookViewId="0">
      <selection activeCell="I11" sqref="I11"/>
    </sheetView>
  </sheetViews>
  <sheetFormatPr defaultColWidth="10.625" defaultRowHeight="15.75" x14ac:dyDescent="0.25"/>
  <sheetData>
    <row r="2" spans="2:13" x14ac:dyDescent="0.25">
      <c r="B2" s="1" t="s">
        <v>0</v>
      </c>
      <c r="C2" s="1" t="s">
        <v>1</v>
      </c>
      <c r="D2" s="1" t="s">
        <v>2</v>
      </c>
      <c r="E2" s="2" t="s">
        <v>3</v>
      </c>
      <c r="F2" s="1" t="s">
        <v>4</v>
      </c>
      <c r="G2" s="2" t="s">
        <v>48</v>
      </c>
      <c r="H2" s="1" t="s">
        <v>8</v>
      </c>
      <c r="I2" s="1" t="s">
        <v>45</v>
      </c>
      <c r="J2" s="1" t="s">
        <v>5</v>
      </c>
      <c r="K2" s="1" t="s">
        <v>6</v>
      </c>
      <c r="L2" s="1" t="s">
        <v>7</v>
      </c>
      <c r="M2" s="1" t="s">
        <v>46</v>
      </c>
    </row>
    <row r="3" spans="2:13" x14ac:dyDescent="0.25">
      <c r="B3" s="3">
        <v>10452</v>
      </c>
      <c r="C3" s="4">
        <v>44872</v>
      </c>
      <c r="D3" t="s">
        <v>9</v>
      </c>
      <c r="E3" s="3">
        <v>3.49</v>
      </c>
      <c r="F3" s="20">
        <v>574</v>
      </c>
      <c r="G3" s="3">
        <v>0.88</v>
      </c>
      <c r="H3" t="e" vm="11">
        <v>#VALUE!</v>
      </c>
      <c r="I3" t="e" cm="1" vm="4">
        <f t="array" ref="I3">_FV(H3,"Country/region",TRUE)</f>
        <v>#VALUE!</v>
      </c>
      <c r="J3" t="s">
        <v>10</v>
      </c>
      <c r="K3" t="s">
        <v>11</v>
      </c>
      <c r="L3" t="s">
        <v>38</v>
      </c>
      <c r="M3">
        <f>Table1[[#This Row],[Price]]*Table1[[#This Row],[Quantity]]</f>
        <v>2003.2600000000002</v>
      </c>
    </row>
    <row r="4" spans="2:13" x14ac:dyDescent="0.25">
      <c r="B4" s="3">
        <v>10453</v>
      </c>
      <c r="C4" s="4">
        <v>44872</v>
      </c>
      <c r="D4" t="s">
        <v>14</v>
      </c>
      <c r="E4" s="3">
        <v>2.95</v>
      </c>
      <c r="F4" s="20">
        <v>746</v>
      </c>
      <c r="G4" s="3">
        <v>0.47</v>
      </c>
      <c r="H4" t="e" vm="12">
        <v>#VALUE!</v>
      </c>
      <c r="I4" t="e" cm="1" vm="6">
        <f t="array" ref="I4">_FV(H4,"Country/region",TRUE)</f>
        <v>#VALUE!</v>
      </c>
      <c r="J4" t="s">
        <v>10</v>
      </c>
      <c r="K4" t="s">
        <v>11</v>
      </c>
      <c r="L4" t="s">
        <v>31</v>
      </c>
      <c r="M4">
        <f>Table1[[#This Row],[Price]]*Table1[[#This Row],[Quantity]]</f>
        <v>2200.7000000000003</v>
      </c>
    </row>
    <row r="5" spans="2:13" x14ac:dyDescent="0.25">
      <c r="B5" s="3">
        <v>10454</v>
      </c>
      <c r="C5" s="4">
        <v>44872</v>
      </c>
      <c r="D5" t="s">
        <v>17</v>
      </c>
      <c r="E5" s="3">
        <v>4.99</v>
      </c>
      <c r="F5" s="20">
        <v>201</v>
      </c>
      <c r="G5" s="3">
        <v>2.25</v>
      </c>
      <c r="H5" t="e" vm="13">
        <v>#VALUE!</v>
      </c>
      <c r="I5" t="e" cm="1" vm="2">
        <f t="array" ref="I5">_FV(H5,"Country/region",TRUE)</f>
        <v>#VALUE!</v>
      </c>
      <c r="J5" t="s">
        <v>18</v>
      </c>
      <c r="K5" t="s">
        <v>11</v>
      </c>
      <c r="L5" t="s">
        <v>35</v>
      </c>
      <c r="M5">
        <f>Table1[[#This Row],[Price]]*Table1[[#This Row],[Quantity]]</f>
        <v>1002.99</v>
      </c>
    </row>
    <row r="6" spans="2:13" x14ac:dyDescent="0.25">
      <c r="B6" s="3">
        <v>10455</v>
      </c>
      <c r="C6" s="4">
        <v>44873</v>
      </c>
      <c r="D6" t="s">
        <v>21</v>
      </c>
      <c r="E6" s="3">
        <v>12.99</v>
      </c>
      <c r="F6" s="20">
        <v>570</v>
      </c>
      <c r="G6" s="3">
        <v>4.32</v>
      </c>
      <c r="H6" t="e" vm="14">
        <v>#VALUE!</v>
      </c>
      <c r="I6" t="e" cm="1" vm="8">
        <f t="array" ref="I6">_FV(H6,"Country/region",TRUE)</f>
        <v>#VALUE!</v>
      </c>
      <c r="J6" t="s">
        <v>18</v>
      </c>
      <c r="K6" t="s">
        <v>22</v>
      </c>
      <c r="L6" t="s">
        <v>23</v>
      </c>
      <c r="M6">
        <f>Table1[[#This Row],[Price]]*Table1[[#This Row],[Quantity]]</f>
        <v>7404.3</v>
      </c>
    </row>
    <row r="7" spans="2:13" x14ac:dyDescent="0.25">
      <c r="B7" s="3">
        <v>10456</v>
      </c>
      <c r="C7" s="4">
        <v>44873</v>
      </c>
      <c r="D7" t="s">
        <v>25</v>
      </c>
      <c r="E7" s="3">
        <v>9.9499999999999993</v>
      </c>
      <c r="F7" s="20">
        <v>202</v>
      </c>
      <c r="G7" s="3">
        <v>2.85</v>
      </c>
      <c r="H7" t="e" vm="14">
        <v>#VALUE!</v>
      </c>
      <c r="I7" t="e" cm="1" vm="8">
        <f t="array" ref="I7">_FV(H7,"Country/region",TRUE)</f>
        <v>#VALUE!</v>
      </c>
      <c r="J7" t="s">
        <v>18</v>
      </c>
      <c r="K7" t="s">
        <v>22</v>
      </c>
      <c r="L7" t="s">
        <v>23</v>
      </c>
      <c r="M7">
        <f>Table1[[#This Row],[Price]]*Table1[[#This Row],[Quantity]]</f>
        <v>2009.8999999999999</v>
      </c>
    </row>
    <row r="8" spans="2:13" x14ac:dyDescent="0.25">
      <c r="B8" s="3">
        <v>10457</v>
      </c>
      <c r="C8" s="4">
        <v>44873</v>
      </c>
      <c r="D8" t="s">
        <v>9</v>
      </c>
      <c r="E8" s="3">
        <v>3.49</v>
      </c>
      <c r="F8" s="20">
        <v>574</v>
      </c>
      <c r="G8" s="3">
        <v>0.88</v>
      </c>
      <c r="H8" t="e" vm="15">
        <v>#VALUE!</v>
      </c>
      <c r="I8" t="e" cm="1" vm="10">
        <f t="array" ref="I8">_FV(H8,"Country/region",TRUE)</f>
        <v>#VALUE!</v>
      </c>
      <c r="J8" t="s">
        <v>18</v>
      </c>
      <c r="K8" t="s">
        <v>22</v>
      </c>
      <c r="L8" t="s">
        <v>28</v>
      </c>
      <c r="M8">
        <f>Table1[[#This Row],[Price]]*Table1[[#This Row],[Quantity]]</f>
        <v>2003.2600000000002</v>
      </c>
    </row>
    <row r="9" spans="2:13" x14ac:dyDescent="0.25">
      <c r="B9" s="3">
        <v>10459</v>
      </c>
      <c r="C9" s="4">
        <v>44873</v>
      </c>
      <c r="D9" t="s">
        <v>17</v>
      </c>
      <c r="E9" s="3">
        <v>4.99</v>
      </c>
      <c r="F9" s="20">
        <v>201</v>
      </c>
      <c r="G9" s="3">
        <v>2.25</v>
      </c>
      <c r="H9" t="e" vm="15">
        <v>#VALUE!</v>
      </c>
      <c r="I9" t="e" cm="1" vm="10">
        <f t="array" ref="I9">_FV(H9,"Country/region",TRUE)</f>
        <v>#VALUE!</v>
      </c>
      <c r="J9" t="s">
        <v>18</v>
      </c>
      <c r="K9" t="s">
        <v>22</v>
      </c>
      <c r="L9" t="s">
        <v>28</v>
      </c>
      <c r="M9">
        <f>Table1[[#This Row],[Price]]*Table1[[#This Row],[Quantity]]</f>
        <v>1002.99</v>
      </c>
    </row>
    <row r="10" spans="2:13" x14ac:dyDescent="0.25">
      <c r="B10" s="3">
        <v>10460</v>
      </c>
      <c r="C10" s="4">
        <v>44874</v>
      </c>
      <c r="D10" t="s">
        <v>21</v>
      </c>
      <c r="E10" s="3">
        <v>12.99</v>
      </c>
      <c r="F10" s="20">
        <v>555</v>
      </c>
      <c r="G10" s="3">
        <v>4.32</v>
      </c>
      <c r="H10" t="e" vm="14">
        <v>#VALUE!</v>
      </c>
      <c r="I10" t="e" cm="1" vm="8">
        <f t="array" ref="I10">_FV(H10,"Country/region",TRUE)</f>
        <v>#VALUE!</v>
      </c>
      <c r="J10" t="s">
        <v>18</v>
      </c>
      <c r="K10" t="s">
        <v>22</v>
      </c>
      <c r="L10" t="s">
        <v>23</v>
      </c>
      <c r="M10">
        <f>Table1[[#This Row],[Price]]*Table1[[#This Row],[Quantity]]</f>
        <v>7209.45</v>
      </c>
    </row>
    <row r="11" spans="2:13" x14ac:dyDescent="0.25">
      <c r="B11" s="3">
        <v>10461</v>
      </c>
      <c r="C11" s="4">
        <v>44874</v>
      </c>
      <c r="D11" t="s">
        <v>25</v>
      </c>
      <c r="E11" s="3">
        <v>9.9499999999999993</v>
      </c>
      <c r="F11" s="20">
        <v>202</v>
      </c>
      <c r="G11" s="3">
        <v>2.85</v>
      </c>
      <c r="H11" t="e" vm="15">
        <v>#VALUE!</v>
      </c>
      <c r="I11" t="e" cm="1" vm="10">
        <f t="array" ref="I11">_FV(H11,"Country/region",TRUE)</f>
        <v>#VALUE!</v>
      </c>
      <c r="J11" t="s">
        <v>18</v>
      </c>
      <c r="K11" t="s">
        <v>22</v>
      </c>
      <c r="L11" t="s">
        <v>28</v>
      </c>
      <c r="M11">
        <f>Table1[[#This Row],[Price]]*Table1[[#This Row],[Quantity]]</f>
        <v>2009.8999999999999</v>
      </c>
    </row>
    <row r="12" spans="2:13" x14ac:dyDescent="0.25">
      <c r="B12" s="3">
        <v>10462</v>
      </c>
      <c r="C12" s="4">
        <v>44874</v>
      </c>
      <c r="D12" t="s">
        <v>9</v>
      </c>
      <c r="E12" s="3">
        <v>3.49</v>
      </c>
      <c r="F12" s="20">
        <v>574</v>
      </c>
      <c r="G12" s="3">
        <v>0.88</v>
      </c>
      <c r="H12" t="e" vm="15">
        <v>#VALUE!</v>
      </c>
      <c r="I12" t="e" cm="1" vm="10">
        <f t="array" ref="I12">_FV(H12,"Country/region",TRUE)</f>
        <v>#VALUE!</v>
      </c>
      <c r="J12" t="s">
        <v>18</v>
      </c>
      <c r="K12" t="s">
        <v>22</v>
      </c>
      <c r="L12" t="s">
        <v>28</v>
      </c>
      <c r="M12">
        <f>Table1[[#This Row],[Price]]*Table1[[#This Row],[Quantity]]</f>
        <v>2003.2600000000002</v>
      </c>
    </row>
    <row r="13" spans="2:13" x14ac:dyDescent="0.25">
      <c r="B13" s="3">
        <v>10463</v>
      </c>
      <c r="C13" s="4">
        <v>44874</v>
      </c>
      <c r="D13" t="s">
        <v>14</v>
      </c>
      <c r="E13" s="3">
        <v>2.95</v>
      </c>
      <c r="F13" s="20">
        <v>678</v>
      </c>
      <c r="G13" s="3">
        <v>0.47</v>
      </c>
      <c r="H13" t="e" vm="15">
        <v>#VALUE!</v>
      </c>
      <c r="I13" t="e" cm="1" vm="10">
        <f t="array" ref="I13">_FV(H13,"Country/region",TRUE)</f>
        <v>#VALUE!</v>
      </c>
      <c r="J13" t="s">
        <v>18</v>
      </c>
      <c r="K13" t="s">
        <v>22</v>
      </c>
      <c r="L13" t="s">
        <v>28</v>
      </c>
      <c r="M13">
        <f>Table1[[#This Row],[Price]]*Table1[[#This Row],[Quantity]]</f>
        <v>2000.1000000000001</v>
      </c>
    </row>
    <row r="14" spans="2:13" x14ac:dyDescent="0.25">
      <c r="B14" s="3">
        <v>10464</v>
      </c>
      <c r="C14" s="4">
        <v>44874</v>
      </c>
      <c r="D14" t="s">
        <v>17</v>
      </c>
      <c r="E14" s="3">
        <v>4.99</v>
      </c>
      <c r="F14" s="20">
        <v>201</v>
      </c>
      <c r="G14" s="3">
        <v>2.25</v>
      </c>
      <c r="H14" t="e" vm="15">
        <v>#VALUE!</v>
      </c>
      <c r="I14" t="e" cm="1" vm="10">
        <f t="array" ref="I14">_FV(H14,"Country/region",TRUE)</f>
        <v>#VALUE!</v>
      </c>
      <c r="J14" t="s">
        <v>18</v>
      </c>
      <c r="K14" t="s">
        <v>22</v>
      </c>
      <c r="L14" t="s">
        <v>28</v>
      </c>
      <c r="M14">
        <f>Table1[[#This Row],[Price]]*Table1[[#This Row],[Quantity]]</f>
        <v>1002.99</v>
      </c>
    </row>
    <row r="15" spans="2:13" x14ac:dyDescent="0.25">
      <c r="B15" s="3">
        <v>10465</v>
      </c>
      <c r="C15" s="4">
        <v>44875</v>
      </c>
      <c r="D15" t="s">
        <v>21</v>
      </c>
      <c r="E15" s="3">
        <v>12.99</v>
      </c>
      <c r="F15" s="20">
        <v>555</v>
      </c>
      <c r="G15" s="3">
        <v>4.32</v>
      </c>
      <c r="H15" t="e" vm="12">
        <v>#VALUE!</v>
      </c>
      <c r="I15" t="e" cm="1" vm="6">
        <f t="array" ref="I15">_FV(H15,"Country/region",TRUE)</f>
        <v>#VALUE!</v>
      </c>
      <c r="J15" t="s">
        <v>18</v>
      </c>
      <c r="K15" t="s">
        <v>22</v>
      </c>
      <c r="L15" t="s">
        <v>31</v>
      </c>
      <c r="M15">
        <f>Table1[[#This Row],[Price]]*Table1[[#This Row],[Quantity]]</f>
        <v>7209.45</v>
      </c>
    </row>
    <row r="16" spans="2:13" x14ac:dyDescent="0.25">
      <c r="B16" s="3">
        <v>10466</v>
      </c>
      <c r="C16" s="4">
        <v>44875</v>
      </c>
      <c r="D16" t="s">
        <v>25</v>
      </c>
      <c r="E16" s="3">
        <v>9.9499999999999993</v>
      </c>
      <c r="F16" s="20">
        <v>202</v>
      </c>
      <c r="G16" s="3">
        <v>2.85</v>
      </c>
      <c r="H16" t="e" vm="12">
        <v>#VALUE!</v>
      </c>
      <c r="I16" t="e" cm="1" vm="6">
        <f t="array" ref="I16">_FV(H16,"Country/region",TRUE)</f>
        <v>#VALUE!</v>
      </c>
      <c r="J16" t="s">
        <v>18</v>
      </c>
      <c r="K16" t="s">
        <v>22</v>
      </c>
      <c r="L16" t="s">
        <v>31</v>
      </c>
      <c r="M16">
        <f>Table1[[#This Row],[Price]]*Table1[[#This Row],[Quantity]]</f>
        <v>2009.8999999999999</v>
      </c>
    </row>
    <row r="17" spans="2:13" x14ac:dyDescent="0.25">
      <c r="B17" s="3">
        <v>10467</v>
      </c>
      <c r="C17" s="4">
        <v>44875</v>
      </c>
      <c r="D17" t="s">
        <v>9</v>
      </c>
      <c r="E17" s="3">
        <v>3.49</v>
      </c>
      <c r="F17" s="20">
        <v>574</v>
      </c>
      <c r="G17" s="3">
        <v>0.88</v>
      </c>
      <c r="H17" t="e" vm="12">
        <v>#VALUE!</v>
      </c>
      <c r="I17" t="e" cm="1" vm="6">
        <f t="array" ref="I17">_FV(H17,"Country/region",TRUE)</f>
        <v>#VALUE!</v>
      </c>
      <c r="J17" t="s">
        <v>18</v>
      </c>
      <c r="K17" t="s">
        <v>22</v>
      </c>
      <c r="L17" t="s">
        <v>31</v>
      </c>
      <c r="M17">
        <f>Table1[[#This Row],[Price]]*Table1[[#This Row],[Quantity]]</f>
        <v>2003.2600000000002</v>
      </c>
    </row>
    <row r="18" spans="2:13" x14ac:dyDescent="0.25">
      <c r="B18" s="3">
        <v>10468</v>
      </c>
      <c r="C18" s="4">
        <v>44875</v>
      </c>
      <c r="D18" t="s">
        <v>14</v>
      </c>
      <c r="E18" s="3">
        <v>2.95</v>
      </c>
      <c r="F18" s="20">
        <v>678</v>
      </c>
      <c r="G18" s="3">
        <v>0.47</v>
      </c>
      <c r="H18" t="e" vm="12">
        <v>#VALUE!</v>
      </c>
      <c r="I18" t="e" cm="1" vm="6">
        <f t="array" ref="I18">_FV(H18,"Country/region",TRUE)</f>
        <v>#VALUE!</v>
      </c>
      <c r="J18" t="s">
        <v>18</v>
      </c>
      <c r="K18" t="s">
        <v>22</v>
      </c>
      <c r="L18" t="s">
        <v>31</v>
      </c>
      <c r="M18">
        <f>Table1[[#This Row],[Price]]*Table1[[#This Row],[Quantity]]</f>
        <v>2000.1000000000001</v>
      </c>
    </row>
    <row r="19" spans="2:13" x14ac:dyDescent="0.25">
      <c r="B19" s="3">
        <v>10470</v>
      </c>
      <c r="C19" s="4">
        <v>44876</v>
      </c>
      <c r="D19" t="s">
        <v>21</v>
      </c>
      <c r="E19" s="3">
        <v>12.99</v>
      </c>
      <c r="F19" s="20">
        <v>555</v>
      </c>
      <c r="G19" s="3">
        <v>4.32</v>
      </c>
      <c r="H19" t="e" vm="12">
        <v>#VALUE!</v>
      </c>
      <c r="I19" t="e" cm="1" vm="6">
        <f t="array" ref="I19">_FV(H19,"Country/region",TRUE)</f>
        <v>#VALUE!</v>
      </c>
      <c r="J19" t="s">
        <v>18</v>
      </c>
      <c r="K19" t="s">
        <v>22</v>
      </c>
      <c r="L19" t="s">
        <v>31</v>
      </c>
      <c r="M19">
        <f>Table1[[#This Row],[Price]]*Table1[[#This Row],[Quantity]]</f>
        <v>7209.45</v>
      </c>
    </row>
    <row r="20" spans="2:13" x14ac:dyDescent="0.25">
      <c r="B20" s="3">
        <v>10471</v>
      </c>
      <c r="C20" s="4">
        <v>44876</v>
      </c>
      <c r="D20" t="s">
        <v>25</v>
      </c>
      <c r="E20" s="3">
        <v>9.9499999999999993</v>
      </c>
      <c r="F20" s="20">
        <v>202</v>
      </c>
      <c r="G20" s="3">
        <v>2.85</v>
      </c>
      <c r="H20" t="e" vm="12">
        <v>#VALUE!</v>
      </c>
      <c r="I20" t="e" cm="1" vm="6">
        <f t="array" ref="I20">_FV(H20,"Country/region",TRUE)</f>
        <v>#VALUE!</v>
      </c>
      <c r="J20" t="s">
        <v>18</v>
      </c>
      <c r="K20" t="s">
        <v>22</v>
      </c>
      <c r="L20" t="s">
        <v>31</v>
      </c>
      <c r="M20">
        <f>Table1[[#This Row],[Price]]*Table1[[#This Row],[Quantity]]</f>
        <v>2009.8999999999999</v>
      </c>
    </row>
    <row r="21" spans="2:13" x14ac:dyDescent="0.25">
      <c r="B21" s="3">
        <v>10472</v>
      </c>
      <c r="C21" s="4">
        <v>44876</v>
      </c>
      <c r="D21" t="s">
        <v>9</v>
      </c>
      <c r="E21" s="3">
        <v>3.49</v>
      </c>
      <c r="F21" s="20">
        <v>631</v>
      </c>
      <c r="G21" s="3">
        <v>0.88</v>
      </c>
      <c r="H21" t="e" vm="12">
        <v>#VALUE!</v>
      </c>
      <c r="I21" t="e" cm="1" vm="6">
        <f t="array" ref="I21">_FV(H21,"Country/region",TRUE)</f>
        <v>#VALUE!</v>
      </c>
      <c r="J21" t="s">
        <v>18</v>
      </c>
      <c r="K21" t="s">
        <v>22</v>
      </c>
      <c r="L21" t="s">
        <v>31</v>
      </c>
      <c r="M21">
        <f>Table1[[#This Row],[Price]]*Table1[[#This Row],[Quantity]]</f>
        <v>2202.19</v>
      </c>
    </row>
    <row r="22" spans="2:13" x14ac:dyDescent="0.25">
      <c r="B22" s="3">
        <v>10473</v>
      </c>
      <c r="C22" s="4">
        <v>44876</v>
      </c>
      <c r="D22" t="s">
        <v>14</v>
      </c>
      <c r="E22" s="3">
        <v>2.95</v>
      </c>
      <c r="F22" s="20">
        <v>678</v>
      </c>
      <c r="G22" s="3">
        <v>0.47</v>
      </c>
      <c r="H22" t="e" vm="12">
        <v>#VALUE!</v>
      </c>
      <c r="I22" t="e" cm="1" vm="6">
        <f t="array" ref="I22">_FV(H22,"Country/region",TRUE)</f>
        <v>#VALUE!</v>
      </c>
      <c r="J22" t="s">
        <v>18</v>
      </c>
      <c r="K22" t="s">
        <v>22</v>
      </c>
      <c r="L22" t="s">
        <v>31</v>
      </c>
      <c r="M22">
        <f>Table1[[#This Row],[Price]]*Table1[[#This Row],[Quantity]]</f>
        <v>2000.1000000000001</v>
      </c>
    </row>
    <row r="23" spans="2:13" x14ac:dyDescent="0.25">
      <c r="B23" s="3">
        <v>10474</v>
      </c>
      <c r="C23" s="4">
        <v>44876</v>
      </c>
      <c r="D23" t="s">
        <v>17</v>
      </c>
      <c r="E23" s="3">
        <v>4.99</v>
      </c>
      <c r="F23" s="20">
        <v>201</v>
      </c>
      <c r="G23" s="3">
        <v>2.25</v>
      </c>
      <c r="H23" t="e" vm="12">
        <v>#VALUE!</v>
      </c>
      <c r="I23" t="e" cm="1" vm="6">
        <f t="array" ref="I23">_FV(H23,"Country/region",TRUE)</f>
        <v>#VALUE!</v>
      </c>
      <c r="J23" t="s">
        <v>18</v>
      </c>
      <c r="K23" t="s">
        <v>22</v>
      </c>
      <c r="L23" t="s">
        <v>31</v>
      </c>
      <c r="M23">
        <f>Table1[[#This Row],[Price]]*Table1[[#This Row],[Quantity]]</f>
        <v>1002.99</v>
      </c>
    </row>
    <row r="24" spans="2:13" x14ac:dyDescent="0.25">
      <c r="B24" s="3">
        <v>10475</v>
      </c>
      <c r="C24" s="4">
        <v>44877</v>
      </c>
      <c r="D24" t="s">
        <v>21</v>
      </c>
      <c r="E24" s="3">
        <v>12.99</v>
      </c>
      <c r="F24" s="20">
        <v>524</v>
      </c>
      <c r="G24" s="3">
        <v>4.32</v>
      </c>
      <c r="H24" t="e" vm="12">
        <v>#VALUE!</v>
      </c>
      <c r="I24" t="e" cm="1" vm="6">
        <f t="array" ref="I24">_FV(H24,"Country/region",TRUE)</f>
        <v>#VALUE!</v>
      </c>
      <c r="J24" t="s">
        <v>18</v>
      </c>
      <c r="K24" t="s">
        <v>22</v>
      </c>
      <c r="L24" t="s">
        <v>31</v>
      </c>
      <c r="M24">
        <f>Table1[[#This Row],[Price]]*Table1[[#This Row],[Quantity]]</f>
        <v>6806.76</v>
      </c>
    </row>
    <row r="25" spans="2:13" x14ac:dyDescent="0.25">
      <c r="B25" s="3">
        <v>10476</v>
      </c>
      <c r="C25" s="4">
        <v>44877</v>
      </c>
      <c r="D25" t="s">
        <v>25</v>
      </c>
      <c r="E25" s="3">
        <v>9.9499999999999993</v>
      </c>
      <c r="F25" s="20">
        <v>202</v>
      </c>
      <c r="G25" s="3">
        <v>2.85</v>
      </c>
      <c r="H25" t="e" vm="12">
        <v>#VALUE!</v>
      </c>
      <c r="I25" t="e" cm="1" vm="6">
        <f t="array" ref="I25">_FV(H25,"Country/region",TRUE)</f>
        <v>#VALUE!</v>
      </c>
      <c r="J25" t="s">
        <v>18</v>
      </c>
      <c r="K25" t="s">
        <v>22</v>
      </c>
      <c r="L25" t="s">
        <v>31</v>
      </c>
      <c r="M25">
        <f>Table1[[#This Row],[Price]]*Table1[[#This Row],[Quantity]]</f>
        <v>2009.8999999999999</v>
      </c>
    </row>
    <row r="26" spans="2:13" x14ac:dyDescent="0.25">
      <c r="B26" s="3">
        <v>10477</v>
      </c>
      <c r="C26" s="4">
        <v>44877</v>
      </c>
      <c r="D26" t="s">
        <v>9</v>
      </c>
      <c r="E26" s="3">
        <v>3.49</v>
      </c>
      <c r="F26" s="20">
        <v>631</v>
      </c>
      <c r="G26" s="3">
        <v>0.88</v>
      </c>
      <c r="H26" t="e" vm="12">
        <v>#VALUE!</v>
      </c>
      <c r="I26" t="e" cm="1" vm="6">
        <f t="array" ref="I26">_FV(H26,"Country/region",TRUE)</f>
        <v>#VALUE!</v>
      </c>
      <c r="J26" t="s">
        <v>18</v>
      </c>
      <c r="K26" t="s">
        <v>22</v>
      </c>
      <c r="L26" t="s">
        <v>31</v>
      </c>
      <c r="M26">
        <f>Table1[[#This Row],[Price]]*Table1[[#This Row],[Quantity]]</f>
        <v>2202.19</v>
      </c>
    </row>
    <row r="27" spans="2:13" x14ac:dyDescent="0.25">
      <c r="B27" s="3">
        <v>10478</v>
      </c>
      <c r="C27" s="4">
        <v>44877</v>
      </c>
      <c r="D27" t="s">
        <v>14</v>
      </c>
      <c r="E27" s="3">
        <v>2.95</v>
      </c>
      <c r="F27" s="20">
        <v>678</v>
      </c>
      <c r="G27" s="3">
        <v>0.47</v>
      </c>
      <c r="H27" t="e" vm="12">
        <v>#VALUE!</v>
      </c>
      <c r="I27" t="e" cm="1" vm="6">
        <f t="array" ref="I27">_FV(H27,"Country/region",TRUE)</f>
        <v>#VALUE!</v>
      </c>
      <c r="J27" t="s">
        <v>18</v>
      </c>
      <c r="K27" t="s">
        <v>22</v>
      </c>
      <c r="L27" t="s">
        <v>31</v>
      </c>
      <c r="M27">
        <f>Table1[[#This Row],[Price]]*Table1[[#This Row],[Quantity]]</f>
        <v>2000.1000000000001</v>
      </c>
    </row>
    <row r="28" spans="2:13" x14ac:dyDescent="0.25">
      <c r="B28" s="3">
        <v>10479</v>
      </c>
      <c r="C28" s="4">
        <v>44877</v>
      </c>
      <c r="D28" t="s">
        <v>17</v>
      </c>
      <c r="E28" s="3">
        <v>4.99</v>
      </c>
      <c r="F28" s="20">
        <v>201</v>
      </c>
      <c r="G28" s="3">
        <v>2.25</v>
      </c>
      <c r="H28" t="e" vm="12">
        <v>#VALUE!</v>
      </c>
      <c r="I28" t="e" cm="1" vm="6">
        <f t="array" ref="I28">_FV(H28,"Country/region",TRUE)</f>
        <v>#VALUE!</v>
      </c>
      <c r="J28" t="s">
        <v>18</v>
      </c>
      <c r="K28" t="s">
        <v>22</v>
      </c>
      <c r="L28" t="s">
        <v>31</v>
      </c>
      <c r="M28">
        <f>Table1[[#This Row],[Price]]*Table1[[#This Row],[Quantity]]</f>
        <v>1002.99</v>
      </c>
    </row>
    <row r="29" spans="2:13" x14ac:dyDescent="0.25">
      <c r="B29" s="3">
        <v>10480</v>
      </c>
      <c r="C29" s="4">
        <v>44878</v>
      </c>
      <c r="D29" t="s">
        <v>21</v>
      </c>
      <c r="E29" s="3">
        <v>12.99</v>
      </c>
      <c r="F29" s="20">
        <v>509</v>
      </c>
      <c r="G29" s="3">
        <v>4.32</v>
      </c>
      <c r="H29" t="e" vm="12">
        <v>#VALUE!</v>
      </c>
      <c r="I29" t="e" cm="1" vm="6">
        <f t="array" ref="I29">_FV(H29,"Country/region",TRUE)</f>
        <v>#VALUE!</v>
      </c>
      <c r="J29" t="s">
        <v>18</v>
      </c>
      <c r="K29" t="s">
        <v>22</v>
      </c>
      <c r="L29" t="s">
        <v>31</v>
      </c>
      <c r="M29">
        <f>Table1[[#This Row],[Price]]*Table1[[#This Row],[Quantity]]</f>
        <v>6611.91</v>
      </c>
    </row>
    <row r="30" spans="2:13" x14ac:dyDescent="0.25">
      <c r="B30" s="3">
        <v>10481</v>
      </c>
      <c r="C30" s="4">
        <v>44878</v>
      </c>
      <c r="D30" t="s">
        <v>25</v>
      </c>
      <c r="E30" s="3">
        <v>9.9499999999999993</v>
      </c>
      <c r="F30" s="20">
        <v>202</v>
      </c>
      <c r="G30" s="3">
        <v>2.85</v>
      </c>
      <c r="H30" t="e" vm="12">
        <v>#VALUE!</v>
      </c>
      <c r="I30" t="e" cm="1" vm="6">
        <f t="array" ref="I30">_FV(H30,"Country/region",TRUE)</f>
        <v>#VALUE!</v>
      </c>
      <c r="J30" t="s">
        <v>18</v>
      </c>
      <c r="K30" t="s">
        <v>22</v>
      </c>
      <c r="L30" t="s">
        <v>31</v>
      </c>
      <c r="M30">
        <f>Table1[[#This Row],[Price]]*Table1[[#This Row],[Quantity]]</f>
        <v>2009.8999999999999</v>
      </c>
    </row>
    <row r="31" spans="2:13" x14ac:dyDescent="0.25">
      <c r="B31" s="3">
        <v>10482</v>
      </c>
      <c r="C31" s="4">
        <v>44878</v>
      </c>
      <c r="D31" t="s">
        <v>9</v>
      </c>
      <c r="E31" s="3">
        <v>25.5</v>
      </c>
      <c r="F31" s="20">
        <v>631</v>
      </c>
      <c r="G31" s="3">
        <v>0.88</v>
      </c>
      <c r="H31" t="e" vm="13">
        <v>#VALUE!</v>
      </c>
      <c r="I31" t="e" cm="1" vm="2">
        <f t="array" ref="I31">_FV(H31,"Country/region",TRUE)</f>
        <v>#VALUE!</v>
      </c>
      <c r="J31" t="s">
        <v>18</v>
      </c>
      <c r="K31" t="s">
        <v>22</v>
      </c>
      <c r="L31" t="s">
        <v>35</v>
      </c>
      <c r="M31">
        <f>Table1[[#This Row],[Price]]*Table1[[#This Row],[Quantity]]</f>
        <v>16090.5</v>
      </c>
    </row>
    <row r="32" spans="2:13" x14ac:dyDescent="0.25">
      <c r="B32" s="3">
        <v>10483</v>
      </c>
      <c r="C32" s="4">
        <v>44878</v>
      </c>
      <c r="D32" t="s">
        <v>14</v>
      </c>
      <c r="E32" s="3">
        <v>33.22</v>
      </c>
      <c r="F32" s="20">
        <v>678</v>
      </c>
      <c r="G32" s="3">
        <v>0.47</v>
      </c>
      <c r="H32" t="e" vm="13">
        <v>#VALUE!</v>
      </c>
      <c r="I32" t="e" cm="1" vm="2">
        <f t="array" ref="I32">_FV(H32,"Country/region",TRUE)</f>
        <v>#VALUE!</v>
      </c>
      <c r="J32" t="s">
        <v>18</v>
      </c>
      <c r="K32" t="s">
        <v>22</v>
      </c>
      <c r="L32" t="s">
        <v>35</v>
      </c>
      <c r="M32">
        <f>Table1[[#This Row],[Price]]*Table1[[#This Row],[Quantity]]</f>
        <v>22523.16</v>
      </c>
    </row>
    <row r="33" spans="2:13" x14ac:dyDescent="0.25">
      <c r="B33" s="3">
        <v>10484</v>
      </c>
      <c r="C33" s="4">
        <v>44878</v>
      </c>
      <c r="D33" t="s">
        <v>17</v>
      </c>
      <c r="E33" s="3">
        <v>21.44</v>
      </c>
      <c r="F33" s="20">
        <v>201</v>
      </c>
      <c r="G33" s="3">
        <v>2.25</v>
      </c>
      <c r="H33" t="e" vm="13">
        <v>#VALUE!</v>
      </c>
      <c r="I33" t="e" cm="1" vm="2">
        <f t="array" ref="I33">_FV(H33,"Country/region",TRUE)</f>
        <v>#VALUE!</v>
      </c>
      <c r="J33" t="s">
        <v>18</v>
      </c>
      <c r="K33" t="s">
        <v>22</v>
      </c>
      <c r="L33" t="s">
        <v>35</v>
      </c>
      <c r="M33">
        <f>Table1[[#This Row],[Price]]*Table1[[#This Row],[Quantity]]</f>
        <v>4309.4400000000005</v>
      </c>
    </row>
    <row r="34" spans="2:13" x14ac:dyDescent="0.25">
      <c r="B34" s="3">
        <v>10485</v>
      </c>
      <c r="C34" s="4">
        <v>44879</v>
      </c>
      <c r="D34" t="s">
        <v>21</v>
      </c>
      <c r="E34" s="3">
        <v>27.99</v>
      </c>
      <c r="F34" s="20">
        <v>524</v>
      </c>
      <c r="G34" s="3">
        <v>4.32</v>
      </c>
      <c r="H34" t="e" vm="13">
        <v>#VALUE!</v>
      </c>
      <c r="I34" t="e" cm="1" vm="2">
        <f t="array" ref="I34">_FV(H34,"Country/region",TRUE)</f>
        <v>#VALUE!</v>
      </c>
      <c r="J34" t="s">
        <v>18</v>
      </c>
      <c r="K34" t="s">
        <v>22</v>
      </c>
      <c r="L34" t="s">
        <v>35</v>
      </c>
      <c r="M34">
        <f>Table1[[#This Row],[Price]]*Table1[[#This Row],[Quantity]]</f>
        <v>14666.759999999998</v>
      </c>
    </row>
    <row r="35" spans="2:13" x14ac:dyDescent="0.25">
      <c r="B35" s="3">
        <v>10486</v>
      </c>
      <c r="C35" s="4">
        <v>44879</v>
      </c>
      <c r="D35" t="s">
        <v>25</v>
      </c>
      <c r="E35" s="3">
        <v>29.05</v>
      </c>
      <c r="F35" s="20">
        <v>202</v>
      </c>
      <c r="G35" s="3">
        <v>2.85</v>
      </c>
      <c r="H35" t="e" vm="13">
        <v>#VALUE!</v>
      </c>
      <c r="I35" t="e" cm="1" vm="2">
        <f t="array" ref="I35">_FV(H35,"Country/region",TRUE)</f>
        <v>#VALUE!</v>
      </c>
      <c r="J35" t="s">
        <v>18</v>
      </c>
      <c r="K35" t="s">
        <v>22</v>
      </c>
      <c r="L35" t="s">
        <v>35</v>
      </c>
      <c r="M35">
        <f>Table1[[#This Row],[Price]]*Table1[[#This Row],[Quantity]]</f>
        <v>5868.1</v>
      </c>
    </row>
    <row r="36" spans="2:13" x14ac:dyDescent="0.25">
      <c r="B36" s="3">
        <v>10487</v>
      </c>
      <c r="C36" s="4">
        <v>44879</v>
      </c>
      <c r="D36" t="s">
        <v>9</v>
      </c>
      <c r="E36" s="3">
        <v>3.49</v>
      </c>
      <c r="F36" s="20">
        <v>631</v>
      </c>
      <c r="G36" s="3">
        <v>0.88</v>
      </c>
      <c r="H36" t="e" vm="13">
        <v>#VALUE!</v>
      </c>
      <c r="I36" t="e" cm="1" vm="2">
        <f t="array" ref="I36">_FV(H36,"Country/region",TRUE)</f>
        <v>#VALUE!</v>
      </c>
      <c r="J36" t="s">
        <v>18</v>
      </c>
      <c r="K36" t="s">
        <v>22</v>
      </c>
      <c r="L36" t="s">
        <v>35</v>
      </c>
      <c r="M36">
        <f>Table1[[#This Row],[Price]]*Table1[[#This Row],[Quantity]]</f>
        <v>2202.19</v>
      </c>
    </row>
    <row r="37" spans="2:13" x14ac:dyDescent="0.25">
      <c r="B37" s="3">
        <v>10488</v>
      </c>
      <c r="C37" s="4">
        <v>44879</v>
      </c>
      <c r="D37" t="s">
        <v>14</v>
      </c>
      <c r="E37" s="3">
        <v>2.95</v>
      </c>
      <c r="F37" s="20">
        <v>678</v>
      </c>
      <c r="G37" s="3">
        <v>0.47</v>
      </c>
      <c r="H37" t="e" vm="13">
        <v>#VALUE!</v>
      </c>
      <c r="I37" t="e" cm="1" vm="2">
        <f t="array" ref="I37">_FV(H37,"Country/region",TRUE)</f>
        <v>#VALUE!</v>
      </c>
      <c r="J37" t="s">
        <v>18</v>
      </c>
      <c r="K37" t="s">
        <v>22</v>
      </c>
      <c r="L37" t="s">
        <v>35</v>
      </c>
      <c r="M37">
        <f>Table1[[#This Row],[Price]]*Table1[[#This Row],[Quantity]]</f>
        <v>2000.1000000000001</v>
      </c>
    </row>
    <row r="38" spans="2:13" x14ac:dyDescent="0.25">
      <c r="B38" s="3">
        <v>10489</v>
      </c>
      <c r="C38" s="4">
        <v>44879</v>
      </c>
      <c r="D38" t="s">
        <v>17</v>
      </c>
      <c r="E38" s="3">
        <v>4.99</v>
      </c>
      <c r="F38" s="20">
        <v>201</v>
      </c>
      <c r="G38" s="3">
        <v>2.25</v>
      </c>
      <c r="H38" t="e" vm="12">
        <v>#VALUE!</v>
      </c>
      <c r="I38" t="e" cm="1" vm="6">
        <f t="array" ref="I38">_FV(H38,"Country/region",TRUE)</f>
        <v>#VALUE!</v>
      </c>
      <c r="J38" t="s">
        <v>18</v>
      </c>
      <c r="K38" t="s">
        <v>22</v>
      </c>
      <c r="L38" t="s">
        <v>31</v>
      </c>
      <c r="M38">
        <f>Table1[[#This Row],[Price]]*Table1[[#This Row],[Quantity]]</f>
        <v>1002.99</v>
      </c>
    </row>
    <row r="39" spans="2:13" x14ac:dyDescent="0.25">
      <c r="B39" s="3">
        <v>10490</v>
      </c>
      <c r="C39" s="4">
        <v>44880</v>
      </c>
      <c r="D39" t="s">
        <v>21</v>
      </c>
      <c r="E39" s="3">
        <v>12.99</v>
      </c>
      <c r="F39" s="20">
        <v>509</v>
      </c>
      <c r="G39" s="3">
        <v>4.32</v>
      </c>
      <c r="H39" t="e" vm="12">
        <v>#VALUE!</v>
      </c>
      <c r="I39" t="e" cm="1" vm="6">
        <f t="array" ref="I39">_FV(H39,"Country/region",TRUE)</f>
        <v>#VALUE!</v>
      </c>
      <c r="J39" t="s">
        <v>18</v>
      </c>
      <c r="K39" t="s">
        <v>22</v>
      </c>
      <c r="L39" t="s">
        <v>31</v>
      </c>
      <c r="M39">
        <f>Table1[[#This Row],[Price]]*Table1[[#This Row],[Quantity]]</f>
        <v>6611.91</v>
      </c>
    </row>
    <row r="40" spans="2:13" x14ac:dyDescent="0.25">
      <c r="B40" s="3">
        <v>10491</v>
      </c>
      <c r="C40" s="4">
        <v>44880</v>
      </c>
      <c r="D40" t="s">
        <v>25</v>
      </c>
      <c r="E40" s="3">
        <v>9.9499999999999993</v>
      </c>
      <c r="F40" s="20">
        <v>202</v>
      </c>
      <c r="G40" s="3">
        <v>2.85</v>
      </c>
      <c r="H40" t="e" vm="12">
        <v>#VALUE!</v>
      </c>
      <c r="I40" t="e" cm="1" vm="6">
        <f t="array" ref="I40">_FV(H40,"Country/region",TRUE)</f>
        <v>#VALUE!</v>
      </c>
      <c r="J40" t="s">
        <v>18</v>
      </c>
      <c r="K40" t="s">
        <v>22</v>
      </c>
      <c r="L40" t="s">
        <v>31</v>
      </c>
      <c r="M40">
        <f>Table1[[#This Row],[Price]]*Table1[[#This Row],[Quantity]]</f>
        <v>2009.8999999999999</v>
      </c>
    </row>
    <row r="41" spans="2:13" x14ac:dyDescent="0.25">
      <c r="B41" s="3">
        <v>10492</v>
      </c>
      <c r="C41" s="4">
        <v>44880</v>
      </c>
      <c r="D41" t="s">
        <v>9</v>
      </c>
      <c r="E41" s="3">
        <v>3.49</v>
      </c>
      <c r="F41" s="20">
        <v>574</v>
      </c>
      <c r="G41" s="3">
        <v>0.88</v>
      </c>
      <c r="H41" t="e" vm="12">
        <v>#VALUE!</v>
      </c>
      <c r="I41" t="e" cm="1" vm="6">
        <f t="array" ref="I41">_FV(H41,"Country/region",TRUE)</f>
        <v>#VALUE!</v>
      </c>
      <c r="J41" t="s">
        <v>18</v>
      </c>
      <c r="K41" t="s">
        <v>22</v>
      </c>
      <c r="L41" t="s">
        <v>31</v>
      </c>
      <c r="M41">
        <f>Table1[[#This Row],[Price]]*Table1[[#This Row],[Quantity]]</f>
        <v>2003.2600000000002</v>
      </c>
    </row>
    <row r="42" spans="2:13" x14ac:dyDescent="0.25">
      <c r="B42" s="3">
        <v>10493</v>
      </c>
      <c r="C42" s="4">
        <v>44880</v>
      </c>
      <c r="D42" t="s">
        <v>14</v>
      </c>
      <c r="E42" s="3">
        <v>2.95</v>
      </c>
      <c r="F42" s="20">
        <v>678</v>
      </c>
      <c r="G42" s="3">
        <v>0.47</v>
      </c>
      <c r="H42" t="e" vm="12">
        <v>#VALUE!</v>
      </c>
      <c r="I42" t="e" cm="1" vm="6">
        <f t="array" ref="I42">_FV(H42,"Country/region",TRUE)</f>
        <v>#VALUE!</v>
      </c>
      <c r="J42" t="s">
        <v>18</v>
      </c>
      <c r="K42" t="s">
        <v>22</v>
      </c>
      <c r="L42" t="s">
        <v>31</v>
      </c>
      <c r="M42">
        <f>Table1[[#This Row],[Price]]*Table1[[#This Row],[Quantity]]</f>
        <v>2000.1000000000001</v>
      </c>
    </row>
    <row r="43" spans="2:13" x14ac:dyDescent="0.25">
      <c r="B43" s="3">
        <v>10494</v>
      </c>
      <c r="C43" s="4">
        <v>44880</v>
      </c>
      <c r="D43" t="s">
        <v>17</v>
      </c>
      <c r="E43" s="3">
        <v>4.99</v>
      </c>
      <c r="F43" s="20">
        <v>201</v>
      </c>
      <c r="G43" s="3">
        <v>2.25</v>
      </c>
      <c r="H43" t="e" vm="12">
        <v>#VALUE!</v>
      </c>
      <c r="I43" t="e" cm="1" vm="6">
        <f t="array" ref="I43">_FV(H43,"Country/region",TRUE)</f>
        <v>#VALUE!</v>
      </c>
      <c r="J43" t="s">
        <v>18</v>
      </c>
      <c r="K43" t="s">
        <v>22</v>
      </c>
      <c r="L43" t="s">
        <v>31</v>
      </c>
      <c r="M43">
        <f>Table1[[#This Row],[Price]]*Table1[[#This Row],[Quantity]]</f>
        <v>1002.99</v>
      </c>
    </row>
    <row r="44" spans="2:13" x14ac:dyDescent="0.25">
      <c r="B44" s="3">
        <v>10495</v>
      </c>
      <c r="C44" s="4">
        <v>44881</v>
      </c>
      <c r="D44" t="s">
        <v>21</v>
      </c>
      <c r="E44" s="3">
        <v>12.99</v>
      </c>
      <c r="F44" s="20">
        <v>509</v>
      </c>
      <c r="G44" s="3">
        <v>4.32</v>
      </c>
      <c r="H44" t="e" vm="12">
        <v>#VALUE!</v>
      </c>
      <c r="I44" t="e" cm="1" vm="6">
        <f t="array" ref="I44">_FV(H44,"Country/region",TRUE)</f>
        <v>#VALUE!</v>
      </c>
      <c r="J44" t="s">
        <v>18</v>
      </c>
      <c r="K44" t="s">
        <v>22</v>
      </c>
      <c r="L44" t="s">
        <v>31</v>
      </c>
      <c r="M44">
        <f>Table1[[#This Row],[Price]]*Table1[[#This Row],[Quantity]]</f>
        <v>6611.91</v>
      </c>
    </row>
    <row r="45" spans="2:13" x14ac:dyDescent="0.25">
      <c r="B45" s="3">
        <v>10496</v>
      </c>
      <c r="C45" s="4">
        <v>44881</v>
      </c>
      <c r="D45" t="s">
        <v>25</v>
      </c>
      <c r="E45" s="3">
        <v>9.9499999999999993</v>
      </c>
      <c r="F45" s="20">
        <v>202</v>
      </c>
      <c r="G45" s="3">
        <v>2.85</v>
      </c>
      <c r="H45" t="e" vm="12">
        <v>#VALUE!</v>
      </c>
      <c r="I45" t="e" cm="1" vm="6">
        <f t="array" ref="I45">_FV(H45,"Country/region",TRUE)</f>
        <v>#VALUE!</v>
      </c>
      <c r="J45" t="s">
        <v>18</v>
      </c>
      <c r="K45" t="s">
        <v>22</v>
      </c>
      <c r="L45" t="s">
        <v>31</v>
      </c>
      <c r="M45">
        <f>Table1[[#This Row],[Price]]*Table1[[#This Row],[Quantity]]</f>
        <v>2009.8999999999999</v>
      </c>
    </row>
    <row r="46" spans="2:13" x14ac:dyDescent="0.25">
      <c r="B46" s="3">
        <v>10497</v>
      </c>
      <c r="C46" s="4">
        <v>44881</v>
      </c>
      <c r="D46" t="s">
        <v>9</v>
      </c>
      <c r="E46" s="3">
        <v>3.49</v>
      </c>
      <c r="F46" s="20">
        <v>574</v>
      </c>
      <c r="G46" s="3">
        <v>0.88</v>
      </c>
      <c r="H46" t="e" vm="12">
        <v>#VALUE!</v>
      </c>
      <c r="I46" t="e" cm="1" vm="6">
        <f t="array" ref="I46">_FV(H46,"Country/region",TRUE)</f>
        <v>#VALUE!</v>
      </c>
      <c r="J46" t="s">
        <v>18</v>
      </c>
      <c r="K46" t="s">
        <v>22</v>
      </c>
      <c r="L46" t="s">
        <v>31</v>
      </c>
      <c r="M46">
        <f>Table1[[#This Row],[Price]]*Table1[[#This Row],[Quantity]]</f>
        <v>2003.2600000000002</v>
      </c>
    </row>
    <row r="47" spans="2:13" x14ac:dyDescent="0.25">
      <c r="B47" s="3">
        <v>10498</v>
      </c>
      <c r="C47" s="4">
        <v>44881</v>
      </c>
      <c r="D47" t="s">
        <v>14</v>
      </c>
      <c r="E47" s="3">
        <v>2.95</v>
      </c>
      <c r="F47" s="20">
        <v>678</v>
      </c>
      <c r="G47" s="3">
        <v>0.47</v>
      </c>
      <c r="H47" t="e" vm="12">
        <v>#VALUE!</v>
      </c>
      <c r="I47" t="e" cm="1" vm="6">
        <f t="array" ref="I47">_FV(H47,"Country/region",TRUE)</f>
        <v>#VALUE!</v>
      </c>
      <c r="J47" t="s">
        <v>36</v>
      </c>
      <c r="K47" t="s">
        <v>22</v>
      </c>
      <c r="L47" t="s">
        <v>31</v>
      </c>
      <c r="M47">
        <f>Table1[[#This Row],[Price]]*Table1[[#This Row],[Quantity]]</f>
        <v>2000.1000000000001</v>
      </c>
    </row>
    <row r="48" spans="2:13" x14ac:dyDescent="0.25">
      <c r="B48" s="3">
        <v>10499</v>
      </c>
      <c r="C48" s="4">
        <v>44881</v>
      </c>
      <c r="D48" t="s">
        <v>17</v>
      </c>
      <c r="E48" s="3">
        <v>4.99</v>
      </c>
      <c r="F48" s="20">
        <v>201</v>
      </c>
      <c r="G48" s="3">
        <v>2.25</v>
      </c>
      <c r="H48" t="e" vm="12">
        <v>#VALUE!</v>
      </c>
      <c r="I48" t="e" cm="1" vm="6">
        <f t="array" ref="I48">_FV(H48,"Country/region",TRUE)</f>
        <v>#VALUE!</v>
      </c>
      <c r="J48" t="s">
        <v>36</v>
      </c>
      <c r="K48" t="s">
        <v>22</v>
      </c>
      <c r="L48" t="s">
        <v>31</v>
      </c>
      <c r="M48">
        <f>Table1[[#This Row],[Price]]*Table1[[#This Row],[Quantity]]</f>
        <v>1002.99</v>
      </c>
    </row>
    <row r="49" spans="2:13" x14ac:dyDescent="0.25">
      <c r="B49" s="3">
        <v>10500</v>
      </c>
      <c r="C49" s="4">
        <v>44882</v>
      </c>
      <c r="D49" t="s">
        <v>21</v>
      </c>
      <c r="E49" s="3">
        <v>12.99</v>
      </c>
      <c r="F49" s="20">
        <v>524</v>
      </c>
      <c r="G49" s="3">
        <v>4.32</v>
      </c>
      <c r="H49" t="e" vm="12">
        <v>#VALUE!</v>
      </c>
      <c r="I49" t="e" cm="1" vm="6">
        <f t="array" ref="I49">_FV(H49,"Country/region",TRUE)</f>
        <v>#VALUE!</v>
      </c>
      <c r="J49" t="s">
        <v>36</v>
      </c>
      <c r="K49" t="s">
        <v>22</v>
      </c>
      <c r="L49" t="s">
        <v>31</v>
      </c>
      <c r="M49">
        <f>Table1[[#This Row],[Price]]*Table1[[#This Row],[Quantity]]</f>
        <v>6806.76</v>
      </c>
    </row>
    <row r="50" spans="2:13" x14ac:dyDescent="0.25">
      <c r="B50" s="3">
        <v>10501</v>
      </c>
      <c r="C50" s="4">
        <v>44882</v>
      </c>
      <c r="D50" t="s">
        <v>25</v>
      </c>
      <c r="E50" s="3">
        <v>9.9499999999999993</v>
      </c>
      <c r="F50" s="20">
        <v>202</v>
      </c>
      <c r="G50" s="3">
        <v>2.85</v>
      </c>
      <c r="H50" t="e" vm="12">
        <v>#VALUE!</v>
      </c>
      <c r="I50" t="e" cm="1" vm="6">
        <f t="array" ref="I50">_FV(H50,"Country/region",TRUE)</f>
        <v>#VALUE!</v>
      </c>
      <c r="J50" t="s">
        <v>36</v>
      </c>
      <c r="K50" t="s">
        <v>22</v>
      </c>
      <c r="L50" t="s">
        <v>31</v>
      </c>
      <c r="M50">
        <f>Table1[[#This Row],[Price]]*Table1[[#This Row],[Quantity]]</f>
        <v>2009.8999999999999</v>
      </c>
    </row>
    <row r="51" spans="2:13" x14ac:dyDescent="0.25">
      <c r="B51" s="3">
        <v>10502</v>
      </c>
      <c r="C51" s="4">
        <v>44882</v>
      </c>
      <c r="D51" t="s">
        <v>9</v>
      </c>
      <c r="E51" s="3">
        <v>3.49</v>
      </c>
      <c r="F51" s="20">
        <v>631</v>
      </c>
      <c r="G51" s="3">
        <v>0.88</v>
      </c>
      <c r="H51" t="e" vm="12">
        <v>#VALUE!</v>
      </c>
      <c r="I51" t="e" cm="1" vm="6">
        <f t="array" ref="I51">_FV(H51,"Country/region",TRUE)</f>
        <v>#VALUE!</v>
      </c>
      <c r="J51" t="s">
        <v>36</v>
      </c>
      <c r="K51" t="s">
        <v>22</v>
      </c>
      <c r="L51" t="s">
        <v>31</v>
      </c>
      <c r="M51">
        <f>Table1[[#This Row],[Price]]*Table1[[#This Row],[Quantity]]</f>
        <v>2202.19</v>
      </c>
    </row>
    <row r="52" spans="2:13" x14ac:dyDescent="0.25">
      <c r="B52" s="3">
        <v>10503</v>
      </c>
      <c r="C52" s="4">
        <v>44882</v>
      </c>
      <c r="D52" t="s">
        <v>14</v>
      </c>
      <c r="E52" s="3">
        <v>2.95</v>
      </c>
      <c r="F52" s="20">
        <v>678</v>
      </c>
      <c r="G52" s="3">
        <v>0.47</v>
      </c>
      <c r="H52" t="e" vm="12">
        <v>#VALUE!</v>
      </c>
      <c r="I52" t="e" cm="1" vm="6">
        <f t="array" ref="I52">_FV(H52,"Country/region",TRUE)</f>
        <v>#VALUE!</v>
      </c>
      <c r="J52" t="s">
        <v>36</v>
      </c>
      <c r="K52" t="s">
        <v>22</v>
      </c>
      <c r="L52" t="s">
        <v>31</v>
      </c>
      <c r="M52">
        <f>Table1[[#This Row],[Price]]*Table1[[#This Row],[Quantity]]</f>
        <v>2000.1000000000001</v>
      </c>
    </row>
    <row r="53" spans="2:13" x14ac:dyDescent="0.25">
      <c r="B53" s="3">
        <v>10504</v>
      </c>
      <c r="C53" s="4">
        <v>44882</v>
      </c>
      <c r="D53" t="s">
        <v>17</v>
      </c>
      <c r="E53" s="3">
        <v>4.99</v>
      </c>
      <c r="F53" s="20">
        <v>201</v>
      </c>
      <c r="G53" s="3">
        <v>2.25</v>
      </c>
      <c r="H53" t="e" vm="12">
        <v>#VALUE!</v>
      </c>
      <c r="I53" t="e" cm="1" vm="6">
        <f t="array" ref="I53">_FV(H53,"Country/region",TRUE)</f>
        <v>#VALUE!</v>
      </c>
      <c r="J53" t="s">
        <v>36</v>
      </c>
      <c r="K53" t="s">
        <v>22</v>
      </c>
      <c r="L53" t="s">
        <v>31</v>
      </c>
      <c r="M53">
        <f>Table1[[#This Row],[Price]]*Table1[[#This Row],[Quantity]]</f>
        <v>1002.99</v>
      </c>
    </row>
    <row r="54" spans="2:13" x14ac:dyDescent="0.25">
      <c r="B54" s="3">
        <v>10505</v>
      </c>
      <c r="C54" s="4">
        <v>44883</v>
      </c>
      <c r="D54" t="s">
        <v>21</v>
      </c>
      <c r="E54" s="3">
        <v>12.99</v>
      </c>
      <c r="F54" s="20">
        <v>539</v>
      </c>
      <c r="G54" s="3">
        <v>4.32</v>
      </c>
      <c r="H54" t="e" vm="12">
        <v>#VALUE!</v>
      </c>
      <c r="I54" t="e" cm="1" vm="6">
        <f t="array" ref="I54">_FV(H54,"Country/region",TRUE)</f>
        <v>#VALUE!</v>
      </c>
      <c r="J54" t="s">
        <v>36</v>
      </c>
      <c r="K54" t="s">
        <v>22</v>
      </c>
      <c r="L54" t="s">
        <v>31</v>
      </c>
      <c r="M54">
        <f>Table1[[#This Row],[Price]]*Table1[[#This Row],[Quantity]]</f>
        <v>7001.61</v>
      </c>
    </row>
    <row r="55" spans="2:13" x14ac:dyDescent="0.25">
      <c r="B55" s="3">
        <v>10506</v>
      </c>
      <c r="C55" s="4">
        <v>44883</v>
      </c>
      <c r="D55" t="s">
        <v>25</v>
      </c>
      <c r="E55" s="3">
        <v>9.9499999999999993</v>
      </c>
      <c r="F55" s="20">
        <v>202</v>
      </c>
      <c r="G55" s="3">
        <v>2.85</v>
      </c>
      <c r="H55" t="e" vm="12">
        <v>#VALUE!</v>
      </c>
      <c r="I55" t="e" cm="1" vm="6">
        <f t="array" ref="I55">_FV(H55,"Country/region",TRUE)</f>
        <v>#VALUE!</v>
      </c>
      <c r="J55" t="s">
        <v>36</v>
      </c>
      <c r="K55" t="s">
        <v>22</v>
      </c>
      <c r="L55" t="s">
        <v>31</v>
      </c>
      <c r="M55">
        <f>Table1[[#This Row],[Price]]*Table1[[#This Row],[Quantity]]</f>
        <v>2009.8999999999999</v>
      </c>
    </row>
    <row r="56" spans="2:13" x14ac:dyDescent="0.25">
      <c r="B56" s="3">
        <v>10507</v>
      </c>
      <c r="C56" s="4">
        <v>44883</v>
      </c>
      <c r="D56" t="s">
        <v>9</v>
      </c>
      <c r="E56" s="3">
        <v>3.49</v>
      </c>
      <c r="F56" s="20">
        <v>688</v>
      </c>
      <c r="G56" s="3">
        <v>0.88</v>
      </c>
      <c r="H56" t="e" vm="12">
        <v>#VALUE!</v>
      </c>
      <c r="I56" t="e" cm="1" vm="6">
        <f t="array" ref="I56">_FV(H56,"Country/region",TRUE)</f>
        <v>#VALUE!</v>
      </c>
      <c r="J56" t="s">
        <v>36</v>
      </c>
      <c r="K56" t="s">
        <v>22</v>
      </c>
      <c r="L56" t="s">
        <v>31</v>
      </c>
      <c r="M56">
        <f>Table1[[#This Row],[Price]]*Table1[[#This Row],[Quantity]]</f>
        <v>2401.1200000000003</v>
      </c>
    </row>
    <row r="57" spans="2:13" x14ac:dyDescent="0.25">
      <c r="B57" s="3">
        <v>10508</v>
      </c>
      <c r="C57" s="4">
        <v>44883</v>
      </c>
      <c r="D57" t="s">
        <v>14</v>
      </c>
      <c r="E57" s="3">
        <v>2.95</v>
      </c>
      <c r="F57" s="20">
        <v>678</v>
      </c>
      <c r="G57" s="3">
        <v>0.47</v>
      </c>
      <c r="H57" t="e" vm="12">
        <v>#VALUE!</v>
      </c>
      <c r="I57" t="e" cm="1" vm="6">
        <f t="array" ref="I57">_FV(H57,"Country/region",TRUE)</f>
        <v>#VALUE!</v>
      </c>
      <c r="J57" t="s">
        <v>36</v>
      </c>
      <c r="K57" t="s">
        <v>22</v>
      </c>
      <c r="L57" t="s">
        <v>31</v>
      </c>
      <c r="M57">
        <f>Table1[[#This Row],[Price]]*Table1[[#This Row],[Quantity]]</f>
        <v>2000.1000000000001</v>
      </c>
    </row>
    <row r="58" spans="2:13" x14ac:dyDescent="0.25">
      <c r="B58" s="3">
        <v>10509</v>
      </c>
      <c r="C58" s="4">
        <v>44883</v>
      </c>
      <c r="D58" t="s">
        <v>17</v>
      </c>
      <c r="E58" s="3">
        <v>4.99</v>
      </c>
      <c r="F58" s="20">
        <v>201</v>
      </c>
      <c r="G58" s="3">
        <v>2.25</v>
      </c>
      <c r="H58" t="e" vm="12">
        <v>#VALUE!</v>
      </c>
      <c r="I58" t="e" cm="1" vm="6">
        <f t="array" ref="I58">_FV(H58,"Country/region",TRUE)</f>
        <v>#VALUE!</v>
      </c>
      <c r="J58" t="s">
        <v>36</v>
      </c>
      <c r="K58" t="s">
        <v>22</v>
      </c>
      <c r="L58" t="s">
        <v>31</v>
      </c>
      <c r="M58">
        <f>Table1[[#This Row],[Price]]*Table1[[#This Row],[Quantity]]</f>
        <v>1002.99</v>
      </c>
    </row>
    <row r="59" spans="2:13" x14ac:dyDescent="0.25">
      <c r="B59" s="3">
        <v>10510</v>
      </c>
      <c r="C59" s="4">
        <v>44884</v>
      </c>
      <c r="D59" t="s">
        <v>21</v>
      </c>
      <c r="E59" s="3">
        <v>12.99</v>
      </c>
      <c r="F59" s="20">
        <v>509</v>
      </c>
      <c r="G59" s="3">
        <v>4.32</v>
      </c>
      <c r="H59" t="e" vm="12">
        <v>#VALUE!</v>
      </c>
      <c r="I59" t="e" cm="1" vm="6">
        <f t="array" ref="I59">_FV(H59,"Country/region",TRUE)</f>
        <v>#VALUE!</v>
      </c>
      <c r="J59" t="s">
        <v>36</v>
      </c>
      <c r="K59" t="s">
        <v>22</v>
      </c>
      <c r="L59" t="s">
        <v>31</v>
      </c>
      <c r="M59">
        <f>Table1[[#This Row],[Price]]*Table1[[#This Row],[Quantity]]</f>
        <v>6611.91</v>
      </c>
    </row>
    <row r="60" spans="2:13" x14ac:dyDescent="0.25">
      <c r="B60" s="3">
        <v>10511</v>
      </c>
      <c r="C60" s="4">
        <v>44884</v>
      </c>
      <c r="D60" t="s">
        <v>25</v>
      </c>
      <c r="E60" s="3">
        <v>9.9499999999999993</v>
      </c>
      <c r="F60" s="20">
        <v>202</v>
      </c>
      <c r="G60" s="3">
        <v>2.85</v>
      </c>
      <c r="H60" t="e" vm="13">
        <v>#VALUE!</v>
      </c>
      <c r="I60" t="e" cm="1" vm="2">
        <f t="array" ref="I60">_FV(H60,"Country/region",TRUE)</f>
        <v>#VALUE!</v>
      </c>
      <c r="J60" t="s">
        <v>36</v>
      </c>
      <c r="K60" t="s">
        <v>22</v>
      </c>
      <c r="L60" t="s">
        <v>35</v>
      </c>
      <c r="M60">
        <f>Table1[[#This Row],[Price]]*Table1[[#This Row],[Quantity]]</f>
        <v>2009.8999999999999</v>
      </c>
    </row>
    <row r="61" spans="2:13" x14ac:dyDescent="0.25">
      <c r="B61" s="3">
        <v>10512</v>
      </c>
      <c r="C61" s="4">
        <v>44884</v>
      </c>
      <c r="D61" t="s">
        <v>9</v>
      </c>
      <c r="E61" s="3">
        <v>3.49</v>
      </c>
      <c r="F61" s="20">
        <v>688</v>
      </c>
      <c r="G61" s="3">
        <v>0.88</v>
      </c>
      <c r="H61" t="e" vm="13">
        <v>#VALUE!</v>
      </c>
      <c r="I61" t="e" cm="1" vm="2">
        <f t="array" ref="I61">_FV(H61,"Country/region",TRUE)</f>
        <v>#VALUE!</v>
      </c>
      <c r="J61" t="s">
        <v>36</v>
      </c>
      <c r="K61" t="s">
        <v>22</v>
      </c>
      <c r="L61" t="s">
        <v>35</v>
      </c>
      <c r="M61">
        <f>Table1[[#This Row],[Price]]*Table1[[#This Row],[Quantity]]</f>
        <v>2401.1200000000003</v>
      </c>
    </row>
    <row r="62" spans="2:13" x14ac:dyDescent="0.25">
      <c r="B62" s="3">
        <v>10513</v>
      </c>
      <c r="C62" s="4">
        <v>44884</v>
      </c>
      <c r="D62" t="s">
        <v>14</v>
      </c>
      <c r="E62" s="3">
        <v>2.95</v>
      </c>
      <c r="F62" s="20">
        <v>678</v>
      </c>
      <c r="G62" s="3">
        <v>0.47</v>
      </c>
      <c r="H62" t="e" vm="13">
        <v>#VALUE!</v>
      </c>
      <c r="I62" t="e" cm="1" vm="2">
        <f t="array" ref="I62">_FV(H62,"Country/region",TRUE)</f>
        <v>#VALUE!</v>
      </c>
      <c r="J62" t="s">
        <v>36</v>
      </c>
      <c r="K62" t="s">
        <v>37</v>
      </c>
      <c r="L62" t="s">
        <v>35</v>
      </c>
      <c r="M62">
        <f>Table1[[#This Row],[Price]]*Table1[[#This Row],[Quantity]]</f>
        <v>2000.1000000000001</v>
      </c>
    </row>
    <row r="63" spans="2:13" x14ac:dyDescent="0.25">
      <c r="B63" s="3">
        <v>10514</v>
      </c>
      <c r="C63" s="4">
        <v>44884</v>
      </c>
      <c r="D63" t="s">
        <v>17</v>
      </c>
      <c r="E63" s="3">
        <v>4.99</v>
      </c>
      <c r="F63" s="20">
        <v>201</v>
      </c>
      <c r="G63" s="3">
        <v>2.25</v>
      </c>
      <c r="H63" t="e" vm="13">
        <v>#VALUE!</v>
      </c>
      <c r="I63" t="e" cm="1" vm="2">
        <f t="array" ref="I63">_FV(H63,"Country/region",TRUE)</f>
        <v>#VALUE!</v>
      </c>
      <c r="J63" t="s">
        <v>36</v>
      </c>
      <c r="K63" t="s">
        <v>37</v>
      </c>
      <c r="L63" t="s">
        <v>35</v>
      </c>
      <c r="M63">
        <f>Table1[[#This Row],[Price]]*Table1[[#This Row],[Quantity]]</f>
        <v>1002.99</v>
      </c>
    </row>
    <row r="64" spans="2:13" x14ac:dyDescent="0.25">
      <c r="B64" s="3">
        <v>10515</v>
      </c>
      <c r="C64" s="4">
        <v>44885</v>
      </c>
      <c r="D64" t="s">
        <v>21</v>
      </c>
      <c r="E64" s="3">
        <v>12.99</v>
      </c>
      <c r="F64" s="20">
        <v>478</v>
      </c>
      <c r="G64" s="3">
        <v>4.32</v>
      </c>
      <c r="H64" t="e" vm="13">
        <v>#VALUE!</v>
      </c>
      <c r="I64" t="e" cm="1" vm="2">
        <f t="array" ref="I64">_FV(H64,"Country/region",TRUE)</f>
        <v>#VALUE!</v>
      </c>
      <c r="J64" t="s">
        <v>36</v>
      </c>
      <c r="K64" t="s">
        <v>37</v>
      </c>
      <c r="L64" t="s">
        <v>35</v>
      </c>
      <c r="M64">
        <f>Table1[[#This Row],[Price]]*Table1[[#This Row],[Quantity]]</f>
        <v>6209.22</v>
      </c>
    </row>
    <row r="65" spans="2:13" x14ac:dyDescent="0.25">
      <c r="B65" s="3">
        <v>10516</v>
      </c>
      <c r="C65" s="4">
        <v>44885</v>
      </c>
      <c r="D65" t="s">
        <v>25</v>
      </c>
      <c r="E65" s="3">
        <v>9.9499999999999993</v>
      </c>
      <c r="F65" s="20">
        <v>202</v>
      </c>
      <c r="G65" s="3">
        <v>2.85</v>
      </c>
      <c r="H65" t="e" vm="13">
        <v>#VALUE!</v>
      </c>
      <c r="I65" t="e" cm="1" vm="2">
        <f t="array" ref="I65">_FV(H65,"Country/region",TRUE)</f>
        <v>#VALUE!</v>
      </c>
      <c r="J65" t="s">
        <v>36</v>
      </c>
      <c r="K65" t="s">
        <v>37</v>
      </c>
      <c r="L65" t="s">
        <v>35</v>
      </c>
      <c r="M65">
        <f>Table1[[#This Row],[Price]]*Table1[[#This Row],[Quantity]]</f>
        <v>2009.8999999999999</v>
      </c>
    </row>
    <row r="66" spans="2:13" x14ac:dyDescent="0.25">
      <c r="B66" s="3">
        <v>10520</v>
      </c>
      <c r="C66" s="4">
        <v>44886</v>
      </c>
      <c r="D66" t="s">
        <v>21</v>
      </c>
      <c r="E66" s="3">
        <v>12.99</v>
      </c>
      <c r="F66" s="20">
        <v>493</v>
      </c>
      <c r="G66" s="3">
        <v>4.32</v>
      </c>
      <c r="H66" t="e" vm="15">
        <v>#VALUE!</v>
      </c>
      <c r="I66" t="e" cm="1" vm="10">
        <f t="array" ref="I66">_FV(H66,"Country/region",TRUE)</f>
        <v>#VALUE!</v>
      </c>
      <c r="J66" t="s">
        <v>36</v>
      </c>
      <c r="K66" t="s">
        <v>37</v>
      </c>
      <c r="L66" t="s">
        <v>28</v>
      </c>
      <c r="M66">
        <f>Table1[[#This Row],[Price]]*Table1[[#This Row],[Quantity]]</f>
        <v>6404.07</v>
      </c>
    </row>
    <row r="67" spans="2:13" x14ac:dyDescent="0.25">
      <c r="B67" s="3">
        <v>10521</v>
      </c>
      <c r="C67" s="4">
        <v>44886</v>
      </c>
      <c r="D67" t="s">
        <v>25</v>
      </c>
      <c r="E67" s="3">
        <v>9.9499999999999993</v>
      </c>
      <c r="F67" s="20">
        <v>202</v>
      </c>
      <c r="G67" s="3">
        <v>2.85</v>
      </c>
      <c r="H67" t="e" vm="15">
        <v>#VALUE!</v>
      </c>
      <c r="I67" t="e" cm="1" vm="10">
        <f t="array" ref="I67">_FV(H67,"Country/region",TRUE)</f>
        <v>#VALUE!</v>
      </c>
      <c r="J67" t="s">
        <v>36</v>
      </c>
      <c r="K67" t="s">
        <v>37</v>
      </c>
      <c r="L67" t="s">
        <v>28</v>
      </c>
      <c r="M67">
        <f>Table1[[#This Row],[Price]]*Table1[[#This Row],[Quantity]]</f>
        <v>2009.8999999999999</v>
      </c>
    </row>
    <row r="68" spans="2:13" x14ac:dyDescent="0.25">
      <c r="B68" s="3">
        <v>10522</v>
      </c>
      <c r="C68" s="4">
        <v>44886</v>
      </c>
      <c r="D68" t="s">
        <v>9</v>
      </c>
      <c r="E68" s="3">
        <v>3.49</v>
      </c>
      <c r="F68" s="20">
        <v>688</v>
      </c>
      <c r="G68" s="3">
        <v>0.88</v>
      </c>
      <c r="H68" t="e" vm="15">
        <v>#VALUE!</v>
      </c>
      <c r="I68" t="e" cm="1" vm="10">
        <f t="array" ref="I68">_FV(H68,"Country/region",TRUE)</f>
        <v>#VALUE!</v>
      </c>
      <c r="J68" t="s">
        <v>36</v>
      </c>
      <c r="K68" t="s">
        <v>37</v>
      </c>
      <c r="L68" t="s">
        <v>28</v>
      </c>
      <c r="M68">
        <f>Table1[[#This Row],[Price]]*Table1[[#This Row],[Quantity]]</f>
        <v>2401.1200000000003</v>
      </c>
    </row>
    <row r="69" spans="2:13" x14ac:dyDescent="0.25">
      <c r="B69" s="3">
        <v>10523</v>
      </c>
      <c r="C69" s="4">
        <v>44886</v>
      </c>
      <c r="D69" t="s">
        <v>14</v>
      </c>
      <c r="E69" s="3">
        <v>2.95</v>
      </c>
      <c r="F69" s="20">
        <v>746</v>
      </c>
      <c r="G69" s="3">
        <v>0.47</v>
      </c>
      <c r="H69" t="e" vm="15">
        <v>#VALUE!</v>
      </c>
      <c r="I69" t="e" cm="1" vm="10">
        <f t="array" ref="I69">_FV(H69,"Country/region",TRUE)</f>
        <v>#VALUE!</v>
      </c>
      <c r="J69" t="s">
        <v>36</v>
      </c>
      <c r="K69" t="s">
        <v>37</v>
      </c>
      <c r="L69" t="s">
        <v>28</v>
      </c>
      <c r="M69">
        <f>Table1[[#This Row],[Price]]*Table1[[#This Row],[Quantity]]</f>
        <v>2200.7000000000003</v>
      </c>
    </row>
    <row r="70" spans="2:13" x14ac:dyDescent="0.25">
      <c r="B70" s="3">
        <v>10524</v>
      </c>
      <c r="C70" s="4">
        <v>44886</v>
      </c>
      <c r="D70" t="s">
        <v>17</v>
      </c>
      <c r="E70" s="3">
        <v>4.99</v>
      </c>
      <c r="F70" s="20">
        <v>201</v>
      </c>
      <c r="G70" s="3">
        <v>2.25</v>
      </c>
      <c r="H70" t="e" vm="15">
        <v>#VALUE!</v>
      </c>
      <c r="I70" t="e" cm="1" vm="10">
        <f t="array" ref="I70">_FV(H70,"Country/region",TRUE)</f>
        <v>#VALUE!</v>
      </c>
      <c r="J70" t="s">
        <v>36</v>
      </c>
      <c r="K70" t="s">
        <v>37</v>
      </c>
      <c r="L70" t="s">
        <v>28</v>
      </c>
      <c r="M70">
        <f>Table1[[#This Row],[Price]]*Table1[[#This Row],[Quantity]]</f>
        <v>1002.99</v>
      </c>
    </row>
    <row r="71" spans="2:13" x14ac:dyDescent="0.25">
      <c r="B71" s="3">
        <v>10525</v>
      </c>
      <c r="C71" s="4">
        <v>44887</v>
      </c>
      <c r="D71" t="s">
        <v>21</v>
      </c>
      <c r="E71" s="3">
        <v>12.99</v>
      </c>
      <c r="F71" s="20">
        <v>462</v>
      </c>
      <c r="G71" s="3">
        <v>4.32</v>
      </c>
      <c r="H71" t="e" vm="15">
        <v>#VALUE!</v>
      </c>
      <c r="I71" t="e" cm="1" vm="10">
        <f t="array" ref="I71">_FV(H71,"Country/region",TRUE)</f>
        <v>#VALUE!</v>
      </c>
      <c r="J71" t="s">
        <v>36</v>
      </c>
      <c r="K71" t="s">
        <v>37</v>
      </c>
      <c r="L71" t="s">
        <v>28</v>
      </c>
      <c r="M71">
        <f>Table1[[#This Row],[Price]]*Table1[[#This Row],[Quantity]]</f>
        <v>6001.38</v>
      </c>
    </row>
    <row r="72" spans="2:13" x14ac:dyDescent="0.25">
      <c r="B72" s="3">
        <v>10526</v>
      </c>
      <c r="C72" s="4">
        <v>44887</v>
      </c>
      <c r="D72" t="s">
        <v>25</v>
      </c>
      <c r="E72" s="3">
        <v>9.9499999999999993</v>
      </c>
      <c r="F72" s="20">
        <v>202</v>
      </c>
      <c r="G72" s="3">
        <v>2.85</v>
      </c>
      <c r="H72" t="e" vm="15">
        <v>#VALUE!</v>
      </c>
      <c r="I72" t="e" cm="1" vm="10">
        <f t="array" ref="I72">_FV(H72,"Country/region",TRUE)</f>
        <v>#VALUE!</v>
      </c>
      <c r="J72" t="s">
        <v>36</v>
      </c>
      <c r="K72" t="s">
        <v>37</v>
      </c>
      <c r="L72" t="s">
        <v>28</v>
      </c>
      <c r="M72">
        <f>Table1[[#This Row],[Price]]*Table1[[#This Row],[Quantity]]</f>
        <v>2009.8999999999999</v>
      </c>
    </row>
    <row r="73" spans="2:13" x14ac:dyDescent="0.25">
      <c r="B73" s="3">
        <v>10527</v>
      </c>
      <c r="C73" s="4">
        <v>44887</v>
      </c>
      <c r="D73" t="s">
        <v>9</v>
      </c>
      <c r="E73" s="3">
        <v>3.49</v>
      </c>
      <c r="F73" s="20">
        <v>688</v>
      </c>
      <c r="G73" s="3">
        <v>0.88</v>
      </c>
      <c r="H73" t="e" vm="15">
        <v>#VALUE!</v>
      </c>
      <c r="I73" t="e" cm="1" vm="10">
        <f t="array" ref="I73">_FV(H73,"Country/region",TRUE)</f>
        <v>#VALUE!</v>
      </c>
      <c r="J73" t="s">
        <v>36</v>
      </c>
      <c r="K73" t="s">
        <v>37</v>
      </c>
      <c r="L73" t="s">
        <v>28</v>
      </c>
      <c r="M73">
        <f>Table1[[#This Row],[Price]]*Table1[[#This Row],[Quantity]]</f>
        <v>2401.1200000000003</v>
      </c>
    </row>
    <row r="74" spans="2:13" x14ac:dyDescent="0.25">
      <c r="B74" s="3">
        <v>10528</v>
      </c>
      <c r="C74" s="4">
        <v>44887</v>
      </c>
      <c r="D74" t="s">
        <v>14</v>
      </c>
      <c r="E74" s="3">
        <v>2.95</v>
      </c>
      <c r="F74" s="20">
        <v>746</v>
      </c>
      <c r="G74" s="3">
        <v>0.47</v>
      </c>
      <c r="H74" t="e" vm="15">
        <v>#VALUE!</v>
      </c>
      <c r="I74" t="e" cm="1" vm="10">
        <f t="array" ref="I74">_FV(H74,"Country/region",TRUE)</f>
        <v>#VALUE!</v>
      </c>
      <c r="J74" t="s">
        <v>36</v>
      </c>
      <c r="K74" t="s">
        <v>37</v>
      </c>
      <c r="L74" t="s">
        <v>28</v>
      </c>
      <c r="M74">
        <f>Table1[[#This Row],[Price]]*Table1[[#This Row],[Quantity]]</f>
        <v>2200.7000000000003</v>
      </c>
    </row>
    <row r="75" spans="2:13" x14ac:dyDescent="0.25">
      <c r="B75" s="3">
        <v>10529</v>
      </c>
      <c r="C75" s="4">
        <v>44887</v>
      </c>
      <c r="D75" t="s">
        <v>17</v>
      </c>
      <c r="E75" s="3">
        <v>4.99</v>
      </c>
      <c r="F75" s="20">
        <v>201</v>
      </c>
      <c r="G75" s="3">
        <v>2.25</v>
      </c>
      <c r="H75" t="e" vm="15">
        <v>#VALUE!</v>
      </c>
      <c r="I75" t="e" cm="1" vm="10">
        <f t="array" ref="I75">_FV(H75,"Country/region",TRUE)</f>
        <v>#VALUE!</v>
      </c>
      <c r="J75" t="s">
        <v>36</v>
      </c>
      <c r="K75" t="s">
        <v>37</v>
      </c>
      <c r="L75" t="s">
        <v>28</v>
      </c>
      <c r="M75">
        <f>Table1[[#This Row],[Price]]*Table1[[#This Row],[Quantity]]</f>
        <v>1002.99</v>
      </c>
    </row>
    <row r="76" spans="2:13" x14ac:dyDescent="0.25">
      <c r="B76" s="3">
        <v>10530</v>
      </c>
      <c r="C76" s="4">
        <v>44888</v>
      </c>
      <c r="D76" t="s">
        <v>21</v>
      </c>
      <c r="E76" s="3">
        <v>12.99</v>
      </c>
      <c r="F76" s="20">
        <v>478</v>
      </c>
      <c r="G76" s="3">
        <v>4.32</v>
      </c>
      <c r="H76" t="e" vm="15">
        <v>#VALUE!</v>
      </c>
      <c r="I76" t="e" cm="1" vm="10">
        <f t="array" ref="I76">_FV(H76,"Country/region",TRUE)</f>
        <v>#VALUE!</v>
      </c>
      <c r="J76" t="s">
        <v>36</v>
      </c>
      <c r="K76" t="s">
        <v>37</v>
      </c>
      <c r="L76" t="s">
        <v>28</v>
      </c>
      <c r="M76">
        <f>Table1[[#This Row],[Price]]*Table1[[#This Row],[Quantity]]</f>
        <v>6209.22</v>
      </c>
    </row>
    <row r="77" spans="2:13" x14ac:dyDescent="0.25">
      <c r="B77" s="3">
        <v>10531</v>
      </c>
      <c r="C77" s="4">
        <v>44888</v>
      </c>
      <c r="D77" t="s">
        <v>25</v>
      </c>
      <c r="E77" s="3">
        <v>9.9499999999999993</v>
      </c>
      <c r="F77" s="20">
        <v>202</v>
      </c>
      <c r="G77" s="3">
        <v>2.85</v>
      </c>
      <c r="H77" t="e" vm="15">
        <v>#VALUE!</v>
      </c>
      <c r="I77" t="e" cm="1" vm="10">
        <f t="array" ref="I77">_FV(H77,"Country/region",TRUE)</f>
        <v>#VALUE!</v>
      </c>
      <c r="J77" t="s">
        <v>36</v>
      </c>
      <c r="K77" t="s">
        <v>37</v>
      </c>
      <c r="L77" t="s">
        <v>28</v>
      </c>
      <c r="M77">
        <f>Table1[[#This Row],[Price]]*Table1[[#This Row],[Quantity]]</f>
        <v>2009.8999999999999</v>
      </c>
    </row>
    <row r="78" spans="2:13" x14ac:dyDescent="0.25">
      <c r="B78" s="3">
        <v>10532</v>
      </c>
      <c r="C78" s="4">
        <v>44888</v>
      </c>
      <c r="D78" t="s">
        <v>9</v>
      </c>
      <c r="E78" s="3">
        <v>3.49</v>
      </c>
      <c r="F78" s="20">
        <v>688</v>
      </c>
      <c r="G78" s="3">
        <v>0.88</v>
      </c>
      <c r="H78" t="e" vm="13">
        <v>#VALUE!</v>
      </c>
      <c r="I78" t="e" cm="1" vm="2">
        <f t="array" ref="I78">_FV(H78,"Country/region",TRUE)</f>
        <v>#VALUE!</v>
      </c>
      <c r="J78" t="s">
        <v>36</v>
      </c>
      <c r="K78" t="s">
        <v>37</v>
      </c>
      <c r="L78" t="s">
        <v>35</v>
      </c>
      <c r="M78">
        <f>Table1[[#This Row],[Price]]*Table1[[#This Row],[Quantity]]</f>
        <v>2401.1200000000003</v>
      </c>
    </row>
    <row r="79" spans="2:13" x14ac:dyDescent="0.25">
      <c r="B79" s="3">
        <v>10533</v>
      </c>
      <c r="C79" s="4">
        <v>44888</v>
      </c>
      <c r="D79" t="s">
        <v>14</v>
      </c>
      <c r="E79" s="3">
        <v>2.95</v>
      </c>
      <c r="F79" s="20">
        <v>746</v>
      </c>
      <c r="G79" s="3">
        <v>0.47</v>
      </c>
      <c r="H79" t="e" vm="13">
        <v>#VALUE!</v>
      </c>
      <c r="I79" t="e" cm="1" vm="2">
        <f t="array" ref="I79">_FV(H79,"Country/region",TRUE)</f>
        <v>#VALUE!</v>
      </c>
      <c r="J79" t="s">
        <v>36</v>
      </c>
      <c r="K79" t="s">
        <v>37</v>
      </c>
      <c r="L79" t="s">
        <v>35</v>
      </c>
      <c r="M79">
        <f>Table1[[#This Row],[Price]]*Table1[[#This Row],[Quantity]]</f>
        <v>2200.7000000000003</v>
      </c>
    </row>
    <row r="80" spans="2:13" x14ac:dyDescent="0.25">
      <c r="B80" s="3">
        <v>10534</v>
      </c>
      <c r="C80" s="4">
        <v>44888</v>
      </c>
      <c r="D80" t="s">
        <v>17</v>
      </c>
      <c r="E80" s="3">
        <v>4.99</v>
      </c>
      <c r="F80" s="20">
        <v>201</v>
      </c>
      <c r="G80" s="3">
        <v>2.25</v>
      </c>
      <c r="H80" t="e" vm="12">
        <v>#VALUE!</v>
      </c>
      <c r="I80" t="e" cm="1" vm="6">
        <f t="array" ref="I80">_FV(H80,"Country/region",TRUE)</f>
        <v>#VALUE!</v>
      </c>
      <c r="J80" t="s">
        <v>36</v>
      </c>
      <c r="K80" t="s">
        <v>37</v>
      </c>
      <c r="L80" t="s">
        <v>31</v>
      </c>
      <c r="M80">
        <f>Table1[[#This Row],[Price]]*Table1[[#This Row],[Quantity]]</f>
        <v>1002.99</v>
      </c>
    </row>
    <row r="81" spans="2:13" x14ac:dyDescent="0.25">
      <c r="B81" s="3">
        <v>10535</v>
      </c>
      <c r="C81" s="4">
        <v>44889</v>
      </c>
      <c r="D81" t="s">
        <v>21</v>
      </c>
      <c r="E81" s="3">
        <v>12.99</v>
      </c>
      <c r="F81" s="20">
        <v>478</v>
      </c>
      <c r="G81" s="3">
        <v>4.32</v>
      </c>
      <c r="H81" t="e" vm="12">
        <v>#VALUE!</v>
      </c>
      <c r="I81" t="e" cm="1" vm="6">
        <f t="array" ref="I81">_FV(H81,"Country/region",TRUE)</f>
        <v>#VALUE!</v>
      </c>
      <c r="J81" t="s">
        <v>36</v>
      </c>
      <c r="K81" t="s">
        <v>22</v>
      </c>
      <c r="L81" t="s">
        <v>31</v>
      </c>
      <c r="M81">
        <f>Table1[[#This Row],[Price]]*Table1[[#This Row],[Quantity]]</f>
        <v>6209.22</v>
      </c>
    </row>
    <row r="82" spans="2:13" x14ac:dyDescent="0.25">
      <c r="B82" s="3">
        <v>10536</v>
      </c>
      <c r="C82" s="4">
        <v>44889</v>
      </c>
      <c r="D82" t="s">
        <v>25</v>
      </c>
      <c r="E82" s="3">
        <v>9.9499999999999993</v>
      </c>
      <c r="F82" s="20">
        <v>202</v>
      </c>
      <c r="G82" s="3">
        <v>2.85</v>
      </c>
      <c r="H82" t="e" vm="12">
        <v>#VALUE!</v>
      </c>
      <c r="I82" t="e" cm="1" vm="6">
        <f t="array" ref="I82">_FV(H82,"Country/region",TRUE)</f>
        <v>#VALUE!</v>
      </c>
      <c r="J82" t="s">
        <v>36</v>
      </c>
      <c r="K82" t="s">
        <v>22</v>
      </c>
      <c r="L82" t="s">
        <v>31</v>
      </c>
      <c r="M82">
        <f>Table1[[#This Row],[Price]]*Table1[[#This Row],[Quantity]]</f>
        <v>2009.8999999999999</v>
      </c>
    </row>
    <row r="83" spans="2:13" x14ac:dyDescent="0.25">
      <c r="B83" s="3">
        <v>10537</v>
      </c>
      <c r="C83" s="4">
        <v>44889</v>
      </c>
      <c r="D83" t="s">
        <v>9</v>
      </c>
      <c r="E83" s="3">
        <v>3.49</v>
      </c>
      <c r="F83" s="20">
        <v>631</v>
      </c>
      <c r="G83" s="3">
        <v>0.88</v>
      </c>
      <c r="H83" t="e" vm="12">
        <v>#VALUE!</v>
      </c>
      <c r="I83" t="e" cm="1" vm="6">
        <f t="array" ref="I83">_FV(H83,"Country/region",TRUE)</f>
        <v>#VALUE!</v>
      </c>
      <c r="J83" t="s">
        <v>36</v>
      </c>
      <c r="K83" t="s">
        <v>22</v>
      </c>
      <c r="L83" t="s">
        <v>31</v>
      </c>
      <c r="M83">
        <f>Table1[[#This Row],[Price]]*Table1[[#This Row],[Quantity]]</f>
        <v>2202.19</v>
      </c>
    </row>
    <row r="84" spans="2:13" x14ac:dyDescent="0.25">
      <c r="B84" s="3">
        <v>10538</v>
      </c>
      <c r="C84" s="4">
        <v>44889</v>
      </c>
      <c r="D84" t="s">
        <v>14</v>
      </c>
      <c r="E84" s="3">
        <v>2.95</v>
      </c>
      <c r="F84" s="20">
        <v>746</v>
      </c>
      <c r="G84" s="3">
        <v>0.47</v>
      </c>
      <c r="H84" t="e" vm="12">
        <v>#VALUE!</v>
      </c>
      <c r="I84" t="e" cm="1" vm="6">
        <f t="array" ref="I84">_FV(H84,"Country/region",TRUE)</f>
        <v>#VALUE!</v>
      </c>
      <c r="J84" t="s">
        <v>36</v>
      </c>
      <c r="K84" t="s">
        <v>22</v>
      </c>
      <c r="L84" t="s">
        <v>31</v>
      </c>
      <c r="M84">
        <f>Table1[[#This Row],[Price]]*Table1[[#This Row],[Quantity]]</f>
        <v>2200.7000000000003</v>
      </c>
    </row>
    <row r="85" spans="2:13" x14ac:dyDescent="0.25">
      <c r="B85" s="3">
        <v>10539</v>
      </c>
      <c r="C85" s="4">
        <v>44889</v>
      </c>
      <c r="D85" t="s">
        <v>17</v>
      </c>
      <c r="E85" s="3">
        <v>4.99</v>
      </c>
      <c r="F85" s="20">
        <v>201</v>
      </c>
      <c r="G85" s="3">
        <v>2.25</v>
      </c>
      <c r="H85" t="e" vm="12">
        <v>#VALUE!</v>
      </c>
      <c r="I85" t="e" cm="1" vm="6">
        <f t="array" ref="I85">_FV(H85,"Country/region",TRUE)</f>
        <v>#VALUE!</v>
      </c>
      <c r="J85" t="s">
        <v>36</v>
      </c>
      <c r="K85" t="s">
        <v>22</v>
      </c>
      <c r="L85" t="s">
        <v>31</v>
      </c>
      <c r="M85">
        <f>Table1[[#This Row],[Price]]*Table1[[#This Row],[Quantity]]</f>
        <v>1002.99</v>
      </c>
    </row>
    <row r="86" spans="2:13" x14ac:dyDescent="0.25">
      <c r="B86" s="3">
        <v>10540</v>
      </c>
      <c r="C86" s="4">
        <v>44890</v>
      </c>
      <c r="D86" t="s">
        <v>21</v>
      </c>
      <c r="E86" s="3">
        <v>12.99</v>
      </c>
      <c r="F86" s="20">
        <v>462</v>
      </c>
      <c r="G86" s="3">
        <v>4.32</v>
      </c>
      <c r="H86" t="e" vm="12">
        <v>#VALUE!</v>
      </c>
      <c r="I86" t="e" cm="1" vm="6">
        <f t="array" ref="I86">_FV(H86,"Country/region",TRUE)</f>
        <v>#VALUE!</v>
      </c>
      <c r="J86" t="s">
        <v>36</v>
      </c>
      <c r="K86" t="s">
        <v>22</v>
      </c>
      <c r="L86" t="s">
        <v>31</v>
      </c>
      <c r="M86">
        <f>Table1[[#This Row],[Price]]*Table1[[#This Row],[Quantity]]</f>
        <v>6001.38</v>
      </c>
    </row>
    <row r="87" spans="2:13" x14ac:dyDescent="0.25">
      <c r="B87" s="3">
        <v>10541</v>
      </c>
      <c r="C87" s="4">
        <v>44890</v>
      </c>
      <c r="D87" t="s">
        <v>25</v>
      </c>
      <c r="E87" s="3">
        <v>9.9499999999999993</v>
      </c>
      <c r="F87" s="20">
        <v>202</v>
      </c>
      <c r="G87" s="3">
        <v>2.85</v>
      </c>
      <c r="H87" t="e" vm="11">
        <v>#VALUE!</v>
      </c>
      <c r="I87" t="e" cm="1" vm="4">
        <f t="array" ref="I87">_FV(H87,"Country/region",TRUE)</f>
        <v>#VALUE!</v>
      </c>
      <c r="J87" t="s">
        <v>36</v>
      </c>
      <c r="K87" t="s">
        <v>22</v>
      </c>
      <c r="L87" t="s">
        <v>38</v>
      </c>
      <c r="M87">
        <f>Table1[[#This Row],[Price]]*Table1[[#This Row],[Quantity]]</f>
        <v>2009.8999999999999</v>
      </c>
    </row>
    <row r="88" spans="2:13" x14ac:dyDescent="0.25">
      <c r="B88" s="3">
        <v>10542</v>
      </c>
      <c r="C88" s="4">
        <v>44890</v>
      </c>
      <c r="D88" t="s">
        <v>9</v>
      </c>
      <c r="E88" s="3">
        <v>3.49</v>
      </c>
      <c r="F88" s="20">
        <v>631</v>
      </c>
      <c r="G88" s="3">
        <v>0.88</v>
      </c>
      <c r="H88" t="e" vm="11">
        <v>#VALUE!</v>
      </c>
      <c r="I88" t="e" cm="1" vm="4">
        <f t="array" ref="I88">_FV(H88,"Country/region",TRUE)</f>
        <v>#VALUE!</v>
      </c>
      <c r="J88" t="s">
        <v>36</v>
      </c>
      <c r="K88" t="s">
        <v>22</v>
      </c>
      <c r="L88" t="s">
        <v>38</v>
      </c>
      <c r="M88">
        <f>Table1[[#This Row],[Price]]*Table1[[#This Row],[Quantity]]</f>
        <v>2202.19</v>
      </c>
    </row>
    <row r="89" spans="2:13" x14ac:dyDescent="0.25">
      <c r="B89" s="3">
        <v>10543</v>
      </c>
      <c r="C89" s="4">
        <v>44890</v>
      </c>
      <c r="D89" t="s">
        <v>14</v>
      </c>
      <c r="E89" s="3">
        <v>2.95</v>
      </c>
      <c r="F89" s="20">
        <v>746</v>
      </c>
      <c r="G89" s="3">
        <v>0.47</v>
      </c>
      <c r="H89" t="e" vm="11">
        <v>#VALUE!</v>
      </c>
      <c r="I89" t="e" cm="1" vm="4">
        <f t="array" ref="I89">_FV(H89,"Country/region",TRUE)</f>
        <v>#VALUE!</v>
      </c>
      <c r="J89" t="s">
        <v>36</v>
      </c>
      <c r="K89" t="s">
        <v>22</v>
      </c>
      <c r="L89" t="s">
        <v>38</v>
      </c>
      <c r="M89">
        <f>Table1[[#This Row],[Price]]*Table1[[#This Row],[Quantity]]</f>
        <v>2200.7000000000003</v>
      </c>
    </row>
    <row r="90" spans="2:13" x14ac:dyDescent="0.25">
      <c r="B90" s="3">
        <v>10544</v>
      </c>
      <c r="C90" s="4">
        <v>44890</v>
      </c>
      <c r="D90" t="s">
        <v>17</v>
      </c>
      <c r="E90" s="3">
        <v>4.99</v>
      </c>
      <c r="F90" s="20">
        <v>201</v>
      </c>
      <c r="G90" s="3">
        <v>2.25</v>
      </c>
      <c r="H90" t="e" vm="11">
        <v>#VALUE!</v>
      </c>
      <c r="I90" t="e" cm="1" vm="4">
        <f t="array" ref="I90">_FV(H90,"Country/region",TRUE)</f>
        <v>#VALUE!</v>
      </c>
      <c r="J90" t="s">
        <v>36</v>
      </c>
      <c r="K90" t="s">
        <v>22</v>
      </c>
      <c r="L90" t="s">
        <v>38</v>
      </c>
      <c r="M90">
        <f>Table1[[#This Row],[Price]]*Table1[[#This Row],[Quantity]]</f>
        <v>1002.99</v>
      </c>
    </row>
    <row r="91" spans="2:13" x14ac:dyDescent="0.25">
      <c r="B91" s="3">
        <v>10545</v>
      </c>
      <c r="C91" s="4">
        <v>44891</v>
      </c>
      <c r="D91" t="s">
        <v>21</v>
      </c>
      <c r="E91" s="3">
        <v>12.99</v>
      </c>
      <c r="F91" s="20">
        <v>447</v>
      </c>
      <c r="G91" s="3">
        <v>4.32</v>
      </c>
      <c r="H91" t="e" vm="11">
        <v>#VALUE!</v>
      </c>
      <c r="I91" t="e" cm="1" vm="4">
        <f t="array" ref="I91">_FV(H91,"Country/region",TRUE)</f>
        <v>#VALUE!</v>
      </c>
      <c r="J91" t="s">
        <v>36</v>
      </c>
      <c r="K91" t="s">
        <v>22</v>
      </c>
      <c r="L91" t="s">
        <v>38</v>
      </c>
      <c r="M91">
        <f>Table1[[#This Row],[Price]]*Table1[[#This Row],[Quantity]]</f>
        <v>5806.53</v>
      </c>
    </row>
    <row r="92" spans="2:13" x14ac:dyDescent="0.25">
      <c r="B92" s="3">
        <v>10546</v>
      </c>
      <c r="C92" s="4">
        <v>44891</v>
      </c>
      <c r="D92" t="s">
        <v>25</v>
      </c>
      <c r="E92" s="3">
        <v>9.9499999999999993</v>
      </c>
      <c r="F92" s="20">
        <v>202</v>
      </c>
      <c r="G92" s="3">
        <v>2.85</v>
      </c>
      <c r="H92" t="e" vm="11">
        <v>#VALUE!</v>
      </c>
      <c r="I92" t="e" cm="1" vm="4">
        <f t="array" ref="I92">_FV(H92,"Country/region",TRUE)</f>
        <v>#VALUE!</v>
      </c>
      <c r="J92" t="s">
        <v>36</v>
      </c>
      <c r="K92" t="s">
        <v>22</v>
      </c>
      <c r="L92" t="s">
        <v>38</v>
      </c>
      <c r="M92">
        <f>Table1[[#This Row],[Price]]*Table1[[#This Row],[Quantity]]</f>
        <v>2009.8999999999999</v>
      </c>
    </row>
    <row r="93" spans="2:13" x14ac:dyDescent="0.25">
      <c r="B93" s="3">
        <v>10547</v>
      </c>
      <c r="C93" s="4">
        <v>44891</v>
      </c>
      <c r="D93" t="s">
        <v>9</v>
      </c>
      <c r="E93" s="3">
        <v>3.49</v>
      </c>
      <c r="F93" s="20">
        <v>631</v>
      </c>
      <c r="G93" s="3">
        <v>0.88</v>
      </c>
      <c r="H93" t="e" vm="11">
        <v>#VALUE!</v>
      </c>
      <c r="I93" t="e" cm="1" vm="4">
        <f t="array" ref="I93">_FV(H93,"Country/region",TRUE)</f>
        <v>#VALUE!</v>
      </c>
      <c r="J93" t="s">
        <v>36</v>
      </c>
      <c r="K93" t="s">
        <v>22</v>
      </c>
      <c r="L93" t="s">
        <v>38</v>
      </c>
      <c r="M93">
        <f>Table1[[#This Row],[Price]]*Table1[[#This Row],[Quantity]]</f>
        <v>2202.19</v>
      </c>
    </row>
    <row r="94" spans="2:13" x14ac:dyDescent="0.25">
      <c r="B94" s="3">
        <v>10548</v>
      </c>
      <c r="C94" s="4">
        <v>44891</v>
      </c>
      <c r="D94" t="s">
        <v>14</v>
      </c>
      <c r="E94" s="3">
        <v>2.95</v>
      </c>
      <c r="F94" s="20">
        <v>746</v>
      </c>
      <c r="G94" s="3">
        <v>0.47</v>
      </c>
      <c r="H94" t="e" vm="11">
        <v>#VALUE!</v>
      </c>
      <c r="I94" t="e" cm="1" vm="4">
        <f t="array" ref="I94">_FV(H94,"Country/region",TRUE)</f>
        <v>#VALUE!</v>
      </c>
      <c r="J94" t="s">
        <v>36</v>
      </c>
      <c r="K94" t="s">
        <v>22</v>
      </c>
      <c r="L94" t="s">
        <v>38</v>
      </c>
      <c r="M94">
        <f>Table1[[#This Row],[Price]]*Table1[[#This Row],[Quantity]]</f>
        <v>2200.7000000000003</v>
      </c>
    </row>
    <row r="95" spans="2:13" x14ac:dyDescent="0.25">
      <c r="B95" s="3">
        <v>10549</v>
      </c>
      <c r="C95" s="4">
        <v>44891</v>
      </c>
      <c r="D95" t="s">
        <v>17</v>
      </c>
      <c r="E95" s="3">
        <v>4.99</v>
      </c>
      <c r="F95" s="20">
        <v>201</v>
      </c>
      <c r="G95" s="3">
        <v>2.25</v>
      </c>
      <c r="H95" t="e" vm="11">
        <v>#VALUE!</v>
      </c>
      <c r="I95" t="e" cm="1" vm="4">
        <f t="array" ref="I95">_FV(H95,"Country/region",TRUE)</f>
        <v>#VALUE!</v>
      </c>
      <c r="J95" t="s">
        <v>36</v>
      </c>
      <c r="K95" t="s">
        <v>22</v>
      </c>
      <c r="L95" t="s">
        <v>38</v>
      </c>
      <c r="M95">
        <f>Table1[[#This Row],[Price]]*Table1[[#This Row],[Quantity]]</f>
        <v>1002.99</v>
      </c>
    </row>
    <row r="96" spans="2:13" x14ac:dyDescent="0.25">
      <c r="B96" s="3">
        <v>10550</v>
      </c>
      <c r="C96" s="4">
        <v>44892</v>
      </c>
      <c r="D96" t="s">
        <v>21</v>
      </c>
      <c r="E96" s="3">
        <v>12.99</v>
      </c>
      <c r="F96" s="20">
        <v>462</v>
      </c>
      <c r="G96" s="3">
        <v>4.32</v>
      </c>
      <c r="H96" t="e" vm="11">
        <v>#VALUE!</v>
      </c>
      <c r="I96" t="e" cm="1" vm="4">
        <f t="array" ref="I96">_FV(H96,"Country/region",TRUE)</f>
        <v>#VALUE!</v>
      </c>
      <c r="J96" t="s">
        <v>36</v>
      </c>
      <c r="K96" t="s">
        <v>22</v>
      </c>
      <c r="L96" t="s">
        <v>38</v>
      </c>
      <c r="M96">
        <f>Table1[[#This Row],[Price]]*Table1[[#This Row],[Quantity]]</f>
        <v>6001.38</v>
      </c>
    </row>
    <row r="97" spans="2:13" x14ac:dyDescent="0.25">
      <c r="B97" s="3">
        <v>10551</v>
      </c>
      <c r="C97" s="4">
        <v>44892</v>
      </c>
      <c r="D97" t="s">
        <v>25</v>
      </c>
      <c r="E97" s="3">
        <v>9.9499999999999993</v>
      </c>
      <c r="F97" s="20">
        <v>202</v>
      </c>
      <c r="G97" s="3">
        <v>2.85</v>
      </c>
      <c r="H97" t="e" vm="11">
        <v>#VALUE!</v>
      </c>
      <c r="I97" t="e" cm="1" vm="4">
        <f t="array" ref="I97">_FV(H97,"Country/region",TRUE)</f>
        <v>#VALUE!</v>
      </c>
      <c r="J97" t="s">
        <v>36</v>
      </c>
      <c r="K97" t="s">
        <v>22</v>
      </c>
      <c r="L97" t="s">
        <v>38</v>
      </c>
      <c r="M97">
        <f>Table1[[#This Row],[Price]]*Table1[[#This Row],[Quantity]]</f>
        <v>2009.8999999999999</v>
      </c>
    </row>
    <row r="98" spans="2:13" x14ac:dyDescent="0.25">
      <c r="B98" s="3">
        <v>10552</v>
      </c>
      <c r="C98" s="4">
        <v>44892</v>
      </c>
      <c r="D98" t="s">
        <v>9</v>
      </c>
      <c r="E98" s="3">
        <v>3.49</v>
      </c>
      <c r="F98" s="20">
        <v>631</v>
      </c>
      <c r="G98" s="3">
        <v>0.88</v>
      </c>
      <c r="H98" t="e" vm="11">
        <v>#VALUE!</v>
      </c>
      <c r="I98" t="e" cm="1" vm="4">
        <f t="array" ref="I98">_FV(H98,"Country/region",TRUE)</f>
        <v>#VALUE!</v>
      </c>
      <c r="J98" t="s">
        <v>10</v>
      </c>
      <c r="K98" t="s">
        <v>22</v>
      </c>
      <c r="L98" t="s">
        <v>38</v>
      </c>
      <c r="M98">
        <f>Table1[[#This Row],[Price]]*Table1[[#This Row],[Quantity]]</f>
        <v>2202.19</v>
      </c>
    </row>
    <row r="99" spans="2:13" x14ac:dyDescent="0.25">
      <c r="B99" s="3">
        <v>10553</v>
      </c>
      <c r="C99" s="4">
        <v>44892</v>
      </c>
      <c r="D99" t="s">
        <v>14</v>
      </c>
      <c r="E99" s="3">
        <v>2.95</v>
      </c>
      <c r="F99" s="20">
        <v>746</v>
      </c>
      <c r="G99" s="3">
        <v>0.47</v>
      </c>
      <c r="H99" t="e" vm="11">
        <v>#VALUE!</v>
      </c>
      <c r="I99" t="e" cm="1" vm="4">
        <f t="array" ref="I99">_FV(H99,"Country/region",TRUE)</f>
        <v>#VALUE!</v>
      </c>
      <c r="J99" t="s">
        <v>10</v>
      </c>
      <c r="K99" t="s">
        <v>22</v>
      </c>
      <c r="L99" t="s">
        <v>38</v>
      </c>
      <c r="M99">
        <f>Table1[[#This Row],[Price]]*Table1[[#This Row],[Quantity]]</f>
        <v>2200.7000000000003</v>
      </c>
    </row>
    <row r="100" spans="2:13" x14ac:dyDescent="0.25">
      <c r="B100" s="3">
        <v>10554</v>
      </c>
      <c r="C100" s="4">
        <v>44892</v>
      </c>
      <c r="D100" t="s">
        <v>17</v>
      </c>
      <c r="E100" s="3">
        <v>4.99</v>
      </c>
      <c r="F100" s="20">
        <v>201</v>
      </c>
      <c r="G100" s="3">
        <v>2.25</v>
      </c>
      <c r="H100" t="e" vm="11">
        <v>#VALUE!</v>
      </c>
      <c r="I100" t="e" cm="1" vm="4">
        <f t="array" ref="I100">_FV(H100,"Country/region",TRUE)</f>
        <v>#VALUE!</v>
      </c>
      <c r="J100" t="s">
        <v>10</v>
      </c>
      <c r="K100" t="s">
        <v>22</v>
      </c>
      <c r="L100" t="s">
        <v>38</v>
      </c>
      <c r="M100">
        <f>Table1[[#This Row],[Price]]*Table1[[#This Row],[Quantity]]</f>
        <v>1002.99</v>
      </c>
    </row>
    <row r="101" spans="2:13" x14ac:dyDescent="0.25">
      <c r="B101" s="3">
        <v>10555</v>
      </c>
      <c r="C101" s="4">
        <v>44893</v>
      </c>
      <c r="D101" t="s">
        <v>21</v>
      </c>
      <c r="E101" s="3">
        <v>12.99</v>
      </c>
      <c r="F101" s="20">
        <v>478</v>
      </c>
      <c r="G101" s="3">
        <v>4.32</v>
      </c>
      <c r="H101" t="e" vm="11">
        <v>#VALUE!</v>
      </c>
      <c r="I101" t="e" cm="1" vm="4">
        <f t="array" ref="I101">_FV(H101,"Country/region",TRUE)</f>
        <v>#VALUE!</v>
      </c>
      <c r="J101" t="s">
        <v>10</v>
      </c>
      <c r="K101" t="s">
        <v>22</v>
      </c>
      <c r="L101" t="s">
        <v>38</v>
      </c>
      <c r="M101">
        <f>Table1[[#This Row],[Price]]*Table1[[#This Row],[Quantity]]</f>
        <v>6209.22</v>
      </c>
    </row>
    <row r="102" spans="2:13" x14ac:dyDescent="0.25">
      <c r="B102" s="3">
        <v>10556</v>
      </c>
      <c r="C102" s="4">
        <v>44893</v>
      </c>
      <c r="D102" t="s">
        <v>25</v>
      </c>
      <c r="E102" s="3">
        <v>9.9499999999999993</v>
      </c>
      <c r="F102" s="20">
        <v>202</v>
      </c>
      <c r="G102" s="3">
        <v>2.85</v>
      </c>
      <c r="H102" t="e" vm="11">
        <v>#VALUE!</v>
      </c>
      <c r="I102" t="e" cm="1" vm="4">
        <f t="array" ref="I102">_FV(H102,"Country/region",TRUE)</f>
        <v>#VALUE!</v>
      </c>
      <c r="J102" t="s">
        <v>10</v>
      </c>
      <c r="K102" t="s">
        <v>22</v>
      </c>
      <c r="L102" t="s">
        <v>38</v>
      </c>
      <c r="M102">
        <f>Table1[[#This Row],[Price]]*Table1[[#This Row],[Quantity]]</f>
        <v>2009.8999999999999</v>
      </c>
    </row>
    <row r="103" spans="2:13" x14ac:dyDescent="0.25">
      <c r="B103" s="3">
        <v>10557</v>
      </c>
      <c r="C103" s="4">
        <v>44893</v>
      </c>
      <c r="D103" t="s">
        <v>9</v>
      </c>
      <c r="E103" s="3">
        <v>3.49</v>
      </c>
      <c r="F103" s="20">
        <v>631</v>
      </c>
      <c r="G103" s="3">
        <v>0.88</v>
      </c>
      <c r="H103" t="e" vm="11">
        <v>#VALUE!</v>
      </c>
      <c r="I103" t="e" cm="1" vm="4">
        <f t="array" ref="I103">_FV(H103,"Country/region",TRUE)</f>
        <v>#VALUE!</v>
      </c>
      <c r="J103" t="s">
        <v>10</v>
      </c>
      <c r="K103" t="s">
        <v>22</v>
      </c>
      <c r="L103" t="s">
        <v>38</v>
      </c>
      <c r="M103">
        <f>Table1[[#This Row],[Price]]*Table1[[#This Row],[Quantity]]</f>
        <v>2202.19</v>
      </c>
    </row>
    <row r="104" spans="2:13" x14ac:dyDescent="0.25">
      <c r="B104" s="3">
        <v>10558</v>
      </c>
      <c r="C104" s="4">
        <v>44893</v>
      </c>
      <c r="D104" t="s">
        <v>14</v>
      </c>
      <c r="E104" s="3">
        <v>2.95</v>
      </c>
      <c r="F104" s="20">
        <v>678</v>
      </c>
      <c r="G104" s="3">
        <v>0.47</v>
      </c>
      <c r="H104" t="e" vm="11">
        <v>#VALUE!</v>
      </c>
      <c r="I104" t="e" cm="1" vm="4">
        <f t="array" ref="I104">_FV(H104,"Country/region",TRUE)</f>
        <v>#VALUE!</v>
      </c>
      <c r="J104" t="s">
        <v>10</v>
      </c>
      <c r="K104" t="s">
        <v>22</v>
      </c>
      <c r="L104" t="s">
        <v>38</v>
      </c>
      <c r="M104">
        <f>Table1[[#This Row],[Price]]*Table1[[#This Row],[Quantity]]</f>
        <v>2000.1000000000001</v>
      </c>
    </row>
    <row r="105" spans="2:13" x14ac:dyDescent="0.25">
      <c r="B105" s="3">
        <v>10559</v>
      </c>
      <c r="C105" s="4">
        <v>44893</v>
      </c>
      <c r="D105" t="s">
        <v>17</v>
      </c>
      <c r="E105" s="3">
        <v>4.99</v>
      </c>
      <c r="F105" s="20">
        <v>201</v>
      </c>
      <c r="G105" s="3">
        <v>2.25</v>
      </c>
      <c r="H105" t="e" vm="11">
        <v>#VALUE!</v>
      </c>
      <c r="I105" t="e" cm="1" vm="4">
        <f t="array" ref="I105">_FV(H105,"Country/region",TRUE)</f>
        <v>#VALUE!</v>
      </c>
      <c r="J105" t="s">
        <v>10</v>
      </c>
      <c r="K105" t="s">
        <v>22</v>
      </c>
      <c r="L105" t="s">
        <v>38</v>
      </c>
      <c r="M105">
        <f>Table1[[#This Row],[Price]]*Table1[[#This Row],[Quantity]]</f>
        <v>1002.99</v>
      </c>
    </row>
    <row r="106" spans="2:13" x14ac:dyDescent="0.25">
      <c r="B106" s="3">
        <v>10560</v>
      </c>
      <c r="C106" s="4">
        <v>44894</v>
      </c>
      <c r="D106" t="s">
        <v>21</v>
      </c>
      <c r="E106" s="3">
        <v>12.99</v>
      </c>
      <c r="F106" s="20">
        <v>478</v>
      </c>
      <c r="G106" s="3">
        <v>4.32</v>
      </c>
      <c r="H106" t="e" vm="11">
        <v>#VALUE!</v>
      </c>
      <c r="I106" t="e" cm="1" vm="4">
        <f t="array" ref="I106">_FV(H106,"Country/region",TRUE)</f>
        <v>#VALUE!</v>
      </c>
      <c r="J106" t="s">
        <v>10</v>
      </c>
      <c r="K106" t="s">
        <v>22</v>
      </c>
      <c r="L106" t="s">
        <v>38</v>
      </c>
      <c r="M106">
        <f>Table1[[#This Row],[Price]]*Table1[[#This Row],[Quantity]]</f>
        <v>6209.22</v>
      </c>
    </row>
    <row r="107" spans="2:13" x14ac:dyDescent="0.25">
      <c r="B107" s="3">
        <v>10561</v>
      </c>
      <c r="C107" s="4">
        <v>44894</v>
      </c>
      <c r="D107" t="s">
        <v>25</v>
      </c>
      <c r="E107" s="3">
        <v>9.9499999999999993</v>
      </c>
      <c r="F107" s="20">
        <v>202</v>
      </c>
      <c r="G107" s="3">
        <v>2.85</v>
      </c>
      <c r="H107" t="e" vm="11">
        <v>#VALUE!</v>
      </c>
      <c r="I107" t="e" cm="1" vm="4">
        <f t="array" ref="I107">_FV(H107,"Country/region",TRUE)</f>
        <v>#VALUE!</v>
      </c>
      <c r="J107" t="s">
        <v>10</v>
      </c>
      <c r="K107" t="s">
        <v>22</v>
      </c>
      <c r="L107" t="s">
        <v>38</v>
      </c>
      <c r="M107">
        <f>Table1[[#This Row],[Price]]*Table1[[#This Row],[Quantity]]</f>
        <v>2009.8999999999999</v>
      </c>
    </row>
    <row r="108" spans="2:13" x14ac:dyDescent="0.25">
      <c r="B108" s="3">
        <v>10562</v>
      </c>
      <c r="C108" s="4">
        <v>44894</v>
      </c>
      <c r="D108" t="s">
        <v>9</v>
      </c>
      <c r="E108" s="3">
        <v>3.49</v>
      </c>
      <c r="F108" s="20">
        <v>631</v>
      </c>
      <c r="G108" s="3">
        <v>0.88</v>
      </c>
      <c r="H108" t="e" vm="11">
        <v>#VALUE!</v>
      </c>
      <c r="I108" t="e" cm="1" vm="4">
        <f t="array" ref="I108">_FV(H108,"Country/region",TRUE)</f>
        <v>#VALUE!</v>
      </c>
      <c r="J108" t="s">
        <v>10</v>
      </c>
      <c r="K108" t="s">
        <v>22</v>
      </c>
      <c r="L108" t="s">
        <v>38</v>
      </c>
      <c r="M108">
        <f>Table1[[#This Row],[Price]]*Table1[[#This Row],[Quantity]]</f>
        <v>2202.19</v>
      </c>
    </row>
    <row r="109" spans="2:13" x14ac:dyDescent="0.25">
      <c r="B109" s="3">
        <v>10563</v>
      </c>
      <c r="C109" s="4">
        <v>44894</v>
      </c>
      <c r="D109" t="s">
        <v>14</v>
      </c>
      <c r="E109" s="3">
        <v>2.95</v>
      </c>
      <c r="F109" s="20">
        <v>678</v>
      </c>
      <c r="G109" s="3">
        <v>0.47</v>
      </c>
      <c r="H109" t="e" vm="11">
        <v>#VALUE!</v>
      </c>
      <c r="I109" t="e" cm="1" vm="4">
        <f t="array" ref="I109">_FV(H109,"Country/region",TRUE)</f>
        <v>#VALUE!</v>
      </c>
      <c r="J109" t="s">
        <v>10</v>
      </c>
      <c r="K109" t="s">
        <v>22</v>
      </c>
      <c r="L109" t="s">
        <v>38</v>
      </c>
      <c r="M109">
        <f>Table1[[#This Row],[Price]]*Table1[[#This Row],[Quantity]]</f>
        <v>2000.1000000000001</v>
      </c>
    </row>
    <row r="110" spans="2:13" x14ac:dyDescent="0.25">
      <c r="B110" s="3">
        <v>10564</v>
      </c>
      <c r="C110" s="4">
        <v>44894</v>
      </c>
      <c r="D110" t="s">
        <v>17</v>
      </c>
      <c r="E110" s="3">
        <v>4.99</v>
      </c>
      <c r="F110" s="20">
        <v>201</v>
      </c>
      <c r="G110" s="3">
        <v>2.25</v>
      </c>
      <c r="H110" t="e" vm="11">
        <v>#VALUE!</v>
      </c>
      <c r="I110" t="e" cm="1" vm="4">
        <f t="array" ref="I110">_FV(H110,"Country/region",TRUE)</f>
        <v>#VALUE!</v>
      </c>
      <c r="J110" t="s">
        <v>10</v>
      </c>
      <c r="K110" t="s">
        <v>22</v>
      </c>
      <c r="L110" t="s">
        <v>38</v>
      </c>
      <c r="M110">
        <f>Table1[[#This Row],[Price]]*Table1[[#This Row],[Quantity]]</f>
        <v>1002.99</v>
      </c>
    </row>
    <row r="111" spans="2:13" x14ac:dyDescent="0.25">
      <c r="B111" s="3">
        <v>10565</v>
      </c>
      <c r="C111" s="4">
        <v>44895</v>
      </c>
      <c r="D111" t="s">
        <v>21</v>
      </c>
      <c r="E111" s="3">
        <v>12.99</v>
      </c>
      <c r="F111" s="20">
        <v>493</v>
      </c>
      <c r="G111" s="3">
        <v>4.32</v>
      </c>
      <c r="H111" t="e" vm="11">
        <v>#VALUE!</v>
      </c>
      <c r="I111" t="e" cm="1" vm="4">
        <f t="array" ref="I111">_FV(H111,"Country/region",TRUE)</f>
        <v>#VALUE!</v>
      </c>
      <c r="J111" t="s">
        <v>10</v>
      </c>
      <c r="K111" t="s">
        <v>22</v>
      </c>
      <c r="L111" t="s">
        <v>38</v>
      </c>
      <c r="M111">
        <f>Table1[[#This Row],[Price]]*Table1[[#This Row],[Quantity]]</f>
        <v>6404.07</v>
      </c>
    </row>
    <row r="112" spans="2:13" x14ac:dyDescent="0.25">
      <c r="B112" s="3">
        <v>10566</v>
      </c>
      <c r="C112" s="4">
        <v>44895</v>
      </c>
      <c r="D112" t="s">
        <v>25</v>
      </c>
      <c r="E112" s="3">
        <v>9.9499999999999993</v>
      </c>
      <c r="F112" s="20">
        <v>202</v>
      </c>
      <c r="G112" s="3">
        <v>2.85</v>
      </c>
      <c r="H112" t="e" vm="11">
        <v>#VALUE!</v>
      </c>
      <c r="I112" t="e" cm="1" vm="4">
        <f t="array" ref="I112">_FV(H112,"Country/region",TRUE)</f>
        <v>#VALUE!</v>
      </c>
      <c r="J112" t="s">
        <v>10</v>
      </c>
      <c r="K112" t="s">
        <v>22</v>
      </c>
      <c r="L112" t="s">
        <v>38</v>
      </c>
      <c r="M112">
        <f>Table1[[#This Row],[Price]]*Table1[[#This Row],[Quantity]]</f>
        <v>2009.8999999999999</v>
      </c>
    </row>
    <row r="113" spans="2:13" x14ac:dyDescent="0.25">
      <c r="B113" s="3">
        <v>10567</v>
      </c>
      <c r="C113" s="4">
        <v>44895</v>
      </c>
      <c r="D113" t="s">
        <v>9</v>
      </c>
      <c r="E113" s="3">
        <v>3.49</v>
      </c>
      <c r="F113" s="20">
        <v>631</v>
      </c>
      <c r="G113" s="3">
        <v>0.88</v>
      </c>
      <c r="H113" t="e" vm="11">
        <v>#VALUE!</v>
      </c>
      <c r="I113" t="e" cm="1" vm="4">
        <f t="array" ref="I113">_FV(H113,"Country/region",TRUE)</f>
        <v>#VALUE!</v>
      </c>
      <c r="J113" t="s">
        <v>10</v>
      </c>
      <c r="K113" t="s">
        <v>22</v>
      </c>
      <c r="L113" t="s">
        <v>38</v>
      </c>
      <c r="M113">
        <f>Table1[[#This Row],[Price]]*Table1[[#This Row],[Quantity]]</f>
        <v>2202.19</v>
      </c>
    </row>
    <row r="114" spans="2:13" x14ac:dyDescent="0.25">
      <c r="B114" s="3">
        <v>10568</v>
      </c>
      <c r="C114" s="4">
        <v>44895</v>
      </c>
      <c r="D114" t="s">
        <v>14</v>
      </c>
      <c r="E114" s="3">
        <v>2.95</v>
      </c>
      <c r="F114" s="20">
        <v>678</v>
      </c>
      <c r="G114" s="3">
        <v>0.47</v>
      </c>
      <c r="H114" t="e" vm="11">
        <v>#VALUE!</v>
      </c>
      <c r="I114" t="e" cm="1" vm="4">
        <f t="array" ref="I114">_FV(H114,"Country/region",TRUE)</f>
        <v>#VALUE!</v>
      </c>
      <c r="J114" t="s">
        <v>10</v>
      </c>
      <c r="K114" t="s">
        <v>22</v>
      </c>
      <c r="L114" t="s">
        <v>38</v>
      </c>
      <c r="M114">
        <f>Table1[[#This Row],[Price]]*Table1[[#This Row],[Quantity]]</f>
        <v>2000.1000000000001</v>
      </c>
    </row>
    <row r="115" spans="2:13" x14ac:dyDescent="0.25">
      <c r="B115" s="3">
        <v>10569</v>
      </c>
      <c r="C115" s="4">
        <v>44895</v>
      </c>
      <c r="D115" t="s">
        <v>17</v>
      </c>
      <c r="E115" s="3">
        <v>4.99</v>
      </c>
      <c r="F115" s="20">
        <v>201</v>
      </c>
      <c r="G115" s="3">
        <v>2.25</v>
      </c>
      <c r="H115" t="e" vm="11">
        <v>#VALUE!</v>
      </c>
      <c r="I115" t="e" cm="1" vm="4">
        <f t="array" ref="I115">_FV(H115,"Country/region",TRUE)</f>
        <v>#VALUE!</v>
      </c>
      <c r="J115" t="s">
        <v>10</v>
      </c>
      <c r="K115" t="s">
        <v>22</v>
      </c>
      <c r="L115" t="s">
        <v>38</v>
      </c>
      <c r="M115">
        <f>Table1[[#This Row],[Price]]*Table1[[#This Row],[Quantity]]</f>
        <v>1002.99</v>
      </c>
    </row>
    <row r="116" spans="2:13" x14ac:dyDescent="0.25">
      <c r="B116" s="3">
        <v>10570</v>
      </c>
      <c r="C116" s="4">
        <v>44896</v>
      </c>
      <c r="D116" t="s">
        <v>21</v>
      </c>
      <c r="E116" s="3">
        <v>12.99</v>
      </c>
      <c r="F116" s="20">
        <v>493</v>
      </c>
      <c r="G116" s="3">
        <v>4.32</v>
      </c>
      <c r="H116" t="e" vm="11">
        <v>#VALUE!</v>
      </c>
      <c r="I116" t="e" cm="1" vm="4">
        <f t="array" ref="I116">_FV(H116,"Country/region",TRUE)</f>
        <v>#VALUE!</v>
      </c>
      <c r="J116" t="s">
        <v>10</v>
      </c>
      <c r="K116" t="s">
        <v>22</v>
      </c>
      <c r="L116" t="s">
        <v>38</v>
      </c>
      <c r="M116">
        <f>Table1[[#This Row],[Price]]*Table1[[#This Row],[Quantity]]</f>
        <v>6404.07</v>
      </c>
    </row>
    <row r="117" spans="2:13" x14ac:dyDescent="0.25">
      <c r="B117" s="3">
        <v>10571</v>
      </c>
      <c r="C117" s="4">
        <v>44896</v>
      </c>
      <c r="D117" t="s">
        <v>25</v>
      </c>
      <c r="E117" s="3">
        <v>9.9499999999999993</v>
      </c>
      <c r="F117" s="20">
        <v>202</v>
      </c>
      <c r="G117" s="3">
        <v>2.85</v>
      </c>
      <c r="H117" t="e" vm="11">
        <v>#VALUE!</v>
      </c>
      <c r="I117" t="e" cm="1" vm="4">
        <f t="array" ref="I117">_FV(H117,"Country/region",TRUE)</f>
        <v>#VALUE!</v>
      </c>
      <c r="J117" t="s">
        <v>10</v>
      </c>
      <c r="K117" t="s">
        <v>22</v>
      </c>
      <c r="L117" t="s">
        <v>38</v>
      </c>
      <c r="M117">
        <f>Table1[[#This Row],[Price]]*Table1[[#This Row],[Quantity]]</f>
        <v>2009.8999999999999</v>
      </c>
    </row>
    <row r="118" spans="2:13" x14ac:dyDescent="0.25">
      <c r="B118" s="3">
        <v>10572</v>
      </c>
      <c r="C118" s="4">
        <v>44896</v>
      </c>
      <c r="D118" t="s">
        <v>9</v>
      </c>
      <c r="E118" s="3">
        <v>3.49</v>
      </c>
      <c r="F118" s="20">
        <v>574</v>
      </c>
      <c r="G118" s="3">
        <v>0.88</v>
      </c>
      <c r="H118" t="e" vm="15">
        <v>#VALUE!</v>
      </c>
      <c r="I118" t="e" cm="1" vm="10">
        <f t="array" ref="I118">_FV(H118,"Country/region",TRUE)</f>
        <v>#VALUE!</v>
      </c>
      <c r="J118" t="s">
        <v>10</v>
      </c>
      <c r="K118" t="s">
        <v>22</v>
      </c>
      <c r="L118" t="s">
        <v>28</v>
      </c>
      <c r="M118">
        <f>Table1[[#This Row],[Price]]*Table1[[#This Row],[Quantity]]</f>
        <v>2003.2600000000002</v>
      </c>
    </row>
    <row r="119" spans="2:13" x14ac:dyDescent="0.25">
      <c r="B119" s="3">
        <v>10573</v>
      </c>
      <c r="C119" s="4">
        <v>44896</v>
      </c>
      <c r="D119" t="s">
        <v>14</v>
      </c>
      <c r="E119" s="3">
        <v>2.95</v>
      </c>
      <c r="F119" s="20">
        <v>678</v>
      </c>
      <c r="G119" s="3">
        <v>0.47</v>
      </c>
      <c r="H119" t="e" vm="15">
        <v>#VALUE!</v>
      </c>
      <c r="I119" t="e" cm="1" vm="10">
        <f t="array" ref="I119">_FV(H119,"Country/region",TRUE)</f>
        <v>#VALUE!</v>
      </c>
      <c r="J119" t="s">
        <v>10</v>
      </c>
      <c r="K119" t="s">
        <v>22</v>
      </c>
      <c r="L119" t="s">
        <v>28</v>
      </c>
      <c r="M119">
        <f>Table1[[#This Row],[Price]]*Table1[[#This Row],[Quantity]]</f>
        <v>2000.1000000000001</v>
      </c>
    </row>
    <row r="120" spans="2:13" x14ac:dyDescent="0.25">
      <c r="B120" s="3">
        <v>10574</v>
      </c>
      <c r="C120" s="4">
        <v>44896</v>
      </c>
      <c r="D120" t="s">
        <v>17</v>
      </c>
      <c r="E120" s="3">
        <v>4.99</v>
      </c>
      <c r="F120" s="20">
        <v>201</v>
      </c>
      <c r="G120" s="3">
        <v>2.25</v>
      </c>
      <c r="H120" t="e" vm="15">
        <v>#VALUE!</v>
      </c>
      <c r="I120" t="e" cm="1" vm="10">
        <f t="array" ref="I120">_FV(H120,"Country/region",TRUE)</f>
        <v>#VALUE!</v>
      </c>
      <c r="J120" t="s">
        <v>10</v>
      </c>
      <c r="K120" t="s">
        <v>22</v>
      </c>
      <c r="L120" t="s">
        <v>28</v>
      </c>
      <c r="M120">
        <f>Table1[[#This Row],[Price]]*Table1[[#This Row],[Quantity]]</f>
        <v>1002.99</v>
      </c>
    </row>
    <row r="121" spans="2:13" x14ac:dyDescent="0.25">
      <c r="B121" s="3">
        <v>10575</v>
      </c>
      <c r="C121" s="4">
        <v>44897</v>
      </c>
      <c r="D121" t="s">
        <v>21</v>
      </c>
      <c r="E121" s="3">
        <v>12.99</v>
      </c>
      <c r="F121" s="20">
        <v>524</v>
      </c>
      <c r="G121" s="3">
        <v>4.32</v>
      </c>
      <c r="H121" t="e" vm="15">
        <v>#VALUE!</v>
      </c>
      <c r="I121" t="e" cm="1" vm="10">
        <f t="array" ref="I121">_FV(H121,"Country/region",TRUE)</f>
        <v>#VALUE!</v>
      </c>
      <c r="J121" t="s">
        <v>10</v>
      </c>
      <c r="K121" t="s">
        <v>22</v>
      </c>
      <c r="L121" t="s">
        <v>28</v>
      </c>
      <c r="M121">
        <f>Table1[[#This Row],[Price]]*Table1[[#This Row],[Quantity]]</f>
        <v>6806.76</v>
      </c>
    </row>
    <row r="122" spans="2:13" x14ac:dyDescent="0.25">
      <c r="B122" s="3">
        <v>10576</v>
      </c>
      <c r="C122" s="4">
        <v>44897</v>
      </c>
      <c r="D122" t="s">
        <v>25</v>
      </c>
      <c r="E122" s="3">
        <v>9.9499999999999993</v>
      </c>
      <c r="F122" s="20">
        <v>202</v>
      </c>
      <c r="G122" s="3">
        <v>2.85</v>
      </c>
      <c r="H122" t="e" vm="15">
        <v>#VALUE!</v>
      </c>
      <c r="I122" t="e" cm="1" vm="10">
        <f t="array" ref="I122">_FV(H122,"Country/region",TRUE)</f>
        <v>#VALUE!</v>
      </c>
      <c r="J122" t="s">
        <v>10</v>
      </c>
      <c r="K122" t="s">
        <v>22</v>
      </c>
      <c r="L122" t="s">
        <v>28</v>
      </c>
      <c r="M122">
        <f>Table1[[#This Row],[Price]]*Table1[[#This Row],[Quantity]]</f>
        <v>2009.8999999999999</v>
      </c>
    </row>
    <row r="123" spans="2:13" x14ac:dyDescent="0.25">
      <c r="B123" s="3">
        <v>10577</v>
      </c>
      <c r="C123" s="4">
        <v>44897</v>
      </c>
      <c r="D123" t="s">
        <v>9</v>
      </c>
      <c r="E123" s="3">
        <v>3.49</v>
      </c>
      <c r="F123" s="20">
        <v>631</v>
      </c>
      <c r="G123" s="3">
        <v>0.88</v>
      </c>
      <c r="H123" t="e" vm="15">
        <v>#VALUE!</v>
      </c>
      <c r="I123" t="e" cm="1" vm="10">
        <f t="array" ref="I123">_FV(H123,"Country/region",TRUE)</f>
        <v>#VALUE!</v>
      </c>
      <c r="J123" t="s">
        <v>10</v>
      </c>
      <c r="K123" t="s">
        <v>22</v>
      </c>
      <c r="L123" t="s">
        <v>28</v>
      </c>
      <c r="M123">
        <f>Table1[[#This Row],[Price]]*Table1[[#This Row],[Quantity]]</f>
        <v>2202.19</v>
      </c>
    </row>
    <row r="124" spans="2:13" x14ac:dyDescent="0.25">
      <c r="B124" s="3">
        <v>10578</v>
      </c>
      <c r="C124" s="4">
        <v>44897</v>
      </c>
      <c r="D124" t="s">
        <v>14</v>
      </c>
      <c r="E124" s="3">
        <v>2.95</v>
      </c>
      <c r="F124" s="20">
        <v>678</v>
      </c>
      <c r="G124" s="3">
        <v>0.47</v>
      </c>
      <c r="H124" t="e" vm="15">
        <v>#VALUE!</v>
      </c>
      <c r="I124" t="e" cm="1" vm="10">
        <f t="array" ref="I124">_FV(H124,"Country/region",TRUE)</f>
        <v>#VALUE!</v>
      </c>
      <c r="J124" t="s">
        <v>10</v>
      </c>
      <c r="K124" t="s">
        <v>22</v>
      </c>
      <c r="L124" t="s">
        <v>28</v>
      </c>
      <c r="M124">
        <f>Table1[[#This Row],[Price]]*Table1[[#This Row],[Quantity]]</f>
        <v>2000.1000000000001</v>
      </c>
    </row>
    <row r="125" spans="2:13" x14ac:dyDescent="0.25">
      <c r="B125" s="3">
        <v>10579</v>
      </c>
      <c r="C125" s="4">
        <v>44897</v>
      </c>
      <c r="D125" t="s">
        <v>17</v>
      </c>
      <c r="E125" s="3">
        <v>4.99</v>
      </c>
      <c r="F125" s="20">
        <v>201</v>
      </c>
      <c r="G125" s="3">
        <v>2.25</v>
      </c>
      <c r="H125" t="e" vm="15">
        <v>#VALUE!</v>
      </c>
      <c r="I125" t="e" cm="1" vm="10">
        <f t="array" ref="I125">_FV(H125,"Country/region",TRUE)</f>
        <v>#VALUE!</v>
      </c>
      <c r="J125" t="s">
        <v>10</v>
      </c>
      <c r="K125" t="s">
        <v>22</v>
      </c>
      <c r="L125" t="s">
        <v>28</v>
      </c>
      <c r="M125">
        <f>Table1[[#This Row],[Price]]*Table1[[#This Row],[Quantity]]</f>
        <v>1002.99</v>
      </c>
    </row>
    <row r="126" spans="2:13" x14ac:dyDescent="0.25">
      <c r="B126" s="3">
        <v>10580</v>
      </c>
      <c r="C126" s="4">
        <v>44898</v>
      </c>
      <c r="D126" t="s">
        <v>21</v>
      </c>
      <c r="E126" s="3">
        <v>12.99</v>
      </c>
      <c r="F126" s="20">
        <v>524</v>
      </c>
      <c r="G126" s="3">
        <v>4.32</v>
      </c>
      <c r="H126" t="e" vm="15">
        <v>#VALUE!</v>
      </c>
      <c r="I126" t="e" cm="1" vm="10">
        <f t="array" ref="I126">_FV(H126,"Country/region",TRUE)</f>
        <v>#VALUE!</v>
      </c>
      <c r="J126" t="s">
        <v>10</v>
      </c>
      <c r="K126" t="s">
        <v>22</v>
      </c>
      <c r="L126" t="s">
        <v>28</v>
      </c>
      <c r="M126">
        <f>Table1[[#This Row],[Price]]*Table1[[#This Row],[Quantity]]</f>
        <v>6806.76</v>
      </c>
    </row>
    <row r="127" spans="2:13" x14ac:dyDescent="0.25">
      <c r="B127" s="3">
        <v>10581</v>
      </c>
      <c r="C127" s="4">
        <v>44898</v>
      </c>
      <c r="D127" t="s">
        <v>25</v>
      </c>
      <c r="E127" s="3">
        <v>9.9499999999999993</v>
      </c>
      <c r="F127" s="20">
        <v>202</v>
      </c>
      <c r="G127" s="3">
        <v>2.85</v>
      </c>
      <c r="H127" t="e" vm="15">
        <v>#VALUE!</v>
      </c>
      <c r="I127" t="e" cm="1" vm="10">
        <f t="array" ref="I127">_FV(H127,"Country/region",TRUE)</f>
        <v>#VALUE!</v>
      </c>
      <c r="J127" t="s">
        <v>10</v>
      </c>
      <c r="K127" t="s">
        <v>22</v>
      </c>
      <c r="L127" t="s">
        <v>28</v>
      </c>
      <c r="M127">
        <f>Table1[[#This Row],[Price]]*Table1[[#This Row],[Quantity]]</f>
        <v>2009.8999999999999</v>
      </c>
    </row>
    <row r="128" spans="2:13" x14ac:dyDescent="0.25">
      <c r="B128" s="3">
        <v>10582</v>
      </c>
      <c r="C128" s="4">
        <v>44898</v>
      </c>
      <c r="D128" t="s">
        <v>9</v>
      </c>
      <c r="E128" s="3">
        <v>3.49</v>
      </c>
      <c r="F128" s="20">
        <v>631</v>
      </c>
      <c r="G128" s="3">
        <v>0.88</v>
      </c>
      <c r="H128" t="e" vm="11">
        <v>#VALUE!</v>
      </c>
      <c r="I128" t="e" cm="1" vm="4">
        <f t="array" ref="I128">_FV(H128,"Country/region",TRUE)</f>
        <v>#VALUE!</v>
      </c>
      <c r="J128" t="s">
        <v>10</v>
      </c>
      <c r="K128" t="s">
        <v>22</v>
      </c>
      <c r="L128" t="s">
        <v>38</v>
      </c>
      <c r="M128">
        <f>Table1[[#This Row],[Price]]*Table1[[#This Row],[Quantity]]</f>
        <v>2202.19</v>
      </c>
    </row>
    <row r="129" spans="2:13" x14ac:dyDescent="0.25">
      <c r="B129" s="3">
        <v>10583</v>
      </c>
      <c r="C129" s="4">
        <v>44898</v>
      </c>
      <c r="D129" t="s">
        <v>14</v>
      </c>
      <c r="E129" s="3">
        <v>2.95</v>
      </c>
      <c r="F129" s="20">
        <v>678</v>
      </c>
      <c r="G129" s="3">
        <v>0.47</v>
      </c>
      <c r="H129" t="e" vm="11">
        <v>#VALUE!</v>
      </c>
      <c r="I129" t="e" cm="1" vm="4">
        <f t="array" ref="I129">_FV(H129,"Country/region",TRUE)</f>
        <v>#VALUE!</v>
      </c>
      <c r="J129" t="s">
        <v>10</v>
      </c>
      <c r="K129" t="s">
        <v>22</v>
      </c>
      <c r="L129" t="s">
        <v>38</v>
      </c>
      <c r="M129">
        <f>Table1[[#This Row],[Price]]*Table1[[#This Row],[Quantity]]</f>
        <v>2000.1000000000001</v>
      </c>
    </row>
    <row r="130" spans="2:13" x14ac:dyDescent="0.25">
      <c r="B130" s="3">
        <v>10584</v>
      </c>
      <c r="C130" s="4">
        <v>44898</v>
      </c>
      <c r="D130" t="s">
        <v>17</v>
      </c>
      <c r="E130" s="3">
        <v>4.99</v>
      </c>
      <c r="F130" s="20">
        <v>201</v>
      </c>
      <c r="G130" s="3">
        <v>2.25</v>
      </c>
      <c r="H130" t="e" vm="11">
        <v>#VALUE!</v>
      </c>
      <c r="I130" t="e" cm="1" vm="4">
        <f t="array" ref="I130">_FV(H130,"Country/region",TRUE)</f>
        <v>#VALUE!</v>
      </c>
      <c r="J130" t="s">
        <v>10</v>
      </c>
      <c r="K130" t="s">
        <v>22</v>
      </c>
      <c r="L130" t="s">
        <v>38</v>
      </c>
      <c r="M130">
        <f>Table1[[#This Row],[Price]]*Table1[[#This Row],[Quantity]]</f>
        <v>1002.99</v>
      </c>
    </row>
    <row r="131" spans="2:13" x14ac:dyDescent="0.25">
      <c r="B131" s="3">
        <v>10585</v>
      </c>
      <c r="C131" s="4">
        <v>44899</v>
      </c>
      <c r="D131" t="s">
        <v>21</v>
      </c>
      <c r="E131" s="3">
        <v>12.99</v>
      </c>
      <c r="F131" s="20">
        <v>539</v>
      </c>
      <c r="G131" s="3">
        <v>4.32</v>
      </c>
      <c r="H131" t="e" vm="11">
        <v>#VALUE!</v>
      </c>
      <c r="I131" t="e" cm="1" vm="4">
        <f t="array" ref="I131">_FV(H131,"Country/region",TRUE)</f>
        <v>#VALUE!</v>
      </c>
      <c r="J131" t="s">
        <v>10</v>
      </c>
      <c r="K131" t="s">
        <v>22</v>
      </c>
      <c r="L131" t="s">
        <v>38</v>
      </c>
      <c r="M131">
        <f>Table1[[#This Row],[Price]]*Table1[[#This Row],[Quantity]]</f>
        <v>7001.61</v>
      </c>
    </row>
    <row r="132" spans="2:13" x14ac:dyDescent="0.25">
      <c r="B132" s="3">
        <v>10586</v>
      </c>
      <c r="C132" s="4">
        <v>44899</v>
      </c>
      <c r="D132" t="s">
        <v>25</v>
      </c>
      <c r="E132" s="3">
        <v>9.9499999999999993</v>
      </c>
      <c r="F132" s="20">
        <v>202</v>
      </c>
      <c r="G132" s="3">
        <v>2.85</v>
      </c>
      <c r="H132" t="e" vm="11">
        <v>#VALUE!</v>
      </c>
      <c r="I132" t="e" cm="1" vm="4">
        <f t="array" ref="I132">_FV(H132,"Country/region",TRUE)</f>
        <v>#VALUE!</v>
      </c>
      <c r="J132" t="s">
        <v>10</v>
      </c>
      <c r="K132" t="s">
        <v>22</v>
      </c>
      <c r="L132" t="s">
        <v>38</v>
      </c>
      <c r="M132">
        <f>Table1[[#This Row],[Price]]*Table1[[#This Row],[Quantity]]</f>
        <v>2009.8999999999999</v>
      </c>
    </row>
    <row r="133" spans="2:13" x14ac:dyDescent="0.25">
      <c r="B133" s="3">
        <v>10590</v>
      </c>
      <c r="C133" s="4">
        <v>44900</v>
      </c>
      <c r="D133" t="s">
        <v>21</v>
      </c>
      <c r="E133" s="3">
        <v>12.99</v>
      </c>
      <c r="F133" s="20">
        <v>555</v>
      </c>
      <c r="G133" s="3">
        <v>4.32</v>
      </c>
      <c r="H133" t="e" vm="11">
        <v>#VALUE!</v>
      </c>
      <c r="I133" t="e" cm="1" vm="4">
        <f t="array" ref="I133">_FV(H133,"Country/region",TRUE)</f>
        <v>#VALUE!</v>
      </c>
      <c r="J133" t="s">
        <v>10</v>
      </c>
      <c r="K133" t="s">
        <v>22</v>
      </c>
      <c r="L133" t="s">
        <v>38</v>
      </c>
      <c r="M133">
        <f>Table1[[#This Row],[Price]]*Table1[[#This Row],[Quantity]]</f>
        <v>7209.45</v>
      </c>
    </row>
    <row r="134" spans="2:13" x14ac:dyDescent="0.25">
      <c r="B134" s="3">
        <v>10591</v>
      </c>
      <c r="C134" s="4">
        <v>44900</v>
      </c>
      <c r="D134" t="s">
        <v>25</v>
      </c>
      <c r="E134" s="3">
        <v>9.9499999999999993</v>
      </c>
      <c r="F134" s="20">
        <v>202</v>
      </c>
      <c r="G134" s="3">
        <v>2.85</v>
      </c>
      <c r="H134" t="e" vm="11">
        <v>#VALUE!</v>
      </c>
      <c r="I134" t="e" cm="1" vm="4">
        <f t="array" ref="I134">_FV(H134,"Country/region",TRUE)</f>
        <v>#VALUE!</v>
      </c>
      <c r="J134" t="s">
        <v>10</v>
      </c>
      <c r="K134" t="s">
        <v>22</v>
      </c>
      <c r="L134" t="s">
        <v>38</v>
      </c>
      <c r="M134">
        <f>Table1[[#This Row],[Price]]*Table1[[#This Row],[Quantity]]</f>
        <v>2009.8999999999999</v>
      </c>
    </row>
    <row r="135" spans="2:13" x14ac:dyDescent="0.25">
      <c r="B135" s="3">
        <v>10592</v>
      </c>
      <c r="C135" s="4">
        <v>44900</v>
      </c>
      <c r="D135" t="s">
        <v>9</v>
      </c>
      <c r="E135" s="3">
        <v>3.49</v>
      </c>
      <c r="F135" s="20">
        <v>574</v>
      </c>
      <c r="G135" s="3">
        <v>0.88</v>
      </c>
      <c r="H135" t="e" vm="11">
        <v>#VALUE!</v>
      </c>
      <c r="I135" t="e" cm="1" vm="4">
        <f t="array" ref="I135">_FV(H135,"Country/region",TRUE)</f>
        <v>#VALUE!</v>
      </c>
      <c r="J135" t="s">
        <v>10</v>
      </c>
      <c r="K135" t="s">
        <v>22</v>
      </c>
      <c r="L135" t="s">
        <v>38</v>
      </c>
      <c r="M135">
        <f>Table1[[#This Row],[Price]]*Table1[[#This Row],[Quantity]]</f>
        <v>2003.2600000000002</v>
      </c>
    </row>
    <row r="136" spans="2:13" x14ac:dyDescent="0.25">
      <c r="B136" s="3">
        <v>10593</v>
      </c>
      <c r="C136" s="4">
        <v>44900</v>
      </c>
      <c r="D136" t="s">
        <v>14</v>
      </c>
      <c r="E136" s="3">
        <v>2.95</v>
      </c>
      <c r="F136" s="20">
        <v>678</v>
      </c>
      <c r="G136" s="3">
        <v>0.47</v>
      </c>
      <c r="H136" t="e" vm="11">
        <v>#VALUE!</v>
      </c>
      <c r="I136" t="e" cm="1" vm="4">
        <f t="array" ref="I136">_FV(H136,"Country/region",TRUE)</f>
        <v>#VALUE!</v>
      </c>
      <c r="J136" t="s">
        <v>10</v>
      </c>
      <c r="K136" t="s">
        <v>22</v>
      </c>
      <c r="L136" t="s">
        <v>38</v>
      </c>
      <c r="M136">
        <f>Table1[[#This Row],[Price]]*Table1[[#This Row],[Quantity]]</f>
        <v>2000.1000000000001</v>
      </c>
    </row>
    <row r="137" spans="2:13" x14ac:dyDescent="0.25">
      <c r="B137" s="3">
        <v>10594</v>
      </c>
      <c r="C137" s="4">
        <v>44900</v>
      </c>
      <c r="D137" t="s">
        <v>17</v>
      </c>
      <c r="E137" s="3">
        <v>4.99</v>
      </c>
      <c r="F137" s="20">
        <v>201</v>
      </c>
      <c r="G137" s="3">
        <v>2.25</v>
      </c>
      <c r="H137" t="e" vm="11">
        <v>#VALUE!</v>
      </c>
      <c r="I137" t="e" cm="1" vm="4">
        <f t="array" ref="I137">_FV(H137,"Country/region",TRUE)</f>
        <v>#VALUE!</v>
      </c>
      <c r="J137" t="s">
        <v>10</v>
      </c>
      <c r="K137" t="s">
        <v>22</v>
      </c>
      <c r="L137" t="s">
        <v>38</v>
      </c>
      <c r="M137">
        <f>Table1[[#This Row],[Price]]*Table1[[#This Row],[Quantity]]</f>
        <v>1002.99</v>
      </c>
    </row>
    <row r="138" spans="2:13" x14ac:dyDescent="0.25">
      <c r="B138" s="3">
        <v>10595</v>
      </c>
      <c r="C138" s="4">
        <v>44901</v>
      </c>
      <c r="D138" t="s">
        <v>21</v>
      </c>
      <c r="E138" s="3">
        <v>12.99</v>
      </c>
      <c r="F138" s="20">
        <v>539</v>
      </c>
      <c r="G138" s="3">
        <v>4.32</v>
      </c>
      <c r="H138" t="e" vm="11">
        <v>#VALUE!</v>
      </c>
      <c r="I138" t="e" cm="1" vm="4">
        <f t="array" ref="I138">_FV(H138,"Country/region",TRUE)</f>
        <v>#VALUE!</v>
      </c>
      <c r="J138" t="s">
        <v>10</v>
      </c>
      <c r="K138" t="s">
        <v>22</v>
      </c>
      <c r="L138" t="s">
        <v>38</v>
      </c>
      <c r="M138">
        <f>Table1[[#This Row],[Price]]*Table1[[#This Row],[Quantity]]</f>
        <v>7001.61</v>
      </c>
    </row>
    <row r="139" spans="2:13" x14ac:dyDescent="0.25">
      <c r="B139" s="3">
        <v>10596</v>
      </c>
      <c r="C139" s="4">
        <v>44901</v>
      </c>
      <c r="D139" t="s">
        <v>25</v>
      </c>
      <c r="E139" s="3">
        <v>9.9499999999999993</v>
      </c>
      <c r="F139" s="20">
        <v>202</v>
      </c>
      <c r="G139" s="3">
        <v>2.85</v>
      </c>
      <c r="H139" t="e" vm="11">
        <v>#VALUE!</v>
      </c>
      <c r="I139" t="e" cm="1" vm="4">
        <f t="array" ref="I139">_FV(H139,"Country/region",TRUE)</f>
        <v>#VALUE!</v>
      </c>
      <c r="J139" t="s">
        <v>10</v>
      </c>
      <c r="K139" t="s">
        <v>22</v>
      </c>
      <c r="L139" t="s">
        <v>38</v>
      </c>
      <c r="M139">
        <f>Table1[[#This Row],[Price]]*Table1[[#This Row],[Quantity]]</f>
        <v>2009.8999999999999</v>
      </c>
    </row>
    <row r="140" spans="2:13" x14ac:dyDescent="0.25">
      <c r="B140" s="3">
        <v>10597</v>
      </c>
      <c r="C140" s="4">
        <v>44901</v>
      </c>
      <c r="D140" t="s">
        <v>9</v>
      </c>
      <c r="E140" s="3">
        <v>3.49</v>
      </c>
      <c r="F140" s="20">
        <v>574</v>
      </c>
      <c r="G140" s="3">
        <v>0.88</v>
      </c>
      <c r="H140" t="e" vm="11">
        <v>#VALUE!</v>
      </c>
      <c r="I140" t="e" cm="1" vm="4">
        <f t="array" ref="I140">_FV(H140,"Country/region",TRUE)</f>
        <v>#VALUE!</v>
      </c>
      <c r="J140" t="s">
        <v>10</v>
      </c>
      <c r="K140" t="s">
        <v>22</v>
      </c>
      <c r="L140" t="s">
        <v>38</v>
      </c>
      <c r="M140">
        <f>Table1[[#This Row],[Price]]*Table1[[#This Row],[Quantity]]</f>
        <v>2003.2600000000002</v>
      </c>
    </row>
    <row r="141" spans="2:13" x14ac:dyDescent="0.25">
      <c r="B141" s="3">
        <v>10598</v>
      </c>
      <c r="C141" s="4">
        <v>44901</v>
      </c>
      <c r="D141" t="s">
        <v>14</v>
      </c>
      <c r="E141" s="3">
        <v>2.95</v>
      </c>
      <c r="F141" s="20">
        <v>678</v>
      </c>
      <c r="G141" s="3">
        <v>0.47</v>
      </c>
      <c r="H141" t="e" vm="11">
        <v>#VALUE!</v>
      </c>
      <c r="I141" t="e" cm="1" vm="4">
        <f t="array" ref="I141">_FV(H141,"Country/region",TRUE)</f>
        <v>#VALUE!</v>
      </c>
      <c r="J141" t="s">
        <v>10</v>
      </c>
      <c r="K141" t="s">
        <v>22</v>
      </c>
      <c r="L141" t="s">
        <v>38</v>
      </c>
      <c r="M141">
        <f>Table1[[#This Row],[Price]]*Table1[[#This Row],[Quantity]]</f>
        <v>2000.1000000000001</v>
      </c>
    </row>
    <row r="142" spans="2:13" x14ac:dyDescent="0.25">
      <c r="B142" s="3">
        <v>10599</v>
      </c>
      <c r="C142" s="4">
        <v>44901</v>
      </c>
      <c r="D142" t="s">
        <v>17</v>
      </c>
      <c r="E142" s="3">
        <v>4.99</v>
      </c>
      <c r="F142" s="20">
        <v>201</v>
      </c>
      <c r="G142" s="3">
        <v>2.25</v>
      </c>
      <c r="H142" t="e" vm="11">
        <v>#VALUE!</v>
      </c>
      <c r="I142" t="e" cm="1" vm="4">
        <f t="array" ref="I142">_FV(H142,"Country/region",TRUE)</f>
        <v>#VALUE!</v>
      </c>
      <c r="J142" t="s">
        <v>10</v>
      </c>
      <c r="K142" t="s">
        <v>22</v>
      </c>
      <c r="L142" t="s">
        <v>38</v>
      </c>
      <c r="M142">
        <f>Table1[[#This Row],[Price]]*Table1[[#This Row],[Quantity]]</f>
        <v>1002.99</v>
      </c>
    </row>
    <row r="143" spans="2:13" x14ac:dyDescent="0.25">
      <c r="B143" s="3">
        <v>10600</v>
      </c>
      <c r="C143" s="4">
        <v>44902</v>
      </c>
      <c r="D143" t="s">
        <v>21</v>
      </c>
      <c r="E143" s="3">
        <v>12.99</v>
      </c>
      <c r="F143" s="20">
        <v>524</v>
      </c>
      <c r="G143" s="3">
        <v>4.32</v>
      </c>
      <c r="H143" t="e" vm="11">
        <v>#VALUE!</v>
      </c>
      <c r="I143" t="e" cm="1" vm="4">
        <f t="array" ref="I143">_FV(H143,"Country/region",TRUE)</f>
        <v>#VALUE!</v>
      </c>
      <c r="J143" t="s">
        <v>10</v>
      </c>
      <c r="K143" t="s">
        <v>22</v>
      </c>
      <c r="L143" t="s">
        <v>38</v>
      </c>
      <c r="M143">
        <f>Table1[[#This Row],[Price]]*Table1[[#This Row],[Quantity]]</f>
        <v>6806.76</v>
      </c>
    </row>
    <row r="144" spans="2:13" x14ac:dyDescent="0.25">
      <c r="B144" s="3">
        <v>10601</v>
      </c>
      <c r="C144" s="4">
        <v>44902</v>
      </c>
      <c r="D144" t="s">
        <v>25</v>
      </c>
      <c r="E144" s="3">
        <v>9.9499999999999993</v>
      </c>
      <c r="F144" s="20">
        <v>202</v>
      </c>
      <c r="G144" s="3">
        <v>2.85</v>
      </c>
      <c r="H144" t="e" vm="11">
        <v>#VALUE!</v>
      </c>
      <c r="I144" t="e" cm="1" vm="4">
        <f t="array" ref="I144">_FV(H144,"Country/region",TRUE)</f>
        <v>#VALUE!</v>
      </c>
      <c r="J144" t="s">
        <v>10</v>
      </c>
      <c r="K144" t="s">
        <v>22</v>
      </c>
      <c r="L144" t="s">
        <v>38</v>
      </c>
      <c r="M144">
        <f>Table1[[#This Row],[Price]]*Table1[[#This Row],[Quantity]]</f>
        <v>2009.8999999999999</v>
      </c>
    </row>
    <row r="145" spans="2:13" x14ac:dyDescent="0.25">
      <c r="B145" s="3">
        <v>10602</v>
      </c>
      <c r="C145" s="4">
        <v>44902</v>
      </c>
      <c r="D145" t="s">
        <v>9</v>
      </c>
      <c r="E145" s="3">
        <v>3.49</v>
      </c>
      <c r="F145" s="20">
        <v>631</v>
      </c>
      <c r="G145" s="3">
        <v>0.88</v>
      </c>
      <c r="H145" t="e" vm="11">
        <v>#VALUE!</v>
      </c>
      <c r="I145" t="e" cm="1" vm="4">
        <f t="array" ref="I145">_FV(H145,"Country/region",TRUE)</f>
        <v>#VALUE!</v>
      </c>
      <c r="J145" t="s">
        <v>10</v>
      </c>
      <c r="K145" t="s">
        <v>37</v>
      </c>
      <c r="L145" t="s">
        <v>38</v>
      </c>
      <c r="M145">
        <f>Table1[[#This Row],[Price]]*Table1[[#This Row],[Quantity]]</f>
        <v>2202.19</v>
      </c>
    </row>
    <row r="146" spans="2:13" x14ac:dyDescent="0.25">
      <c r="B146" s="3">
        <v>10603</v>
      </c>
      <c r="C146" s="4">
        <v>44902</v>
      </c>
      <c r="D146" t="s">
        <v>14</v>
      </c>
      <c r="E146" s="3">
        <v>2.95</v>
      </c>
      <c r="F146" s="20">
        <v>678</v>
      </c>
      <c r="G146" s="3">
        <v>0.47</v>
      </c>
      <c r="H146" t="e" vm="11">
        <v>#VALUE!</v>
      </c>
      <c r="I146" t="e" cm="1" vm="4">
        <f t="array" ref="I146">_FV(H146,"Country/region",TRUE)</f>
        <v>#VALUE!</v>
      </c>
      <c r="J146" t="s">
        <v>10</v>
      </c>
      <c r="K146" t="s">
        <v>37</v>
      </c>
      <c r="L146" t="s">
        <v>38</v>
      </c>
      <c r="M146">
        <f>Table1[[#This Row],[Price]]*Table1[[#This Row],[Quantity]]</f>
        <v>2000.1000000000001</v>
      </c>
    </row>
    <row r="147" spans="2:13" x14ac:dyDescent="0.25">
      <c r="B147" s="3">
        <v>10604</v>
      </c>
      <c r="C147" s="4">
        <v>44902</v>
      </c>
      <c r="D147" t="s">
        <v>17</v>
      </c>
      <c r="E147" s="3">
        <v>4.99</v>
      </c>
      <c r="F147" s="20">
        <v>201</v>
      </c>
      <c r="G147" s="3">
        <v>2.25</v>
      </c>
      <c r="H147" t="e" vm="11">
        <v>#VALUE!</v>
      </c>
      <c r="I147" t="e" cm="1" vm="4">
        <f t="array" ref="I147">_FV(H147,"Country/region",TRUE)</f>
        <v>#VALUE!</v>
      </c>
      <c r="J147" t="s">
        <v>10</v>
      </c>
      <c r="K147" t="s">
        <v>37</v>
      </c>
      <c r="L147" t="s">
        <v>38</v>
      </c>
      <c r="M147">
        <f>Table1[[#This Row],[Price]]*Table1[[#This Row],[Quantity]]</f>
        <v>1002.99</v>
      </c>
    </row>
    <row r="148" spans="2:13" x14ac:dyDescent="0.25">
      <c r="B148" s="3">
        <v>10605</v>
      </c>
      <c r="C148" s="4">
        <v>44903</v>
      </c>
      <c r="D148" t="s">
        <v>21</v>
      </c>
      <c r="E148" s="3">
        <v>12.99</v>
      </c>
      <c r="F148" s="20">
        <v>539</v>
      </c>
      <c r="G148" s="3">
        <v>4.32</v>
      </c>
      <c r="H148" t="e" vm="11">
        <v>#VALUE!</v>
      </c>
      <c r="I148" t="e" cm="1" vm="4">
        <f t="array" ref="I148">_FV(H148,"Country/region",TRUE)</f>
        <v>#VALUE!</v>
      </c>
      <c r="J148" t="s">
        <v>10</v>
      </c>
      <c r="K148" t="s">
        <v>37</v>
      </c>
      <c r="L148" t="s">
        <v>38</v>
      </c>
      <c r="M148">
        <f>Table1[[#This Row],[Price]]*Table1[[#This Row],[Quantity]]</f>
        <v>7001.61</v>
      </c>
    </row>
    <row r="149" spans="2:13" x14ac:dyDescent="0.25">
      <c r="B149" s="3">
        <v>10606</v>
      </c>
      <c r="C149" s="4">
        <v>44903</v>
      </c>
      <c r="D149" t="s">
        <v>25</v>
      </c>
      <c r="E149" s="3">
        <v>9.9499999999999993</v>
      </c>
      <c r="F149" s="20">
        <v>202</v>
      </c>
      <c r="G149" s="3">
        <v>2.85</v>
      </c>
      <c r="H149" t="e" vm="11">
        <v>#VALUE!</v>
      </c>
      <c r="I149" t="e" cm="1" vm="4">
        <f t="array" ref="I149">_FV(H149,"Country/region",TRUE)</f>
        <v>#VALUE!</v>
      </c>
      <c r="J149" t="s">
        <v>10</v>
      </c>
      <c r="K149" t="s">
        <v>37</v>
      </c>
      <c r="L149" t="s">
        <v>38</v>
      </c>
      <c r="M149">
        <f>Table1[[#This Row],[Price]]*Table1[[#This Row],[Quantity]]</f>
        <v>2009.8999999999999</v>
      </c>
    </row>
    <row r="150" spans="2:13" x14ac:dyDescent="0.25">
      <c r="B150" s="3">
        <v>10607</v>
      </c>
      <c r="C150" s="4">
        <v>44903</v>
      </c>
      <c r="D150" t="s">
        <v>9</v>
      </c>
      <c r="E150" s="3">
        <v>3.49</v>
      </c>
      <c r="F150" s="20">
        <v>631</v>
      </c>
      <c r="G150" s="3">
        <v>0.88</v>
      </c>
      <c r="H150" t="e" vm="11">
        <v>#VALUE!</v>
      </c>
      <c r="I150" t="e" cm="1" vm="4">
        <f t="array" ref="I150">_FV(H150,"Country/region",TRUE)</f>
        <v>#VALUE!</v>
      </c>
      <c r="J150" t="s">
        <v>10</v>
      </c>
      <c r="K150" t="s">
        <v>37</v>
      </c>
      <c r="L150" t="s">
        <v>38</v>
      </c>
      <c r="M150">
        <f>Table1[[#This Row],[Price]]*Table1[[#This Row],[Quantity]]</f>
        <v>2202.19</v>
      </c>
    </row>
    <row r="151" spans="2:13" x14ac:dyDescent="0.25">
      <c r="B151" s="3">
        <v>10608</v>
      </c>
      <c r="C151" s="4">
        <v>44903</v>
      </c>
      <c r="D151" t="s">
        <v>14</v>
      </c>
      <c r="E151" s="3">
        <v>2.95</v>
      </c>
      <c r="F151" s="20">
        <v>678</v>
      </c>
      <c r="G151" s="3">
        <v>0.47</v>
      </c>
      <c r="H151" t="e" vm="11">
        <v>#VALUE!</v>
      </c>
      <c r="I151" t="e" cm="1" vm="4">
        <f t="array" ref="I151">_FV(H151,"Country/region",TRUE)</f>
        <v>#VALUE!</v>
      </c>
      <c r="J151" t="s">
        <v>10</v>
      </c>
      <c r="K151" t="s">
        <v>11</v>
      </c>
      <c r="L151" t="s">
        <v>38</v>
      </c>
      <c r="M151">
        <f>Table1[[#This Row],[Price]]*Table1[[#This Row],[Quantity]]</f>
        <v>2000.1000000000001</v>
      </c>
    </row>
    <row r="152" spans="2:13" x14ac:dyDescent="0.25">
      <c r="B152" s="3">
        <v>10609</v>
      </c>
      <c r="C152" s="4">
        <v>44903</v>
      </c>
      <c r="D152" t="s">
        <v>17</v>
      </c>
      <c r="E152" s="3">
        <v>4.99</v>
      </c>
      <c r="F152" s="20">
        <v>201</v>
      </c>
      <c r="G152" s="3">
        <v>2.25</v>
      </c>
      <c r="H152" t="e" vm="11">
        <v>#VALUE!</v>
      </c>
      <c r="I152" t="e" cm="1" vm="4">
        <f t="array" ref="I152">_FV(H152,"Country/region",TRUE)</f>
        <v>#VALUE!</v>
      </c>
      <c r="J152" t="s">
        <v>10</v>
      </c>
      <c r="K152" t="s">
        <v>11</v>
      </c>
      <c r="L152" t="s">
        <v>38</v>
      </c>
      <c r="M152">
        <f>Table1[[#This Row],[Price]]*Table1[[#This Row],[Quantity]]</f>
        <v>1002.99</v>
      </c>
    </row>
    <row r="153" spans="2:13" x14ac:dyDescent="0.25">
      <c r="B153" s="3">
        <v>10610</v>
      </c>
      <c r="C153" s="4">
        <v>44904</v>
      </c>
      <c r="D153" t="s">
        <v>21</v>
      </c>
      <c r="E153" s="3">
        <v>12.99</v>
      </c>
      <c r="F153" s="20">
        <v>570</v>
      </c>
      <c r="G153" s="3">
        <v>4.32</v>
      </c>
      <c r="H153" t="e" vm="11">
        <v>#VALUE!</v>
      </c>
      <c r="I153" t="e" cm="1" vm="4">
        <f t="array" ref="I153">_FV(H153,"Country/region",TRUE)</f>
        <v>#VALUE!</v>
      </c>
      <c r="J153" t="s">
        <v>10</v>
      </c>
      <c r="K153" t="s">
        <v>11</v>
      </c>
      <c r="L153" t="s">
        <v>38</v>
      </c>
      <c r="M153">
        <f>Table1[[#This Row],[Price]]*Table1[[#This Row],[Quantity]]</f>
        <v>7404.3</v>
      </c>
    </row>
    <row r="154" spans="2:13" x14ac:dyDescent="0.25">
      <c r="B154" s="3">
        <v>10611</v>
      </c>
      <c r="C154" s="4">
        <v>44904</v>
      </c>
      <c r="D154" t="s">
        <v>25</v>
      </c>
      <c r="E154" s="3">
        <v>9.9499999999999993</v>
      </c>
      <c r="F154" s="20">
        <v>202</v>
      </c>
      <c r="G154" s="3">
        <v>2.85</v>
      </c>
      <c r="H154" t="e" vm="11">
        <v>#VALUE!</v>
      </c>
      <c r="I154" t="e" cm="1" vm="4">
        <f t="array" ref="I154">_FV(H154,"Country/region",TRUE)</f>
        <v>#VALUE!</v>
      </c>
      <c r="J154" t="s">
        <v>10</v>
      </c>
      <c r="K154" t="s">
        <v>11</v>
      </c>
      <c r="L154" t="s">
        <v>38</v>
      </c>
      <c r="M154">
        <f>Table1[[#This Row],[Price]]*Table1[[#This Row],[Quantity]]</f>
        <v>2009.8999999999999</v>
      </c>
    </row>
    <row r="155" spans="2:13" x14ac:dyDescent="0.25">
      <c r="B155" s="3">
        <v>10612</v>
      </c>
      <c r="C155" s="4">
        <v>44904</v>
      </c>
      <c r="D155" t="s">
        <v>9</v>
      </c>
      <c r="E155" s="3">
        <v>3.49</v>
      </c>
      <c r="F155" s="20">
        <v>631</v>
      </c>
      <c r="G155" s="3">
        <v>0.88</v>
      </c>
      <c r="H155" t="e" vm="11">
        <v>#VALUE!</v>
      </c>
      <c r="I155" t="e" cm="1" vm="4">
        <f t="array" ref="I155">_FV(H155,"Country/region",TRUE)</f>
        <v>#VALUE!</v>
      </c>
      <c r="J155" t="s">
        <v>10</v>
      </c>
      <c r="K155" t="s">
        <v>11</v>
      </c>
      <c r="L155" t="s">
        <v>38</v>
      </c>
      <c r="M155">
        <f>Table1[[#This Row],[Price]]*Table1[[#This Row],[Quantity]]</f>
        <v>2202.19</v>
      </c>
    </row>
    <row r="156" spans="2:13" x14ac:dyDescent="0.25">
      <c r="B156" s="3">
        <v>10613</v>
      </c>
      <c r="C156" s="4">
        <v>44904</v>
      </c>
      <c r="D156" t="s">
        <v>14</v>
      </c>
      <c r="E156" s="3">
        <v>2.95</v>
      </c>
      <c r="F156" s="20">
        <v>678</v>
      </c>
      <c r="G156" s="3">
        <v>0.47</v>
      </c>
      <c r="H156" t="e" vm="11">
        <v>#VALUE!</v>
      </c>
      <c r="I156" t="e" cm="1" vm="4">
        <f t="array" ref="I156">_FV(H156,"Country/region",TRUE)</f>
        <v>#VALUE!</v>
      </c>
      <c r="J156" t="s">
        <v>10</v>
      </c>
      <c r="K156" t="s">
        <v>11</v>
      </c>
      <c r="L156" t="s">
        <v>38</v>
      </c>
      <c r="M156">
        <f>Table1[[#This Row],[Price]]*Table1[[#This Row],[Quantity]]</f>
        <v>2000.1000000000001</v>
      </c>
    </row>
    <row r="157" spans="2:13" x14ac:dyDescent="0.25">
      <c r="B157" s="3">
        <v>10614</v>
      </c>
      <c r="C157" s="4">
        <v>44904</v>
      </c>
      <c r="D157" t="s">
        <v>17</v>
      </c>
      <c r="E157" s="3">
        <v>4.99</v>
      </c>
      <c r="F157" s="20">
        <v>201</v>
      </c>
      <c r="G157" s="3">
        <v>2.25</v>
      </c>
      <c r="H157" t="e" vm="11">
        <v>#VALUE!</v>
      </c>
      <c r="I157" t="e" cm="1" vm="4">
        <f t="array" ref="I157">_FV(H157,"Country/region",TRUE)</f>
        <v>#VALUE!</v>
      </c>
      <c r="J157" t="s">
        <v>10</v>
      </c>
      <c r="K157" t="s">
        <v>11</v>
      </c>
      <c r="L157" t="s">
        <v>38</v>
      </c>
      <c r="M157">
        <f>Table1[[#This Row],[Price]]*Table1[[#This Row],[Quantity]]</f>
        <v>1002.99</v>
      </c>
    </row>
    <row r="158" spans="2:13" x14ac:dyDescent="0.25">
      <c r="B158" s="3">
        <v>10615</v>
      </c>
      <c r="C158" s="4">
        <v>44905</v>
      </c>
      <c r="D158" t="s">
        <v>21</v>
      </c>
      <c r="E158" s="3">
        <v>12.99</v>
      </c>
      <c r="F158" s="20">
        <v>570</v>
      </c>
      <c r="G158" s="3">
        <v>4.32</v>
      </c>
      <c r="H158" t="e" vm="11">
        <v>#VALUE!</v>
      </c>
      <c r="I158" t="e" cm="1" vm="4">
        <f t="array" ref="I158">_FV(H158,"Country/region",TRUE)</f>
        <v>#VALUE!</v>
      </c>
      <c r="J158" t="s">
        <v>10</v>
      </c>
      <c r="K158" t="s">
        <v>11</v>
      </c>
      <c r="L158" t="s">
        <v>38</v>
      </c>
      <c r="M158">
        <f>Table1[[#This Row],[Price]]*Table1[[#This Row],[Quantity]]</f>
        <v>7404.3</v>
      </c>
    </row>
    <row r="159" spans="2:13" x14ac:dyDescent="0.25">
      <c r="B159" s="3">
        <v>10616</v>
      </c>
      <c r="C159" s="4">
        <v>44905</v>
      </c>
      <c r="D159" t="s">
        <v>25</v>
      </c>
      <c r="E159" s="3">
        <v>9.9499999999999993</v>
      </c>
      <c r="F159" s="20">
        <v>202</v>
      </c>
      <c r="G159" s="3">
        <v>2.85</v>
      </c>
      <c r="H159" t="e" vm="11">
        <v>#VALUE!</v>
      </c>
      <c r="I159" t="e" cm="1" vm="4">
        <f t="array" ref="I159">_FV(H159,"Country/region",TRUE)</f>
        <v>#VALUE!</v>
      </c>
      <c r="J159" t="s">
        <v>10</v>
      </c>
      <c r="K159" t="s">
        <v>11</v>
      </c>
      <c r="L159" t="s">
        <v>38</v>
      </c>
      <c r="M159">
        <f>Table1[[#This Row],[Price]]*Table1[[#This Row],[Quantity]]</f>
        <v>2009.8999999999999</v>
      </c>
    </row>
    <row r="160" spans="2:13" x14ac:dyDescent="0.25">
      <c r="B160" s="3">
        <v>10617</v>
      </c>
      <c r="C160" s="4">
        <v>44905</v>
      </c>
      <c r="D160" t="s">
        <v>9</v>
      </c>
      <c r="E160" s="3">
        <v>3.49</v>
      </c>
      <c r="F160" s="20">
        <v>631</v>
      </c>
      <c r="G160" s="3">
        <v>0.88</v>
      </c>
      <c r="H160" t="e" vm="11">
        <v>#VALUE!</v>
      </c>
      <c r="I160" t="e" cm="1" vm="4">
        <f t="array" ref="I160">_FV(H160,"Country/region",TRUE)</f>
        <v>#VALUE!</v>
      </c>
      <c r="J160" t="s">
        <v>10</v>
      </c>
      <c r="K160" t="s">
        <v>11</v>
      </c>
      <c r="L160" t="s">
        <v>38</v>
      </c>
      <c r="M160">
        <f>Table1[[#This Row],[Price]]*Table1[[#This Row],[Quantity]]</f>
        <v>2202.19</v>
      </c>
    </row>
    <row r="161" spans="2:13" x14ac:dyDescent="0.25">
      <c r="B161" s="3">
        <v>10618</v>
      </c>
      <c r="C161" s="4">
        <v>44905</v>
      </c>
      <c r="D161" t="s">
        <v>14</v>
      </c>
      <c r="E161" s="3">
        <v>2.95</v>
      </c>
      <c r="F161" s="20">
        <v>678</v>
      </c>
      <c r="G161" s="3">
        <v>0.47</v>
      </c>
      <c r="H161" t="e" vm="11">
        <v>#VALUE!</v>
      </c>
      <c r="I161" t="e" cm="1" vm="4">
        <f t="array" ref="I161">_FV(H161,"Country/region",TRUE)</f>
        <v>#VALUE!</v>
      </c>
      <c r="J161" t="s">
        <v>10</v>
      </c>
      <c r="K161" t="s">
        <v>11</v>
      </c>
      <c r="L161" t="s">
        <v>38</v>
      </c>
      <c r="M161">
        <f>Table1[[#This Row],[Price]]*Table1[[#This Row],[Quantity]]</f>
        <v>2000.1000000000001</v>
      </c>
    </row>
    <row r="162" spans="2:13" x14ac:dyDescent="0.25">
      <c r="B162" s="3">
        <v>10619</v>
      </c>
      <c r="C162" s="4">
        <v>44905</v>
      </c>
      <c r="D162" t="s">
        <v>17</v>
      </c>
      <c r="E162" s="3">
        <v>4.99</v>
      </c>
      <c r="F162" s="20">
        <v>201</v>
      </c>
      <c r="G162" s="3">
        <v>2.25</v>
      </c>
      <c r="H162" t="e" vm="11">
        <v>#VALUE!</v>
      </c>
      <c r="I162" t="e" cm="1" vm="4">
        <f t="array" ref="I162">_FV(H162,"Country/region",TRUE)</f>
        <v>#VALUE!</v>
      </c>
      <c r="J162" t="s">
        <v>10</v>
      </c>
      <c r="K162" t="s">
        <v>11</v>
      </c>
      <c r="L162" t="s">
        <v>38</v>
      </c>
      <c r="M162">
        <f>Table1[[#This Row],[Price]]*Table1[[#This Row],[Quantity]]</f>
        <v>1002.99</v>
      </c>
    </row>
    <row r="163" spans="2:13" x14ac:dyDescent="0.25">
      <c r="B163" s="3">
        <v>10620</v>
      </c>
      <c r="C163" s="4">
        <v>44906</v>
      </c>
      <c r="D163" t="s">
        <v>21</v>
      </c>
      <c r="E163" s="3">
        <v>12.99</v>
      </c>
      <c r="F163" s="20">
        <v>586</v>
      </c>
      <c r="G163" s="3">
        <v>4.32</v>
      </c>
      <c r="H163" t="e" vm="11">
        <v>#VALUE!</v>
      </c>
      <c r="I163" t="e" cm="1" vm="4">
        <f t="array" ref="I163">_FV(H163,"Country/region",TRUE)</f>
        <v>#VALUE!</v>
      </c>
      <c r="J163" t="s">
        <v>10</v>
      </c>
      <c r="K163" t="s">
        <v>11</v>
      </c>
      <c r="L163" t="s">
        <v>38</v>
      </c>
      <c r="M163">
        <f>Table1[[#This Row],[Price]]*Table1[[#This Row],[Quantity]]</f>
        <v>7612.14</v>
      </c>
    </row>
    <row r="164" spans="2:13" x14ac:dyDescent="0.25">
      <c r="B164" s="3">
        <v>10621</v>
      </c>
      <c r="C164" s="4">
        <v>44906</v>
      </c>
      <c r="D164" t="s">
        <v>25</v>
      </c>
      <c r="E164" s="3">
        <v>9.9499999999999993</v>
      </c>
      <c r="F164" s="20">
        <v>202</v>
      </c>
      <c r="G164" s="3">
        <v>2.85</v>
      </c>
      <c r="H164" t="e" vm="11">
        <v>#VALUE!</v>
      </c>
      <c r="I164" t="e" cm="1" vm="4">
        <f t="array" ref="I164">_FV(H164,"Country/region",TRUE)</f>
        <v>#VALUE!</v>
      </c>
      <c r="J164" t="s">
        <v>10</v>
      </c>
      <c r="K164" t="s">
        <v>11</v>
      </c>
      <c r="L164" t="s">
        <v>38</v>
      </c>
      <c r="M164">
        <f>Table1[[#This Row],[Price]]*Table1[[#This Row],[Quantity]]</f>
        <v>2009.8999999999999</v>
      </c>
    </row>
    <row r="165" spans="2:13" x14ac:dyDescent="0.25">
      <c r="B165" s="3">
        <v>10622</v>
      </c>
      <c r="C165" s="4">
        <v>44906</v>
      </c>
      <c r="D165" t="s">
        <v>9</v>
      </c>
      <c r="E165" s="3">
        <v>3.49</v>
      </c>
      <c r="F165" s="20">
        <v>631</v>
      </c>
      <c r="G165" s="3">
        <v>0.88</v>
      </c>
      <c r="H165" t="e" vm="11">
        <v>#VALUE!</v>
      </c>
      <c r="I165" t="e" cm="1" vm="4">
        <f t="array" ref="I165">_FV(H165,"Country/region",TRUE)</f>
        <v>#VALUE!</v>
      </c>
      <c r="J165" t="s">
        <v>10</v>
      </c>
      <c r="K165" t="s">
        <v>11</v>
      </c>
      <c r="L165" t="s">
        <v>38</v>
      </c>
      <c r="M165">
        <f>Table1[[#This Row],[Price]]*Table1[[#This Row],[Quantity]]</f>
        <v>2202.19</v>
      </c>
    </row>
    <row r="166" spans="2:13" x14ac:dyDescent="0.25">
      <c r="B166" s="3">
        <v>10623</v>
      </c>
      <c r="C166" s="4">
        <v>44906</v>
      </c>
      <c r="D166" t="s">
        <v>14</v>
      </c>
      <c r="E166" s="3">
        <v>2.95</v>
      </c>
      <c r="F166" s="20">
        <v>746</v>
      </c>
      <c r="G166" s="3">
        <v>0.47</v>
      </c>
      <c r="H166" t="e" vm="11">
        <v>#VALUE!</v>
      </c>
      <c r="I166" t="e" cm="1" vm="4">
        <f t="array" ref="I166">_FV(H166,"Country/region",TRUE)</f>
        <v>#VALUE!</v>
      </c>
      <c r="J166" t="s">
        <v>10</v>
      </c>
      <c r="K166" t="s">
        <v>11</v>
      </c>
      <c r="L166" t="s">
        <v>38</v>
      </c>
      <c r="M166">
        <f>Table1[[#This Row],[Price]]*Table1[[#This Row],[Quantity]]</f>
        <v>2200.7000000000003</v>
      </c>
    </row>
    <row r="167" spans="2:13" x14ac:dyDescent="0.25">
      <c r="B167" s="3">
        <v>10624</v>
      </c>
      <c r="C167" s="4">
        <v>44906</v>
      </c>
      <c r="D167" t="s">
        <v>17</v>
      </c>
      <c r="E167" s="3">
        <v>4.99</v>
      </c>
      <c r="F167" s="20">
        <v>201</v>
      </c>
      <c r="G167" s="3">
        <v>2.25</v>
      </c>
      <c r="H167" t="e" vm="11">
        <v>#VALUE!</v>
      </c>
      <c r="I167" t="e" cm="1" vm="4">
        <f t="array" ref="I167">_FV(H167,"Country/region",TRUE)</f>
        <v>#VALUE!</v>
      </c>
      <c r="J167" t="s">
        <v>10</v>
      </c>
      <c r="K167" t="s">
        <v>11</v>
      </c>
      <c r="L167" t="s">
        <v>38</v>
      </c>
      <c r="M167">
        <f>Table1[[#This Row],[Price]]*Table1[[#This Row],[Quantity]]</f>
        <v>1002.99</v>
      </c>
    </row>
    <row r="168" spans="2:13" x14ac:dyDescent="0.25">
      <c r="B168" s="3">
        <v>10625</v>
      </c>
      <c r="C168" s="4">
        <v>44907</v>
      </c>
      <c r="D168" t="s">
        <v>21</v>
      </c>
      <c r="E168" s="3">
        <v>12.99</v>
      </c>
      <c r="F168" s="20">
        <v>570</v>
      </c>
      <c r="G168" s="3">
        <v>4.32</v>
      </c>
      <c r="H168" t="e" vm="11">
        <v>#VALUE!</v>
      </c>
      <c r="I168" t="e" cm="1" vm="4">
        <f t="array" ref="I168">_FV(H168,"Country/region",TRUE)</f>
        <v>#VALUE!</v>
      </c>
      <c r="J168" t="s">
        <v>10</v>
      </c>
      <c r="K168" t="s">
        <v>11</v>
      </c>
      <c r="L168" t="s">
        <v>38</v>
      </c>
      <c r="M168">
        <f>Table1[[#This Row],[Price]]*Table1[[#This Row],[Quantity]]</f>
        <v>7404.3</v>
      </c>
    </row>
    <row r="169" spans="2:13" x14ac:dyDescent="0.25">
      <c r="B169" s="3">
        <v>10626</v>
      </c>
      <c r="C169" s="4">
        <v>44907</v>
      </c>
      <c r="D169" t="s">
        <v>25</v>
      </c>
      <c r="E169" s="3">
        <v>9.9499999999999993</v>
      </c>
      <c r="F169" s="20">
        <v>202</v>
      </c>
      <c r="G169" s="3">
        <v>2.85</v>
      </c>
      <c r="H169" t="e" vm="11">
        <v>#VALUE!</v>
      </c>
      <c r="I169" t="e" cm="1" vm="4">
        <f t="array" ref="I169">_FV(H169,"Country/region",TRUE)</f>
        <v>#VALUE!</v>
      </c>
      <c r="J169" t="s">
        <v>10</v>
      </c>
      <c r="K169" t="s">
        <v>11</v>
      </c>
      <c r="L169" t="s">
        <v>38</v>
      </c>
      <c r="M169">
        <f>Table1[[#This Row],[Price]]*Table1[[#This Row],[Quantity]]</f>
        <v>2009.8999999999999</v>
      </c>
    </row>
    <row r="170" spans="2:13" x14ac:dyDescent="0.25">
      <c r="B170" s="3">
        <v>10627</v>
      </c>
      <c r="C170" s="4">
        <v>44907</v>
      </c>
      <c r="D170" t="s">
        <v>9</v>
      </c>
      <c r="E170" s="3">
        <v>3.49</v>
      </c>
      <c r="F170" s="20">
        <v>631</v>
      </c>
      <c r="G170" s="3">
        <v>0.88</v>
      </c>
      <c r="H170" t="e" vm="11">
        <v>#VALUE!</v>
      </c>
      <c r="I170" t="e" cm="1" vm="4">
        <f t="array" ref="I170">_FV(H170,"Country/region",TRUE)</f>
        <v>#VALUE!</v>
      </c>
      <c r="J170" t="s">
        <v>10</v>
      </c>
      <c r="K170" t="s">
        <v>11</v>
      </c>
      <c r="L170" t="s">
        <v>38</v>
      </c>
      <c r="M170">
        <f>Table1[[#This Row],[Price]]*Table1[[#This Row],[Quantity]]</f>
        <v>2202.19</v>
      </c>
    </row>
    <row r="171" spans="2:13" x14ac:dyDescent="0.25">
      <c r="B171" s="3">
        <v>10628</v>
      </c>
      <c r="C171" s="4">
        <v>44907</v>
      </c>
      <c r="D171" t="s">
        <v>14</v>
      </c>
      <c r="E171" s="3">
        <v>2.95</v>
      </c>
      <c r="F171" s="20">
        <v>678</v>
      </c>
      <c r="G171" s="3">
        <v>0.47</v>
      </c>
      <c r="H171" s="6" t="e" vm="13">
        <v>#VALUE!</v>
      </c>
      <c r="I171" t="e" cm="1" vm="2">
        <f t="array" ref="I171">_FV(H171,"Country/region",TRUE)</f>
        <v>#VALUE!</v>
      </c>
      <c r="J171" t="s">
        <v>10</v>
      </c>
      <c r="K171" t="s">
        <v>11</v>
      </c>
      <c r="L171" t="s">
        <v>35</v>
      </c>
      <c r="M171">
        <f>Table1[[#This Row],[Price]]*Table1[[#This Row],[Quantity]]</f>
        <v>2000.1000000000001</v>
      </c>
    </row>
    <row r="172" spans="2:13" x14ac:dyDescent="0.25">
      <c r="B172" s="3">
        <v>10629</v>
      </c>
      <c r="C172" s="4">
        <v>44907</v>
      </c>
      <c r="D172" t="s">
        <v>17</v>
      </c>
      <c r="E172" s="3">
        <v>4.99</v>
      </c>
      <c r="F172" s="20">
        <v>201</v>
      </c>
      <c r="G172" s="3">
        <v>2.25</v>
      </c>
      <c r="H172" s="6" t="e" vm="13">
        <v>#VALUE!</v>
      </c>
      <c r="I172" t="e" cm="1" vm="2">
        <f t="array" ref="I172">_FV(H172,"Country/region",TRUE)</f>
        <v>#VALUE!</v>
      </c>
      <c r="J172" t="s">
        <v>10</v>
      </c>
      <c r="K172" t="s">
        <v>11</v>
      </c>
      <c r="L172" t="s">
        <v>35</v>
      </c>
      <c r="M172">
        <f>Table1[[#This Row],[Price]]*Table1[[#This Row],[Quantity]]</f>
        <v>1002.99</v>
      </c>
    </row>
    <row r="173" spans="2:13" x14ac:dyDescent="0.25">
      <c r="B173" s="3">
        <v>10630</v>
      </c>
      <c r="C173" s="4">
        <v>44908</v>
      </c>
      <c r="D173" t="s">
        <v>21</v>
      </c>
      <c r="E173" s="3">
        <v>12.99</v>
      </c>
      <c r="F173" s="20">
        <v>570</v>
      </c>
      <c r="G173" s="3">
        <v>4.32</v>
      </c>
      <c r="H173" s="6" t="e" vm="13">
        <v>#VALUE!</v>
      </c>
      <c r="I173" t="e" cm="1" vm="2">
        <f t="array" ref="I173">_FV(H173,"Country/region",TRUE)</f>
        <v>#VALUE!</v>
      </c>
      <c r="J173" t="s">
        <v>10</v>
      </c>
      <c r="K173" t="s">
        <v>37</v>
      </c>
      <c r="L173" t="s">
        <v>35</v>
      </c>
      <c r="M173">
        <f>Table1[[#This Row],[Price]]*Table1[[#This Row],[Quantity]]</f>
        <v>7404.3</v>
      </c>
    </row>
    <row r="174" spans="2:13" x14ac:dyDescent="0.25">
      <c r="B174" s="3">
        <v>10631</v>
      </c>
      <c r="C174" s="4">
        <v>44908</v>
      </c>
      <c r="D174" t="s">
        <v>25</v>
      </c>
      <c r="E174" s="3">
        <v>9.9499999999999993</v>
      </c>
      <c r="F174" s="20">
        <v>202</v>
      </c>
      <c r="G174" s="3">
        <v>2.85</v>
      </c>
      <c r="H174" s="6" t="e" vm="13">
        <v>#VALUE!</v>
      </c>
      <c r="I174" t="e" cm="1" vm="2">
        <f t="array" ref="I174">_FV(H174,"Country/region",TRUE)</f>
        <v>#VALUE!</v>
      </c>
      <c r="J174" t="s">
        <v>10</v>
      </c>
      <c r="K174" t="s">
        <v>11</v>
      </c>
      <c r="L174" t="s">
        <v>35</v>
      </c>
      <c r="M174">
        <f>Table1[[#This Row],[Price]]*Table1[[#This Row],[Quantity]]</f>
        <v>2009.8999999999999</v>
      </c>
    </row>
    <row r="175" spans="2:13" x14ac:dyDescent="0.25">
      <c r="B175" s="3">
        <v>10632</v>
      </c>
      <c r="C175" s="4">
        <v>44908</v>
      </c>
      <c r="D175" t="s">
        <v>9</v>
      </c>
      <c r="E175" s="3">
        <v>3.49</v>
      </c>
      <c r="F175" s="20">
        <v>631</v>
      </c>
      <c r="G175" s="3">
        <v>0.88</v>
      </c>
      <c r="H175" s="6" t="e" vm="13">
        <v>#VALUE!</v>
      </c>
      <c r="I175" t="e" cm="1" vm="2">
        <f t="array" ref="I175">_FV(H175,"Country/region",TRUE)</f>
        <v>#VALUE!</v>
      </c>
      <c r="J175" t="s">
        <v>10</v>
      </c>
      <c r="K175" t="s">
        <v>11</v>
      </c>
      <c r="L175" t="s">
        <v>35</v>
      </c>
      <c r="M175">
        <f>Table1[[#This Row],[Price]]*Table1[[#This Row],[Quantity]]</f>
        <v>2202.19</v>
      </c>
    </row>
    <row r="176" spans="2:13" x14ac:dyDescent="0.25">
      <c r="B176" s="3">
        <v>10633</v>
      </c>
      <c r="C176" s="4">
        <v>44908</v>
      </c>
      <c r="D176" t="s">
        <v>14</v>
      </c>
      <c r="E176" s="3">
        <v>2.95</v>
      </c>
      <c r="F176" s="20">
        <v>678</v>
      </c>
      <c r="G176" s="3">
        <v>0.47</v>
      </c>
      <c r="H176" s="6" t="e" vm="13">
        <v>#VALUE!</v>
      </c>
      <c r="I176" t="e" cm="1" vm="2">
        <f t="array" ref="I176">_FV(H176,"Country/region",TRUE)</f>
        <v>#VALUE!</v>
      </c>
      <c r="J176" t="s">
        <v>10</v>
      </c>
      <c r="K176" t="s">
        <v>11</v>
      </c>
      <c r="L176" t="s">
        <v>35</v>
      </c>
      <c r="M176">
        <f>Table1[[#This Row],[Price]]*Table1[[#This Row],[Quantity]]</f>
        <v>2000.1000000000001</v>
      </c>
    </row>
    <row r="177" spans="2:13" x14ac:dyDescent="0.25">
      <c r="B177" s="3">
        <v>10634</v>
      </c>
      <c r="C177" s="4">
        <v>44908</v>
      </c>
      <c r="D177" t="s">
        <v>17</v>
      </c>
      <c r="E177" s="3">
        <v>4.99</v>
      </c>
      <c r="F177" s="20">
        <v>201</v>
      </c>
      <c r="G177" s="3">
        <v>2.25</v>
      </c>
      <c r="H177" s="6" t="e" vm="13">
        <v>#VALUE!</v>
      </c>
      <c r="I177" t="e" cm="1" vm="2">
        <f t="array" ref="I177">_FV(H177,"Country/region",TRUE)</f>
        <v>#VALUE!</v>
      </c>
      <c r="J177" t="s">
        <v>10</v>
      </c>
      <c r="K177" t="s">
        <v>11</v>
      </c>
      <c r="L177" t="s">
        <v>35</v>
      </c>
      <c r="M177">
        <f>Table1[[#This Row],[Price]]*Table1[[#This Row],[Quantity]]</f>
        <v>1002.99</v>
      </c>
    </row>
    <row r="178" spans="2:13" x14ac:dyDescent="0.25">
      <c r="B178" s="3">
        <v>10635</v>
      </c>
      <c r="C178" s="4">
        <v>44909</v>
      </c>
      <c r="D178" t="s">
        <v>21</v>
      </c>
      <c r="E178" s="3">
        <v>12.99</v>
      </c>
      <c r="F178" s="20">
        <v>555</v>
      </c>
      <c r="G178" s="3">
        <v>4.32</v>
      </c>
      <c r="H178" s="6" t="e" vm="13">
        <v>#VALUE!</v>
      </c>
      <c r="I178" t="e" cm="1" vm="2">
        <f t="array" ref="I178">_FV(H178,"Country/region",TRUE)</f>
        <v>#VALUE!</v>
      </c>
      <c r="J178" t="s">
        <v>10</v>
      </c>
      <c r="K178" t="s">
        <v>11</v>
      </c>
      <c r="L178" t="s">
        <v>35</v>
      </c>
      <c r="M178">
        <f>Table1[[#This Row],[Price]]*Table1[[#This Row],[Quantity]]</f>
        <v>7209.45</v>
      </c>
    </row>
    <row r="179" spans="2:13" x14ac:dyDescent="0.25">
      <c r="B179" s="3">
        <v>10636</v>
      </c>
      <c r="C179" s="4">
        <v>44909</v>
      </c>
      <c r="D179" t="s">
        <v>25</v>
      </c>
      <c r="E179" s="3">
        <v>9.9499999999999993</v>
      </c>
      <c r="F179" s="20">
        <v>222</v>
      </c>
      <c r="G179" s="3">
        <v>2.85</v>
      </c>
      <c r="H179" s="6" t="e" vm="13">
        <v>#VALUE!</v>
      </c>
      <c r="I179" t="e" cm="1" vm="2">
        <f t="array" ref="I179">_FV(H179,"Country/region",TRUE)</f>
        <v>#VALUE!</v>
      </c>
      <c r="J179" t="s">
        <v>10</v>
      </c>
      <c r="K179" t="s">
        <v>11</v>
      </c>
      <c r="L179" t="s">
        <v>35</v>
      </c>
      <c r="M179">
        <f>Table1[[#This Row],[Price]]*Table1[[#This Row],[Quantity]]</f>
        <v>2208.8999999999996</v>
      </c>
    </row>
    <row r="180" spans="2:13" x14ac:dyDescent="0.25">
      <c r="B180" s="3">
        <v>10637</v>
      </c>
      <c r="C180" s="4">
        <v>44909</v>
      </c>
      <c r="D180" t="s">
        <v>9</v>
      </c>
      <c r="E180" s="3">
        <v>3.49</v>
      </c>
      <c r="F180" s="20">
        <v>631</v>
      </c>
      <c r="G180" s="3">
        <v>0.88</v>
      </c>
      <c r="H180" s="6" t="e" vm="13">
        <v>#VALUE!</v>
      </c>
      <c r="I180" t="e" cm="1" vm="2">
        <f t="array" ref="I180">_FV(H180,"Country/region",TRUE)</f>
        <v>#VALUE!</v>
      </c>
      <c r="J180" t="s">
        <v>10</v>
      </c>
      <c r="K180" t="s">
        <v>11</v>
      </c>
      <c r="L180" t="s">
        <v>35</v>
      </c>
      <c r="M180">
        <f>Table1[[#This Row],[Price]]*Table1[[#This Row],[Quantity]]</f>
        <v>2202.19</v>
      </c>
    </row>
    <row r="181" spans="2:13" x14ac:dyDescent="0.25">
      <c r="B181" s="3">
        <v>10638</v>
      </c>
      <c r="C181" s="4">
        <v>44909</v>
      </c>
      <c r="D181" t="s">
        <v>14</v>
      </c>
      <c r="E181" s="3">
        <v>2.95</v>
      </c>
      <c r="F181" s="20">
        <v>678</v>
      </c>
      <c r="G181" s="3">
        <v>0.47</v>
      </c>
      <c r="H181" s="6" t="e" vm="13">
        <v>#VALUE!</v>
      </c>
      <c r="I181" t="e" cm="1" vm="2">
        <f t="array" ref="I181">_FV(H181,"Country/region",TRUE)</f>
        <v>#VALUE!</v>
      </c>
      <c r="J181" t="s">
        <v>10</v>
      </c>
      <c r="K181" t="s">
        <v>11</v>
      </c>
      <c r="L181" t="s">
        <v>35</v>
      </c>
      <c r="M181">
        <f>Table1[[#This Row],[Price]]*Table1[[#This Row],[Quantity]]</f>
        <v>2000.1000000000001</v>
      </c>
    </row>
    <row r="182" spans="2:13" x14ac:dyDescent="0.25">
      <c r="B182" s="3">
        <v>10639</v>
      </c>
      <c r="C182" s="4">
        <v>44909</v>
      </c>
      <c r="D182" t="s">
        <v>17</v>
      </c>
      <c r="E182" s="3">
        <v>4.99</v>
      </c>
      <c r="F182" s="20">
        <v>201</v>
      </c>
      <c r="G182" s="3">
        <v>2.25</v>
      </c>
      <c r="H182" s="6" t="e" vm="13">
        <v>#VALUE!</v>
      </c>
      <c r="I182" t="e" cm="1" vm="2">
        <f t="array" ref="I182">_FV(H182,"Country/region",TRUE)</f>
        <v>#VALUE!</v>
      </c>
      <c r="J182" t="s">
        <v>10</v>
      </c>
      <c r="K182" t="s">
        <v>11</v>
      </c>
      <c r="L182" t="s">
        <v>35</v>
      </c>
      <c r="M182">
        <f>Table1[[#This Row],[Price]]*Table1[[#This Row],[Quantity]]</f>
        <v>1002.99</v>
      </c>
    </row>
    <row r="183" spans="2:13" x14ac:dyDescent="0.25">
      <c r="B183" s="3">
        <v>10640</v>
      </c>
      <c r="C183" s="4">
        <v>44910</v>
      </c>
      <c r="D183" t="s">
        <v>21</v>
      </c>
      <c r="E183" s="3">
        <v>12.99</v>
      </c>
      <c r="F183" s="20">
        <v>539</v>
      </c>
      <c r="G183" s="3">
        <v>4.32</v>
      </c>
      <c r="H183" s="6" t="e" vm="13">
        <v>#VALUE!</v>
      </c>
      <c r="I183" t="e" cm="1" vm="2">
        <f t="array" ref="I183">_FV(H183,"Country/region",TRUE)</f>
        <v>#VALUE!</v>
      </c>
      <c r="J183" t="s">
        <v>10</v>
      </c>
      <c r="K183" t="s">
        <v>11</v>
      </c>
      <c r="L183" t="s">
        <v>35</v>
      </c>
      <c r="M183">
        <f>Table1[[#This Row],[Price]]*Table1[[#This Row],[Quantity]]</f>
        <v>7001.61</v>
      </c>
    </row>
    <row r="184" spans="2:13" x14ac:dyDescent="0.25">
      <c r="B184" s="3">
        <v>10641</v>
      </c>
      <c r="C184" s="4">
        <v>44910</v>
      </c>
      <c r="D184" t="s">
        <v>25</v>
      </c>
      <c r="E184" s="3">
        <v>9.9499999999999993</v>
      </c>
      <c r="F184" s="20">
        <v>222</v>
      </c>
      <c r="G184" s="3">
        <v>2.85</v>
      </c>
      <c r="H184" s="6" t="e" vm="13">
        <v>#VALUE!</v>
      </c>
      <c r="I184" t="e" cm="1" vm="2">
        <f t="array" ref="I184">_FV(H184,"Country/region",TRUE)</f>
        <v>#VALUE!</v>
      </c>
      <c r="J184" t="s">
        <v>10</v>
      </c>
      <c r="K184" t="s">
        <v>11</v>
      </c>
      <c r="L184" t="s">
        <v>35</v>
      </c>
      <c r="M184">
        <f>Table1[[#This Row],[Price]]*Table1[[#This Row],[Quantity]]</f>
        <v>2208.8999999999996</v>
      </c>
    </row>
    <row r="185" spans="2:13" x14ac:dyDescent="0.25">
      <c r="B185" s="3">
        <v>10642</v>
      </c>
      <c r="C185" s="4">
        <v>44910</v>
      </c>
      <c r="D185" t="s">
        <v>9</v>
      </c>
      <c r="E185" s="3">
        <v>3.49</v>
      </c>
      <c r="F185" s="20">
        <v>631</v>
      </c>
      <c r="G185" s="3">
        <v>0.88</v>
      </c>
      <c r="H185" s="6" t="e" vm="13">
        <v>#VALUE!</v>
      </c>
      <c r="I185" t="e" cm="1" vm="2">
        <f t="array" ref="I185">_FV(H185,"Country/region",TRUE)</f>
        <v>#VALUE!</v>
      </c>
      <c r="J185" t="s">
        <v>10</v>
      </c>
      <c r="K185" t="s">
        <v>37</v>
      </c>
      <c r="L185" t="s">
        <v>35</v>
      </c>
      <c r="M185">
        <f>Table1[[#This Row],[Price]]*Table1[[#This Row],[Quantity]]</f>
        <v>2202.19</v>
      </c>
    </row>
    <row r="186" spans="2:13" x14ac:dyDescent="0.25">
      <c r="B186" s="3">
        <v>10643</v>
      </c>
      <c r="C186" s="4">
        <v>44910</v>
      </c>
      <c r="D186" t="s">
        <v>14</v>
      </c>
      <c r="E186" s="3">
        <v>2.95</v>
      </c>
      <c r="F186" s="20">
        <v>678</v>
      </c>
      <c r="G186" s="3">
        <v>0.47</v>
      </c>
      <c r="H186" s="6" t="e" vm="13">
        <v>#VALUE!</v>
      </c>
      <c r="I186" t="e" cm="1" vm="2">
        <f t="array" ref="I186">_FV(H186,"Country/region",TRUE)</f>
        <v>#VALUE!</v>
      </c>
      <c r="J186" t="s">
        <v>10</v>
      </c>
      <c r="K186" t="s">
        <v>37</v>
      </c>
      <c r="L186" t="s">
        <v>35</v>
      </c>
      <c r="M186">
        <f>Table1[[#This Row],[Price]]*Table1[[#This Row],[Quantity]]</f>
        <v>2000.1000000000001</v>
      </c>
    </row>
    <row r="187" spans="2:13" x14ac:dyDescent="0.25">
      <c r="B187" s="3">
        <v>10644</v>
      </c>
      <c r="C187" s="4">
        <v>44910</v>
      </c>
      <c r="D187" t="s">
        <v>17</v>
      </c>
      <c r="E187" s="3">
        <v>4.99</v>
      </c>
      <c r="F187" s="20">
        <v>201</v>
      </c>
      <c r="G187" s="3">
        <v>2.25</v>
      </c>
      <c r="H187" s="6" t="e" vm="13">
        <v>#VALUE!</v>
      </c>
      <c r="I187" t="e" cm="1" vm="2">
        <f t="array" ref="I187">_FV(H187,"Country/region",TRUE)</f>
        <v>#VALUE!</v>
      </c>
      <c r="J187" t="s">
        <v>10</v>
      </c>
      <c r="K187" t="s">
        <v>37</v>
      </c>
      <c r="L187" t="s">
        <v>35</v>
      </c>
      <c r="M187">
        <f>Table1[[#This Row],[Price]]*Table1[[#This Row],[Quantity]]</f>
        <v>1002.99</v>
      </c>
    </row>
    <row r="188" spans="2:13" x14ac:dyDescent="0.25">
      <c r="B188" s="3">
        <v>10645</v>
      </c>
      <c r="C188" s="4">
        <v>44911</v>
      </c>
      <c r="D188" t="s">
        <v>21</v>
      </c>
      <c r="E188" s="3">
        <v>12.99</v>
      </c>
      <c r="F188" s="20">
        <v>570</v>
      </c>
      <c r="G188" s="3">
        <v>4.32</v>
      </c>
      <c r="H188" s="6" t="e" vm="13">
        <v>#VALUE!</v>
      </c>
      <c r="I188" t="e" cm="1" vm="2">
        <f t="array" ref="I188">_FV(H188,"Country/region",TRUE)</f>
        <v>#VALUE!</v>
      </c>
      <c r="J188" t="s">
        <v>10</v>
      </c>
      <c r="K188" t="s">
        <v>37</v>
      </c>
      <c r="L188" t="s">
        <v>35</v>
      </c>
      <c r="M188">
        <f>Table1[[#This Row],[Price]]*Table1[[#This Row],[Quantity]]</f>
        <v>7404.3</v>
      </c>
    </row>
    <row r="189" spans="2:13" x14ac:dyDescent="0.25">
      <c r="B189" s="3">
        <v>10646</v>
      </c>
      <c r="C189" s="4">
        <v>44911</v>
      </c>
      <c r="D189" t="s">
        <v>25</v>
      </c>
      <c r="E189" s="3">
        <v>9.9499999999999993</v>
      </c>
      <c r="F189" s="20">
        <v>222</v>
      </c>
      <c r="G189" s="3">
        <v>2.85</v>
      </c>
      <c r="H189" s="6" t="e" vm="13">
        <v>#VALUE!</v>
      </c>
      <c r="I189" t="e" cm="1" vm="2">
        <f t="array" ref="I189">_FV(H189,"Country/region",TRUE)</f>
        <v>#VALUE!</v>
      </c>
      <c r="J189" t="s">
        <v>10</v>
      </c>
      <c r="K189" t="s">
        <v>37</v>
      </c>
      <c r="L189" t="s">
        <v>35</v>
      </c>
      <c r="M189">
        <f>Table1[[#This Row],[Price]]*Table1[[#This Row],[Quantity]]</f>
        <v>2208.8999999999996</v>
      </c>
    </row>
    <row r="190" spans="2:13" x14ac:dyDescent="0.25">
      <c r="B190" s="3">
        <v>10647</v>
      </c>
      <c r="C190" s="4">
        <v>44911</v>
      </c>
      <c r="D190" t="s">
        <v>9</v>
      </c>
      <c r="E190" s="3">
        <v>3.49</v>
      </c>
      <c r="F190" s="20">
        <v>631</v>
      </c>
      <c r="G190" s="3">
        <v>0.88</v>
      </c>
      <c r="H190" s="6" t="e" vm="13">
        <v>#VALUE!</v>
      </c>
      <c r="I190" t="e" cm="1" vm="2">
        <f t="array" ref="I190">_FV(H190,"Country/region",TRUE)</f>
        <v>#VALUE!</v>
      </c>
      <c r="J190" t="s">
        <v>10</v>
      </c>
      <c r="K190" t="s">
        <v>11</v>
      </c>
      <c r="L190" t="s">
        <v>35</v>
      </c>
      <c r="M190">
        <f>Table1[[#This Row],[Price]]*Table1[[#This Row],[Quantity]]</f>
        <v>2202.19</v>
      </c>
    </row>
    <row r="191" spans="2:13" x14ac:dyDescent="0.25">
      <c r="B191" s="3">
        <v>10648</v>
      </c>
      <c r="C191" s="4">
        <v>44911</v>
      </c>
      <c r="D191" t="s">
        <v>14</v>
      </c>
      <c r="E191" s="3">
        <v>2.95</v>
      </c>
      <c r="F191" s="20">
        <v>746</v>
      </c>
      <c r="G191" s="3">
        <v>0.47</v>
      </c>
      <c r="H191" s="6" t="e" vm="13">
        <v>#VALUE!</v>
      </c>
      <c r="I191" t="e" cm="1" vm="2">
        <f t="array" ref="I191">_FV(H191,"Country/region",TRUE)</f>
        <v>#VALUE!</v>
      </c>
      <c r="J191" t="s">
        <v>10</v>
      </c>
      <c r="K191" t="s">
        <v>11</v>
      </c>
      <c r="L191" t="s">
        <v>35</v>
      </c>
      <c r="M191">
        <f>Table1[[#This Row],[Price]]*Table1[[#This Row],[Quantity]]</f>
        <v>2200.7000000000003</v>
      </c>
    </row>
    <row r="192" spans="2:13" x14ac:dyDescent="0.25">
      <c r="B192" s="3">
        <v>10649</v>
      </c>
      <c r="C192" s="4">
        <v>44911</v>
      </c>
      <c r="D192" t="s">
        <v>17</v>
      </c>
      <c r="E192" s="3">
        <v>4.99</v>
      </c>
      <c r="F192" s="20">
        <v>201</v>
      </c>
      <c r="G192" s="3">
        <v>2.25</v>
      </c>
      <c r="H192" s="6" t="e" vm="13">
        <v>#VALUE!</v>
      </c>
      <c r="I192" t="e" cm="1" vm="2">
        <f t="array" ref="I192">_FV(H192,"Country/region",TRUE)</f>
        <v>#VALUE!</v>
      </c>
      <c r="J192" t="s">
        <v>10</v>
      </c>
      <c r="K192" t="s">
        <v>11</v>
      </c>
      <c r="L192" t="s">
        <v>35</v>
      </c>
      <c r="M192">
        <f>Table1[[#This Row],[Price]]*Table1[[#This Row],[Quantity]]</f>
        <v>1002.99</v>
      </c>
    </row>
    <row r="193" spans="2:13" x14ac:dyDescent="0.25">
      <c r="B193" s="3">
        <v>10650</v>
      </c>
      <c r="C193" s="4">
        <v>44912</v>
      </c>
      <c r="D193" t="s">
        <v>21</v>
      </c>
      <c r="E193" s="3">
        <v>12.99</v>
      </c>
      <c r="F193" s="20">
        <v>586</v>
      </c>
      <c r="G193" s="3">
        <v>4.32</v>
      </c>
      <c r="H193" s="6" t="e" vm="13">
        <v>#VALUE!</v>
      </c>
      <c r="I193" t="e" cm="1" vm="2">
        <f t="array" ref="I193">_FV(H193,"Country/region",TRUE)</f>
        <v>#VALUE!</v>
      </c>
      <c r="J193" t="s">
        <v>10</v>
      </c>
      <c r="K193" t="s">
        <v>11</v>
      </c>
      <c r="L193" t="s">
        <v>35</v>
      </c>
      <c r="M193">
        <f>Table1[[#This Row],[Price]]*Table1[[#This Row],[Quantity]]</f>
        <v>7612.14</v>
      </c>
    </row>
    <row r="194" spans="2:13" x14ac:dyDescent="0.25">
      <c r="B194" s="3">
        <v>10651</v>
      </c>
      <c r="C194" s="4">
        <v>44912</v>
      </c>
      <c r="D194" t="s">
        <v>25</v>
      </c>
      <c r="E194" s="3">
        <v>9.9499999999999993</v>
      </c>
      <c r="F194" s="20">
        <v>222</v>
      </c>
      <c r="G194" s="3">
        <v>2.85</v>
      </c>
      <c r="H194" s="6" t="e" vm="13">
        <v>#VALUE!</v>
      </c>
      <c r="I194" t="e" cm="1" vm="2">
        <f t="array" ref="I194">_FV(H194,"Country/region",TRUE)</f>
        <v>#VALUE!</v>
      </c>
      <c r="J194" t="s">
        <v>10</v>
      </c>
      <c r="K194" t="s">
        <v>11</v>
      </c>
      <c r="L194" t="s">
        <v>35</v>
      </c>
      <c r="M194">
        <f>Table1[[#This Row],[Price]]*Table1[[#This Row],[Quantity]]</f>
        <v>2208.8999999999996</v>
      </c>
    </row>
    <row r="195" spans="2:13" x14ac:dyDescent="0.25">
      <c r="B195" s="3">
        <v>10652</v>
      </c>
      <c r="C195" s="4">
        <v>44912</v>
      </c>
      <c r="D195" t="s">
        <v>9</v>
      </c>
      <c r="E195" s="3">
        <v>3.49</v>
      </c>
      <c r="F195" s="20">
        <v>688</v>
      </c>
      <c r="G195" s="3">
        <v>0.88</v>
      </c>
      <c r="H195" s="6" t="e" vm="13">
        <v>#VALUE!</v>
      </c>
      <c r="I195" t="e" cm="1" vm="2">
        <f t="array" ref="I195">_FV(H195,"Country/region",TRUE)</f>
        <v>#VALUE!</v>
      </c>
      <c r="J195" t="s">
        <v>10</v>
      </c>
      <c r="K195" t="s">
        <v>11</v>
      </c>
      <c r="L195" t="s">
        <v>35</v>
      </c>
      <c r="M195">
        <f>Table1[[#This Row],[Price]]*Table1[[#This Row],[Quantity]]</f>
        <v>2401.1200000000003</v>
      </c>
    </row>
    <row r="196" spans="2:13" x14ac:dyDescent="0.25">
      <c r="B196" s="3">
        <v>10653</v>
      </c>
      <c r="C196" s="4">
        <v>44912</v>
      </c>
      <c r="D196" t="s">
        <v>14</v>
      </c>
      <c r="E196" s="3">
        <v>2.95</v>
      </c>
      <c r="F196" s="20">
        <v>746</v>
      </c>
      <c r="G196" s="3">
        <v>0.47</v>
      </c>
      <c r="H196" s="6" t="e" vm="13">
        <v>#VALUE!</v>
      </c>
      <c r="I196" t="e" cm="1" vm="2">
        <f t="array" ref="I196">_FV(H196,"Country/region",TRUE)</f>
        <v>#VALUE!</v>
      </c>
      <c r="J196" t="s">
        <v>10</v>
      </c>
      <c r="K196" t="s">
        <v>11</v>
      </c>
      <c r="L196" t="s">
        <v>35</v>
      </c>
      <c r="M196">
        <f>Table1[[#This Row],[Price]]*Table1[[#This Row],[Quantity]]</f>
        <v>2200.7000000000003</v>
      </c>
    </row>
    <row r="197" spans="2:13" x14ac:dyDescent="0.25">
      <c r="B197" s="3">
        <v>10654</v>
      </c>
      <c r="C197" s="4">
        <v>44912</v>
      </c>
      <c r="D197" t="s">
        <v>17</v>
      </c>
      <c r="E197" s="3">
        <v>4.99</v>
      </c>
      <c r="F197" s="20">
        <v>201</v>
      </c>
      <c r="G197" s="3">
        <v>2.25</v>
      </c>
      <c r="H197" s="6" t="e" vm="13">
        <v>#VALUE!</v>
      </c>
      <c r="I197" t="e" cm="1" vm="2">
        <f t="array" ref="I197">_FV(H197,"Country/region",TRUE)</f>
        <v>#VALUE!</v>
      </c>
      <c r="J197" t="s">
        <v>10</v>
      </c>
      <c r="K197" t="s">
        <v>11</v>
      </c>
      <c r="L197" t="s">
        <v>35</v>
      </c>
      <c r="M197">
        <f>Table1[[#This Row],[Price]]*Table1[[#This Row],[Quantity]]</f>
        <v>1002.99</v>
      </c>
    </row>
    <row r="198" spans="2:13" x14ac:dyDescent="0.25">
      <c r="B198" s="3">
        <v>10655</v>
      </c>
      <c r="C198" s="4">
        <v>44913</v>
      </c>
      <c r="D198" t="s">
        <v>21</v>
      </c>
      <c r="E198" s="3">
        <v>12.99</v>
      </c>
      <c r="F198" s="20">
        <v>601</v>
      </c>
      <c r="G198" s="3">
        <v>4.32</v>
      </c>
      <c r="H198" s="6" t="e" vm="13">
        <v>#VALUE!</v>
      </c>
      <c r="I198" t="e" cm="1" vm="2">
        <f t="array" ref="I198">_FV(H198,"Country/region",TRUE)</f>
        <v>#VALUE!</v>
      </c>
      <c r="J198" t="s">
        <v>10</v>
      </c>
      <c r="K198" t="s">
        <v>11</v>
      </c>
      <c r="L198" t="s">
        <v>35</v>
      </c>
      <c r="M198">
        <f>Table1[[#This Row],[Price]]*Table1[[#This Row],[Quantity]]</f>
        <v>7806.99</v>
      </c>
    </row>
    <row r="199" spans="2:13" x14ac:dyDescent="0.25">
      <c r="B199" s="3">
        <v>10656</v>
      </c>
      <c r="C199" s="4">
        <v>44913</v>
      </c>
      <c r="D199" t="s">
        <v>25</v>
      </c>
      <c r="E199" s="3">
        <v>9.9499999999999993</v>
      </c>
      <c r="F199" s="20">
        <v>222</v>
      </c>
      <c r="G199" s="3">
        <v>2.85</v>
      </c>
      <c r="H199" s="6" t="e" vm="13">
        <v>#VALUE!</v>
      </c>
      <c r="I199" t="e" cm="1" vm="2">
        <f t="array" ref="I199">_FV(H199,"Country/region",TRUE)</f>
        <v>#VALUE!</v>
      </c>
      <c r="J199" t="s">
        <v>10</v>
      </c>
      <c r="K199" t="s">
        <v>11</v>
      </c>
      <c r="L199" t="s">
        <v>35</v>
      </c>
      <c r="M199">
        <f>Table1[[#This Row],[Price]]*Table1[[#This Row],[Quantity]]</f>
        <v>2208.8999999999996</v>
      </c>
    </row>
    <row r="200" spans="2:13" x14ac:dyDescent="0.25">
      <c r="B200" s="3">
        <v>10657</v>
      </c>
      <c r="C200" s="4">
        <v>44913</v>
      </c>
      <c r="D200" t="s">
        <v>9</v>
      </c>
      <c r="E200" s="3">
        <v>3.49</v>
      </c>
      <c r="F200" s="20">
        <v>688</v>
      </c>
      <c r="G200" s="3">
        <v>0.88</v>
      </c>
      <c r="H200" s="6" t="e" vm="13">
        <v>#VALUE!</v>
      </c>
      <c r="I200" t="e" cm="1" vm="2">
        <f t="array" ref="I200">_FV(H200,"Country/region",TRUE)</f>
        <v>#VALUE!</v>
      </c>
      <c r="J200" t="s">
        <v>10</v>
      </c>
      <c r="K200" t="s">
        <v>11</v>
      </c>
      <c r="L200" t="s">
        <v>35</v>
      </c>
      <c r="M200">
        <f>Table1[[#This Row],[Price]]*Table1[[#This Row],[Quantity]]</f>
        <v>2401.1200000000003</v>
      </c>
    </row>
    <row r="201" spans="2:13" x14ac:dyDescent="0.25">
      <c r="B201" s="3">
        <v>10658</v>
      </c>
      <c r="C201" s="4">
        <v>44913</v>
      </c>
      <c r="D201" t="s">
        <v>14</v>
      </c>
      <c r="E201" s="3">
        <v>2.95</v>
      </c>
      <c r="F201" s="20">
        <v>746</v>
      </c>
      <c r="G201" s="3">
        <v>0.47</v>
      </c>
      <c r="H201" s="6" t="e" vm="13">
        <v>#VALUE!</v>
      </c>
      <c r="I201" t="e" cm="1" vm="2">
        <f t="array" ref="I201">_FV(H201,"Country/region",TRUE)</f>
        <v>#VALUE!</v>
      </c>
      <c r="J201" t="s">
        <v>10</v>
      </c>
      <c r="K201" t="s">
        <v>37</v>
      </c>
      <c r="L201" t="s">
        <v>35</v>
      </c>
      <c r="M201">
        <f>Table1[[#This Row],[Price]]*Table1[[#This Row],[Quantity]]</f>
        <v>2200.7000000000003</v>
      </c>
    </row>
    <row r="202" spans="2:13" x14ac:dyDescent="0.25">
      <c r="B202" s="3">
        <v>10659</v>
      </c>
      <c r="C202" s="4">
        <v>44913</v>
      </c>
      <c r="D202" t="s">
        <v>17</v>
      </c>
      <c r="E202" s="3">
        <v>4.99</v>
      </c>
      <c r="F202" s="20">
        <v>201</v>
      </c>
      <c r="G202" s="3">
        <v>2.25</v>
      </c>
      <c r="H202" s="6" t="e" vm="13">
        <v>#VALUE!</v>
      </c>
      <c r="I202" t="e" cm="1" vm="2">
        <f t="array" ref="I202">_FV(H202,"Country/region",TRUE)</f>
        <v>#VALUE!</v>
      </c>
      <c r="J202" t="s">
        <v>10</v>
      </c>
      <c r="K202" t="s">
        <v>37</v>
      </c>
      <c r="L202" t="s">
        <v>35</v>
      </c>
      <c r="M202">
        <f>Table1[[#This Row],[Price]]*Table1[[#This Row],[Quantity]]</f>
        <v>1002.99</v>
      </c>
    </row>
    <row r="203" spans="2:13" x14ac:dyDescent="0.25">
      <c r="B203" s="3">
        <v>10660</v>
      </c>
      <c r="C203" s="4">
        <v>44914</v>
      </c>
      <c r="D203" t="s">
        <v>21</v>
      </c>
      <c r="E203" s="3">
        <v>12.99</v>
      </c>
      <c r="F203" s="20">
        <v>632</v>
      </c>
      <c r="G203" s="3">
        <v>4.32</v>
      </c>
      <c r="H203" s="6" t="e" vm="13">
        <v>#VALUE!</v>
      </c>
      <c r="I203" t="e" cm="1" vm="2">
        <f t="array" ref="I203">_FV(H203,"Country/region",TRUE)</f>
        <v>#VALUE!</v>
      </c>
      <c r="J203" t="s">
        <v>18</v>
      </c>
      <c r="K203" t="s">
        <v>37</v>
      </c>
      <c r="L203" t="s">
        <v>35</v>
      </c>
      <c r="M203">
        <f>Table1[[#This Row],[Price]]*Table1[[#This Row],[Quantity]]</f>
        <v>8209.68</v>
      </c>
    </row>
    <row r="204" spans="2:13" x14ac:dyDescent="0.25">
      <c r="B204" s="3">
        <v>10661</v>
      </c>
      <c r="C204" s="4">
        <v>44914</v>
      </c>
      <c r="D204" t="s">
        <v>25</v>
      </c>
      <c r="E204" s="3">
        <v>9.9499999999999993</v>
      </c>
      <c r="F204" s="20">
        <v>222</v>
      </c>
      <c r="G204" s="3">
        <v>2.85</v>
      </c>
      <c r="H204" s="6" t="e" vm="13">
        <v>#VALUE!</v>
      </c>
      <c r="I204" t="e" cm="1" vm="2">
        <f t="array" ref="I204">_FV(H204,"Country/region",TRUE)</f>
        <v>#VALUE!</v>
      </c>
      <c r="J204" t="s">
        <v>18</v>
      </c>
      <c r="K204" t="s">
        <v>37</v>
      </c>
      <c r="L204" t="s">
        <v>35</v>
      </c>
      <c r="M204">
        <f>Table1[[#This Row],[Price]]*Table1[[#This Row],[Quantity]]</f>
        <v>2208.8999999999996</v>
      </c>
    </row>
    <row r="205" spans="2:13" x14ac:dyDescent="0.25">
      <c r="B205" s="3">
        <v>10662</v>
      </c>
      <c r="C205" s="4">
        <v>44914</v>
      </c>
      <c r="D205" t="s">
        <v>9</v>
      </c>
      <c r="E205" s="3">
        <v>3.49</v>
      </c>
      <c r="F205" s="20">
        <v>631</v>
      </c>
      <c r="G205" s="3">
        <v>0.88</v>
      </c>
      <c r="H205" s="6" t="e" vm="13">
        <v>#VALUE!</v>
      </c>
      <c r="I205" t="e" cm="1" vm="2">
        <f t="array" ref="I205">_FV(H205,"Country/region",TRUE)</f>
        <v>#VALUE!</v>
      </c>
      <c r="J205" t="s">
        <v>18</v>
      </c>
      <c r="K205" t="s">
        <v>37</v>
      </c>
      <c r="L205" t="s">
        <v>35</v>
      </c>
      <c r="M205">
        <f>Table1[[#This Row],[Price]]*Table1[[#This Row],[Quantity]]</f>
        <v>2202.19</v>
      </c>
    </row>
    <row r="206" spans="2:13" x14ac:dyDescent="0.25">
      <c r="B206" s="3">
        <v>10663</v>
      </c>
      <c r="C206" s="4">
        <v>44914</v>
      </c>
      <c r="D206" t="s">
        <v>14</v>
      </c>
      <c r="E206" s="3">
        <v>2.95</v>
      </c>
      <c r="F206" s="20">
        <v>746</v>
      </c>
      <c r="G206" s="3">
        <v>0.47</v>
      </c>
      <c r="H206" s="6" t="e" vm="13">
        <v>#VALUE!</v>
      </c>
      <c r="I206" t="e" cm="1" vm="2">
        <f t="array" ref="I206">_FV(H206,"Country/region",TRUE)</f>
        <v>#VALUE!</v>
      </c>
      <c r="J206" t="s">
        <v>18</v>
      </c>
      <c r="K206" t="s">
        <v>37</v>
      </c>
      <c r="L206" t="s">
        <v>35</v>
      </c>
      <c r="M206">
        <f>Table1[[#This Row],[Price]]*Table1[[#This Row],[Quantity]]</f>
        <v>2200.7000000000003</v>
      </c>
    </row>
    <row r="207" spans="2:13" x14ac:dyDescent="0.25">
      <c r="B207" s="3">
        <v>10664</v>
      </c>
      <c r="C207" s="4">
        <v>44914</v>
      </c>
      <c r="D207" t="s">
        <v>17</v>
      </c>
      <c r="E207" s="3">
        <v>4.99</v>
      </c>
      <c r="F207" s="20">
        <v>201</v>
      </c>
      <c r="G207" s="3">
        <v>2.25</v>
      </c>
      <c r="H207" s="6" t="e" vm="13">
        <v>#VALUE!</v>
      </c>
      <c r="I207" t="e" cm="1" vm="2">
        <f t="array" ref="I207">_FV(H207,"Country/region",TRUE)</f>
        <v>#VALUE!</v>
      </c>
      <c r="J207" t="s">
        <v>18</v>
      </c>
      <c r="K207" t="s">
        <v>37</v>
      </c>
      <c r="L207" t="s">
        <v>35</v>
      </c>
      <c r="M207">
        <f>Table1[[#This Row],[Price]]*Table1[[#This Row],[Quantity]]</f>
        <v>1002.99</v>
      </c>
    </row>
    <row r="208" spans="2:13" x14ac:dyDescent="0.25">
      <c r="B208" s="3">
        <v>10665</v>
      </c>
      <c r="C208" s="4">
        <v>44915</v>
      </c>
      <c r="D208" t="s">
        <v>21</v>
      </c>
      <c r="E208" s="3">
        <v>12.99</v>
      </c>
      <c r="F208" s="20">
        <v>647</v>
      </c>
      <c r="G208" s="3">
        <v>4.32</v>
      </c>
      <c r="H208" s="6" t="e" vm="13">
        <v>#VALUE!</v>
      </c>
      <c r="I208" t="e" cm="1" vm="2">
        <f t="array" ref="I208">_FV(H208,"Country/region",TRUE)</f>
        <v>#VALUE!</v>
      </c>
      <c r="J208" t="s">
        <v>18</v>
      </c>
      <c r="K208" t="s">
        <v>37</v>
      </c>
      <c r="L208" t="s">
        <v>35</v>
      </c>
      <c r="M208">
        <f>Table1[[#This Row],[Price]]*Table1[[#This Row],[Quantity]]</f>
        <v>8404.5300000000007</v>
      </c>
    </row>
    <row r="209" spans="2:13" x14ac:dyDescent="0.25">
      <c r="B209" s="3">
        <v>10666</v>
      </c>
      <c r="C209" s="4">
        <v>44915</v>
      </c>
      <c r="D209" t="s">
        <v>25</v>
      </c>
      <c r="E209" s="3">
        <v>9.9499999999999993</v>
      </c>
      <c r="F209" s="20">
        <v>222</v>
      </c>
      <c r="G209" s="3">
        <v>2.85</v>
      </c>
      <c r="H209" s="6" t="e" vm="13">
        <v>#VALUE!</v>
      </c>
      <c r="I209" t="e" cm="1" vm="2">
        <f t="array" ref="I209">_FV(H209,"Country/region",TRUE)</f>
        <v>#VALUE!</v>
      </c>
      <c r="J209" t="s">
        <v>18</v>
      </c>
      <c r="K209" t="s">
        <v>37</v>
      </c>
      <c r="L209" t="s">
        <v>35</v>
      </c>
      <c r="M209">
        <f>Table1[[#This Row],[Price]]*Table1[[#This Row],[Quantity]]</f>
        <v>2208.8999999999996</v>
      </c>
    </row>
    <row r="210" spans="2:13" x14ac:dyDescent="0.25">
      <c r="B210" s="3">
        <v>10667</v>
      </c>
      <c r="C210" s="4">
        <v>44915</v>
      </c>
      <c r="D210" t="s">
        <v>9</v>
      </c>
      <c r="E210" s="3">
        <v>3.49</v>
      </c>
      <c r="F210" s="20">
        <v>631</v>
      </c>
      <c r="G210" s="3">
        <v>0.88</v>
      </c>
      <c r="H210" s="6" t="e" vm="13">
        <v>#VALUE!</v>
      </c>
      <c r="I210" t="e" cm="1" vm="2">
        <f t="array" ref="I210">_FV(H210,"Country/region",TRUE)</f>
        <v>#VALUE!</v>
      </c>
      <c r="J210" t="s">
        <v>18</v>
      </c>
      <c r="K210" t="s">
        <v>37</v>
      </c>
      <c r="L210" t="s">
        <v>35</v>
      </c>
      <c r="M210">
        <f>Table1[[#This Row],[Price]]*Table1[[#This Row],[Quantity]]</f>
        <v>2202.19</v>
      </c>
    </row>
    <row r="211" spans="2:13" x14ac:dyDescent="0.25">
      <c r="B211" s="3">
        <v>10668</v>
      </c>
      <c r="C211" s="4">
        <v>44915</v>
      </c>
      <c r="D211" t="s">
        <v>14</v>
      </c>
      <c r="E211" s="3">
        <v>2.95</v>
      </c>
      <c r="F211" s="20">
        <v>746</v>
      </c>
      <c r="G211" s="3">
        <v>0.47</v>
      </c>
      <c r="H211" s="6" t="e" vm="13">
        <v>#VALUE!</v>
      </c>
      <c r="I211" t="e" cm="1" vm="2">
        <f t="array" ref="I211">_FV(H211,"Country/region",TRUE)</f>
        <v>#VALUE!</v>
      </c>
      <c r="J211" t="s">
        <v>18</v>
      </c>
      <c r="K211" t="s">
        <v>37</v>
      </c>
      <c r="L211" t="s">
        <v>35</v>
      </c>
      <c r="M211">
        <f>Table1[[#This Row],[Price]]*Table1[[#This Row],[Quantity]]</f>
        <v>2200.7000000000003</v>
      </c>
    </row>
    <row r="212" spans="2:13" x14ac:dyDescent="0.25">
      <c r="B212" s="3">
        <v>10669</v>
      </c>
      <c r="C212" s="4">
        <v>44915</v>
      </c>
      <c r="D212" t="s">
        <v>17</v>
      </c>
      <c r="E212" s="3">
        <v>4.99</v>
      </c>
      <c r="F212" s="20">
        <v>201</v>
      </c>
      <c r="G212" s="3">
        <v>2.25</v>
      </c>
      <c r="H212" s="6" t="e" vm="13">
        <v>#VALUE!</v>
      </c>
      <c r="I212" t="e" cm="1" vm="2">
        <f t="array" ref="I212">_FV(H212,"Country/region",TRUE)</f>
        <v>#VALUE!</v>
      </c>
      <c r="J212" t="s">
        <v>18</v>
      </c>
      <c r="K212" t="s">
        <v>37</v>
      </c>
      <c r="L212" t="s">
        <v>35</v>
      </c>
      <c r="M212">
        <f>Table1[[#This Row],[Price]]*Table1[[#This Row],[Quantity]]</f>
        <v>1002.99</v>
      </c>
    </row>
    <row r="213" spans="2:13" x14ac:dyDescent="0.25">
      <c r="B213" s="3">
        <v>10670</v>
      </c>
      <c r="C213" s="4">
        <v>44916</v>
      </c>
      <c r="D213" t="s">
        <v>21</v>
      </c>
      <c r="E213" s="3">
        <v>12.99</v>
      </c>
      <c r="F213" s="20">
        <v>678</v>
      </c>
      <c r="G213" s="3">
        <v>4.32</v>
      </c>
      <c r="H213" s="6" t="e" vm="13">
        <v>#VALUE!</v>
      </c>
      <c r="I213" t="e" cm="1" vm="2">
        <f t="array" ref="I213">_FV(H213,"Country/region",TRUE)</f>
        <v>#VALUE!</v>
      </c>
      <c r="J213" t="s">
        <v>18</v>
      </c>
      <c r="K213" t="s">
        <v>37</v>
      </c>
      <c r="L213" t="s">
        <v>35</v>
      </c>
      <c r="M213">
        <f>Table1[[#This Row],[Price]]*Table1[[#This Row],[Quantity]]</f>
        <v>8807.2199999999993</v>
      </c>
    </row>
    <row r="214" spans="2:13" x14ac:dyDescent="0.25">
      <c r="B214" s="3">
        <v>10671</v>
      </c>
      <c r="C214" s="4">
        <v>44916</v>
      </c>
      <c r="D214" t="s">
        <v>25</v>
      </c>
      <c r="E214" s="3">
        <v>9.9499999999999993</v>
      </c>
      <c r="F214" s="20">
        <v>222</v>
      </c>
      <c r="G214" s="3">
        <v>2.85</v>
      </c>
      <c r="H214" s="6" t="e" vm="13">
        <v>#VALUE!</v>
      </c>
      <c r="I214" t="e" cm="1" vm="2">
        <f t="array" ref="I214">_FV(H214,"Country/region",TRUE)</f>
        <v>#VALUE!</v>
      </c>
      <c r="J214" t="s">
        <v>18</v>
      </c>
      <c r="K214" t="s">
        <v>37</v>
      </c>
      <c r="L214" t="s">
        <v>35</v>
      </c>
      <c r="M214">
        <f>Table1[[#This Row],[Price]]*Table1[[#This Row],[Quantity]]</f>
        <v>2208.8999999999996</v>
      </c>
    </row>
    <row r="215" spans="2:13" x14ac:dyDescent="0.25">
      <c r="B215" s="3">
        <v>10672</v>
      </c>
      <c r="C215" s="4">
        <v>44916</v>
      </c>
      <c r="D215" t="s">
        <v>9</v>
      </c>
      <c r="E215" s="3">
        <v>3.49</v>
      </c>
      <c r="F215" s="20">
        <v>631</v>
      </c>
      <c r="G215" s="3">
        <v>0.88</v>
      </c>
      <c r="H215" s="6" t="e" vm="13">
        <v>#VALUE!</v>
      </c>
      <c r="I215" t="e" cm="1" vm="2">
        <f t="array" ref="I215">_FV(H215,"Country/region",TRUE)</f>
        <v>#VALUE!</v>
      </c>
      <c r="J215" t="s">
        <v>18</v>
      </c>
      <c r="K215" t="s">
        <v>37</v>
      </c>
      <c r="L215" t="s">
        <v>35</v>
      </c>
      <c r="M215">
        <f>Table1[[#This Row],[Price]]*Table1[[#This Row],[Quantity]]</f>
        <v>2202.19</v>
      </c>
    </row>
    <row r="216" spans="2:13" x14ac:dyDescent="0.25">
      <c r="B216" s="3">
        <v>10673</v>
      </c>
      <c r="C216" s="4">
        <v>44916</v>
      </c>
      <c r="D216" t="s">
        <v>14</v>
      </c>
      <c r="E216" s="3">
        <v>2.95</v>
      </c>
      <c r="F216" s="20">
        <v>746</v>
      </c>
      <c r="G216" s="3">
        <v>0.47</v>
      </c>
      <c r="H216" s="6" t="e" vm="13">
        <v>#VALUE!</v>
      </c>
      <c r="I216" t="e" cm="1" vm="2">
        <f t="array" ref="I216">_FV(H216,"Country/region",TRUE)</f>
        <v>#VALUE!</v>
      </c>
      <c r="J216" t="s">
        <v>18</v>
      </c>
      <c r="K216" t="s">
        <v>37</v>
      </c>
      <c r="L216" t="s">
        <v>35</v>
      </c>
      <c r="M216">
        <f>Table1[[#This Row],[Price]]*Table1[[#This Row],[Quantity]]</f>
        <v>2200.7000000000003</v>
      </c>
    </row>
    <row r="217" spans="2:13" x14ac:dyDescent="0.25">
      <c r="B217" s="3">
        <v>10674</v>
      </c>
      <c r="C217" s="4">
        <v>44916</v>
      </c>
      <c r="D217" t="s">
        <v>17</v>
      </c>
      <c r="E217" s="3">
        <v>4.99</v>
      </c>
      <c r="F217" s="20">
        <v>201</v>
      </c>
      <c r="G217" s="3">
        <v>2.25</v>
      </c>
      <c r="H217" s="6" t="e" vm="13">
        <v>#VALUE!</v>
      </c>
      <c r="I217" t="e" cm="1" vm="2">
        <f t="array" ref="I217">_FV(H217,"Country/region",TRUE)</f>
        <v>#VALUE!</v>
      </c>
      <c r="J217" t="s">
        <v>18</v>
      </c>
      <c r="K217" t="s">
        <v>37</v>
      </c>
      <c r="L217" t="s">
        <v>35</v>
      </c>
      <c r="M217">
        <f>Table1[[#This Row],[Price]]*Table1[[#This Row],[Quantity]]</f>
        <v>1002.99</v>
      </c>
    </row>
    <row r="218" spans="2:13" x14ac:dyDescent="0.25">
      <c r="B218" s="3">
        <v>10675</v>
      </c>
      <c r="C218" s="4">
        <v>44917</v>
      </c>
      <c r="D218" t="s">
        <v>21</v>
      </c>
      <c r="E218" s="3">
        <v>12.99</v>
      </c>
      <c r="F218" s="20">
        <v>678</v>
      </c>
      <c r="G218" s="3">
        <v>4.32</v>
      </c>
      <c r="H218" s="6" t="e" vm="13">
        <v>#VALUE!</v>
      </c>
      <c r="I218" t="e" cm="1" vm="2">
        <f t="array" ref="I218">_FV(H218,"Country/region",TRUE)</f>
        <v>#VALUE!</v>
      </c>
      <c r="J218" t="s">
        <v>18</v>
      </c>
      <c r="K218" t="s">
        <v>37</v>
      </c>
      <c r="L218" t="s">
        <v>35</v>
      </c>
      <c r="M218">
        <f>Table1[[#This Row],[Price]]*Table1[[#This Row],[Quantity]]</f>
        <v>8807.2199999999993</v>
      </c>
    </row>
    <row r="219" spans="2:13" x14ac:dyDescent="0.25">
      <c r="B219" s="3">
        <v>10676</v>
      </c>
      <c r="C219" s="4">
        <v>44917</v>
      </c>
      <c r="D219" t="s">
        <v>25</v>
      </c>
      <c r="E219" s="3">
        <v>9.9499999999999993</v>
      </c>
      <c r="F219" s="20">
        <v>242</v>
      </c>
      <c r="G219" s="3">
        <v>2.85</v>
      </c>
      <c r="H219" s="6" t="e" vm="13">
        <v>#VALUE!</v>
      </c>
      <c r="I219" t="e" cm="1" vm="2">
        <f t="array" ref="I219">_FV(H219,"Country/region",TRUE)</f>
        <v>#VALUE!</v>
      </c>
      <c r="J219" t="s">
        <v>18</v>
      </c>
      <c r="K219" t="s">
        <v>37</v>
      </c>
      <c r="L219" t="s">
        <v>35</v>
      </c>
      <c r="M219">
        <f>Table1[[#This Row],[Price]]*Table1[[#This Row],[Quantity]]</f>
        <v>2407.8999999999996</v>
      </c>
    </row>
    <row r="220" spans="2:13" x14ac:dyDescent="0.25">
      <c r="B220" s="3">
        <v>10677</v>
      </c>
      <c r="C220" s="4">
        <v>44917</v>
      </c>
      <c r="D220" t="s">
        <v>9</v>
      </c>
      <c r="E220" s="3">
        <v>3.49</v>
      </c>
      <c r="F220" s="20">
        <v>631</v>
      </c>
      <c r="G220" s="3">
        <v>0.88</v>
      </c>
      <c r="H220" s="6" t="e" vm="13">
        <v>#VALUE!</v>
      </c>
      <c r="I220" t="e" cm="1" vm="2">
        <f t="array" ref="I220">_FV(H220,"Country/region",TRUE)</f>
        <v>#VALUE!</v>
      </c>
      <c r="J220" t="s">
        <v>18</v>
      </c>
      <c r="K220" t="s">
        <v>37</v>
      </c>
      <c r="L220" t="s">
        <v>35</v>
      </c>
      <c r="M220">
        <f>Table1[[#This Row],[Price]]*Table1[[#This Row],[Quantity]]</f>
        <v>2202.19</v>
      </c>
    </row>
    <row r="221" spans="2:13" x14ac:dyDescent="0.25">
      <c r="B221" s="3">
        <v>10678</v>
      </c>
      <c r="C221" s="4">
        <v>44917</v>
      </c>
      <c r="D221" t="s">
        <v>14</v>
      </c>
      <c r="E221" s="3">
        <v>2.95</v>
      </c>
      <c r="F221" s="20">
        <v>746</v>
      </c>
      <c r="G221" s="3">
        <v>0.47</v>
      </c>
      <c r="H221" s="6" t="e" vm="13">
        <v>#VALUE!</v>
      </c>
      <c r="I221" t="e" cm="1" vm="2">
        <f t="array" ref="I221">_FV(H221,"Country/region",TRUE)</f>
        <v>#VALUE!</v>
      </c>
      <c r="J221" t="s">
        <v>18</v>
      </c>
      <c r="K221" t="s">
        <v>37</v>
      </c>
      <c r="L221" t="s">
        <v>35</v>
      </c>
      <c r="M221">
        <f>Table1[[#This Row],[Price]]*Table1[[#This Row],[Quantity]]</f>
        <v>2200.7000000000003</v>
      </c>
    </row>
    <row r="222" spans="2:13" x14ac:dyDescent="0.25">
      <c r="B222" s="3">
        <v>10679</v>
      </c>
      <c r="C222" s="4">
        <v>44917</v>
      </c>
      <c r="D222" t="s">
        <v>17</v>
      </c>
      <c r="E222" s="3">
        <v>4.99</v>
      </c>
      <c r="F222" s="20">
        <v>201</v>
      </c>
      <c r="G222" s="3">
        <v>2.25</v>
      </c>
      <c r="H222" s="6" t="e" vm="13">
        <v>#VALUE!</v>
      </c>
      <c r="I222" t="e" cm="1" vm="2">
        <f t="array" ref="I222">_FV(H222,"Country/region",TRUE)</f>
        <v>#VALUE!</v>
      </c>
      <c r="J222" t="s">
        <v>18</v>
      </c>
      <c r="K222" t="s">
        <v>37</v>
      </c>
      <c r="L222" t="s">
        <v>35</v>
      </c>
      <c r="M222">
        <f>Table1[[#This Row],[Price]]*Table1[[#This Row],[Quantity]]</f>
        <v>1002.99</v>
      </c>
    </row>
    <row r="223" spans="2:13" x14ac:dyDescent="0.25">
      <c r="B223" s="3">
        <v>10680</v>
      </c>
      <c r="C223" s="4">
        <v>44918</v>
      </c>
      <c r="D223" t="s">
        <v>21</v>
      </c>
      <c r="E223" s="3">
        <v>12.99</v>
      </c>
      <c r="F223" s="20">
        <v>647</v>
      </c>
      <c r="G223" s="3">
        <v>4.32</v>
      </c>
      <c r="H223" s="6" t="e" vm="13">
        <v>#VALUE!</v>
      </c>
      <c r="I223" t="e" cm="1" vm="2">
        <f t="array" ref="I223">_FV(H223,"Country/region",TRUE)</f>
        <v>#VALUE!</v>
      </c>
      <c r="J223" t="s">
        <v>18</v>
      </c>
      <c r="K223" t="s">
        <v>37</v>
      </c>
      <c r="L223" t="s">
        <v>35</v>
      </c>
      <c r="M223">
        <f>Table1[[#This Row],[Price]]*Table1[[#This Row],[Quantity]]</f>
        <v>8404.5300000000007</v>
      </c>
    </row>
    <row r="224" spans="2:13" x14ac:dyDescent="0.25">
      <c r="B224" s="3">
        <v>10681</v>
      </c>
      <c r="C224" s="4">
        <v>44918</v>
      </c>
      <c r="D224" t="s">
        <v>25</v>
      </c>
      <c r="E224" s="3">
        <v>9.9499999999999993</v>
      </c>
      <c r="F224" s="20">
        <v>242</v>
      </c>
      <c r="G224" s="3">
        <v>2.85</v>
      </c>
      <c r="H224" s="6" t="e" vm="13">
        <v>#VALUE!</v>
      </c>
      <c r="I224" t="e" cm="1" vm="2">
        <f t="array" ref="I224">_FV(H224,"Country/region",TRUE)</f>
        <v>#VALUE!</v>
      </c>
      <c r="J224" t="s">
        <v>18</v>
      </c>
      <c r="K224" t="s">
        <v>37</v>
      </c>
      <c r="L224" t="s">
        <v>35</v>
      </c>
      <c r="M224">
        <f>Table1[[#This Row],[Price]]*Table1[[#This Row],[Quantity]]</f>
        <v>2407.8999999999996</v>
      </c>
    </row>
    <row r="225" spans="2:13" x14ac:dyDescent="0.25">
      <c r="B225" s="3">
        <v>10682</v>
      </c>
      <c r="C225" s="4">
        <v>44918</v>
      </c>
      <c r="D225" t="s">
        <v>9</v>
      </c>
      <c r="E225" s="3">
        <v>3.49</v>
      </c>
      <c r="F225" s="20">
        <v>631</v>
      </c>
      <c r="G225" s="3">
        <v>0.88</v>
      </c>
      <c r="H225" s="6" t="e" vm="13">
        <v>#VALUE!</v>
      </c>
      <c r="I225" t="e" cm="1" vm="2">
        <f t="array" ref="I225">_FV(H225,"Country/region",TRUE)</f>
        <v>#VALUE!</v>
      </c>
      <c r="J225" t="s">
        <v>18</v>
      </c>
      <c r="K225" t="s">
        <v>37</v>
      </c>
      <c r="L225" t="s">
        <v>35</v>
      </c>
      <c r="M225">
        <f>Table1[[#This Row],[Price]]*Table1[[#This Row],[Quantity]]</f>
        <v>2202.19</v>
      </c>
    </row>
    <row r="226" spans="2:13" x14ac:dyDescent="0.25">
      <c r="B226" s="3">
        <v>10683</v>
      </c>
      <c r="C226" s="4">
        <v>44918</v>
      </c>
      <c r="D226" t="s">
        <v>14</v>
      </c>
      <c r="E226" s="3">
        <v>2.95</v>
      </c>
      <c r="F226" s="20">
        <v>678</v>
      </c>
      <c r="G226" s="3">
        <v>0.47</v>
      </c>
      <c r="H226" s="6" t="e" vm="13">
        <v>#VALUE!</v>
      </c>
      <c r="I226" t="e" cm="1" vm="2">
        <f t="array" ref="I226">_FV(H226,"Country/region",TRUE)</f>
        <v>#VALUE!</v>
      </c>
      <c r="J226" t="s">
        <v>18</v>
      </c>
      <c r="K226" t="s">
        <v>37</v>
      </c>
      <c r="L226" t="s">
        <v>35</v>
      </c>
      <c r="M226">
        <f>Table1[[#This Row],[Price]]*Table1[[#This Row],[Quantity]]</f>
        <v>2000.1000000000001</v>
      </c>
    </row>
    <row r="227" spans="2:13" x14ac:dyDescent="0.25">
      <c r="B227" s="3">
        <v>10684</v>
      </c>
      <c r="C227" s="4">
        <v>44918</v>
      </c>
      <c r="D227" t="s">
        <v>17</v>
      </c>
      <c r="E227" s="3">
        <v>4.99</v>
      </c>
      <c r="F227" s="20">
        <v>201</v>
      </c>
      <c r="G227" s="3">
        <v>2.25</v>
      </c>
      <c r="H227" s="6" t="e" vm="13">
        <v>#VALUE!</v>
      </c>
      <c r="I227" t="e" cm="1" vm="2">
        <f t="array" ref="I227">_FV(H227,"Country/region",TRUE)</f>
        <v>#VALUE!</v>
      </c>
      <c r="J227" t="s">
        <v>18</v>
      </c>
      <c r="K227" t="s">
        <v>37</v>
      </c>
      <c r="L227" t="s">
        <v>35</v>
      </c>
      <c r="M227">
        <f>Table1[[#This Row],[Price]]*Table1[[#This Row],[Quantity]]</f>
        <v>1002.99</v>
      </c>
    </row>
    <row r="228" spans="2:13" x14ac:dyDescent="0.25">
      <c r="B228" s="3">
        <v>10685</v>
      </c>
      <c r="C228" s="4">
        <v>44919</v>
      </c>
      <c r="D228" t="s">
        <v>21</v>
      </c>
      <c r="E228" s="3">
        <v>12.99</v>
      </c>
      <c r="F228" s="20">
        <v>678</v>
      </c>
      <c r="G228" s="3">
        <v>4.32</v>
      </c>
      <c r="H228" s="6" t="e" vm="13">
        <v>#VALUE!</v>
      </c>
      <c r="I228" t="e" cm="1" vm="2">
        <f t="array" ref="I228">_FV(H228,"Country/region",TRUE)</f>
        <v>#VALUE!</v>
      </c>
      <c r="J228" t="s">
        <v>18</v>
      </c>
      <c r="K228" t="s">
        <v>37</v>
      </c>
      <c r="L228" t="s">
        <v>35</v>
      </c>
      <c r="M228">
        <f>Table1[[#This Row],[Price]]*Table1[[#This Row],[Quantity]]</f>
        <v>8807.2199999999993</v>
      </c>
    </row>
    <row r="229" spans="2:13" x14ac:dyDescent="0.25">
      <c r="B229" s="3">
        <v>10686</v>
      </c>
      <c r="C229" s="4">
        <v>44919</v>
      </c>
      <c r="D229" t="s">
        <v>25</v>
      </c>
      <c r="E229" s="3">
        <v>9.9499999999999993</v>
      </c>
      <c r="F229" s="20">
        <v>242</v>
      </c>
      <c r="G229" s="3">
        <v>2.85</v>
      </c>
      <c r="H229" s="6" t="e" vm="13">
        <v>#VALUE!</v>
      </c>
      <c r="I229" t="e" cm="1" vm="2">
        <f t="array" ref="I229">_FV(H229,"Country/region",TRUE)</f>
        <v>#VALUE!</v>
      </c>
      <c r="J229" t="s">
        <v>18</v>
      </c>
      <c r="K229" t="s">
        <v>37</v>
      </c>
      <c r="L229" t="s">
        <v>35</v>
      </c>
      <c r="M229">
        <f>Table1[[#This Row],[Price]]*Table1[[#This Row],[Quantity]]</f>
        <v>2407.8999999999996</v>
      </c>
    </row>
    <row r="230" spans="2:13" x14ac:dyDescent="0.25">
      <c r="B230" s="3">
        <v>10687</v>
      </c>
      <c r="C230" s="4">
        <v>44919</v>
      </c>
      <c r="D230" t="s">
        <v>9</v>
      </c>
      <c r="E230" s="3">
        <v>3.49</v>
      </c>
      <c r="F230" s="20">
        <v>631</v>
      </c>
      <c r="G230" s="3">
        <v>0.88</v>
      </c>
      <c r="H230" t="e" vm="14">
        <v>#VALUE!</v>
      </c>
      <c r="I230" t="e" cm="1" vm="8">
        <f t="array" ref="I230">_FV(H230,"Country/region",TRUE)</f>
        <v>#VALUE!</v>
      </c>
      <c r="J230" t="s">
        <v>18</v>
      </c>
      <c r="K230" t="s">
        <v>37</v>
      </c>
      <c r="L230" t="s">
        <v>23</v>
      </c>
      <c r="M230">
        <f>Table1[[#This Row],[Price]]*Table1[[#This Row],[Quantity]]</f>
        <v>2202.19</v>
      </c>
    </row>
    <row r="231" spans="2:13" x14ac:dyDescent="0.25">
      <c r="B231" s="3">
        <v>10688</v>
      </c>
      <c r="C231" s="4">
        <v>44919</v>
      </c>
      <c r="D231" t="s">
        <v>14</v>
      </c>
      <c r="E231" s="3">
        <v>2.95</v>
      </c>
      <c r="F231" s="20">
        <v>678</v>
      </c>
      <c r="G231" s="3">
        <v>0.47</v>
      </c>
      <c r="H231" t="e" vm="14">
        <v>#VALUE!</v>
      </c>
      <c r="I231" t="e" cm="1" vm="8">
        <f t="array" ref="I231">_FV(H231,"Country/region",TRUE)</f>
        <v>#VALUE!</v>
      </c>
      <c r="J231" t="s">
        <v>18</v>
      </c>
      <c r="K231" t="s">
        <v>37</v>
      </c>
      <c r="L231" t="s">
        <v>23</v>
      </c>
      <c r="M231">
        <f>Table1[[#This Row],[Price]]*Table1[[#This Row],[Quantity]]</f>
        <v>2000.1000000000001</v>
      </c>
    </row>
    <row r="232" spans="2:13" x14ac:dyDescent="0.25">
      <c r="B232" s="3">
        <v>10689</v>
      </c>
      <c r="C232" s="4">
        <v>44919</v>
      </c>
      <c r="D232" t="s">
        <v>17</v>
      </c>
      <c r="E232" s="3">
        <v>4.99</v>
      </c>
      <c r="F232" s="20">
        <v>201</v>
      </c>
      <c r="G232" s="3">
        <v>2.25</v>
      </c>
      <c r="H232" t="e" vm="14">
        <v>#VALUE!</v>
      </c>
      <c r="I232" t="e" cm="1" vm="8">
        <f t="array" ref="I232">_FV(H232,"Country/region",TRUE)</f>
        <v>#VALUE!</v>
      </c>
      <c r="J232" t="s">
        <v>18</v>
      </c>
      <c r="K232" t="s">
        <v>37</v>
      </c>
      <c r="L232" t="s">
        <v>23</v>
      </c>
      <c r="M232">
        <f>Table1[[#This Row],[Price]]*Table1[[#This Row],[Quantity]]</f>
        <v>1002.99</v>
      </c>
    </row>
    <row r="233" spans="2:13" x14ac:dyDescent="0.25">
      <c r="B233" s="3">
        <v>10690</v>
      </c>
      <c r="C233" s="4">
        <v>44920</v>
      </c>
      <c r="D233" t="s">
        <v>21</v>
      </c>
      <c r="E233" s="3">
        <v>12.99</v>
      </c>
      <c r="F233" s="20">
        <v>678</v>
      </c>
      <c r="G233" s="3">
        <v>4.32</v>
      </c>
      <c r="H233" t="e" vm="14">
        <v>#VALUE!</v>
      </c>
      <c r="I233" t="e" cm="1" vm="8">
        <f t="array" ref="I233">_FV(H233,"Country/region",TRUE)</f>
        <v>#VALUE!</v>
      </c>
      <c r="J233" t="s">
        <v>18</v>
      </c>
      <c r="K233" t="s">
        <v>37</v>
      </c>
      <c r="L233" t="s">
        <v>23</v>
      </c>
      <c r="M233">
        <f>Table1[[#This Row],[Price]]*Table1[[#This Row],[Quantity]]</f>
        <v>8807.2199999999993</v>
      </c>
    </row>
    <row r="234" spans="2:13" x14ac:dyDescent="0.25">
      <c r="B234" s="3">
        <v>10691</v>
      </c>
      <c r="C234" s="4">
        <v>44920</v>
      </c>
      <c r="D234" t="s">
        <v>25</v>
      </c>
      <c r="E234" s="3">
        <v>9.9499999999999993</v>
      </c>
      <c r="F234" s="20">
        <v>262</v>
      </c>
      <c r="G234" s="3">
        <v>2.85</v>
      </c>
      <c r="H234" t="e" vm="14">
        <v>#VALUE!</v>
      </c>
      <c r="I234" t="e" cm="1" vm="8">
        <f t="array" ref="I234">_FV(H234,"Country/region",TRUE)</f>
        <v>#VALUE!</v>
      </c>
      <c r="J234" t="s">
        <v>18</v>
      </c>
      <c r="K234" t="s">
        <v>37</v>
      </c>
      <c r="L234" t="s">
        <v>23</v>
      </c>
      <c r="M234">
        <f>Table1[[#This Row],[Price]]*Table1[[#This Row],[Quantity]]</f>
        <v>2606.8999999999996</v>
      </c>
    </row>
    <row r="235" spans="2:13" x14ac:dyDescent="0.25">
      <c r="B235" s="3">
        <v>10692</v>
      </c>
      <c r="C235" s="4">
        <v>44920</v>
      </c>
      <c r="D235" t="s">
        <v>9</v>
      </c>
      <c r="E235" s="3">
        <v>3.49</v>
      </c>
      <c r="F235" s="20">
        <v>631</v>
      </c>
      <c r="G235" s="3">
        <v>0.88</v>
      </c>
      <c r="H235" t="e" vm="14">
        <v>#VALUE!</v>
      </c>
      <c r="I235" t="e" cm="1" vm="8">
        <f t="array" ref="I235">_FV(H235,"Country/region",TRUE)</f>
        <v>#VALUE!</v>
      </c>
      <c r="J235" t="s">
        <v>18</v>
      </c>
      <c r="K235" t="s">
        <v>37</v>
      </c>
      <c r="L235" t="s">
        <v>23</v>
      </c>
      <c r="M235">
        <f>Table1[[#This Row],[Price]]*Table1[[#This Row],[Quantity]]</f>
        <v>2202.19</v>
      </c>
    </row>
    <row r="236" spans="2:13" x14ac:dyDescent="0.25">
      <c r="B236" s="3">
        <v>10693</v>
      </c>
      <c r="C236" s="4">
        <v>44920</v>
      </c>
      <c r="D236" t="s">
        <v>14</v>
      </c>
      <c r="E236" s="3">
        <v>2.95</v>
      </c>
      <c r="F236" s="20">
        <v>678</v>
      </c>
      <c r="G236" s="3">
        <v>0.47</v>
      </c>
      <c r="H236" t="e" vm="14">
        <v>#VALUE!</v>
      </c>
      <c r="I236" t="e" cm="1" vm="8">
        <f t="array" ref="I236">_FV(H236,"Country/region",TRUE)</f>
        <v>#VALUE!</v>
      </c>
      <c r="J236" t="s">
        <v>18</v>
      </c>
      <c r="K236" t="s">
        <v>37</v>
      </c>
      <c r="L236" t="s">
        <v>23</v>
      </c>
      <c r="M236">
        <f>Table1[[#This Row],[Price]]*Table1[[#This Row],[Quantity]]</f>
        <v>2000.1000000000001</v>
      </c>
    </row>
    <row r="237" spans="2:13" x14ac:dyDescent="0.25">
      <c r="B237" s="3">
        <v>10694</v>
      </c>
      <c r="C237" s="4">
        <v>44920</v>
      </c>
      <c r="D237" t="s">
        <v>17</v>
      </c>
      <c r="E237" s="3">
        <v>4.99</v>
      </c>
      <c r="F237" s="20">
        <v>201</v>
      </c>
      <c r="G237" s="3">
        <v>2.25</v>
      </c>
      <c r="H237" t="e" vm="14">
        <v>#VALUE!</v>
      </c>
      <c r="I237" t="e" cm="1" vm="8">
        <f t="array" ref="I237">_FV(H237,"Country/region",TRUE)</f>
        <v>#VALUE!</v>
      </c>
      <c r="J237" t="s">
        <v>18</v>
      </c>
      <c r="K237" t="s">
        <v>37</v>
      </c>
      <c r="L237" t="s">
        <v>23</v>
      </c>
      <c r="M237">
        <f>Table1[[#This Row],[Price]]*Table1[[#This Row],[Quantity]]</f>
        <v>1002.99</v>
      </c>
    </row>
    <row r="238" spans="2:13" x14ac:dyDescent="0.25">
      <c r="B238" s="3">
        <v>10695</v>
      </c>
      <c r="C238" s="4">
        <v>44921</v>
      </c>
      <c r="D238" t="s">
        <v>21</v>
      </c>
      <c r="E238" s="3">
        <v>12.99</v>
      </c>
      <c r="F238" s="20">
        <v>693</v>
      </c>
      <c r="G238" s="3">
        <v>4.32</v>
      </c>
      <c r="H238" t="e" vm="14">
        <v>#VALUE!</v>
      </c>
      <c r="I238" t="e" cm="1" vm="8">
        <f t="array" ref="I238">_FV(H238,"Country/region",TRUE)</f>
        <v>#VALUE!</v>
      </c>
      <c r="J238" t="s">
        <v>18</v>
      </c>
      <c r="K238" t="s">
        <v>37</v>
      </c>
      <c r="L238" t="s">
        <v>23</v>
      </c>
      <c r="M238">
        <f>Table1[[#This Row],[Price]]*Table1[[#This Row],[Quantity]]</f>
        <v>9002.07</v>
      </c>
    </row>
    <row r="239" spans="2:13" x14ac:dyDescent="0.25">
      <c r="B239" s="3">
        <v>10696</v>
      </c>
      <c r="C239" s="4">
        <v>44921</v>
      </c>
      <c r="D239" t="s">
        <v>25</v>
      </c>
      <c r="E239" s="3">
        <v>9.9499999999999993</v>
      </c>
      <c r="F239" s="20">
        <v>282</v>
      </c>
      <c r="G239" s="3">
        <v>2.85</v>
      </c>
      <c r="H239" t="e" vm="14">
        <v>#VALUE!</v>
      </c>
      <c r="I239" t="e" cm="1" vm="8">
        <f t="array" ref="I239">_FV(H239,"Country/region",TRUE)</f>
        <v>#VALUE!</v>
      </c>
      <c r="J239" t="s">
        <v>18</v>
      </c>
      <c r="K239" t="s">
        <v>37</v>
      </c>
      <c r="L239" t="s">
        <v>23</v>
      </c>
      <c r="M239">
        <f>Table1[[#This Row],[Price]]*Table1[[#This Row],[Quantity]]</f>
        <v>2805.8999999999996</v>
      </c>
    </row>
    <row r="240" spans="2:13" x14ac:dyDescent="0.25">
      <c r="B240" s="3">
        <v>10697</v>
      </c>
      <c r="C240" s="4">
        <v>44921</v>
      </c>
      <c r="D240" t="s">
        <v>9</v>
      </c>
      <c r="E240" s="3">
        <v>3.49</v>
      </c>
      <c r="F240" s="20">
        <v>631</v>
      </c>
      <c r="G240" s="3">
        <v>0.88</v>
      </c>
      <c r="H240" t="e" vm="14">
        <v>#VALUE!</v>
      </c>
      <c r="I240" t="e" cm="1" vm="8">
        <f t="array" ref="I240">_FV(H240,"Country/region",TRUE)</f>
        <v>#VALUE!</v>
      </c>
      <c r="J240" t="s">
        <v>18</v>
      </c>
      <c r="K240" t="s">
        <v>37</v>
      </c>
      <c r="L240" t="s">
        <v>23</v>
      </c>
      <c r="M240">
        <f>Table1[[#This Row],[Price]]*Table1[[#This Row],[Quantity]]</f>
        <v>2202.19</v>
      </c>
    </row>
    <row r="241" spans="2:13" x14ac:dyDescent="0.25">
      <c r="B241" s="3">
        <v>10698</v>
      </c>
      <c r="C241" s="4">
        <v>44921</v>
      </c>
      <c r="D241" t="s">
        <v>14</v>
      </c>
      <c r="E241" s="3">
        <v>2.95</v>
      </c>
      <c r="F241" s="20">
        <v>678</v>
      </c>
      <c r="G241" s="3">
        <v>0.47</v>
      </c>
      <c r="H241" t="e" vm="14">
        <v>#VALUE!</v>
      </c>
      <c r="I241" t="e" cm="1" vm="8">
        <f t="array" ref="I241">_FV(H241,"Country/region",TRUE)</f>
        <v>#VALUE!</v>
      </c>
      <c r="J241" t="s">
        <v>18</v>
      </c>
      <c r="K241" t="s">
        <v>37</v>
      </c>
      <c r="L241" t="s">
        <v>23</v>
      </c>
      <c r="M241">
        <f>Table1[[#This Row],[Price]]*Table1[[#This Row],[Quantity]]</f>
        <v>2000.1000000000001</v>
      </c>
    </row>
    <row r="242" spans="2:13" x14ac:dyDescent="0.25">
      <c r="B242" s="3">
        <v>10699</v>
      </c>
      <c r="C242" s="4">
        <v>44921</v>
      </c>
      <c r="D242" t="s">
        <v>17</v>
      </c>
      <c r="E242" s="3">
        <v>4.99</v>
      </c>
      <c r="F242" s="20">
        <v>201</v>
      </c>
      <c r="G242" s="3">
        <v>2.25</v>
      </c>
      <c r="H242" t="e" vm="14">
        <v>#VALUE!</v>
      </c>
      <c r="I242" t="e" cm="1" vm="8">
        <f t="array" ref="I242">_FV(H242,"Country/region",TRUE)</f>
        <v>#VALUE!</v>
      </c>
      <c r="J242" t="s">
        <v>18</v>
      </c>
      <c r="K242" t="s">
        <v>37</v>
      </c>
      <c r="L242" t="s">
        <v>23</v>
      </c>
      <c r="M242">
        <f>Table1[[#This Row],[Price]]*Table1[[#This Row],[Quantity]]</f>
        <v>1002.99</v>
      </c>
    </row>
    <row r="243" spans="2:13" x14ac:dyDescent="0.25">
      <c r="B243" s="3">
        <v>10700</v>
      </c>
      <c r="C243" s="4">
        <v>44922</v>
      </c>
      <c r="D243" t="s">
        <v>21</v>
      </c>
      <c r="E243" s="3">
        <v>12.99</v>
      </c>
      <c r="F243" s="20">
        <v>693</v>
      </c>
      <c r="G243" s="3">
        <v>4.32</v>
      </c>
      <c r="H243" t="e" vm="14">
        <v>#VALUE!</v>
      </c>
      <c r="I243" t="e" cm="1" vm="8">
        <f t="array" ref="I243">_FV(H243,"Country/region",TRUE)</f>
        <v>#VALUE!</v>
      </c>
      <c r="J243" t="s">
        <v>18</v>
      </c>
      <c r="K243" t="s">
        <v>37</v>
      </c>
      <c r="L243" t="s">
        <v>23</v>
      </c>
      <c r="M243">
        <f>Table1[[#This Row],[Price]]*Table1[[#This Row],[Quantity]]</f>
        <v>9002.07</v>
      </c>
    </row>
    <row r="244" spans="2:13" x14ac:dyDescent="0.25">
      <c r="B244" s="3">
        <v>10701</v>
      </c>
      <c r="C244" s="4">
        <v>44922</v>
      </c>
      <c r="D244" t="s">
        <v>25</v>
      </c>
      <c r="E244" s="3">
        <v>9.9499999999999993</v>
      </c>
      <c r="F244" s="20">
        <v>282</v>
      </c>
      <c r="G244" s="3">
        <v>2.85</v>
      </c>
      <c r="H244" t="e" vm="14">
        <v>#VALUE!</v>
      </c>
      <c r="I244" t="e" cm="1" vm="8">
        <f t="array" ref="I244">_FV(H244,"Country/region",TRUE)</f>
        <v>#VALUE!</v>
      </c>
      <c r="J244" t="s">
        <v>18</v>
      </c>
      <c r="K244" t="s">
        <v>37</v>
      </c>
      <c r="L244" t="s">
        <v>23</v>
      </c>
      <c r="M244">
        <f>Table1[[#This Row],[Price]]*Table1[[#This Row],[Quantity]]</f>
        <v>2805.8999999999996</v>
      </c>
    </row>
    <row r="245" spans="2:13" x14ac:dyDescent="0.25">
      <c r="B245" s="3">
        <v>10702</v>
      </c>
      <c r="C245" s="4">
        <v>44922</v>
      </c>
      <c r="D245" t="s">
        <v>9</v>
      </c>
      <c r="E245" s="3">
        <v>3.49</v>
      </c>
      <c r="F245" s="20">
        <v>631</v>
      </c>
      <c r="G245" s="3">
        <v>0.88</v>
      </c>
      <c r="H245" t="e" vm="14">
        <v>#VALUE!</v>
      </c>
      <c r="I245" t="e" cm="1" vm="8">
        <f t="array" ref="I245">_FV(H245,"Country/region",TRUE)</f>
        <v>#VALUE!</v>
      </c>
      <c r="J245" t="s">
        <v>18</v>
      </c>
      <c r="K245" t="s">
        <v>37</v>
      </c>
      <c r="L245" t="s">
        <v>23</v>
      </c>
      <c r="M245">
        <f>Table1[[#This Row],[Price]]*Table1[[#This Row],[Quantity]]</f>
        <v>2202.19</v>
      </c>
    </row>
    <row r="246" spans="2:13" x14ac:dyDescent="0.25">
      <c r="B246" s="3">
        <v>10703</v>
      </c>
      <c r="C246" s="4">
        <v>44922</v>
      </c>
      <c r="D246" t="s">
        <v>14</v>
      </c>
      <c r="E246" s="3">
        <v>2.95</v>
      </c>
      <c r="F246" s="20">
        <v>678</v>
      </c>
      <c r="G246" s="3">
        <v>0.47</v>
      </c>
      <c r="H246" t="e" vm="14">
        <v>#VALUE!</v>
      </c>
      <c r="I246" t="e" cm="1" vm="8">
        <f t="array" ref="I246">_FV(H246,"Country/region",TRUE)</f>
        <v>#VALUE!</v>
      </c>
      <c r="J246" t="s">
        <v>18</v>
      </c>
      <c r="K246" t="s">
        <v>11</v>
      </c>
      <c r="L246" t="s">
        <v>23</v>
      </c>
      <c r="M246">
        <f>Table1[[#This Row],[Price]]*Table1[[#This Row],[Quantity]]</f>
        <v>2000.1000000000001</v>
      </c>
    </row>
    <row r="247" spans="2:13" x14ac:dyDescent="0.25">
      <c r="B247" s="3">
        <v>10704</v>
      </c>
      <c r="C247" s="4">
        <v>44922</v>
      </c>
      <c r="D247" t="s">
        <v>17</v>
      </c>
      <c r="E247" s="3">
        <v>4.99</v>
      </c>
      <c r="F247" s="20">
        <v>201</v>
      </c>
      <c r="G247" s="3">
        <v>2.25</v>
      </c>
      <c r="H247" t="e" vm="14">
        <v>#VALUE!</v>
      </c>
      <c r="I247" t="e" cm="1" vm="8">
        <f t="array" ref="I247">_FV(H247,"Country/region",TRUE)</f>
        <v>#VALUE!</v>
      </c>
      <c r="J247" t="s">
        <v>36</v>
      </c>
      <c r="K247" t="s">
        <v>11</v>
      </c>
      <c r="L247" t="s">
        <v>23</v>
      </c>
      <c r="M247">
        <f>Table1[[#This Row],[Price]]*Table1[[#This Row],[Quantity]]</f>
        <v>1002.99</v>
      </c>
    </row>
    <row r="248" spans="2:13" x14ac:dyDescent="0.25">
      <c r="B248" s="3">
        <v>10705</v>
      </c>
      <c r="C248" s="4">
        <v>44923</v>
      </c>
      <c r="D248" t="s">
        <v>21</v>
      </c>
      <c r="E248" s="3">
        <v>12.99</v>
      </c>
      <c r="F248" s="20">
        <v>724</v>
      </c>
      <c r="G248" s="3">
        <v>4.32</v>
      </c>
      <c r="H248" t="e" vm="14">
        <v>#VALUE!</v>
      </c>
      <c r="I248" t="e" cm="1" vm="8">
        <f t="array" ref="I248">_FV(H248,"Country/region",TRUE)</f>
        <v>#VALUE!</v>
      </c>
      <c r="J248" t="s">
        <v>36</v>
      </c>
      <c r="K248" t="s">
        <v>11</v>
      </c>
      <c r="L248" t="s">
        <v>23</v>
      </c>
      <c r="M248">
        <f>Table1[[#This Row],[Price]]*Table1[[#This Row],[Quantity]]</f>
        <v>9404.76</v>
      </c>
    </row>
    <row r="249" spans="2:13" x14ac:dyDescent="0.25">
      <c r="B249" s="3">
        <v>10706</v>
      </c>
      <c r="C249" s="4">
        <v>44923</v>
      </c>
      <c r="D249" t="s">
        <v>25</v>
      </c>
      <c r="E249" s="3">
        <v>9.9499999999999993</v>
      </c>
      <c r="F249" s="20">
        <v>302</v>
      </c>
      <c r="G249" s="3">
        <v>2.85</v>
      </c>
      <c r="H249" t="e" vm="14">
        <v>#VALUE!</v>
      </c>
      <c r="I249" t="e" cm="1" vm="8">
        <f t="array" ref="I249">_FV(H249,"Country/region",TRUE)</f>
        <v>#VALUE!</v>
      </c>
      <c r="J249" t="s">
        <v>36</v>
      </c>
      <c r="K249" t="s">
        <v>11</v>
      </c>
      <c r="L249" t="s">
        <v>23</v>
      </c>
      <c r="M249">
        <f>Table1[[#This Row],[Price]]*Table1[[#This Row],[Quantity]]</f>
        <v>3004.8999999999996</v>
      </c>
    </row>
    <row r="250" spans="2:13" x14ac:dyDescent="0.25">
      <c r="B250" s="3">
        <v>10707</v>
      </c>
      <c r="C250" s="4">
        <v>44923</v>
      </c>
      <c r="D250" t="s">
        <v>9</v>
      </c>
      <c r="E250" s="3">
        <v>3.49</v>
      </c>
      <c r="F250" s="20">
        <v>631</v>
      </c>
      <c r="G250" s="3">
        <v>0.88</v>
      </c>
      <c r="H250" t="e" vm="14">
        <v>#VALUE!</v>
      </c>
      <c r="I250" t="e" cm="1" vm="8">
        <f t="array" ref="I250">_FV(H250,"Country/region",TRUE)</f>
        <v>#VALUE!</v>
      </c>
      <c r="J250" t="s">
        <v>36</v>
      </c>
      <c r="K250" t="s">
        <v>11</v>
      </c>
      <c r="L250" t="s">
        <v>23</v>
      </c>
      <c r="M250">
        <f>Table1[[#This Row],[Price]]*Table1[[#This Row],[Quantity]]</f>
        <v>2202.19</v>
      </c>
    </row>
    <row r="251" spans="2:13" x14ac:dyDescent="0.25">
      <c r="B251" s="3">
        <v>10708</v>
      </c>
      <c r="C251" s="4">
        <v>44923</v>
      </c>
      <c r="D251" t="s">
        <v>14</v>
      </c>
      <c r="E251" s="3">
        <v>2.95</v>
      </c>
      <c r="F251" s="20">
        <v>678</v>
      </c>
      <c r="G251" s="3">
        <v>0.47</v>
      </c>
      <c r="H251" t="e" vm="14">
        <v>#VALUE!</v>
      </c>
      <c r="I251" t="e" cm="1" vm="8">
        <f t="array" ref="I251">_FV(H251,"Country/region",TRUE)</f>
        <v>#VALUE!</v>
      </c>
      <c r="J251" t="s">
        <v>36</v>
      </c>
      <c r="K251" t="s">
        <v>11</v>
      </c>
      <c r="L251" t="s">
        <v>23</v>
      </c>
      <c r="M251">
        <f>Table1[[#This Row],[Price]]*Table1[[#This Row],[Quantity]]</f>
        <v>2000.1000000000001</v>
      </c>
    </row>
    <row r="252" spans="2:13" x14ac:dyDescent="0.25">
      <c r="B252" s="3">
        <v>10709</v>
      </c>
      <c r="C252" s="4">
        <v>44923</v>
      </c>
      <c r="D252" t="s">
        <v>17</v>
      </c>
      <c r="E252" s="3">
        <v>4.99</v>
      </c>
      <c r="F252" s="20">
        <v>201</v>
      </c>
      <c r="G252" s="3">
        <v>2.25</v>
      </c>
      <c r="H252" t="e" vm="14">
        <v>#VALUE!</v>
      </c>
      <c r="I252" t="e" cm="1" vm="8">
        <f t="array" ref="I252">_FV(H252,"Country/region",TRUE)</f>
        <v>#VALUE!</v>
      </c>
      <c r="J252" t="s">
        <v>36</v>
      </c>
      <c r="K252" t="s">
        <v>11</v>
      </c>
      <c r="L252" t="s">
        <v>23</v>
      </c>
      <c r="M252">
        <f>Table1[[#This Row],[Price]]*Table1[[#This Row],[Quantity]]</f>
        <v>1002.99</v>
      </c>
    </row>
    <row r="253" spans="2:13" x14ac:dyDescent="0.25">
      <c r="B253" s="3">
        <v>10710</v>
      </c>
      <c r="C253" s="4">
        <v>44924</v>
      </c>
      <c r="D253" t="s">
        <v>21</v>
      </c>
      <c r="E253" s="3">
        <v>12.99</v>
      </c>
      <c r="F253" s="20">
        <v>755</v>
      </c>
      <c r="G253" s="3">
        <v>4.32</v>
      </c>
      <c r="H253" t="e" vm="14">
        <v>#VALUE!</v>
      </c>
      <c r="I253" t="e" cm="1" vm="8">
        <f t="array" ref="I253">_FV(H253,"Country/region",TRUE)</f>
        <v>#VALUE!</v>
      </c>
      <c r="J253" t="s">
        <v>36</v>
      </c>
      <c r="K253" t="s">
        <v>11</v>
      </c>
      <c r="L253" t="s">
        <v>23</v>
      </c>
      <c r="M253">
        <f>Table1[[#This Row],[Price]]*Table1[[#This Row],[Quantity]]</f>
        <v>9807.4500000000007</v>
      </c>
    </row>
    <row r="254" spans="2:13" x14ac:dyDescent="0.25">
      <c r="B254" s="3">
        <v>10711</v>
      </c>
      <c r="C254" s="4">
        <v>44924</v>
      </c>
      <c r="D254" t="s">
        <v>25</v>
      </c>
      <c r="E254" s="3">
        <v>9.9499999999999993</v>
      </c>
      <c r="F254" s="20">
        <v>282</v>
      </c>
      <c r="G254" s="3">
        <v>2.85</v>
      </c>
      <c r="H254" t="e" vm="14">
        <v>#VALUE!</v>
      </c>
      <c r="I254" t="e" cm="1" vm="8">
        <f t="array" ref="I254">_FV(H254,"Country/region",TRUE)</f>
        <v>#VALUE!</v>
      </c>
      <c r="J254" t="s">
        <v>36</v>
      </c>
      <c r="K254" t="s">
        <v>11</v>
      </c>
      <c r="L254" t="s">
        <v>23</v>
      </c>
      <c r="M254">
        <f>Table1[[#This Row],[Price]]*Table1[[#This Row],[Quantity]]</f>
        <v>2805.8999999999996</v>
      </c>
    </row>
    <row r="255" spans="2:13" x14ac:dyDescent="0.25">
      <c r="B255" s="3">
        <v>10712</v>
      </c>
      <c r="C255" s="4">
        <v>44924</v>
      </c>
      <c r="D255" t="s">
        <v>9</v>
      </c>
      <c r="E255" s="3">
        <v>3.49</v>
      </c>
      <c r="F255" s="20">
        <v>631</v>
      </c>
      <c r="G255" s="3">
        <v>0.88</v>
      </c>
      <c r="H255" t="e" vm="14">
        <v>#VALUE!</v>
      </c>
      <c r="I255" t="e" cm="1" vm="8">
        <f t="array" ref="I255">_FV(H255,"Country/region",TRUE)</f>
        <v>#VALUE!</v>
      </c>
      <c r="J255" t="s">
        <v>36</v>
      </c>
      <c r="K255" t="s">
        <v>11</v>
      </c>
      <c r="L255" t="s">
        <v>23</v>
      </c>
      <c r="M255">
        <f>Table1[[#This Row],[Price]]*Table1[[#This Row],[Quantity]]</f>
        <v>2202.19</v>
      </c>
    </row>
    <row r="256" spans="2:13" x14ac:dyDescent="0.25">
      <c r="B256" s="3">
        <v>10713</v>
      </c>
      <c r="C256" s="4">
        <v>44924</v>
      </c>
      <c r="D256" t="s">
        <v>14</v>
      </c>
      <c r="E256" s="3">
        <v>2.95</v>
      </c>
      <c r="F256" s="20">
        <v>678</v>
      </c>
      <c r="G256" s="3">
        <v>0.47</v>
      </c>
      <c r="H256" t="e" vm="14">
        <v>#VALUE!</v>
      </c>
      <c r="I256" t="e" cm="1" vm="8">
        <f t="array" ref="I256">_FV(H256,"Country/region",TRUE)</f>
        <v>#VALUE!</v>
      </c>
      <c r="J256" t="s">
        <v>36</v>
      </c>
      <c r="K256" t="s">
        <v>11</v>
      </c>
      <c r="L256" t="s">
        <v>23</v>
      </c>
      <c r="M256">
        <f>Table1[[#This Row],[Price]]*Table1[[#This Row],[Quantity]]</f>
        <v>2000.1000000000001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262AA-8AFC-452B-89A5-AE69E509078E}">
  <dimension ref="F32:L38"/>
  <sheetViews>
    <sheetView showGridLines="0" workbookViewId="0">
      <selection activeCell="F32" sqref="F32"/>
    </sheetView>
  </sheetViews>
  <sheetFormatPr defaultColWidth="10.625" defaultRowHeight="15.75" x14ac:dyDescent="0.25"/>
  <cols>
    <col min="1" max="1" width="4.125" customWidth="1"/>
    <col min="8" max="8" width="15" customWidth="1"/>
  </cols>
  <sheetData>
    <row r="32" spans="6:12" x14ac:dyDescent="0.25">
      <c r="F32" s="38" t="s">
        <v>7</v>
      </c>
      <c r="G32" s="38" t="s">
        <v>68</v>
      </c>
      <c r="H32" s="38" t="s">
        <v>69</v>
      </c>
      <c r="I32" s="38" t="s">
        <v>25</v>
      </c>
      <c r="J32" s="38" t="s">
        <v>9</v>
      </c>
      <c r="K32" s="38" t="s">
        <v>17</v>
      </c>
      <c r="L32" s="38" t="s">
        <v>47</v>
      </c>
    </row>
    <row r="33" spans="6:12" x14ac:dyDescent="0.25">
      <c r="F33" s="40" t="str">
        <f>Pivot_table!A9</f>
        <v>Joao Silva</v>
      </c>
      <c r="G33">
        <f>Pivot_table!B9</f>
        <v>56129.559999999969</v>
      </c>
      <c r="H33">
        <f>Pivot_table!C9</f>
        <v>123561.93</v>
      </c>
      <c r="I33">
        <f>Pivot_table!D9</f>
        <v>36792.700000000012</v>
      </c>
      <c r="J33">
        <f>Pivot_table!E9</f>
        <v>47716.880000000005</v>
      </c>
      <c r="K33">
        <f>Pivot_table!F9</f>
        <v>19354.29</v>
      </c>
      <c r="L33" s="39">
        <f>Pivot_table!G9</f>
        <v>283555.35999999993</v>
      </c>
    </row>
    <row r="34" spans="6:12" x14ac:dyDescent="0.25">
      <c r="F34" s="40" t="str">
        <f>Pivot_table!A10</f>
        <v>Pablo Perez</v>
      </c>
      <c r="G34">
        <f>Pivot_table!B10</f>
        <v>18402.100000000002</v>
      </c>
      <c r="H34">
        <f>Pivot_table!C10</f>
        <v>73692.27</v>
      </c>
      <c r="I34">
        <f>Pivot_table!D10</f>
        <v>18089.099999999999</v>
      </c>
      <c r="J34">
        <f>Pivot_table!E10</f>
        <v>17219.660000000003</v>
      </c>
      <c r="K34">
        <f>Pivot_table!F10</f>
        <v>9026.91</v>
      </c>
      <c r="L34" s="39">
        <f>Pivot_table!G10</f>
        <v>136430.04</v>
      </c>
    </row>
    <row r="35" spans="6:12" x14ac:dyDescent="0.25">
      <c r="F35" s="40" t="str">
        <f>Pivot_table!A11</f>
        <v>Remy Monet</v>
      </c>
      <c r="G35">
        <f>Pivot_table!B11</f>
        <v>10401.700000000001</v>
      </c>
      <c r="H35">
        <f>Pivot_table!C11</f>
        <v>39437.640000000007</v>
      </c>
      <c r="I35">
        <f>Pivot_table!D11</f>
        <v>12059.4</v>
      </c>
      <c r="J35">
        <f>Pivot_table!E11</f>
        <v>13014.210000000003</v>
      </c>
      <c r="K35">
        <f>Pivot_table!F11</f>
        <v>5014.95</v>
      </c>
      <c r="L35" s="39">
        <f>Pivot_table!G11</f>
        <v>79927.900000000009</v>
      </c>
    </row>
    <row r="36" spans="6:12" x14ac:dyDescent="0.25">
      <c r="F36" s="40" t="str">
        <f>Pivot_table!A12</f>
        <v>Tom Jackson</v>
      </c>
      <c r="G36">
        <f>Pivot_table!B12</f>
        <v>28803.799999999996</v>
      </c>
      <c r="H36">
        <f>Pivot_table!C12</f>
        <v>101880.57</v>
      </c>
      <c r="I36">
        <f>Pivot_table!D12</f>
        <v>32158.400000000009</v>
      </c>
      <c r="J36">
        <f>Pivot_table!E12</f>
        <v>34638.249999999993</v>
      </c>
      <c r="K36">
        <f>Pivot_table!F12</f>
        <v>14041.859999999999</v>
      </c>
      <c r="L36" s="39">
        <f>Pivot_table!G12</f>
        <v>211522.88</v>
      </c>
    </row>
    <row r="37" spans="6:12" x14ac:dyDescent="0.25">
      <c r="F37" s="40" t="str">
        <f>Pivot_table!A13</f>
        <v>Walter Muller</v>
      </c>
      <c r="G37">
        <f>Pivot_table!B13</f>
        <v>12000.6</v>
      </c>
      <c r="H37">
        <f>Pivot_table!C13</f>
        <v>53427.87000000001</v>
      </c>
      <c r="I37">
        <f>Pivot_table!D13</f>
        <v>16039.399999999998</v>
      </c>
      <c r="J37">
        <f>Pivot_table!E13</f>
        <v>13213.140000000001</v>
      </c>
      <c r="K37">
        <f>Pivot_table!F13</f>
        <v>6017.94</v>
      </c>
      <c r="L37" s="39">
        <f>Pivot_table!G13</f>
        <v>100698.95000000001</v>
      </c>
    </row>
    <row r="38" spans="6:12" x14ac:dyDescent="0.25">
      <c r="F38" s="39" t="str">
        <f>Pivot_table!A14</f>
        <v>Grand Total</v>
      </c>
      <c r="G38" s="39">
        <f>Pivot_table!B14</f>
        <v>125737.75999999998</v>
      </c>
      <c r="H38" s="39">
        <f>Pivot_table!C14</f>
        <v>392000.28</v>
      </c>
      <c r="I38" s="39">
        <f>Pivot_table!D14</f>
        <v>115139.00000000001</v>
      </c>
      <c r="J38" s="39">
        <f>Pivot_table!E14</f>
        <v>125802.14</v>
      </c>
      <c r="K38" s="39">
        <f>Pivot_table!F14</f>
        <v>53455.950000000004</v>
      </c>
      <c r="L38" s="39">
        <f>Pivot_table!G14</f>
        <v>812135.12999999989</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E28F7-5705-AE4C-BFDA-27907EF068D8}">
  <dimension ref="B2:F8"/>
  <sheetViews>
    <sheetView showGridLines="0" workbookViewId="0"/>
  </sheetViews>
  <sheetFormatPr defaultColWidth="10.625" defaultRowHeight="15.75" x14ac:dyDescent="0.25"/>
  <cols>
    <col min="1" max="1" width="4.125" customWidth="1"/>
  </cols>
  <sheetData>
    <row r="2" spans="2:6" x14ac:dyDescent="0.25">
      <c r="B2" s="7" t="s">
        <v>39</v>
      </c>
      <c r="C2" s="7"/>
      <c r="D2" s="7"/>
      <c r="E2" s="7"/>
      <c r="F2" s="7"/>
    </row>
    <row r="4" spans="2:6" x14ac:dyDescent="0.25">
      <c r="B4" s="8" t="s">
        <v>40</v>
      </c>
      <c r="C4" s="9"/>
      <c r="D4" s="9"/>
      <c r="E4" s="9"/>
      <c r="F4" s="9"/>
    </row>
    <row r="5" spans="2:6" x14ac:dyDescent="0.25">
      <c r="B5" s="10"/>
      <c r="C5" s="11"/>
      <c r="D5" s="11"/>
      <c r="E5" s="11"/>
      <c r="F5" s="11"/>
    </row>
    <row r="6" spans="2:6" x14ac:dyDescent="0.25">
      <c r="B6" s="8" t="s">
        <v>41</v>
      </c>
      <c r="C6" s="9"/>
      <c r="D6" s="9"/>
      <c r="E6" s="9"/>
      <c r="F6" s="9"/>
    </row>
    <row r="7" spans="2:6" x14ac:dyDescent="0.25">
      <c r="B7" s="10"/>
      <c r="C7" s="11"/>
      <c r="D7" s="11"/>
      <c r="E7" s="11"/>
      <c r="F7" s="11"/>
    </row>
    <row r="8" spans="2:6" x14ac:dyDescent="0.25">
      <c r="B8" s="8" t="s">
        <v>42</v>
      </c>
      <c r="C8" s="9"/>
      <c r="D8" s="9"/>
      <c r="E8" s="9"/>
      <c r="F8" s="9"/>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B8293-E880-CE4A-9EE3-6AAA7A8A1B8F}">
  <dimension ref="B2:J14"/>
  <sheetViews>
    <sheetView showGridLines="0" workbookViewId="0"/>
  </sheetViews>
  <sheetFormatPr defaultColWidth="10.625" defaultRowHeight="15.75" x14ac:dyDescent="0.25"/>
  <cols>
    <col min="2" max="2" width="17.5" customWidth="1"/>
    <col min="3" max="3" width="11.375" customWidth="1"/>
  </cols>
  <sheetData>
    <row r="2" spans="2:10" x14ac:dyDescent="0.25">
      <c r="B2" s="12" t="s">
        <v>43</v>
      </c>
      <c r="C2" s="13" t="s">
        <v>31</v>
      </c>
      <c r="J2" s="19" t="s">
        <v>38</v>
      </c>
    </row>
    <row r="3" spans="2:10" x14ac:dyDescent="0.25">
      <c r="J3" s="19" t="s">
        <v>31</v>
      </c>
    </row>
    <row r="4" spans="2:10" x14ac:dyDescent="0.25">
      <c r="B4" s="41" t="s">
        <v>44</v>
      </c>
      <c r="C4" s="41"/>
      <c r="J4" s="19" t="s">
        <v>35</v>
      </c>
    </row>
    <row r="5" spans="2:10" x14ac:dyDescent="0.25">
      <c r="B5" t="s">
        <v>45</v>
      </c>
      <c r="C5" t="e" vm="6">
        <f>_xlfn.XLOOKUP(C2,Table1[Manager],Table1[Country])</f>
        <v>#VALUE!</v>
      </c>
      <c r="J5" s="19" t="s">
        <v>23</v>
      </c>
    </row>
    <row r="6" spans="2:10" x14ac:dyDescent="0.25">
      <c r="B6" t="s">
        <v>8</v>
      </c>
      <c r="C6" t="e" vm="12">
        <f>_xlfn.XLOOKUP(C2,Table1[Manager],Table1[City])</f>
        <v>#VALUE!</v>
      </c>
      <c r="J6" s="19" t="s">
        <v>28</v>
      </c>
    </row>
    <row r="7" spans="2:10" x14ac:dyDescent="0.25">
      <c r="C7" s="14"/>
    </row>
    <row r="8" spans="2:10" x14ac:dyDescent="0.25">
      <c r="B8" s="41" t="s">
        <v>46</v>
      </c>
      <c r="C8" s="41"/>
    </row>
    <row r="9" spans="2:10" x14ac:dyDescent="0.25">
      <c r="B9" s="15" t="s">
        <v>9</v>
      </c>
      <c r="C9" s="16">
        <f>SUMIFS(Table1[Revenue],Table1[Product],Findings!B9,Table1[Manager],Findings!$C$2)</f>
        <v>17219.660000000003</v>
      </c>
    </row>
    <row r="10" spans="2:10" x14ac:dyDescent="0.25">
      <c r="B10" s="15" t="s">
        <v>14</v>
      </c>
      <c r="C10" s="16">
        <f>SUMIFS(Table1[Revenue],Table1[Product],Findings!B10,Table1[Manager],Findings!$C$2)</f>
        <v>18402.100000000002</v>
      </c>
    </row>
    <row r="11" spans="2:10" x14ac:dyDescent="0.25">
      <c r="B11" s="15" t="s">
        <v>17</v>
      </c>
      <c r="C11" s="16">
        <f>SUMIFS(Table1[Revenue],Table1[Product],Findings!B11,Table1[Manager],Findings!$C$2)</f>
        <v>9026.91</v>
      </c>
    </row>
    <row r="12" spans="2:10" x14ac:dyDescent="0.25">
      <c r="B12" s="15" t="s">
        <v>21</v>
      </c>
      <c r="C12" s="16">
        <f>SUMIFS(Table1[Revenue],Table1[Product],Findings!B12,Table1[Manager],Findings!$C$2)</f>
        <v>73692.27</v>
      </c>
    </row>
    <row r="13" spans="2:10" x14ac:dyDescent="0.25">
      <c r="B13" s="15" t="s">
        <v>25</v>
      </c>
      <c r="C13" s="16">
        <f>SUMIFS(Table1[Revenue],Table1[Product],Findings!B13,Table1[Manager],Findings!$C$2)</f>
        <v>18089.099999999999</v>
      </c>
    </row>
    <row r="14" spans="2:10" x14ac:dyDescent="0.25">
      <c r="B14" s="17" t="s">
        <v>47</v>
      </c>
      <c r="C14" s="18">
        <f>SUM(C9:C13)</f>
        <v>136430.04</v>
      </c>
    </row>
  </sheetData>
  <mergeCells count="2">
    <mergeCell ref="B4:C4"/>
    <mergeCell ref="B8:C8"/>
  </mergeCells>
  <conditionalFormatting sqref="C9:C13">
    <cfRule type="dataBar" priority="1">
      <dataBar>
        <cfvo type="min"/>
        <cfvo type="max"/>
        <color rgb="FF63C384"/>
      </dataBar>
      <extLst>
        <ext xmlns:x14="http://schemas.microsoft.com/office/spreadsheetml/2009/9/main" uri="{B025F937-C7B1-47D3-B67F-A62EFF666E3E}">
          <x14:id>{0A7EABF2-F53D-E041-9FF8-359C764CF9C5}</x14:id>
        </ext>
      </extLst>
    </cfRule>
  </conditionalFormatting>
  <dataValidations count="1">
    <dataValidation type="list" allowBlank="1" showInputMessage="1" showErrorMessage="1" sqref="C2" xr:uid="{F46D7767-1BD9-AC49-8E23-A6B1FC0639A5}">
      <formula1>$J$2:$J$6</formula1>
    </dataValidation>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0A7EABF2-F53D-E041-9FF8-359C764CF9C5}">
            <x14:dataBar minLength="0" maxLength="100" border="1" negativeBarBorderColorSameAsPositive="0">
              <x14:cfvo type="autoMin"/>
              <x14:cfvo type="autoMax"/>
              <x14:borderColor rgb="FF63C384"/>
              <x14:negativeFillColor rgb="FFFF0000"/>
              <x14:negativeBorderColor rgb="FFFF0000"/>
              <x14:axisColor rgb="FF000000"/>
            </x14:dataBar>
          </x14:cfRule>
          <xm:sqref>C9:C13</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Raw</vt:lpstr>
      <vt:lpstr>Pivot_table</vt:lpstr>
      <vt:lpstr>Mano_Clean</vt:lpstr>
      <vt:lpstr>Clean</vt:lpstr>
      <vt:lpstr>Dashbord</vt:lpstr>
      <vt:lpstr>Analysis</vt:lpstr>
      <vt:lpstr>Findings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Brou, Langui Hermann G</cp:lastModifiedBy>
  <dcterms:created xsi:type="dcterms:W3CDTF">2023-02-14T11:15:23Z</dcterms:created>
  <dcterms:modified xsi:type="dcterms:W3CDTF">2024-11-28T05:33:36Z</dcterms:modified>
</cp:coreProperties>
</file>