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ul\OneDrive\Desktop\Excel\"/>
    </mc:Choice>
  </mc:AlternateContent>
  <xr:revisionPtr revIDLastSave="0" documentId="13_ncr:1_{4349893E-F2FA-4692-8677-1CF8E7129CB6}" xr6:coauthVersionLast="47" xr6:coauthVersionMax="47" xr10:uidLastSave="{00000000-0000-0000-0000-000000000000}"/>
  <bookViews>
    <workbookView xWindow="-120" yWindow="-120" windowWidth="29040" windowHeight="15720" activeTab="4" xr2:uid="{87682CA0-45F8-4147-99C7-40BDAA4745D7}"/>
  </bookViews>
  <sheets>
    <sheet name="Dataset" sheetId="13" r:id="rId1"/>
    <sheet name="Exact Match" sheetId="2" r:id="rId2"/>
    <sheet name="Approximate Match" sheetId="5" r:id="rId3"/>
    <sheet name="Multiple Values" sheetId="4" r:id="rId4"/>
    <sheet name="Multiple Criteria" sheetId="6" r:id="rId5"/>
    <sheet name="Horizontal Lookup" sheetId="7" r:id="rId6"/>
    <sheet name="Nested Formula" sheetId="9" r:id="rId7"/>
    <sheet name="Solving Error" sheetId="8" r:id="rId8"/>
    <sheet name="Different Functions" sheetId="1" r:id="rId9"/>
    <sheet name="Using Wildcard" sheetId="10" r:id="rId10"/>
    <sheet name="Getting Last Occurrence" sheetId="11" r:id="rId11"/>
    <sheet name="Left Lookup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6" l="1" a="1"/>
  <c r="G8" i="6" s="1"/>
  <c r="G9" i="6"/>
  <c r="N9" i="9"/>
  <c r="C9" i="9"/>
  <c r="N10" i="7" a="1"/>
  <c r="N10" i="7" s="1"/>
  <c r="G7" i="6" a="1"/>
  <c r="G7" i="6" s="1"/>
  <c r="F10" i="6" a="1"/>
  <c r="F10" i="6" s="1"/>
  <c r="P12" i="4"/>
  <c r="O12" i="4"/>
  <c r="N12" i="4"/>
  <c r="F9" i="5"/>
  <c r="G5" i="5"/>
  <c r="F9" i="2"/>
  <c r="G5" i="2"/>
  <c r="B13" i="1" a="1"/>
  <c r="B13" i="1" s="1"/>
  <c r="G5" i="12"/>
  <c r="G5" i="11"/>
  <c r="G5" i="10"/>
  <c r="G5" i="8"/>
  <c r="C10" i="7" a="1"/>
  <c r="C10" i="7" s="1"/>
  <c r="C12" i="4" a="1"/>
  <c r="C1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<sst xmlns="http://schemas.openxmlformats.org/spreadsheetml/2006/main" count="391" uniqueCount="88">
  <si>
    <t>Movie</t>
  </si>
  <si>
    <t>Year</t>
  </si>
  <si>
    <t>Genre</t>
  </si>
  <si>
    <t>Lead Actor</t>
  </si>
  <si>
    <t>Lead</t>
  </si>
  <si>
    <t>Legal Drama</t>
  </si>
  <si>
    <t>Tom Cruise</t>
  </si>
  <si>
    <t>The Dark Knight</t>
  </si>
  <si>
    <t>Action</t>
  </si>
  <si>
    <t>Christian Bale</t>
  </si>
  <si>
    <t>12 Angry Men</t>
  </si>
  <si>
    <t>Henry Fonda</t>
  </si>
  <si>
    <t>The Usual Suspects</t>
  </si>
  <si>
    <t>Crime</t>
  </si>
  <si>
    <t>Kevin Spacey</t>
  </si>
  <si>
    <t>Reservoir Dogs</t>
  </si>
  <si>
    <t>Quentin Tarantino</t>
  </si>
  <si>
    <t>Player</t>
  </si>
  <si>
    <t>Ronaldo</t>
  </si>
  <si>
    <t>Messi</t>
  </si>
  <si>
    <t>Neymar Jr</t>
  </si>
  <si>
    <t>De Brunye</t>
  </si>
  <si>
    <t>Goals</t>
  </si>
  <si>
    <t>Assists</t>
  </si>
  <si>
    <t>Goal Involvement</t>
  </si>
  <si>
    <t>Champion</t>
  </si>
  <si>
    <t>Runner-Up</t>
  </si>
  <si>
    <t>Premier League</t>
  </si>
  <si>
    <t>Man City</t>
  </si>
  <si>
    <t>Man Utd</t>
  </si>
  <si>
    <t>League</t>
  </si>
  <si>
    <t>La Liga</t>
  </si>
  <si>
    <t>Atletico Madrid</t>
  </si>
  <si>
    <t>Real Madrid</t>
  </si>
  <si>
    <t>Status</t>
  </si>
  <si>
    <t>Bundesliga</t>
  </si>
  <si>
    <t>Bayern Munich</t>
  </si>
  <si>
    <t>RB Leipzig</t>
  </si>
  <si>
    <t>Team</t>
  </si>
  <si>
    <t>Serie A</t>
  </si>
  <si>
    <t>Inter Milan</t>
  </si>
  <si>
    <t>AC Milan</t>
  </si>
  <si>
    <t>Ligue 1</t>
  </si>
  <si>
    <t>Lille</t>
  </si>
  <si>
    <t>PSG</t>
  </si>
  <si>
    <t>Product</t>
  </si>
  <si>
    <t>Price</t>
  </si>
  <si>
    <t>Discount</t>
  </si>
  <si>
    <t>Shirts</t>
  </si>
  <si>
    <t>Pants</t>
  </si>
  <si>
    <t>T-Shirts</t>
  </si>
  <si>
    <t>Shoe</t>
  </si>
  <si>
    <t>GodZilla</t>
  </si>
  <si>
    <t>Country</t>
  </si>
  <si>
    <t>United States</t>
  </si>
  <si>
    <t>India</t>
  </si>
  <si>
    <t>Australia</t>
  </si>
  <si>
    <t>Russia</t>
  </si>
  <si>
    <t>Using XLOOKUP Function for Exact Match</t>
  </si>
  <si>
    <t>Finding Approximate Match</t>
  </si>
  <si>
    <t>Returning Multiple Values</t>
  </si>
  <si>
    <t>Executing Horizontal Lookup</t>
  </si>
  <si>
    <t>Using Nested XLOOKUP Formula</t>
  </si>
  <si>
    <t>Solving #N/A Error</t>
  </si>
  <si>
    <t>Date</t>
  </si>
  <si>
    <t>Amount</t>
  </si>
  <si>
    <t>Account No</t>
  </si>
  <si>
    <t>x11-003</t>
  </si>
  <si>
    <t>x11-004</t>
  </si>
  <si>
    <t>x11-005</t>
  </si>
  <si>
    <t>x11-006</t>
  </si>
  <si>
    <t>z11-002</t>
  </si>
  <si>
    <t>z11-001</t>
  </si>
  <si>
    <t>Utilizing XLOOKUP with Different Functions</t>
  </si>
  <si>
    <t>The Dark*</t>
  </si>
  <si>
    <t>Finding Partial Match Using Wildcard</t>
  </si>
  <si>
    <t>Sales Person</t>
  </si>
  <si>
    <t>Jack</t>
  </si>
  <si>
    <t>Harry</t>
  </si>
  <si>
    <t>Emma</t>
  </si>
  <si>
    <t>Edward</t>
  </si>
  <si>
    <t>Bela</t>
  </si>
  <si>
    <t>Getting Last Occurrence</t>
  </si>
  <si>
    <t>Performing Left Lookup</t>
  </si>
  <si>
    <t>Dataset</t>
  </si>
  <si>
    <t>Do It YourSelf</t>
  </si>
  <si>
    <t>A Few Good Men</t>
  </si>
  <si>
    <t>Applying XLOOKUP Function for Multiple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</si>
</sst>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"/>
    <numFmt numFmtId="165" formatCode="&quot;$&quot;#,##0"/>
  </numFmts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2"/>
      <color rgb="FF444444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rgb="FF161616"/>
      <name val="Calibri"/>
      <family val="2"/>
    </font>
    <font>
      <b/>
      <sz val="14"/>
      <color rgb="FF161616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5" applyNumberFormat="0" applyFill="0" applyAlignment="0" applyProtection="0"/>
    <xf numFmtId="9" fontId="1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5" fontId="8" fillId="0" borderId="11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0" fontId="4" fillId="8" borderId="15" xfId="1" applyFont="1" applyFill="1" applyAlignment="1">
      <alignment horizontal="center" vertical="center"/>
    </xf>
    <xf numFmtId="0" fontId="4" fillId="8" borderId="15" xfId="1" applyFont="1" applyFill="1" applyAlignment="1">
      <alignment horizontal="center" vertical="center" wrapText="1"/>
    </xf>
    <xf numFmtId="9" fontId="2" fillId="0" borderId="0" xfId="2" applyFont="1" applyAlignment="1">
      <alignment horizontal="center" vertical="center"/>
    </xf>
  </cellXfs>
  <cellStyles count="3">
    <cellStyle name="Heading 2" xfId="1" builtinId="1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9FF4-6653-4D25-8864-3FD59822A36D}">
  <dimension ref="B2:D9"/>
  <sheetViews>
    <sheetView showGridLines="0" workbookViewId="0">
      <selection activeCell="N19" sqref="N19"/>
    </sheetView>
  </sheetViews>
  <sheetFormatPr defaultColWidth="9.140625" defaultRowHeight="20.100000000000001" customHeight="1" x14ac:dyDescent="0.25"/>
  <cols>
    <col min="1" max="1" width="2.7109375" style="1" customWidth="1"/>
    <col min="2" max="2" width="21.42578125" style="1" customWidth="1"/>
    <col min="3" max="3" width="12.5703125" style="1" customWidth="1"/>
    <col min="4" max="4" width="16.7109375" style="1" customWidth="1"/>
    <col min="5" max="16384" width="9.140625" style="1"/>
  </cols>
  <sheetData>
    <row r="2" spans="2:4" ht="20.100000000000001" customHeight="1" thickBot="1" x14ac:dyDescent="0.3">
      <c r="B2" s="44" t="s">
        <v>84</v>
      </c>
      <c r="C2" s="44"/>
      <c r="D2" s="44"/>
    </row>
    <row r="3" spans="2:4" ht="20.100000000000001" customHeight="1" thickTop="1" x14ac:dyDescent="0.25"/>
    <row r="4" spans="2:4" ht="20.100000000000001" customHeight="1" x14ac:dyDescent="0.25">
      <c r="B4" s="16" t="s">
        <v>0</v>
      </c>
      <c r="C4" s="16" t="s">
        <v>1</v>
      </c>
      <c r="D4" s="16" t="s">
        <v>2</v>
      </c>
    </row>
    <row r="5" spans="2:4" ht="20.100000000000001" customHeight="1" x14ac:dyDescent="0.25">
      <c r="B5" s="2" t="s">
        <v>86</v>
      </c>
      <c r="C5" s="2">
        <v>1992</v>
      </c>
      <c r="D5" s="3" t="s">
        <v>5</v>
      </c>
    </row>
    <row r="6" spans="2:4" ht="20.100000000000001" customHeight="1" x14ac:dyDescent="0.25">
      <c r="B6" s="2" t="s">
        <v>7</v>
      </c>
      <c r="C6" s="2">
        <v>2008</v>
      </c>
      <c r="D6" s="3" t="s">
        <v>8</v>
      </c>
    </row>
    <row r="7" spans="2:4" ht="20.100000000000001" customHeight="1" x14ac:dyDescent="0.25">
      <c r="B7" s="2" t="s">
        <v>10</v>
      </c>
      <c r="C7" s="2">
        <v>1957</v>
      </c>
      <c r="D7" s="3" t="s">
        <v>5</v>
      </c>
    </row>
    <row r="8" spans="2:4" ht="20.100000000000001" customHeight="1" x14ac:dyDescent="0.25">
      <c r="B8" s="9" t="s">
        <v>12</v>
      </c>
      <c r="C8" s="9">
        <v>1995</v>
      </c>
      <c r="D8" s="3" t="s">
        <v>13</v>
      </c>
    </row>
    <row r="9" spans="2:4" ht="20.100000000000001" customHeight="1" x14ac:dyDescent="0.25">
      <c r="B9" s="8" t="s">
        <v>15</v>
      </c>
      <c r="C9" s="5">
        <v>1992</v>
      </c>
      <c r="D9" s="35" t="s">
        <v>13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4BB5-2D79-4D60-B7A0-AF2739FD7074}">
  <dimension ref="B2:R9"/>
  <sheetViews>
    <sheetView showGridLines="0" workbookViewId="0">
      <selection activeCell="F9" sqref="F9"/>
    </sheetView>
  </sheetViews>
  <sheetFormatPr defaultColWidth="9.140625" defaultRowHeight="20.100000000000001" customHeight="1" x14ac:dyDescent="0.25"/>
  <cols>
    <col min="1" max="1" width="4.140625" style="1" customWidth="1"/>
    <col min="2" max="2" width="21.42578125" style="1" customWidth="1"/>
    <col min="3" max="3" width="12.5703125" style="1" customWidth="1"/>
    <col min="4" max="4" width="16.7109375" style="1" customWidth="1"/>
    <col min="5" max="5" width="3.85546875" style="1" customWidth="1"/>
    <col min="6" max="6" width="18.42578125" style="1" customWidth="1"/>
    <col min="7" max="7" width="13.28515625" style="1" customWidth="1"/>
    <col min="8" max="12" width="9.140625" style="1"/>
    <col min="13" max="13" width="23.85546875" style="1" customWidth="1"/>
    <col min="14" max="14" width="9.140625" style="1"/>
    <col min="15" max="15" width="15" style="1" customWidth="1"/>
    <col min="16" max="16" width="3.7109375" style="1" customWidth="1"/>
    <col min="17" max="17" width="19.140625" style="1" customWidth="1"/>
    <col min="18" max="18" width="11.28515625" style="1" customWidth="1"/>
    <col min="19" max="16384" width="9.140625" style="1"/>
  </cols>
  <sheetData>
    <row r="2" spans="2:18" ht="20.100000000000001" customHeight="1" thickBot="1" x14ac:dyDescent="0.3">
      <c r="B2" s="44" t="s">
        <v>58</v>
      </c>
      <c r="C2" s="44"/>
      <c r="D2" s="44"/>
      <c r="E2" s="44"/>
      <c r="F2" s="44"/>
      <c r="G2" s="44"/>
      <c r="M2" s="44" t="s">
        <v>85</v>
      </c>
      <c r="N2" s="44"/>
      <c r="O2" s="44"/>
      <c r="P2" s="44"/>
      <c r="Q2" s="44"/>
      <c r="R2" s="44"/>
    </row>
    <row r="3" spans="2:18" ht="20.100000000000001" customHeight="1" thickTop="1" x14ac:dyDescent="0.25"/>
    <row r="4" spans="2:18" ht="20.100000000000001" customHeight="1" x14ac:dyDescent="0.25">
      <c r="B4" s="16" t="s">
        <v>0</v>
      </c>
      <c r="C4" s="16" t="s">
        <v>1</v>
      </c>
      <c r="D4" s="16" t="s">
        <v>2</v>
      </c>
      <c r="F4" s="18" t="s">
        <v>0</v>
      </c>
      <c r="G4" s="34" t="s">
        <v>2</v>
      </c>
      <c r="M4" s="16" t="s">
        <v>0</v>
      </c>
      <c r="N4" s="16" t="s">
        <v>1</v>
      </c>
      <c r="O4" s="16" t="s">
        <v>2</v>
      </c>
      <c r="Q4" s="18" t="s">
        <v>0</v>
      </c>
      <c r="R4" s="34" t="s">
        <v>2</v>
      </c>
    </row>
    <row r="5" spans="2:18" ht="20.100000000000001" customHeight="1" x14ac:dyDescent="0.25">
      <c r="B5" s="2" t="s">
        <v>86</v>
      </c>
      <c r="C5" s="2">
        <v>1992</v>
      </c>
      <c r="D5" s="3" t="s">
        <v>5</v>
      </c>
      <c r="F5" s="5" t="s">
        <v>7</v>
      </c>
      <c r="G5" s="6" t="str">
        <f>_xlfn.XLOOKUP(F5,B5:B9,D5:D9)</f>
        <v>Action</v>
      </c>
      <c r="M5" s="2" t="s">
        <v>86</v>
      </c>
      <c r="N5" s="2">
        <v>1992</v>
      </c>
      <c r="O5" s="3" t="s">
        <v>5</v>
      </c>
      <c r="Q5" s="5" t="s">
        <v>7</v>
      </c>
      <c r="R5" s="6"/>
    </row>
    <row r="6" spans="2:18" ht="20.100000000000001" customHeight="1" x14ac:dyDescent="0.25">
      <c r="B6" s="2" t="s">
        <v>7</v>
      </c>
      <c r="C6" s="2">
        <v>2008</v>
      </c>
      <c r="D6" s="3" t="s">
        <v>8</v>
      </c>
      <c r="M6" s="2" t="s">
        <v>7</v>
      </c>
      <c r="N6" s="2">
        <v>2008</v>
      </c>
      <c r="O6" s="3" t="s">
        <v>8</v>
      </c>
    </row>
    <row r="7" spans="2:18" ht="20.100000000000001" customHeight="1" x14ac:dyDescent="0.25">
      <c r="B7" s="2" t="s">
        <v>10</v>
      </c>
      <c r="C7" s="2">
        <v>1957</v>
      </c>
      <c r="D7" s="3" t="s">
        <v>5</v>
      </c>
      <c r="M7" s="2" t="s">
        <v>10</v>
      </c>
      <c r="N7" s="2">
        <v>1957</v>
      </c>
      <c r="O7" s="3" t="s">
        <v>5</v>
      </c>
    </row>
    <row r="8" spans="2:18" ht="20.100000000000001" customHeight="1" x14ac:dyDescent="0.25">
      <c r="B8" s="9" t="s">
        <v>12</v>
      </c>
      <c r="C8" s="9">
        <v>1995</v>
      </c>
      <c r="D8" s="3" t="s">
        <v>13</v>
      </c>
      <c r="M8" s="9" t="s">
        <v>12</v>
      </c>
      <c r="N8" s="9">
        <v>1995</v>
      </c>
      <c r="O8" s="3" t="s">
        <v>13</v>
      </c>
    </row>
    <row r="9" spans="2:18" ht="20.100000000000001" customHeight="1" x14ac:dyDescent="0.25">
      <c r="B9" s="8" t="s">
        <v>15</v>
      </c>
      <c r="C9" s="5">
        <v>1992</v>
      </c>
      <c r="D9" s="35" t="s">
        <v>13</v>
      </c>
      <c r="F9" s="1" t="str">
        <f>_xlfn.XLOOKUP(F5,B5:B9,D5:D9)</f>
        <v>Action</v>
      </c>
      <c r="M9" s="8" t="s">
        <v>15</v>
      </c>
      <c r="N9" s="5">
        <v>1992</v>
      </c>
      <c r="O9" s="35" t="s">
        <v>13</v>
      </c>
    </row>
  </sheetData>
  <mergeCells count="2">
    <mergeCell ref="B2:G2"/>
    <mergeCell ref="M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BD2F-FF21-459A-AF43-301A202C544C}">
  <dimension ref="B2:R9"/>
  <sheetViews>
    <sheetView showGridLines="0" workbookViewId="0">
      <selection activeCell="F10" sqref="F10"/>
    </sheetView>
  </sheetViews>
  <sheetFormatPr defaultColWidth="9.140625" defaultRowHeight="20.100000000000001" customHeight="1" x14ac:dyDescent="0.25"/>
  <cols>
    <col min="1" max="1" width="4" style="1" customWidth="1"/>
    <col min="2" max="2" width="12" style="1" customWidth="1"/>
    <col min="3" max="3" width="12.5703125" style="1" customWidth="1"/>
    <col min="4" max="4" width="13.28515625" style="1" customWidth="1"/>
    <col min="5" max="5" width="3.5703125" style="1" customWidth="1"/>
    <col min="6" max="6" width="10" style="1" customWidth="1"/>
    <col min="7" max="7" width="17" style="1" customWidth="1"/>
    <col min="8" max="12" width="9.140625" style="1"/>
    <col min="13" max="13" width="13.85546875" style="1" customWidth="1"/>
    <col min="14" max="14" width="11.42578125" style="1" customWidth="1"/>
    <col min="15" max="15" width="16.140625" style="1" customWidth="1"/>
    <col min="16" max="16" width="4.5703125" style="1" customWidth="1"/>
    <col min="17" max="17" width="9.140625" style="1"/>
    <col min="18" max="18" width="14" style="1" customWidth="1"/>
    <col min="19" max="16384" width="9.140625" style="1"/>
  </cols>
  <sheetData>
    <row r="2" spans="2:18" ht="20.100000000000001" customHeight="1" thickBot="1" x14ac:dyDescent="0.3">
      <c r="B2" s="44" t="s">
        <v>59</v>
      </c>
      <c r="C2" s="44"/>
      <c r="D2" s="44"/>
      <c r="E2" s="44"/>
      <c r="F2" s="44"/>
      <c r="G2" s="44"/>
      <c r="M2" s="44" t="s">
        <v>85</v>
      </c>
      <c r="N2" s="44"/>
      <c r="O2" s="44"/>
      <c r="P2" s="44"/>
      <c r="Q2" s="44"/>
      <c r="R2" s="44"/>
    </row>
    <row r="3" spans="2:18" ht="20.100000000000001" customHeight="1" thickTop="1" x14ac:dyDescent="0.25"/>
    <row r="4" spans="2:18" ht="20.100000000000001" customHeight="1" x14ac:dyDescent="0.25">
      <c r="B4" s="31" t="s">
        <v>45</v>
      </c>
      <c r="C4" s="32" t="s">
        <v>46</v>
      </c>
      <c r="D4" s="33" t="s">
        <v>47</v>
      </c>
      <c r="F4" s="18" t="s">
        <v>46</v>
      </c>
      <c r="G4" s="34" t="s">
        <v>47</v>
      </c>
      <c r="M4" s="31" t="s">
        <v>45</v>
      </c>
      <c r="N4" s="32" t="s">
        <v>46</v>
      </c>
      <c r="O4" s="33" t="s">
        <v>47</v>
      </c>
      <c r="Q4" s="18" t="s">
        <v>46</v>
      </c>
      <c r="R4" s="34" t="s">
        <v>47</v>
      </c>
    </row>
    <row r="5" spans="2:18" ht="20.100000000000001" customHeight="1" x14ac:dyDescent="0.25">
      <c r="B5" s="28" t="s">
        <v>48</v>
      </c>
      <c r="C5" s="39">
        <v>100</v>
      </c>
      <c r="D5" s="29">
        <v>0.02</v>
      </c>
      <c r="F5" s="40">
        <v>550</v>
      </c>
      <c r="G5" s="29">
        <f>_xlfn.XLOOKUP(F5,C5:C9,D5:D9,,1)</f>
        <v>0.2</v>
      </c>
      <c r="M5" s="28" t="s">
        <v>48</v>
      </c>
      <c r="N5" s="39">
        <v>100</v>
      </c>
      <c r="O5" s="29">
        <v>0.02</v>
      </c>
      <c r="Q5" s="40">
        <v>550</v>
      </c>
      <c r="R5" s="29"/>
    </row>
    <row r="6" spans="2:18" ht="20.100000000000001" customHeight="1" x14ac:dyDescent="0.25">
      <c r="B6" s="28" t="s">
        <v>49</v>
      </c>
      <c r="C6" s="39">
        <v>175</v>
      </c>
      <c r="D6" s="29">
        <v>0.02</v>
      </c>
      <c r="M6" s="28" t="s">
        <v>49</v>
      </c>
      <c r="N6" s="39">
        <v>175</v>
      </c>
      <c r="O6" s="29">
        <v>0.02</v>
      </c>
    </row>
    <row r="7" spans="2:18" ht="20.100000000000001" customHeight="1" x14ac:dyDescent="0.25">
      <c r="B7" s="28" t="s">
        <v>50</v>
      </c>
      <c r="C7" s="39">
        <v>300</v>
      </c>
      <c r="D7" s="29">
        <v>0.05</v>
      </c>
      <c r="M7" s="28" t="s">
        <v>50</v>
      </c>
      <c r="N7" s="39">
        <v>300</v>
      </c>
      <c r="O7" s="29">
        <v>0.05</v>
      </c>
    </row>
    <row r="8" spans="2:18" ht="20.100000000000001" customHeight="1" x14ac:dyDescent="0.25">
      <c r="B8" s="28" t="s">
        <v>49</v>
      </c>
      <c r="C8" s="39">
        <v>500</v>
      </c>
      <c r="D8" s="29">
        <v>0.1</v>
      </c>
      <c r="M8" s="28" t="s">
        <v>49</v>
      </c>
      <c r="N8" s="39">
        <v>500</v>
      </c>
      <c r="O8" s="29">
        <v>0.1</v>
      </c>
    </row>
    <row r="9" spans="2:18" ht="20.100000000000001" customHeight="1" x14ac:dyDescent="0.25">
      <c r="B9" s="28" t="s">
        <v>51</v>
      </c>
      <c r="C9" s="39">
        <v>700</v>
      </c>
      <c r="D9" s="29">
        <v>0.2</v>
      </c>
      <c r="E9" s="30"/>
      <c r="F9" s="46">
        <f>_xlfn.XLOOKUP(F5,C5:C9,D5:D9,,1)</f>
        <v>0.2</v>
      </c>
      <c r="M9" s="28" t="s">
        <v>51</v>
      </c>
      <c r="N9" s="39">
        <v>700</v>
      </c>
      <c r="O9" s="29">
        <v>0.2</v>
      </c>
      <c r="P9" s="30"/>
    </row>
  </sheetData>
  <mergeCells count="2">
    <mergeCell ref="B2:G2"/>
    <mergeCell ref="M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1CCE-3D38-47ED-96D0-2F88A502BC24}">
  <dimension ref="B2:P12"/>
  <sheetViews>
    <sheetView showGridLines="0" workbookViewId="0">
      <selection activeCell="P13" sqref="P13"/>
    </sheetView>
  </sheetViews>
  <sheetFormatPr defaultColWidth="9.140625" defaultRowHeight="20.100000000000001" customHeight="1" x14ac:dyDescent="0.25"/>
  <cols>
    <col min="1" max="1" width="3.85546875" style="1" customWidth="1"/>
    <col min="2" max="2" width="23.28515625" style="1" customWidth="1"/>
    <col min="3" max="3" width="12.5703125" style="1" customWidth="1"/>
    <col min="4" max="4" width="18.42578125" style="1" customWidth="1"/>
    <col min="5" max="5" width="21" style="1" customWidth="1"/>
    <col min="6" max="12" width="9.140625" style="1"/>
    <col min="13" max="13" width="23.28515625" style="1" customWidth="1"/>
    <col min="14" max="14" width="12.140625" style="1" customWidth="1"/>
    <col min="15" max="15" width="17.140625" style="1" customWidth="1"/>
    <col min="16" max="16" width="25.85546875" style="1" customWidth="1"/>
    <col min="17" max="16384" width="9.140625" style="1"/>
  </cols>
  <sheetData>
    <row r="2" spans="2:16" ht="20.100000000000001" customHeight="1" thickBot="1" x14ac:dyDescent="0.3">
      <c r="B2" s="44" t="s">
        <v>60</v>
      </c>
      <c r="C2" s="44"/>
      <c r="D2" s="44"/>
      <c r="E2" s="44"/>
      <c r="M2" s="44" t="s">
        <v>85</v>
      </c>
      <c r="N2" s="44"/>
      <c r="O2" s="44"/>
      <c r="P2" s="44"/>
    </row>
    <row r="3" spans="2:16" ht="20.100000000000001" customHeight="1" thickTop="1" x14ac:dyDescent="0.25"/>
    <row r="4" spans="2:16" ht="20.100000000000001" customHeight="1" x14ac:dyDescent="0.25">
      <c r="B4" s="16" t="s">
        <v>0</v>
      </c>
      <c r="C4" s="16" t="s">
        <v>1</v>
      </c>
      <c r="D4" s="16" t="s">
        <v>2</v>
      </c>
      <c r="E4" s="17" t="s">
        <v>3</v>
      </c>
      <c r="M4" s="16" t="s">
        <v>0</v>
      </c>
      <c r="N4" s="16" t="s">
        <v>1</v>
      </c>
      <c r="O4" s="16" t="s">
        <v>2</v>
      </c>
      <c r="P4" s="17" t="s">
        <v>3</v>
      </c>
    </row>
    <row r="5" spans="2:16" ht="20.100000000000001" customHeight="1" x14ac:dyDescent="0.25">
      <c r="B5" s="2" t="s">
        <v>86</v>
      </c>
      <c r="C5" s="2">
        <v>1992</v>
      </c>
      <c r="D5" s="7" t="s">
        <v>5</v>
      </c>
      <c r="E5" s="5" t="s">
        <v>6</v>
      </c>
      <c r="M5" s="2" t="s">
        <v>86</v>
      </c>
      <c r="N5" s="2">
        <v>1992</v>
      </c>
      <c r="O5" s="7" t="s">
        <v>5</v>
      </c>
      <c r="P5" s="5" t="s">
        <v>6</v>
      </c>
    </row>
    <row r="6" spans="2:16" ht="20.100000000000001" customHeight="1" x14ac:dyDescent="0.25">
      <c r="B6" s="2" t="s">
        <v>7</v>
      </c>
      <c r="C6" s="2">
        <v>2008</v>
      </c>
      <c r="D6" s="7" t="s">
        <v>8</v>
      </c>
      <c r="E6" s="5" t="s">
        <v>9</v>
      </c>
      <c r="M6" s="2" t="s">
        <v>7</v>
      </c>
      <c r="N6" s="2">
        <v>2008</v>
      </c>
      <c r="O6" s="7" t="s">
        <v>8</v>
      </c>
      <c r="P6" s="5" t="s">
        <v>9</v>
      </c>
    </row>
    <row r="7" spans="2:16" ht="20.100000000000001" customHeight="1" x14ac:dyDescent="0.25">
      <c r="B7" s="2" t="s">
        <v>10</v>
      </c>
      <c r="C7" s="2">
        <v>1957</v>
      </c>
      <c r="D7" s="7" t="s">
        <v>5</v>
      </c>
      <c r="E7" s="5" t="s">
        <v>11</v>
      </c>
      <c r="M7" s="2" t="s">
        <v>10</v>
      </c>
      <c r="N7" s="2">
        <v>1957</v>
      </c>
      <c r="O7" s="7" t="s">
        <v>5</v>
      </c>
      <c r="P7" s="5" t="s">
        <v>11</v>
      </c>
    </row>
    <row r="8" spans="2:16" ht="20.100000000000001" customHeight="1" x14ac:dyDescent="0.25">
      <c r="B8" s="9" t="s">
        <v>12</v>
      </c>
      <c r="C8" s="9">
        <v>1995</v>
      </c>
      <c r="D8" s="7" t="s">
        <v>13</v>
      </c>
      <c r="E8" s="5" t="s">
        <v>14</v>
      </c>
      <c r="M8" s="9" t="s">
        <v>12</v>
      </c>
      <c r="N8" s="9">
        <v>1995</v>
      </c>
      <c r="O8" s="7" t="s">
        <v>13</v>
      </c>
      <c r="P8" s="5" t="s">
        <v>14</v>
      </c>
    </row>
    <row r="9" spans="2:16" ht="20.100000000000001" customHeight="1" x14ac:dyDescent="0.25">
      <c r="B9" s="8" t="s">
        <v>15</v>
      </c>
      <c r="C9" s="5">
        <v>1992</v>
      </c>
      <c r="D9" s="10" t="s">
        <v>13</v>
      </c>
      <c r="E9" s="5" t="s">
        <v>16</v>
      </c>
      <c r="M9" s="8" t="s">
        <v>15</v>
      </c>
      <c r="N9" s="5">
        <v>1992</v>
      </c>
      <c r="O9" s="10" t="s">
        <v>13</v>
      </c>
      <c r="P9" s="5" t="s">
        <v>16</v>
      </c>
    </row>
    <row r="11" spans="2:16" ht="20.100000000000001" customHeight="1" x14ac:dyDescent="0.25">
      <c r="B11" s="18" t="s">
        <v>0</v>
      </c>
      <c r="C11" s="19" t="s">
        <v>1</v>
      </c>
      <c r="D11" s="20" t="s">
        <v>2</v>
      </c>
      <c r="E11" s="19" t="s">
        <v>4</v>
      </c>
      <c r="M11" s="18" t="s">
        <v>0</v>
      </c>
      <c r="N11" s="19" t="s">
        <v>1</v>
      </c>
      <c r="O11" s="20" t="s">
        <v>2</v>
      </c>
      <c r="P11" s="19" t="s">
        <v>4</v>
      </c>
    </row>
    <row r="12" spans="2:16" ht="20.100000000000001" customHeight="1" x14ac:dyDescent="0.25">
      <c r="B12" s="8" t="s">
        <v>7</v>
      </c>
      <c r="C12" s="5" cm="1">
        <f t="array" ref="C12:E12">_xlfn.XLOOKUP(B12,B5:B9,C5:E9)</f>
        <v>2008</v>
      </c>
      <c r="D12" s="8" t="str">
        <v>Action</v>
      </c>
      <c r="E12" s="5" t="str">
        <v>Christian Bale</v>
      </c>
      <c r="M12" s="8" t="s">
        <v>7</v>
      </c>
      <c r="N12" s="5">
        <f>_xlfn.XLOOKUP(M12,M5:M9,N5:N9)</f>
        <v>2008</v>
      </c>
      <c r="O12" s="8" t="str">
        <f>_xlfn.XLOOKUP(M12,M5:M9,O5:O9)</f>
        <v>Action</v>
      </c>
      <c r="P12" s="5" t="str">
        <f>_xlfn.XLOOKUP(M12,M5:M9,P5:P9)</f>
        <v>Christian Bale</v>
      </c>
    </row>
  </sheetData>
  <mergeCells count="2">
    <mergeCell ref="B2:E2"/>
    <mergeCell ref="M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1BCC-BACA-49DF-ABC3-AD610541256D}">
  <dimension ref="B2:R10"/>
  <sheetViews>
    <sheetView showGridLines="0" tabSelected="1" zoomScale="90" zoomScaleNormal="90" workbookViewId="0">
      <selection activeCell="G9" sqref="G9"/>
    </sheetView>
  </sheetViews>
  <sheetFormatPr defaultColWidth="9.140625" defaultRowHeight="20.100000000000001" customHeight="1" x14ac:dyDescent="0.25"/>
  <cols>
    <col min="1" max="1" width="3.85546875" style="1" customWidth="1"/>
    <col min="2" max="2" width="19.42578125" style="1" customWidth="1"/>
    <col min="3" max="3" width="17.28515625" style="1" customWidth="1"/>
    <col min="4" max="4" width="17.42578125" style="1" customWidth="1"/>
    <col min="5" max="5" width="2.85546875" style="1" customWidth="1"/>
    <col min="6" max="6" width="11.7109375" style="1" customWidth="1"/>
    <col min="7" max="7" width="19.7109375" style="1" customWidth="1"/>
    <col min="8" max="12" width="9.140625" style="1"/>
    <col min="13" max="13" width="21" style="1" customWidth="1"/>
    <col min="14" max="14" width="19" style="1" customWidth="1"/>
    <col min="15" max="15" width="15.42578125" style="1" customWidth="1"/>
    <col min="16" max="16" width="3" style="1" customWidth="1"/>
    <col min="17" max="17" width="11.5703125" style="1" customWidth="1"/>
    <col min="18" max="18" width="19.140625" style="1" customWidth="1"/>
    <col min="19" max="16384" width="9.140625" style="1"/>
  </cols>
  <sheetData>
    <row r="2" spans="2:18" ht="20.100000000000001" customHeight="1" thickBot="1" x14ac:dyDescent="0.3">
      <c r="B2" s="45" t="s">
        <v>87</v>
      </c>
      <c r="C2" s="44"/>
      <c r="D2" s="44"/>
      <c r="E2" s="44"/>
      <c r="F2" s="44"/>
      <c r="G2" s="44"/>
      <c r="M2" s="45" t="s">
        <v>85</v>
      </c>
      <c r="N2" s="44"/>
      <c r="O2" s="44"/>
      <c r="P2" s="44"/>
      <c r="Q2" s="44"/>
      <c r="R2" s="44"/>
    </row>
    <row r="3" spans="2:18" ht="20.100000000000001" customHeight="1" thickTop="1" x14ac:dyDescent="0.25"/>
    <row r="4" spans="2:18" ht="20.100000000000001" customHeight="1" x14ac:dyDescent="0.25">
      <c r="B4" s="25" t="s">
        <v>30</v>
      </c>
      <c r="C4" s="25" t="s">
        <v>25</v>
      </c>
      <c r="D4" s="26" t="s">
        <v>26</v>
      </c>
      <c r="N4" s="25" t="s">
        <v>25</v>
      </c>
      <c r="O4" s="26" t="s">
        <v>26</v>
      </c>
    </row>
    <row r="5" spans="2:18" ht="20.100000000000001" customHeight="1" x14ac:dyDescent="0.25">
      <c r="B5" s="21" t="s">
        <v>27</v>
      </c>
      <c r="C5" s="22" t="s">
        <v>28</v>
      </c>
      <c r="D5" s="23" t="s">
        <v>29</v>
      </c>
      <c r="F5" s="27" t="s">
        <v>30</v>
      </c>
      <c r="G5" s="24" t="s">
        <v>31</v>
      </c>
      <c r="M5" s="21" t="s">
        <v>27</v>
      </c>
      <c r="N5" s="22" t="s">
        <v>28</v>
      </c>
      <c r="O5" s="23" t="s">
        <v>29</v>
      </c>
      <c r="Q5" s="27" t="s">
        <v>30</v>
      </c>
      <c r="R5" s="24" t="s">
        <v>31</v>
      </c>
    </row>
    <row r="6" spans="2:18" ht="20.100000000000001" customHeight="1" x14ac:dyDescent="0.25">
      <c r="B6" s="21" t="s">
        <v>31</v>
      </c>
      <c r="C6" s="22" t="s">
        <v>32</v>
      </c>
      <c r="D6" s="22" t="s">
        <v>33</v>
      </c>
      <c r="F6" s="27" t="s">
        <v>34</v>
      </c>
      <c r="G6" s="24" t="s">
        <v>25</v>
      </c>
      <c r="M6" s="21" t="s">
        <v>31</v>
      </c>
      <c r="N6" s="22" t="s">
        <v>32</v>
      </c>
      <c r="O6" s="22" t="s">
        <v>33</v>
      </c>
      <c r="Q6" s="27" t="s">
        <v>34</v>
      </c>
      <c r="R6" s="24" t="s">
        <v>25</v>
      </c>
    </row>
    <row r="7" spans="2:18" ht="20.100000000000001" customHeight="1" x14ac:dyDescent="0.25">
      <c r="B7" s="21" t="s">
        <v>35</v>
      </c>
      <c r="C7" s="5" t="s">
        <v>36</v>
      </c>
      <c r="D7" s="5" t="s">
        <v>37</v>
      </c>
      <c r="F7" s="27" t="s">
        <v>38</v>
      </c>
      <c r="G7" s="24" t="str" cm="1">
        <f t="array" ref="G7">_xlfn.XLOOKUP(G6,C4:D4,_xlfn.XLOOKUP(G5,B5:B9,C5:D9))</f>
        <v>Atletico Madrid</v>
      </c>
      <c r="M7" s="21" t="s">
        <v>35</v>
      </c>
      <c r="N7" s="5" t="s">
        <v>36</v>
      </c>
      <c r="O7" s="5" t="s">
        <v>37</v>
      </c>
      <c r="Q7" s="27" t="s">
        <v>38</v>
      </c>
      <c r="R7" s="24"/>
    </row>
    <row r="8" spans="2:18" ht="20.100000000000001" customHeight="1" x14ac:dyDescent="0.25">
      <c r="B8" s="21" t="s">
        <v>39</v>
      </c>
      <c r="C8" s="5" t="s">
        <v>40</v>
      </c>
      <c r="D8" s="5" t="s">
        <v>41</v>
      </c>
      <c r="G8" s="1" t="e" cm="1">
        <f t="array" ref="G8">_xlfn.XLOOKUP(G5&amp;G6,$B$5:$B$9&amp;$B$4:$D$4,$C$4:$C$9)</f>
        <v>#VALUE!</v>
      </c>
      <c r="M8" s="21" t="s">
        <v>39</v>
      </c>
      <c r="N8" s="5" t="s">
        <v>40</v>
      </c>
      <c r="O8" s="5" t="s">
        <v>41</v>
      </c>
    </row>
    <row r="9" spans="2:18" ht="20.100000000000001" customHeight="1" x14ac:dyDescent="0.25">
      <c r="B9" s="21" t="s">
        <v>42</v>
      </c>
      <c r="C9" s="5" t="s">
        <v>43</v>
      </c>
      <c r="D9" s="5" t="s">
        <v>44</v>
      </c>
      <c r="G9" s="1" t="e">
        <f>_xlfn.XLOOKUP(G6&amp;G7,$B$5:$B$9,$C$5:$C$9)</f>
        <v>#N/A</v>
      </c>
      <c r="M9" s="21" t="s">
        <v>42</v>
      </c>
      <c r="N9" s="5" t="s">
        <v>43</v>
      </c>
      <c r="O9" s="5" t="s">
        <v>44</v>
      </c>
    </row>
    <row r="10" spans="2:18" ht="20.100000000000001" customHeight="1" x14ac:dyDescent="0.25">
      <c r="F10" s="1" t="str" cm="1">
        <f t="array" ref="F10">_xlfn.XLOOKUP(G5,B5:B9,_xlfn.XLOOKUP(G6,B4:D4,B5:D9))</f>
        <v>Atletico Madrid</v>
      </c>
    </row>
  </sheetData>
  <mergeCells count="2">
    <mergeCell ref="B2:G2"/>
    <mergeCell ref="M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4A76-7416-4A63-B509-31DD59FD6C6F}">
  <dimension ref="B2:Q11"/>
  <sheetViews>
    <sheetView showGridLines="0" workbookViewId="0">
      <selection activeCell="P9" sqref="P9"/>
    </sheetView>
  </sheetViews>
  <sheetFormatPr defaultColWidth="9.140625" defaultRowHeight="20.100000000000001" customHeight="1" x14ac:dyDescent="0.25"/>
  <cols>
    <col min="1" max="1" width="3.85546875" style="1" customWidth="1"/>
    <col min="2" max="2" width="12" style="1" customWidth="1"/>
    <col min="3" max="3" width="14.28515625" style="1" customWidth="1"/>
    <col min="4" max="4" width="11.7109375" style="1" customWidth="1"/>
    <col min="5" max="5" width="14.140625" style="1" customWidth="1"/>
    <col min="6" max="6" width="12.140625" style="1" customWidth="1"/>
    <col min="7" max="12" width="9.140625" style="1"/>
    <col min="13" max="13" width="14" style="1" customWidth="1"/>
    <col min="14" max="14" width="10.85546875" style="1" customWidth="1"/>
    <col min="15" max="15" width="9.140625" style="1"/>
    <col min="16" max="16" width="14.5703125" style="1" customWidth="1"/>
    <col min="17" max="17" width="15.85546875" style="1" customWidth="1"/>
    <col min="18" max="16384" width="9.140625" style="1"/>
  </cols>
  <sheetData>
    <row r="2" spans="2:17" ht="20.100000000000001" customHeight="1" thickBot="1" x14ac:dyDescent="0.3">
      <c r="B2" s="44" t="s">
        <v>61</v>
      </c>
      <c r="C2" s="44"/>
      <c r="D2" s="44"/>
      <c r="E2" s="44"/>
      <c r="F2" s="44"/>
      <c r="M2" s="44" t="s">
        <v>85</v>
      </c>
      <c r="N2" s="44"/>
      <c r="O2" s="44"/>
      <c r="P2" s="44"/>
      <c r="Q2" s="44"/>
    </row>
    <row r="3" spans="2:17" ht="20.100000000000001" customHeight="1" thickTop="1" x14ac:dyDescent="0.25"/>
    <row r="4" spans="2:17" ht="20.100000000000001" customHeight="1" x14ac:dyDescent="0.25">
      <c r="B4" s="14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M4" s="14" t="s">
        <v>17</v>
      </c>
      <c r="N4" s="5" t="s">
        <v>18</v>
      </c>
      <c r="O4" s="5" t="s">
        <v>19</v>
      </c>
      <c r="P4" s="5" t="s">
        <v>20</v>
      </c>
      <c r="Q4" s="5" t="s">
        <v>21</v>
      </c>
    </row>
    <row r="5" spans="2:17" ht="20.100000000000001" customHeight="1" x14ac:dyDescent="0.25">
      <c r="B5" s="14" t="s">
        <v>22</v>
      </c>
      <c r="C5" s="5">
        <v>29</v>
      </c>
      <c r="D5" s="5">
        <v>29</v>
      </c>
      <c r="E5" s="5">
        <v>24</v>
      </c>
      <c r="F5" s="5">
        <v>14</v>
      </c>
      <c r="M5" s="14" t="s">
        <v>22</v>
      </c>
      <c r="N5" s="5">
        <v>29</v>
      </c>
      <c r="O5" s="5">
        <v>29</v>
      </c>
      <c r="P5" s="5">
        <v>24</v>
      </c>
      <c r="Q5" s="5">
        <v>14</v>
      </c>
    </row>
    <row r="6" spans="2:17" ht="20.100000000000001" customHeight="1" x14ac:dyDescent="0.25">
      <c r="B6" s="14" t="s">
        <v>23</v>
      </c>
      <c r="C6" s="5">
        <v>19</v>
      </c>
      <c r="D6" s="5">
        <v>23</v>
      </c>
      <c r="E6" s="5">
        <v>14</v>
      </c>
      <c r="F6" s="5">
        <v>17</v>
      </c>
      <c r="M6" s="14" t="s">
        <v>23</v>
      </c>
      <c r="N6" s="5">
        <v>19</v>
      </c>
      <c r="O6" s="5">
        <v>23</v>
      </c>
      <c r="P6" s="5">
        <v>14</v>
      </c>
      <c r="Q6" s="5">
        <v>17</v>
      </c>
    </row>
    <row r="9" spans="2:17" ht="20.100000000000001" customHeight="1" x14ac:dyDescent="0.25">
      <c r="B9" s="15" t="s">
        <v>17</v>
      </c>
      <c r="C9" s="13" t="s">
        <v>18</v>
      </c>
      <c r="M9" s="15" t="s">
        <v>17</v>
      </c>
      <c r="N9" s="13" t="s">
        <v>18</v>
      </c>
    </row>
    <row r="10" spans="2:17" ht="20.100000000000001" customHeight="1" x14ac:dyDescent="0.25">
      <c r="B10" s="15" t="s">
        <v>22</v>
      </c>
      <c r="C10" s="5" cm="1">
        <f t="array" ref="C10:C11">_xlfn.XLOOKUP(C9,C4:F4,C5:F6)</f>
        <v>29</v>
      </c>
      <c r="M10" s="15" t="s">
        <v>22</v>
      </c>
      <c r="N10" s="13" cm="1">
        <f t="array" ref="N10:N11">_xlfn.XLOOKUP(N9,N4:Q4,N5:Q6)</f>
        <v>29</v>
      </c>
    </row>
    <row r="11" spans="2:17" ht="20.100000000000001" customHeight="1" x14ac:dyDescent="0.25">
      <c r="B11" s="15" t="s">
        <v>23</v>
      </c>
      <c r="C11" s="13">
        <v>19</v>
      </c>
      <c r="M11" s="15" t="s">
        <v>23</v>
      </c>
      <c r="N11" s="13">
        <v>19</v>
      </c>
    </row>
  </sheetData>
  <mergeCells count="2">
    <mergeCell ref="B2:F2"/>
    <mergeCell ref="M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F3F3-6D10-4055-AD01-5FC679F7E906}">
  <dimension ref="B2:Q9"/>
  <sheetViews>
    <sheetView showGridLines="0" workbookViewId="0">
      <selection activeCell="N16" sqref="N16"/>
    </sheetView>
  </sheetViews>
  <sheetFormatPr defaultColWidth="9.140625" defaultRowHeight="20.100000000000001" customHeight="1" x14ac:dyDescent="0.25"/>
  <cols>
    <col min="1" max="1" width="3.5703125" style="1" customWidth="1"/>
    <col min="2" max="2" width="23.140625" style="1" customWidth="1"/>
    <col min="3" max="3" width="12.5703125" style="1" customWidth="1"/>
    <col min="4" max="4" width="10.140625" style="1" customWidth="1"/>
    <col min="5" max="5" width="13.28515625" style="1" customWidth="1"/>
    <col min="6" max="6" width="13.7109375" style="1" customWidth="1"/>
    <col min="7" max="12" width="9.140625" style="1"/>
    <col min="13" max="13" width="27.42578125" style="1" customWidth="1"/>
    <col min="14" max="14" width="11.42578125" style="1" customWidth="1"/>
    <col min="15" max="15" width="9.140625" style="1"/>
    <col min="16" max="16" width="13.28515625" style="1" customWidth="1"/>
    <col min="17" max="17" width="14.5703125" style="1" customWidth="1"/>
    <col min="18" max="16384" width="9.140625" style="1"/>
  </cols>
  <sheetData>
    <row r="2" spans="2:17" ht="20.100000000000001" customHeight="1" thickBot="1" x14ac:dyDescent="0.3">
      <c r="B2" s="44" t="s">
        <v>62</v>
      </c>
      <c r="C2" s="44"/>
      <c r="D2" s="44"/>
      <c r="E2" s="44"/>
      <c r="F2" s="44"/>
      <c r="M2" s="44" t="s">
        <v>85</v>
      </c>
      <c r="N2" s="44"/>
      <c r="O2" s="44"/>
      <c r="P2" s="44"/>
      <c r="Q2" s="44"/>
    </row>
    <row r="3" spans="2:17" ht="20.100000000000001" customHeight="1" thickTop="1" x14ac:dyDescent="0.25"/>
    <row r="4" spans="2:17" ht="20.100000000000001" customHeight="1" x14ac:dyDescent="0.25">
      <c r="B4" s="14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M4" s="14" t="s">
        <v>17</v>
      </c>
      <c r="N4" s="5" t="s">
        <v>18</v>
      </c>
      <c r="O4" s="5" t="s">
        <v>19</v>
      </c>
      <c r="P4" s="5" t="s">
        <v>20</v>
      </c>
      <c r="Q4" s="5" t="s">
        <v>21</v>
      </c>
    </row>
    <row r="5" spans="2:17" ht="20.100000000000001" customHeight="1" x14ac:dyDescent="0.25">
      <c r="B5" s="14" t="s">
        <v>22</v>
      </c>
      <c r="C5" s="5">
        <v>29</v>
      </c>
      <c r="D5" s="5">
        <v>29</v>
      </c>
      <c r="E5" s="5">
        <v>24</v>
      </c>
      <c r="F5" s="5">
        <v>14</v>
      </c>
      <c r="M5" s="14" t="s">
        <v>22</v>
      </c>
      <c r="N5" s="5">
        <v>29</v>
      </c>
      <c r="O5" s="5">
        <v>29</v>
      </c>
      <c r="P5" s="5">
        <v>24</v>
      </c>
      <c r="Q5" s="5">
        <v>14</v>
      </c>
    </row>
    <row r="6" spans="2:17" ht="20.100000000000001" customHeight="1" x14ac:dyDescent="0.25">
      <c r="B6" s="14" t="s">
        <v>23</v>
      </c>
      <c r="C6" s="5">
        <v>19</v>
      </c>
      <c r="D6" s="5">
        <v>23</v>
      </c>
      <c r="E6" s="5">
        <v>14</v>
      </c>
      <c r="F6" s="5">
        <v>17</v>
      </c>
      <c r="M6" s="14" t="s">
        <v>23</v>
      </c>
      <c r="N6" s="5">
        <v>19</v>
      </c>
      <c r="O6" s="5">
        <v>23</v>
      </c>
      <c r="P6" s="5">
        <v>14</v>
      </c>
      <c r="Q6" s="5">
        <v>17</v>
      </c>
    </row>
    <row r="8" spans="2:17" ht="20.100000000000001" customHeight="1" x14ac:dyDescent="0.25">
      <c r="B8" s="15" t="s">
        <v>17</v>
      </c>
      <c r="C8" s="11" t="s">
        <v>19</v>
      </c>
      <c r="M8" s="15" t="s">
        <v>17</v>
      </c>
      <c r="N8" s="11" t="s">
        <v>19</v>
      </c>
    </row>
    <row r="9" spans="2:17" ht="20.100000000000001" customHeight="1" x14ac:dyDescent="0.25">
      <c r="B9" s="15" t="s">
        <v>24</v>
      </c>
      <c r="C9" s="12">
        <f>SUM(_xlfn.XLOOKUP(C8,C4:F4,C5:F5),_xlfn.XLOOKUP(C8,C4:F4,C6:F6))</f>
        <v>52</v>
      </c>
      <c r="M9" s="15" t="s">
        <v>24</v>
      </c>
      <c r="N9" s="12">
        <f>SUM(_xlfn.XLOOKUP(N8,N4:Q4,N5:Q5)+_xlfn.XLOOKUP(N8,N4:Q4,N6:Q6))</f>
        <v>52</v>
      </c>
    </row>
  </sheetData>
  <mergeCells count="2">
    <mergeCell ref="B2:F2"/>
    <mergeCell ref="M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EB69-945D-4D70-B503-0B3B9A6C6BC1}">
  <dimension ref="B2:R9"/>
  <sheetViews>
    <sheetView showGridLines="0" workbookViewId="0">
      <selection activeCell="G5" sqref="G5"/>
    </sheetView>
  </sheetViews>
  <sheetFormatPr defaultColWidth="9.140625" defaultRowHeight="20.100000000000001" customHeight="1" x14ac:dyDescent="0.25"/>
  <cols>
    <col min="1" max="1" width="4" style="1" customWidth="1"/>
    <col min="2" max="2" width="22" style="1" customWidth="1"/>
    <col min="3" max="3" width="12.5703125" style="1" customWidth="1"/>
    <col min="4" max="4" width="16.28515625" style="1" customWidth="1"/>
    <col min="5" max="5" width="3.140625" style="1" customWidth="1"/>
    <col min="6" max="6" width="10.5703125" style="1" customWidth="1"/>
    <col min="7" max="7" width="15.140625" style="1" customWidth="1"/>
    <col min="8" max="12" width="9.140625" style="1"/>
    <col min="13" max="13" width="23.7109375" style="1" customWidth="1"/>
    <col min="14" max="14" width="11.85546875" style="1" customWidth="1"/>
    <col min="15" max="15" width="16.42578125" style="1" customWidth="1"/>
    <col min="16" max="16" width="2.140625" style="1" customWidth="1"/>
    <col min="17" max="17" width="11.7109375" style="1" customWidth="1"/>
    <col min="18" max="18" width="14.28515625" style="1" customWidth="1"/>
    <col min="19" max="16384" width="9.140625" style="1"/>
  </cols>
  <sheetData>
    <row r="2" spans="2:18" ht="20.100000000000001" customHeight="1" thickBot="1" x14ac:dyDescent="0.3">
      <c r="B2" s="44" t="s">
        <v>63</v>
      </c>
      <c r="C2" s="44"/>
      <c r="D2" s="44"/>
      <c r="E2" s="44"/>
      <c r="F2" s="44"/>
      <c r="G2" s="44"/>
      <c r="M2" s="44" t="s">
        <v>85</v>
      </c>
      <c r="N2" s="44"/>
      <c r="O2" s="44"/>
      <c r="P2" s="44"/>
      <c r="Q2" s="44"/>
      <c r="R2" s="44"/>
    </row>
    <row r="3" spans="2:18" ht="20.100000000000001" customHeight="1" thickTop="1" x14ac:dyDescent="0.25"/>
    <row r="4" spans="2:18" ht="20.100000000000001" customHeight="1" x14ac:dyDescent="0.25">
      <c r="B4" s="16" t="s">
        <v>0</v>
      </c>
      <c r="C4" s="16" t="s">
        <v>1</v>
      </c>
      <c r="D4" s="16" t="s">
        <v>2</v>
      </c>
      <c r="F4" s="18" t="s">
        <v>0</v>
      </c>
      <c r="G4" s="34" t="s">
        <v>2</v>
      </c>
      <c r="M4" s="16" t="s">
        <v>0</v>
      </c>
      <c r="N4" s="16" t="s">
        <v>1</v>
      </c>
      <c r="O4" s="16" t="s">
        <v>2</v>
      </c>
      <c r="Q4" s="18" t="s">
        <v>0</v>
      </c>
      <c r="R4" s="34" t="s">
        <v>2</v>
      </c>
    </row>
    <row r="5" spans="2:18" ht="20.100000000000001" customHeight="1" x14ac:dyDescent="0.25">
      <c r="B5" s="2" t="s">
        <v>86</v>
      </c>
      <c r="C5" s="2">
        <v>1992</v>
      </c>
      <c r="D5" s="3" t="s">
        <v>5</v>
      </c>
      <c r="F5" s="5" t="s">
        <v>52</v>
      </c>
      <c r="G5" s="6" t="str">
        <f>_xlfn.XLOOKUP(F5,B5:B9,D5:D9,"Not Found")</f>
        <v>Not Found</v>
      </c>
      <c r="M5" s="2" t="s">
        <v>86</v>
      </c>
      <c r="N5" s="2">
        <v>1992</v>
      </c>
      <c r="O5" s="3" t="s">
        <v>5</v>
      </c>
      <c r="Q5" s="5" t="s">
        <v>52</v>
      </c>
      <c r="R5" s="6"/>
    </row>
    <row r="6" spans="2:18" ht="20.100000000000001" customHeight="1" x14ac:dyDescent="0.25">
      <c r="B6" s="2" t="s">
        <v>7</v>
      </c>
      <c r="C6" s="2">
        <v>2008</v>
      </c>
      <c r="D6" s="3" t="s">
        <v>8</v>
      </c>
      <c r="M6" s="2" t="s">
        <v>7</v>
      </c>
      <c r="N6" s="2">
        <v>2008</v>
      </c>
      <c r="O6" s="3" t="s">
        <v>8</v>
      </c>
    </row>
    <row r="7" spans="2:18" ht="20.100000000000001" customHeight="1" x14ac:dyDescent="0.25">
      <c r="B7" s="2" t="s">
        <v>10</v>
      </c>
      <c r="C7" s="2">
        <v>1957</v>
      </c>
      <c r="D7" s="3" t="s">
        <v>5</v>
      </c>
      <c r="M7" s="2" t="s">
        <v>10</v>
      </c>
      <c r="N7" s="2">
        <v>1957</v>
      </c>
      <c r="O7" s="3" t="s">
        <v>5</v>
      </c>
    </row>
    <row r="8" spans="2:18" ht="20.100000000000001" customHeight="1" x14ac:dyDescent="0.25">
      <c r="B8" s="9" t="s">
        <v>12</v>
      </c>
      <c r="C8" s="9">
        <v>1995</v>
      </c>
      <c r="D8" s="3" t="s">
        <v>13</v>
      </c>
      <c r="M8" s="9" t="s">
        <v>12</v>
      </c>
      <c r="N8" s="9">
        <v>1995</v>
      </c>
      <c r="O8" s="3" t="s">
        <v>13</v>
      </c>
    </row>
    <row r="9" spans="2:18" ht="20.100000000000001" customHeight="1" x14ac:dyDescent="0.25">
      <c r="B9" s="8" t="s">
        <v>15</v>
      </c>
      <c r="C9" s="5">
        <v>1992</v>
      </c>
      <c r="D9" s="35" t="s">
        <v>13</v>
      </c>
      <c r="M9" s="8" t="s">
        <v>15</v>
      </c>
      <c r="N9" s="5">
        <v>1992</v>
      </c>
      <c r="O9" s="35" t="s">
        <v>13</v>
      </c>
    </row>
  </sheetData>
  <mergeCells count="2">
    <mergeCell ref="B2:G2"/>
    <mergeCell ref="M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B939-4871-4C0B-861A-876CE523BA79}">
  <dimension ref="B2:N14"/>
  <sheetViews>
    <sheetView showGridLines="0" workbookViewId="0">
      <selection activeCell="K13" sqref="K13"/>
    </sheetView>
  </sheetViews>
  <sheetFormatPr defaultColWidth="9.140625" defaultRowHeight="20.100000000000001" customHeight="1" x14ac:dyDescent="0.25"/>
  <cols>
    <col min="1" max="1" width="3.5703125" style="1" customWidth="1"/>
    <col min="2" max="2" width="19.7109375" style="1" customWidth="1"/>
    <col min="3" max="3" width="20.85546875" style="1" customWidth="1"/>
    <col min="4" max="4" width="16.7109375" style="1" customWidth="1"/>
    <col min="5" max="5" width="15" style="1" customWidth="1"/>
    <col min="6" max="10" width="9.140625" style="1"/>
    <col min="11" max="11" width="19.7109375" style="1" customWidth="1"/>
    <col min="12" max="12" width="19.140625" style="1" customWidth="1"/>
    <col min="13" max="13" width="14.28515625" style="1" customWidth="1"/>
    <col min="14" max="14" width="15" style="1" customWidth="1"/>
    <col min="15" max="16384" width="9.140625" style="1"/>
  </cols>
  <sheetData>
    <row r="2" spans="2:14" ht="20.100000000000001" customHeight="1" thickBot="1" x14ac:dyDescent="0.3">
      <c r="B2" s="44" t="s">
        <v>73</v>
      </c>
      <c r="C2" s="44"/>
      <c r="D2" s="44"/>
      <c r="E2" s="44"/>
      <c r="K2" s="44" t="s">
        <v>85</v>
      </c>
      <c r="L2" s="44"/>
      <c r="M2" s="44"/>
      <c r="N2" s="44"/>
    </row>
    <row r="3" spans="2:14" ht="20.100000000000001" customHeight="1" thickTop="1" x14ac:dyDescent="0.25"/>
    <row r="4" spans="2:14" ht="20.100000000000001" customHeight="1" x14ac:dyDescent="0.25">
      <c r="B4" s="16" t="s">
        <v>66</v>
      </c>
      <c r="C4" s="16" t="s">
        <v>53</v>
      </c>
      <c r="D4" s="16" t="s">
        <v>64</v>
      </c>
      <c r="E4" s="16" t="s">
        <v>65</v>
      </c>
      <c r="K4" s="16" t="s">
        <v>66</v>
      </c>
      <c r="L4" s="16" t="s">
        <v>53</v>
      </c>
      <c r="M4" s="16" t="s">
        <v>64</v>
      </c>
      <c r="N4" s="16" t="s">
        <v>65</v>
      </c>
    </row>
    <row r="5" spans="2:14" ht="20.100000000000001" customHeight="1" x14ac:dyDescent="0.25">
      <c r="B5" s="2" t="s">
        <v>72</v>
      </c>
      <c r="C5" s="2" t="s">
        <v>54</v>
      </c>
      <c r="D5" s="36">
        <v>44562</v>
      </c>
      <c r="E5" s="41">
        <v>120</v>
      </c>
      <c r="K5" s="2" t="s">
        <v>72</v>
      </c>
      <c r="L5" s="2" t="s">
        <v>54</v>
      </c>
      <c r="M5" s="36">
        <v>44562</v>
      </c>
      <c r="N5" s="41">
        <v>120</v>
      </c>
    </row>
    <row r="6" spans="2:14" ht="20.100000000000001" customHeight="1" x14ac:dyDescent="0.25">
      <c r="B6" s="2" t="s">
        <v>71</v>
      </c>
      <c r="C6" s="2" t="s">
        <v>56</v>
      </c>
      <c r="D6" s="36">
        <v>44563</v>
      </c>
      <c r="E6" s="41">
        <v>250</v>
      </c>
      <c r="K6" s="2" t="s">
        <v>71</v>
      </c>
      <c r="L6" s="2" t="s">
        <v>56</v>
      </c>
      <c r="M6" s="36">
        <v>44563</v>
      </c>
      <c r="N6" s="41">
        <v>250</v>
      </c>
    </row>
    <row r="7" spans="2:14" ht="20.100000000000001" customHeight="1" x14ac:dyDescent="0.25">
      <c r="B7" s="2" t="s">
        <v>67</v>
      </c>
      <c r="C7" s="2" t="s">
        <v>55</v>
      </c>
      <c r="D7" s="36">
        <v>44564</v>
      </c>
      <c r="E7" s="41">
        <v>340</v>
      </c>
      <c r="K7" s="2" t="s">
        <v>67</v>
      </c>
      <c r="L7" s="2" t="s">
        <v>55</v>
      </c>
      <c r="M7" s="36">
        <v>44564</v>
      </c>
      <c r="N7" s="41">
        <v>340</v>
      </c>
    </row>
    <row r="8" spans="2:14" ht="20.100000000000001" customHeight="1" x14ac:dyDescent="0.25">
      <c r="B8" s="2" t="s">
        <v>68</v>
      </c>
      <c r="C8" s="2" t="s">
        <v>56</v>
      </c>
      <c r="D8" s="36">
        <v>44565</v>
      </c>
      <c r="E8" s="41">
        <v>670</v>
      </c>
      <c r="K8" s="2" t="s">
        <v>68</v>
      </c>
      <c r="L8" s="2" t="s">
        <v>56</v>
      </c>
      <c r="M8" s="36">
        <v>44565</v>
      </c>
      <c r="N8" s="41">
        <v>670</v>
      </c>
    </row>
    <row r="9" spans="2:14" ht="20.100000000000001" customHeight="1" x14ac:dyDescent="0.25">
      <c r="B9" s="2" t="s">
        <v>69</v>
      </c>
      <c r="C9" s="4" t="s">
        <v>57</v>
      </c>
      <c r="D9" s="36">
        <v>44566</v>
      </c>
      <c r="E9" s="41">
        <v>500</v>
      </c>
      <c r="K9" s="2" t="s">
        <v>69</v>
      </c>
      <c r="L9" s="4" t="s">
        <v>57</v>
      </c>
      <c r="M9" s="36">
        <v>44566</v>
      </c>
      <c r="N9" s="41">
        <v>500</v>
      </c>
    </row>
    <row r="10" spans="2:14" ht="20.100000000000001" customHeight="1" x14ac:dyDescent="0.25">
      <c r="B10" s="2" t="s">
        <v>70</v>
      </c>
      <c r="C10" s="2" t="s">
        <v>54</v>
      </c>
      <c r="D10" s="36">
        <v>44567</v>
      </c>
      <c r="E10" s="41">
        <v>320</v>
      </c>
      <c r="K10" s="2" t="s">
        <v>70</v>
      </c>
      <c r="L10" s="2" t="s">
        <v>54</v>
      </c>
      <c r="M10" s="36">
        <v>44567</v>
      </c>
      <c r="N10" s="41">
        <v>320</v>
      </c>
    </row>
    <row r="12" spans="2:14" ht="20.100000000000001" customHeight="1" x14ac:dyDescent="0.25">
      <c r="B12" s="18" t="s">
        <v>66</v>
      </c>
      <c r="C12" s="18" t="s">
        <v>53</v>
      </c>
      <c r="D12" s="18" t="s">
        <v>64</v>
      </c>
      <c r="E12" s="34" t="s">
        <v>65</v>
      </c>
      <c r="K12" s="18" t="s">
        <v>66</v>
      </c>
      <c r="L12" s="18" t="s">
        <v>53</v>
      </c>
      <c r="M12" s="18" t="s">
        <v>64</v>
      </c>
      <c r="N12" s="18" t="s">
        <v>65</v>
      </c>
    </row>
    <row r="13" spans="2:14" ht="20.100000000000001" customHeight="1" x14ac:dyDescent="0.25">
      <c r="B13" s="2" t="str" cm="1">
        <f t="array" ref="B13:E13">_xlfn.XLOOKUP(1,(LEFT(B5:B10)="x")*(C5:C10="Australia")*NOT(MONTH(D5:D10)=3),B5:E10)</f>
        <v>x11-004</v>
      </c>
      <c r="C13" s="37" t="str">
        <v>Australia</v>
      </c>
      <c r="D13" s="38">
        <v>44565</v>
      </c>
      <c r="E13" s="42">
        <v>670</v>
      </c>
      <c r="K13" s="2"/>
      <c r="L13" s="37"/>
      <c r="M13" s="38"/>
      <c r="N13" s="42"/>
    </row>
    <row r="14" spans="2:14" ht="20.100000000000001" customHeight="1" x14ac:dyDescent="0.25">
      <c r="C14"/>
      <c r="D14"/>
    </row>
  </sheetData>
  <mergeCells count="2">
    <mergeCell ref="B2:E2"/>
    <mergeCell ref="K2:N2"/>
  </mergeCells>
  <phoneticPr fontId="10" type="noConversion"/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3935-1F1F-49C4-8198-502C51365055}">
  <dimension ref="B2:R9"/>
  <sheetViews>
    <sheetView showGridLines="0" topLeftCell="C1" workbookViewId="0">
      <selection activeCell="R5" sqref="R5"/>
    </sheetView>
  </sheetViews>
  <sheetFormatPr defaultColWidth="9.140625" defaultRowHeight="20.100000000000001" customHeight="1" x14ac:dyDescent="0.25"/>
  <cols>
    <col min="1" max="1" width="4.140625" style="1" customWidth="1"/>
    <col min="2" max="2" width="21.42578125" style="1" customWidth="1"/>
    <col min="3" max="3" width="12.5703125" style="1" customWidth="1"/>
    <col min="4" max="4" width="16.7109375" style="1" customWidth="1"/>
    <col min="5" max="5" width="3.85546875" style="1" customWidth="1"/>
    <col min="6" max="6" width="18.42578125" style="1" customWidth="1"/>
    <col min="7" max="7" width="13.28515625" style="1" customWidth="1"/>
    <col min="8" max="12" width="9.140625" style="1"/>
    <col min="13" max="13" width="23.28515625" style="1" customWidth="1"/>
    <col min="14" max="14" width="10.85546875" style="1" customWidth="1"/>
    <col min="15" max="15" width="16.7109375" style="1" customWidth="1"/>
    <col min="16" max="16" width="3.85546875" style="1" customWidth="1"/>
    <col min="17" max="17" width="15.42578125" style="1" customWidth="1"/>
    <col min="18" max="18" width="11.140625" style="1" customWidth="1"/>
    <col min="19" max="16384" width="9.140625" style="1"/>
  </cols>
  <sheetData>
    <row r="2" spans="2:18" ht="20.100000000000001" customHeight="1" thickBot="1" x14ac:dyDescent="0.3">
      <c r="B2" s="44" t="s">
        <v>75</v>
      </c>
      <c r="C2" s="44"/>
      <c r="D2" s="44"/>
      <c r="E2" s="44"/>
      <c r="F2" s="44"/>
      <c r="G2" s="44"/>
      <c r="M2" s="44" t="s">
        <v>85</v>
      </c>
      <c r="N2" s="44"/>
      <c r="O2" s="44"/>
      <c r="P2" s="44"/>
      <c r="Q2" s="44"/>
      <c r="R2" s="44"/>
    </row>
    <row r="3" spans="2:18" ht="20.100000000000001" customHeight="1" thickTop="1" x14ac:dyDescent="0.25"/>
    <row r="4" spans="2:18" ht="20.100000000000001" customHeight="1" x14ac:dyDescent="0.25">
      <c r="B4" s="16" t="s">
        <v>0</v>
      </c>
      <c r="C4" s="16" t="s">
        <v>1</v>
      </c>
      <c r="D4" s="16" t="s">
        <v>2</v>
      </c>
      <c r="F4" s="18" t="s">
        <v>0</v>
      </c>
      <c r="G4" s="34" t="s">
        <v>2</v>
      </c>
      <c r="M4" s="16" t="s">
        <v>0</v>
      </c>
      <c r="N4" s="16" t="s">
        <v>1</v>
      </c>
      <c r="O4" s="16" t="s">
        <v>2</v>
      </c>
      <c r="Q4" s="18" t="s">
        <v>0</v>
      </c>
      <c r="R4" s="34" t="s">
        <v>2</v>
      </c>
    </row>
    <row r="5" spans="2:18" ht="20.100000000000001" customHeight="1" x14ac:dyDescent="0.25">
      <c r="B5" s="2" t="s">
        <v>86</v>
      </c>
      <c r="C5" s="2">
        <v>1992</v>
      </c>
      <c r="D5" s="3" t="s">
        <v>5</v>
      </c>
      <c r="F5" s="5" t="s">
        <v>74</v>
      </c>
      <c r="G5" s="6" t="str">
        <f>_xlfn.XLOOKUP(F5,B5:B9,D5:D9,,2)</f>
        <v>Action</v>
      </c>
      <c r="M5" s="2" t="s">
        <v>86</v>
      </c>
      <c r="N5" s="2">
        <v>1992</v>
      </c>
      <c r="O5" s="3" t="s">
        <v>5</v>
      </c>
      <c r="Q5" s="5" t="s">
        <v>74</v>
      </c>
      <c r="R5" s="6"/>
    </row>
    <row r="6" spans="2:18" ht="20.100000000000001" customHeight="1" x14ac:dyDescent="0.25">
      <c r="B6" s="2" t="s">
        <v>7</v>
      </c>
      <c r="C6" s="2">
        <v>2008</v>
      </c>
      <c r="D6" s="3" t="s">
        <v>8</v>
      </c>
      <c r="M6" s="2" t="s">
        <v>7</v>
      </c>
      <c r="N6" s="2">
        <v>2008</v>
      </c>
      <c r="O6" s="3" t="s">
        <v>8</v>
      </c>
    </row>
    <row r="7" spans="2:18" ht="20.100000000000001" customHeight="1" x14ac:dyDescent="0.25">
      <c r="B7" s="2" t="s">
        <v>10</v>
      </c>
      <c r="C7" s="2">
        <v>1957</v>
      </c>
      <c r="D7" s="3" t="s">
        <v>5</v>
      </c>
      <c r="M7" s="2" t="s">
        <v>10</v>
      </c>
      <c r="N7" s="2">
        <v>1957</v>
      </c>
      <c r="O7" s="3" t="s">
        <v>5</v>
      </c>
    </row>
    <row r="8" spans="2:18" ht="20.100000000000001" customHeight="1" x14ac:dyDescent="0.25">
      <c r="B8" s="9" t="s">
        <v>12</v>
      </c>
      <c r="C8" s="9">
        <v>1995</v>
      </c>
      <c r="D8" s="3" t="s">
        <v>13</v>
      </c>
      <c r="M8" s="9" t="s">
        <v>12</v>
      </c>
      <c r="N8" s="9">
        <v>1995</v>
      </c>
      <c r="O8" s="3" t="s">
        <v>13</v>
      </c>
    </row>
    <row r="9" spans="2:18" ht="20.100000000000001" customHeight="1" x14ac:dyDescent="0.25">
      <c r="B9" s="8" t="s">
        <v>15</v>
      </c>
      <c r="C9" s="5">
        <v>1992</v>
      </c>
      <c r="D9" s="35" t="s">
        <v>13</v>
      </c>
      <c r="M9" s="8" t="s">
        <v>15</v>
      </c>
      <c r="N9" s="5">
        <v>1992</v>
      </c>
      <c r="O9" s="35" t="s">
        <v>13</v>
      </c>
    </row>
  </sheetData>
  <mergeCells count="2">
    <mergeCell ref="B2:G2"/>
    <mergeCell ref="M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548C-5CFE-43F4-A514-3CBBD0BAC127}">
  <dimension ref="B2:R9"/>
  <sheetViews>
    <sheetView showGridLines="0" workbookViewId="0">
      <selection activeCell="G5" sqref="G5"/>
    </sheetView>
  </sheetViews>
  <sheetFormatPr defaultColWidth="9.140625" defaultRowHeight="20.100000000000001" customHeight="1" x14ac:dyDescent="0.25"/>
  <cols>
    <col min="1" max="1" width="4" style="1" customWidth="1"/>
    <col min="2" max="2" width="21.140625" style="1" customWidth="1"/>
    <col min="3" max="3" width="12.5703125" style="1" customWidth="1"/>
    <col min="4" max="4" width="12.140625" style="1" customWidth="1"/>
    <col min="5" max="5" width="3.5703125" style="1" customWidth="1"/>
    <col min="6" max="6" width="14" style="1" customWidth="1"/>
    <col min="7" max="7" width="13.5703125" style="1" customWidth="1"/>
    <col min="8" max="12" width="9.140625" style="1"/>
    <col min="13" max="13" width="18.85546875" style="1" customWidth="1"/>
    <col min="14" max="14" width="11.85546875" style="1" customWidth="1"/>
    <col min="15" max="15" width="11.7109375" style="1" customWidth="1"/>
    <col min="16" max="16" width="3.7109375" style="1" customWidth="1"/>
    <col min="17" max="17" width="13.7109375" style="1" customWidth="1"/>
    <col min="18" max="16384" width="9.140625" style="1"/>
  </cols>
  <sheetData>
    <row r="2" spans="2:18" ht="20.100000000000001" customHeight="1" thickBot="1" x14ac:dyDescent="0.3">
      <c r="B2" s="44" t="s">
        <v>82</v>
      </c>
      <c r="C2" s="44"/>
      <c r="D2" s="44"/>
      <c r="E2" s="44"/>
      <c r="F2" s="44"/>
      <c r="G2" s="44"/>
      <c r="M2" s="44" t="s">
        <v>85</v>
      </c>
      <c r="N2" s="44"/>
      <c r="O2" s="44"/>
      <c r="P2" s="44"/>
      <c r="Q2" s="44"/>
      <c r="R2" s="44"/>
    </row>
    <row r="3" spans="2:18" ht="20.100000000000001" customHeight="1" thickTop="1" x14ac:dyDescent="0.25"/>
    <row r="4" spans="2:18" ht="20.100000000000001" customHeight="1" x14ac:dyDescent="0.25">
      <c r="B4" s="31" t="s">
        <v>76</v>
      </c>
      <c r="C4" s="31" t="s">
        <v>45</v>
      </c>
      <c r="D4" s="31" t="s">
        <v>46</v>
      </c>
      <c r="F4" s="18" t="s">
        <v>45</v>
      </c>
      <c r="G4" s="34" t="s">
        <v>46</v>
      </c>
      <c r="M4" s="31" t="s">
        <v>76</v>
      </c>
      <c r="N4" s="31" t="s">
        <v>45</v>
      </c>
      <c r="O4" s="31" t="s">
        <v>46</v>
      </c>
      <c r="Q4" s="18" t="s">
        <v>45</v>
      </c>
      <c r="R4" s="34" t="s">
        <v>46</v>
      </c>
    </row>
    <row r="5" spans="2:18" ht="20.100000000000001" customHeight="1" x14ac:dyDescent="0.25">
      <c r="B5" s="28" t="s">
        <v>77</v>
      </c>
      <c r="C5" s="28" t="s">
        <v>48</v>
      </c>
      <c r="D5" s="43">
        <v>100</v>
      </c>
      <c r="F5" s="5" t="s">
        <v>49</v>
      </c>
      <c r="G5" s="40">
        <f>_xlfn.XLOOKUP(F5, C5:C9, D5:D9, ,,-1)</f>
        <v>500</v>
      </c>
      <c r="M5" s="28" t="s">
        <v>77</v>
      </c>
      <c r="N5" s="28" t="s">
        <v>48</v>
      </c>
      <c r="O5" s="43">
        <v>100</v>
      </c>
      <c r="Q5" s="5" t="s">
        <v>49</v>
      </c>
      <c r="R5" s="40"/>
    </row>
    <row r="6" spans="2:18" ht="20.100000000000001" customHeight="1" x14ac:dyDescent="0.25">
      <c r="B6" s="28" t="s">
        <v>78</v>
      </c>
      <c r="C6" s="28" t="s">
        <v>49</v>
      </c>
      <c r="D6" s="43">
        <v>175</v>
      </c>
      <c r="M6" s="28" t="s">
        <v>78</v>
      </c>
      <c r="N6" s="28" t="s">
        <v>49</v>
      </c>
      <c r="O6" s="43">
        <v>175</v>
      </c>
    </row>
    <row r="7" spans="2:18" ht="20.100000000000001" customHeight="1" x14ac:dyDescent="0.25">
      <c r="B7" s="28" t="s">
        <v>79</v>
      </c>
      <c r="C7" s="28" t="s">
        <v>50</v>
      </c>
      <c r="D7" s="43">
        <v>300</v>
      </c>
      <c r="M7" s="28" t="s">
        <v>79</v>
      </c>
      <c r="N7" s="28" t="s">
        <v>50</v>
      </c>
      <c r="O7" s="43">
        <v>300</v>
      </c>
    </row>
    <row r="8" spans="2:18" ht="20.100000000000001" customHeight="1" x14ac:dyDescent="0.25">
      <c r="B8" s="28" t="s">
        <v>80</v>
      </c>
      <c r="C8" s="28" t="s">
        <v>49</v>
      </c>
      <c r="D8" s="43">
        <v>500</v>
      </c>
      <c r="M8" s="28" t="s">
        <v>80</v>
      </c>
      <c r="N8" s="28" t="s">
        <v>49</v>
      </c>
      <c r="O8" s="43">
        <v>500</v>
      </c>
    </row>
    <row r="9" spans="2:18" ht="20.100000000000001" customHeight="1" x14ac:dyDescent="0.25">
      <c r="B9" s="28" t="s">
        <v>81</v>
      </c>
      <c r="C9" s="28" t="s">
        <v>51</v>
      </c>
      <c r="D9" s="43">
        <v>700</v>
      </c>
      <c r="E9" s="30"/>
      <c r="M9" s="28" t="s">
        <v>81</v>
      </c>
      <c r="N9" s="28" t="s">
        <v>51</v>
      </c>
      <c r="O9" s="43">
        <v>700</v>
      </c>
      <c r="P9" s="30"/>
    </row>
  </sheetData>
  <mergeCells count="2">
    <mergeCell ref="B2:G2"/>
    <mergeCell ref="M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6002-0B7B-46BE-84F4-E2DBBCD717BB}">
  <dimension ref="B2:R9"/>
  <sheetViews>
    <sheetView showGridLines="0" workbookViewId="0">
      <selection activeCell="K11" sqref="K11"/>
    </sheetView>
  </sheetViews>
  <sheetFormatPr defaultColWidth="9.140625" defaultRowHeight="20.100000000000001" customHeight="1" x14ac:dyDescent="0.25"/>
  <cols>
    <col min="1" max="1" width="4.140625" style="1" customWidth="1"/>
    <col min="2" max="2" width="21.42578125" style="1" customWidth="1"/>
    <col min="3" max="3" width="12.5703125" style="1" customWidth="1"/>
    <col min="4" max="4" width="16.7109375" style="1" customWidth="1"/>
    <col min="5" max="5" width="3.85546875" style="1" customWidth="1"/>
    <col min="6" max="6" width="14.5703125" style="1" customWidth="1"/>
    <col min="7" max="7" width="18.7109375" style="1" customWidth="1"/>
    <col min="8" max="12" width="9.140625" style="1"/>
    <col min="13" max="13" width="22.85546875" style="1" customWidth="1"/>
    <col min="14" max="14" width="10.7109375" style="1" customWidth="1"/>
    <col min="15" max="15" width="16.85546875" style="1" customWidth="1"/>
    <col min="16" max="16" width="2.42578125" style="1" customWidth="1"/>
    <col min="17" max="17" width="10.5703125" style="1" customWidth="1"/>
    <col min="18" max="18" width="19" style="1" customWidth="1"/>
    <col min="19" max="16384" width="9.140625" style="1"/>
  </cols>
  <sheetData>
    <row r="2" spans="2:18" ht="20.100000000000001" customHeight="1" thickBot="1" x14ac:dyDescent="0.3">
      <c r="B2" s="44" t="s">
        <v>83</v>
      </c>
      <c r="C2" s="44"/>
      <c r="D2" s="44"/>
      <c r="E2" s="44"/>
      <c r="F2" s="44"/>
      <c r="G2" s="44"/>
      <c r="M2" s="44" t="s">
        <v>85</v>
      </c>
      <c r="N2" s="44"/>
      <c r="O2" s="44"/>
      <c r="P2" s="44"/>
      <c r="Q2" s="44"/>
      <c r="R2" s="44"/>
    </row>
    <row r="3" spans="2:18" ht="20.100000000000001" customHeight="1" thickTop="1" x14ac:dyDescent="0.25"/>
    <row r="4" spans="2:18" ht="20.100000000000001" customHeight="1" x14ac:dyDescent="0.25">
      <c r="B4" s="16" t="s">
        <v>0</v>
      </c>
      <c r="C4" s="16" t="s">
        <v>1</v>
      </c>
      <c r="D4" s="16" t="s">
        <v>2</v>
      </c>
      <c r="F4" s="34" t="s">
        <v>2</v>
      </c>
      <c r="G4" s="34" t="s">
        <v>0</v>
      </c>
      <c r="M4" s="16" t="s">
        <v>0</v>
      </c>
      <c r="N4" s="16" t="s">
        <v>1</v>
      </c>
      <c r="O4" s="16" t="s">
        <v>2</v>
      </c>
      <c r="Q4" s="34" t="s">
        <v>2</v>
      </c>
      <c r="R4" s="34" t="s">
        <v>0</v>
      </c>
    </row>
    <row r="5" spans="2:18" ht="20.100000000000001" customHeight="1" x14ac:dyDescent="0.25">
      <c r="B5" s="2" t="s">
        <v>86</v>
      </c>
      <c r="C5" s="2">
        <v>1992</v>
      </c>
      <c r="D5" s="3" t="s">
        <v>5</v>
      </c>
      <c r="F5" s="5" t="s">
        <v>8</v>
      </c>
      <c r="G5" s="6" t="str">
        <f>_xlfn.XLOOKUP(F5,D5:D9,B5:B9)</f>
        <v>The Dark Knight</v>
      </c>
      <c r="M5" s="2" t="s">
        <v>86</v>
      </c>
      <c r="N5" s="2">
        <v>1992</v>
      </c>
      <c r="O5" s="3" t="s">
        <v>5</v>
      </c>
      <c r="Q5" s="5" t="s">
        <v>8</v>
      </c>
      <c r="R5" s="6"/>
    </row>
    <row r="6" spans="2:18" ht="20.100000000000001" customHeight="1" x14ac:dyDescent="0.25">
      <c r="B6" s="2" t="s">
        <v>7</v>
      </c>
      <c r="C6" s="2">
        <v>2008</v>
      </c>
      <c r="D6" s="3" t="s">
        <v>8</v>
      </c>
      <c r="M6" s="2" t="s">
        <v>7</v>
      </c>
      <c r="N6" s="2">
        <v>2008</v>
      </c>
      <c r="O6" s="3" t="s">
        <v>8</v>
      </c>
    </row>
    <row r="7" spans="2:18" ht="20.100000000000001" customHeight="1" x14ac:dyDescent="0.25">
      <c r="B7" s="2" t="s">
        <v>10</v>
      </c>
      <c r="C7" s="2">
        <v>1957</v>
      </c>
      <c r="D7" s="3" t="s">
        <v>5</v>
      </c>
      <c r="M7" s="2" t="s">
        <v>10</v>
      </c>
      <c r="N7" s="2">
        <v>1957</v>
      </c>
      <c r="O7" s="3" t="s">
        <v>5</v>
      </c>
    </row>
    <row r="8" spans="2:18" ht="20.100000000000001" customHeight="1" x14ac:dyDescent="0.25">
      <c r="B8" s="9" t="s">
        <v>12</v>
      </c>
      <c r="C8" s="9">
        <v>1995</v>
      </c>
      <c r="D8" s="3" t="s">
        <v>13</v>
      </c>
      <c r="M8" s="9" t="s">
        <v>12</v>
      </c>
      <c r="N8" s="9">
        <v>1995</v>
      </c>
      <c r="O8" s="3" t="s">
        <v>13</v>
      </c>
    </row>
    <row r="9" spans="2:18" ht="20.100000000000001" customHeight="1" x14ac:dyDescent="0.25">
      <c r="B9" s="8" t="s">
        <v>15</v>
      </c>
      <c r="C9" s="5">
        <v>1992</v>
      </c>
      <c r="D9" s="35" t="s">
        <v>13</v>
      </c>
      <c r="M9" s="8" t="s">
        <v>15</v>
      </c>
      <c r="N9" s="5">
        <v>1992</v>
      </c>
      <c r="O9" s="35" t="s">
        <v>13</v>
      </c>
    </row>
  </sheetData>
  <mergeCells count="2">
    <mergeCell ref="B2:G2"/>
    <mergeCell ref="M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Exact Match</vt:lpstr>
      <vt:lpstr>Approximate Match</vt:lpstr>
      <vt:lpstr>Multiple Values</vt:lpstr>
      <vt:lpstr>Multiple Criteria</vt:lpstr>
      <vt:lpstr>Horizontal Lookup</vt:lpstr>
      <vt:lpstr>Nested Formula</vt:lpstr>
      <vt:lpstr>Solving Error</vt:lpstr>
      <vt:lpstr>Different Functions</vt:lpstr>
      <vt:lpstr>Using Wildcard</vt:lpstr>
      <vt:lpstr>Getting Last Occurrence</vt:lpstr>
      <vt:lpstr>Left 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Brou, Langui Hermann G</cp:lastModifiedBy>
  <cp:revision/>
  <dcterms:created xsi:type="dcterms:W3CDTF">2021-08-11T09:04:00Z</dcterms:created>
  <dcterms:modified xsi:type="dcterms:W3CDTF">2024-10-29T17:17:35Z</dcterms:modified>
  <cp:category/>
  <cp:contentStatus/>
</cp:coreProperties>
</file>