
<file path=[Content_Types].xml><?xml version="1.0" encoding="utf-8"?>
<Types xmlns="http://schemas.openxmlformats.org/package/2006/content-types">
  <Default Extension="jfif"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richPivotRecords1.xml" ContentType="application/vnd.openxmlformats-officedocument.spreadsheetml.richPivot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broul\OneDrive\Desktop\Excel Project\"/>
    </mc:Choice>
  </mc:AlternateContent>
  <xr:revisionPtr revIDLastSave="0" documentId="13_ncr:1_{521C4190-B776-4157-876A-FF0EE6FDB43D}" xr6:coauthVersionLast="47" xr6:coauthVersionMax="47" xr10:uidLastSave="{00000000-0000-0000-0000-000000000000}"/>
  <bookViews>
    <workbookView xWindow="-120" yWindow="-120" windowWidth="29040" windowHeight="15720" activeTab="6" xr2:uid="{D1FC2354-1431-294E-9D05-A71CF1B59C9B}"/>
  </bookViews>
  <sheets>
    <sheet name="Raw" sheetId="1" r:id="rId1"/>
    <sheet name="Pivot_table" sheetId="10" r:id="rId2"/>
    <sheet name="Mano_Clean" sheetId="6" r:id="rId3"/>
    <sheet name="Clean" sheetId="4" r:id="rId4"/>
    <sheet name="Dashbord" sheetId="8" r:id="rId5"/>
    <sheet name="Analysis" sheetId="2" r:id="rId6"/>
    <sheet name="Findings" sheetId="3" r:id="rId7"/>
  </sheets>
  <definedNames>
    <definedName name="_xlnm._FilterDatabase" localSheetId="2" hidden="1">Mano_Clean!$A$2:$K$259</definedName>
    <definedName name="_xlchart.v6.0" hidden="1">Pivot_table!$N$3</definedName>
    <definedName name="_xlchart.v6.1" hidden="1">Pivot_table!$N$4:$N$9</definedName>
    <definedName name="_xlchart.v6.2" hidden="1">Pivot_table!$O$3</definedName>
    <definedName name="_xlchart.v6.3" hidden="1">Pivot_table!$O$4:$O$9</definedName>
    <definedName name="_xlchart.v6.4" hidden="1">Pivot_table!$N$3</definedName>
    <definedName name="_xlchart.v6.5" hidden="1">Pivot_table!$N$4:$N$9</definedName>
    <definedName name="_xlchart.v6.6" hidden="1">Pivot_table!$O$3</definedName>
    <definedName name="_xlchart.v6.7" hidden="1">Pivot_table!$O$4:$O$9</definedName>
    <definedName name="Slicer_City">#N/A</definedName>
    <definedName name="Slicer_Manager">#N/A</definedName>
  </definedNames>
  <calcPr calcId="191029"/>
  <pivotCaches>
    <pivotCache cacheId="43"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8" i="8" l="1"/>
  <c r="H38" i="8"/>
  <c r="I38" i="8"/>
  <c r="J38" i="8"/>
  <c r="K38" i="8"/>
  <c r="L38" i="8"/>
  <c r="L33" i="8"/>
  <c r="L34" i="8"/>
  <c r="L35" i="8"/>
  <c r="L36" i="8"/>
  <c r="L37" i="8"/>
  <c r="G33" i="8"/>
  <c r="H33" i="8"/>
  <c r="I33" i="8"/>
  <c r="J33" i="8"/>
  <c r="K33" i="8"/>
  <c r="G34" i="8"/>
  <c r="H34" i="8"/>
  <c r="I34" i="8"/>
  <c r="J34" i="8"/>
  <c r="K34" i="8"/>
  <c r="G35" i="8"/>
  <c r="H35" i="8"/>
  <c r="I35" i="8"/>
  <c r="J35" i="8"/>
  <c r="K35" i="8"/>
  <c r="G36" i="8"/>
  <c r="H36" i="8"/>
  <c r="I36" i="8"/>
  <c r="J36" i="8"/>
  <c r="K36" i="8"/>
  <c r="G37" i="8"/>
  <c r="H37" i="8"/>
  <c r="I37" i="8"/>
  <c r="J37" i="8"/>
  <c r="K37" i="8"/>
  <c r="F34" i="8"/>
  <c r="F35" i="8"/>
  <c r="F36" i="8"/>
  <c r="F37" i="8"/>
  <c r="F38" i="8"/>
  <c r="F33" i="8"/>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M3" i="4" l="1"/>
  <c r="M4" i="4"/>
  <c r="C10" i="3" s="1"/>
  <c r="M5" i="4"/>
  <c r="M6" i="4"/>
  <c r="M7" i="4"/>
  <c r="M8" i="4"/>
  <c r="M9" i="4"/>
  <c r="M10" i="4"/>
  <c r="M11" i="4"/>
  <c r="M12" i="4"/>
  <c r="M13" i="4"/>
  <c r="M14" i="4"/>
  <c r="M15" i="4"/>
  <c r="C12" i="3" s="1"/>
  <c r="M16" i="4"/>
  <c r="C13" i="3" s="1"/>
  <c r="M17" i="4"/>
  <c r="M18" i="4"/>
  <c r="M19" i="4"/>
  <c r="M20" i="4"/>
  <c r="M21" i="4"/>
  <c r="C9" i="3" s="1"/>
  <c r="M22" i="4"/>
  <c r="M23" i="4"/>
  <c r="C11" i="3" s="1"/>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C6" i="3"/>
  <c r="I256" i="4" a="1"/>
  <c r="I256" i="4" s="1"/>
  <c r="I255" i="4" a="1"/>
  <c r="I255" i="4" s="1"/>
  <c r="I254" i="4" a="1"/>
  <c r="I254" i="4" s="1"/>
  <c r="I253" i="4" a="1"/>
  <c r="I253" i="4" s="1"/>
  <c r="I252" i="4" a="1"/>
  <c r="I252" i="4" s="1"/>
  <c r="I251" i="4" a="1"/>
  <c r="I251" i="4" s="1"/>
  <c r="I250" i="4" a="1"/>
  <c r="I250" i="4" s="1"/>
  <c r="I249" i="4" a="1"/>
  <c r="I249" i="4" s="1"/>
  <c r="I248" i="4" a="1"/>
  <c r="I248" i="4" s="1"/>
  <c r="I247" i="4" a="1"/>
  <c r="I247" i="4" s="1"/>
  <c r="I246" i="4" a="1"/>
  <c r="I246" i="4" s="1"/>
  <c r="I245" i="4" a="1"/>
  <c r="I245" i="4" s="1"/>
  <c r="I244" i="4" a="1"/>
  <c r="I244" i="4" s="1"/>
  <c r="I243" i="4" a="1"/>
  <c r="I243" i="4" s="1"/>
  <c r="I242" i="4" a="1"/>
  <c r="I242" i="4" s="1"/>
  <c r="I241" i="4" a="1"/>
  <c r="I241" i="4" s="1"/>
  <c r="I240" i="4" a="1"/>
  <c r="I240" i="4" s="1"/>
  <c r="I239" i="4" a="1"/>
  <c r="I239" i="4" s="1"/>
  <c r="I238" i="4" a="1"/>
  <c r="I238" i="4" s="1"/>
  <c r="I237" i="4" a="1"/>
  <c r="I237" i="4" s="1"/>
  <c r="I236" i="4" a="1"/>
  <c r="I236" i="4" s="1"/>
  <c r="I235" i="4" a="1"/>
  <c r="I235" i="4" s="1"/>
  <c r="I234" i="4" a="1"/>
  <c r="I234" i="4" s="1"/>
  <c r="I233" i="4" a="1"/>
  <c r="I233" i="4" s="1"/>
  <c r="I232" i="4" a="1"/>
  <c r="I232" i="4" s="1"/>
  <c r="I231" i="4" a="1"/>
  <c r="I231" i="4" s="1"/>
  <c r="I230" i="4" a="1"/>
  <c r="I230" i="4" s="1"/>
  <c r="I229" i="4" a="1"/>
  <c r="I229" i="4" s="1"/>
  <c r="I228" i="4" a="1"/>
  <c r="I228" i="4" s="1"/>
  <c r="I227" i="4" a="1"/>
  <c r="I227" i="4" s="1"/>
  <c r="I226" i="4" a="1"/>
  <c r="I226" i="4" s="1"/>
  <c r="I225" i="4" a="1"/>
  <c r="I225" i="4" s="1"/>
  <c r="I224" i="4" a="1"/>
  <c r="I224" i="4" s="1"/>
  <c r="I223" i="4" a="1"/>
  <c r="I223" i="4" s="1"/>
  <c r="I222" i="4" a="1"/>
  <c r="I222" i="4" s="1"/>
  <c r="I221" i="4" a="1"/>
  <c r="I221" i="4" s="1"/>
  <c r="I220" i="4" a="1"/>
  <c r="I220" i="4" s="1"/>
  <c r="I219" i="4" a="1"/>
  <c r="I219" i="4" s="1"/>
  <c r="I218" i="4" a="1"/>
  <c r="I218" i="4" s="1"/>
  <c r="I217" i="4" a="1"/>
  <c r="I217" i="4" s="1"/>
  <c r="I216" i="4" a="1"/>
  <c r="I216" i="4" s="1"/>
  <c r="I215" i="4" a="1"/>
  <c r="I215" i="4" s="1"/>
  <c r="I214" i="4" a="1"/>
  <c r="I214" i="4" s="1"/>
  <c r="I213" i="4" a="1"/>
  <c r="I213" i="4" s="1"/>
  <c r="I212" i="4" a="1"/>
  <c r="I212" i="4" s="1"/>
  <c r="I211" i="4" a="1"/>
  <c r="I211" i="4" s="1"/>
  <c r="I210" i="4" a="1"/>
  <c r="I210" i="4" s="1"/>
  <c r="I209" i="4" a="1"/>
  <c r="I209" i="4" s="1"/>
  <c r="I208" i="4" a="1"/>
  <c r="I208" i="4" s="1"/>
  <c r="I207" i="4" a="1"/>
  <c r="I207" i="4" s="1"/>
  <c r="I206" i="4" a="1"/>
  <c r="I206" i="4" s="1"/>
  <c r="I205" i="4" a="1"/>
  <c r="I205" i="4" s="1"/>
  <c r="I204" i="4" a="1"/>
  <c r="I204" i="4" s="1"/>
  <c r="I203" i="4" a="1"/>
  <c r="I203" i="4" s="1"/>
  <c r="I202" i="4" a="1"/>
  <c r="I202" i="4" s="1"/>
  <c r="I201" i="4" a="1"/>
  <c r="I201" i="4" s="1"/>
  <c r="I200" i="4" a="1"/>
  <c r="I200" i="4" s="1"/>
  <c r="I199" i="4" a="1"/>
  <c r="I199" i="4" s="1"/>
  <c r="I198" i="4" a="1"/>
  <c r="I198" i="4" s="1"/>
  <c r="I197" i="4" a="1"/>
  <c r="I197" i="4" s="1"/>
  <c r="I196" i="4" a="1"/>
  <c r="I196" i="4" s="1"/>
  <c r="I195" i="4" a="1"/>
  <c r="I195" i="4" s="1"/>
  <c r="I194" i="4" a="1"/>
  <c r="I194" i="4" s="1"/>
  <c r="I193" i="4" a="1"/>
  <c r="I193" i="4" s="1"/>
  <c r="I192" i="4" a="1"/>
  <c r="I192" i="4" s="1"/>
  <c r="I191" i="4" a="1"/>
  <c r="I191" i="4" s="1"/>
  <c r="I190" i="4" a="1"/>
  <c r="I190" i="4" s="1"/>
  <c r="I189" i="4" a="1"/>
  <c r="I189" i="4" s="1"/>
  <c r="I188" i="4" a="1"/>
  <c r="I188" i="4" s="1"/>
  <c r="I187" i="4" a="1"/>
  <c r="I187" i="4" s="1"/>
  <c r="I186" i="4" a="1"/>
  <c r="I186" i="4" s="1"/>
  <c r="I185" i="4" a="1"/>
  <c r="I185" i="4" s="1"/>
  <c r="I184" i="4" a="1"/>
  <c r="I184" i="4" s="1"/>
  <c r="I183" i="4" a="1"/>
  <c r="I183" i="4" s="1"/>
  <c r="I182" i="4" a="1"/>
  <c r="I182" i="4" s="1"/>
  <c r="I181" i="4" a="1"/>
  <c r="I181" i="4" s="1"/>
  <c r="I180" i="4" a="1"/>
  <c r="I180" i="4" s="1"/>
  <c r="I179" i="4" a="1"/>
  <c r="I179" i="4" s="1"/>
  <c r="I178" i="4" a="1"/>
  <c r="I178" i="4" s="1"/>
  <c r="I177" i="4" a="1"/>
  <c r="I177" i="4" s="1"/>
  <c r="I176" i="4" a="1"/>
  <c r="I176" i="4" s="1"/>
  <c r="I175" i="4" a="1"/>
  <c r="I175" i="4" s="1"/>
  <c r="I174" i="4" a="1"/>
  <c r="I174" i="4" s="1"/>
  <c r="I173" i="4" a="1"/>
  <c r="I173" i="4" s="1"/>
  <c r="I172" i="4" a="1"/>
  <c r="I172" i="4" s="1"/>
  <c r="I171" i="4" a="1"/>
  <c r="I171" i="4" s="1"/>
  <c r="I170" i="4" a="1"/>
  <c r="I170" i="4" s="1"/>
  <c r="I169" i="4" a="1"/>
  <c r="I169" i="4" s="1"/>
  <c r="I168" i="4" a="1"/>
  <c r="I168" i="4" s="1"/>
  <c r="I167" i="4" a="1"/>
  <c r="I167" i="4" s="1"/>
  <c r="I166" i="4" a="1"/>
  <c r="I166" i="4" s="1"/>
  <c r="I165" i="4" a="1"/>
  <c r="I165" i="4" s="1"/>
  <c r="I164" i="4" a="1"/>
  <c r="I164" i="4" s="1"/>
  <c r="I163" i="4" a="1"/>
  <c r="I163" i="4" s="1"/>
  <c r="I162" i="4" a="1"/>
  <c r="I162" i="4" s="1"/>
  <c r="I161" i="4" a="1"/>
  <c r="I161" i="4" s="1"/>
  <c r="I160" i="4" a="1"/>
  <c r="I160" i="4" s="1"/>
  <c r="I159" i="4" a="1"/>
  <c r="I159" i="4" s="1"/>
  <c r="I158" i="4" a="1"/>
  <c r="I158" i="4" s="1"/>
  <c r="I157" i="4" a="1"/>
  <c r="I157" i="4" s="1"/>
  <c r="I156" i="4" a="1"/>
  <c r="I156" i="4" s="1"/>
  <c r="I155" i="4" a="1"/>
  <c r="I155" i="4" s="1"/>
  <c r="I154" i="4" a="1"/>
  <c r="I154" i="4" s="1"/>
  <c r="I153" i="4" a="1"/>
  <c r="I153" i="4" s="1"/>
  <c r="I152" i="4" a="1"/>
  <c r="I152" i="4" s="1"/>
  <c r="I151" i="4" a="1"/>
  <c r="I151" i="4" s="1"/>
  <c r="I150" i="4" a="1"/>
  <c r="I150" i="4" s="1"/>
  <c r="I149" i="4" a="1"/>
  <c r="I149" i="4" s="1"/>
  <c r="I148" i="4" a="1"/>
  <c r="I148" i="4" s="1"/>
  <c r="I147" i="4" a="1"/>
  <c r="I147" i="4" s="1"/>
  <c r="I146" i="4" a="1"/>
  <c r="I146" i="4" s="1"/>
  <c r="I145" i="4" a="1"/>
  <c r="I145" i="4" s="1"/>
  <c r="I144" i="4" a="1"/>
  <c r="I144" i="4" s="1"/>
  <c r="I143" i="4" a="1"/>
  <c r="I143" i="4" s="1"/>
  <c r="I142" i="4" a="1"/>
  <c r="I142" i="4" s="1"/>
  <c r="I141" i="4" a="1"/>
  <c r="I141" i="4" s="1"/>
  <c r="I140" i="4" a="1"/>
  <c r="I140" i="4" s="1"/>
  <c r="I139" i="4" a="1"/>
  <c r="I139" i="4" s="1"/>
  <c r="I138" i="4" a="1"/>
  <c r="I138" i="4" s="1"/>
  <c r="I137" i="4" a="1"/>
  <c r="I137" i="4" s="1"/>
  <c r="I136" i="4" a="1"/>
  <c r="I136" i="4" s="1"/>
  <c r="I135" i="4" a="1"/>
  <c r="I135" i="4" s="1"/>
  <c r="I134" i="4" a="1"/>
  <c r="I134" i="4" s="1"/>
  <c r="I133" i="4" a="1"/>
  <c r="I133" i="4" s="1"/>
  <c r="I132" i="4" a="1"/>
  <c r="I132" i="4" s="1"/>
  <c r="I131" i="4" a="1"/>
  <c r="I131" i="4" s="1"/>
  <c r="I130" i="4" a="1"/>
  <c r="I130" i="4" s="1"/>
  <c r="I129" i="4" a="1"/>
  <c r="I129" i="4" s="1"/>
  <c r="I128" i="4" a="1"/>
  <c r="I128" i="4" s="1"/>
  <c r="I127" i="4" a="1"/>
  <c r="I127" i="4" s="1"/>
  <c r="I126" i="4" a="1"/>
  <c r="I126" i="4" s="1"/>
  <c r="I125" i="4" a="1"/>
  <c r="I125" i="4" s="1"/>
  <c r="I124" i="4" a="1"/>
  <c r="I124" i="4" s="1"/>
  <c r="I123" i="4" a="1"/>
  <c r="I123" i="4" s="1"/>
  <c r="I122" i="4" a="1"/>
  <c r="I122" i="4" s="1"/>
  <c r="I121" i="4" a="1"/>
  <c r="I121" i="4" s="1"/>
  <c r="I120" i="4" a="1"/>
  <c r="I120" i="4" s="1"/>
  <c r="I119" i="4" a="1"/>
  <c r="I119" i="4" s="1"/>
  <c r="I118" i="4" a="1"/>
  <c r="I118" i="4" s="1"/>
  <c r="I117" i="4" a="1"/>
  <c r="I117" i="4" s="1"/>
  <c r="I116" i="4" a="1"/>
  <c r="I116" i="4" s="1"/>
  <c r="I115" i="4" a="1"/>
  <c r="I115" i="4" s="1"/>
  <c r="I114" i="4" a="1"/>
  <c r="I114" i="4" s="1"/>
  <c r="I113" i="4" a="1"/>
  <c r="I113" i="4" s="1"/>
  <c r="I112" i="4" a="1"/>
  <c r="I112" i="4" s="1"/>
  <c r="I111" i="4" a="1"/>
  <c r="I111" i="4" s="1"/>
  <c r="I110" i="4" a="1"/>
  <c r="I110" i="4" s="1"/>
  <c r="I109" i="4" a="1"/>
  <c r="I109" i="4" s="1"/>
  <c r="I108" i="4" a="1"/>
  <c r="I108" i="4" s="1"/>
  <c r="I107" i="4" a="1"/>
  <c r="I107" i="4" s="1"/>
  <c r="I106" i="4" a="1"/>
  <c r="I106" i="4" s="1"/>
  <c r="I105" i="4" a="1"/>
  <c r="I105" i="4" s="1"/>
  <c r="I104" i="4" a="1"/>
  <c r="I104" i="4" s="1"/>
  <c r="I103" i="4" a="1"/>
  <c r="I103" i="4" s="1"/>
  <c r="I102" i="4" a="1"/>
  <c r="I102" i="4" s="1"/>
  <c r="I101" i="4" a="1"/>
  <c r="I101" i="4" s="1"/>
  <c r="I100" i="4" a="1"/>
  <c r="I100" i="4" s="1"/>
  <c r="I99" i="4" a="1"/>
  <c r="I99" i="4" s="1"/>
  <c r="I98" i="4" a="1"/>
  <c r="I98" i="4" s="1"/>
  <c r="I97" i="4" a="1"/>
  <c r="I97" i="4" s="1"/>
  <c r="I96" i="4" a="1"/>
  <c r="I96" i="4" s="1"/>
  <c r="I95" i="4" a="1"/>
  <c r="I95" i="4" s="1"/>
  <c r="I94" i="4" a="1"/>
  <c r="I94" i="4" s="1"/>
  <c r="I93" i="4" a="1"/>
  <c r="I93" i="4" s="1"/>
  <c r="I92" i="4" a="1"/>
  <c r="I92" i="4" s="1"/>
  <c r="I91" i="4" a="1"/>
  <c r="I91" i="4" s="1"/>
  <c r="I90" i="4" a="1"/>
  <c r="I90" i="4" s="1"/>
  <c r="I89" i="4" a="1"/>
  <c r="I89" i="4" s="1"/>
  <c r="I88" i="4" a="1"/>
  <c r="I88" i="4" s="1"/>
  <c r="I87" i="4" a="1"/>
  <c r="I87" i="4" s="1"/>
  <c r="I86" i="4" a="1"/>
  <c r="I86" i="4" s="1"/>
  <c r="I85" i="4" a="1"/>
  <c r="I85" i="4" s="1"/>
  <c r="I84" i="4" a="1"/>
  <c r="I84" i="4" s="1"/>
  <c r="I83" i="4" a="1"/>
  <c r="I83" i="4" s="1"/>
  <c r="I82" i="4" a="1"/>
  <c r="I82" i="4" s="1"/>
  <c r="I81" i="4" a="1"/>
  <c r="I81" i="4" s="1"/>
  <c r="I80" i="4" a="1"/>
  <c r="I80" i="4" s="1"/>
  <c r="I79" i="4" a="1"/>
  <c r="I79" i="4" s="1"/>
  <c r="I78" i="4" a="1"/>
  <c r="I78" i="4" s="1"/>
  <c r="I77" i="4" a="1"/>
  <c r="I77" i="4" s="1"/>
  <c r="I76" i="4" a="1"/>
  <c r="I76" i="4" s="1"/>
  <c r="I75" i="4" a="1"/>
  <c r="I75" i="4" s="1"/>
  <c r="I74" i="4" a="1"/>
  <c r="I74" i="4" s="1"/>
  <c r="I73" i="4" a="1"/>
  <c r="I73" i="4" s="1"/>
  <c r="I72" i="4" a="1"/>
  <c r="I72" i="4" s="1"/>
  <c r="I71" i="4" a="1"/>
  <c r="I71" i="4" s="1"/>
  <c r="I70" i="4" a="1"/>
  <c r="I70" i="4" s="1"/>
  <c r="I69" i="4" a="1"/>
  <c r="I69" i="4" s="1"/>
  <c r="I68" i="4" a="1"/>
  <c r="I68" i="4" s="1"/>
  <c r="I67" i="4" a="1"/>
  <c r="I67" i="4" s="1"/>
  <c r="I66" i="4" a="1"/>
  <c r="I66" i="4" s="1"/>
  <c r="I65" i="4" a="1"/>
  <c r="I65" i="4" s="1"/>
  <c r="I64" i="4" a="1"/>
  <c r="I64" i="4" s="1"/>
  <c r="I63" i="4" a="1"/>
  <c r="I63" i="4" s="1"/>
  <c r="I62" i="4" a="1"/>
  <c r="I62" i="4" s="1"/>
  <c r="I61" i="4" a="1"/>
  <c r="I61" i="4" s="1"/>
  <c r="I60" i="4" a="1"/>
  <c r="I60" i="4" s="1"/>
  <c r="I59" i="4" a="1"/>
  <c r="I59" i="4" s="1"/>
  <c r="I58" i="4" a="1"/>
  <c r="I58" i="4" s="1"/>
  <c r="I57" i="4" a="1"/>
  <c r="I57" i="4" s="1"/>
  <c r="I56" i="4" a="1"/>
  <c r="I56" i="4" s="1"/>
  <c r="I55" i="4" a="1"/>
  <c r="I55" i="4" s="1"/>
  <c r="I54" i="4" a="1"/>
  <c r="I54" i="4" s="1"/>
  <c r="I53" i="4" a="1"/>
  <c r="I53" i="4" s="1"/>
  <c r="I52" i="4" a="1"/>
  <c r="I52" i="4" s="1"/>
  <c r="I51" i="4" a="1"/>
  <c r="I51" i="4" s="1"/>
  <c r="I50" i="4" a="1"/>
  <c r="I50" i="4" s="1"/>
  <c r="I49" i="4" a="1"/>
  <c r="I49" i="4" s="1"/>
  <c r="I48" i="4" a="1"/>
  <c r="I48" i="4" s="1"/>
  <c r="I47" i="4" a="1"/>
  <c r="I47" i="4" s="1"/>
  <c r="I46" i="4" a="1"/>
  <c r="I46" i="4" s="1"/>
  <c r="I45" i="4" a="1"/>
  <c r="I45" i="4" s="1"/>
  <c r="I44" i="4" a="1"/>
  <c r="I44" i="4" s="1"/>
  <c r="I43" i="4" a="1"/>
  <c r="I43" i="4" s="1"/>
  <c r="I42" i="4" a="1"/>
  <c r="I42" i="4" s="1"/>
  <c r="I41" i="4" a="1"/>
  <c r="I41" i="4" s="1"/>
  <c r="I40" i="4" a="1"/>
  <c r="I40" i="4" s="1"/>
  <c r="I39" i="4" a="1"/>
  <c r="I39" i="4" s="1"/>
  <c r="I38" i="4" a="1"/>
  <c r="I38" i="4" s="1"/>
  <c r="I37" i="4" a="1"/>
  <c r="I37" i="4" s="1"/>
  <c r="I36" i="4" a="1"/>
  <c r="I36" i="4" s="1"/>
  <c r="I35" i="4" a="1"/>
  <c r="I35" i="4" s="1"/>
  <c r="I34" i="4" a="1"/>
  <c r="I34" i="4" s="1"/>
  <c r="I33" i="4" a="1"/>
  <c r="I33" i="4" s="1"/>
  <c r="I32" i="4" a="1"/>
  <c r="I32" i="4" s="1"/>
  <c r="I31" i="4" a="1"/>
  <c r="I31" i="4" s="1"/>
  <c r="I30" i="4" a="1"/>
  <c r="I30" i="4" s="1"/>
  <c r="I29" i="4" a="1"/>
  <c r="I29" i="4" s="1"/>
  <c r="I28" i="4" a="1"/>
  <c r="I28" i="4" s="1"/>
  <c r="I27" i="4" a="1"/>
  <c r="I27" i="4" s="1"/>
  <c r="I26" i="4" a="1"/>
  <c r="I26" i="4" s="1"/>
  <c r="I25" i="4" a="1"/>
  <c r="I25" i="4" s="1"/>
  <c r="I24" i="4" a="1"/>
  <c r="I24" i="4" s="1"/>
  <c r="I23" i="4" a="1"/>
  <c r="I23" i="4" s="1"/>
  <c r="I22" i="4" a="1"/>
  <c r="I22" i="4" s="1"/>
  <c r="I21" i="4" a="1"/>
  <c r="I21" i="4" s="1"/>
  <c r="I20" i="4" a="1"/>
  <c r="I20" i="4" s="1"/>
  <c r="I19" i="4" a="1"/>
  <c r="I19" i="4" s="1"/>
  <c r="I18" i="4" a="1"/>
  <c r="I18" i="4" s="1"/>
  <c r="I17" i="4" a="1"/>
  <c r="I17" i="4" s="1"/>
  <c r="I16" i="4" a="1"/>
  <c r="I16" i="4" s="1"/>
  <c r="I15" i="4" a="1"/>
  <c r="I15" i="4" s="1"/>
  <c r="I14" i="4" a="1"/>
  <c r="I14" i="4" s="1"/>
  <c r="I13" i="4" a="1"/>
  <c r="I13" i="4" s="1"/>
  <c r="I12" i="4" a="1"/>
  <c r="I12" i="4" s="1"/>
  <c r="I11" i="4" a="1"/>
  <c r="I11" i="4" s="1"/>
  <c r="I10" i="4" a="1"/>
  <c r="I10" i="4" s="1"/>
  <c r="I9" i="4" a="1"/>
  <c r="I9" i="4" s="1"/>
  <c r="I8" i="4" a="1"/>
  <c r="I8" i="4" s="1"/>
  <c r="I7" i="4" a="1"/>
  <c r="I7" i="4" s="1"/>
  <c r="I6" i="4" a="1"/>
  <c r="I6" i="4" s="1"/>
  <c r="I5" i="4" a="1"/>
  <c r="I5" i="4" s="1"/>
  <c r="I4" i="4" a="1"/>
  <c r="I4" i="4" s="1"/>
  <c r="C5" i="3" s="1"/>
  <c r="I3" i="4" a="1"/>
  <c r="I3" i="4" s="1"/>
  <c r="C14" i="3"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5">
    <bk>
      <extLst>
        <ext uri="{3e2802c4-a4d2-4d8b-9148-e3be6c30e623}">
          <xlrd:rvb i="0"/>
        </ext>
      </extLst>
    </bk>
    <bk>
      <extLst>
        <ext uri="{3e2802c4-a4d2-4d8b-9148-e3be6c30e623}">
          <xlrd:rvb i="70"/>
        </ext>
      </extLst>
    </bk>
    <bk>
      <extLst>
        <ext uri="{3e2802c4-a4d2-4d8b-9148-e3be6c30e623}">
          <xlrd:rvb i="142"/>
        </ext>
      </extLst>
    </bk>
    <bk>
      <extLst>
        <ext uri="{3e2802c4-a4d2-4d8b-9148-e3be6c30e623}">
          <xlrd:rvb i="176"/>
        </ext>
      </extLst>
    </bk>
    <bk>
      <extLst>
        <ext uri="{3e2802c4-a4d2-4d8b-9148-e3be6c30e623}">
          <xlrd:rvb i="236"/>
        </ext>
      </extLst>
    </bk>
    <bk>
      <extLst>
        <ext uri="{3e2802c4-a4d2-4d8b-9148-e3be6c30e623}">
          <xlrd:rvb i="256"/>
        </ext>
      </extLst>
    </bk>
    <bk>
      <extLst>
        <ext uri="{3e2802c4-a4d2-4d8b-9148-e3be6c30e623}">
          <xlrd:rvb i="356"/>
        </ext>
      </extLst>
    </bk>
    <bk>
      <extLst>
        <ext uri="{3e2802c4-a4d2-4d8b-9148-e3be6c30e623}">
          <xlrd:rvb i="393"/>
        </ext>
      </extLst>
    </bk>
    <bk>
      <extLst>
        <ext uri="{3e2802c4-a4d2-4d8b-9148-e3be6c30e623}">
          <xlrd:rvb i="426"/>
        </ext>
      </extLst>
    </bk>
    <bk>
      <extLst>
        <ext uri="{3e2802c4-a4d2-4d8b-9148-e3be6c30e623}">
          <xlrd:rvb i="438"/>
        </ext>
      </extLst>
    </bk>
    <bk>
      <extLst>
        <ext uri="{3e2802c4-a4d2-4d8b-9148-e3be6c30e623}">
          <xlrd:rvb i="182"/>
        </ext>
      </extLst>
    </bk>
    <bk>
      <extLst>
        <ext uri="{3e2802c4-a4d2-4d8b-9148-e3be6c30e623}">
          <xlrd:rvb i="262"/>
        </ext>
      </extLst>
    </bk>
    <bk>
      <extLst>
        <ext uri="{3e2802c4-a4d2-4d8b-9148-e3be6c30e623}">
          <xlrd:rvb i="76"/>
        </ext>
      </extLst>
    </bk>
    <bk>
      <extLst>
        <ext uri="{3e2802c4-a4d2-4d8b-9148-e3be6c30e623}">
          <xlrd:rvb i="395"/>
        </ext>
      </extLst>
    </bk>
    <bk>
      <extLst>
        <ext uri="{3e2802c4-a4d2-4d8b-9148-e3be6c30e623}">
          <xlrd:rvb i="444"/>
        </ext>
      </extLst>
    </bk>
  </futureMetadata>
  <futureMetadata name="XLDAPR" count="1">
    <bk>
      <extLst>
        <ext uri="{bdbb8cdc-fa1e-496e-a857-3c3f30c029c3}">
          <xda:dynamicArrayProperties fDynamic="1" fCollapsed="0"/>
        </ext>
      </extLst>
    </bk>
  </futureMetadata>
  <cellMetadata count="1">
    <bk>
      <rc t="2" v="0"/>
    </bk>
  </cellMetadata>
  <valueMetadata count="15">
    <bk>
      <rc t="1" v="0"/>
    </bk>
    <bk>
      <rc t="1" v="1"/>
    </bk>
    <bk>
      <rc t="1" v="2"/>
    </bk>
    <bk>
      <rc t="1" v="3"/>
    </bk>
    <bk>
      <rc t="1" v="4"/>
    </bk>
    <bk>
      <rc t="1" v="5"/>
    </bk>
    <bk>
      <rc t="1" v="6"/>
    </bk>
    <bk>
      <rc t="1" v="7"/>
    </bk>
    <bk>
      <rc t="1" v="8"/>
    </bk>
    <bk>
      <rc t="1" v="9"/>
    </bk>
    <bk>
      <rc t="1" v="10"/>
    </bk>
    <bk>
      <rc t="1" v="11"/>
    </bk>
    <bk>
      <rc t="1" v="12"/>
    </bk>
    <bk>
      <rc t="1" v="13"/>
    </bk>
    <bk>
      <rc t="1" v="14"/>
    </bk>
  </valueMetadata>
</metadata>
</file>

<file path=xl/sharedStrings.xml><?xml version="1.0" encoding="utf-8"?>
<sst xmlns="http://schemas.openxmlformats.org/spreadsheetml/2006/main" count="3467" uniqueCount="72">
  <si>
    <t>Order ID</t>
  </si>
  <si>
    <t>Date</t>
  </si>
  <si>
    <t>Product</t>
  </si>
  <si>
    <t>Price</t>
  </si>
  <si>
    <t>Quantity</t>
  </si>
  <si>
    <t>Purchase Type</t>
  </si>
  <si>
    <t>Payment Method</t>
  </si>
  <si>
    <t>Manager</t>
  </si>
  <si>
    <t>City</t>
  </si>
  <si>
    <t>Fries</t>
  </si>
  <si>
    <t xml:space="preserve">Online </t>
  </si>
  <si>
    <t xml:space="preserve"> Gift Card</t>
  </si>
  <si>
    <t>Tom      Jackson</t>
  </si>
  <si>
    <t>London</t>
  </si>
  <si>
    <t>Beverages</t>
  </si>
  <si>
    <t xml:space="preserve">       Pablo Perez</t>
  </si>
  <si>
    <t>Madrid</t>
  </si>
  <si>
    <t>Sides &amp; Other</t>
  </si>
  <si>
    <t xml:space="preserve">In-store </t>
  </si>
  <si>
    <t>Joao    Silva</t>
  </si>
  <si>
    <t>Lisbon</t>
  </si>
  <si>
    <t>Burgers</t>
  </si>
  <si>
    <t xml:space="preserve"> Credit Card</t>
  </si>
  <si>
    <t>Walter Muller</t>
  </si>
  <si>
    <t>Berlin</t>
  </si>
  <si>
    <t>Chicken Sandwiches</t>
  </si>
  <si>
    <t>Remy    Monet</t>
  </si>
  <si>
    <t>Paris</t>
  </si>
  <si>
    <t>Remy Monet</t>
  </si>
  <si>
    <t xml:space="preserve">       Remy Monet</t>
  </si>
  <si>
    <t>Remy     Monet</t>
  </si>
  <si>
    <t>Pablo Perez</t>
  </si>
  <si>
    <t>Pablo   Perez</t>
  </si>
  <si>
    <t>Pablo  Perez</t>
  </si>
  <si>
    <t>Pablo    Perez</t>
  </si>
  <si>
    <t>Joao Silva</t>
  </si>
  <si>
    <t xml:space="preserve">Drive-thru </t>
  </si>
  <si>
    <t xml:space="preserve"> Cash</t>
  </si>
  <si>
    <t>Tom Jackson</t>
  </si>
  <si>
    <t>Data Analysis Questions</t>
  </si>
  <si>
    <t>1) What is our best selling product?</t>
  </si>
  <si>
    <t>2) What is our total revenue?</t>
  </si>
  <si>
    <t>3) What is the revenue breakdown by payment method?</t>
  </si>
  <si>
    <t>Select Manager -&gt;</t>
  </si>
  <si>
    <t>Geography</t>
  </si>
  <si>
    <t>Country</t>
  </si>
  <si>
    <t>Revenue</t>
  </si>
  <si>
    <t>Total</t>
  </si>
  <si>
    <t>Cost</t>
  </si>
  <si>
    <t>Online</t>
  </si>
  <si>
    <t>In-Store</t>
  </si>
  <si>
    <t>Drive-Thru</t>
  </si>
  <si>
    <t>Gift Card</t>
  </si>
  <si>
    <t>Credit Card</t>
  </si>
  <si>
    <t>Cash</t>
  </si>
  <si>
    <t>Country/Region</t>
  </si>
  <si>
    <t>Sum of Revenue</t>
  </si>
  <si>
    <t>Total Order</t>
  </si>
  <si>
    <t>Total Quantity</t>
  </si>
  <si>
    <t>Total Revenue</t>
  </si>
  <si>
    <t>Row Labels</t>
  </si>
  <si>
    <t>Grand Total</t>
  </si>
  <si>
    <t>Column Labels</t>
  </si>
  <si>
    <t>Total Cost</t>
  </si>
  <si>
    <t>Profit</t>
  </si>
  <si>
    <t>Sum of Profit</t>
  </si>
  <si>
    <t>Profitt</t>
  </si>
  <si>
    <t>Average of Profit</t>
  </si>
  <si>
    <t>Berverages</t>
  </si>
  <si>
    <t>Burger</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</si>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</sst>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_-* #,##0.00_-;\-* #,##0.00_-;_-* &quot;-&quot;??_-;_-@_-"/>
    <numFmt numFmtId="165" formatCode="_-[$$-409]* #,##0.00_ ;_-[$$-409]* \-#,##0.00\ ;_-[$$-409]* &quot;-&quot;??_ ;_-@_ "/>
    <numFmt numFmtId="166" formatCode="_-[$$-409]* #,##0_ ;_-[$$-409]* \-#,##0\ ;_-[$$-409]* &quot;-&quot;??_ ;_-@_ "/>
  </numFmts>
  <fonts count="11" x14ac:knownFonts="1">
    <font>
      <sz val="12"/>
      <color theme="1"/>
      <name val="Calibri"/>
      <family val="2"/>
      <scheme val="minor"/>
    </font>
    <font>
      <sz val="11"/>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i/>
      <sz val="12"/>
      <color theme="1"/>
      <name val="Calibri"/>
      <family val="2"/>
      <scheme val="minor"/>
    </font>
    <font>
      <u/>
      <sz val="11"/>
      <color theme="10"/>
      <name val="Calibri"/>
      <family val="2"/>
      <scheme val="minor"/>
    </font>
    <font>
      <b/>
      <sz val="12"/>
      <color theme="5"/>
      <name val="Calibri"/>
      <family val="2"/>
      <scheme val="minor"/>
    </font>
    <font>
      <b/>
      <sz val="12"/>
      <color theme="4"/>
      <name val="Calibri"/>
      <family val="2"/>
      <scheme val="minor"/>
    </font>
  </fonts>
  <fills count="4">
    <fill>
      <patternFill patternType="none"/>
    </fill>
    <fill>
      <patternFill patternType="gray125"/>
    </fill>
    <fill>
      <patternFill patternType="solid">
        <fgColor rgb="FF073673"/>
        <bgColor indexed="64"/>
      </patternFill>
    </fill>
    <fill>
      <patternFill patternType="solid">
        <fgColor theme="0" tint="-4.9989318521683403E-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
    <xf numFmtId="0" fontId="0" fillId="0" borderId="0"/>
    <xf numFmtId="164" fontId="2" fillId="0" borderId="0" applyFont="0" applyFill="0" applyBorder="0" applyAlignment="0" applyProtection="0"/>
    <xf numFmtId="0" fontId="1" fillId="0" borderId="0"/>
    <xf numFmtId="0" fontId="8" fillId="0" borderId="0" applyNumberFormat="0" applyFill="0" applyBorder="0" applyAlignment="0" applyProtection="0"/>
  </cellStyleXfs>
  <cellXfs count="42">
    <xf numFmtId="0" fontId="0" fillId="0" borderId="0" xfId="0"/>
    <xf numFmtId="0" fontId="3" fillId="2" borderId="0" xfId="0" applyFont="1" applyFill="1" applyAlignment="1">
      <alignment horizontal="center" vertical="center"/>
    </xf>
    <xf numFmtId="0" fontId="3" fillId="2" borderId="0" xfId="0" applyFont="1" applyFill="1" applyAlignment="1">
      <alignment horizontal="center" vertical="center" wrapText="1"/>
    </xf>
    <xf numFmtId="0" fontId="0" fillId="0" borderId="0" xfId="0" applyAlignment="1">
      <alignment horizontal="center"/>
    </xf>
    <xf numFmtId="14" fontId="0" fillId="0" borderId="0" xfId="0" applyNumberFormat="1" applyAlignment="1">
      <alignment horizontal="left"/>
    </xf>
    <xf numFmtId="2" fontId="0" fillId="0" borderId="0" xfId="0" applyNumberFormat="1" applyAlignment="1">
      <alignment horizontal="center"/>
    </xf>
    <xf numFmtId="0" fontId="6" fillId="0" borderId="0" xfId="0" applyFont="1"/>
    <xf numFmtId="0" fontId="3" fillId="2" borderId="0" xfId="0" applyFont="1" applyFill="1" applyAlignment="1">
      <alignment horizontal="left" indent="1"/>
    </xf>
    <xf numFmtId="0" fontId="4" fillId="3" borderId="0" xfId="0" applyFont="1" applyFill="1" applyAlignment="1">
      <alignment horizontal="left" indent="1"/>
    </xf>
    <xf numFmtId="0" fontId="4" fillId="3" borderId="0" xfId="0" applyFont="1" applyFill="1"/>
    <xf numFmtId="0" fontId="0" fillId="0" borderId="0" xfId="0" applyAlignment="1">
      <alignment horizontal="left" indent="1"/>
    </xf>
    <xf numFmtId="0" fontId="4" fillId="0" borderId="0" xfId="0" applyFont="1"/>
    <xf numFmtId="0" fontId="7" fillId="0" borderId="0" xfId="0" applyFont="1"/>
    <xf numFmtId="0" fontId="4" fillId="3" borderId="1" xfId="0" applyFont="1" applyFill="1" applyBorder="1" applyAlignment="1">
      <alignment horizontal="center"/>
    </xf>
    <xf numFmtId="165" fontId="0" fillId="0" borderId="0" xfId="1" applyNumberFormat="1" applyFont="1" applyAlignment="1">
      <alignment horizontal="center"/>
    </xf>
    <xf numFmtId="0" fontId="0" fillId="0" borderId="0" xfId="0" applyAlignment="1">
      <alignment horizontal="left"/>
    </xf>
    <xf numFmtId="166" fontId="0" fillId="0" borderId="0" xfId="0" applyNumberFormat="1"/>
    <xf numFmtId="0" fontId="4" fillId="0" borderId="2" xfId="0" applyFont="1" applyBorder="1" applyAlignment="1">
      <alignment horizontal="left"/>
    </xf>
    <xf numFmtId="166" fontId="4" fillId="0" borderId="2" xfId="0" applyNumberFormat="1" applyFont="1" applyBorder="1"/>
    <xf numFmtId="0" fontId="5" fillId="0" borderId="0" xfId="0" applyFont="1"/>
    <xf numFmtId="1" fontId="0" fillId="0" borderId="0" xfId="0" applyNumberFormat="1" applyAlignment="1">
      <alignment horizontal="center"/>
    </xf>
    <xf numFmtId="14" fontId="3" fillId="2" borderId="0" xfId="0" applyNumberFormat="1" applyFont="1" applyFill="1" applyAlignment="1">
      <alignment horizontal="center" vertical="center"/>
    </xf>
    <xf numFmtId="14" fontId="0" fillId="0" borderId="0" xfId="0" applyNumberFormat="1"/>
    <xf numFmtId="44" fontId="3" fillId="2" borderId="0" xfId="0" applyNumberFormat="1" applyFont="1" applyFill="1" applyAlignment="1">
      <alignment horizontal="center" vertical="center" wrapText="1"/>
    </xf>
    <xf numFmtId="44" fontId="0" fillId="0" borderId="0" xfId="0" applyNumberFormat="1" applyAlignment="1">
      <alignment horizontal="center"/>
    </xf>
    <xf numFmtId="44" fontId="0" fillId="0" borderId="0" xfId="0" applyNumberFormat="1"/>
    <xf numFmtId="0" fontId="0" fillId="0" borderId="0" xfId="0" pivotButton="1"/>
    <xf numFmtId="10" fontId="0" fillId="0" borderId="0" xfId="0" applyNumberFormat="1"/>
    <xf numFmtId="9" fontId="0" fillId="0" borderId="0" xfId="0" applyNumberFormat="1"/>
    <xf numFmtId="0" fontId="0" fillId="0" borderId="3" xfId="0" applyBorder="1"/>
    <xf numFmtId="0" fontId="0" fillId="0" borderId="4" xfId="0" applyBorder="1"/>
    <xf numFmtId="0" fontId="0" fillId="0" borderId="5" xfId="0" applyBorder="1"/>
    <xf numFmtId="44" fontId="0" fillId="0" borderId="6" xfId="0" applyNumberFormat="1" applyBorder="1"/>
    <xf numFmtId="44" fontId="0" fillId="0" borderId="7" xfId="0" applyNumberFormat="1" applyBorder="1"/>
    <xf numFmtId="44" fontId="0" fillId="0" borderId="8" xfId="0" applyNumberFormat="1" applyBorder="1"/>
    <xf numFmtId="44" fontId="0" fillId="0" borderId="9" xfId="0" applyNumberFormat="1" applyBorder="1"/>
    <xf numFmtId="44" fontId="0" fillId="0" borderId="10" xfId="0" applyNumberFormat="1" applyBorder="1"/>
    <xf numFmtId="44" fontId="0" fillId="0" borderId="11" xfId="0" applyNumberFormat="1" applyBorder="1"/>
    <xf numFmtId="0" fontId="4" fillId="0" borderId="0" xfId="0" applyFont="1" applyAlignment="1">
      <alignment horizontal="center"/>
    </xf>
    <xf numFmtId="0" fontId="9" fillId="0" borderId="0" xfId="0" applyFont="1"/>
    <xf numFmtId="0" fontId="10" fillId="0" borderId="0" xfId="0" applyFont="1"/>
    <xf numFmtId="0" fontId="3" fillId="2" borderId="0" xfId="0" applyFont="1" applyFill="1" applyAlignment="1">
      <alignment horizontal="center"/>
    </xf>
  </cellXfs>
  <cellStyles count="4">
    <cellStyle name="Comma" xfId="1" builtinId="3"/>
    <cellStyle name="Hyperlink 2 2" xfId="3" xr:uid="{F249171E-1D60-42F4-A03F-480C913218A3}"/>
    <cellStyle name="Normal" xfId="0" builtinId="0"/>
    <cellStyle name="Normal 2" xfId="2" xr:uid="{0CD8B2A8-DB45-4C19-8BF1-7AC1BB4A4279}"/>
  </cellStyles>
  <dxfs count="23">
    <dxf>
      <numFmt numFmtId="0" formatCode="General"/>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167" formatCode="d/m/yy"/>
      <alignment horizontal="left"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073673"/>
        </patternFill>
      </fill>
      <alignment horizontal="center" vertical="center" textRotation="0" wrapText="0" indent="0" justifyLastLine="0" shrinkToFit="0" readingOrder="0"/>
    </dxf>
    <dxf>
      <numFmt numFmtId="0" formatCode="General"/>
    </dxf>
    <dxf>
      <numFmt numFmtId="0" formatCode="General"/>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34" formatCode="_(&quot;$&quot;* #,##0.00_);_(&quot;$&quot;* \(#,##0.00\);_(&quot;$&quot;* &quot;-&quot;??_);_(@_)"/>
      <alignment horizontal="center" vertical="bottom" textRotation="0" wrapText="0" indent="0" justifyLastLine="0" shrinkToFit="0" readingOrder="0"/>
    </dxf>
    <dxf>
      <numFmt numFmtId="19" formatCode="m/d/yyyy"/>
      <alignment horizontal="left"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073673"/>
        </patternFill>
      </fill>
      <alignment horizontal="center" vertical="center" textRotation="0" wrapText="0" indent="0" justifyLastLine="0" shrinkToFit="0" readingOrder="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18" Type="http://schemas.microsoft.com/office/2017/06/relationships/rdArray" Target="richData/rdarray.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20/07/relationships/rdRichValueWebImage" Target="richData/rdRichValueWebImage.xml"/><Relationship Id="rId23" Type="http://schemas.openxmlformats.org/officeDocument/2006/relationships/calcChain" Target="calcChain.xml"/><Relationship Id="rId10" Type="http://schemas.microsoft.com/office/2007/relationships/slicerCache" Target="slicerCaches/slicerCache2.xml"/><Relationship Id="rId19" Type="http://schemas.microsoft.com/office/2017/06/relationships/richStyles" Target="richData/richStyles.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eetMetadata" Target="metadata.xml"/><Relationship Id="rId22"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[Day_17_Start-Data-Analysis_clean_Pivottable_Chart.xlsx]Pivot_table!PivotTable6</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alpha val="9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Pivot_table!$B$17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04-4045-A00A-ECC4290527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04-4045-A00A-ECC4290527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04-4045-A00A-ECC42905277C}"/>
              </c:ext>
            </c:extLst>
          </c:dPt>
          <c:cat>
            <c:strRef>
              <c:f>Pivot_table!$A$18:$A$21</c:f>
              <c:strCache>
                <c:ptCount val="3"/>
                <c:pt idx="0">
                  <c:v>Cash</c:v>
                </c:pt>
                <c:pt idx="1">
                  <c:v>Credit Card</c:v>
                </c:pt>
                <c:pt idx="2">
                  <c:v>Gift Card</c:v>
                </c:pt>
              </c:strCache>
            </c:strRef>
          </c:cat>
          <c:val>
            <c:numRef>
              <c:f>Pivot_table!$B$18:$B$21</c:f>
              <c:numCache>
                <c:formatCode>0.00%</c:formatCode>
                <c:ptCount val="3"/>
                <c:pt idx="0">
                  <c:v>0.28693075018514225</c:v>
                </c:pt>
                <c:pt idx="1">
                  <c:v>0.50931053750508559</c:v>
                </c:pt>
                <c:pt idx="2">
                  <c:v>0.20375871230977219</c:v>
                </c:pt>
              </c:numCache>
            </c:numRef>
          </c:val>
          <c:extLst>
            <c:ext xmlns:c16="http://schemas.microsoft.com/office/drawing/2014/chart" uri="{C3380CC4-5D6E-409C-BE32-E72D297353CC}">
              <c16:uniqueId val="{00000000-0B6D-403B-9DD8-A4C017DB2F9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alpha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45000"/>
        </a:schemeClr>
      </a:solidFill>
      <a:round/>
    </a:ln>
    <a:effectLst/>
  </c:spPr>
  <c:txPr>
    <a:bodyPr/>
    <a:lstStyle/>
    <a:p>
      <a:pPr>
        <a:defRPr>
          <a:solidFill>
            <a:schemeClr val="tx1">
              <a:alpha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[Day_17_Start-Data-Analysis_clean_Pivottable_Chart.xlsx]Pivot_table!PivotTable5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Pivot_table!$B$7:$B$8</c:f>
              <c:strCache>
                <c:ptCount val="1"/>
                <c:pt idx="0">
                  <c:v>Beverages</c:v>
                </c:pt>
              </c:strCache>
            </c:strRef>
          </c:tx>
          <c:spPr>
            <a:solidFill>
              <a:schemeClr val="accent1"/>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Pivot_table!$B$9:$B$14</c:f>
              <c:numCache>
                <c:formatCode>General</c:formatCode>
                <c:ptCount val="5"/>
                <c:pt idx="0">
                  <c:v>56129.559999999969</c:v>
                </c:pt>
                <c:pt idx="1">
                  <c:v>18402.100000000002</c:v>
                </c:pt>
                <c:pt idx="2">
                  <c:v>10401.700000000001</c:v>
                </c:pt>
                <c:pt idx="3">
                  <c:v>28803.799999999996</c:v>
                </c:pt>
                <c:pt idx="4">
                  <c:v>12000.6</c:v>
                </c:pt>
              </c:numCache>
            </c:numRef>
          </c:val>
          <c:extLst>
            <c:ext xmlns:c16="http://schemas.microsoft.com/office/drawing/2014/chart" uri="{C3380CC4-5D6E-409C-BE32-E72D297353CC}">
              <c16:uniqueId val="{00000000-56B4-47B4-BBB8-FE78CB7FDD64}"/>
            </c:ext>
          </c:extLst>
        </c:ser>
        <c:ser>
          <c:idx val="1"/>
          <c:order val="1"/>
          <c:tx>
            <c:strRef>
              <c:f>Pivot_table!$C$7:$C$8</c:f>
              <c:strCache>
                <c:ptCount val="1"/>
                <c:pt idx="0">
                  <c:v>Burgers</c:v>
                </c:pt>
              </c:strCache>
            </c:strRef>
          </c:tx>
          <c:spPr>
            <a:solidFill>
              <a:schemeClr val="accent2"/>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Pivot_table!$C$9:$C$14</c:f>
              <c:numCache>
                <c:formatCode>General</c:formatCode>
                <c:ptCount val="5"/>
                <c:pt idx="0">
                  <c:v>123561.93</c:v>
                </c:pt>
                <c:pt idx="1">
                  <c:v>73692.27</c:v>
                </c:pt>
                <c:pt idx="2">
                  <c:v>39437.640000000007</c:v>
                </c:pt>
                <c:pt idx="3">
                  <c:v>101880.57</c:v>
                </c:pt>
                <c:pt idx="4">
                  <c:v>53427.87000000001</c:v>
                </c:pt>
              </c:numCache>
            </c:numRef>
          </c:val>
          <c:extLst>
            <c:ext xmlns:c16="http://schemas.microsoft.com/office/drawing/2014/chart" uri="{C3380CC4-5D6E-409C-BE32-E72D297353CC}">
              <c16:uniqueId val="{00000001-56B4-47B4-BBB8-FE78CB7FDD64}"/>
            </c:ext>
          </c:extLst>
        </c:ser>
        <c:ser>
          <c:idx val="2"/>
          <c:order val="2"/>
          <c:tx>
            <c:strRef>
              <c:f>Pivot_table!$D$7:$D$8</c:f>
              <c:strCache>
                <c:ptCount val="1"/>
                <c:pt idx="0">
                  <c:v>Chicken Sandwiches</c:v>
                </c:pt>
              </c:strCache>
            </c:strRef>
          </c:tx>
          <c:spPr>
            <a:solidFill>
              <a:schemeClr val="accent3"/>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Pivot_table!$D$9:$D$14</c:f>
              <c:numCache>
                <c:formatCode>General</c:formatCode>
                <c:ptCount val="5"/>
                <c:pt idx="0">
                  <c:v>36792.700000000012</c:v>
                </c:pt>
                <c:pt idx="1">
                  <c:v>18089.099999999999</c:v>
                </c:pt>
                <c:pt idx="2">
                  <c:v>12059.4</c:v>
                </c:pt>
                <c:pt idx="3">
                  <c:v>32158.400000000009</c:v>
                </c:pt>
                <c:pt idx="4">
                  <c:v>16039.399999999998</c:v>
                </c:pt>
              </c:numCache>
            </c:numRef>
          </c:val>
          <c:extLst>
            <c:ext xmlns:c16="http://schemas.microsoft.com/office/drawing/2014/chart" uri="{C3380CC4-5D6E-409C-BE32-E72D297353CC}">
              <c16:uniqueId val="{00000002-56B4-47B4-BBB8-FE78CB7FDD64}"/>
            </c:ext>
          </c:extLst>
        </c:ser>
        <c:ser>
          <c:idx val="3"/>
          <c:order val="3"/>
          <c:tx>
            <c:strRef>
              <c:f>Pivot_table!$E$7:$E$8</c:f>
              <c:strCache>
                <c:ptCount val="1"/>
                <c:pt idx="0">
                  <c:v>Fries</c:v>
                </c:pt>
              </c:strCache>
            </c:strRef>
          </c:tx>
          <c:spPr>
            <a:solidFill>
              <a:schemeClr val="accent4"/>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Pivot_table!$E$9:$E$14</c:f>
              <c:numCache>
                <c:formatCode>General</c:formatCode>
                <c:ptCount val="5"/>
                <c:pt idx="0">
                  <c:v>47716.880000000005</c:v>
                </c:pt>
                <c:pt idx="1">
                  <c:v>17219.660000000003</c:v>
                </c:pt>
                <c:pt idx="2">
                  <c:v>13014.210000000003</c:v>
                </c:pt>
                <c:pt idx="3">
                  <c:v>34638.249999999993</c:v>
                </c:pt>
                <c:pt idx="4">
                  <c:v>13213.140000000001</c:v>
                </c:pt>
              </c:numCache>
            </c:numRef>
          </c:val>
          <c:extLst>
            <c:ext xmlns:c16="http://schemas.microsoft.com/office/drawing/2014/chart" uri="{C3380CC4-5D6E-409C-BE32-E72D297353CC}">
              <c16:uniqueId val="{00000003-56B4-47B4-BBB8-FE78CB7FDD64}"/>
            </c:ext>
          </c:extLst>
        </c:ser>
        <c:ser>
          <c:idx val="4"/>
          <c:order val="4"/>
          <c:tx>
            <c:strRef>
              <c:f>Pivot_table!$F$7:$F$8</c:f>
              <c:strCache>
                <c:ptCount val="1"/>
                <c:pt idx="0">
                  <c:v>Sides &amp; Other</c:v>
                </c:pt>
              </c:strCache>
            </c:strRef>
          </c:tx>
          <c:spPr>
            <a:solidFill>
              <a:schemeClr val="accent5"/>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Pivot_table!$F$9:$F$14</c:f>
              <c:numCache>
                <c:formatCode>General</c:formatCode>
                <c:ptCount val="5"/>
                <c:pt idx="0">
                  <c:v>19354.29</c:v>
                </c:pt>
                <c:pt idx="1">
                  <c:v>9026.91</c:v>
                </c:pt>
                <c:pt idx="2">
                  <c:v>5014.95</c:v>
                </c:pt>
                <c:pt idx="3">
                  <c:v>14041.859999999999</c:v>
                </c:pt>
                <c:pt idx="4">
                  <c:v>6017.94</c:v>
                </c:pt>
              </c:numCache>
            </c:numRef>
          </c:val>
          <c:extLst>
            <c:ext xmlns:c16="http://schemas.microsoft.com/office/drawing/2014/chart" uri="{C3380CC4-5D6E-409C-BE32-E72D297353CC}">
              <c16:uniqueId val="{00000004-56B4-47B4-BBB8-FE78CB7FDD64}"/>
            </c:ext>
          </c:extLst>
        </c:ser>
        <c:dLbls>
          <c:showLegendKey val="0"/>
          <c:showVal val="0"/>
          <c:showCatName val="0"/>
          <c:showSerName val="0"/>
          <c:showPercent val="0"/>
          <c:showBubbleSize val="0"/>
        </c:dLbls>
        <c:gapWidth val="219"/>
        <c:overlap val="-27"/>
        <c:axId val="436343663"/>
        <c:axId val="436340783"/>
      </c:barChart>
      <c:catAx>
        <c:axId val="43634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340783"/>
        <c:crosses val="autoZero"/>
        <c:auto val="1"/>
        <c:lblAlgn val="ctr"/>
        <c:lblOffset val="100"/>
        <c:noMultiLvlLbl val="0"/>
      </c:catAx>
      <c:valAx>
        <c:axId val="436340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343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[Day_17_Start-Data-Analysis_clean_Pivottable_Chart.xlsx]Pivot_table!PivotTable6</c:name>
    <c:fmtId val="10"/>
  </c:pivotSource>
  <c:chart>
    <c:title>
      <c:tx>
        <c:rich>
          <a:bodyPr rot="0" spcFirstLastPara="1" vertOverflow="ellipsis" vert="horz" wrap="square" anchor="ctr" anchorCtr="1"/>
          <a:lstStyle/>
          <a:p>
            <a:pPr>
              <a:defRPr sz="1800" b="1" i="0" u="none" strike="noStrike" kern="1200" spc="0" baseline="0">
                <a:solidFill>
                  <a:srgbClr val="002060">
                    <a:alpha val="95000"/>
                  </a:srgbClr>
                </a:solidFill>
                <a:latin typeface="+mn-lt"/>
                <a:ea typeface="+mn-ea"/>
                <a:cs typeface="+mn-cs"/>
              </a:defRPr>
            </a:pPr>
            <a:r>
              <a:rPr lang="en-US" sz="1800" b="1">
                <a:solidFill>
                  <a:srgbClr val="002060">
                    <a:alpha val="95000"/>
                  </a:srgbClr>
                </a:solidFill>
              </a:rPr>
              <a:t>Profit</a:t>
            </a:r>
            <a:r>
              <a:rPr lang="en-US" sz="1800" b="1" baseline="0">
                <a:solidFill>
                  <a:srgbClr val="002060">
                    <a:alpha val="95000"/>
                  </a:srgbClr>
                </a:solidFill>
              </a:rPr>
              <a:t> by Payment Method</a:t>
            </a:r>
            <a:endParaRPr lang="en-US" sz="1800" b="1">
              <a:solidFill>
                <a:srgbClr val="002060">
                  <a:alpha val="95000"/>
                </a:srgb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rgbClr val="002060">
                  <a:alpha val="95000"/>
                </a:srgb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alpha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Pivot_table!$B$17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B1-45B4-A943-0A2A3D9F2F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B1-45B4-A943-0A2A3D9F2F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B1-45B4-A943-0A2A3D9F2FC6}"/>
              </c:ext>
            </c:extLst>
          </c:dPt>
          <c:cat>
            <c:strRef>
              <c:f>Pivot_table!$A$18:$A$21</c:f>
              <c:strCache>
                <c:ptCount val="3"/>
                <c:pt idx="0">
                  <c:v>Cash</c:v>
                </c:pt>
                <c:pt idx="1">
                  <c:v>Credit Card</c:v>
                </c:pt>
                <c:pt idx="2">
                  <c:v>Gift Card</c:v>
                </c:pt>
              </c:strCache>
            </c:strRef>
          </c:cat>
          <c:val>
            <c:numRef>
              <c:f>Pivot_table!$B$18:$B$21</c:f>
              <c:numCache>
                <c:formatCode>0.00%</c:formatCode>
                <c:ptCount val="3"/>
                <c:pt idx="0">
                  <c:v>0.28693075018514225</c:v>
                </c:pt>
                <c:pt idx="1">
                  <c:v>0.50931053750508559</c:v>
                </c:pt>
                <c:pt idx="2">
                  <c:v>0.20375871230977219</c:v>
                </c:pt>
              </c:numCache>
            </c:numRef>
          </c:val>
          <c:extLst>
            <c:ext xmlns:c16="http://schemas.microsoft.com/office/drawing/2014/chart" uri="{C3380CC4-5D6E-409C-BE32-E72D297353CC}">
              <c16:uniqueId val="{00000006-BCB1-45B4-A943-0A2A3D9F2FC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alpha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alpha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[Day_17_Start-Data-Analysis_clean_Pivottable_Chart.xlsx]Pivot_table!PivotTable5</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Pivot_table!$B$7:$B$8</c:f>
              <c:strCache>
                <c:ptCount val="1"/>
                <c:pt idx="0">
                  <c:v>Beverages</c:v>
                </c:pt>
              </c:strCache>
            </c:strRef>
          </c:tx>
          <c:spPr>
            <a:solidFill>
              <a:schemeClr val="accent1"/>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Pivot_table!$B$9:$B$14</c:f>
              <c:numCache>
                <c:formatCode>General</c:formatCode>
                <c:ptCount val="5"/>
                <c:pt idx="0">
                  <c:v>56129.559999999969</c:v>
                </c:pt>
                <c:pt idx="1">
                  <c:v>18402.100000000002</c:v>
                </c:pt>
                <c:pt idx="2">
                  <c:v>10401.700000000001</c:v>
                </c:pt>
                <c:pt idx="3">
                  <c:v>28803.799999999996</c:v>
                </c:pt>
                <c:pt idx="4">
                  <c:v>12000.6</c:v>
                </c:pt>
              </c:numCache>
            </c:numRef>
          </c:val>
          <c:extLst>
            <c:ext xmlns:c16="http://schemas.microsoft.com/office/drawing/2014/chart" uri="{C3380CC4-5D6E-409C-BE32-E72D297353CC}">
              <c16:uniqueId val="{00000000-06BE-432E-A9D3-B64BFADD09E2}"/>
            </c:ext>
          </c:extLst>
        </c:ser>
        <c:ser>
          <c:idx val="1"/>
          <c:order val="1"/>
          <c:tx>
            <c:strRef>
              <c:f>Pivot_table!$C$7:$C$8</c:f>
              <c:strCache>
                <c:ptCount val="1"/>
                <c:pt idx="0">
                  <c:v>Burgers</c:v>
                </c:pt>
              </c:strCache>
            </c:strRef>
          </c:tx>
          <c:spPr>
            <a:solidFill>
              <a:schemeClr val="accent2"/>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Pivot_table!$C$9:$C$14</c:f>
              <c:numCache>
                <c:formatCode>General</c:formatCode>
                <c:ptCount val="5"/>
                <c:pt idx="0">
                  <c:v>123561.93</c:v>
                </c:pt>
                <c:pt idx="1">
                  <c:v>73692.27</c:v>
                </c:pt>
                <c:pt idx="2">
                  <c:v>39437.640000000007</c:v>
                </c:pt>
                <c:pt idx="3">
                  <c:v>101880.57</c:v>
                </c:pt>
                <c:pt idx="4">
                  <c:v>53427.87000000001</c:v>
                </c:pt>
              </c:numCache>
            </c:numRef>
          </c:val>
          <c:extLst>
            <c:ext xmlns:c16="http://schemas.microsoft.com/office/drawing/2014/chart" uri="{C3380CC4-5D6E-409C-BE32-E72D297353CC}">
              <c16:uniqueId val="{00000001-06BE-432E-A9D3-B64BFADD09E2}"/>
            </c:ext>
          </c:extLst>
        </c:ser>
        <c:ser>
          <c:idx val="2"/>
          <c:order val="2"/>
          <c:tx>
            <c:strRef>
              <c:f>Pivot_table!$D$7:$D$8</c:f>
              <c:strCache>
                <c:ptCount val="1"/>
                <c:pt idx="0">
                  <c:v>Chicken Sandwiches</c:v>
                </c:pt>
              </c:strCache>
            </c:strRef>
          </c:tx>
          <c:spPr>
            <a:solidFill>
              <a:schemeClr val="accent3"/>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Pivot_table!$D$9:$D$14</c:f>
              <c:numCache>
                <c:formatCode>General</c:formatCode>
                <c:ptCount val="5"/>
                <c:pt idx="0">
                  <c:v>36792.700000000012</c:v>
                </c:pt>
                <c:pt idx="1">
                  <c:v>18089.099999999999</c:v>
                </c:pt>
                <c:pt idx="2">
                  <c:v>12059.4</c:v>
                </c:pt>
                <c:pt idx="3">
                  <c:v>32158.400000000009</c:v>
                </c:pt>
                <c:pt idx="4">
                  <c:v>16039.399999999998</c:v>
                </c:pt>
              </c:numCache>
            </c:numRef>
          </c:val>
          <c:extLst>
            <c:ext xmlns:c16="http://schemas.microsoft.com/office/drawing/2014/chart" uri="{C3380CC4-5D6E-409C-BE32-E72D297353CC}">
              <c16:uniqueId val="{00000002-06BE-432E-A9D3-B64BFADD09E2}"/>
            </c:ext>
          </c:extLst>
        </c:ser>
        <c:ser>
          <c:idx val="3"/>
          <c:order val="3"/>
          <c:tx>
            <c:strRef>
              <c:f>Pivot_table!$E$7:$E$8</c:f>
              <c:strCache>
                <c:ptCount val="1"/>
                <c:pt idx="0">
                  <c:v>Fries</c:v>
                </c:pt>
              </c:strCache>
            </c:strRef>
          </c:tx>
          <c:spPr>
            <a:solidFill>
              <a:schemeClr val="accent4"/>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Pivot_table!$E$9:$E$14</c:f>
              <c:numCache>
                <c:formatCode>General</c:formatCode>
                <c:ptCount val="5"/>
                <c:pt idx="0">
                  <c:v>47716.880000000005</c:v>
                </c:pt>
                <c:pt idx="1">
                  <c:v>17219.660000000003</c:v>
                </c:pt>
                <c:pt idx="2">
                  <c:v>13014.210000000003</c:v>
                </c:pt>
                <c:pt idx="3">
                  <c:v>34638.249999999993</c:v>
                </c:pt>
                <c:pt idx="4">
                  <c:v>13213.140000000001</c:v>
                </c:pt>
              </c:numCache>
            </c:numRef>
          </c:val>
          <c:extLst>
            <c:ext xmlns:c16="http://schemas.microsoft.com/office/drawing/2014/chart" uri="{C3380CC4-5D6E-409C-BE32-E72D297353CC}">
              <c16:uniqueId val="{00000003-06BE-432E-A9D3-B64BFADD09E2}"/>
            </c:ext>
          </c:extLst>
        </c:ser>
        <c:ser>
          <c:idx val="4"/>
          <c:order val="4"/>
          <c:tx>
            <c:strRef>
              <c:f>Pivot_table!$F$7:$F$8</c:f>
              <c:strCache>
                <c:ptCount val="1"/>
                <c:pt idx="0">
                  <c:v>Sides &amp; Other</c:v>
                </c:pt>
              </c:strCache>
            </c:strRef>
          </c:tx>
          <c:spPr>
            <a:solidFill>
              <a:schemeClr val="accent5"/>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Pivot_table!$F$9:$F$14</c:f>
              <c:numCache>
                <c:formatCode>General</c:formatCode>
                <c:ptCount val="5"/>
                <c:pt idx="0">
                  <c:v>19354.29</c:v>
                </c:pt>
                <c:pt idx="1">
                  <c:v>9026.91</c:v>
                </c:pt>
                <c:pt idx="2">
                  <c:v>5014.95</c:v>
                </c:pt>
                <c:pt idx="3">
                  <c:v>14041.859999999999</c:v>
                </c:pt>
                <c:pt idx="4">
                  <c:v>6017.94</c:v>
                </c:pt>
              </c:numCache>
            </c:numRef>
          </c:val>
          <c:extLst>
            <c:ext xmlns:c16="http://schemas.microsoft.com/office/drawing/2014/chart" uri="{C3380CC4-5D6E-409C-BE32-E72D297353CC}">
              <c16:uniqueId val="{00000004-06BE-432E-A9D3-B64BFADD09E2}"/>
            </c:ext>
          </c:extLst>
        </c:ser>
        <c:dLbls>
          <c:showLegendKey val="0"/>
          <c:showVal val="0"/>
          <c:showCatName val="0"/>
          <c:showSerName val="0"/>
          <c:showPercent val="0"/>
          <c:showBubbleSize val="0"/>
        </c:dLbls>
        <c:gapWidth val="219"/>
        <c:overlap val="-27"/>
        <c:axId val="436343663"/>
        <c:axId val="436340783"/>
      </c:barChart>
      <c:catAx>
        <c:axId val="43634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340783"/>
        <c:crosses val="autoZero"/>
        <c:auto val="1"/>
        <c:lblAlgn val="ctr"/>
        <c:lblOffset val="100"/>
        <c:noMultiLvlLbl val="0"/>
      </c:catAx>
      <c:valAx>
        <c:axId val="436340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343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6">
          <cx:pt idx="0">193</cx:pt>
          <cx:pt idx="1">242</cx:pt>
          <cx:pt idx="2">217</cx:pt>
          <cx:pt idx="3">94</cx:pt>
          <cx:pt idx="4">84</cx:pt>
          <cx:pt idx="5"/>
        </cx:lvl>
      </cx:strDim>
      <cx:strDim type="cat">
        <cx:f>_xlchart.v6.1</cx:f>
        <cx:nf>_xlchart.v6.0</cx:nf>
      </cx:strDim>
      <cx:numDim type="colorVal">
        <cx:f>_xlchart.v6.3</cx:f>
        <cx:nf>_xlchart.v6.2</cx:nf>
      </cx:numDim>
    </cx:data>
  </cx:chartData>
  <cx:chart>
    <cx:title pos="t" align="ctr" overlay="0"/>
    <cx:plotArea>
      <cx:plotAreaRegion>
        <cx:series layoutId="regionMap" uniqueId="{77132F0C-A93E-425E-AC19-F4E033F38A49}">
          <cx:tx>
            <cx:txData>
              <cx:f>_xlchart.v6.2</cx:f>
              <cx:v>Sum of Profit</cx:v>
            </cx:txData>
          </cx:tx>
          <cx:dataId val="0"/>
          <cx:layoutPr>
            <cx:geography cultureLanguage="en-US" cultureRegion="US" attribution="Powered by Bing">
              <cx:geoCache provider="{E9337A44-BEBE-4D9F-B70C-5C5E7DAFC167}">
                <cx:binary>hHrZkt02tuWvOPzcLBMjgYpb/UCeHOXULEvWC0MjSYADOIAE8PW9qFTcKMvVqnCEU+fwEMCe114b
//Mp/PNT/+XD8ksY+nH956fwr1/bbXP//O239VP7Zfiw/mPoPi3TOn3d/vFpGn6bvn7tPn357fPy
4ejG5jeaE/7bp/bDsn0Jv/7f/8FqzZfp8mH7cDVu3RZf+C9LfPll9f22/vTp/+fhL1++LfM6ui//
+vXThA8jvvn1+9d3n//1K8kFJ7/+8tu/L/D98dMPA9668svkvvyHV758WLd//SrlP1hRcM0VgSyk
IPrXX44v55OM8n9IQnKtKWdE8lzSX38Zp2Vr//VrQf5BCqG41oQLkRcKR1gnfz5i/B+aFkorvKAV
5ZT+r16eT31spvF/NfH98y+jH55P3bitEKcQv/7iHn93iic4p4QTzkTOc5JzLjief/rwEso/f/5/
+qae6NST4rKRqVjI07DkrnHPej8vU7wQ4X1Orm07mWyrclaoPF64qVO+VSMj+1aXvqBWs7uiWfT+
Mu/HOeur9SASH6Ia0h8bP0z6Y4pHb77mTerSH2Kyi2Pl9/cnMxX7S7Iuo3wa96M/bGm7brMfum4n
81wOcsHzzrQ9VunXPD5Z+yHHg2XPsbBYFhqfxCzN9kNR0/6YnmwrI+FJ6sdJhaswhkU+rddhx5aP
H4pBmiZeEZvOYxheY03vurh2N96xhKXx7imGn6Q1X+s5kPikHw+HXx82w0YD8SnestnL/WtMx1CX
bR59nO7IlsR63dC6gxjUxIjFNhqH4MsuZ1ttq01Kur8cvwmVK9Fjm+QltLLsqw77DYST/JZMWW8/
xG6YzFe/KkiQ1szi0DlMub+svXDyaR/qfaVVP3cTbDRn3pmvZmhOpVE14WcrbaF06rdVw3jC1+14
xRsZ8JIxog3T5VE27cVgvmbO4/9CNpAg+U2u12ZmCyzM+x6L6XqHBYzuJ/tBtOtovnJtLHwkNgN+
O45FjwVd5tt0lMnVp26PbJixAO0GR/OyYKnoUjkadh5b5jzg2UzdoT4ntrFaXeW1gcIfvcTzojl9
4VFIUzeb11eNMsbRu7HJs/5Zk28wTJQ216+nzffuph86nE4RwtfrnssR/26JOf1YSxyYSnIaRNg9
22GeenU4wJrr4C95LfSYVYVFLG9V2mQTj7LNaI6TPq5H5mFfh8rrpmuny8CKST79/oPxYKfsotC9
Udc2y/KVXdyjl/JWHggr0mwTfvJoURNyZ0PpDuaTLpcwwnDtNwffBtNCaDYwHLfYnR2ysndzsn/M
vZ2bh6GvY71fO+fP0Hs0zNJ4b9i9YXOfTZdWygYxUDfGwA4Tjac5xm/Rx2nfsbGSdaMN+aPhc+4/
Dz6DHM46OMox56fGH0V7XDvP6wyKYHua5dPv6suIHx29zD1f2s/jt+gtVIPnrsiWdirXrOnE3pRi
dxF+mda2Re6A5A1O4gg/Zne9udbk4fm/Jd7/lMzOXPXvuUwQISmCJqcIokLo/K+5zBypPkyrSdW6
oxbvoKmjvlar3eizkEQoljLHYcIbePIeSWmiVfKe0cPhScYtUhZZ9EKf+ble8PzxK2223Zjy50ct
/sNJ+RmrDCWBCyn/etJpdLYe5oxUj2ec3ZwtV6RjETvN7VAvV3PPGL+dvD+19vPNz8X/oiZsWBCi
c4qqJAn7IeWPIbmUxoFUI6da3qfj2CDtuvOsK8lIm/Amiprbh5/v+mOhERwFrUA5K3KhlSbqryLv
XVvXgk15VcMzl7H8bhE1zxHqD2uM+PLnW5K/SSqkUkzlTEpdaNTRv+5prVT9WE9rlXctk696eXQz
vSENQcBpWhf1E6n15terfefF+JbtndpiOZm5j8PvHQGmed64TSGTkk7zu2U18JGimc+jLkcmm7yi
A3eq/W8Hpz+aSCgtCk6YUjnVWvxw8NRJ6488LpXebSbe2WmQ9RPfNjixcstKnxWeMr1UzWCcvVZT
rVl+aURj6Z2aDje+FnJMU1O5ZJR493OtAmH84D8yZ4Rr+BBnlGj6g/PuuxaHNONUDWnu4Z2Dbbau
LQsfOOkujR1xPm5yqEocU9fz8ujtlr3qxKD4HckawW8HWcDNEmrd/rIpDCqebl2+Ps28hKDOhbg+
nYt0+olmE6J0GW3dX9l1FMd206U24EkRR8T3z4X7WwqReSEY0wWis9DAbX/1mG5vSdOafaw6E6J9
uzbEdC9y5Pf6v5kYEO6vUShJTpTWiijKir+ZuM+2YbA9RUXZFbTQ98TMpLK0yzJfkULR+WOjNmgp
FEEfb6I7JB4ovh72rba27V7MwSzh/c/l/1vESE3ygirEKKe5/DFiupX73Ii+r9hGRvLG6TnbvrYa
UOPOdXvjHorUMPns55ueIPivujjTERGcMspkrn9Mh2JKR1MsmamAdFT/lGY6T7fHFIFEwsGMfeVy
mcSN5QO+Z61p1udNPk75WtZxkeyqL6Kqr0ynePyaOtW3l9nKVYrLHuhZBjtmuuxV3arYP7WiU8e7
CXiz/S9i/F0KTgWTikJxWgp1xs2/QWlre+yfQl+10fXp9RLaaVkux5C5dKt3vs+yUnuz5k8PQw/x
514cTfLlvJGCXf0Xhf7oXFIRqJKzglFUQ/Fjis+LPtZDl/pqGXoqZNnxBT52BOmzV5Ilg6DUXY3U
YI4RlSd61sp3dMrhTxkdCn4XHbft5een+tG3zkNJdjo8kf8hqTVTVH4q5r4KqpNtKuudJhQeUrfm
0OW8RHj2QtmCXPLzjdG0/eBgUmnOc02FIJzLv+nD22IeivkwVT5PvBHPpM7n3N5OTNopq6yf1hp4
bN/DNt9mx3BofaHLaOr7hTmzjlddR5zl5S4WgNChWHfXQ4FmM74arPBZrGxGfXpOegM0UUm3M/Ka
8HH2fWmVbvMXR1cc7HWXtTTtJSNxijdOt1b8aWnSbrgMaBPVjcijk7fH6Ab6phC1Mq7ahjzXd7Kg
Yfjoex7lszjThpPSdWMc65IJW3TbJZsH0tCyJsn2a0Xy1pjprg2cI2k0Vob893quV5Kq2OZivvJ5
aDZ1qacsa5FVukzp4X6aEsuWG7WZObFSH+xYHpQ0bX1dyHmsbZkbWXevl7Rl7RfqJi30Zchbz/WV
2SZbPFnwg1xe5JjN+xOgNDt/RTHwRNw2Hmj8kkJY6CdpW6k/FqG36cGqZeZdGZrGpU8Lj1k9lyhn
ytyyejFZqUwx2lTaifjtPeN717xz9TayZ5k+du2rDtnoOEoz7HVNK7ravf482iFuqkTruokbOqat
7S+kXmG0cnfDmt+4TQ9Td2PY2srXyi9DN5QprLn6PAWq/F7221lry2XxWfF2zVyb3Q1xWMST2vd5
ClXKoPyP+ihG/qff7WzEDXqtOheVaLNcLOU8rWh6SplCyqdLFpMMr+dGCHhgNkrO+hsUSxeHMtKD
duK6p5uozY1auRqGKkdGWP5LYWPsRL//DvsAJwAptJCC5xS484fSBgW1TQwzuuDaA1O4jKNvDa2R
9mHtdC5vjKJnszC7DGXVcCVRzXuRy3m7FIVTqMuJBvvW2mZwL7PaOH2bjl4xW8Ytt+xFTuky+DLf
sqVor4mrfRMuyzKydEuPUU1v7IT+/NPQ6WGbSqZcs16JzYRxvW1WFuNdTSLqvgaOCW+sCnJVl92h
vX6ym4HnN0WReiyc+awNRVlrYLe99Imhaz1oKoi7z2NoTCmH/hjDjZlyIDdBtz28ZBEGW64NqJJx
vRl66dB3T3kPUqEUuk/yaeDxAPimZzhO1Rg2Qp4jK0yFK6fOu8gROHTkT7yso/+a0mSOrfLcTPsD
mRVg9BqbwO7C1jWxuaH9VMT6fl5bAB9vBvTPbSwkvxtG4s8+ZDZyvRmFzXgohzE0XVPNnNRaXBrS
u/1eBJgLwZ93nVPVjhCv/3DMSCLL2Uwd45fVrcjTrvFH9/uu91q7ktWSABcNojgxxJ4XpwYnvwgg
xTpkW3g/7AQa7hObwpPVoy/zFaDeCKubzfP95aYW6Kzu2v00Xd+34p2XBu36TdcuQMAuqjm8199a
qiwMLdTiNhP74TIJvUVX8qYOqr91TEMlU8sCQOhCmx4JviZNqK9DWlck+J60o73WdbND28W8Wqwk
hw1MDwXxNX9cZ0q7/Jo1waJWdciNG0MWSG3Gy1G6w/WvkReX4k23cUReqXfqCnPbBxNR7nrVaPGu
j+1svqZsPCsgEvIa3puoAj741e3hfTHPy9x9AQnTdy+oGyd73bQOR2BJov1ZnT/drQO+35dnj/i0
SROK1Gbsmr1CGl6ZKEPX1e4S2sT57Z5NCB25twCNg4wAtE23y85U2sSzrDldbPbt3MpGFRWZJnhu
yupC3oN9gItkfEnr03rXaFhrUH9iLl2/1u5uNxvMttsWFj/als0fpShwhKTnCP3NhQRWtasK61PR
w6svY5vI/PGxmaMhdd2LR2Q9Lw7om3bIEbdhGLP+c5tPIXvV5AktUQMKBzE/HBGIe6c+h13rfMUT
u61E3ih9jDZWRShqtBvCdTkiphgddC1oXoA/GYeA3hX92Illt28emhYk09eSbE7dxw654SrVyRpW
SdE7ds9aj8xyfAuRoW92+1axdUIakfl6ggTCNqSmrKfwvga9yP5yWno7vm7bbtiehCJfVVOiss1x
BJW3ocPQhTjb6MfWaBsjjj+uDSRCjUL/tB4zUM4yThDIo5KZWLlI4YyDOICOrEMFuwGIPM8wRF5A
UnSIDEdhiUOpjk5wlAzm5rcRrO/8sV4n0HQs75bsVT+ZFS9mlCSkzZEzLMkSvv0aZg7jTlOLfbtR
wMGanULcTln4SZz6RC4+9qAn2oMKuF8fcdrFG9INVWTTYh7SAh7rfvHdt36pTvNHXsgd6WTkazZP
V8U8tsPnYaXj8IIY3vRztVNi4t2jk/HIMkdvkrFU3tAj59NTLulGbNXvA3WXQfp1vC0AdOzD9K06
WFQi/57lIINfoMdEaNTMIaMdIfX7nx2dmX3VC7ExU45u2bOXY7Sjzkt7dJRuFfWiQeCjo8h3qGQ8
Q3OV4Lh+B8k4kZcz2wfyR6fmONcott3SXro9m9VztJ5rZ8HGRkNe8Xyf7Q2LRyhurONgyEpiyGCv
10lYBG4NZd4CQZ6gljYdlJwWBg35MS7t1dLU8XhaeNrOb/lsZ3E9RQcv6VqzdSChi23yqZpoWqFH
ulhD4DpjHpZ3zdJrpNHvvMgWh+6FWQncey+yOXulmQ6BX+YhHHNzNXDlmLt0a5Ty3q0HQpRlITve
LLHVNcho2ch3M2uG9kKbdfEfrOZseN7KWTZLyeOEkKdIbxLwpjs7e/QO3r6NcsKGomWn6vyRqH1g
4460USfwhG/d2juvHkxhrDelKyZfX8++jmQss2xG211uhp5xuYkG8BgJ1Lf6ugXocPaKtJktnosF
8aaqDVm7vRj8G2oYsqKFMt3Bt7E8csGKu58D8h/hOGCIyhUQLf4r2N8YBFEAQajNHqXWGQjb7wxy
y0DYPjLoP9/ub42HLgA2lVSA/0xQ9gObAn7a9VPDO+C2gOgLYa2hk+lbcc5JOikK2XWIwp9v+yPJ
V+RA5opi13O6A/7pr/1gs5iUAUGiOB1tgzZjU8dpWbESmGkPArHMm6ZGje5I9CiUP9/+Ryqj4AVY
AuQnju66UN/w4L+3oyboTLMtlI/TmMeZAZikGtz3z3f6Ub8FV+jngC4Z+Cquf+w2u4DZVwFAXmZT
TSDH0GZn3IM1OeWdB7pPf27SOfpfCd+c/RXUygJNLpgusGVSaEZ+JMqmYyekC+4rZT2ARQV+MQn0
+/PqANzawHzMrv0yrimVXGeJtQ9Z2uKsKqGsFNulZ/mwrQ/rSNL0JzMsU2+XWq6irYpx32n/ZGWH
8tsl7/tNxxvFa8f2++IQmNjwEOmuq33WvJirA/k2vJC5wv8t+j5gqmwDXFqvUlgMJ5eum1a+X+qC
ZQ99EntRX+uxPuldq8QcspKNZOL6uukKklTVgtZMzZsipIKu5W67WXQVG/WCMVXuufAT2qZ238By
NPWAluZhpEVcxGXhLED4vjagW8usth4dnq5Xo47rziH5FZUlaVn9pdDM1rFC69Z5cZXLHhjxWStb
KLMainaIH4o9buSVwvP1uHoMzQUjlratsgRKq3ifWfBpb5MPbcev8kEh8z5RuwxZcw/G19S6wpin
3ZYSAy+/fzUb5hyibERN+PQk5WGctnJqo9jSLWanq3y10e6ASLFBbnvmJksdvUoNATl0ieug9VA5
peejKBOYLDmVASUwkatMdIPOKp4OsZEyUB5sVykdW+zWH7M44jWcsdYvfN4U01yhHZ2jeJKgSLjo
xlWHH8qZqNlcu0b0m701fkl8qagVqPE65ovsq9EYNmZXNDTj+lpTdjTk0ozzYklZTCDIVNkNtW3M
db23fDSX0NF+NpfD0d6BU1zzHM1swz2PfRkjQSWuFjTG2/M5mbZ9HUamp3fZOPMasuwyOwBqdjG2
+VUrl3oYy94X29heo3rs7VGhRAjpysw522/X0S1DnK9UHU/na70vQAGA44/I/FkWOysrHVHAOL6M
qFClOPpTbMazAGdijZ23l2RHN4uhXt1JRDKR/Vqs92I2OYrloGDQpZrsoMlHpKwjvAPRYWYM2xq1
en6FBm1Mz3bgShFfFJyGLdxO8WhTfVnqlebAqmQUUy5vFV0a/R5swN63pfIDCtktPHPtyU3Yj2hN
NbVjzOJNBCfB5tvWr8YsT+jENt9ds8G3eQLnAvLAvESB2/CePeaN2iuwPPG4dGYuYlPVgHTy3mPG
t4lSr9kgmypYVoxP5zYexH4EPA9wt0cjRyTU7W5pDINjtR36kPfQcrt9PjAp7qYqNiiTexU0h99U
Pk3+HHMtoYO61xX5qS1Xno0I0CJl+XE3GZ31H2s/Yk4tWzfhAV99faDQYhyVDVcch8CAcW8ipgF3
C5pKrCS7EehB+DU73J8HX4hjL0XXFljdNrxH+hEqODcsJbLaAX9FIZhCuiGaz3v+tB1r1YhyLpzE
G0U/1ACiutnP9xPALeKimAqFQ+wIr9Be0PHAwY8aY9ejXFQasEO3befBVgAw5DR7tkOkZwVWCrId
8QNC0rng41kD6t850fXy8OidxeiPd9tcQ4o+5GeQJpgIv67DrvBHCNtAFWnOTpjL/LS/yaes0c/J
AGhvbwVGuumPfYm4PdCN7Rmgqfc2vJhE2uuHLW9IcFfodf26PQ8F2U+yiupzUNnKDPMFcKptjm0X
tEXhxaP+p9Dqht7qXgMPlp3XQwLdnGRadoz7z9VzVZ92TxzfTiARhmy7Q/7h54dvJjGZOmWu06Hy
t9mSNbfbOHbQ4DHVzD4UmKiLo+qPfGiWmw6DXxycYZo/f1xGdSaimO3TkC7B45qBLh2ALVwvMyPF
FkUa8cNH5PiIh4bHtGWZAg2e7TmMVCjZLdulWZszwke1nRZZHNi57WJqXGj4Ax2FxaNH3XY7g1x7
T895Ozjr0xQWuYvDBt/G/KD4HbKgV/v5aGbF+W7kIsFJvv9+46ELL9YloayBjMMVgPlRmKKVcGuM
czK4EmDjDFlsvcfz1QF0Uo661zM4+fKYXFet6u1Ot/O50GNink1/BsPmlvMt1tanPh6Ft16d7vtd
cURFTPSFFad7BABK+/AoYZRRwZxNQPv0R591p64fo6ggYNvay7D1537ZchaV7TE4ezaJU9xvMk1D
HlAcOoAp+6CybEGVR+k7q5Ts9QD1LZ0ww0M/1zNXZZ/TI/vSjj4c++++YwQC5kxRbPVYHtvmROYl
MHW+IdU33oj9VrJGbu2D5GMzvyFmIG4oASX2IV7gxm3/EvxZSLaaHceo7FrEdQYvBDC1+qmcNF09
fchGj9p/J/J1698yq1aggkevGHYDYkUXQMD3JsgZCL7uczRrvqj1tl+voztngZvMUHxv8mEG1DnA
Bh9vQAToNisFxS2AP2kWFGCx6yO61ah3tXweEhmbz3vtEKhE69yau3XadH1U6wYnfp/nbba8bXQz
wG8eaTBnCVoZZGe03dsx682+xiWRkz9TCfeHQtnIPR+HcgJDht2QK5TLX9qs6XtX7QEc2S2djEe7
Q+f5HLwLvp+RvffbmTTsZNAQhT6dA/rv5OQacdb1zqwOtOYe0LivV0vaO0DucWb47vsgPwi8Sj1o
q8vUuCUsH/gixmy6IR5ZssQs/NxomMk5E8jHHkdxm/rGy2y4HuHSAsTe6/081coNc+9E7GT9ykrq
8RXKP+Z0h1386fvA5JDB2b0FY4IbI+rsuFidQeYwhx32sDTibsFVD7Q1XT2my0N7RHnGcUnnHS/s
Qs19QjU7RT1Io/8M2hfsVo7Mji9qBWbGXql2xI2FOe0RzN8j7YOO5LxWVIsC/EXVp63DHzIdOTbt
4bNg19Bq4ucgP87TzUVPu6+YM+f5s0albep+xzC+QPbalD0rkiM2x9wjz9JJL+7zuNNnpO0otudU
wtyxHXrojK1UOvOh54FnpNz1gPEEod1510J/U74vCO5lhNiw9tM2zn0DTmPI8uGJxDU1LN2AKYcm
k11PfqpuU7NXiQ56ddUUyKHYhTW4PrSWqg6xVlUSfey7yqwzaDcf2ZkHlTLIAirbNP9s82Z0wMc+
JgDHRZjcwXQLcNWbGDGjWqoC93mYutKxMN3zx0Zp6vK9vu423TeyCnFyc1vqJi0KyAeBC0f41saH
9YCDPLIDk8iw5wpa0r4HWvd5Kme5NkjVALrQ9+hh+eKeDuPpqMvAY3c8Geapb6fnQDRiihWV7TaC
MZozXdx3JtVL+7IW9KzJKWVedzfb4KW+7u3BHEj2cfCduJtXusd5qlxGmqa/zVqWs/167zCYKK5w
E6uXPS4BxIh7JB+mjLDzz44uv+lxDYjXivVXHXIxrgxUbNbajV2Je1Ntd6zXMz4f+hOGRZaZtdx2
5Sb1qZ9EkQowsjJ1sf7K92I7g8aokAdbwzeKEYOWa7+SXg7Lg7fa9e3HxFTm2cfzVpXEBawsLsPZ
IPKwpID8cwSCnLCUtpctcWs154SHFXyvx91KkBOAMgYYsZxkp2lTXNxB2mNo8T4fJHEXQ/c9NU/T
5vPi+MwnvZnirnGD0jvBrE05Rz6M68Zl6MoCNx8B60uFgtsWiNDOWUOrcV0K8oUAJtf6DheZCNmf
EfBHOKWwvsCfPQmzwGGWADB1lzfTEIH225EY5Mx2l1sDVn8bWnfbYegvnxAbMWO7oH3b6u2KDIMP
41BZu2yEVWG3nO93XVKs6+/U2TzzagDMLLJnuZJp3e4xZ7Jri8lj2+LPsSjc47ueWoHlbrK4YxBd
bRStChUVLmSw3DxrZtxEbVw5dy7V8kueaDFNVwcuzqH77WZwnfxuDpjNoSdvuI63a5fNUVadCE39
1u3CSvJHaEmm3zZ8o4bd4OJfs+Eou0Qz+IA5XrHjLo2EQA8+91G97yeK5vNPK9uQH5Uueo2xhrAm
yxDGGZx0QF2fdg2GpfCz5P3DofeJmGeAoCPeaDc/cUCYQVnF7hMocSh19GNj2c2Ga1jkuMwj2LiP
DS/apSkb1U9xvMhagoW9UisKCwg1ERhMMksSNv1ytgMc4WYz4DfjrWF50eqHyc+6Ufc+196k6wm3
65L53WRmD90ToyawL9fao7Soa+ctUGwJj90z/zuuSnnRNmVNt9DWVzplCW+0R0xeP/Np7fNYxcXs
Hb3di/08vKVQP+ACrrct9grDm/1kB5M4A1nEDAQy+PRaztdDtjfFfM3XNgcurUU6ce50yDUOFw4i
Fo5kcPlRv+VJTEVTsWRZXVSzEhGzy+BmDwQyZ92RvcLsxcKOYcip7cp9PMZMl+s+ki5/NgDEgNgt
p7RvOMloTYu0tDqSD3055kXji5sI+4kdN8925T1DGl73TqtPR56LhDsWvJapn++HGtRwM6C53utN
d6USoGaWK98ZDBtvzZ6RZSn7SOvwMoBFtbS0u8Q11XoZqHovvLIbf3LMoNuGP5aW6PDSdR6TK5xY
LmTdy3bsan88OxhuRnSsWsX/o+w8l+NGsjZ9RZiFNxEb+6OAKnpJlGmJ+oNodUvwNjOBBK5+n2Sx
vxapDWpnImY4pMgCCkicPOd1Nctd/NEZ/dzDROnV9Z/TAi9Hixp3axncTypxpQ+5EjU8oGghTCmK
mPCBOAZbD/xQJMNkeYdiVEXofhhdr1uqY6hlG1uZtMbO6q46lkqkbgD05dj2qV3ADtrXwpp1AWjU
lo5THpbIZqOFs5ySJbnstsVxu2PsVrs1HUI/cer+IuyapJ2OZRwkXX3tq7ya+6yYqEz9SSxrZwNS
hINtu9naMnktIMdOL6NTIJQQWxrGe7wF6O9GX82ncVFN6xx2aPHNOTKbdV6SOWE02FamxqjfNpTI
k+TPc9Aev3xfzEKo4iTcHX7xzUod9OxDsZQid6/Cou84F5nbZuZcqmDk32QTNt1tHjdoQg9RINbW
yppxj1V42EpF35ehlpNedEDDQueXJg5Qw9fRbSb+eKpWs4RHVZsuoWqjkRceK5BQi0GYKemIFEby
i3W0an7mrGVON28zaNRpX87mZ2Jwza+73uTxJSnypf/kd92wTuk8uLFDeSrzzr5p2NqknbZ1oFYm
2J3NvD0V+bTzVxNqWF5XKGr7V8NtcTZLSVHljgXNwAm4rQvncfBnUfTxoSxGpw5ST0lzCZyCJse9
6uKx5/L4MjT/tlsDxNoEFcdvIIm2O+uSVj0Mv+adTHjTibeaQ+vzZezjpdHDpe2vvOnzW1cBDUZ3
RBcihX+kRDC5HeqgcNYum0sr6cssRKxrVekwd7QsKSNkBesAnd02eapKMx39M38GA893GbPz9Bk9
smMulYLDtA5lGZs3mDye2/+826nkF58utxxyc98pEQaZqCa9cyKFjFp+OGm/pvpM4xrwbzVzFd/1
roKuSoAqeGGU3MxrMwXA+gBfH7VvNIAXr9A6Hlvl4MHQ7qkf5k0tD1uO9CNIrWWczfWNEabICy32
0IP48Zwm4c6hn+Cvn56Bvmkhrk66tJuW6xzucaSYPCfX/thuXlHsl7QKZriS7qzmJEWBPDhduvfS
3Nz2vKymgS6uOhSR0BBI0dKa03u6I5ZjuXy3hSVLox4ncwmQ+xpAutPubokUxL+0vHQIdGUt4HaV
3idEPeuUlymckBV8XtDhlIB4gcs9OWxeUDXdXXWGMOtmHHL7qojoSmuQhgBx662jw9mbD+CGG3hu
EsohfNCq8Gw6pHAqgAocUGXeVbNGrmWntsyxl9zXkk1Gn+J1KtfhNDkTPcjmtd3y1p91WZRp2/vJ
UmbzhshWH/yxdxnorYI54E4/Yg8q5pFcbofVXdlMnvCMaGjWPi3EOBTvcl3NLpR+aYvlzl5VA7Mz
7Mlm7QdZrLPs0wUUa7lekWDs5UFCNVKR135d9Qkmc/G+ug6Vvj+AeIcRszEqsv2D6Fq/X5AFIY5B
/z7sgfyjcu1CXS2PaHgZi4l5uisdM4tbWs7dX9tYttFtbnViBVGz1bwVh82uiiDMbIGW/WqrPAND
TKswmFE8qZE36w6OedJZXoAcwAorM9YZommX1cAVFJ+Wn3FR6jA4dF2r/b/AD8tCva136sQKypg7
gc52K9yit7s3xvLz5A1liARiGvtJv91r+uP9ZHWrM7/3axV201GKcN0qIwvZJMK+MxolSyh+54sY
ghkbyOguzKjNYXXtnZbGbXSx9Nle+wZbHXY0ccOBhj6RV9OSGJysjyNjwSgfL9TsMy7GKUYPRAMn
2se2jNNinnTwfSl8z/qkRssdcCvQzObFcd96cMS7JUimUKa5Py96PeZDVzTzMRJ2KL6sFdQbXYlF
D/55rMrCE0ATOvCsU+MjibqPloQW6RC6DoDrVd01zviQb/CY9woCRKJuiv1gK/95sxAFU6myzW3n
ODzNpYIxO444lOzliKPIACV2Z5unMl66SMUnz4W7hBaRwTqW930/6K085X24bV8HoVb3K4NHIJP7
uUFPep+MloFPi27g2j4VnRJ9G8+paEazEEpoCV7d1Equ5FxKg1+pIXGAF4vO0CHL4hjh0ho6Uetl
4CXDKGFM0PoA8bnuUOiLSeSmKFsVnPGdXa+PyFvveQatWl2DGT6Bap3l0OCkK8y+9SmSVagK1OM8
+ndrmaxNfTvzxpKeNe97goEHtiR0s6HsPLSAZ7RPjppFmndhyKIvth7wFBS5c/JU9LE9/tHCp6wM
143K3eVy3KeNWcZ9FBecETYoXlbREXnZtKt0Z6fUSPq0K8L5CSdUzUhfdGjbYvfuAaUVKF6uB5lX
h000caeztlam1mEuMZemBqUDOnPoY3geg00hwD7ufjcVLezyqDb76GyOb/BdyrllMVrZeurSshPm
zyMxGZ6Jbt/Aj4h2DA7ah8qscH2+mJ4/jzJ6K3xHCutNrCyDOU7F5PB3tWVTqZI+NI8CgkOD9qnB
MzvP7EYFL6IQx+7iouYPuvBYauS65VFEfdhXRyuy8/3eql3XuXaxb3RvkjwYh/2iqbeamQAVjVRj
JsS6bl99qZztXYOZrWwgsNt1/7qOyPXQ0OhqKqOrcNGNDtMI4YjLEPyI8hZNQ+Oc5sJviuZQyjGc
Zqq3Lpsmg2Ewb/b8sE5FHQHUq35a+X32ll7fP0HzurZNfQ824JwP0oOH/qgswLhv5RkI7irHwLx5
We5cGOaluKIDmTsm57S013iz02rb2zX80DtlPjY3Z9R9U30MPLn73pbvf+Pma80m0ult3D8gJa7i
/kuw0nJGPM+T2r5HVrP4TEYB5hNadNngr3gbVp2ReCHbR1sHpjqYe+MtW+Vif9Jh7FnYLT2XF9HO
kAfBcQymYcL24yddVWe5uzn0bbW1FYIiSb9/ZUlojrc0EUNVfJIegoPp6CF9yd0DSjSLdeQFImL5
D/UccUxbTjQV71s9d3p8cMpamdVxXpvNIyT1hCr3XWQQpz4aXMNsPGLMT2D2Y7l0B5+uZJwWnv7z
zas88ci/PD507fkqDw6SrwHCJ5ccJ1+LzXw5V5qkdR1ungvjtgOuKo+t6uDNDd6bbDgj6qHwBnWx
dU4VJW/3p/JQdYZSGOWm+VIyEnN+NtJPg0jHbrD7J7ZjUQ4pnjEef3+1x6ROZb4iELuVfbvM5amk
TfL6TNV55+XXuHDCZczsce8aO0W33M7bwSq0km3mIRDsHtx5A649FdOop/5u8CIEyH9Kfxqs4Uhn
oDCrCN+nU7vr/Er1IW1vF1byq0DZB0u4Jk2wBJnvzWb7xY/mS5Guuok6eVKyqFx1OQ9S813RIt0E
Xmi7uHtoxTSBXa5QXgqMbfCD/J5JJ/BAOHbtJ+/XvXQ8nQYtouGHvKPEfpvbScXqbSzDcjJb27bL
PxrPW6N3GinyHKZ0VYZjOKP7QzKZDQNcCQoBBRoSVPpYU2nGM+EyFatZRDmbgro6o9yW2k25WQqm
LgpaFJnd4IkEBkmn+biUZdwsn4H8/R16tbP73M/GxN/EnIldmA4wrFdAE7D3wov+po8t1iLbmYC8
KGsqXHf51ZB0XpEf9hkbSHEP6W6FzRumqtGKT6uDa0WfbFeUkz7COLvaS6GNqqYBplZB3d9YRdkK
+oVy9MEuZ7eq24fWp7zpY5gr6W6pyoPVKg/Do0bI9i2Ii8TyS/63DcwVgtJvnIDp2nIhMJ2QlflR
N8NcfdXdDDpcFcs0lwdsqF4FEqKBFOpTn7emrSxGLfwx28tC8hIwSsLV37wg6CnCoCkgkboPTPXt
quARVC96lf+hY+EMc1prkHZa0zPLhUPBzHYrUIy+9/3ZFK92tjlP3eaIH7SzRePHZQ59sd0W/tz2
851Wm9PcW2G0cea6Ff0AdeZYok8QZs25/Wby7V7Yt2rpawfv25TsgXvRWNTpHnqibcGpbOm6QH1A
39gtjxO7mepYnmPet5dYi5rZOtVbPyUMlch6Sn2oR4SyOyYkvTqfLUvUevmQDL7YiwNels75wga9
xO/BUqBuDsmQ6AHZ8TaDbaQxdRRp2lYjtfi7Gls4joMVuYFojnsVtc4XxyskL9QPpvk3xd28LEow
T3anPoS8ji6WlVPF/1qpfRwPNg5mhdBIoU6VaTKPqnyQMYxlk7lwCWV7ifMLx3I6bIut/WP+yOt1
C6VgoKdoDOvaDGMEZMiBY7my/c1O/31I4M/CS5+terePeu+Lcr1e1v6xoLed2XrmpTP31DH+Oiqo
y8yLumCsuFlhrM3Puj6Yzb3YpQYuctWi20/BlNjF9u5MXj09TsWqDPlmzXDb9gVtIrvAYWiY6+X1
JlE1sUpyy4DtWvcVAoQiacEDjsPoea48Rgrbe3wRx2vfradoVDzLBxiEYo+uHQHmtoGgBZw7LfNa
7dEl2mI6/4+i8+tq/tDa5Ravl3tX29LqDvAE5mz1sHhjf6TntjxxvVSaO5s7arXz1MZhkH8Lx3wr
ylNg104gD1Y7bvk3jbJk/OiUhT9+jOmpB4eb15r31pRY5hiKcxeCewS/4/KfuUI9tyqxQGeKORCH
wR68zj/QuBkCdylnQ+qii1ZQgk80+pkOEPNkNvanSxf0ixk5nnb7eN1Nv/DUAPEAGtr2aY/qwd64
NbgjzfkEdWwYWxtqm5kHpZ++n/FLcUzEFqGssnEeQ1Gmi2GQQV7O6oUnBjgoUDoXt/ikC5WzsrZu
cE9W3Y3wGEZN4F/Vso9cxdZBTz8d7SrXibhIetuyfqPMMhkJP5kNwiSw6SRhHJ0It40XOC+0b5FI
ECbvVZAltJwRzJRFsW/RysSGeFp7Hx2w3GUT+KdogJy1j4DGC3rj1Y/g4kBGjIYX+HiDtMqpoBh5
/9G1QO3CDmJvMl8e/apBySjfsiE5hgWLqwCC2Gq0KWBFsKwQomfb4ZkO3DoLUo9RD5uBX3WP3N2w
IufFag6PhG5CTUcf44H/PQcmC6+xxyKORDRv7qmMVhr6WZNnYDOKD5ULDbAhYb8ca89z7KydsRpU
h25dRFUBgrtyH38juHsu7ePqoptk2gndOERYGL300kaNH8kJSPI4idUdTvZegXZgrF8Eg9fr2r7/
16H82LaNdwR5X2hEjj+pCDvUPajc3PjoTdHA3NVoeejcpv3j9cM8986d39HPh3kh0fz3MBBHRRih
UPJNTYPbbJIYTGxMbDuDpJFhdz2TLmCh3PNzXRyqRUjn5vWTcZ6rCs3ZcGnjBAGnZ7ygL518joIK
ga9YaYt5bj5t3WTWEJ0fY8yqe0MA53E0wbs6OUsNagUq8LxWhmWY+d29Blyc/yE0VzUaVdDrZ/lc
dYmhGWDZNTbNhPYEQe0Lu6EfzUvpRTgUgrwzsQYlUJE4xh45Bm06eg2pFji7iY54/bCPj+6/PiJz
XCJL4gijPZEh3mNsyc8rAr34Hm6BGk8uSlsKmUhwav0YG0Fz0q5Ad4ihihLafZ9BzzO2XfPI+1RX
lDKPBPfrJ2SWxrPziVzHTRwn9uPAdRCEPl+h/hgoo+7NjyOie6xmYFpEdCxj0DV/tqDV283u2b1J
o3iMAmkiKNL3r5/CLwsmxlEV8YwE/Nf2g5cP5ISxIERnY2S9vmGwVRfp4Cs++L2fskmu8PkxFWrq
TufyEY17gHHgPJGguljfCaFNdolghICtP9Pqr5/kc9E1N82Ya82V4rAs6uBFSSb9A8mdJePU9vCh
1QAFj5b7jpU64HWbatbPb+rUyyXKIX2HgBkWCveH//P81mA2m8tJxElqxSswz0cyGPrusp0cMYw3
hR2uplpPNXT762/1xRrluQW98hKye7Di+sBVLw6MNmKrtJZ2NicDrw78hXSjq4pKfzpnLZz3gGLs
lXlKtc1yBTmt8eOUnje6v3lUXwQRmPOhOQIWjyOT6OO/tFWDyzSlT6hABm9oFPZnrYzBCMFTlNWY
Xe4s4InBmIn+sFejmtgK1fh2RrOOi+3En1pJhb5O1Ku+0IBozZ3CksDDF2wrr1CXAivO65fSNcvi
38eLU49QkIcBSRV4Z+3w5T3Mx9mSQAZcShEogjQ2ZeYvW23opSq4vO7zuu9o0NM2KYwfaAyw1PjY
VvWjWKR20RlFY0A61EWvIyPbifwSpRJmHqOCiQbflNPqUbzjDCjk2O9dLPHXxU4Lg5b3cVN+/U39
cj8cbojvO2FIRx/ZwUvD+dbv0Vy2lUrxLZ0FOsht7tQ84S9qKOSoYkpjpFgPCossTjZRdjPMtNXG
FUyjX6NPWaGpmrtzVIZbPKoncbgZCip2oczm1LcbLHWvn7n3/CmmxuB9cWKb2AWfegdm9PyRcnew
H8QPOu3sxhAcorFQNU0+o9CnWEMnfcPwEhMZkSfU2zlUvPvDPBSM2CpCJvRd1EQPfIO3CXzkxM20
DTdVtwbLGxsaUt+2RAI1OIo2VQAwgrK6WJgnWoAc7w48hX3/dMc6N2cDrB3oL+bdwfVLfYwTgRwb
wUm/Ow/NiMb9R2A5XZCnzdROVp9tfWXKY4mQtbkDz4zLv4TjlV519KD5wi9bhCfs8+uXzHnei5pL
htwwpiIEiQvZZnK2ft6w0DV3+MLGNcVba4ORPLWEDdAjD9e54UTjUQ8BIoCmrb9By9INJh54V3VR
zEvNrzXdvNe/6ZJfbBucGT0aOAVdocteHsYvSrLj9Z5PEdxT+9EFWA4MV8wCToNZto8x2NFG5t5W
bQe6CdyiGAh9p343rTAln1AYaCWytmiK/trJC2dSaYl8gJr6+gU0Ld7PFYA9legU3/YIhQiwery4
foxYObCHCNLYxwf4BahBNjbwUCs8XKbD4ox/JjDFJZ69fvWn38UG/Hr/2NMZbl0Xi0cUx/GLJQ/5
6HIHqiKDA5QUTzfKTW7ALvpWVh82KhhBOY/Gw9DosJhKcy+nXtaqNFrI2RqRqHVuZ8rS61fml1Pz
ABLtmIUVgQokyJKeL62ZvBivbCo/2/uaHQasF2kcXrKWApLYA/XSQ5XBuWyBndtftgBZU3cq19Yo
8/A/iwYBed7Wf//mvF4WbZJLyFigxHn0aw7t7PPzcuUwYK9S+hp/yQ4LbYcWnlZkLEYwM6eNTxzB
fhMM2m/fgKzEorgjMcIwbPGZ3nbAHGEKXj8tc9SfFhImoMQPPZghQu+wRL/0YfG0x1VL9g6sLNqL
hzbxydY5PIk5K4c1cD2E2MF/1ym7L1awiw3LVIAgCj1akV9axDVGBdzCeoJG2YjKd0cb2gqjQYu8
ZQIwEVCGcpVOjXO2yyUaiB6WVRwa7NL1W+KiIGAPyCkdsgo8ZvMkJyZLGE4Ebw+AdKuEVt/7dUHL
uPes5IumI2oAYdRMFeZNi+GLi4Mx+KsfjGpTIoNebuVmL5t38GcCEeAREtj3I8gLpfG/u+6O7UEP
stfRftg8Sy9WKWElCUdd/j575eWysUifuq+nZwQFOdX39aO+rG4uII9L5Y2IXsIV9stVh7Je9wF0
iUClSlP1p0LRfwlWgdkji8lUKnYn04EJmCnk15VjmiOrgIvb384Npl7nEM+9zS+WVscOh6G9BCt4
/URfJCMwPlCAAz9MGKlNvxi9KMNNKLUjkgXD2JlqrMd6EA/41nqWx9psRk/kuiJJtkOdt9jot0TI
/oeP9V0Yh3TEmoqrWOcdeH8Ih5NW0xRWf41ObvTtuz2PvFDIHhB7cDKMIfGNteHrMEqawK0Bq9so
mPbM1qgK3oJVG009SQSm0xoGx0BPcLpud4OPEwMjAQFWFKXzXG7q+0jQRNxkAftvn/+mvr18bhxU
hCAMgRsxNvzq05y2vSiB7ZGQolnyP5drbVXZMuFe6jKcW+amKmxj6i+xVUDwv9l3XrQ67NdeErJf
J9wSNsqX+w5+FglNsBbpXmHSi/F/PQ4sqhLSDFKP+M3rK+FlgcI/SHnwETCYyYH28HnZBMQhv2Br
4L7bwuBrg9+Y5nSoJrNIzxpm19UMuq8f1zNb6M+V0SWkh16OhA4/SHD+vliBZLaonO0X/qPwnO6m
R8iLPO9Mf/kNPdY9wk/qibXvVBvl2Ctrx2o9wRdaFiiHixnKmhKEesaIC+cibIOsHB1PN4Bf5YAs
ZO51GfXp0EnES0e90pQfz+MoeRJ7/i5C5a5BzLYOFVC86cJ+j3i7L9dsRZcDQIqWV04fhsYmYeyg
Ku68/cbVUzH7WD6s2BHvVnuhlJwGudVue/36RTJV6vk1eszKshn1I1NRXtycKWg9WrFYHpKtTgjM
suhWvpxFMK8f6OWqp3AxOyawpgF6IM9+0e/k0+Jvdk47c3ba7y6SovdI77nt52axtDxTu5hlKO6v
H/tlR+HyH+BLxkSI8ciPXu7cavW2KSKZDh61MQ+8txhKABKIu3/eWZhFsOA7fcLDnz+uhzOplgc2
v+P1s2GRXj+rXy49eCORYCENmDFsv4RYOtVLMgkQlRLEUuQoM9wSoukYYrBCz/j6sV7O7qThxnS9
dAmB6Y1RkT5/CKUc6zFwKpnGj4WVrNFpeDsKgY+nX2hB78JHVtj1BFKOIgpNke6TnT1Xgrd0v8MC
X9YEqoELgB3jQKB9+aUKDXGBLM3xSOWJYC3exDzF68epjk3r0MS2UYh7WIZdmouqa+3x1kMlxIZB
4A0LZrM9rLtpRJIKNgDK7GJl4wgxV1+g3jPSh9UtAjSGzeNb+28vJeBwDFZHIxgFHjm/zy/lWM2V
dNatx0TBeruAi14rTbSdESMlZTI1R3tvzDvIC4blC2HFU/AD+mnsvCzRJnH3vz4h+lI2WYMluO4v
mCUiVXxYmmiI2Uqoc52D/vhqmrWRWOxhuLODki83WYDpDQ33DP9Z9Jwf48VOQeyIMuGyv35Sz/HD
CAMfDQrIGFgv2W0wF88vUlPZK9mD+ZRuAK08OqURwnxTPnMwnA0JK6YSb5r1VZQdTx4+U6OBff0k
flllBsRkEuShNxvPyxYE20bck/rYpWf5XBTOHKnTwLDTP8pNZSyhH14/7GM5+bmoAkXFgDMYBDg+
i8BcnJ/gfTFEOlodn5AeTTTQjGmg0PjWbMTBxWevJAruGkU3LL33KLxQJVxdn3l1zXLpqwD9S0mC
NOoj0jB5i8c4tGxM3/5q/E7jYu/qe1KU6CFwEhs9iCJbcXj7ZJWrQtbheTWqGmFPe7AJoOHLXGPV
i7B54ZvXd+cn/fU3/pxv4Kab2EWqux05JGXR/z1/3+QoBVWdOGPaliZshVnf7PdPKjSrxVv6PVkp
iNUhHFop8MMXgHzYNB8tkI/n8r/OaeXvzpf7nMr91zAS9FOUT3Hl//Pt/7n7JwX9f5s/+/fnz7/l
RZ5e1WSgP/sGKqJ6Foj+c2L5/+8/vshDp6ybePWiGvqfA84phD9dbHMmzxLRP4x/Vr/+/jkO3f8P
64zUSxYdaKidmBHwKQ7dick8N4OaT6UCVjI741Mcuu/9J2J8IJiSYZagSMM2ikGZOHQ3+g9B0Qx3
UWCeYBQS/1Uc+vNlwb4bwnIx0dtU+oim0xBDPz0ORD2g+5iq/hAQiQMKhmyOYAIi27xUjR25QEUj
0MLjyEOJt1gER+tw2RWhpyigj1Ll7XyodcdP3JzydfSh5sVRdVU8H6uA+CZ4/5m4qIGtbcwSXAzx
+5+u9dNaepboznvnJP99pnkTZGLQxRL74boEsrsv3gSpy4TntMsPxa623HPQZUxFsoKG448RqPmw
dSKFQeh7RDyy3DQyWS/j1YXuTNy2eMj7XHkXIYJLlQ7xTrQURhXSiQS5QowlG0ZVZ/E89acChqBL
QuPXpLO3DWEaEKWs06UNVHhyqt2dP4xWnhxqbOvDOysqHO9Cd1W4HJX2A3GBnZtgVXTXiDDccLIJ
WNg7imDSWlFwRAG1ZFW3x0jknXF6Z7klXGCJy8PJCFDDuF3aNXTkXueKIB7YlE9luE1Inrsqny+Q
W/Q/vF6UnmT2qqc3lVNND7GLy+kGAURyASGCrjJEiNAd6H2HNl0ItYPjBOFWx0pEbpuNAwTukRe5
zefCd4/EwG/vkXbBUXt63B7Q5tqYvMRCy7xPBclQ+H1BgjaNGvHYNnX1sXLC8Ug7Xq0XZV8w7w/x
zHWcrQYngJCaQDX+muxlNYJIfCyTIbTuk0mP6jTT0yFQLQf7fY0vNbgj/7DbTp4kBBY0LLGIvhL5
9CBtYFrU9wLDZbkt899TV+bRh7LvvY4ROyCANFb2olOIg/Uh6Ku2PRGG6jDY6aLc3ynPmYgRniwi
eYIJK+EBRhmqwZdOeR2si1QH1UfRm8LGrfE+2qelyvK64l2QLzQ+4K4qk6tmzd371YmDIR2ogNej
xKxx9JcFafuWbAwJU7Ho6Y0sPYQy+Sr8LSOnbeqORNrb01WLoItYQACaa3Y9XCmd3cZflIAAzchn
zhHFBar8XPa0x7gUiak6BvnaiyurEBqDcN1308NawZ4MSMxBHXq/cP5Go62ZbErc/moZLByApPj9
eeZfkO3B9+dCdgQgxcCsODhUPWUzz1R5tIegKD9hfV6/GUeyS5i6LXmS2t3es6rJR5kGeQ7Ed47l
KjCo5iefkBdAi3nj8xWOU2WZQMSJN8bVXXaijQc9UUAm9kfn1CeJftcnuB2zKVoXwsPAw/yr2ILG
zKQTExQ6dN2js9UMGs6s9Tvt2iYq7/woSjkTsnKoawQj2Rj0BNxhB4CaKM8+2qf8PYnKvfvbb4jI
Qb6QKG2BsTQVoWWQNWWS4PkDdvOzKtQceE9QaJ5D09uGWM3Tebnu7oR1VzmKm95ZDaXhvOgwkFTF
hZojKTPUUX1/W+JQ5ekIcbKntYj/xJNoRIh4DY1GqQi+uHM8hDD8xOAeii3y0jGoxT3XBMVqBfv5
YPFBCbdBG8m3oWO0Q21d+t8I0/LlgTTvv2ssI5eu59Y39B7EcQk3uFKClO+wH5FOFjGq6qLrfxRK
zwCzblic0H43b7A5R3XqN4SBn2ritTZmLOmJw87gfSTs1f5MD6Qo/Y17xB+4PWgE8m+GyO4/4YY3
pEhRDF/BDJObdqtwqG0Ww3GqGuWmqs9x9wxD+4edj8nVRPL1XaA2CKSuGOt33ipHlW517F0WwGYI
bbeo/NTq4ENMlLVDBE5FAqRvL1LeEyagVIZYd4C4IRzb5fqICOFgryqH1DxryfjEjqTIUNtWhKDw
gQTuYQumKRudaHuPVNDCE4lD9F3odMMt9lfugWepj0onUypyEVxvkTZZy8TxImhdMUgHc/UeY0aj
uYbx9nbv1XTLxwhgLw8ckOxWfmoiWb/Z3O0H4vn5c4xTMzjuQU5mMyNcb10t3ZB/Rjz+QSGdvJKT
mjGRr21mLIX41tcWpUaVXzVo6IkYUMPF2LB0F4xYIoswllzvPg90tZSS3CQdO+kwJqOXgmny5NbO
ghiDUYUOMWjLH2rYug9U7K44jOSAEpIziunCTqBCDmPUlW/XZEqaI436fAoK0SXG1bxP2E2REKT1
RALdnvgYa+JSqL9imEBM51E1WlkyLfmfGGO8S6fr3a8KXws+YytCd1lZII85HxbyYVqn8AJCYuLD
GQI3abJok/DqiV+7R5g2PqyjbZsrW3TxBZVE3XZrwzwItnRNXzpdtn20f122XqaFQut4QhodYlG0
6+EbW2OND3qS1WU91PKyG8Y5I1HCaQ8yJsrnuqJ9iS7brraGAyIwRO5aNsvfFkj+97BcfuT2Pt8V
6CEySTf1afOT/CG2G4KaYma/zBfjN4k/dOTDD6o8ne087vBPLaRTsS44VJNEN3zERp3c2O0yvff9
Lc9opXUFk76O3zdbih8xfvt3VHg0J6RQBG8AEeVfjiOjD6pcVDavjtUSXrFHt6r395EcUZT2Xu7G
96O7RX928zbd11ZYvadgdkdRFfvnxlmDG8mHdVBtxvwuJhr4L2HvzmdAvubkCiHvQUsSmEWZ4Frd
+ACOcCyWB4j1nvqB0Eu86Uiv/bh3pKSmYxObdkzM43LZoH9NHgaaygI3IIkHx7pxekCxCkc/kstl
uyuHPHwgN4WHnXTmBPNv0CO8RNpAAH+h2h/oMH3/UK+j+COeQ/Z+ykHc4iDbd/aTHB15WUn3BHew
qBRLKpsxH0aREC8Y9l50WgmT1yd2A0I6Q7mEJ9nsy42PSBAvu520F0KCa6cT8m7guWmQ9v02xOJS
yi74jj5juN5LivsBpR3WhZZRar8oncgpmev5XI0jc6vyFeJ9R8aflgTO4hCTdGvXGOUGylxRB/EX
d+KkU20HdZB1AZE9l0SMFm1mCVyiR5qgJkPpbfYZPKhJNhCR992NyFk6rXFR5VnRkgmSokSYsiXR
8rRquCU+aQOrMNvdSO12rIhAXlu5Hbi2SNTtGAyqIhRmJmuMQNfQer9GQPwZhvCoOKIEdAQf7+O0
zteh8p2vuP03/U4RtZVCj/njRVDRCrEH2It9gFuZSHPcl1G9C+mUqlsn1w6MaL658roIVKK5E9Jr
bpM6EV+IvBjvTWTEcu1X67AgxSTJG8i0Yufa5nH8W20yaC/sAQvoRaN9HOCR9tg+WpDwS69eu+Ki
XiQSvzKJSCbBFFUe1jUIca56Nl2rn9ehc99OPj7dilCQd8EadehcSTC4UF6T3HSjSuKjS4MnMtWv
9uVm5g6KSRXebESqYPhotMm5Lur351QSf/SDHzRHb8KudiauoTuhmPWExtwY7hjtkjERmiVZWd3J
ynV9s2JyvelEPPpkwuWKJM9CNP7NmQ21bMyph8RaUSOW/5e6M1uOG8my7a/cH0AaZjheAcQcnAeR
eoFRKQrz5IBj+vq7QtnVLbLqpqy6X/qapVVmpSUVwQi4+/Fz9l6bOuPVa5NYBDDSumtg9dCqgaXc
obuv8kjHGo8gv9UpOubRmtHea5RiKB6ghoaiuAjMSq5uG+4zFOvomwntqpPhocxXjuW1l2giDeW+
J4bXbxc8PvBHqLY2c+5q10VZtV99CCbcjtKSn4+JTgIKwlC+CjLyVcj5WWrVYwqGxQphKXOXIO3h
Ku7xjwHknsbMEoFTwZ/dkgHQdTuG96YF/dnRznqdiw5lDVKDIxefAQGCpbJnf2SsFyZ+LV4m+uGo
aOxFBlOaiWf6NynIb0jEFyyO3x5ypHRHsxWiDf0KiWwIlY23mVqN+SzavD77NbI/LKCDU8AMyb2z
O17ud4mu7CdrKJpXm6HMjptU/tXOrEuQStnM383B6O5E1xQLv3Ea2wdoZNahpqExHfRSr4vwkq/1
NYbnxKDp5yUgLTF6nZeieM4Bk8Qb6a/duh3XqRF7AJLI2GzcAhpXlXiieWjEP1BzZSc90+cD5784
GJYYzj7a+zwkwwpjVJVaqxWhadYhvviqD9PVtNYvqSHXZwXFzd4YrlofvFF6/SbF/nAq4ap+N60Y
Nl83z+J2EjxhQV3aRqhfNgvHkJbJcGTs97Cd5QPlNzZfln8AjCnbt/HlQsjIIQ/44GmukEZ1wJIi
sQ166SFt0++OO6CVX7P5wKKbjBBg8xgUEoBg4Ayau0+zGMauwD9oQ196l3Zl/1Cjo91Xfia/0pr0
H5IFOyTcTysyPa26kIRWkQeMCr1bl+X7TrMTm0XLleVlUGBgAMqh7YrqbCq7HWED3qshG2uM3F7H
dXO5f4nJcPn/DTzam9H00xAj47AVBTCVgNgr4AbzqBUwGK1xP5p2jRY+AzPe5gAJuFOK0vOwZFqJ
1gauPt/qVB673JdfMs9LnhDouidTwu3PmNaibp/BMK/Lja115ovTYlKDPDSlJ6PpV2tDcSJ3Llji
W1OzwCrwtBfJbrZndZiXsgfhaoxPM7FtOy+hgO90a9tUznjTD6aCUNZb/hlWOjh7A4NvEac6S9Sn
Ny7qLN8PI3rVMEZbBpga+fIxA3t/4PR5T5FvfneB9+8XHD4bwaZaRz4CqLOee5KesOeCwRscOmfh
UA7pPbtkeVXBZtngFvLZIlqeTs56v8ZTBQN8Oy25+9JkfhKqPskjqzUobWl2hhUXvxDpn7ytsqze
pNY0Xk1r+e4M/BTUSe0gXas82bkGWiNmosqBZm86LOHvpCJYmwxP4o1f9u5KhddIZ5vLanR2aVEP
13bT93d1HBc7rzW0o2SgXG6QqVJZKi9F6zgmOj64oWuToPRXa1tq1cWY05dpCA0kP+LLHu/Mvn5b
cdQcKS+GfbG48gx9UUchIewbE2Lh81ilY7eZhcw4mznov0z5vOxSJ+4pL8yBLrfAT761oCyGJs/n
ATFdZu1nOtrf7Dpr7jHDDHz5VjzibE7L4WRMZQwPJ+t0fwOBZfxRyo6Li0FVwz7pFxgmW8DINFuX
b95klzd9SxbY0XGd8bb3NBYR+RJs99qay+/6nEoK5gK2plEN1hc5MMu0pTLqXeF587e4qAUpWFQd
rF6SBTXAv1xQeIxXanJpJ4h85kw92KLSDhTjfY5TES2X1SbNxImoYxS06hTGgbLHbRebr3bXGSci
wTAY1QYcM1iM7nbWtK/6rHs7c2T6aOT5fEpjLTkwBVcBwUDthhqFs5Wm7xiIwogP3UKbOTBgd++l
ZxlP8+BlZci+4BQbd+A9zwQrfmkFkIFwmP2ZdpRf3AKB677igXBLbud987jM8SPYh+GmnF1PHiap
sXCQzqv8UeKscALPV3h04NtPtxnWp/hmcUZY+3L0n2u9lPSy9Wm39EmxbudksmHID6QfkroDr22y
160xXXgDyG/kt8Kp5ZsqEknHrBv/nKehkJGy1s2SaeVuxCa/o/LURCAA/RznsWs3JBJq1xyAjBoM
rbhNnQTwRTw2XMGwHF6ZXP0bQD8yPkxlCUuSS9JdNY5bzyvFGnnJUn5bs6FdQo5e/2Ck1QlS4IKl
NE73hl2xUag13XsNPZSJYl2F+HXFu5z0pQ8RyghweN6iqAFcTcJqIGDnzltH9dI5y0LumNkPt4ss
FpBDw1eO4+ohFzUKv4JMrGpJD4rfdqc0UD2BIKzq3Z7cyYFWNqz6MfEEuFgc5drXVTrdi6iG6zaH
mNLQvw1ny8tesqTW76XMqxDYoEkDTc9e/aJv91qi6Bd6QG1iEHg5rbJlT83sg6m1NKpt7sl4iCe3
Oo9qLQ5cJ+vdZf72VcNhGxUJhN+cb2loRjePBjce5yBdnfpAr2eIGKUuB5Xa2n2fcxJR8xAq5Fn3
UM7VkaZfEpJVJ7dS0+yr2B6Wc5N5GJExTNWgIXr4iMEqjIUSwFHZtS594xVijb6f+kbGG1VozQm9
8Uxvrq2/eimIVZLEfmDXnbYd4XvPZmkpCqs4iwbfyY+zn8qrIiF9wvTKJxyWdViP9XevEfqj0/es
oL7q65vSnwJ7mnuiNOs0O2uiHp5729GOeGaHV1HruL4di3CN25w6Yv5aOyKhCQsIpwT6onIVcR/C
xiKmLDHWoK0w32xp9dXdbbaiaYq8kpMnSvWuf/Qq95JPI7m+BMulExTbmd7tUtzCVvAXv9wfoNAE
WanpT0tnq6gbgRYESTraJ63WaQ9xsXdvF3uqHjlx5bjFxE0t1aBQhodQJrQHRi4jVWS0smtPA5gS
fMI4qrwA/+aUbZzZmNszlYmfR90g2WaA/HLp4jsVNJ/Sqhh/M337Vx1zlBfOBdTNdOOzyYVMoHiC
Mv2O/WU5ikrpuAhWOy1CdNlDaINVb2joy+Xaw6z48vcN+38aOTB19FHmO0xGkVn+lCr/MnIQ7th3
RrO+iaavrzLfUrsEMHC00nSFC94pQopKRdwK4VdhrjR9+/cv/zl7y/UYD6PJ+zl2R1RhX9QQv7x+
CrYUnzqd5FVHaLTBNYucMvWzbPkzrmxnfGyFbejs/D5fwazp+rc8z6FxSo/u5maSiv4MNT+U48XJ
5uJAuMxSnsCZx+bOSc1Ki2yEXPMtJAzhBsYCY/v8m1/hozzhopbAC0PeI5Ydh7/ZnwYeWuoCCDXs
MjCNuHB3qYSBG2h1berhCAbC3OCoNUpKJUS83IQEwxhQOpdRjTZPz3ZfVNVuldo8EhN0qerB+7vl
7b//JgWZi2iaCF7ETXVRO/3yOVsWm60Xd2XgAjEZd7EFCedUjQnvi4P7bkin7N0vBmY1IE74kH9O
kbCr0sgwu8SEipAnGe0ehOsL7UOH5NDfvMOPuheiEoESIEMWDmwLhuLik1qAxnbaxh0EMbJUEdj8
teh6E0ftzmjpUV2zb4CidaFhjBGuvcU9JDB+ymuQRvN8UYkPBrdj4Beokruax6WfLZ4UFOXGcqqy
zpqSAJWlK36jb/wkir+8c5Nv3WEVmdhvEHl//Gzb3FlLyLJQUuySp9cqlhI2HRLWcaMtLOy3quP7
jvBdIx9JTDMxiEIw0/wayFCTngDbJ84eACn5vNJMsxJcCXeyaHJ6m3wgSfZHm1+mQXQCUiechsV8
dpwYGocvgYXRBcsLe9tRN89RVXHVoJbuxE4TTdXwB1baD25M+T1zaHqtWcfMJJxXob216SSmu+mS
QuXPllMGFuKX5jer49OI//LhoLlHv4IfExA9AoOPHw4DfYPsM7pfSLnm9FrLyCML1ZCtMelZMxg9
iNy2dYW3jguVzDLilFffTYqjo9f8s82l7YbuPxIzv2ZEG9aGY7d7NtEiP+nuIuxt5eoAqZjsmj3B
e+AcAlEl/Kg5C6RzgVfr/hQJqXLx1oJJWw90XfIXGvz68vj3z/DHzRTpBKJnthF0zxg32JY+PcLp
BV9kFzHOUczHlwoazGo2l4dKr9oj7GT6AdAGqCXgG24Wza9+JyYxP+5FvIOLxtnhMUS76CBdvBw1
vyxzkimdpYZrEKxp1jdbFxcFReQq6Cn8NdLhY/bsgx/b6UumoaEMylRedlbS2/50UgdMfNk6KMpN
mrNxaJb0KreVNamvdc4hyO0zjiEiwO/dXJSEOwf5Xxt1XHazoHawZo/YM2Nt45D4V+3+/tM1P3+8
TNjBZQrDQBgHa/qnjPGXX84huEiP3eE7N5Puik5LXeIiv7Bz6RAAWZxNFeNe8Kxj7BXpWwtDN408
TxbxRhfQtTeTX0Pnh//u3yx0RqMRk++DiVFrYaZkOA++WvKTq2r2FAKZofcwvallpOuTcZUhhglp
CdM2FwuZkFFb16qll+f0m8pvITaR59yGf/8b/5Mcj98YqYJrXqR4qEM/OzRIVPZKpym/E0/NXM1i
6sEdoukvvTNUCXUoaD2NW56x5qokMyvbOQClc2pyrjVDZ+GJ+fs39Gm4z5u4iKod0h0Z77uYDi9C
ol++gsq2M4oImFnDxD300ICHeshzv/aCBBd8F2EBWp5G+ChMcgdIDZvJIRvz7Pt1ltFtGnoVTAyq
c+h3jv8DpVo+bHJsMdeeVVjGVhE5/QPiNaNKp+2qK1ANXfmgT2LmfnUZcLLRtK9m2zuPjqJfD7oL
akHw899qo9PSrNcRJ4PKH7MxSjT4gtse2BeWbvCTgT72XN+cvimswGkrikUoK9B9J8bY+L5WK8t2
VTP3PNEj8T1BSVGe8kdO9hJW7CLDi1+TYBKUPyeQZmVbyb7Gqbu30NZuBWN/LpJOjP29EdxoGXPG
zbyx8rJrotqryJCqFzTMgdLM4ryUrfGEUZ2OMIRNyt4CWE0ZjJV/hY7PJR/ZNEp/Y5HAODIVLJH/
tHy6WrBgz+/+Wlv/lgjosan466Pk56eM57/0QP8/6YR885dn+59kQjv1Tu7K+/KrsujyE38JhTTz
D1w1DvY8HniD59xjL/oPpZD5B0I5LOmY0rGWcq7xU/9QCvl/0BCgGERBRD1PPf2fSiHb/8OmwU5x
YKB2w7fzbwmFPnrKcHAiSf+psLGhs3G6ftrmTc8YIPsmM/ft1D+5lOfPWqfya6/R0pOCJBMNmePR
ZGuHK1/v+6N0mI00Tub9rn7/qBz8651cjniPj4Ti7fOePJAKkguz5q7cFUWPY94qdi3A2W9qnfRn
pch+0UZxRZxrMgSMWJwdNKDkdeg1Co6EIcidjUOIpuBYZUgVjOxea5f1N9G4n0rLy8clqHwp0/HV
e4iTPu5aI0SleCLML+hGlcOk0Kyd7I4eax6OcxdWIm5/p9v96B74+blwqcXvh+8WDffPe88vGyV5
qGJkwoWBAthYdWmF6E36oBncXalamm3iLlakxeolK9wkgmNsUX7NVtDjwA1sQZahAtqxmwrGoj+f
839rqf8/1/EH9d9N+14/DPL9fbh6az/vCx+Egv9LlIH23y75pzob3r//nxOI7e9N9evCR1/+j5Vv
/OFx96B2MS7r+2JX/8+FL/64IA8wj1HP+lR6/n9JBF39D5aheXnKkOxj3+AJ/A+JIAufUgUDCZHl
KA65eP1DGvlBmpm8w1ovORTqX+V1P8Vzv4jrEKZz8qIMBG5AkxHf5scnea3ihjyLqgq3+UN11QbX
4f50d4p++NF+Cn7ZD//Fa30qJfH38nYJ1uKY11EmOp+utZVRDBC7mJOVEsGgvndlsv9vvAL9B8s2
HWrmz8Yw7IedhHdtBPDuJCAePcn/h6/w6dbrA/+xKs5Shhthxu/gDf1/5xVo21y+EmGC3/v4hRhr
0ru55hiB8iKNGg1h4G9e4VOLBG4BibmX3oIheLJMbhYfXyJp9bSzcsYH5dDY81WqWv1hRd3xJUsI
OjjptLHITRxoFZmFqK9qO4s3ZuuVV4JJgI2TfDXy09yxiYd9oi/ri4R3X+3h30ljFzuZPp91Tc/p
iJVFa/6mhP14PvDmeXAM/Kn0lyBkIKD9+OYZPs4dmSBMW1fjrA/fhV8c7UbfQLz5zSt93HH/eiUM
fw68ABwH/MPHV0IvAcu8JPnBXNrHWMj8NHrrHaKI9a8N9INe+tdF+K9fiAuWa3Pn5zv/+EKETLkV
wUBgnZUbVRkpO1PznPnTy9+vjn/+5DD10k7ivOJr/6f1N7slRaTBPBqjU2SNegOHV7zOtUtEePGb
1/p4QF4+O85v9M+X/6E8sT6t9cwDjq6jZQmAOx/qfEvIbzC3a2j2p/S3JcPH4uXni/FLcUOFcMff
P7ccCxctkphTO5grKyzdZ92KEu9EFGPQIRUb72VCE/Rs9b8zkuPQ+7in/XxpTKjMFyCY8IR8fhon
u5VANyS9ZNNRj2Q35XhtpV8CbBcquWEyBlKvwQ75Ha1OeUyGer23ppGAFBjPdmTLNGv2pKBnN3lD
eGlYuG2NXY8WMopmgthfUBQwcHFavcKyqdWn3FDt0+KbPC2OyofHeMlo2q+9/zUWbp5x3FddG5hO
R1MeYY2CUF0xLt5kljstEXEKUgtzJpbnvF3JgxI1/3XnTuO3sp1qd4sKYXpyWzFjx0QHvSmdXtw7
qpr6+wSKAFpkYl/nY4X72zol7aR/G9o2uwX03a+QsdFBhBPe7KPeer0dWJmf3VsqeedoSOjy6WT+
QCfxW3Gp1No1ulAOHqbezUxCm1rTPfpz0j10KyyKw9w6kgw4rf+eEVR2S2pcc0ATVe8rj/GnPVRI
StKcsI+ob0dT7kasxleWPfUjEY1+S4vXEw3jTVSyNpMTzsAtwLT2GyzWMkPxsbYMVJaimm9A1vZR
G5vcDxFzjW8xQsIT6FYrSrtOv/OtXtwa0myiBq/lWawAtTVikG2E2cC2kPHqzY3JoKTajozU1EMy
l15G/YrgJXAZ3c1XvdYn0ylx+1GDgRgDKUVKOhRqh/NM4dVmfrngQmmmh7YGIBv2pOi++qt/zNnv
9vjaY/TN0rob7d5/mGq2752RxNuySukhKA2xMBXDs+Ya8VmTfjeEFWHlZ0ar9XTkyzS3fefN0Szi
8Ugnm5x2XSbApmykII8Tq4YWceHOANPZPs7KL8YmME1a6Wdg2uVuxQXz3CIla4G1E0bEKIq8uIYJ
cnpLKgghDn3eia2bk5YTDFkjrxQz+U1PagaJrZbMDiZQw+ZeYRBvt3O8+OqEE8e98VPRHabY5/Co
a3KBHgueHWs38ce5SZASiquGoOxADD4OdlZuFPkxJ+DeLgO2dlr2XLx5lonTbsQ2WRpCHDxk6dse
rWB57CZyq3dOhyserTM+JPNmIqgt/3OkQWJs4jketP1CWvr0QL8vf+sbzW9O1hx7B1L/6iKa/aZ0
w6XynUe3AIF2HlDf4xrNlsqJOlfmXwFl5e0Q2YphfAT50NzZ3tLN4ZAPJUp1Q3raoZa6qyJcz/JL
XfjS3mZmP0VWbA1bYgv9h9Suiq2zID5BZWEOb2Zpp1tbU9Me+qEEN+q7rynqsR+mMZELrFfmNiO5
bZ9LUndFp08bJ8l6FtdcChr+dulLojk7dQmFi8d9vwjtqY+hDSM5q3QPdLJKvzdIue7jeMy0kEzG
9Yu0LBStXluub36amw1KcL3eIuJ2jr3Zwoic2XW3I/zZF2iD4m1ZOjJ5vRlfheYOwy23IN6HRopo
YMquOmYkYGhvHl4FYwf/AAxAoiHIq0Gc4UEgsk3bMLpCbJyyyaEzWsv+bK/Ll6ZuUwSVVX02iDT5
MyeOSuymqvKbDbVyt4R2BVx4N2tmnsKCjLOnJZPcdCriLXZOFWs019jEsw1qpOrHNHSCEAhr8u9x
aUk0rjh+nZOu6plILy/rjY1htdkScSca1rPDaNAMOi25CPYcxMV7LSMvIHBjbGGxZk8dkrC8VM+V
QmdP5oBe2h2jz6y1I70m7TlQbNHbOE91TImzOT/yvgliMMX0hrFjbF8HWjZc3my2jhqYNsLJMV+0
k5UjyUHkTh0GFpxhSt0Z0w7QkNExTMmb724DbAmvlimPVSc1NNpAwTak02R2MBJocJ/qXpVsdZpi
T3gOnSfy3JzNktft0W/BRUaNSpKoE8OC+sty1zNx1PoVovpZPXYS8A7Sz7q+veRnofWzvG+TMgRd
Jb9NzS3hhehTuGwK66kUA8CmOWlPpUykt28GjGmHS66N3BCLRp89QATUTg+1hNp5LHVCYrfesJo2
ngW7r16GGLExrgJTZXeu7hI2x3TyqPKqMb6WKiWmA9phZ99O1I/nzijHu4TRrb03usmM96QBQCAf
zeTasGv3vm6VaYeri8YuFEaM2wVRCQ7qTQfaLnkDNevIa89WRKmrcpkFBJXVSPbzBP/nGZFb2+6k
O80nyHPJHqKEn1yRhGLBeo1HeVhMrXmo2tFHKjYNWXlKHMWgSOiNf1smk+lvZnOhDb9g9EPr7mHj
RuORqArljey7Pog1P8+wn7vlFlakTmasLtbipDHcKVB4N/H96LNa9iOBa+6es0HunblvqmsgX/0u
0xPnC2MHhH25i/1mGxvjsF8no/pycXG9oIiR3pYUaOJYNAHsmd2W0CCsfqwS1+lhgpqpsUt0qW6H
NRu9cwVTyQjtcUmMbdHPsgsaLKL39rDWfLLztGt7Vl8yZFIPCCLJHuA/69wGaHS7YK82qxLVQrPQ
ZcQHfAZNYE4wDoYpB1shrX52MI/Io12KipgxAIGaB6mPhnEufHca+gAWd31vN7bXbgo16g9V6mj1
rvf53oMe8YGH8npJ7jXuJ/UWAZn9tKbpPds04+NUH+mKdvGs8peiSPzputLKPPT6urvuWs0W5wwh
Zx01spTq1JhcoLamm1cavFWLdw2zYuEwpfcVVC0JVzFBoMeRsI6wWSmt5mIoq6/ajDIFWY+YbGhy
U1FuaguKbgCvwIYXib3wGzHkxqaaVt2NEtSlexTGqjhX8ZQ7+0xYWoGtJTcmKk/YdG2gYbeVt8RF
YFOL4zfmT2jKmKDkz8BZMo4xMtnFtWuseXWSs/BpwAthtkDC6uSAg4M/QhLU9bL6+pQHIhma3cgl
vmCvlYWxT3o8q4dkVUV97Isij0Q3DekGb32R3BvxqsYI4WTRkVVYSUYSdbKFEbBSQbXLo+jrfnzA
TRUaWZYfAZhIiJQLY8LE2ne6k16n9lpgsvbTbTKUXYgMMtkmrP4q6JQOrX+d5/0MmH1TCpIjCCF0
xbkwMJL/6LTRC0yUAKAWMmfXl5pWc9ZeolW8GKXQ3UgaaAHTFRzmnjnycJ2CbX2tcIkVbCSq3Wjr
yIy1b2cbwohvI7j39HnZTm5vly8T48s06JrKvEhsF+NsXrTxgYns6awv8JWu/MKGjjwrv/yWc7hS
GGh+cgBOW1zIv5N7wprm3ubxWt1iXWnE20R6Q/LsA1a82H78nCPN9V5jDDlblNbrpmymiWJC01+1
2RYipJvT382WifK+qnqkkJUh6DeIvNmQM4d+s8tTYQJ5JZIlXdIVNetIubhtmnauj/aqxd/AjlIM
QmXRXrlGKcJnsnbRHryL3T7APV01AZ/98jbkcbF8N7067r6h8TSyrfIqTZHhncnqwSlSthC0f02o
pJ9Sa82VF0E3NqrIyVp/Y1rkgQX9OKfhbPbWo1oq7glVqy/HZdEYvhlZ8zO+UxNnTowRC7HPPMVD
/PaDrAcq6FqUxCIUB1S8JwXMul7gfG1qgnX6aEFocEBOXTBGSpN97ufxzZzp5WPbbwdK+Z6m0EVP
zgLQZ0YPN2SqkMRChM5CZgcb8hoRC04QmMSvcAd7ugNsufbiGo5iveGW4VwrHcl2gwTsR5k55RNL
TiCELMSp91uAwKLXfjBsXHjK9WY5TDrCyKMTp51+WueWRED2/+RPF9T0rltXTJWo2S3ay42IEf3m
ZMZealR9a5AAOEdoVZzx+cIl4xbm5wSgEa61kQ4gbnTckNclNL1zX4IT3QArqBGOdo25i+Ucr+Tf
rUtyKBnLZ6HRV/oOgXdH+AaZLvlBcwnJOci8S+qzYPjCxIiH9iWDhFaGqpzbCYKwaupzQaf71KSm
tRzYFtMDl6q4DKGT6dnGyKflT06DvA6LtcKkQOKQeUy6y70r6ytetR7SrUsY0T5PhonYsNa9kHzB
a98LFBD0xfCO3i5MkL51Htk5zEWdHeNNHzg9VrrA7BgxnRUhSy+4t0ZswfU8KTOqFYwr+v/D7G3Q
tebduUFS7B2HuM2rxwEOMqU/36e36ay2eIFtLYuQWgTdBTlGd9oc91/hsuszaRjuekqQ8J5Gp7Tf
5grJdZjYCHWu1mnSET1kg0zv3RiUDsckDsTAQoNzIl9uQYVn6/M15q1639ujnC53k4IQ1s51gqwd
5Z9EPqobYm/xUdJwLL7Zid0RnhJHg1P77RbQWlxcOV26vjoG9TkUc0nekZUxRFthY33JB4O4FItj
F/usTHFodeOKLWng/BlQImPe1FwpkVW7HUdA7wHIyKfJPeQ+dfzQO9QMviqjhQiqLdrfcZsVI1nm
F5Vla8zJRtc7oixhhlyw0WDFCUJKvhKn5TySZT+yuGISNLqhzO4a2evP0uDKWq96cePQi9qg/ex1
3DlN/GrK1qM3Z3QngtvkdUp8dxnNLSoRcrin8YvvttkPXMAo30xEpTufdO5rd1y4lw+unHfIDeQS
1eQr3CyNjWnEcY3+Cc/MciShMYvQN5nrliXnELNKmgN5ju6fbm9qV8XIaAgjoF7fUZI2r2o07J7S
60IdW3sKINtCjc02kbR4EgfiGAnCcc0Dch1n545zfy7wNZx5oo1oaux8y1vv7iwykR7RAD/ENWWC
Q3cjyK1M93k24I3B3e3WH2w0xjEnx9Pexm46HRbq9zoosGl+6SX2sR1/mn1dpFaBTwD9P5F9jfWn
0D3Mc7JrDtPqGVNYt/2EUFhyF0G74L+KDmBJM0PJwqrXq5TgV40jo7Tidd5A98TeawwNWhD2g2dN
K/ytyU3yhYRTuzmYvcYguOjc+pjhuIhAx0vAMgAq75CmzK+aTKp7F70KXqNkPpWoyc6TjDGrWlie
rhvhVnvEiMW9jAdvo3fCCWuvbG6GPvP3bnHJExRc3ol5laqK3MGdvirlVNHgmb27J+SAdHseAkdt
U8LHvE2ra/4O8jXSJdTOPEtZV8dPnTuL3WqYWuTK2PjBgUL93V0sp1lPNhkJNQcJEoixtm+R2grr
+4hnaX70nSW/S0EgVMyh59glv7NqZVA52hqNtOAfFHiw3Tr2cx2CDqjqsMuWYt+YMR2Lxu7IyVC9
SyyJMW3xvnLweEuDvpN/PRZoH0sV2lJfvHAiPJhrOjh9dB94Ru40E3EkDSV5ttVIDG5LmEicLigS
JvY1x8CiFTBt4Id6EiGfyyU3i13B/oFm2CmTrdUufjTxQZC36prjuTYw1YXjIJ13PEXNhpO+/qqc
Phwykd/HYDvHqxbTTXQpnp8EUPuHSpG9TNnqqeLPVfjtl0VqKMO1VejlLR8Hy2dux8ULjLlpw0EJ
Ip8HAoBvDNgveThdeoPUAbPQd7bZeMs+y1Fcn+vEcN4uDjE2Y/qikbS4WGzxY0qGe5gLN/pS6H5E
IBT23lTiHOnSkeNoQImNdUDhpnBv4WYisO5bblIY1chKUyNLx8PdH46sqdse1ew7OKPmZqnMyQoH
3ISIDWL7Je6X6Z4mGHdJP3dqfB5Gjz1V9AogbFdwhU6VaeE0ZlazIc8ge4j9Nd9KK/M2vlHH2bZl
cJXDOeQh2MilV+ijvLQjLg+tzNkZPXjdwpLJnSsXglJbpllUvzx5UAgxYz3EqwzaZ+3sYAaudrrR
6qRwMyjbFgUXtf6sl2228Svt+7CoeMUzvOjvsXI1AifjChWDMV0Y4XI9TdJr8ACBl033Uy17rNkV
xjGArlGnmmzZI+DjpacelgPg+lHemVpr3Mzk0kR+oatNAbEi0qtsoh4yhhijxcX00XVI8kKSPVbn
qs36x6ZVb56Q4xWqp+XeHv3svC72yi5LyqE8YtK4K3j89kuMhyTEZ7CqnScd9bJmQAYwX1Qzuy0+
yCt68gvlYcOlaTaT9GAwCIe75XTuM3fD6TgJfJpmMc0YvlU5fCcUCz4YQtEqImIT84Mx6SqCrEMe
W2zYA+2TYnweqIO/lY3L90CcA2kgBRDPMiJP0afc1rmTXQFvqv09+vRMBWk7q4uoqu6I8RLsvpRs
thXm64IvvDJSvLPgOW7mdPSJJ1MWG0dnD00S5JiJvWuLeG/M/4PXhw26FwIKWweigJqQupS9pw4m
iTHAKKj13wqVI19tx+JNs2zRRt5E5lW85rO+5fKwTLus829YlndFSucghaMSoLl14oMvlQ29ts9K
ohaok32ik0zrqi0Gk9DcuPWjvE3kCxHldij7Hh8esbDxF8mVxw9NJSbS5vnKnl2asB6Tory37q3G
86IY+O3BZZQ+bPUJGU8kc0HZZI1mv0SEVkwkQ4Mt0PbW5MqrOFnEdxqa741Z3cWAUR0koMLEWJE1
xnZNp7jcJF5cPliDrXaZJHbcApUKDaKPKTyFRtQG0U9tWQXL4lfnJS9yh6WQksTa9VhsosRtlreE
RBKdmBQ1P9uxhzSfGNP8/5J2Xktua0mbfaFBBLy5BUBXZHkn6QYhVUnw3uPpZ0E9/3QRZJChmW71
MXHUJ2tju9yZn9mjptvN4h34U+7kqRDbDSaObeeYfV2lKxUT3Nhu1baJV7NtXLSOZiOyVYUzc4mW
gdB5L1jWIMdtQEju1oEme6NNLxA2sm8B/K8xiq43cZYoBwGyr2JbqT9a2yClvn+HSCLikH6lDSgy
oyTxIVEc75wYUsIhUrNScz0VqYOtMgI/2tD21n/2kw9GqyBz0l3LT9pNkWdT/OgjTfECSlLsnJaV
fWgNZKipNPriX7KDIDiVRpHFt7EK1KMHTLsEw6Vm31L655PhVFKX/c80wBjCKZWy/Ik5YTh9Njy0
koeOvHeXcQYOoKZkobHrQpYfJR8DJhc2kPQizNnu1lcVqd5aueI5TZNlK1UQ0ns4FvVziwssdfNS
lH5PoRKsh0yajS41hGEcwL5oHCCwHB0Svvt6UCqdCrQkrslNwlu1a7xpkwh+9Vj7OE/1uRbxjKqs
6R5n2vCBtK6/yxTYyI4B/p+Cgmjwu/TB+0SMWqwcIdJiqKgWtDo8zCJtgLyb9uoesrbgInzsvWVA
ZNzUyyrzYHa84ngJU4V/amU2toNKZveWwqKF8D6hJurqko8RcTvG4you2yRYTR2ym3brUz8FIOZH
byG+Ubw1qOajlJ147qSr9cFH4tMejbjMuXdxRDTy4SfBZowj8mnPwiRUr9BdNTpr3Fi/1TSKHuDr
m27GWdFsOt00V0idNLyDTVTF9znlwucGukHvJMDi5EOotdafpOHlaoteK01u4NV1v1HEaQzXEKdV
9LOnAuFcH4t6yGRxHTv5AJ0lS2NV4NN0+QYfu/J7qo3aLXD8YidaTf8s4hHO7Zp0ie39topCeEyF
ulpH1mdowPXQKlR19ITKwUACijVeJsII02NJ/F1L6ClAFo5MXP8yL1L2cZAG7xHGS8ga4b6g0B9h
PdNTtl6pCt53QfKC2Wacu4oeeKXd+3XBLObTqmmgMKZoAO/TYGy2da4bt6pRj+1+zCiEHERPtfw1
5uRldYM0RVPs2ijLaBkw1XfogWbdKmu7aLItL+5ku5Inwd8jAE2HEI+75qB6KAKsmfGQ+hlPiuRe
xHPRLjIaQ27rR5h4532AwM0w0rWycaostiI9w6dyvnT9xmTlQQiOZ4Ha0fpBo08CzZnJcOpYqQhU
VBISMtwoMnZFUXYPpY1MELG0uXPF6209UBuNN6iEcS9kJdILsPmqMbrBUN74JsVyuBf6tB7vMV5r
QUIOCnZpWSAhhx+hz5D2eYlvNv2IX7FUZuG6qvAEfC8KehZ2aUFe3lSFwmVbhUa+grPW06qjavNY
9N20D6xoiB8z2nOMzGz8BFsnzXwE0t1kN0k05oKbZobwOtWFeC/i1FHaYkrZSIvLVFxl2JfyqJN1
mUTH0ofbtJiMdwXfJh8gZ6PLKyVLYIJajbcmjxLX1ti02c3QSOovMk6+kKZJRbWl1/WK0edEPydR
GsOGw2RMGzk1zcaNfD+SUU/0S8mRFUnKKSxOLfFaAUV7trZOl0CHxqabAsd1onfCW+4N5TYyuFLt
NEzGX0wcaGADzP2PmGHbOAHJwjNN0YTmShcHE4U7Q3nuG1OYi45e7cZSTUFAi6o+mntP3a5JkQrZ
Qu4sqo1fa9NLpIUd1P9+GF6bUcFmafSVA2on6SNd9OhH1pTVFpW0tNoZaVPEW0TwlF/SoMmrOGGt
otI+GrPaVx1h3ziWJurocT65FCas51QkHbhNGqGHN5h7WLmnZjLxNu7A8a6BMBTJOqlqBF0wW0sw
QmoM/Y8A3iXZNX3R0KxJOR8dBbLrLmjJIX4VNHHGV0HHKfKp9lJEm3TLVxIH7Dslfc2s+tcOpU40
moYwe617jJtXYo2oBhK2CuaeWUjZfI3ShRA8Nl5T0PqCMfkd2+V0hwJAsFWDXMltNUIAMqwV9c8A
qeMZbDp1JZhSnsDc6WjHUOcQSzsqQ1RjKccU4gGnEym8izUhEJ8C1Il5NbK2jL3Glb1L4ZqFNxFd
Zt6kAV8fH3e5/QnkqrmT4r6ceEda+mMocw6DCG7SB9M36meFZ79q63hLhzdIcxePvi8N7aGX5Wyd
xLn/XScRqu1u8Kg1Rni18sCpx59lbBaG0yLh3+Gny+XiyNzbw16YfHwfkDwcEKIY2vBB8RNl2iWa
V+bvmEL2d0moi7zG/Th5z0QQCLYo1c1Lo+nVy6hDFbFVHdA11rH5jTmVFQLPliCnNtStWLPHiTeE
k5axTDGpaNMDBb3kkZ9dkFwcKRr1Ix7bat9lWvUgobG2ktVyeiugvN7mmmy6Ci13V5qS7kanbIKE
h0bnQIeEAkN3M+pamaFCkJjIz5ZJZAxPUdTQ+TTESn6Mslb+VMXCgssXKqDSk9qUv4fkgNQ+R3AR
Nq1HY1uzX3aVFrUHem7GD6lozT1Qco2yeiWWrpWVEKf7SgxTHoKhspbVSHzscrnbyKEOfwlPLvUV
rjQnbIce5MZoyjbYtryJ6VqmtbSVWwRQ7DCzmnI19b610mhO/OHKQtVqKirT9bQo+Vm3VXWbpLTE
8yHWkArwhAy7QOp/QLUFjOOhMzRF+1TKpfxQh224DtNuuBMtUf4mVY100AdJW5UF/6qS7r3nZGGt
pauwpIWYyH2xHut8ZJWoWWp3vYjmnNIJkXlD62d4p1KUrcmcRVj3Y9HsKyXwbw2tMN5E+MC0GeT2
ruhbaxv6Mf3OhB407xXsPYYtjbGMnJTG/yd7yVt1RW09RFVLpSrx+IF8XVn7qSTeK2EbUchJUK5O
OU7eW5HkXmRprpB1Mwe78WDH/fHgpjMTvenlNyhX1YHrIb9QbknSE0QU+kjcJcjkPEdS3f9QMniz
uKX3NVk9ahrKA0IJRb0FwpfdRI2qbweLPBew+pCzokUhfRrBN9DOjMrot4hSzXe5xvzHFum0VWB+
OUbKSWzE24AOIN9CTQv4xkqLm1JvhcpvhW248UTVq1yliSr0t4Q4efJ9k6oDQBbpCTZXRCZF1Q0n
ErnL1pCcFZ5FTSI7Ppodr+nkoRSld61Rrmq8Y3mZpWnrppEyZTvP8tGqSlujENZkFAXWevQItxm2
xsnLGE6DjSNlf5DJ6/Bfjznl1jlX2h7IXyttkinNHjSTJGf0UL2g8irVCJnWIhR6fZ44pN1Iqu+p
c5r+j24qZTZKpc3NLboIrg/57hYxcWxJFMSYujcdT86NhVfsgFqHoA27FlNmqs4mhTS2eMkjUkAg
zeCYFJy61mU7oKU7JU230sdiw3kR47NuxOFN7DfxU9AihkZpZdhrmjG90m3367tQxJ+R+iG8Bfqf
/gsOUOyrHuS4L+kUqQHq+SBKyNNxv80EnrA86tkXuCFCUxDInt1hEsoBM7Kg+qi6uE8dPW+6H8j6
cGihMpI+1HljDW5MfytxKHzjBkxXIntqifqkjlm69zjG7njC6PdtM1SPUjiifyUjR7IbO6wsLU/g
vYJ3cOdMbWHNOX2iophWq8YqkLV025qcw45piOITjTMKvyX/rhxfFdXbjVw23U2j6+19X3bgG5Oy
Uvx1pZkp5EUqCwi+eDqUbwnJnQclUuXbYZY734Oty4edooeUuMxKRC6yyWKaOx1bhU5/yFujrO79
StXYG322ichv9hKmsT+9Ku6foVVpdOAnrT9UVjvVqwKlagumOwnWGvc407SlIul2VK7lN53M+12Q
w5EKvabQdlBL6WeLZFXC3ZF4+cNQDPFK1RBlJkUb1Zs+DivrPRnE6gDJCkn1gGlR1uiSoGJRoWEA
y62N6HqJSXwfdXygNWmChJoAAoU6PVNTzx7pQgTjM0iCpPpG2lPVQM3KYAu/MP5Ti6IpbFJL6YIH
nvJmt2nJZ1ylTpDDFDvsFexKzc10NbdxNbvE0ZMqPTCcJ46BGOSSmHN/jEW6qaZGfjWkdqBb2Ocr
vrj4HWhfwSmocf/JLi8ZEn5ubijP9qRRjqBnirm7m3aRR3+opqdr5bRrUAESMO5tSABiCn2HKJTV
QyxylDgpwLhXdCDUNxXvGDc25ODTlPlRtpU6FDUNiNyMeC1KVKb4iYdgP5r18G5NcaivQ0uvxBUn
LiauHZeh/26Zlfnpj5Mc77I+p4wEOrHKViTwAxI5RS7djlZFaiOZ/fitydToVzhkys/S7GpEK5Cx
+BGAbGocpSxSfJd03/wMaF9YHPH0Xyih9kbpCMCpObqEijZREKX3UQMYfCWBy8AW1sBQextHpvVI
CRMYiOyb4XOXVmJxF3tij27iGGkkLGpfdPcpdr03gdQNHyL36m8lL5E76mJod5SD5Xmd4+r9TS4k
9XksBYinuPeG3nZOz7DJCigtralnI3HUy5kUHcCiZYgepSbmkaFsNd8qXpN77NjiapfXnWe4LQc1
3hMdzWS3T+X5pPZnhlfa+JboFmrpxw4Eb+Qx0IOn9h37Qv2moLH6K8hI8B0lCaC2BlytzU3oNagv
0jsfHptYQIjvf8Fkydqs6jjCw1jJXaFTuz9mW6ObGlCBforbzNygERQd8ATof8pRg0SmIorfL8Nt
T1G9aFFDFLEknSwK9uYxqjfvpa4OWmQG5PoJa/LblI1rGdPucpQzQFt6kRCBFA2is6ousNxiEXkC
HrZ04+UA26WnENkrK7+jl1uoVyjfZ7CulipjVaDMVCSIqccDAp+FRRLSH1BBebGJ3kuce4+XR3Pm
m+FfplPlURiPaC6Q0JpSCAMEUJCjxWNhvGQIjlhXwNanKGiIuxhhgi/T4FD8JUR84dHEQQ4WJihV
mtK9Wwro0MQbEZgsYkpX+A4m3+O/1IoZG2yKmgrZC5Q6nkoz8eMrtTErDcXywhwsSeHZEWW9PhR5
Imz14SNFpMi6Ckee53oZEEF/dANMUOT6TCf5GjAvJiSn/BF732RCKSAg0b/Jqk1o3Ubhre+vOtq9
+vpfZ2yGPYNhkzW0HsQldl32aWri903nonuS83bbZc1aaVeXg/yFix+PDOMdwDlM1+xwp0Ke+zqy
wRBygCTk0IXbO/VK33Tu4Ao2ptl2uModkkzXcqg7Ooj5Oc1qcHpXcvjoNqUSR3BpP6wMF8/wKwyB
0x3Bj4VLpgT629DV5XItTLyxK50fS7Luh/atMa9w3f+S3U7GzZeVZUTGIRAuZlRIfKrUaOzY5Woe
d+eilerIDrUge7L/O27DCR06pA74GPc/owZr6fiu51BLdYorO+iUPzKD7aHzGLqomP/hJn2dDakv
EnQ2pQF5tF1IU8J36XhG6NU+12vpztsK6V63W2bgNbCfP6999IUAAPtqEX7ed192cIfGZe5FhEcP
zQOx8Di7U+x+3KPkZftUVDM73GF7vP0AymJnNpym0f7T28iuXpn+hSPU/JOgMQGHRpEAsCPbsZie
mrK7MVS6bqt165SoinT5e6TpToXgE9oNwMQLwVa6n3L9hhHUipI09gDGFbWIk2MGcgokHu4YHPdm
ifTjzyHlKWwAa6LmqWj3eVC4rdg8IVNWO70gPcgImdCBumaae3KKzkFNUdIlERY53YDjoDoyY0kd
SPRWIuuuKt+LniSyVvvHWsgPYyav2l6/o49LaVurgMeqzcNgKk6NnmVWTtva928Lf3i6fEycmw9+
KgX7OpGPAe3k+KeqMFRKZYhfttf8ygt1L5K6a5Fa2l1+a+qt4w8mOirtK7Lw96gT0VpSfsmqdIX7
cnZCLJE6D+r/OJUtJsSQafJiwWrYZQpSV0OE10rsvsTvz5S2MZU7QGMfl0d+kgXM0/El5GJLyAiW
+mVGyIqFr1EoE+GN06Ntq36bB1eO/JNTbxFsMfeD5gOM7wnWAaoiz6P/bfAKvTyik0yAIOwsQ0NC
WJGZzOOpBEc7Rm2mGLY4ait6Tegrg83mCXE5zOk6hkFpQKLk/J49/BY72DeEphEa9L19zXwYM/EP
QmKU1NL6dZqM/O1ysNMxWdj1ibM8kY5xoLoYEy40pdAgmmMLobiRyLF9pXtjFV/J007XH2HQyJ2p
wrirLiUV8saXu2bC0s+Q3pponQKxyACWAGpvvxmFduUQPF165J8S3KuZ6QXpazGoXkDi2ip9qrBE
tdWw3XVet4qH9DG2plWXTVfinZkxcircdjh6+PNyd4WhSYVYkhGszX91unSXDM1TNia2mvlXKNcn
kTjgWRMMyuIjnkifYIoFgj7SkfGqjUd+Z771u4rGbaSYboD7xOXFMe+ao6ueSx5dgDkvhfILs/F4
wYvVULUAONnCrVOrz5L2p4c+lIk0jY1V2n3Lun51OeLJcpwjqgjbICAA8mq5xdoyTWMflR38DFVH
C6tVq/3GLe5fNzIEY1Jt1jtbGYrjYlxUJ0fZwnDEroY79Ne0yqOUc+UKPDNTxDCZKywHSe8X5z79
z8JUfYNcXjiY1H7U6sZI3sf2yv6V5NM5YiA0FslAZfw3F4+trlFGU0pknie1IB3QP2pwOiiHXTIo
0R49rD+e0qMx61OiLLoMjU1YehVNv5UcecOV1Xmy7zDCknRK7DiLsR30+ZT+kgX1dZlYA2KNdiSj
yGOAHt+Y6Ie8KGqX7KZGpn6lttmVhJT9dfoJIOXNxGQA16zTxacuAfh1SgnL0XXdveveuvtb/mo9
/1qv7fVuZ9v86Xa9XvNX9s7eNPZus7GfNvzhf/6DxFT2y36yN/zjHX9+4vfxe1fzP+cPzvzL4T/u
/AfHsV3n8dHd8mu/JZY7/4H/Ofyaf8v8W+e/cT/3b49v+8994Rb83X7Pr8/9/H/h59xf2a2nKw7n
VTj4GnLaPPOXXHa1pRpKpxDQCgLucfUhi9MakwdPf7m8R09nWcHzlr0DoRYk7pKD7OODMFUNQNic
VdcVHfQ6bZ+CVypCp7D+XA52blBsUoR+ELgg7mJuU6XrZ5sUw0aC6QHu8w7KMLjZ/tDJwvZyqNNl
hCceSgAiA0NuRJnH/WX1omsZdZOPyk+aoNPuvdXYPVDzckD0r7Lmg6b65XinZ52Cchg8XZSeQCsu
KcKBFCuFEqGVO3VqtRe9FCeHaMpvBgSmrhyrpwc5oSx81yySco2s7HhoYa37eAHFMO0QqN9J1M+x
ihhTd5i12WwaeljBG2OH1ljwZgAsuXLezvv++B7BMcH8y/A3ZPVkxQzdGAPyaQ3eHRZdRqie5RXj
yr9mYpdCzOvoy+QVktkaUtUxeaGUbfNOGF1tzNtdBWjSKUewC4qUfcZCVzp9ltwrrVj+axJAks/O
4wViymQBf5+IX36CNPG8QO34CdCJDZy0kw65npPmjN8So/z3rQ7BVFPQXuEKk5cUb1D2I6Vw0l0E
ol3kl0XrNk1JN+r/zzjz5fNlTBVyU+hbE4eusdtLt7jU2WFtOmVy5bY8t0IwJEO/hhfDXDs8DlR6
Sey3EkiGMpce0Yz+QJ72yljObDfIqtz3Es9i1ITmf/5lLD2y1R4u0SQzgDntWsFoQR5qG9PIK6td
mhP0xVo8irRYiwO0cBM/KcNuVVhr4cPEwgt+N4IKCjh1hIo6X/uzBruN0cHlI+Wvl+BpaI0LgOKu
iLTC8SCjFg47sDQe3tJL6N/TPlfFbVk/9PJGpDmthoe8uxGHTQHPs3oKqgNgmdZaY3s/5T+v/Czn
P/h/f5bFZ1CjJvTCefHws4z5xm/ucnT4kfhQtAMkXl3bhMNz4u29qANksNLj9TheyQ3OLCtSI10G
pamzuJZXotTpSq5XfI6iEiU6JgUXFhikywM9c0XpksqNgTgOZZdlsaMFZI2eAD0Q+GN/5Fxbg3//
DfF0VerBv4eaJXawiaakqvO+Pp7e0u9LtYgV3abJ+t6F4yMicXvwkh9eXLRXYp1OHykyUjwU8DVK
t8tegdDLZYkkDqtYETZlaX4osQxT3/r+r1+PMLwI0ZLkHAOWeTyksQNoN6IyZhtNd8CgEgQHiP58
XPEMv1Ih+nuDH++O+WhBjEcE5mH8RznjyxFgqUKNXmlAwSXqDaxy6JrtsLgQ+vekKcpojeQhTw66
S+a7ilBVRMMctUeexnE/OlSxwx1EZ/0tQdjAuPWqov+d4MQ5HaDuwCcxaG6nLh4BZPvNRENuTTc6
+TN6UANdfQq1Nxmi8YNYJdYNSwb/j6Lru5ciqKCBoSmYUbMrsmSjKgjTcouE1SuWJP5LHTbRd5qB
zS7KBvyIjajZwfkZoisH5OlmIXFXLFAVhgFVUFzMhKxVXa1FMeY/+XdF3Uf6/8O/n4crlTCmjjxk
kcoVFixTP4e+Nk75rwZ0w9Qbb/+8mNDh+W+IeYhfJhjRsw5qCyFE2FV0pfETMhyjdRs4E5cjnVtL
s84d6bamYrhpLW6sTgsycUhmMw07t3/8p/at3ANttscV2dWmW6MW4abOb3TJoR6svGe455t+39ut
/Va4ov3n03T8teGON9duujMTSU+CMt8sJMreXVwCEzyKyKhzk52L2wgGS3gXXRn+6Zk3tz3+G2Jx
tjdT1/cQCRHb94XETePBd6Jc7LcT8hGrOheHl8uf+29jarF1Z4U5slgWp0GX7Hhm8wzgdmtmlg1s
0taV4qaIY5TOe1RPQDShEAWu6gWRjSc1GrAcg5uUZ3s8El0D1oskR4+Xf57TN5BOwxEhAcw/KTFp
ixqdVU1Rgm69Z0uZ+qSqPizlCj2CehtNwTdzkq48FU6fJn97dgiV8eoigV58bq3Acr4MwTymmKRZ
dA3MzzKsnam8i6KdIV9Jxk4HN1ezsF7gS3PN/M21v+wi3pYKcMCGY9KctoriPQJLsaW2u1VJMhU0
jS9/yzNrCVUm5pZuHXU7c7FpRR2lC6m2TGpakh20K03p18aEJE12JdDpvmD1QJWiNUipgEvgeA35
caELcos4YamH3iGqjT/91ExXLpnTa3NuBfEspuQzNyMWr0h6jV7uA/u01e5nmIvQSIy1oORX9sPp
FBEFPXuY99xk1DqPhxIXqAAMYYC5aC19NEW28WDPD4IBy6/qcQCpzc3lSTo3LOyEDepZnHqkOscB
pzYbO0GCHG7kL1hA3gWhgXH4tRn6++Y93ubUNdW5eETJjMLjYooSeajSXMAjZv8ttWPbpw6z+Xh3
Vs7jlVKVdLoYLPpTmM3jwwF6wFh8wYBMDvnj2YFoU7nUhjabA5LqNmWbyx/u75dZDOko0GJ5Y2Ay
wGxEnwk2wt9ecUW/GEvHlcLfKQxy/l/Kf/ffvrm31ur2fm3vhnngm4cP1T6oduniArPSVh/2AzxZ
G1yF/b5ZPTvbx8/P/bXa6OluPP4uixmA4YjFis93EYwucsI2CzeZVKB148dPhtZLVzL0k3Vl8VYG
icJbReXqNhfTMPSwhSId/dAqksuVriEtxTEarvyeROTyTMgnWARicXgSDZMJehiLoQURTptdLYUo
J68RXcGmAET+9OYlSBLFb20ygJ0/QBXcB0kHit9JAUgOG4zi1kUs7oT2rvJ+G8ZO66+c7n8FLY+W
yPyDYQxBB0bU+OvFR5iqsY9LVQ/R4obgTBUo4uyzshqAOJDF9DYe81B3ACvDmcAis222eS5rD0Ei
CysxrFpvi/u1H9xULMTR5sRWXPCt8mMPmLZzq24skBIQBmFvon+nOhKy4oKDeARJa5mWyrfWwD1q
TVMSH5PL3/zM9GoWC0qnSDHP7lyY+nKVyF5gUWwGYdbXB22Ww8DYWgivbLGTrTwjHhAPRzSdk4PO
yHGQMi4LUckwPTXadqsBvufU3P7zOBiCrpDuiZAjlrkrFpmtklSMY/K6N0jN65o2j5gYV06l+XMc
LQRMQnALIRBf7LQEiTGV0ZglZ0VgYu/rfYPhsYpr0qp2wHGB2pmGE6IeaP8+S3/ruSZm8QYFwuUH
HJqsjXDegc9ruVJ7MzW8ZszxSpSTk4VpmqvG/xNl8b4YEcecuogoHarjFUiEFlUypL5JDq7s9DOr
jqYOly9vZVoiy1WHMKE0mgV+VoYe7wSAuipkYa8Jr9yJJ1nZPCBrLsKBQUOMc7FtlUrGwKgJEsdT
KxgR0Dyp1d2gJAdllA9ZlI3btn8uL8TTi/94hSzyYPD4aK4BycWnZriBorAW8a80kQFD4X9NSn5l
QZ58SaqMCORKLHyTMrW8CIeYVYZ4RRA6MKBu6hJ7w3js94UsXOkPn4lDnkldA91K8InKYgWqnlaX
0rwmIjO2NZjerXiIk2+Xv93JfM3N9C9BFgsQkYBxTCjKOEPIYSH5EN/qxFF7EmlKHIn3B5/o58sh
z9QCLQCX5JukGirmL4s10oVFDxllwBdADh+DXl6rEOiHSvyQJP9xiOd7RnyHpEWHrnRDNb5yNJ4s
F3YBKoIotfNGAYayOH9bxIaSbpZ+6cWutJve+MDGQPtZKq3kSMBNZhOZ8fXymE8+899tQScOtB9L
ZlmcbrzKG32DbYEqIW7TWDPjmvlY5Zxo6QPaPZejnTlVFJYnO10EM3GCbEk8ucMxqcKQmKr4gTrV
5Ba9V2Bj0YlbKfT17f9DPBq7rCOaKSeXTVxNnVTr4LOtILmRm+84gyNAtRbVK4+wkx3BecKskahw
uFAan2f2y80ZJnAvEVFkXGN5x0L5QKZug9nDy78PZ27aktjLpGCzBcDXMGQUU0BWFzlJ9EPSPjG/
05XPIriy885NEqZHeAmwBWei03GUMBSloA3lCGuYXTN9Ym2L5OpD2H1eHsy5b6ZSvgJpwvOLs+Q4
TJQ0XKCeFToRh9ZGCLUUbUI1DNHHjPIr7zx5PpKO7momaK5lcTDydD3JJiPaoBgG4u8pB734hsAV
5gNZEEmPwyjCJhkhsyBrLMjirzrrjXUGm+E1gffOfohE4wGllyLF4ZFH3AZEiQi7Qay9zxrVppcp
8JMPw6i1LWpO8G3GzjS+q1Eu/fz370UxGcMGOlY0IhdtwbIl4+uxtnNadXS9ANadlW8tz/r3i1/5
GmZxuGeyh0G4QRhw+agObf1GdLQ4Ri/i7fJ4zi0z8LjgRkB3gQBa7BlLLREGxfwZPUsDtFk2qOq7
ZMblE0UL5WPSA1LsyxFPz3egxnNLSSIJ+Hu7HC+5ClHSeMzi2EESPUI7aDYM13dixsyuDRlBzhaB
2moVZFe+6ZmlTlyVYjjH3uyScRx3KvFfEwroawiWOEqsuXktoDAtrS6P79wqB1gvUUmkQiNRpDmO
o9eDpaUVLspdwmOkCCiGP1rmq4q2JkIr9I2acFV6N4q/6fI3RFYG87lC5rj7WRR7daZFrYb2nqr+
5R9LPd17VIsA/M6PRgBli1sVhZFSC+H/IlCxgc2OBkl9bWLPPBaPQsw/wpfztx1KDuWaEMUHUCRU
ptH86m7Gb/2v4fu17ueZW1qbs0gaSPSqeJ0cx8J+eiiTnFi4/NojvNv6vpFVlIfc+hos6dy6IQHH
oGUuUgHfPg7lG7ruIyjDQ8YvtqhFuH6s7dCkvvL5zoeZa6Tz815b3l6Tr9aKORDGzydHB1Cgxbpt
Kv9keTJD4ehyAtYAsgHS/SQBr61I4RgdIofiMKIFYifccnT+GrK6gRQtZquehtmVgsWZM+Y//RFq
0ZSi/x4IX9aF4Jm4Sasm/KwewfKyd1IKiqOZbr0+vZIUXwu1WBbmRCOojCn3xvlbgS4ElDyIiN8C
9cpuOjNZR0Na7CY8IxpNyYgDu83163plNOG2nf7Zu4DZwh6BkhsVAZLRxemMfXqlVlAz+XKm20rV
nYdCFRrF638+G1SLs1iHesTDzFiEUboqj6J2FuyI3nv8AzXl+XKAM59rBtKYvFJoJoJrOd5ChVfE
gZ63sYPa25+wSdc5an3Q+q4kgOcOBU53GCbkFjQZFie8iMp9IOAR6KC8dqB7CPACVeLsExwPWgLj
lQ17JhoeJfPraH7x0Sw/HhT9Ik3PFbRnFVPfi5S70s5w9ZbxgVQ3uitzdOYTzo4oPEpMSvL40BxH
Kz0Tip0Gq9WfzBv8rmEdaiu5vpKindk/9Mglirv0aXhULsbUan0sWALqMvgRbub3cpQWNmZINeLJ
Vybr7IC+hJp/lC+nQqiiimDphFIq6yVBPySxC20a3Uofqx+Xl9+Zu49RMSaFNcGMLUYVdnnIoAmF
8uvOHI17BAevvKmuhViMZtSCzi88QlTFYD1NfhXx7Pf9p8sDOT89/x3IYqMGI9SRySKK2Qv2xNGt
0vZ5UoRrV/nZpc2pQ3mZ0hYQv+O5QZFNnDJ4gqgOqs8zQKuzvO0kB0hyx7cK9nlXttK59+98yv2f
eMYiqx5NlM58L+f9W0Bzr6sgd/LOxzxQLr97Hq4Aob8J8nh9+WuejTp7NlE65DW8TIn6xNdqPywT
Z8qTG5ppRfJbho8E4zJVJKc1r4Q7BdzxyqcN9H/jLfIjuc8MVCaJh/Y5DpGjLSC1Kaki4uLPvXaP
3ZitISwXrS4P8xTvvIi7WP6qhEwXXkEJ/cFpgzyWWj6OChqdm4bRAjPK69FB5G7d1jscFS4HP7uS
vox5sS90TBaR3yA2XTJWDvqu4iA8jIl/K2k9PO/0Sn4zj2XxxDz6xosdog6oNgf5PFb54EtIXNfo
6CItcXlUZ/fhl1HNK+vL2YXniN9W88oZLfTjteZHX7dQJ/0IQO81W6HTBt88fVTDYGWSXoNXPg6W
NInf1Splt0ZDSDxokV0sjY9sbrWE3ku0zVtbRY4SpSNF3InoGEY/PV13Ov9bl185f85+XdNS5446
+NvlPd7J4A3bouHNEta/UxPZnBbNj8T0r9wNZ7/vlziLVaMglUodjiELMtqyk+wIDXpU0w/0fa+c
PGfPbcghlGwp4wMWOP64fklmipIi61MYLVvJEY7E7uFKkHOfba5NAT+ll35S0aQWN6TYZKAPjSyd
6RcHLfEObWO+/fuqpH5oURMGE2AuOdFG0QkBmIPEiSM9e9HFMdlVKPgeAtlS3rQ0fr8c7txDXrd4
fAFBIwPCk+r42wXdLCIbjohaI5jfNTuKVXn3Xae4P960ApLLxm3Su7W3vhx3/tcutzjPsTn3Ys4g
mR+HzTE46lpf5HISwgNaeuomrkfRFjHBfTCbmyB5G9ocxetr6MzlogSABU2U6hXlA+px1uL4btD7
y1ERh4k86eiKOobsooO14sl+eXzzz/91fMs482r6criMUSUodZEWXAs1zp2xXWYbBREawUydPt9e
Drb8mHMw+Hl8TOgCFC0WwYJmquSEuprT1rPjkiKHNsSC4S3PGo5qNfukqjpu8qqLXkWUi/8x3fwb
nTI/UgFYOLMLj4dKlzPE40TISWqRI47gSDygK09VX8voMOBrciXeuU/LsY14CvtdhA12HG9qvM5X
oUVgLYWkdftm1Td0giX/NmyubPmTy34e2pdQy5RmylMVv+y4cFSUUG1J65wxD75pKNSgyPEet9VO
FPSPsZB3I3Jalyf1bHCoTUwr25MG5WKcVdnkYzm/FSE3eTuQUCmKbv433GV2UTkkNmYdmoO81XNu
WTdiORZXtugys1oOfvFYyWrN70Sf7xyl0UNHq8bXpHshr5wYmUf0+0gotWv9sHPbk3XEcOfbCYTP
8dyaeFcVPTh1B/vtVhcdwXuVwtgd/V+XP+7ZsX2JIx/H8bSy7iKFOKbXu7d4lWS+Y5UPQrw25Ssn
wdlQyowkxotiRg8eh4JWErfoiBZItpE0humGlJgOaVNJW01F8flKneZsOFoBdNF5KdESOA7naUWq
/dXAbkU/3JYTXtMCypz2mObjnZVaEopj/5u071qSG1e2/SJG0JtXkCxf7f0LQ90t0XvPr78LNedO
s1A8hdAcjUZbE4qtZAKJRCLNWt6xSHqfY6/0mLMeDz1mGPbGwURphfHo6Dr1cI+UhV2kt3AUQGjc
iP/DZP2/sjMuKjeTQf985lWjOFOAmAMZQ2SglTbee2AeByLSI+L1rRFURAFi7d9bCnBW6GgLOkov
cm2UHMUEUTh4xAFhK9iW/w7cmLp/SnuZCLwR6CVHPhfG3E55i8YRIwoL20B9Jei+1QjY/hLAQ5Rf
YLIgXr8Ptb+MtekpR0sgrkOa6sZE1vmSFkEIEAcqUpCm1SA1aIIAqUnPwya5eL+c5MhorEfZBfV0
tq1+asuxLvWosIFIRnTl0Q/tzlwFQKnUHNlHkz0p0t+C6WjpwPHiS4uKuXVkmoFFQOvs5xpGYoSY
vMBZF4cB9y9Qo8Jn0Xhp6ezXA/oJMXP7dN1mlrwYhT6wdFQq0G/PnEEdsKZRLWBNpUB+bAFJ2aay
G2iDXWXcyRc2X39a1x9Z7Bws0Kw6NYuxrmr8HYxo3vLQQ6Vp+nPlh26YgRShAXA0kBtvwfv4cl3P
pZsYtXX0gWPkHCVvJu7O2qCrWxHXo5UAC9t7sBB4ZCJuJjArZgXHsfGEMWdjmjoNFFcQ1ilflr+W
G4CqRq9l6QLnluPK6F/FurK5XkxEU00gcKoMKkp6kZNffsm5Ehb/frR6ogMTUT7ASs4t0hcb3yws
/P2gS3iUgu5TTv+2F/5kFkiHoGKPiBDVonMRhVgpFl7QcFuxk+jAGS0CzrG6aCtkRJz+fOaMM7Qb
AZIOIa5xiz7G4jBs4/V4V76pK/1RJ7+KPyB2dIES55prAcNP2+u2t3TdoDUHpSPDRJ7zojHXa0Dk
0+BaNcTGBn7IiEm9rNtcF7J038yFMGECsOsUIN5CiGI9l8YWk6ryZIKRRrFBVZp+XRe2aBUzjZjT
BGLRsdQyCJPxwJSQR1N5eZzFNUO3CFqp6Fgsm34W0NNkgKqmQCMoxqXLCKVpP3mWoppj38ty8KyD
U6BzR8ydAoZaHNYWkatpBv1axDvAjTuUgiUJGZbri7a4Q+iwREWYAl6wjwFQEwKKVoP7s8TKbfRd
FDpa81srYiJmT4r3cF3a0hbB1aE8oQBRDAn881NlgQRPyQyYfDG+NnUC8EhOzmRp5X4EmCKbQy0n
M01MCND7XwaUQJNbwLsyeDKY3Ql0Na8zlATsUQffxD1YvRBoX1+npQtwrgZzbgqxFYu2hgiQoQSR
rdbbonUApHxdCk8R5sBoGZ6krQIplVKvAIu8GgEAkDaVe13M0sVjYcKRQt+gsMu+bw0BuIk9dQJy
ucJwSGA9x31BYv0r4w39Lyo0k0SXdeZRI6sdEVpDUuE1RC89O9XB48EJ+C4mAKjfnuvDxEOlDFoC
wNLjdgune80EN1GJaxuY8roaP3dS4wSgNOgB7RiCFVGdGrT35OEqSSKASw28j+EtLhPRA9S0zlQF
rqLdCbfW43gP3lwSY+wGcFZrcQtkSydzo2fz1eSY6P/yvP7ZVuYsj6pWy5SWFa0b1ktfpbfhlK/Q
FohJj2CHDhp0UwfrqZedII3W1y1qyWnNdsBkTnmANy5wrKG0H6J/9RMpaKV3wQk4dmD6evxrWXi7
4PFC8cFoi9i5TXWmFyh51UAWEA/S5qvPTWyurfVrtdtFPN+ytKoQh5Z+lDiBz8oml5OyjyxQz8H1
B8INiha2qjVIzKCRFkQXcdd/j4HujmINLKlkc13ThdNzJpo5PYlaNXWFgVY7lY5R4SblS+ZxRCxY
K0QALBVwWOADYvv5Mh00x4NQIyVS3mNmQFDdCHir3b5ROLgOi7ogqYexVKTUTBb+A8ARkhYiS293
+kYGCVz+EvVP15drUZeZCHrXzZxNQmvsXggRWehG7bEENJswuNOwsTpOqLZwG6DT7kcZquxM0lT1
1hAX2JgmXqXhbiw+Bv++iz6v60MNmQna0Q+DcBqvEdQ72YdskgpdLYPwBBSPROqIZWe/FLc9AP2W
5zno7cVKQh8HGuAwvY32UeZIAWdYT/KA2vZx3PkP4024Hr+Erb9NIa3ldKIvuWvaNfL/pSmMszBy
qxADQSzs5BCso0NxCFbh0TyIK389rbV1tW7ery/kQpCDHLmExn48X1FTYdQzwK8egJsPIRWg87vY
R/s05xgtWfePBPR6nBsEmEqsQWohQRTuuuFggh/Sc64rsZRvmGmhi0yUYwqT0XsdZIz3kzPegLxK
/67cceW9Bh/C6j88twBNAAQUCEJVjQ1DMeYvd5NSwsumIsapUitBt0+dcgKepYM0k8Kmo42iVURw
YeCyVN8aFQA9+yx6baa/v53murA5WNVLWyEIoUtkkSRDOx6YEqOVEL1ayk023V/fpyVTADgJEOQw
04mGOcbYgF5TpXFZFSDmrWSkvPQalLNF4BqTqXFWb8mukUkXKUomALNYixBaPHiQVMeF76OgNTX7
UbT+w9KhtIRnPVDJMHzAaKOZQZfKHl7dQakgiBvsHJV5GRmtKLfu1eDTVNLt9fVb8uIYtwW2EABH
MMbEmHmDALj36VOrHEC/h1kHWXgA5SJ6EAQSapzXCU8YdYwzR16CdxsUaDQSzty8be1x2NWYMBol
tzVW1/WiK8X62LleTGyfC4Vpxh5EUV4OsLjVAFHzIjdNUYoE114FCH+TYx9LpjgXyVyIFWinx65B
XJxl+S7OrDfwEh0VNeCBmSxEfxQsCcl5IEPpEpua6SY8UXwBpxigZUSOX0rjxVIBEbqVwo0XcALs
5XX8VxibpMmbdMwNGcIKH8SMSXYAc84GNEvbUAXbhzH9lvWhJaYg/i06DF4Zcy1PDdYzWwnEqNdB
0IOyhwZAhvJ58GUyhcfM49UdLrB/WEmMVbZeA+IxqmIvF78CSa2IWGt2Ho8HoxjcVFScSAxuB/Nd
1D0nN59xl66jWiaN3t/KxZM/qCg1hUQEQ/t1G140KIpwRsEL0LFO/3y2BJkiJEoBykF70H0QS8Bh
h80fYMhxnM7iqUT+FUBjOvpy2ayOVItBowhwobr4VHuPjXJbZesJnAev/0EdoF/LEtBgwU3PuBrw
tHVCOcF/xmgMH/EstNCCX4+f16UsaoOgA8jSgJm4qEeUgLUHIjykiGDtxbfYcQJK2AEEtUm+ayTe
pXDR/3Cynpk8xnqmfALjcYswGI9bIESK31PwkQ8gxmjVFapBx0kanzzx2agrW0/+FjuNFc54uXgQ
OgCAdXCoYrI3tcdU9B7BMrYysLLXl3XRFmdqMs6tUKQJPDZYVgyaJ/p6jD5ag3OVL0UnuPgMBKsU
fIqNgYqh79Q6gzJh8F0poEZdhfVaCBqOm17esR85bBTk47jLfYIdw5idtPJB/UNQ0LnTPDdxhUPB
w2ZYXLmZOMbsizhMtSqGWiIakKcitwf0vvNGhXhCGCu0GqsDcTh9jPWPZb9J6ofI50QKPBGMrQl5
At6RCHqgZ89OMZAEkgrd4GzOkhC0u+PtjxsOkxb0Opq5PD+NW0/JISQvD6nhVuUhMNzrlryYYkBl
DQ4PXcDok6J2OJMRFqg6GIOIIMv8ascnH0iSg4ZyqXrTwi8NoBuKHs30P9SE8K78kUr91kwqHrij
ZQSQiip+3oi2DqiT64otnB/aiI6mBwBVoshN13YmoUT3AHwB/Lg6yM+YHINZK/5nOwBWdgJB4XVh
C24W4JsqcKLh0BGwMlbdj/qkNzX8gSB9A6vO0UdMjGejY2pg2Im+rgtbsIozYYx1G4MvYVgQwtJk
1w4VYh3S95zy4OLqzRRizDsppkkBykVhT+hEmuRnOXkAggBYZr6v67IQUJ3pwjjSvhZEUFxCDphu
n9tSWxnNuEkt0NaY1hHETc9+n7ngOubsF28JGePQJ9nqevBDopkyJDr6OVKwifNqavTbmaD7TDfm
ZJlm64NlE7r5Qr5NTbCkNLzmLZ4ezDFqQzUfEh96RIOy75oBvF0WFEk4191CjH2mCf3z2VkKMgth
7wAxk7HWGzQYgjxVpucJCAWpnXNsYnndDNCPYF4DxTXG6zWplGpWDe9djKClrfdlyMs5nUrpl1vz
rwj20ksKoc4GcJXZ2krZ9PboqvZAsr3wfCPe9u/+QbHlJ7S/HIu158YViT/TPzHvI5ZuXqzqz0cw
TkOrKzMDVgoyQ+AyBrOVdBg028xtA8we4JzAbD0qozpP7LKr+pHKeI/A6oRGyiE1KcH5rdyn6Xsx
HDpgnfkDx4lwNpIdJlAGcJWiaxmhNHCx+3Ftgsf6v7iPH2XoF8wMMwdsW1FbVAIetGZPBt/to3Ua
0yFTJ5LWfcbJtfFWj3EcIaqIw5RC4FRi8NiZpjsKAtGGTq9wBnSWj/aPaoz36DMrrVIRkmpxjWFO
E6hmmcTLhtLU4LVzwPiPEli/TRvSaGxEC6+jh69V9tFIwDcVP7LIGWXSDevrW8YzCsaXYFBNVkUV
einSS+t9cFOVvHVjvIdUdpjpG/D3N1bwSxj7jZhmr02hra6rsRQ3zU8vW3Vq9CLoJmrc4NYDxN3K
jMD9YieKiOLfUc+cTN5pGU8oZ/HYOAOUTEPa6nDEMHRzG7piQaRNtg+38B8qaORvhSf4ELBwX1eW
2tqFmcgYEpMw6ruUw0bk48kQa/a+E6biVkE+zBC+wJ3NuWkWFfxX0kUuu5JCMW1bSBqrmOhVTor6
v5yrmQTG6+YGxihEepdVwIgxui/NX/m8WbHF+3Img/WxZllHlQLb0JJ33Xqc/Bt0BgwJYD0VtDlz
lmzRJQHbHpEuRjwttkYoCaBM1MseZ1i+VyRUa0xnqA9teFsInKO7eLRmkhiXBCrato1V6i3qB1Fz
NNG1Cp5HWjaAH20Yj6T4cphPPbTpBQRMnSsojQvSJakA+4Rk5xWoFE3KhdWZL3H6nnd233IOGe8L
GAc1FiVi6wZa1vm3rnxlPDCzxZB3toqMg5pAMOWlA9Uwe/H7B0tya+HOa3FwnbSOXJT2/m8GwsL2
a1PmqVkAhfxog5K27U1273/5gEnqeKUoji2yyTO9r+SpBYsaYI7Rz0v36y0c37p4p/HKajxJzBFT
4hwwRDWVhLFPRdiHQgC8SgIGwoHX27Do/TBYg3ZlsJAhz3weZJTT2ABZHqdZNF8xdEV8/bPR7mpe
N/bi6ZqJYU+XHCa1TxOCk/FLt7A3B93jpK8XTXsmgjlcjdlJrUFfjr35GDR/RnV7/Z7gqcAcHS0q
dcX3sFJyBoLC2HfEdq14f/5vQpjzM6ql2Xd0neROdzIltYHIpvhv/ych7O2eVlXUIE+AdynuoUh2
J0EjgOnhhK+c9WKv86oDq3JNs6WS8RyoH5joTQZO64NMD8LF3f2z5ywqCLBYyySmmhgSsTZ9SrTb
D/kuujXvpJvSiV7FLQBLAQfq1IdnH7ThJSn3AselLh7W2TcozAky0QBs0phvEIBu172E4M+o8kMc
HiRr4KzponudyaJnYPYkEEI5iA3g5dh+8cuTR2cqkxcxUpy2F93GspyyTFeanr5ftxfuMjNOIvBy
EATTrWxW0kECYw6ZVrLb/0ntqHf07bTOD96+crMXcXXvf9a7l+vyFyOOmdaM82hA2JNM9M3s9x9q
8Swo06ar9FUiSahj6iYBtlDIWWj6V14zLMaZ5EHn9aAsgMYFKTFOYXluhxMidJzri3dIGKdi6Fkl
DVQ1edyag5P2r8LfQpegcIC1+9fDs3nWpppUEXc+7NNaGcNDlnxyJwtOWDVXlou9hUfFKHJrghrR
obbztfQQEnSp3SEIrQCfc9SAj2sXr/LKe4he9VeR9Bv5prUt51lZp07KywJwFpW9qMsMs72tf9q8
p6S9s+oHNeRcNssiMLBBq+l4OzD20SRKX4r0RIxTS4II/JDPMq+FY9mx/MhgbKPVZW8AZw/cdDI+
h2lDwkFdxYNHiiJ/z1ReX8riKUNDCqAQgXCE/NS5bynB+CmnCoIOA1NEpZ4Tq111VeiUxS6ItiKv
jLGcIUJ/BQg3QWWns1M+qZ7V6ZCOyPQ+1C9okIaJhAfM1WkkvVNvMGZ+3YksnuiZOHqVzFxn5U2x
NRpQLxTf1XFnlluATqQmJ0i4GN4/nbaZGOY2ANdAZvY5tBI25v3oisdwBy7z5LX4qIi0jdbRLr7T
bM+9rtyiOc6kMveCFicotAHAw24AuFS44vAaCBzNFq8eDO1h0JwiWrAvsb5KZD31UdRIMEML2MjY
rYHEJQ9ODXA+kL1PvHHzRZ1mAhmvX7WyECsCdErMUT7oCIltr9VQjxTHvyXfwqYBHAu1amDsoWTN
DtlIXipUilSndtsNHRFBwrtuirzmRCs8hRifMZlFHA0Tug5bK76fssAOfWOfDJyR50U7ny0b4zVk
OIjabyFFT9amsusBbiLeaLxplwuyiZOdz8RQc5kdp0b38niwaAvlRJkd7ESsgLp8UxbukL90uW2G
e8zOhd6+q8FqbCvayvpPL3aDDloCAhTlMGY9ezUK1F6nZTbUv5ThoI0fOs8HL1r9TAazmmCgQQ8f
Kh00KxAoTpp+Gs2vZnIl77tU3ZI3nb+4eTNxzKrWAnAfKw8qqeqbNn5J8pNu7bnpvcWXEqAsKeY+
Cnss/4I5Jlqe0b2rx8Huys/A49jgoqXPBDCr1quA0y0MCKiadQyAUeW3n3Hc+dJthSQUoLboBYmj
e25/mPkXAtOHO1fGPHsogmZnaWgum9pI2zWYlbvxRTVey2qdbq672qUtQrcoSCXA+YRuHar7zPDl
IRs0KxvglvQHw7hHr+Mg72NenmZpBRUZlLLgp0fXMNv41cuNUJSBQo+X7HihuPW1yREyZX1dmQVL
QDclRYWnPMooJJ8rU8MdCqGpAf4LI+62GHgiSYqSF4Ge5rnn4SEaNpFdAPqnDOQJbBpzUksLWYZQ
aTXi1xawPqfGOAjB8CbUiuzGgOgnaYvsA6glX5u+GJ0mGlW7jsMHX1E+esl/wWRdfCPo47SOMYFM
fPA/c1Jz7ELgCwFPCtAwzCGgH4EFY0xQqcXsjggiCeWpKV777O36QrPmyv799M9nVpOldaCmaDgj
ubSOhRdDfhqS+yRda6ZT+LykKWs8rDDGi6hRpk4F0H+JlziiH5BE8VfoB+NcZxdt01QMwkTarI9S
5oUbkeumQywpqwT5QKIaL1r8oSjPQjaQUjvE8nPZ7+tuJXpHOeY12lx0ukM2njTYJwDLntCfmfU0
ujwpFUCWyNK7hLFVD+gznWuofwzNBj9OVfcYbO5dq3/24nrlWUcusOapQZcxanyCApIZ2sMLkpTz
TxD0XDeHDkZtjAVSuE7sIbsQ7hoVfFKYcRVu2yAmXYQmVN0ekN7N8tWAXEvrohaFW1mG+w02JbDj
Ro/Ecm830boznrLhsa8cRQzQ8B7bpRasehOtKp6H0fNHtdqMWUgGsyJZ/QvU2U4sHJviI1V/19Wj
Zd6q1joaxbUPDhrgKSfpY2vssoyH7nhRHvpn9X9UZ6w5DA1vygApAkT22An0hAzAXvRHEqi3Q+vg
2eyM0YPW8t51C4fobMUZu46GQRCSHmK7EbADgIjHOj6C3ADG5h/AXcC5Yti7n9GSnaZAoj42EUqB
vGxEnmEciZjs4mFA67Qt44mkj9+iWTjX/cTC0Z2ryE6mhMjN60LWaUQbdCR5JvRopySceI+hi4zO
P7qhb5ISdVAm33Pj9cbR0+MWcsZpsBMrJZX3mCW/LW0ntfeGIZDYcqbYwexqX8WOLq1k5RvNfKTX
dCKnPRGAKFwox35Y1yLSIkLhXl+HiyYG9gOpw545TC8FG28uYfE1hA6NuQNWEMnUFOJw5g2wffxO
RongUeIa/t0UfuQFSB5T0ogoTg6WPYaYY7fuwe4GIt1bs/NJZdzItf7r+mdehMGnzwQ7IzggFYNO
fJ5/JmA/xXGssY4+7mnBsK34OQy2JSiTwAwUWb6jGg8msK0BHG6Vr21B2uFbzU3Oai1azewrmPMo
l95gxB6+QgQ9rIrQlNbT29TmKEufyBcebyaGOX+imbdR4vUa6StLecgmSaRUF9p+0KYKtNZWQ9p8
AhqZJwORNUsDt229lkRt1Lu1EpqcFMzFU/u09rQpHu19GFdU2bUXEcJmEnrekvI+lVdBtVXUhARh
SgzLaa03I38Xsf+AmMS/v7Qhd0Xrva9AmvF0fWEu0l/slzDrDxJjRVFqfEndTSQqNy3I4LK43Jvy
zvIAZlc5EtqWBPmW1hYxjTXdDOOzKngOilYtEKCjaCRyu6tok7TpplpjR6FCBrUBz/abgYbzMS/W
17/5Iv3yzzdjBA7N5iqK/Uw+RIiT3rD6UQOl3Jsnrw3jXVACUtXqegD/kddNdgNeJFCbSry+lkVr
xZYZIhjpQcbC7JtvdnqOeWKNtEmfk7apcwcDed9qA2z060qysfo/Ov5IYvbFNz1PVSpIAr4bAP9A
LBysGm3Y6q3OuSt4kpijIafYNC+GJF8RHQ83N+qSREnuVN7D4EQnc3EIf1aPvZXUrDSNMYAXDEvP
MVUyyfhtsivayUnD+1aIXBmu0pfQ3HgjiWtZ2fnhXrUQFb0k1ptSvBjmhP/46Mcj4L9J1d6iGQdD
qm4uvyDyHa3763uw7CIpFC+GDgA5fTrGM0+uK4kHngZ8sC54N0OAPoHKuPclA/iWg7KKZXU1iBOw
7wwntayP2PuqKmDCYHp2PVmdkzc8ovdly599EGN/U6CifR9DlCTTpxVN1Ulig1H9Qx3ItiWgRBnu
a/Gub3QUxf7+egfcOyULxnpgbIExkxTgLX2YwlFkTQDgV+HodYkLiEFOb9qSipBjgNoJITpGupnr
XahjpG4MXAiDJkS24Ac9icagcNKxAZmeVwsr/H+9tedRfOkKN2waI6mWdWbCUXgpUEeCHJDmQDOl
bdjMlySKN0ZBCjcTVfWvwVec3JJelEZ35CG3rVx79Px+a4rxwRI7O1WDe72XbkNVXWldzMlKLK0K
jJACXePRgBc8PcQzS8wjQEIXCQ5pFMv1rRyNCLDz5kuxQAyNP0BjXZmGLwBkyvbBOIW20Iu3ZtAm
HF9xWn3mCBsIS8VT8IX6AWOABmCePDWQNNIMReoGJjqCZaUSD5KHuftO8+ksZd/bqhU9BkmaAuBj
AjViqMnYOuRc0a70wDmjNLfPfNHZLjHRVhtbCQodsMuW4q5q6w5ohfoxn4Cs4N8qvV2J6c7QDm3K
cQ4LV8GZXPrnsx3xSqW2MtDEEPA3bxOjX4UTxgWblGOF9PMv1JOpGcJxgg2DWfAEYPRSSNWLo50u
Ab6v4fRdLZmWBsbmfyUwN43UqWMoZlAktW5843VQtkg8xf2rMtyn+Q78hKp86HOOWkvvsDOpjDsB
Z4wfqCb00oxnaXr1BG+diDshu6vCP0kDdh9wLvEAdBe3DKkpGbc3rJhFY9UapBf0EZqqOjyGp25S
NL7mmcXJLtAFu9iymRhmQSuxCkaDihn81C76dRC7XuYqw0Ou6OD/4KR/lo4kCIp+tGJWEs8hmnGD
a4jzOynFBPMRvHGh/zsJLKSE3DRDzGDn2TemCsBhv75+/K4vKcaNz09BEqWJ1CS4kJQ6cHtLvO2U
/Ngl5n85bP/qCNjHczFTEgPVl7q/Qnuom9tIf5t4jmTxoM1EMEFlHoqB2A7YtXgSCNAX7U7guCre
WjH3CTqjRA3kafBUQbBWMF81DP7OynmwVNQjsOYH2iBAhgEnglLTna+VXw5CSsfDgU2vuGEZEc88
SmUDap+9oPMgkJbeD2cXE+MGfdUstDrCzpTSrhv/aIG8yZpNmQ+2DlTHwLoVp/Y0tV0ZAJIy1qJR
r83h0Wo3rfZtqTei8p0b34CYVOU7q8mcOs8dtd8Lxi9TBwYr2rquG+zC6px9L7M6SL3h3Zvje4MS
qRFZb0S8etpuG6egQQDHTEEweVdzvB09gsyWnAllPIKfymbYCBCaTm6G1FqfjaQKMxc0WXYbqQC+
fDYxXXBd0yXHDi9HAXGQ5ZMxA3VuCBhBUTJ9gCFofUXqXZSYsGkMNTjmTWLcZmP1R9XTh0rnlVuX
sqtzwWyTlt8pSYJVpq/bp7Z/l+Q/viU6hfmUV9smAkXsdF8Y+7IdSKtxfO/CGTuLT5iVDuS2RmIT
onUttdPuvQcjbZdxDvJpqvtiP2dRELuyul52HkCsSASP3sX1Ohxf8nGCc3cU81dlEinICHKnRo7G
LdGe4sCZ0HmXj49F1DhxuMqbN9lCBjUh0/T2n7adUlQAkw5kUIyvrIGtlxYjQrS8fR7GfaJslWTV
gXRzmDb++F17+1S142x7XexSWg4r/yNWPre2GINpgpXhRddbSDLGboyAMExCtwFjb1U7pmTaufer
i9YSAGzzBHDrBiB7gWiI5jrhIZUd2bC9xI6QnmzMfc37PrrxF1tGQQ5lvN1p1fX883IQ4JaBgFXR
1d6JxpDEdLS7vfOMbR2/jxPHRC7G9fF+p9yB/8pjDFHI/SQPayxHFA4bJFOkEFN60qootomwC4vn
znzUtCMwZ4KhRUryOBroZ/R/R4MTSvd6wRusWz6Ts+9hTBZzkKnURXR7tLesnbZVMq0kuLw2fJYF
O25fRhWoPslTOeKL3Ou2sRTszReDHetCmVAbJGDXItva4Ao/JF6x0r2jh4JYiudS8W0FXxEPW+N/
kWqJSLJREqKTf5xF6AIuocpoFI1MybuViETL3vw4IUb5rJvbcqhtw3gUVIGjLGtoKLDquHfBXQcG
OVzBzC3fiT34egUThDDiVotGwDUcfO2AoZqqe8hzjru7eKNSjDvKTYgmJNTEL1guKFdih1HQwH5b
fa62v+++3JtH3+FV5S6smYox6V0C5hl0K7ANVsDxUNpgSkP7RSPH1YqQA/jrie1uOMGsxSajqCDw
HuGJD/g+FHZplDbbM9mTk1z2i9B2js5x9Xb858dqdVwdCcTiJ364//MvfrMmW4Kfq9O///yhS9yM
HA62s7m/3/y53zj7+5f7l++XDceo6YmZexR8Koj20L5Bf5oXkHNp2Wiql7cg37Vre7Vahfbpx4YH
pHICL7kQpICLFtQ/YJBn4XbEPk/jdMTiO3vHWTkrKO0Sm6PNpdlCG/Csi2BYR28F+zYCjm6almEZ
2jHZ71/2zvFjtX79Usmry9nii7DktG4zSYxnFDNf8qwAkvbHI7bNdnmqLG0MCqwAAwSJm4rWgHMb
CnMrj+oQSZD90XHejqvfZA1zsDecoO4Eg8fuy1wOo4jUpXkQ55Bz/Pj4fHp68slEngbyMBGMZuP3
+C+Idg+uvXn8U9iPfx57Qv/5MxLUG+n/cF5JJxipyy8Cap9lAicWXvVc8wqtJVlQS7AUely2t1ss
L7Ed6L6xbY76p7/smjAmJdUbmThoJRXmwPrJ6mGNkwlJzsbhiDphrlyIUtEwY4AmAsxyTEgjDrUP
0NOaijrSE7Da0mNPHQHUg34O/Xn9QCyv5UwmE8/4Vjy0dQlIRyclCsEvgG7Hry/QNrZD+/f6dX13
uDscXM4mXiSd6flAU9C/yjIXSFt2ciDGEAwPmJPV6mn9bt/wnMqSRz+Top6bigGsAhDiUPWcI1Jl
8KB3a1jqM89MLgIPVh3GJvUwqSTxJOjNWW3X5IYn4ZSHvbAOHaNpqAZjMp0tpilRngkxunToTu0N
8tatWtdZre++Cvfr5CrtDT0DnKt3+fjPxDLHP1a8NJ0kiKX2EZO31n57qd0e18FoN07tdo5j4FQQ
3JQqafBPgt++ouHAblwUrolOMvyD9d9ct9xTx/q19WBCPTML0Hml/rO19Bp1jqdfcHDo4aE3Kq5R
eljpL/gVPw7439NhwnHCD4ce4+tfpdPzcuWrWAR/ofTKVjz7qtO3rZx/bm/6FfRb8BM3Av3B+wKF
mjT7BUCyRN8PWOsRxzDrkufIFKsVGlyoYEQUpx9wkQ/kFdrf2DvqJp37FS+ouYhpkJsDXgJ6/cCv
gb445gQoVR0onQm5XTtWpNVRMLVaYsWaqyQ+591xgi08U5IRxnjlJsqEKDAVXH45ufWJT/AMtjvy
G7+bCLAE8A8iNxf6Eqi9PtzZD9uH9dZ1of6fP/ffWJbtih6kl/v95t65f3nZ329a8sd3evLNm7Ni
kzE0PqaLgtBDQx2c5YzV4j7NUGqKMZcmehVgBOO8dIHghKbccvBaYz0ZU7j1qyzhONmFLdExVgKC
DrBjGRcgNKYnlOOkAiEAUwoqwSuudVD/R9+qhiZ3zLWQ68ZPXQGzKehVxBywjE4LUC4wm2LFihJX
HfRUGuRf0OqurnvTNpCiMCrXsDjFoov4B/ntuTQm/smtLNa0SoRy012P+XPrRtcPQ7YO0ejV7FBe
va7cRYskdvFMHuMISzAlRq0AeZlFpjfvD6B1NtNn8ulv8230UJBqHT+NTv+pcVwKPTfsqioiJS7X
wMgINmD8+eytoCtlUnm5BQ7v4j7sf/kRypK8dCFHxumNOZPRyrGU9h1klLGHFpUYvQ6bHoWe60u4
ZI4zTdiXqozCfq+XkJImypPcA9C3ccSuj4mkcKLvCx9IYTtNdIsa6GykPH/nawbHkBTWmGZ0+Mce
o/Zm8FXO2VoWAbIZtP6iaZZtzJVz1D9UMDzY5ehvixqElgCy+PrLBYMadOrX0ChGNWDLztXwgxYs
uR5A0Cbt0xyQTXyvkOgWe46Yi92nYoA6ClZZUOvg0mDEtFHcW3qF1VL3eWkdU9VwAETI8Q48Kcz5
sfquV6QQUqoCiIZhdYg09TvN/pZvnOJUUqI1rBvNzrKAx02oRVbeQYyvv4XZ55B4YBx1uMiGl++7
Mzm48c4XrdCbXIt6yEmy2hHK9TR8KPluCmQS6DHRrBsQHmalnfDwty+cLCOXMW0Z2VS/86hctXEB
aWNnnUWQ9Ha7AT2+yoOYCRzPd3FsTRE0T5IGPEogH+O9ea5pNnhhMzToEEabr+0POUrBPfGUF48H
2MMTRI/czAvpGKKXlBGCagWNsUaoyFvQy+X7sSo+YhCCcfRaWEkLLeXwqpqBjg+WaLQVgG8nKXAS
dRG/gHLPafy2JcBrIZGYHZXUIB5ATf76ROOkgbEJYwm4c09xzUzF2JDAWRW1ma2ge7TvOtIFjoUy
iVdy4vaF00ZTZpSdC6MDoAI7X8uw6yu0IcF1aIK1M9MM3bCgFs4Vg/fEWto01N8Ano5xFRVpwXNB
1igWcOHQaIyRCZefOuteSdywUjgrt6jQTA5jHIEooJwddvCFnrEO0SIgG6kT19Pq+gZd1JnhP4AC
/6MP/Y7ZDg0eOhHMFPqggdqJ4wlsDqvacPXRLvSdFJMB3Eul4NToRWmnfahwGoMW1USzHyzEAIE9
W83KwPNEoe8yG5e8KwmxK4+qK8k5L4CGFmdBBdXyRwxbu/LUVkqEBGL8ILBV76NXykdVzJ1GljZ5
wTPGiwCYSqMXMZpAJcCJMiFMOKBY25sTlIJZiEW+F9XPMPwNEmUnSHiF4YWLGcLQx4RHq6aCzv58
AyWhFsEHCdWUMLsTUuVglL+u28jiHs0kMKZYimPlpxYkGFFnZ35H8D5+AIkpxxQXFUH3CNClkSq5
wB9vwmxMkWeHfzL9e9EYHpWQEyYtG7uFGg4SrjKolpm1QjeAJqe5BmMfvAcvn0AO82Skk6MWxHzM
Mlfu7g31aPwWEc1nabO+vo5LrkMB6Ss+ACEOGJLPdypT69LTRtDcRSZ6HSrApX6Freuh1/C6nCVH
r9AGcKgJRnt2MPb/kXZlPXLyTPcXWWK3uQWa7p59MjNJZm5QVlYDZjPw679DLt6n240aJd9EmotE
SuFyuVyuOnWqsbnUjVSHHJPeo8kzGCvHi6bcc91iPzDdA+Bv4xj/wUyqBwz5clArQ7HUVKP2YpZl
KS2rxMgU84sVA9Ga8v6DFuZt3dn3Zd86/mwlr05DP6VylJ6dJ/qxsaR2E3FxxAPeDOtOcMBEzbfr
2rh4N+EwokKGkBL9tDaQxedab2pbl+kUcb+ROvAsPkj6YxFiXmNkA8bsvvbJhh2vbTN6GExgNBzM
IlCfvzHaUFIHEEa/NGIv6r9TGpb17Kf5xjavLuxEjhJgYkJ5QlgFDHE0vHXj01AeAZgLuH2o3Xu9
Dmv5D1cs0rSouS2nB+i7c0UC3WuTSCZ4ATBMxZLALmMyXttsPTzXvM2pmEW9JxeS1QGooTOoz3Gf
JK28Du28zH29bhRrR2R5ajh4Z6AjTMXfsbTl3O3T0tfHhyi55w0mJtGDq4VduUumf1HciTBloxKt
qVpeZPA6luYJcWuk+xZjFq6vaO3OOV2Rcufkbdy2BD4UVG4hob1fgookqe46FIKHfzHw/9ZjKU+B
AfQdsoghKtbfa3YY8+fGeBX18fqCVo/RiRTFWzquzMfWhhSXHV3AwOvHgXjDFtJt9RDhpQk7QGgM
GgHF2uJiyFKOGDw248Dtf2lI6EEabcGFB7QiCkU+m7bigzUTX+iYUcRGtyLVFKFpVhkcrRWlj+Bq
5xYCUGQQDNLn6wq8zODA8wHkjnwASDRA86hoMC8q1KwxvdkXovXsxPSkY3nO0IDDeMyORhWFtrQa
j4jes4Hf0csf3C7v0UQfDsCgD0KibfK3LbaYt9ZUjncMNVwb0YphK34EF38kswSZhLKjAVgN4PN/
53W7r/S3cvZJdV9voW3X9E1t00L5Hhkl3ATnm1xT0oH7v8BpFzw7CK0AUsZMxvvKLJzgutJXRUHv
eDa6mKajVnUteJaodLG4qpnvXTRSylF7dah8uS7mEiEAGfQPFAGhkoMX1vmSgHh0uLY8x2eAo2me
vA1det8Ov6bopymBX0+6xLN7zbct+aKn487G6MyAGBrQ3P1WHvSyNIGPObVnJUDsdPDqEhf2TNBb
89bn9lAfohYI6t1g0+nFAmtMFKLTubQ9JPF7HtS6O3yDZcpgcvUYBC9sKABXSXS9+sQM0n0eez3N
PBK1Lg0EaeDTpkRWt25T0e98mt1Pg9MUNRIOOnvJosx9Hh2w9w48at8F/pfMy9CE8LUQbNx3SRXn
YUysofMMjH3tvaTL6+G5kUioBdiiFhNuMoHJcoap5aFMgK/bSSmtNqRt4WCiz2wGbUPrpzoSM3of
s6IpvL7uqE9Huw4FOJl53IGSqbWqEoWgpK9dbxJSPLhNp8+e44zlT9LT9Ou0FAC9lAot9cBjilfV
aM0IqVuBjmsrqw3nJh+oCcxUrL1IMYzZfW9NzpOecHfcgSRRxjs6GsUjhlD1gVGbsYMOV9BqWIUO
1ilBtOhzUrsjvU84novgwjLpo97w5pjEDQ3HbEB0ELEYJ1+0jGtYfUbfZCZiNMr1Q7HXm64KOcCf
ZZi5aIPyjRSozSFux2+RlmS9L0c0Via2UW+1Zax5+1MTUuy5meXcDBiRjrlQlddGD330iSK3xPKN
i/8CPrS8d9H8DyAXkqUA3yuC2kxbGh1wQKfxsawOYPjPtHASb5jY49XZLYBjJjlcP6xrPuFUpBLR
jGxoaUmQeGkSIMcNgZaKpH5GL+37dTmrOnQxDh3AKAxNVmNwtxXzUBaQ043NQSbWvhLZG7CMn+pe
bri5dTX+J0vNoI9TKVN9yTjPzkFn37XpubNSf2LfrHo3z7s2f86arXG5K48M5K/w1gWl8HJvMPVC
0/q4SVtMuSzc+1g8VfK+GX/Eybep8jM7nHBg01eccw9UQEaNHgAjSPOvXfH9upov76/zrzDOXa/U
GxZ1Cb5iyEHNE700Ux4ANOFHSSDrL0nqp+3Gu/XSgCARzB50eeEjy6+su7RB05MmXemjAuTXgoRW
yo4y2hKzkuOFHNzLQOIvCEd1nlkkBwfdSBVCLum8WO7wnA5Jc+gS98Yx08rjRi79xMQjr0ubY1ph
fDkQ6WzDtC4DWfBxgGgE6TUGTp8/0PST+H9muVunS8I3bdt7RC7JPuKsD7oJIEPQdiDpCzT6hldY
UzAF3zJwtQvI7w8o4ERmPbi1m2pFhST6WHgNL1o/FjLa9bX+67rxrBycRcfA9S1YKbTCKbFIpI8F
13Msj4vPqfsrTybPbGAz5J3wb8P0AGapaf7bBlckRc+EWucmq/GoiBsLJovG6EOmO1+7pA+rxtpI
cKwvbqmpIGlP0dCoLE4zhRFVmKODRnMMeeAPjfvKEUDzR9b6VrPj7T2PtgDxl14PawOsBuoEkhFJ
vvO1YXRy7/YNDkfLfzUtWperhyiavJJs7NyajZzKUY595LrVVFCsrWlvquJ7x3e6fL5uHMs2nCdR
zpeiqK/BDGVb51hK1zzPWuWNmB13XcKWshRDYEZL7aTEIvIafRGEH/OUPVOMbzL6LRTAqps82ZdF
nydnitcsQ80IiynZI0EvSOt48wgq88iL9DupR17bbZV111aHE4VTDOgBorflk05EuiaaDyRDLtvo
LEw+fpzSh3JIQ3OL5XXNFE7kqMBnmbTmpCWQk+jlraOXmN1eBHMRB9c3a0uMatljMVi9BjE9WD5d
yXYJb4Kab7HAXWK54B3giahjo4QIriFFjgSbeaox5HfrVM6oCsnICg0MKpi8Me9Mfp9jTmNYM0Ee
Ui0ddmYzlR9M8uHWaEsTvJrN9Nessvgiik4ndDsBBI1k6flGkhLD1VzC0Y+bmcNXbZrR6hJJnYI7
o7XYt8qZ2kc7jWXnExQVEMTB3+7+QfknSlGOOzUbCy8VKIVFw0sV6T9bagW02njHrR2SU9UrJ14v
27meImwxlV9cMLvqle5H4nk2HxJtRvT7dZz/ZV0MOS88vZf4TZEIEHZeJway7GnKojATmn1TmUOO
Km6xNZ5uzZ1htJ8JFi/c5Yi3z3exa4surhZRfW/eAdPxlJaOf32XVm8c1P0WA3aZYarZ3STKs27W
UGoRaLiIG5CvHQzt0A0hiOx198lw0HfSb/B8rLkZqA8YI+RXEIUqKiTExVDPEfl1e4w9qnd+MU9H
blk7p+w2dusyTwn2U1QKbACfIU0NhmjuimZOjRK1U+7NJJiH2NOd98a4L+VN2bxd1+bqwk6kKYlK
ymU3cw5pCTLXrNybGmgIqtartshqV10OrmoE8y4CTcdWPDWZm6Itl3VNtoaxXV0IoHqQ9q3XtcTP
qB7I6YsrC38S431U0DBCy8XfrxUfgEw28KWL9ZwbJ+dVHY8SN2GCh37Ef/QsCbgmQCubbuzh2hkH
qwjiExTBASxQzCWdHVbylCzImceByVArPLd7stmdmR3lmHqUNhu3/JrVoPwDJlsL1xSqMudrY048
6m2RYtof+zaDxJY88dbyWvRg0TGI260pIisROxSJd8myoSjfKao0RFWDxkEgW9AzcSsmC+RIpAHD
w2hl6c5EFmTfdayNNla54l7AdmYikWg7FvKcil6dcajGanmN2Jm9JzML63QLMrEqYuGIQOoHzG6O
osjBAQsFnSiO3xwfhYEUEUq4f22H+sK84YCvDRfwRcjcTyAj7G1cvpwfDBFjjv1dkxqem2xR8q6c
bjSDo/iJKaugwbvQV5UVoCVz4PkzidRQDOKLG7t6jo0Ne199RlKQeKGDSQMJkhpP2OkAA8yhtWqh
nDEl4AsvwvXG8sOeHtP8sbYeHWc/iy68rsplN9TwGS2Ai8XDKWvqbumM9lYsscCOfCMW5osja1XG
G2/xlcwrOm+XYekoKqIRRYXROE3EDZvjcFED7ETTvqqexuzZ4ch17hPnoLV3hhHOqeVLRJ76O7Js
11d5sY1LWOSgM2wZVKkDgXJ+uJu+os0wj2iAJR8WcknE3RluhDk0W9u4KghXN3JkwGXAg50LimWq
mdEiSG+Qt3X83hj9FMCaGdR2ZpiQr3H01pbhWH4x6B7wnsl4KciOOVuPyotDuCz45DuW7zyJ6jsU
JLQeQ3TReh55zIjCArTxYOSWKNvfC+ZF5R0FXF/fiXLwWHrnkg3k7YU7VT5AiWPamdTFZOADLD2J
McwDc/g00JnZSImUWr7jcbRrDHtD/RdOVRGq3MWRWffA20FoNya7rL5pRu4VSUiGAxnfr1vUqig0
+S6JD7g6tZbQRm4PmB1wzC6mT5J4Xxu7AjTrxhBE0d+WQpdVAV3naBaAl0DYne8lyytqxQ3Y2Eb3
ce6OfPgybzGfXHiBPyLM5YQgLERoeC4C+d2hFAYaxJNJIMkbTPrvYmteyWX8oghRXgdJk0Rzg7Gj
YGGmWguGO63F7KS4/8oHt9g5LLMOcT5rL+VYZGFR1/KuqwUddmNP0mNepPZfeyXlg5TLUCTGXKcW
0NqJEVANmWZwrbLAjm7p8BIlz256FG6Y9m7g0PvU9pvN2XaLgDPn++cD/gPDK2o3utyaKccH0Kz1
O93nZGdaR0e7tzF/AUiLigRug2cOmEd/WPbxugVfPgMU6cp+kMma7EnAhCttn3QPM408I/3OgE+X
XzQWFk3YNhsqX7ez/xasaBzlaTGUCx7fjD6K/NNUA0f8+/qyVg/mSYPB4hlPPF8ltBkjTSECdJJa
84OlN5w9DjNYWf8arKzoT/H1Fq80VlRLK0M2PVT9B544oZGUG1fXmiNFaheRjoXHJ3J15+sBcafV
uAm46MCNGTchB6/W9LVPexBG3Mpof115a/tzKkxRnl7YiBCBKPRlJHdO/JxZU9AM368LWbsjT4Uo
eotgd7iLIYTC2RjDPccQGHAPa9GWga+uBqVe0zYB8rvgaWNdGc9TC8dZ245X/RgH6U02D2x91whj
x5IXjEIM9ArtQHhuN8FkPibjt6bf+IzV5f73FX96mk8MEuS/Q0pqfEWZ3XH5bbRvzOIl2pr7sSYF
zdfoHQIfPN5Lipm4Ljynk1eg45sfrDxw2QMZA7bFcbOmUQQ1C2sE+CYBDDg3RqceklbytvDbePQG
970lhSezjVTBZTstDtbCzA72umXkjdolNkk909xFiq6B964vRGGBhbFih9wQ4JrEqctRqJqLZhfn
rL9nbMawjExO1f3o0Bb5DFYw8UsS9EWDurmKXcOfs6QPWFwYv7S2wKCBJopB4wxUoybCdgIx585i
vOvuhsEctX3B7RH3QWPVVoAKfPwv4ShmiFgLMzw0qZZOitLQSZ92hS90IyijHdfx7GNeP20gDNei
QETcCzZ0eUarTRt1rZuCoCDviybuwzqjv4vatv72Sbns1tJwAEwFMy8g8lFvJcTSGULNqr1NQVQe
l8nGtbFm3AzVYLB0AyEInlPF7IakF/OcFn7aGXkwjh+NjjkVoz0FIyD5173Tms6AoMLb2MVMCltF
uUXgGBDTBO+UT9xj1fNQPP2DAHTnArMD4D0AL+eLYe5gk6LAYuyF+Lw/Zt2PfxGwoA1dVLURMp4L
cONsjF0rKfxZ0p9g+/AZWNg2Nv3yvYpdd5GoxB+8dVBbPhdSYcqQaLKs8Mc22uvpzjXwjuABcQLT
/hxjoJggdyXTPJdsSF7dnxPBy7+fuNOhjoepKfLCp6L8NgzUt2Jj49ismdvp2pQLCmkg4DwSrC02
3pEKC8xxRxhq5fbGbbt4SzX8A+M+StSoxCG8VzYK7JGUZTPIOxuqR34ifowNnkryC0AdT+4YO75V
FndavtUsuLo85BB1DZ5nQdOda5CDaqSLBoidBgcTKYUZ5Bn9XlTm55L8vG6Kq/eFCUSvaS8TGVQH
JBLLqKYWjo4I90Gmhq9L866L8911MWsrQsv7/8Qo776itfqqc+DnpsgcPFOOPgcINgXrZdYXh/+f
LOUKtHJQkpIBsobynRW3ZX5f1A/91qSJ1eB8aY9FvxRS9BeMZTFPp9bEXeWjo/RX32Y+BpV5GGaM
pmnL40nzlJdFUInvS7Pc9QWuH23c7QDBO+BZUUlDNDTzl04lsMJ6Ge5+R6vHyXlI0qNh/qrEwbaf
ifFKt2YRrcXtgJIiUgNcw8JL99wqrbSaEMjBKp0meTJQxSp/CvDSs3xvyfD6ClddiAPAD5LLFrBN
ygGorCGhwoAo0aELudWbQxRnW/ywW0KM8/VkGi1h+xCC6eufZaShZ2JLxKrKcFdZhrnElyrEhUzU
HWeCm2Qi/S8Rp8daYka65R6Y/BDNFoJ57SHinkhTFmRqeFpJ5EP9Xp8RSGvowpjRRS+/sYR8iQb3
Qbe/XN+ny7ThcskAaIxdAmkWCovnOkSNjKAIAJEVsF9y5r5ep2+UVZ9LbfIk5qLYpR50ZV2j1fCr
6U6B0VtBz+odxVju69+yruv/PkVxMdGQTUUhcO24tkRvF5zLQyd2vd3tiq1C7oqikf9F38XCcazj
9/mqWwwoFvwPp/OIuTLtPqNBYh8ctLLF7IPIjeO+JU3Z1rRn3TDzEucObd3O/Cbir2OMVHqOJxMw
TOXhuh5XXDXF6wELA4MNAgfFfbZ1Y8+G7HF923SPbEtPftrdJzaL4LqclbuVIorDA8LBQ8JUS7bW
2JC04QPmGIDkrXl15MEmN6V10IvWawy8nuuNLN2aHnVk6Ixlhg6asZWFoR0QkwwieM1ifhqFn5Tj
rbE79oDzdu399bWt2CJd7MOkgG0YWOK5gWgEnTJajVu17dntiLjCG3tMcLE5Wmdy+uQAVHhd4Mo1
DoEUPUqmgzYltVg1x9UY5QSXUSaNfU+Y1yGRLHHOrotZs40TMer80aY1artbxER4FmXtfd36UW1g
3s6G/1+74SgGDoFyQwM1HaannStQuHbf1TNKpXPdgC0+JkXudaUhbqfCeiZjmz6zdDJ/RMLpwqms
8jDJnD7xrMRBt/b1Na9d9KhkoQ6/tKQvHGrn34L5ZwbvmI5vye5qhp4DADTmaIndUQYKiQaHhiy2
u9WfuGquJ2KX6+skjAYfOh+HxED8PpJnALmDPnE+VwnbE3d+EjQDMesW0fXakTxdqaJ1jXCdThIi
0/Ej1T6kERbzMrrgxtb82G29dKsramuNimub20iklQOB1URA6PhFzG88ij2jynzJP/Rkw7Vddkoa
eKGe6HQ5Ric6tdEgaQLdU/i18WvECMUBk+uOsXtH3SO1Ht3ureehsAs0jgCIuvFEXvUJAPmC1gCD
vEyV+akHCqGKK5hRp6Ec2h46aoYDw0S42JPtRm1nfaHIKWBqH4OrU2+oPB6jAVOsC990ag0ULinI
nuQEglNuca/Xox9WjPmleSKNG0PTX0ikm4GkneODp8TFJZ7w4/VTtLZ6IFqshYAQiFQVmODKWmR2
aUHzEdtRu761MKO1DRnJ94LP++vCLvhdUa9HK/v/pKkZPRCoxl2dYt6eXj72aBkjohHg3H+G8/KT
ygokz4IScBORhLUeGD5FY+drnd3BSRP+SaNe9jQGJNCzjQ9bCTnxXUvVD+kzBib0c/sjZkuQUoMW
RlSjclE/4mrYUPSaiwa8GM3TyC+gV1YxcTePkoZ0i7fKU5oH05CDwhYDeY9GM4s0TEe3e7mu7TWJ
wEiAwBDz2ZCSUbzGIFCnYCXocEEHkj32cYs8mTbn92LQ0yCKu3Yj0FuTh4YnzNRCfmNhDj5XItqp
3X4UuFzrEiQ+ekw+5mK+SXXjsUi20Birzv9UncvHnHgMq+9yA2E1Ymo38yvxbejfnHkndVSKv4zG
PU8Qz79f1+eqkcA/wBBwVixX2UGukTjPGuxgIV0v4u2djLaYp9dUiI4DvOMWVAE4NM9XpUd6PoPL
qvBle6cVtxhXToy9uwX8XT3z2KOFcwToDBXvyCqzwXzr5czH5VNukhuRiJeJpTswdDygd2cjoFzV
G3pEMOLaRFecig/SAPHsOJj3fbMX7W3rVO6dM7PP1zdnUb6SEULC7j8hij3UGXIByQAhNrqS3Vx4
JMsDYXy7LmXd7IBnXDCAaOhRLwvMgNbLLHfwwrc4erp0QM/rYyqTA4kwOCe3DujGupX2L+r+U7iD
rOfCnQHjMy8ANWDldKPURfzfm0GXvusE7ViNEQ5J5I8933P7Q1bjHsSoG85xTbXIo4B+DhhEzMtS
nCPSJjYBGzGSbS0Jov444yZKfm0odnFG6v6dClmM6PQ8j3OryQRCBuICvFNn/hiTXWFjqZn0qmHc
z8iQlkvvHXVTb05//j8/QDndFepupOD4gJjw0Cr3dH6Powdr2ndtvOubZ0N7ZeZvFCqvy107HKfr
Vuy2bTqTcRNO2s6qkJh75ozBdQlrsZwJaiG4LNCW45V1rtkm1mOzbSccP2BjTX2nD28Z2Vvk0OeZ
X2DO2nVxywerG4lEFPqNF75s5InOxdlzBAeXwIXp+p3uAvrVYZZt9lGRLaDjmuZOBSkxalvbZQw4
ROFbdfnSz+WrWc4ba1mzfFQ/F6orxAXobD5fS2pFhckGRGtJ95Wh3iCeyn9JIpyKWFZ5Yve21hWC
/wnt5RtuL4q5jXi/+n3sd+JJ6Bv+a3VzThakGLmbu5pII2zOlN/ozeATWnuSZd64FVBtCVLMeiSZ
0Q85NJdFNzp7G4r7pkWL5UZMtbY/KCOgRoYRJcuIrXPljdnMZidiOLMFq7yBvNe1OMi4fL5u0muW
5gB8DdgkSLrAD3suJko0e7YoXAPLM+tWi3Rgvzs9e7suZS1nh4YIIBWA9TYcANnPxWhdRsteIp+U
9uSjF+beICYGrmhALWPax5jcyfa7KVkg0J/s9vEuxpFidewXPduw+9VnPsNsxIU7BlwmKnTCrB2J
/DqHy587jHJMh9HLR9R+rQrzJypfEtevUoGxkqmHuS1+NW/NE1yDPKEgr+O6QSQJpSvKSBbmrYwh
0cCx0gZzLyQmZzsCrdCYcVyQo2XmhodR5Dcx5q5Ehu7bbAvXvDhG1ZOdKkE5mo4rCk7LJb+HUKLs
w5zelkMIoIcXc23XVxXeh/51G1g7NqcilVXboCqI6xhYBLcZw7T73qb7SprB3H2/LmdNvbC1/zZY
OZ926U4pxTg42BYw4eVYerWkgUObm7iLMw/c7gHtvptzvpey3GVGiiHaW610m1amHF8rHwwGIh9k
43jkFQbKFdyz2K/Z/iGc71Ny3429n1v7tv+HhCOz8NYH0HQBEihaZuaU5AAnwK3r2SGmrudW0Z2R
vXQsyJzv2RBcV/ZauH0qTtG1qBCpERQkwQY2fyknsRssB/MqkU1d8o66+/u6uFUbQsfygvK2ENyr
l1aXZi5ra+RvexZMIqjqh1nDWOytUc2ry8JD1lzaDBZujXN3laRz1Vsp5Aj+shyKQexHHeQ54p5t
pU1WRf2h0kDZFVyJigOuG544TSbgjjTd1+KDSQJehVP0LTU3IAZrwdJSvgNPD6DdVMUwpBMbOxAs
I3rpdp2Nwc/PQ/6oOdKn+l3bbZz2xc5UB3MqTHkw6+iNihMKYeXQlvsBJBIeYVZ3RANct2GDW6KU
IBBMe8LiOkSZ8oFOPwryhEzAhow1wwNZK6JMQ8c4YjW3pS8cD1UGg6h74eV95aPs7NUGQf/JhqTV
1ZxIUkI/TMNxZ7eCpLjDSDITIyGjh2F4v36O1tz/6XIU+87EAMq+EkJsK8UMvE+tSD3d3uv6K5+E
146PaEi/LnFVgScJFMUf4rKJ+3JCAmVMHqwqrLVjWrwa2YbVrZg4blZMRwUrJ9JYqomPNUA69XKz
Uuu3QXcDmjzt4wA+VY3+GDbRdStHdyk/AumNhJAGzo1zL2G0Y9XOS5TO7QFTyUkIpoxXyxkPQH/f
8tjZYoexLs/UEi+AknupuAL5eS5v1puxN03oEKC+nXTYDmnr67u0YnwLxA45XDzC8RJXdqls22Jq
TNTHEvJRxw8c7ahZsZGT3pKheAarSDXKBWQsraglAz8rudPZGF5fyYq9na1E2RuZ5rYZ17CEJqs8
cNUV4piaLzpmqP9/5ID5StmTeEAeasZqAJb3Ku0RgIg+q8HntWHZf642xaGCDgC1UQu/3IseLQNV
RoF+YaitARjO65upRqspupQCQjg4Ac2qtI0d74ULHkTNOibgBjxmmAN+N7Ia31fIJA9mJuR+TpIs
hIz+F3ouwJ/TgIHjiXVuxHd5kyE1l45zTD0+5YD7djhr9NCjfgHEWNWau7yoDc8m8/glkrP2nsVt
fOem9fQxxgWNnvPeMN+tHhOfq4QgCyw1Gu8ZSHV+Rmk+P9HCwCQzghbpfV3XpQReL5aZP49NH+2b
qKPDndvkRIRmm+vJXo/j5EtjD/ILaYRp+mVVJe/1xPTUI3EEzhTWGcMB5cAylBma/jd88Zo7AYgN
oEy8kYHMU+7mucZlwHUkE6OyCzp73yCIq63DKO5qa8fZp+umtHYwTqUpnj/O0CeeGZBGwRfW1+hH
AvMUQ5rhupi1k3EqRvEibT7DaCaI0c2fOn/Oo09D/0NslfXWAmDMQabI6iFSA23kstqTx38T2Ylr
ohXab8WPGkRMfG9aj3mS+WZ9S7I94EOueHKcjefspthl9SdiZZfEBaJi5NrMnwOGZFf8U9Hm4Grb
2TY4ZqzHluww+YNs4bn/9HAp5xN0jiiBuHDMMBdlvQy0aAQQOu6DnuqHVX3MwxgCFBUPYPFqb5x4
2jGExXFuH0d0VeT2M96FxzmpbiaT7q/v8Mq9dPYpig66hhWoxuBTLKk7nlnZAbFrQJa72O+rHHR1
W6xwK+EEFo57aQH7alSlHo6cqEwtDh7LonJeqqLaMVbnvs1BPkWq38i8H9qpfakt9vP6Qi+H9CyY
dhOQDnRIAjiicg7S2Kbt6PYYoz292bUWJjr/7MoS+O7ixW0BOgbWvQDlg942GDk5PqUofHZ2+tIZ
L1af3Uf660hrn5hbXTSXO4AoEe1+pgucNWjClTvOtkGIKakGGje93oPyC4Th6HZzwjThHinGjRO9
Ks3AacNLZZlmqrgpVOSyJG/QRd+NVTCVFPM6AEWaqsCIAd7cOtlrQPzT3VYZoG2Q7kiC4V7+UM3H
CD3Yesw4Rauo1d1rzoC5vXWZZ7fZ3NLqJk9IdKvRIsV0l7pNfkeTqRG/yx0duX4+PGnGlB0yzvTK
s0heGBgRGnXvSW6Pn4cYuAAvsxJxk8jBvpk0rXjSMsQ+ZVxtvI3W/AYCYtSfgJmzMb9POb5ZPLdd
MowAk5Fh8CM0EGisteGKrXcMhMt3TZO/IiH1ZBdot81NTx/739eN+cIvLwPsgGXHDy4cRLHnniua
45nThBIvQZ40ikNXYu7lGAjreF3ORRT5R44FJ4U7HvjAxZpOPCRK2G1ipJDT1K+FCTLf+uO6gOVD
zzyhIkAxfifvpplXi4DxBXah68+bAzO31qBEd509mVneQQRL4tDuIw9EqhuB3YYIFXZU6Rkc2qKm
NnE8K/6suRv7sK4mQCXA0AWiMEvx0tFoOAO4ILGGrPWoDJvmk+H8fUgBKBjAswt0EBAt5a4HlHwm
ZqpxxPP8i2kme7elnx19C3J6YbqYUAR6GeRTkTxDiVxxQLPMRscW8AiTBEkjynboVOyTPQc66rpp
rTj8JVeNFh3A6UDbqXYxtLpE0ZdN3BfG+4h8ifV1qIJGD/h8M2hvVh9GIKVMDqYYvQLNSJr5WKSg
bDxopm/g765/zcUOIugGHSxAYzbOETz9+UnSimwm8EkLGpsDjHroJ/DpbTn3FXeLnUMwgE41zABG
XfZcCilcPMOSuVhmFj5iiuLr6zJIENOoXiYPszQPfz+NCx3/NlqL0RkEl6j6oT4ZqDkCkOTHwGEB
TTHaH4bxedxqLr44X7i6T8Uo5o9HjinaCmI46Gak9TC5W7RZK9ciJOB17iykLxekOXYxpTq3IaEy
+92kgRI3ADx+X8y7aGt48tpiwEeP5wBmWSzH+XyPHGeOYAqIQ3I36566MgWAouN8w95WLqmla9FB
xRMTERZ2mXMxALyYVqMJ7selGyNv0xl+SudH1Di8qEp29YxZ7dP3ceBh0QKnaL9ct/cVhMC5fGXP
spjYg9M1HPU7MBuLwRMTAemenjzM0e+mTcOJWOibxKt73Mr8rm0mKq8ILxHj4H5WNFyBN8qcyxaR
Huol6XBvYIQHHhPReDvnW6XRS3eGZf4nS0VypeB6tRLwmvvm3AHXjrnc4y0mKLCtN/3qmtCFijIf
GjoMNZudJw4qIs5CeotUnw6WOlqE/fRQdB8l2W9s3eKCzy5lHDechf/JUrzIOFhtn1PIQooHb9hf
mo437MGJKt+i32eURVIrrAAOHF+vC15ZIxIWC6HU0omDDzg3WZCnpKD7AhGm5L/jknhGiaAKbb3Z
DXWz3T/IQjIO5gFCZ/ycyyKy4WXWY3KNa7SoNO8NY6/Vtp+0vdf9PRQA7QeAWkMKaO8BazqXVXeT
MOIJPJBuu3f0+zl3kTbVvbnf0N9K5fRckHLmanNqnGKEoJ7f5sn9XO9H86fBdiNS67T3hvIWlTrN
+FxVR9bu+vz5uk6Xc6XYDci+UYXGrauhz3zZ35NosbQxNAqPNzDu2xI4RRASpBg/tFTy6UvZ1mB6
/plvdcCtnL8zmcq9asKbGnzhvpytInSzUOfRgZo3drdVC95anOJUatHZWT2iV8o0M485APbRyevz
H7odBZ01+KkWpuz9ukKXj7+iUJXyH7HExEAeCTJHisz0TdcGs/UxtxaSYv6YNce/l3b6EFW2bxq1
AX2DeBqyCvxR6KzPmzuCfHguxlD04JWqN6mF/7R7n68QVRKGxmIb4Ez0IShanfMumfVeT3AM0cuP
8VFVQ1kop6IdvLImLtlPeeHeNiRuqyBvEv2zjsnagOXW1rHQIpo+zDJmv6O80n+PbVndkNSJj1Mx
gXebg5eYxRIw6rYqmpd5nsc9LUX9pBHm3DqTYX0tpWj2lVtbmKXW1VHkV/akfaRjl344egZ+G1kT
5wvS6GUUMKsEkbsxjmIIRJE3kydSNph7RxLrReZZ7z7mbllluGv+j7Mv65EUZ7r+RUiAMcutgdyz
tq6qru4bq7cy+262X/8d+pWeyST5Es1Io76Yi4q0CYfDESfOmfCegrRFu3dEamqbNI7sD9B0KZmX
owhZ+TKBZODG5Knzp8g5RksaQUXuc64YxIfYldZvq1iNLHeoUbkGb0iN7nPWlkW5EWXa071iGa39
ojtBHTIean2/N3hqWW7Y1ml8UAHSwMZJUQJJTPptFBhO88jDRDR7MynFrnHMASacPv0WYAz+sStR
4WdDZ4PoJrPBwzvq9sC9wlbQ8U6LARQL1OYAvY8iid0kTXprmxKD+1yvIO2UdcI6RXlp5S5qDhau
dN4itae4SEBvkxjDb7AFUvS2CxMjsEULLqWnoONasx8itQGjUGY5FQuVIfmSQyPwUdeLPvR7zE2c
9UHhPWQUkl7bgC5HaZkZGtm3ltAQ7DxO0VGoL47aBsgu8hN1LNN+TpwOyJAmAEO9S+u68Y0RcLBN
lEDliDVxUDxao5HJ1xFEZtJNnSIrfcdKnXrfFI36U9XksFV5kIWMDpFAIbmKrO5YRZX9LTCEBa5b
LrqtOtYDOrCYG3pDsyUs3SjNm+e2K0gF+VPAtZ3GgvappSvZr66g3e82MMuPfOjUs4ESx66kwjpK
JU4xWCBay/I6p7VTFqjmuHeSQnmNnTp9cfq2lKDlCy2PpEF5NKSIBAsTS/9SJGm14aU+jH4zQCWQ
1Z2I33OtKp+qHBILjDtdvbOjFjPUNeapwTw7tvwHSLT6X3mp1DYkPupxC/yGCr4wC6NOXtQ7JkbS
IquE+liKiWJbGbIf6RjFOzNSyHupSYd6ic3zP6jZ1oYLQgCzBVlhOoLsoLN+CJDUQ8tM4/lzWNFi
W9lUL30tsKzH0sn0gaGJMEasDR3UcKQqLOFnadKh1kh49MNWNF1uKwnXhHcjgsemzLpNR4MJc6OF
2TlJGz7pYyRdw0ZVoGFn4llwVvp4UDcZDutPc9BiweK01dakXm6CMUoV4J0keFXh1YpX3PXtxju9
a6XUFCB/XKV2tQBKL6buRurZjp5RsrwfjG9eCZM16PcBa4r34k2+F4Q0qxMOa4rzo04x1G2sVF7+
ZqZXoXdmYZbl8cAAeWCEtjRI4X6Fu2S/GXd/yFY5FO+h+7NloGNgqodC4SZYmT6bgvrc8mX1Sr/e
yTavrbBMUC7JMGmCFmXbPNT5ezREAFf1LK13RbdWoVkzOft4SdqhLKijgCKG7wnALmrGchyIBOMV
P1qbus4adcyU091b42x3dTk2bYZ2Jev7B1vfEOgraOFaoj796hsj0HdEVRG8yzeJZWcGpmK2MGK+
6duP1ovfk33XbbVtvM+29a7c3ffJWyWAqVp3YW+WX5YZtE106LqwdqN90T7aD919iV1ee/rTqTvp
J8tTt5a3YnTyhnuLnKUlRjPGAXCpqH2J2BMlWLQqb3SOrXQjw2Km9RgoFStlyOLaU9dUc5aO4cRr
CAwvCIDAq33tqpqIzdiqsGKLn8uJUH2lwX2Tvv7d0X/+/ix9FW3bRjLF31cGkDWQ1h9spo7nZI2x
YW0dszyrNImgw+SOOVRUUm3H1TUQz//HOf63lDk9d2VIBfSWMIEilyW87+HzeGp3vzCMGXxmx4SZ
m3RTvJUrG7hqdvaQC7kTjn0Hs+DoGV6e00/VRcqCdPzYffs6eOn+zYE621p1ZTGe4DBMM6C4EubP
R6lCoxuNb4WNDisP9Je+Hbb2ufxsvNcnEAEMjwHOgvAqFr2pR3Pl7XpbW5m85sL6LICWTg0YE8eR
GCgbAz9/b1hTsZ77ylb/GqxFmcnHbw6gA+W5iUJwanhcn4E8DTXkiFhrdCo/y3fdRe/uaO61bf+S
f/SHigH6doxVtuazi8ucxi2siUUCp3BmGMwm/dj1WGYPGVSTYpKdiegB4p5k2BfUi/hDuQbRuFXv
wtZaANUawDej7TGvQdQxb2WhYLFp6ktf9TPJym12pC+gqToNG3vjPHc7ZNT+GhxpKRJcGp7FVrMu
m7JF4s5i8AKobNBeDcCdS7oSw5cCwaWZWUDDt0TyqcOMqn+zIIputn/ux+vFvOLSwiykKRbnOgdM
nKEMXTL9UGyMp4YxcaqFZzKbvdW7bPtM9vRp7VwsbCHGxQBuMdBWBhR+tjYdum50rDCpW9ZvGhrL
pTcY+955v7/AyetmxwFWcBlMaC6QmM0CDommGa5qRJwz/AxNx6CKgbBZY3de+E6oGEGNBRNwGvDf
s4Ct8soiMutx6Jw3x3pWg5UJXGP6mVfLQPmZog8Mpn4w694Q6rZaSWsk7oF7BMubK3bOI2H2NvIg
UsWaTXiM/eaYPkOK2+9dzJO/P3Vb+mAiK8xY+lQ/ItYcuW88PIxbMA7vdSa8t8T9lzs9+4nTHl3U
kwI7bBTMAUA6WHmIu2Ns+oT/2+MAE/iGaLtDuEl15sJxrcBgYNVlAV4yGDR8McjK37+JndPfRwke
as7gLQZS7noJSquKMO3ywG3Ip1Z96ZpDF+Ch4gXhiqEb358Zmu2VcDjOhYBqtA593Y4fQuu7kfjq
GjX33+HVudv8zYUmCnBAXGdnLBlREya5xII8871nll+cYp88fC88oMBcsW1O4aF1033Aogf6nLw4
+9RDBrBVXnN/DTlxc0Yw6QJlKgCvJ6nFG3I6iKqraZV1YKDSP5vQk+0aiHJhU68MzEJZ2kC0Z8BU
o0utx5FvMHReAES+BrJa8BG0XOF7FD0hFMNmRz3meGnTZrJSnhNes0yHkkLu2gnaad6/PlGXpswZ
AlHrnZxoPUz145ORb2V9aO2VhGxpNXi5ElSBJ9qU+aWd5IHRyYbgoxi/DAg8Z0deYwoVuJp4xeWX
Pv+lpenrXYSHTDdRVDJhKacA8WRAf6wRE96Oh8DDLk3MvN0B/5yaFwb2a2PpLKyZ7qMq5tdiO+hM
Qdwcf9//QLfECDOLM5cTTl9rSQ+LlbIJ3xWHGW7pZkdxKpFqGb+o7a7NL9x2DWYmZ/7XKCOuCAMm
5SFTIAMKg38ct3fVjzB16cA0kPJ5w/b+Qm9uUQPcOqCgQasJYRHdnuuP13RdGxs1DdwU1ZT4zTD9
qFrB6fztpM5iFWxgYBH02hPV6MwGUUwo8/VgqEPB9gGaIcw+WI/pS89Q191En6YnWO42LD5lD5/E
79gDkLnMfkjZj46Jn/fX+7fpeO/HzLzVrtKaNrkVuIOLsiSEBjxjYI03ngw3+Nn4fJMxkP7kHnd1
VMEZX7nvF0LZ1V7MPBljndxuOPYiIX9sg6F0xsroJa/XUOG3EIS/H/afTZ85cBTnelmPMDT4hKWs
fqg2IDZ/zd30pdlpu3H71rrGJmHEN7zmwdk6B7lDZ+zfEjBOvwLcRpCExbWLjP7avWy7c3KrcAKo
ZXsRcSOknvbjuMb0sBCBABUAxwP0hHWC0eJrKzIkemiOMnRpAyzYa5i+rTjNQjC9MjD9gIsQVwkg
sEJoQrnNrxpBzmHJPjxCtHgf/Bwf1Ee6FW4a+L6zX2Pp+AsPmLvr5dJuzk5Y6mULy7WfJ6z9MD7l
dnysWYAJw7PyvTzVIe71tQx+bUNnh6TVZRakGqwW8aZOn5ri8/6G3p4CYPaAtYR3AOZxk+6FQeeQ
uhIAxkd6s3N482AbI+r+ObD+ZR+sYV2nTbreRFSMJ6AvHBAkFn9z8IvP16ZR5dglRmd49jQCUVI+
y7XC5kJcgQ3IbiCTB0Um3ufXLmI1pVK0f2kev/ePmF8ot+0GKXy7E1vLcdEx9H3o/bLITb319t3S
+vAWQuPOwGT9/JFim1WvhTYquPEukqz/km3AiOB2fo1BcVdxS8/5M5rueBabfmT1Ua68DxacFGv/
x/685KRGYUGMHvaly5/BkVPhtrQ9zOFuO38/ul3gae6X+x50WyBAPf7S5uz5F/Yo2EG8CDltzqI9
qo4H60PJ2c/YBfsqFu8Ffu/zr8V5rUCwkIygDYCABnomA9x281pkoeeysAcBHvfwq8VdFeIC7a4X
WwppjFx5akEOVDYsM1VUQldu69tHPVaN2xrS18h4cGHPvEwF0WukjGAEjk7Ei/ap3/mOjwsMBXVG
ttGneLXOIIsamOX1v6Qr16Q0F+7y6x8wiwyhY4IdwsIPSBk4zXYjZtBO9mdz+vhtb4YD9JWO/RFz
XD6mXaAPcoxfDcCBXfXw0IxuyRmwOSslwMVQcrEjswsVb75+dCJQZ5aDb0Kz2ao2ITJ2oaw4+e0V
ANg6KFYQtpBM63MIbp2MkkvJY3CePWpBjRGJTVc8Sb3eFN2P+759U9TER0acgggtXsQEEnLXoSQu
KQDUBkzZuXSeY6jrPndJfRyHuNrlbR26+tD9JPXQH2P0EO/bvo38iCHg6gSjI0SZwFp7bbsTpFcq
G9sJamuXW5lfr3E+TInHPBhDmAtGKIb+MApwbUFEpZlk5kQFSqVvKUjBrOYYF+HXxhrcFugtCx3f
/7AotO+A10ICiqVdm4yIDAOwLILJoHyK7II1a9Mbi+cSX+1/FmbHIknGIoaEOKIRQdzFBCh2r/G6
H1Ax9KCVCmatTcTe41fUpIX7WwWGY2WJSz4D0BaSoOkGuNHwNWzIMGCEBk28ENnslE4bj+KpY6tV
6EUHuTA0W2lpREmihzBEvyQnQAxGBhKE4hjuU/er/kvf2OCiWjl6i/fL5eJmZzxOs5HWJmxilOtV
Paiu8U1iP//Yj6GLcTWW/lyjTl7aTpQyQCoJPC3Q/TOPaS09hQ4fZuRpSZkR+Vng9c4TBoLUCNCR
Dj19776L3j44baC98fVwe6PQTufVB3SAQeSYQkYuGza98dhNaSZq3mMLoW2myrMDEhb7064qhjvJ
02i54kDTiq6O5WQfdchJB8mehEevzwhXMqJ0U70j1Q8dpqHK50D8XlmjftcGmQ9eDhbl1Kxgo3aM
Zx3crak03F79FdH45ET6joTZ90YM3yIJ0KHU9kW81h27CT5Xq4Ss5PUq0VmBWK2NX5BPpBY9ZHjr
hyJojmbTexTQjCFcAzgufljknphuBjOojvfJtckyIbEcNQPaUoUYza1Cu+pDjgIFJnXompeAtsVz
qSo03eh0YmHg1BLipAkj3llF3pKNTAz1AA6Fbm1s/ebqxGYY2AMU6fE8B2D9+pdBW8OoIQcBCcFU
PWrqL7Usd3WP4aCIKv5/+PSorIHiA5xrQLfNbIE6BuUbK4Z72Q+8e4MSN1MDcPjGbpo/KvmbKY+S
HtL2LTBXXtxLn/zS8uwh3GZ6FQYV1M3V4WyVZy3bQ7PDpeTBCt60cbeyzptyPvaUQqke2n+AlNP5
WAUubpEOap67hWOcjFx/GdpXpy18ITBAH6E/SLqzqsYnW7EPtca/3Te/tFaKpstEFgFW9L+p68VD
J5QNlSXwWlDnc94HGoAhlQCNabtBpX5AV/HYCGMtcC2uGIqDyFYAfkAX9tqLlH4gARdYcR/T115X
D8qgeb3WQHfDFCdTA8N47BxUMNBT/jtFgen+km/LZthxE3sN7Nj/AQSu7RMeaFbbQPcwr0/T3V7v
baBrSxtvrW5nO76N2gZU84iXgsONbuJ87ZNPxdp55JywSFNzgVCMllz/gMoJeS1VaFh20V5LgVuG
3pehfAYhCkjKLhkACTxjwO7+spe+9F+GWBOEmtOlf20UFJqiDKZAhhZqdIoB8Gc9oJNnJ3W+oBLy
YEX8Rxs7zQpVzVLIQH0c9jAdjJr/bK0aqTK0LRsg0EvCDJkxy4SoZd8xVRMrpaNpBbNtBaWsBbj2
X16c+YOaFxibsHI1d1v6y6nlFomy1+Q12Duq/Tor/G2TG5feBJZGAwpGMRZ1vaEyQXYfOxDdxhX7
pUcJG2zO0FOLfc0ut1391Dqq20q+EVq0cvMu7OmV5dmnVHIzKrtJ7rvmTx2wkk1WIX0UG2KtJhkL
FzBMATwHNgqAJuZNAWUYAS5IER+akRyMEMRKRX4KFOGRovLjFHoURbDJ7RfUDY9jZ25rdW3AZ3Gx
YMbEE4Ng/mxOYZeNqGcFGRY7Kt8beq6VmhXNSx2tJXAL5wNJKrADOvB7mPeaJXDSTnmNM4l0SpOH
ysYoOaZXzVL7pWTNTkn7fcL77f0jeVuSmFzIxoUKgBKKW3NkolFYVgZsce7G4Z7mu5AeNLGtkh3U
2TN7F4xean2lENNxNnr0pmQoO4PL3nqUawpii2vHADPIg9FRxnjfzJWJ0wcAjOZuBFFnqG6QV4ue
7Yq7cXB0Erq5v+zFL/qPNTrrZbX9UIZRifif5S04q7+WNXLl3gCB10rIWwoIOoZSsLEGsoh5w58n
ePZKOUJQBKCpQgnBdSpfMq04BiR+6Z3q+f66bus8+JwIPuiJgDAGkLNZrKvVXg0xZQEstTMwoRWs
qDcxCodGcc5SF7TYPHzh2Xtoh6gBvd43biwEv0vb00G+uMjjttPUKoV4ipYJkMhHJy1oVtx1IeHX
IcqNcVUohRpg3rk20dZFEdjczjFsb/t2JF2qDsgCw/39lSzdz2D3AdP2xLAwdQKu7VBpAH8OZLRb
V06+hayYgcnfVDyntnC8lvbJNpD5GQBmGCfCqwcjYoGAuGgq6Bu4yRuMXKTDStay4Ev4sJj6wz/4
uPOjmhS1kQ6YcXLzuJami2Sbn+wgHjPP0QHMZ1ZF4iNVeLTW5ZtWO7vVwEWKFA1yTZg7nJdKzRBY
6lzDaFAlfL166MzS01GbtTCWk9g/0tpr2rUPsBD0r0zOPnQoM6drp2kky8ZoevHmVKqr9qmP2f0n
i1QsDybOEkIxfqtDMc9xoBmpr3Sj/yYGs3XjHOE/IPVQ+5k/qNMBSVokcZgqErI20VgHeHhJf7ek
ORoYduYxLjzjhxOarKDV1pAVhtCzXZg+Vba5i2mD8QoUes3wyKGxHAAu3RerBIBLpw4VN+B4oUaO
p/gslW1rGYnBwanLUEPtooOMPyC6bBGP1+ItMoq9EX5oNWG62b1CdWgTRRWrVH0lzi0dTBxHlPPB
V3uL88MBABPbiMQnJErjhobW78DMh4Gnulp5Gi1bQnsJmD6wE83Rk5pVl4mcnqaRoe9syCjULeR7
k7Xq2NINYUFbDjOgECvDDPh1BOhVokS0SgvXDkDAVu/C+HeY5xtjddZ2wdMn3AYQwqjM3xKJZ0NI
oyYqCxCwA/zmB5ii31C1apC4Ke1baw/WVww5abs0sIpTbdUoXZvQAjayonVLzRErN8jSWQf3HIqC
k0zOzQWSN4VmjnGbuWbw1UyebP6p93soLIzJU5B+WUX8LWwzan//mJvdGVET6mo4mQv42QahWe6P
1buxWoxbeO4gp5qwaqhSIbuYZVY5FFAJ5bJAPMcAyYnnv6XyqTe+ZXxQfVtm22QtWN9WV6eC1IXJ
aeUXt2EYyby1YpgcXM2rvkIW4+UnKNXximbyGLCMPR2CP8qTdC0vXQlcC5t6ZXq6SC5MD0FR1U7U
Fm6UfStBTKMnUL1/7MhaY2XhQrqyM+V0F3Z4ytW8lrCj6MlGKRVMpfcuBGz2Mi8YUYKV+28pRbzc
0dmR7EgQ9mGHHU2aj7Hq2Vh86cIXVfFyDkpdZ7OSA9Clk4l3I4HoOUbgIXF2vbwxQjk1I0gSITxq
Ydir6vtqW5c1xl8Rg8xD1egl8QWqsZshbap3FXI+Twp1BnJorBQ17a7Q+o0ZkwnkOViD2BjjMDzr
Q65aGPkmJHlCOC+3RZcZ1i7kcf8j1vrcBG5GED8YBe4VgcGFY106GHTDtJyBYQWzxQR+T5XqkKi5
4odTHCCZzhUXGlDab6dR651ed/HgqamjhF4bRJnl1j23H6gCnRIGcdDiiQhDfS11LfmgagryIkWz
gXBwalWgUB1qHNDUvIn2Mu0IHl7gTPA0K6jwG2z50FqcUJZAyuEHhtdA+KSb1RdSkq7wBll2mAFr
1O/Qj0LwNNTQzNFMEIG5oUGpHwTo9VPWFB0ar2mN6axtnSqAxiGQjczQEsOL61HdOaWOMZ4mkfoI
guTeQXmvz0rEejQTD10cONItRWT/zjUQfw3Scj5jUWj7lDjhFmWuwXMSHpgHNERzcPAOLfYtxyYz
UWNSyCstKV01bkzuStVI/5TFIM8m2DAxmRVHXG5CLgPJqiqinyka/T+0sBlsNxZ19UvWWvYlD/OR
M1oOaJTYivOZUGzvi5Vb4qHSejVyxQBBS7BNAKHTjCCrreJoj9sTl3Tn2Ns243rvoruzTxsZHUbQ
A+/lUOp7tentH2VfdCHm1wPQs1Y1PEypepIdMM9L0nNGc9uHAmSI+YBEZkeSt/yMuRql2g2ZhtGJ
GBT851TCd9mQ6/mHXg0cND8glTTcahhLTHVa1Mmfiz4KjmY1EGDEirEcwV9cljGzMGBF/T4G3U0U
QLpHoaP2xaj6EC2TEkptTCe5rj0VtM0KX3aaFGelqcip7/TaJ5I4P1tnKLdoFGYU4/+6ma4kGosv
HAelwEnDG07090F7EXSqqoH3pAXuf9V0ub4NyrPefYvDBxKzLNqR/LMaIaZ9Mu01uoYl03iWo0g5
ifMC1jaLq3nbOGUNyRTMptNT3bYPVPyO9ZTRuNjqMDd07SbXu2OZgtI7yaFTlq8EpYUQCMSqBmg3
esSozs9CYIbBEdD4ghZWKhrT3S09yc7AqVRdkDmt2FqI7phARTfVojpIUuY1Uk1JaK01Cmqkkpnm
Q5GabljvBv7KyZrC29KyUJ0DYF1Hn/qGb6QYOoTNUhQYBzNQjy2N/KCpvUxYOJYUfNZqKL1RaHEG
3gOz69j9SL9wXaK6r00YFBQJb8qSKD+3VTRiOj+Btn2YQE1Yqc6NooLnYI2Sfc3U7MYERZwOZCFM
lX25s0sQ5uFbNn3sin9NwowCKxqr6IlDjwovt1nGQ/rBqewBahVRm/k8BS+fruRflL7zIyv1Qdzn
932+kpovPEWubE6rvzialojMoI1gM8HEf1YRvEK+3P9UC8n/Zbo4Bw3xwgmNvywRBSbCQQeOoc+K
cXtlvHXBHS+tzN+7WRDJduwkeCGkg/tbeQ8xVxNmJqQeko0ljG0r1nhTFhaGgQ1Q+OFcGwAzzD5X
Q4Y6BBsBbkwaubUqkdPwfRJq/z4zxGQIVIuAKkBJal5LbdBWsYugQGYIbu6K7jDcj+Tt1Vorey09
nQEsmLRLjCkNngeqwewLUoiwcDOc14+yjwGBNocRpCxNmygQzDAFfkUQxQOIvDrMo7EB+c53DFC1
JRi1BHC1QrOOQd06u0CYAegNCnEMwk7xwZPaogBbQzHUi5suf+oT08awUNUG8cpls+jQF6+TWQYY
UpS4yeQIlYVyWhehyhMHZOWbLMTZK2+bfsTFqYEsz6B1DowYYOfR+50mf1fGMw1/mdS/f3oWow8G
DlHEQVELrPPXlmQkG0vL8dhqUakCeYJHwh3Iox3+ft/O4vm5sDNbUVQ7Eh0SrIhM5wU8JzZ0+jot
2oCO4xvlxqGI4xW89lIrBH6NAhVIcqaAN7PptGFGVVkVLmgiGIhBWJBkfjJ+DyC5oAXfwRmqJ15q
aN79pS6d20uzs3Mb11mqg92hcCXt/CJ9JcOwTeSKkem3z+pQEDOD9hfwc9DMmr9emwS4qVZFiaBF
d1SQ4DEWcmX/1kzMQreWV0gDBEykKaR3Bx486024cj0s7BUC26QzA4qbqe957X5VqVptUjcoqajF
S1YrPwRPNikv/kMF49LMrKQgw6QyGxtmgJ0tksccXFRBeI6Af3Z80n5Nze19F1g6vyqm4f7yEoKH
ZuYCaYmeVUpRC22GwMvz5jEaLb/pjYPecM9Kh81/MGfjb1qoxKItNjMXjWZpSg2Pbo4enzYmPi1N
Ty8qdOmDc6Hs71tbOspA2PzP2swvyhYCrdEAa5XyOHaYYdF/1/G5odCkBVx07dpYKj6BJABqOTjB
mP+ZeYgRh/oYdCOsmX8MC8Qq2777TKJXp+NeKX/3xhqAaOnbAVsHHR5AY1E9nRskPbq1Ii7dMOx9
mvMCg6dGD2qmyB0CQPukKX/e39ClQwBgjTPxHk6PmNnnS4M+n6YL0PnPoVvSm49C0K2OJ+1KUru0
MrzpwC+HQH8LurWHwQpx1kD/VPvteKx5xZzeDyq86NYm3ZZN/a89ME/KCEf9fEyQ1FrVR66qLA/f
BjNgBd8Na13Cyd2uIuHEXncBY57lz0UDjEZIAGPWrX7faz54pyF0+zKuoYxuAVAzQ7OHFsqSGs9G
GCpO5He1GT/Sg7En5wrjN76xAS2Z3N33i9t64bXFedIZNTVQivBFVx1c43u+673ocTiLl3YH0oVz
72J2ws2eQRT2pgEpfSi29+3fNoJn9mdHIYs0jmIN7Ad75dH5IkAHUr6DkOpkvw7CH3cWntdu+ao/
YHr5vumbIzGzPAvYWtJ0faMheRttMD3EX4Os2DRrCfZNaJkZmeU+FQ+7aCI5ckcNmleArEHu+6V2
epY36rvQGpZWHas7ZyWDvKWYmNmdLt6L7K7HumI+eay6bU9qtAPlgxv+GRyGJ5L+2Hn9QT+CGMAj
r/9hU6fBUMQ1iHjM20JFV4MtycCm8gSa09G2yt/5v+bPm9YGSmGAP/HAvNUlKUWrtJON0jHbXUed
P1BefWyUodgB9Lty7y16yT/G5uejdUiMiU0YC8gfqvojANd4id3ftNss8npF8/a5FVDQSRAYMZQT
N7zWPEVWC5opsql0QN/8sfilKx/3jS7GtIuFzdw/iEZn0DhsOqGeoaoXnWk7GKByQHUXipprSlpr
+zg7CKnKM1x6ERySPAf8qWzB1b8CuFozMfP5wImC0RIhPpX90zYY+FSZJVbi5fLBAgpABTnzJEoy
/YiLgwU1QWp0FOugzlnR3LE85wZrMElEdjzZ0/DVUoQrVEbEpqSPRgJZMqY3Kynt327jzYV08Stm
+ZGTkQL60/gVfbVX0WQNejxEfSv+EfSPqaSYpvfweHXatdGtRae5sDvdyRerD9Bg1ooadofoi266
erwbi9ADc9x931w8EDDjgM8VfLiYfri2U48SyuYcdhQDLEkG1qGZ1Y5zcP5ziPYEE0O2qnlKTQ5B
tfImuckrcBgxbIf3Anq9GFya3cEQ2aSDpsN2XNoHkIJ4CTA0XU++m7m1F2sX8OKn/Mcc2v3XS+0t
u8wHPQZFISZlrD9Fr3kCRab6pbDBIJdVXpBv0qzbYzLs/iYvfctLw7Ob1wzVetAFDGdR7ZXE3Iuw
wsg49FLEWlZ4W8Ke9nQqdU5dLeSFM79JZN3LLIQtG8RwrCWY9ZCo/dPEG8yW0aL3p/9f1eQh1iYQ
mAYpnxUGt+WNvvgNsyQOdKBNlnT4DQoAn68gyOqOqZlh1nYEGCtTIVrfKWLcit4eDkWoV48p+m4N
xnJXwJr/n82ABtX/0eXNc3EtSFLQQ+CHqCYYnhuvlbvI+qU0m5huhMFyyAh32CS07/q18DWFwHnc
APOahZcOiMNRfb52tpJEoUnUHCFSDA9EKSF3tNb0XnQr4F0ppoANG1CGaxP64DgpoDrY5vC7HW9j
8tuZxKBXEpylWA8NNAfE5wCd0blWWKT0RMmLasoz6EGa+S6Q0Bkdft4/IreALPgt8CUIQha4gVEF
uV6MlRShZkdIo/QWIRbdtvfMUtB5aVBZ4jLR3zghm6hJOZ7F3c++yD/q2noG0ZXjail5442xVmBf
DI14YaGMCvAtnnKzo4QyJi6mCoIrcZ36nPAXUKTv0O1zMZLixTx8NmTqU2CWRLKSMSzm6gBkYegF
rjvR21/vhh6nXUsUzCHExVNl9tuwMn4mQ8zS5mXUGk8TwR8btFeg/2kh7tEW3xpU5v2u0vc1jZGo
oRbrfLv/haZDO3dofBcbRV8T/zmzDzQAllMCMDeNGkaHuH1OCQphFHzxvH/IIfnK8ci+b3HJvy8t
zvKmonWSYRhhsYjGkhGka7WafAsxTk9XtWiWvPzS1ixp0pRm7PUOtmJk0w7as1bxXnQrKc3SfXdp
ZJY2VVQJas2BkQEhOIpKFoqt4hw42v2tf3/vll5Dl6ZmDpQnjQzyANpJNaj968xHg91C9T0Wno53
3iAkK+RK2F82CZQahDUQjeZszVFXAOdjYnUqL2EpcqtY3w+OyqTpPHCzZjR9jJXx8f5CyXRr3/gl
BjwA355y93l1Dgh5E+gUxCdjG341MGSMZ+wpPxMQzx0Vf3D5HsJ1noHBx/RceCPjrx+lC+avQ/jK
P8rfxso3Xor7gB8hnQKoZOpfX59cJa3oEGgIypg9ZwB5PoRiNWdbdFY0/sCMQjAbMKdZyrN0hBoF
2JP5s/GibfKD8FvH612QKm/FJvaKjrlrdFtLvjt9VGiwTUPec6xMXkxAjxrzM5lpDcVTOrQdhBMQ
NakXJkBVR6KhL3UN8mZ2/wMvLRbjfxRWgbIGfu56Q6siRTqhtkDeDo8x2TRZgJz7P0QajB/gHnUM
gI7nqhtAZXQZekGxK+UPZXwQwVvovJn25j+sBG12fDLg4fDP9UpGqx8SXKc4IHb4Rcr2PaoAce3G
laO/mPWAGBgoDxsegtfTtR3oL3Kh9ugAJc6ZBr4ZH7tsM1TbSj6p1M81n+ChZJ609vU/rO/C7ixe
B70mgy4YpxgKrgcAYkj5kqfKyi4u3UOXq5sdsEiEo0g77GJgGagjE+vPZHSHvnHm6kVmbcJCal6Z
Zf+2Z4wEBecZLyXwyeJOnj1WaJeVpAbdrDuC+ChM7WNrmd4wKo8YUmWZpmxM8/P+fi6FkguLc4J/
3qRhS6CsCUVO4drRgyPXtCcWU5xLEzNXwQvPKE0BE7bNoUiMk+UH4kl0XwvTBdOYntVIm1cO9NI9
8VcTaBoQozf3BKcFrUcM17pxCxpG+q3DTEgfdx4B03NY9YfGSE9qN+zvb+aK1flmAqXVx5BxxEr7
x7F4jOSTHrxXylNt7KrSLdcItJei1sUi530HjBnJGGqAEOuLoGOIYRBQTwT/4SRc2pidt7yvclPo
sGHENVMMRg2MVmLEvxq8ofFBe39/B9eWNDt4Q2rHQ6nCnBX8SKCdk/V+9f9I+5IluXFl2S+iGUeA
3JJM5ljzJGlDK0ktTuA88+ufQ89Oi4WiJax1F2el0xUJMBAIRHi495KvtFWWJzhinDkT6S9KcR9j
l5FFXd0ikfD6mbEk0PQh+gpQEfmRQBglcEpg86bSzm7p1DWLNzeRcgeiPxBKAbk/XuKasXNn2eMs
uSA21o7rHAJr6NACVyFCpewCwrQdnvCoQh3D6NTSybWHUHIwtk4jCDdBuEaAyEKGzX14VfNp2AJu
fg5yGMfauih2rd9HuXVm04h3a+Ps50EffeRwN6CZmd04LZe/WKaFYTHkbxqCnFiCbSgmPnKG93Jo
P9nmfWkfNFkH8LPwGjCBaxtCyIHwxVI4qJkDY5d6kFzfmV3pQgDYp2EDQVXlooNuKR6Im2gQGTEc
D3T9rlpobpZOgECCRcXQXeBPKWqC1x2cYHuFTPLDLxPOk02zOmx54RRTMI7xOvY4Q6dIxpazEdXh
3OhFEt7/xIv640cm6JBjJAWvSr35lTXPcfPyF6vgOQZETDnxkpAvtZbahnOLfDh3djXYWkHpPde+
XcioZ7aOhIVpSXgsny4XZyZHPcUxzfDCMMKTrvxTDxBnlrwoZCb4Vq7Og2rNdTpOMNHbT8B/gEjX
V2dJjUhmg//7ykaZNYNt2ni12OWvOttl5d1UPV7/IltfHKBOYA91EKCjOvfRBEQowEBA8cUXeC5H
7CEFu25hM3IYmsMpgTlLh5gkR0sddlaEnSrJ2ekOU7vjI3T0qxmr0BREkx11NgmqaatigyLjH5s8
UVvtXBNjeHVwCjjAk6O58x7Ac9f8Wu6d2wVT7q/txfFNSTV+62NhOo46UACDzpkIjWDEyAG55Q9o
5cLAWoFnNPS0r+/lRqKAwf0/NniUWC9LU0F/3/Fl1b4GTpzIX/KbMHlRqZvpbi97FGzGQ/TYMIaI
CW+MVgk3XhrGVGsnPBh7MFGqLxMG0Vw0pjxQ/QfJxb5Twc+mnLuA7WWw2M3dNEB5Bzwuf7OLkQIS
NaTH7IKXaCczPlXTNzuRvM4373OMxf5rQ3CSssgwjx/hqQrtBzc5YLzwa3jpA2cPNafHyNckHYXt
JUGnlFcS6ach47w2kzhesCRbwz39Y8xv5k5i4v8D0MV7glc4OIIFD3ARxNKlUzNniZJiRjWpXzBz
bX231Gx4Ne28OvRVqH9jbeEcwyRVbmmRdqc01/JdCiTHISzV+BilTffVnEL1vU7L8ACSgiVIFYCz
XDyxjX05RGEwRXp/gtrPgLlUWixfs7kzPRJNDO4xmWrlKrXd+Pmc9jddwuAjLamA3u71m3amyl1T
h1Pnqva87Gutjt71VGM3JO+rh7Bqp4uZJt09U5oedcIYkFtI4jhTkPQgYY9U/bu9ZD3YhcwWUyI6
Ep/nvk8S3NNDcmvRxmr9xErSxatAftC4RUxb213KuX3tSGbusXHjIy756Ag6IG3nhHiduX1vm4e4
mvjY0FI3l8Qw+C8L0+MAKL6v131RuLMZp37hlGNQE6sJVIxS5HvIVPUH9IfGIwSxkshTl9h4idhi
n0bSAhusToWR7EKTzZVr5qp50Ss1PESjA1WgqlXb1u2xicGYg2vDAjH710kjuXIYepZ4PbUGJ0jJ
kOzzxSFf8i4GCkRVlecUSce3JbTDu7YazZ2ixUYP1QjTAGIdjGCmb7DIhB6HmmlvxqKj+BJN5Mzy
XnvvWaP/Y5aJej9Slu5KSBPhlQ8dOuZjCp+9AX431l7klOxnEVrTKTWU/DXVhuFYFtriNeOc3+A/
729iGyQ4HaPGTQjyErTEjfhoT3p6oydW7TflklQuJgrLN8zSkIexiJzUdfrGwEi4abMxCPMoYvu+
ivVjqbfdQ5YadQAomNN5qWHMJ7Cnj9/oEKvgO2vQ5rOVMtqPECYFUWJiYTIQen23LKzTCrNXPPF0
pugpAu3VY1ksGPpJgTPGIFhdf41MEgP2oDXjuzmkEFxhGjgdTnqMOa4UuiJBurDqFPaq8Vz0lREe
zTFLDn2mLw/aaBRQQJstTwkV+mDROjx2GpKY/WACVbGr+zrUXFKgY+aZABMPe9a20wOrhnlwJ+aE
l9FScshPKv0hTCoMTdCpLr9DvTF+NrAvsVvHjfIUaVZb+AXgic9lak5PetRp35zKwSAPw+C+m1Zp
8VwYQ/1uMdSCMZwDhKEbZ3H9Vo7MeQidCKMCRWUY+14x87M9ToDM9MMUsLLF2G09640bKU35axrG
aacBg/KskwQqh8xGm9/F0PxU7fLEiZ+MDIPzeWLFoBFGReFZn3UlKMPeiF21VBl0o8JpfDWaaDyG
EPFyAMIj5DxWengbGR0OcKliKNpYoF4Q59VwHsdM/TqDudvVs9rET4cWW+7PkFG7zRuUIl3wh0/H
OkwUhA7SZPM+qZbmZDYYtJ7TBYSIDoTRj7VNsqCwQAsXWkvcoG5sTRD4S7Of4CUfXyrq9MfcZg74
99C+uStQWCogWxn7VVM275EdxreIhr2vNPn8neZ6HSymoeBRX0yx29IK5KOYjYvOyZDgve3MJNyD
tS1/giAxjnra6oMLQ9ERent1ALLD7MasyvRRCef4QGLDwnHIKhwkEne7yCimM0TyMIyzkOwrxNkU
15zjfpdDxeYwAoU6uSSyBr9pZop2jaaDF5H2AAqYM7XvBhMzbElamLtyyKxxXxHSOJ6dm6B/gmZ0
67hjmdSdr8cti1FJagAoskCjobuDaRS7niadAREbmu2IlrFnOzVQ3C7aScGAkGk1s7e0JiCOjtpm
v2LCBXansu5e69IJd7PRVF+pGXaHIWZZMJus/WpESneowaAEDGYP1D5tKt/gmx4XyvJmar36azQz
26VgqnoAeo5eos5pz9S2l6MGR3zpcwV8o9fToM3H0Cq9/5QG2T1CHzLKCo5ZW292+S3MvbGRlXe3
kuP1M0JIQhJNB/rfgp2iP1nGSzpIynZbGcH67wsJiFLjKghNpIx1vqvBENpar5r9en2vZDaEd3ua
6cbAKqyha09p/9Y4T1n4cN2EZJt+PwBWWakTFqCVaWACupQxq/EU+u+QHqRNDuehRDkFzvYx7Z3V
Hip5OdLQXDsBKqtgwk0NZU8GnsuKmdPaiPAxBoONVO1ghDzk72Bdv10Oikf8PhgHt/eqd/Vwfdc2
3yhrg8KXyRjob3W+qtHTEEnvl8P9cAb06t7YQ/lJvchSar5LnxaIIwi9NXA1AJ37cRdVSGJilBf5
54zxzGa8t5WH3rqJwC5OJMUKmSXuMCuHqBED4wLqMt6s7s34EDW2a5KHJYNgqeRBtPm4RGsN1BMm
kgz0YD6aSllukSGHqfAhvaPazgJk4gQOCH1n/Awlb+XNo/THlujnulaFdZHC1qD5tnm7mMEw/s1R
gnoOmmeoNGKC7uNymonoTAvRWwcxGQZl3S6XrEHfip3rB4L+0YJhsqkZMzwQMCF7AbLwS3e8G3eR
7ZF9ek986sXQi/rSnYjr7KtfhYe74sXU3MOImtdOcgJ4cUH0yPVvETwyhm5qZnB11sF4XJJABRhI
o191500FoBNeiVGtbA7MIbhudytegYka+wu6J6A5BLMNqNoxuo1SptLuawyEs0YmNsM/06eFrSwI
ByDqKz1yOJLT6edvlfaTAYToQKyUGGhGJj8chuH7bpLciptnATMu0B0DWMWCgPzHT9umrdFq6e9P
q3sMgCpUIA426PW86C75fn0PpcaEcFm3NO0nBcYyLvcC+q4h6BGXbStI4sOUvIXmz7T+JTHKnVPc
1/UKheNRNin6MjmMxolrHJqf+QkVf8/8ofrpbtoXLxJzfA2fzeHVYWH+CC1YYUNN0HtGocJxPw8N
2MPZ8XviRTedS3MIcej3YdAe0R+yb6M7WSNxy4GAyvvXsrC7TrPEETQvUO6F0OeR/You6o/mNd1T
SYXx86gkKt5rQ8KOFk6WhBBCRp8GtNJP5Wuw7CFCCG500yU/8xvrEXoNXnMbFS65bV5syUWxhSUi
vHeJyiMYmFGLEVwWrzvdrPBBb8rH7s6+N6G7s69RtvUcL/LSb+X9fMbrGkKIb3/zbVeWhThoOXHp
xNyVui+25d4hP9b2xDeoW/6wY5BPQ9XZb8/J9xSECZ5UpGLTkVfWhRCUKIaCKxLW69cRj7PDnUZd
9jr61UnZJ4FMbmDrPuYMTVA1QtMd5bSPu5y0MdMJB3mX4W0CZhASdBUYGm9CWddv64ZcGxLi3jA3
szNw7LXSPPfNFyM69qrEZbaC99oE/wmr3CKt4a4JD60LPU45MCWa8RfZJhAQaPWBU94G3cJHCyVI
Yk2do1Sd8TzO0KLYOZakVrx1Ca/6TOLQktbmraoN6OYoi30ZbXbqEnCclIlnpLp/3dE3Tf3JKESy
QVZ0JbFj3tIZXiBJDZrKMtwTmVrc1ocHSSaAmABJ4n/CV6FqUtRtzwvTdD9GoOPJwCUr+fJbKyEE
8ogc5eB8Qi+V1WLH0QjoSAwB6xxYIszasnKnSfmntw7n2pDgxaqSNmbecUOYYbug/JidCpS/drRr
23to6oZeM/QQKiHk26RqrU8WK2AkMbzeTGSX+tbRRTOO6xpg4tL+Hb9X7s46YykXHY8EmgUqeFu0
+DFSzx1UPCZNUg/fOllrU0JELCq9xo0EU3xoJzEexlgGZdq2AD4zAJs5969wnxqM5TTlRf2u3Vfl
rTFIsudND0GD+n9/X7w1C8fWmgl/vy5+pn3qRwXqag7dGeAJun6qtgbm0BVB7giUCEAqokwTHBGQ
jQam7IH4GNxByqMEVgS6fVQ3u4UCzk1dPUp2UVZeMJR0O6NKvLQ9aqiDm0LuwFhUNxmdQ6/d9iGk
WQvJXmxlEOsfKDgxeOn7ped70StvNrkHHxH0luLSq7tTXR0MGcByc+tX+yEEAFSncaMm6KVkwHu0
SeeSaoai4yFCKfH61m+FmvXC+C9ZnYjCAdc6m7GwFEMRxkun3Krq7rqJTT8FfyNFzodmnuino1JY
6IYBT5jqlzjT0HOXgpu29+uPCcFVZ1KaKJdjv3oMmHhx7vW3RRDt6K72yV1/VPziV/LcP9mSi2ez
6ADGsH+XJlxuw0JjpeLfCRNsyW13z2khT6n7U73o0MrT8NyT8RdvRrA/Fh1hsiUpmFMCnQnEXwI2
uPa5pUHBvrD2ouSy6bLNfuVqdSKKMRzDDvRc8A12XC7G2fBRzb11vGqXHNsf6g/dpZf5YCHHfFwk
nTeJyzhC8ATFVTPWOlwmTqpDmSYXYrLDda/cdvx/P52YxbWGPk9piI10SL8vjRF17sJllEmcX/a9
hMBRD1ljaiH2cIaGr4rhuWJw68w3h6cxZf7/bUl8yauzPFeqDn0m7JremT4pX3ICXWdbsm+/Udbi
M27tFULEwOSt2aroLnjZq3MxHybfCUKMU49fuzNo7k/D4+zK3GE7+v75VsJNF6paQp0W3ypKDypG
eJr2Zh5vaoLCG/ELbe8YwfWd3DYIVD0SI8guiyFL60kyWaxHWvxlvAU26ZLdLyfDS96um9nC7yI1
glA1SHxAhCwihKp0zkbThB2aXJL8FE53DANquvZGxkMPUIDpmpoHpJwLfNHfBH4O30ebz4ASnuAs
xbRkaIXBdNyeCuj4qugpxulessBN919ZEZxlSGlmgYIJwwlQUV+eIFMfJKfqDYRzEfGa83ysn0BF
ProAtx+vm9483yvLgs8MZjErhN86IOlL6R6ymxgZ/ZswtbIhXDt1kSzWYsHGlEdAyyP4/2e6GBQU
MJD171cSLphorKpEUWABn9ENQeA2yIa+fk+PfzrPwDdAm5Ciki1OVeShoy8F5y0Dr88+eWS+FdTe
ciCvAZjOveGGfEmCGJeaHbSXl9ltD5KHyNb0L9b45wcIPjJZiQ10K37A5N+EvvMjOTfHf7ILOaa3
BsR1SeGeSklU3jzfK5OCc5SAf5MyxxRAYafPKXIgN8/H9rLEYOykxgwsHZsf0RR/xzSCxC+lyxWc
BlKhU0dq2CY38YBhat+5SwOyTx6KN+sGurAKWC9dbZcEVHI9bEYbCrUdyOByFYZPQ7jZ2KY2/9KJ
xenPDcz6P49tjQZpdRla6hWT+tBM35fuFWOyoOdmkpDDP6ToaRQM+pg+ht4v/YQjVPJRbzSsPE/B
zRmodFYP5qBYPx1WgZvCLrWX/x4D4FcEaCuNIJgLMQ4Ms1oXD1iwE7taVgFccLdEs2RVWyFubURw
X9ieksqEkdj4kVCgBA4MOVHfPLf96/XlbO7fajmC105TPUdDj5d0NUHHcAR+ANAcHcgDo/t63dJW
8FyvSfBRpEOEobuPp6XzHkXgC3miVHIEt0aH8T5GYR3jpg4fkvmYrZho27cKP/Y15erHO+LnF+Uf
6zQ+g1N5f309W+cdGFz0BwGVRfIi2NL1um6TERMdRfhOkyCjQFBVwNSo7ui8G0pQy2SetzfwX4Pi
DILNekwytjAIAaQdmQAuJF2QA8ZzfV3bR/rPwkTAaTaB3GauuZ1TM3jPberrPxvbG4AgjDpXS/0m
uG5x2wf/LEz/+NWq0tIaveA+mAWk2JmmX7Anw5SEKp4Vf4oUq2UJJVar0Mu8r2HFaL7kqBlXkoeb
7O/zf19lyhRqzVOUqyjOTF7aRaADlKVXmx7H0zrgPCEgJBYKh7RlYIjUkPjQp6aD1vf02qgmADjA
Dh2TGT05mcjkZhzCYBsGuKFD7Yi1rQii4kA/wKKjXZIQ0/dpUESjO/YaKggSL9jcv5UtwQt0cI5a
VoP9i8G0o6DFb7xed7PNlzUfdf/fagQPKOy5AFUxLIARbU5PVfNURo+N6RX1vgeoClWEFOo2wQgY
mIYBJpl8z/bBQqNKt0HsBRYz4eoIx5xofQgPVGINunw5HeYXM1EA0mpSu4QGYwjqRWOqHxkl+R24
liAtx3F7N+DPArU38E2yk7e15yDQgL4AJjNtlDA/+ixxloLUDo+XU+Eq02Uof17f862Yxbkk0SvH
sAKqfh8NZLpZT6qBJdNw2XOcTqWoQYRe9n83AwQViIw4SbAlmqF6NNZtaGBnh6dU37XjqXN2/zcT
PIitjreRg7c6YSZS2pTeZlAJC4v0toBE2XUzm2d8tRLhPsYlOdjJAjOQrejOFh1LpOjaKZ0S4rdW
erIdFkO8MzqbdSmr222mkettFK7osam0WafYxkfmuNadvgu/tm5XHNSz8ZD7zU5/xCVwkL3EN4PM
asnCRTpCgx56kXzJRumqetBkT2W8L2NMS0ncZMvdV+v7XTJefcM0bQc7amAp7iy3McEgr0uC2Ja/
ry0I3VJqlBQ6brDATLwNq0AHxtjMJYMtsmUIkdKZtAqIWXymQXulNmw8XffBzQ9ig6CVgEwD8yDC
oS3StJisGr2vBG0G1fJycM2xGyW8xwjVdUubAH88M1EvQFzGeLawlIxpKTP41D/Ux93QOA/DLxa6
ZXqrNBAbLnejcaD51zm8qax7DHRJrG8tFA0bjvZHIYiIKVxhZvGSlOinjA9OYO7Lx+VQZq557HaX
2aeA37iXxutbT5H09Lftop9umyBQxzz8x1gSEqVIlRDREFf6exNj+Hf6BiD93WQ9G1krCVxbEYVz
qiIdxpA6uiEfjZUl6jQ2H2oAY7w3Lec8/T4ZtmuVXlych8xvu3+ub+umQdMGtQx4hPC3BYNKhVSr
QpkXuJPyPLdfWyhY2tNtbI9Q/YqeFwhfReB3uG6U/1Exu0PyA3E48Jo7RGwJU9SdaKFhzj8zMfqS
HfXhPA+yBGzTCLE4JglDpp+0lBx76tEcQ82wMdugDZdjHav7NpLKf/Io8WkxfAAf7RqKTpwQRZpR
z0hG+aM2YTdzc7fMaEA07S3UyHYYYQriOr4H0/rjnLaew96v7yS/yD4ZX13ZwkWnGswGDQOyJAge
ur2OoaU86NMn8y9orX7TTP8vNRAOgVZq49BjVsQLkcMmAHllAHVqYGeRYR03/XG1IOFWS+yQ9BWE
5r1SV8F58w4Ei8meOvOup35RJofW/gt4AlI8hE/IFRqGiB2oxt5RG6hleFF2mpcvKjlozV/gksEr
jQlNrquti4m5YqSoVCuogTpp6tEJFIS402QtsK17Zm1ECM4kWyD9W8BITux7lfQPTvF43ddkFoyP
sckwoJo55zi1tTWA7fbOYpJPsZlzA0ZocWoODWdWSC4ydU6isUGG29pvagkShPOsPyn9Sxo/aFCV
ulFuUAVfZG/orTO0siq+1GLkqMzi9ZsxWzAN/do11K1sv5CxlnLXFc/q2o4QKKJGHadChR2tJsU+
0eeHYXprFueeLD9yEJW4NPt+/YtthcC1RdEniswosxKHKbMwG9rmntE/ZvXuuhHZ9glukeutHjUh
ljU4+wXUxwtxa+oaseTFLjPDvXOVDpa0HUHwDDMVXpxsmt2cfId8aaXKgOu8gXrtM/FNXRkyZ41R
HXAEiJKDc3J+X0J8sJuwemygnRJlladbOjKgvwBzoN1kaOCSBs8rZNE/mnXSCIMx/Bphg3rqCno7
9M/XP9TW8eIdLQgM4wWJcCcE8dAqxwkzejBB69ualwWqxU3i3s1TA8PKNcphJ2oU/mh9maIveiXj
ydv4hMCSgBIcA73g3hEp+sjQazlIwfEqQ7d8LPcp5hvUb1ayv77ODa//YIb/jNUHRIcDapoUZroO
g2LddNeZ9a+uUP3rZjaO8wczwm52/VIPCSeJYW16Y4Ioj2K28mGizk1ThtBhkFUkNm5GykV1wPQD
2v1PKIpUU9Q6hR6yl5L61dTLXdz/gu75Xhmf4FKYO/ruJKNkKzfXuLIp3MaKqYxW3ek8ZPnN8tRk
D65rVImbdhKw1OY3Q36NfJBALtkRNrNqmzxKuKFxLve9HQeQpzrVi0zSW2ZGWI8xNREdVZiZun1N
7tM2YPHhulvwXyqED8j0WBa6HDoOs4hk6sK6KjIM2HnDiCkU6A81qFphkBdCabLm6uZqQDUAokYk
Z2hxfHR0aFvjSHFTUzz6PTkYU+8xWZ1h24gF3VwDMpIg6P1opM0NjFJaNqo1XAtIf5lBbGBFkpt/
y880FRBRlLWwbSLnShRNuhL1CmDTqbYPY3Q2UjPzaxPab4ODwdgJhdOklHyprZVpmMS38QJBTBKf
PulI8KCsIoZkDKJ5TpPXPnWGMUiMRbK8rcC3tiREpGWhBMOLWF4M4baqNy/F4ByjIvZx0xyvu9/W
onTAkcDTgb7KpwckiCxD5mQoAlcT2Y0quMJTspsbR3Ibb3m5TvB+g68TwM2F2wqiew4rE5ROHOh4
JfPexC7aZ0LdOQ2uL2hr79aWhHs/VvIF1FVYUKEE4G10CYUq3W4wnq6b4X9GPLZrM3xfV5eGpuhQ
S+Tl+sJa7ujo7Muy8q6b2F4JxXMXR8n6NP7AckbREkUlKC9+zeC+ct5ovxutv3EAkAH/z4oQ4pJM
M+qYV1f76r7sjzMIJ2U681tDTxREpaiIcFVZyxA2q5qGPFM5rVeOUT72s7okj/PpWfHYeTpYQXNO
jvSEfu4dyPlvgV4+P3BiC9nIwZanr3+EcKiSPHf6kf+Ibr6drFelhwp6K/lkMhtC8GumscGNCxu2
GZjRl1EDS7YM0LcV+9CQhwwiF34GTdpHz5uYnoGuGncSeBa+V3l8GYz8nBlpwBjzrNp2oYvcutdd
cSuX4Gh8XtUCA5GYiVmY/Bm7COtKhgrMJ7cpro06L922iTwCLUgdDTHJVm5FjLVJ4XMNlc6iSkXE
qHN6C0Scp4/5j6HSdrljBwPNJcFdtkLhy5kNkNEhwa7OJeQlO3N6DyulPUJt7Es5qF9VJyp3YeLc
5sAjSzZ3+4P+2VzhBCoYr51Yhc1dgAzYqxXKTmC8HPycKu9TGX5VS+0mtmSF+a3ogoqhzpFc4NEQ
mUqiJdfnSuEReTzj8WJMmbskXhP+uu45W1174HihJU342AjgcR/d1QTlwgSaI5x9ndyoGfFmRqBZ
7+xrJT3n2dfOzo8WGBOsaD5EVv/juvlNL+KtKdQ/wRhnGB+tk2EYGvDr4AlR/uiyHI6TBHo04GJ9
x/CR5ENubunKmHD1GJaahGCeRmkI/O0Vec2W7Oi0UWApf5Pb48/9uyxhUy1wBqSkwbJmaPjh2j3T
giI7pYd+Ku+gwOs3cefai3Q0Q7ZC/u+rWw8qa2DrH2E3TqsDmHW91OohhYthDIfdTPPsAa59H2Fi
S0/VQ9h3T3lF7mgydq7SsX2d9a4GFYG/+MREBTcr59sBve7H3wTeD9aMPT8+qDuzOHAin5g+OK/c
+ft1S5sHdWVJWP1IG5AMxli9OX0zDTdnB4YeCjATIZ/PGySuy3+3mGGAtOvfdQkRqZzBzWTwdSUg
iFTnLyGqtVok81mZFSH4xGNmKRbjnmRhHmIHjgoXOaHkE20G19VS+L+v3MborD7WZv6J+u6L4XSX
uCf+EL5ilmxnkmSXxO8FZkWuf60tRAAGr/7dQCIg31OIX9cVtwpkbmAkyRGqCJ4GRdSBdgfk8GiO
pD7Y0R6HwQgAy9/Z0Tt0re9ZfLz+SyR7TIR3V1crJMSsHC+G674Z69BfSPaV0kluzK2U1CAGnicg
pYcqj2CGsraynAwvr4hawZiSA6h19n+zkj8m9I8fEhM3yRQpiHDtEJ1SGgNmH7+GyyIxsxlmVisR
onZpdKUN0W0ctDk6Nm11ow2PWmEDfCPT5N3qUQLGaoK9EzP/QHsJm2Y6XasYsYOsELznE3TlrUcG
OnLjlZpfpiXowzsLcrYmOCj6XSub15RaF/YzRr7cmg0WqqPCVZoPJD7FtjdWZ+jIsP47uGNwHiFl
OOjA7o276x9zM5ytli7sckvHum/4S71MQACdegvZR9BajvKXwnFNGSfk1sT6h50Wbscoiqs4x1vT
i5dba9hVAONbw35JGuRVj4byyHR/SiXN9E1H4iBlfiCgt8dP5irwKA4bVaeEzSqMj0UzQGGs3RW2
su+xxOu7uZlpcL5kUBGZqJkKjjTMVj6HOt7sVjwAK6jtlN7cM7wwFvMLri1JSNlaGB8iclQIGIL8
XLA2l5FpKWaJhN+grdtk7GdXO4OnRyRxF916ub62zUqwBSgkGGBAP6uKRaqodOxWtWAOiERz32bV
pWvr0re6aDqCb5bse2L86JK6dSe7L31jsiNIAC5POalkumNbwRRBHagC6HZ/1hzR886YkGUxL2XO
yezB11/TGyZ9ZW24K/pv/FHMsQOYqxXurC6NBigLDChlJo928V4NDyUUYebBA3osLnatovC2xfV9
/vxVYRMFOmCuDeh3i0gnxdbjpAxhM809rX1K7AY6NMdylLEJy+zwf18dC6r3aQQKPVz61Ov6p7kI
6HLXmG//t9XwE7OyUqUjJNtsrMYCGUZsY2hYezJV9LWfr9v57BF81+CenCMTigdCHKuTGDJ+HV8N
exqHh0K9q2XacJ8P90cTQuyKrWpxHG5iot8jetQaPyoBRvi1yHoRn+9wzDyqOvQ0oe4KxmFhzzpQ
qykzB6BP1UPUOI+q3Usq55sWbLyHUO3DQRZhMYaWxmESoi3QN16XvpnGfw65WAHqo1AFxMsSBeCP
X72Pq7mdfrcA6EtrBEZYull4V2Ak9fpX3/LhtR0hcdWnAojBEQU4kvsRY25EQf2IlpQpWc/WfqEB
hhYUqlegzxUibd8hcasI6mONc6eX/7BRl6Rtv6tfHxN9POVQXMFENig4gC34uGNEoZU6DUjBqwvm
Oo7f9Milfr0Lv7X7eZe7qvt6o5+MwNpham5x33IgtodT5OOB5+IJC6zpe7iL0O2G5s7++h5v8IPg
p+EjcuUlXiUW7s8GM17FXCBz7a3KbadntQ/dGPQrgOK7TXnjOL9Mkj50Rh9k6YM6tAd0gJ573fBV
rQElaYnwVcteLBtnERrmkMgwcB0hVgrb1fQsbEFtjWyasHO49Ocm0fZGbQUzjuW8yNq7W+YgpYlT
iSIpPFrYgrIE5/lI4WdNu1RfZxqCbS9fbKp7JWMtc9NZM8Eq1NfWoVByTN6Z5kDdZaLjKYJG5s7p
F2a7IEsoCygU2pyWNB3alxD1rXurHEzLv/7Ntn4vGkmEoN4K7IiI7wuXIUShHdsz46njhpnqK8t0
spPyMindzyKRkZt8vigxHfH7ntRQGMQHES7KRI1bpYcKGPI6NrkJ6yDCAg5mO0n+yWIgnGhc+YgV
xQ43TuTXdGx+XV/xp/iPH4A/gPkkkKziBIlfaJ70inX4AVo9RC7+z6jUzeP3UGllykmfMubfllDA
RkMceZ7I8MRrWSmaw43nmOFbwYbBc0CBuuvwQJ8sYAsBDHKhpT7/108qmBVCXYqKZGhoMFsDaQJq
2YT6ZsbcuAjd6D+Tcwm2hK9ZNA2AyAo2M2lBiVPgg1aHv/lc/26iiNOtGtRVU9jxEvsWjJ3uOJ4b
GZDl0+XwcRUigsruVWcJO+xYhDn+RgFoQXeh9X3X1YOkscX340Pw5pbQE0Tc1nQESSGVUkkSW6HZ
4tukpxFkyxW5AFzrzpo3cZaJKoi7PLi+gZ9OuGCS//sqr1JjECWiLg3S20H3q1IDM1z/lBW1r1oK
YLWyS2BzL1crFLwv6cGCbzswx6wZSmtHMjzU7ewZMrjYph0dm4j0AeMTprAsNPILbZ6RlRCnPMch
9awh3ykVJtILGTZ4cwdXpoQlYczdGayhQ8RoMdD5TqZDkk2o6hVeQ2Rv/G1bSOnR+MQtL74jet0e
q7yAK1pGb7tz+U5jdqp1Pfbxljo0phR1zROSTx7J3xD/3+BvUbSVe1hU6YtBxQkGNvqoVuaJJO25
jdRj0X/p4voOEFgXVcxLnasu7dnxunNuBmNemgZzE6BJYoisJ1aGDHUFEKBXflpDA3D5HlqhJCJu
+srKivABS3Am910KK2qc+Eo/HNU4DXqoHjJLpme8eb9hoBodWKAx6adHmQ2q2ybKYUvpdvrAIGwG
PAvz9Qj0xqZrR+D3NlxTNnC8uY8gHULrBFfqp1tV70mds3FEXJnB+E7GytWM1CdKJ0Grb8avP3ZE
MOMcK2OYK0PjlZnjMeMb9ADHArKRmIHHSJjV/LAcc3fdRfjH+eSgK5NCRj3ZemEpBkwyfDAn9nFz
DrnX1t9SrXBVIsFSyKwJJbbFrjD6ZmMjTWiuh0+R8kicm9h8whs+kr0VZJsppKYjKYhZqLBFhnq3
KD4e1t2CtOC1GDCEpfkZkvXreymzyF8vq8OegdUcmAtY1ACk6EBrnTrRblygXoyTjaLzC0umOyCk
f143y//stU8opFxaoSWDXcJshEmOvGZ+DP7C6yY+k8nwaw5JHfgJTfQOxdadXgBNR5MZeYJyiYf/
x9l37citA9t+kQAFSqJeFTpMT+rJMy/C2ONRDlSWvv4s+Z5jq9m6TXjDwIaxDXSJZLFIVq1a66Vi
b0190KALoe5AGF7lu4xspim1/fhIZUhGoP9BP5jtXoPyWxAJHmmr23HxMdw8V6Br78YUA+6Mh6wd
vTI5IB0hMLI6qwsj3KymGuAJPcOIk+RKqwaPjSIBk9W4iRbFOUUJoji+JdDEUqVNNyGWYQqV7qsm
/swxQ5kor746XwtD84cs/ZJofhkzGOrLxi46cOlrL4ohiF3nRiC4AAwsWlGgwyPzt7wqVdQUCCwE
ErzAJCg1FC3ZgD/wn5fl1AwXQSQzCrREw9qDrKpD9lgGVXvUiLh4zpfm1AoXOyR0ljZdg8HQSXWz
+KWCnAfzf/T6x+V9tW4HGUZ0uOCWwOOG6VDqcWrg7kMaYwstyl1lmVDe6Jttb6idYOrOwxMGNfdf
wdkUeDYX6lWaTOVABvRZwQ3C8VGLHWq64SxIF3t4BWDXCsLG+R46tcgtVhZqRhKkMs4zY7o168pu
rOB4eQZX3W6usv2/fIDF+XZnDmihGTEoSUt/5HlPXhNi+ls/gWTEZUvnd0cULoB8BsIVXbxoBznd
RWmJp7syEpTZkwKSGbuu0W5JrdrsHTmiy6bO20PRrgbW4hnfg66Ws6aTti7UhGYGro2jo7xt5MfB
Vo+FUx6A1khs5vZvgdP+UETNFL/zjadHyaldbsGUOkroCE0Xx7Sf6FV6Pd3X3nTXbY4KdGpNu7Xz
bYv/bUJ62X7SvcHpXuut5FFX96AJt4tfFMewZddyiuvCbbz+Vfu6PDPq/AWXvpDbmbQoKiiTzF94
F27Dp/LV9EKHupaHLziUXo9M3HRFbfUBvDPhVrOFjDvnV5jTKeIOn0kGt2c74AMgxlRVr4rxpMR7
kt2PGk4KgXOvXHdPjXGHUCSrQSFNMKamrkJuNN0LoA4iA3NVbfzysfK9qRSEpFU3X7get6HGvovz
KILrzYUCrUUFy4QybWF3/s4UnYBrc6kZCgSaUBmbpSRPtxQwm35XSCa2VGEPkmajwcEeO/AXBZ3b
VgcR6PAc/oRttbTHuXceQYk2RtuwkyfPDbFT+TYrP/D6c6ziRhpRcd7Q1qlFvPxrcRdZOQBt8XIA
WysXOIZykMIk9eExwx2ElKTIstPAU6DEkwC3Iz9TUT1yLSaSuQ6JHCBKV7w8pRWBumQEN7DTJJu+
+jCLl8EX7MPzYjmmcmGDTxwxXS3VppJwclXV45RPLhSZuyT6IJB6q0blXinJodRTV6Y9wPqBl0yv
wM8KQvJ5KZT7Cs6B4jQK8RkYad+XTqn/YH5+zIZio6CBI1Jfpj7AU+ZakqJt1bXIA6eC+s3aZlnO
AudQSaHomZVjFgzAmhk4aSbyOinXenxvDgK2sjUvWpriAl+RdyUzawxVRt6xKkGUbbpa+6XVG1y2
k3pnighkV4PP0iIX6Qpdi816gsVkfIrZdsicoMhsFEjcpnuuzcCDZmEl/3vO89SxuJA3oEmbTLPV
wXwuwKVFRHcu0URyAY5mil7XJQzU+RTaAdgDpL6z6zwCdrfwNM1/ySEUPeX6w+Wjay3YLaeTCwNS
7ZcldM0RBjTIEQyPJAF5fmM6ZfgrjvfRv2dl5nlEjsQE2gKM8py/TA36jVIZrhlk333TIRlj56CO
/2eSrt878K8ZzklU5neKOe+AZop3fj3ekIZ4ssoEr4u1i/JyNJxX6FETyLUGM3L9kPfzoaRt8tIx
Aay6vEr/n5Dyd0Cce2jMH+NAgqUqLJ0hbTw9ejUmVzW30KsAufX8hNedKXQ1XYRaWT2f5j4qCjo/
BbSOXDijQ60UEwlqp0/1/leWkGE7twbv89KEdEWb+d2DVJL6FUJ5zO2qtrgietl7VSwUb18NbIqK
ph6AOFFJmp158WTUUqONzCqsnawjbhg/leiuxSuBEM+MBEn733h1/kpHFrbmDbuw5Q96FyU1Rm1W
rQueL9iEsSl+ZgAoV9Z7po0uhnlo9GTLVOPdhLyYDCxPN/TXcvct0WwD99+n8k9LCR30p221QdrG
kf/Aqhj04BBYtf65Uwdub2CF4Sfzk4AHh8BIAOKCBqQAyCcBNRXJhq0FncAZRavA7WEpLBNACDEz
kvxryPd9tSmlQ4FUsSx6cYgscdvYgkJSHGawRK3AKUwvL58K+S1goVeAPOPyFlsNwIv15vZygDQZ
gdohsv3ppqnQIu6gVwwEnKWd6ZEjta9K9HLZ4vpRtjDJbWrckSRzMrCpdXMb63up9dB0KcWG41cg
Jz9aI7JYrS0wOq/OJb/mAr4FKb+2MTGnWnk0W/gsFMLr13RSvBrcV3nV2O2cmDyO1K6sK4j7COyv
XgPBnKiDpc+Sz9hBmDb6Zt1EtaMr1zhWnd5obShQTfEtgklZfdCgRmvjgzI4Rv/UW1eGjJ4mkTyd
uu5Zf7+Cm3qSjG3Zq/gK8+7OeAcofVu58R4wOdkmToM7ot278r5wfpZ2aH+jPChvElfapJ7lTu+X
Z2T1BF5MCLcgCpu6CnGtdgYJ3Mpq/4FUCbRz8tFtZbbXSe0OrS6Cka2+WMnCKhdK0yCwwlqB1co1
7XwThvavD+s2sv2vEI9VQEkxAaCIt9G9g+6EvbQbRM96kSNwATaCiHmRgpDeSSob/WVOH7pFKRJn
0Oa77rm7/1loi0N4F0izx6kOKyBqybx2p0I8x9j/gPjtD93WvkYn8MpXX7KpG+3zq85r7MHp37WH
n4oTbYp96vRu4oo34exflz6LO1PbutFoN39W2SZAZ+opGx00xk07PwkVpwiq4VnqqPKgoHG1d8w+
bK7qNkLTVpxF7S+ixAQydP5o/UDnf3zoasW6kZuMNnaQW2Q8ToPfvBddwq6VrvbRe2Hq9QNUqdrN
GMbAKKt9YrmFhUd0Ew0S9KfK0mrtMGR+4EGmk10Fsd7sQFCnHQpoqtoyk5TjILfGIxIdEfLCEE/e
+WFJX7O696+SKhgDGyDE1sW+QnJd66fb3LTSbSwN1rbO68KrfWCEUMjybzJ0objIYwOKk1XNcyXp
eHQaVhBdpZRYdwUarT4hkkNvsnYqW6h/UjV25aIzjY2vk/xKC4dko/um7OYA/dmQdSDIIdfae9Qk
7X0Br85ciM2WKHRPuTs1WfgkxZ1hp2FG75u0G0ElQaq2to1pUnZNSXU0ozSj8VPGtB1CFuQNUpCt
HDi9Vcqazaxw2AGT5e8ha2CCmzCGQkNrWdULnbrxCaRE7J4OQ3hXyyB8AZpR2TMZQndp38nfEVMB
Cy0q+b1rVGvf5SF+0adVtilHE4s+jUqzr1DtugoSIh9lvw80F+Uv+tzJXXMTstEoXcbk/MufIIXr
h0brz+h9badALxrQryCtyFULiJFhq2Fj5RvkykhrV76vZ6hmJe1go96kjjaNVTAGDXVwJL4Kidai
TP3bGlrp98gEhJptMJp9mFXg1+DfCtCRX5uVBFgSM62dTHJyL/tJcxVmmnRjGU3aOKUMRt/K8Mdv
ozaIU0xx3mwvx8bf+flL+4R7ypIJqchExj5Rb6IHXDY/Yvc+ufLdn2gR3qp3xT5yX/uDuR83oQ0t
OoH1M96O+RnxN0jysLssrAurm4Mk3f5okbXbhY/oWJ+Oua2+Tx714iP6mMxr886HUjdCpqiPc/VO
YqEtDtqaqPLy9a0xxWYmQYLRNwWxm5HdGGSint/2n1lMfyZVe23mWDS9GPeXh37eGcNdJbkDcmis
pDeKDkOXfjYtcMzXIZ691J/1cPFQ1OzKfDQqV449NfwI2AA+MVNQll2LkcvbLHcwDlqYpnGITzBZ
5sqhvknIw0iG+6o9CgY7R9szL5sZThFf0OPOt+1HTDOzcpjllpV642sg+Cqo9Qn5ZrKptA4noCHh
Ci8hyS2nLLIlBWm5osgFaZu18SIV9+cruCk3m6qg8iz6jArfrS8NWyLtp2zL4t69PN7Vy8/CEDex
HVCMEkqVtdOyFsnzNunsMvavdVl6byNqd0I6pNWbLlCi2gy/A+88/4SU0sTSBwK2sqY/aDhZR+rC
fxQcP02Ah6LbDTexiAx6bZTotJ3pH3DHRsIBi754wJFmVNt0ZkiTqx+5ifuM/mpUuk3bV12ES1of
H/KahgrReqCAuSdREEKXtq4wo4b8FAzolD3oaHaUWpcChGeSTcTcSBGJc65doEDKq6BFVwPmhC/9
dFYUlF2T14i8ua238SFsIq9EsuOyt6yaQdMY+NVBJXBGehe0Y8Y6Hw+GYtpVCU5q6UZtvi/bmB9y
/AbUFza4hx4yCRAuU2EjMKHfrVRNt2dJ4HuXraxtsKWVeaQLj/DHUWuZAitdj5aphNk9Og961a2G
QPCYXHcIDSkuABBQSOUhtpGRl7EkwZTeV97U4zmBA5OyyWF1sQf/DdTgkbUMK+qSUhOdW2srBvQz
/hBENMLzz8XoFsv1uRhUSNdQu0/8mzwQnA9rC7YwYXLX6qDNWdG2MMHyEXDv0u0BrL+8WmuHHyLG
nynkwuGkWEnLejzIE+kam9kFi/AbQPLPsZR+KD6CSErsshHVU9dXjhhzeVOdK53zZy2cRE/w6kLj
GW7m1c7X7ETZduAGVZ1JdYxpsJkCbVER6e/aggHtBG0+tKKissoFZNKOEloVMFRLe9Dhj9kIHVrB
iq3aALwQqG9AsAGJOB3XkLHJKkqMKzWCA1O3alfuyvLX5TVbzRVCBu+PFW4jxw2t0qaHlQidYMoY
4phMHhg0aGpCHWgWdU5WVVAq6t2+0p+sKpfcy1+wGvUXHzBPw2L5/FIxlCLDla1JxjdjQLJ0in5K
WrmToQdYNaJEwmpIWZjjnFTPlK7vfIw3D7dN9xINr0300rWCjNsK0AlpZnS7okfRQrHQ5JzSz8JM
KVpcBKc2+Zpk+gVmBk83E1urg+uO/OwYxFBBXWK3WnRF1MymWRLZEHzsbcsIY7scvkqq3ESQFiWN
6N6ylsBYfBzlYgGk5Zso8DHl/WSz6DDRbQuVF712YhlaASJeg3U/BjEx+p9Misa70wVW0Y3rB/NU
gM7dLnPFraRiT/JckNpfjT4z//H/muEceSBKD0EXmIm716a8a6fYHcmGphTsH+iaRo5fxNMrGhjn
uWOj+CzsYFHOJqehQWpTQMSLZhAFVpEhzmeD0CiJUs8zaD4n+u0AQv8SbH2X9+Hq/AEKO7dBAKnN
n0HoLimjWUQVUpV4SSavfXwbjLFb+59oiMMBaNd41142uboXQSJNFbCuojrAXfjSsm0NXy0Qe/QN
ZRTyuVC9uRlbZXPZzur8AbusgxELMiM8u06Ci+UEDkyc7cC4T2QfIncKojHvspXVQLawwq1SRme+
mQkTyPTyOq/HdBM00rvZ0MlW1fZYBCDhumxxbVzLM52bv0zxeymdrw16LKNfuHCD8RCGvy4bWT1f
QcgGusFZ6fjsqiwHShpJFFbSJHzH37dKRXeVWXqxP93kugaM2TEHNTnSNYWgpnNuGzAzUMHpQLUB
ZQ9mzNPYgT4jcwjo3EsvVYiEtez2WnsNYUDXnEa3YhaYbjJI4/ZbkMSLusTmHz+5487G0ZNGKPqP
ANfmjEMbDU1QE7q/h85yq17eSbK1MWVIPOj6Rmq15ynq0RUOnQf1qSuD+8vzPserM+sAdM5fADUG
np4pR0PFBFkudNoGP/oQUKRahOc8234YH8AdM0Mc3kDYhaeTm3bBwLTOB7GV75Fwz5TDkHtt/nZ5
HKtruDTDZYSgrCihfoxplF9K1QuetR/y++iCOIgE9ri9bOxsR3BD4s6aIQ+VRg9gqzP3eCTYEbuz
qGDXnWNWfhuZhb8BFgSGef6IxY2lrqZoqmpwBuLOvkkg8mMjN684ZqOMW2RhEjvX+8RNiwRtBHEz
3ELLAwldHE9XddYeu2YaBV90FnnmD9JBHYZ2BvyXZ07UIr8noFNPnUr9Br+cndFbX5buW6sHg90g
CNrnN8bf1nCrmWkmcOfm5ljrapCdzhQTpYLrNpSnri1fA3yOFey9i4x4g87tuyaYzFtVk29iKplu
PCWC3bHmuwTNgegaNcAXyrPH90gNl9EAoHraWnZH9lH5EdM3wxScHGszOzdrUPBMYa/wLC99UWkt
NIhSh9DeU4d0b1iJG9bAfGnvwUCcy97723P4PQ+vwrNdQcQDHfmpZ/k6DYfODyFEXRo9np9dpsnI
ZWXkSbKgYo5seQXI5JDk4QF05di2UZwgvwno/rQ3zbh6GrSknexGMskn7ZCXTiRtQi6QZMmVzMY8
BH4Kv2TXjVE/FVakuKVfIrNc583oBZORPatGo3ukKZQnuSHSN8trtrViSX3RfZ/t0mbM3Dgk03UY
kQx0e74P6AvqD/ctCiD//CqGoy0nnwscU6d2cVxh8hv0PjBV9VLzng2Ca+NaxMBlR0NdcybU5d/9
apgMgWlFmPKs/9kPxnBPze4ZLaHCs2ztOCHUslDqB8nkWUotBhNx1c/0HoXfgzr/Rz2CIPgwWTby
T5R4qnnVQZ6yFF1+zu518yzOiQU0qoGPjr/XUdKYvoEeAcdonqf2cShRKoJ6tp1Iz3K1U0RkB+fA
F9gD7lNGag2XBvCCnvpwW7RlBjJwbJnmGWrEg+bIietHXpPYZvympWgv2SnGLS23lzfP2nm5tMvV
R2M1zKWeYpy0braROez6UaQmsRYNZpIFTCaaV87ImKqmb9Q0xwpCgbas96zfjSyb5Q+ASxfcxtfc
cmmK8/2kCPCWQp+6Q4PG6QNjR/XUlrP0P8S3pRkulgcxZOOqEGZ8BbmZ4X5I3qyscPzxKxSW8M9e
nbNjgAAD10iQYaBCcuoYM11YnfcNdpq2M60HK7ZsSz9W/mMLZL8hYgpT1/zBQH8/rvsa6jF806LC
JLyxtfmUBh19o9hW+ahOWDlPYsfaf4EgrERu2uBzLJyM7rTkuy5vkRcD9duWdgeZfFUSs7PyMZ12
ueFGefZw2V/XnGn5fZy/GqzWEj1ArAcAHNf3btxU5lGrfzSR4Kg8L8lh4tFuAHlVJLpRLOHueVpF
ayXUMROVGoKNepuOoEOzWYg+iuTIjNENFaTNmtxLi8pu048SNWTfSdlPXbtKhpecDrYxOLJxFGZd
11xifnGC9Qf0KGi+OHWJZADwWO1yeLkKLVLVvM/1nw3YSBMFH0K1zSBSN1u9vBCCZn+UTOYWDM4i
qsqkb004PPq9LHpE61nevubmU9h9ttYxApUb7qW1CBa1tpuBf0PD9W88Hs830afqqJspOL8AC9gN
io+XTHJnVERwlq3eTJcrzUWNVkVLwzD7FMsOo5zBlz0kzFGu0aynONsYqNsku0Jy0yBz839X0oKb
WTAPFm0kY/kHC2MgoUEtPQWoUQYgAkrFqPLLgri4dpotjcz3wsXdO6lLK4fMHmZSeW8aW2+2ZrbR
wqde32X+nSpKLq9dM5fmOHdhbNSDaIQ5Q0eXk2ET7XaA5pkleoqtBQPwmyBlaICJCzWI02EhnYwd
XODw0pIOenX7anoIWeIR5TMV9aSt7DncPn6rS4Dz/KzQAXlIIFIITEXxoxFUEDUEBry4CxQ70dAw
LLjSrqzXiTVuvfpYDVJpgLUk3k+sgNJqCOIGYhuqnZEPDdqNEN68HFhXNtuJSW7NYshx5noHk2ql
eXLTun1xI4scY2XBToxw0Xvq49iv5rtp0Gc2S69AAIlptSlwgCLMsrq6YthPqJWAegkw7FPnyPKY
pGSc5zB9jIZ9H902uQasjKsHHsmfopg4Ido+86/IuPannalVbk+AI5XnNhRQZDbBpvLR+NN60KkC
Fhm4oW6DC1pC7CK8661/v1OgYvH3c7mpwXHT5mqE36+AtbAAR1Oqrcl+9BL1zK/LS32eZofqwdLW
7H6LcFBRKDdN86XPZz8K3a2l1wj0VFZjJ+FeHr0q2pTataV4anHfGFfZmDtMfbD0tzQLt6XoRF8L
v4uvQcnm9GtqOfV7WcbXWJhmEF0GNzra7RPZrru9kQe237+11bDV9fs8c/vhPzDAwTxEyEAwAE4j
vhAm4aleo2o0T8b9YD1B0B3Cw1dDKLhPrO6vv2b4lh1p8iWrjmAmr9+iqneDcpez/L9s4oURLiDq
RArRYzpPpfRRW4HdRh76Uy57z1psmnmyZ7UdE1oq3L5S2qFHSnMmrzR+pP5+St0ezKRm6g7JoShe
h5fL5tbmDeUJPAF/V+X55ZEbGaoPwYh9N3oS3en0cfoPR/BcAfk/E/zSlGoP9rkSJip2kwbvzPCk
XLC710dhWNCGlZFs4nNNY6FNjSb1OD6m3Uhe5fi6EoEzVk0gK2nMlQHA37l1CTtVqSYTo+iGR2hj
jMk1WDAvr8VaUhK6439tcEFq1BUW1MjRI0C9TR8ERGNAx+u/1Oij7Y4pjkW9zQQ214c1l6es+UHO
pw1Z2bSkALE1CDj2QfAdIc+ifV4e1tpJAfq/Pya409ZH9SMD/1jq1L7XSzu8aXQ3zm8ny1NrQWpe
NBpukawxSEPSwpRFwdOn7ProA6IZl4cz/waXDsMi/R0Ot0hJO/a1IsMGi0aQkNnEfBlpZlvKQRMR
9s0zc8kUd5AoJqt8pYSpvvipSFdp/V0CVhxsLw9oLTmCh4eCKopJcEnm38BT3AOO1MLtRtzuwGGP
BiTF9tvuYDI0EagVHsblLYiptqPu34RmcAyZoC93Legtv4BzkRKqBNDUxRdodN+Nv4zuSdVAGXrF
gh8F3USyaMRzoOYmFnpjqKOA15EiBaWdnomdNYVDr+h4cFWRg+6FNHo2Cy/1rwYyoVH3VUMKucFT
XHB+/I6mZ3YhLoo9DlgIcCGnds1MGiu/MMBkYtcv7WfmaT80N/wqADy2o32V2MEXsA6vzQ09jALb
K1sDijjQcQG8DEq1v9/ji0tJUjXMN3GOzCGSUjdrtt3gXXaklVVEs4mChjzZhNK7zLlrmZnlwCIJ
7xIWofSM3s0tAMGgO7T1yMUlLxZlL1f2x9Lg73i6GJOh5pVSDj7chsR2GqNDNdpP7XWsCYpua3O3
GNjv9/vCTidDapxkFjICUgBMN/LMA3oq/8MCLY2onG+UrZ7nuBI7IeS5LN/RrNe+EmBhV2IXhGCR
UZ6phuEJ878vBpIY0pRpCfwPPJTXddE6GkMTWR95xawo2MWCeVuJ/CfmuFAJTXotkGT4XKp+JUC8
Rqpip5LH6BXFXIp0CkXWOPer9Ba3kBzWVMOt4k+w8tuk2g2Jq6vHpP2+7Osr7x+C+iGiHu61eAHx
VRFTTy0G2GniHECmuu026VOxHa+qfe3RveVIz5FD7oJryIXdSh8gV/bKbXztIuDYtRcIil/n7nn6
Kdw0y7Jv5K0pQcG1ZkiKXTWkAy5wc3nA53sNRkDjIqMgsdK+qU8Zys4DxquCipS0LgNXQ2Y+mNL+
sp3zIAI7MwkaKuy4NvLvyngKCrmMYEdRvhPTQy5sYq9qHtudcczM3gl1wcvhvLcHDZRLi9z0If8b
K74Pi9rdR+Rob7X3iJblbes9/bTs6S16+JnVXuQA7xkBKWgTN7ou7fSqeAw2k6d5yA9uRdXc8316
+kmcK6dyXyhjNk+274F/qrOu6ubd0t1cRFKxcuVcWgJy8DQigFu57PPZjSdACvGi8f1oYzZ+cAMS
uHgTWZmOJ2lVfJHQCB5ChYZbo7WSp8trfk4Jc7IEEJU4/Qp5VIK+N/AVvVMhHQPWE8trfqSyfT+6
JShhImybg7QzBRtndZoBbgWWHK1doII8NetXVqVlcgRJBnZTQxYkVY/UfB90l1WCSLjq1QtL8+5a
BN4MWJgqN2Ep6cFRi1s9A5UMRCAKsgv7144cSSO4Cq/u14VFLtRT4kMvVoNFzdwWvTepJihA7vzy
P1Te4UFIXqM0jBc+LlOnQyNDmA9jCkOy6UQG+jHReAl2XCRZq/bbJw9y9DRYt9Cuuewz62v3xyzh
HNcP5Dgw8nl8iguCfruS7g3Lyy1P7gUJ7NXw+neAPOJGCSoIFBewJBEPePx+ulfGt8uDWd+GCxvc
4a9IUoku2hByJ7OCdeFlKLo2U+1ZfgTtiucutqVx34kUhUUj467BcmTK3ahgZJ06uaBnhId8+FP0
zxebEwch5NRBfCvP9HJ2kEg7hPFjC4aDZBQ8Y1e9HUeGBQkq5Kp5Steyygp/smCDgQliim0KWQjI
CIfIgF5eqVW3WxjiDovEyhsfZIGAX6FsRaSfAbuxNG+qbCbiClkJGQYwj4COqgr6tnj2cclvU3RW
Briw956e33WR25iPXXELLAtAdWb2715ugDgNVN4oyqEmx8WLOESHP00iJNDia1O5T/W37N9vn6h4
LkxwcxcBsx73IwpBSX7fqPdV98wKdC7eqa3gSF8ps55a4mLSwJDCAZIEKae35JM4VW6ndveCTsxN
cK3d2qx3iB1+XuH+e1dfabH9/S1/pAJP+U2TcPrYmwu8CIu4MwExwqdWRhCt0aEFAEpRwDVlky29
kj9ZaicvxTY95KEzXQ3fQ71RBfttxUVP7HJnDWtRWDU72KX+fSo/xsyh1CE43ONxd3kzrIWtE1Oc
04B/npqlgXmm6XcjvRm/wh4NoaNdtzcKe1Him8AXNT2v7PQTk5wTpRIhOY0xOtRseuVtkreVdZ2L
8Cnzr1xaO86BujGpp5FiYJbyNXafmuT61gMLH9Jo56uCnbc6IgpKbyQv50IlH4Xbvg77HuU8gmx8
hzIvMPBBeq2J4P8r0R7CD3/tcHE46TtVSxrYCaY7VXf98qkT3Vvnn+CnDQ6PCDLX9nX+8p43NCxU
H5I5AFCDBv1bE+WS1w1QGTrWMjLWfIpBo8gUmRPkRwNFA3Ob+jgJaZhXTSCFPKNpoGzAo3vROK/3
GPQcpb6K8sGAWtflXbO23nOO+v8McGd92CjqMOUZUq7ZUcY5pSZ3ZvoQiq72a8u9NMO5VRWzDrcW
jCOs91P+YjI79gX7fy3SLE1wHhUGdYAmeoyEFi9S9A45BCqhyjUmdioiUl9dFZDoUQpcMHDb3Gho
QnqllgGR0CO0cZVOnYn6GUQWuMEkuLgWxYyEa3AkICdY6oIb+eqCLIYw//viDVA1JQplFnAlUvgc
kSdtHJy4F6zIqg2ABmeROVTW+FRu4E85SwZgOorhTpJcWlxr2fdl9127lwBM8cfE7N6LYaRVUCek
hIlyvG2o3VouAZC4vGHSri2ZC74GwX5Zi8UqBdQdAAFUivhzFHAZBZULVN3CccOM2lULPL9HVzKu
EZ+ZkOh61akX5rjxNboVmv1cL6XVda/sIvPF1Nyx2oGI+fJErq/V33Fxh2ffUdZFEwy1w4cRbxlq
FUTgcqtjAfplloqb0W3cMUaZlUHMClVvrXzqy+co3JMAGPDHOBbcuASG+EZO1vZtljEEfnncddkT
XjBp6XSA7xr/2kaMRlT174j4duxApUC0A+ztGOGrlIKdu4o8S9R1tBqhLRTEoFUPdSze42Qo5sTQ
n4aLg28fdV7018otNEQFN8TViLMww3ma0sSxEgYwo8pHSXpjoibG1esZWgGwxBTFPVzsT7dqERtx
7s/gRjZlHpPCA40TV4vUHfhgDnJ/O+Q58K9qzsCeVwvKZCu4A2SMdBT3zPkODHG7U+NxrkUmbSaE
olvlkG2R/ndlyQY6CgxmNrhdY3sQmPxdSeavH0uTcyRZhCZEihbEgDCpbvN99PCU78ECpbxaDnPL
b2SStuGtclQ+NEdCu58tfV3ez2teAwJWzdINlNHwmD+13miZpU05NttA7wo07OvxrpcAItxfNrMW
NoAdne8PyNKDauLUTNh02lRT7IBC2ar+r268G8EactnGCiJx7iD+Y0TnsitoHW6hhg4jbekA9uuC
Rsc334m5tXQHlMBT/hCDkCcVbO61DbG0yqUBg1EDMmq2WueHCE22JXm9PK7VJTKxEbC30VLI56oq
FaQUU4kN0YAlq3UI2i+3YBJTmcPMxGgcHXI+mXvZ5tp5qSEpoaBlCx0b/M1l0CZwBIPpxvEbgi53
9GzEYOQsJeaYUUO3eq9CW6cuoxup8ZHnHTNle/kD1reFBcrcmYkfLALctFY5ZSSdemAg7+TQCR5m
jQg8Q28tb7qNnGgfPFlbsC6jmdoNPf+22ItuvKvruvgA7sabBkxSAwUfkAH2PB/fnSgbuFJZhcMu
THCbz5TkTBpilMqHjbLRH8OnMHQ7l1yxbXmAMNwUOuaVE7zLb5WNtrnN5RleO/3gUqaONifcUvgM
YZah8dUIYZzE39ok2VNva7pt5c/6v3efYJh/HZjPegJxVyd0dmBWfGbmntH3thUMZv3UWNjg3IWh
E52VE2woxh7kbjZa7IHWvU+b+wmln9p3CwkkqN5/mEKcUoAgGHgI86DrNJWo1qYwSnAtTjWPIYD6
VmpL6YuaCy7Jq1FgrvyjcofqnTxH2MUxIWda21lWi8xaFbmgmwLveMPsMFVx5xdS5K2G64Wx+WMW
xqYiT/2BwTfk8n4kbtM/J1SwYuvu92d/821nEnhj0jzF9lJYvmWJZJv0E0kS9IBAETPUBWfDajxb
7DTuaGAGawAaxoDGCNo29H2q3gJrOma5fJBzinsfWg3Jvze5zNv77w7jIgjKyENYz7PYyuhXBOea
5WjRseuAM3j/D46IbnMUOXVcm/gMQ4OeBK0xBmR+AJE0m9uKOR19QlNS51eCmVxzjd8tSYATKUA9
c35ogGIt0rI5LkOlOgHXLWuRDVBfLg9oBd4DVZu58+l/zXAeGIWQYFErmJF2/k3xKUE6+YFUXnLd
uzoY5+xMBEOef5C/hoFBFhyySKDMCexTly9kHepEyoi3uvkZa98DmlmYf1eL9JbW3B6dyOiSQ3up
ctYp3NZtH1QhViqQrttgL6u3aX9Qi2NrCNBJq7ehpSXO+2TA19qwmX1CKbdTZR3iBmheLddcSy1b
V+nQelmwrYo2zKGuv0r97fISrk4oRghsIzJf2F2nE9pWdJoaa57QCkwcEnED5jXY38H3ZTurDrmw
w92fqSSlQNLImFF6iPUDiTdSLbgN/e5lOXOOhQ3u+pop4wT8HO7o8tE4Kvuwg/hH/QvZnGZnPDam
Kz37gT05EFtzRdnJtchF/prm9eqSwSi1MMI0Dt3raKFkM+ziYbQD7XtE1Vsdb2XtP5w06MwD7FkG
AyIEsk4XzqSj2is+JjRDBR08wIbyHY5uoIpEo1a3Aso2FFB84Np0zk42Rq0a63DQBORa8WcZPUm9
9z+kfVdv5DgX5S8SIIlKfFWo4HI5p/aL0FE5Z/36PfLujFU0V8T0B0zPSwE+Yrq8vOGcprzVRXFx
7k5cgjAYD1xo1tNJu6ABZYSKk5BKR6P+Y9H+J00jkKNVglIlERJz5urUjya/BtKg3lNrp2WvpDEd
tNl423ue6zlqqyExniMiPehx8BUMqbLOc1/YBPogfR4/l432UCfddSSD/id8UkuQYYd3Ou42KZq9
wfqmIf4wlSDmMiKQC0IopQ+P2x8nmoTFsV45D12qV4ZW4duUym2oV2pnOcTT9WEbZTnWX44klEqW
akgD9x6ze4KKDqrSoxrSGt/T7g/EZkHLLldXU+kMv7ahuEkxpMX+xWKWNcxwD+LtjCeel7/hmX6L
rg+wQ7pB6+IZAiJIx4+d4odIO5j3AtHQdolwBEF1PZtM1aZYGaxkOSDjbaHcQvzc3h4Yd6VWAMxK
JUQqpwSalE5lpG5MriGollZk1/9NVH89EMZnMNWiz4wOOHr0HmWzrSOgIdK05VqT1ViWsa52HZS1
0RCwYExdZsfJ21gGTgL2+bh7sESFMdx5Q/+hZqAsVkN92SXWEPSIM0zAqkGRDagG7PfOKCp04O7w
FQpzsYV1MyCZBMsf4sgasdf6Nup9O/nO8nea9bS9FbjXzAqMueFApTsQZSmnjuSzj/aiBh1OO6o8
hdBrqQ9V9G0bTjCDbKgmx9NX1acP5+CtK/YjolzkKZDdbRT+vQ23eKkPX5TCmFFp5UTmkCz3dnYy
d/2b7AXQFwfHrz3d5XZzp++Nx879DoJgZxuZ65R8ArOhZaUski4vANxI1n5WErcy2rPfmsdtGK6F
WMEwRlCPkFn0Y8CEYHiLQnDzvm4DcN/VIIb9ZwZNxvRVhED0Ahrt4AD8o3WyXdWHgb5o2oNavYao
jJWUK0sk7ipaNtbwjWEvG1oCUL3EbYZIL7xxN4lCG48fl5i/OrBchflDZ+AFQr+NUbhoFBRy/tSD
OaOCdFWsDc/bE8HdsKt5YEylBEpsvQzwSX084Kn6WJbo+3uopf02DG9B0WSPOmfU6aI6jdmwWdlm
fdEaiPWpbjSBMXCeBTuT+7JaQXw5enoUWAUe305wk3gjNDJsfxc9z/tul/xCm2EielgJAZlNahSB
HMhLiXN83f3Jj/5Vf0Kn6ljb8x/ZhlKftNueQ95SrQfIbFkaJEadRRbmsH8dZXc07xXzTR/+4u5c
ozAemB9jO5AKo5rS3yM4pYLEbsf3lv7ZHgzPkCCfry+tmWA8YS2YMRRNjMqgRUbWgT6prUPV9b8T
1sE0rkBYa2WppRyqNUAqNN5mwSOtXArZ2Npu4lNTxG4JIurtYfHutjUisyegokfRyg9Eo9ppUE5U
ccZVe8qvh1+QaheACeaQtWEW7Xp1GgAmFU9J5479MxFcZ7xa4EW/EwW5SMKivYPZDW0rafXUIRKo
182TCUaKwzipO7Oa32ihJHYyQHRtbOrJjYJevbKM9G0oKgTwY49GP6Ftea1nw46McytI1/K8IqQe
Ed81oIaApPOlp0LVTgshHwAvuZcQ4YpAgeQjPPk9NuxWRDrNm+Y1FnPuatTAS9ABRgKyGqCSANrY
+qcmqmvlHe41CDPRcIkCa1qa5XIQrA6B4hZpf5NJiT3/VdnOByMtnsLon2UjrnD7rLAJRlx9iquP
iR3m37cPAXdxFsrb/wewjHXlssqxFVAzA0CgoH4czWOLuKPfvxSap+Qinl3ezQKaMROqhyDMJh9v
nBVYZ2mTHI3aUmTxXg4/q2G3PRje6q//PjOYKuw0M/AJXqRIWwSkcUPzqYVC3TYKb8rWKMvvq1Hk
SBz7GZr4nSI+9vrel0Hs0DuphRfu4zYSdzxgN0HrIG5jJN4ukdIhKyxr6XqbtBjM1TvS+TvVFNgN
7qJ8gnx4X+vh6H6vNjJAfLR9W+Y+hBT09jB458VElwBRsZWR1WaGkdfoyhhjXFOkOswgWc7tfHyI
/6bCbYXylQZXR6ZMxTjUYJcpf0ZwmW0P46smA64oE/R+hrWokyo6M44OfNtBMQHBQDon146ILRjd
bTTuE9m1/GNZv+KEJu2+DCJUWLo6XpnbX8CfyH8/wGAyCGA0B7f4EgNYJM1qy/aN56J5G/vjNgx/
233CMAY7kCOlUBqMU1FC28LdkD5SkevCPUTQD1MRVqAoSly+YbXr/Ik04INDgCYHGV39qEdHOT8W
jReLYpe8W95cAbE2QS2mIA4RDkMUUR3Ow/A8SQetfauzgybKj31VdVp2yAqMMQ1aQbuaVgCDZMe8
Mx+pHdlTbBuhfXdtv77Oju1de55hH4gov8k9xStk5qE+FHGeTiaQY+T+ZpB+lZHgGufWhq8Hx2z/
OBtiGoyAILdd5jYPkiPdSE61D86mV7nVsXQ8e/SCx8HNn7XrwBW9Z7lPstUHsNs/t2ojnCXsGetd
eQxuihcQHrZ2/PgbpBJ3yv1V59Z2fRbR8go2EEsaWaij1kwWUNUsBJMy8oTXVnddta6WvKeGoByM
B2YtPHsI6qCnnGWJnwOqpd1ijMek2EWq6nSmfuzm+gCFKVCLjXZbl4LiH65Zs8hCt48qahXJ3cuj
SFo/ivwUrmkROT6RocxgExKBdvLWh/6ZZUf+b/jKdlzdJOq1mbjtuN+2N9wH/voLls29MgaSVUPl
p8cXBMWNOrpz4OrDrkzPYXCusb/iBx8P3r/BRNxsSYCpoJVjRo1ixbaNOopHDToFBw0VFndReSfV
p9AAabYBGqAiWdTXBLDLn2VDxigrw+2BJnZwUTEWIrWsPMsNwNKcSL8goNkglUKHUzdK2TFvlp4D
lGnvK3SEg+M8JniQqAMeqdYs48tQ9tJ3w9/UUy7JQJmo6G5Gudvl9Hcx6LRrNcige/jQkNe0Jljz
/8zUv4S+ViCMZ67m89Rmfpg5GpThwyvDuoW7FA+C+eWZwTUKs6rpNJu9JGMoeGfYZkVsU1S6zbuD
1wjMXvVlJZNzBQh6cj9kiBoCA8pMoagwh3dBUlDyQh98OZiss5FYclGV0HB1pKB+iU16VyvSDTHG
Exgn9o3aHrY3JnfiPuFY25pkUazPfpQ5vd7tR2W8n2F4tiF4bgVdmIwgPIn2WJZIwVB8vQ8yQDTl
TwKKiCT0huDbX2CgqRLGE264yXrMFaLHOZ0XJgW5sPP2rbL+lKhi2gbhztUnCOsxj8iEagMF4YDV
dE6tyaheEmxjDhMWTotiQa4dlBDYBMyRLILBD3If4wgju8rs7I90G53GU7nLT3ijRdemN+DGmz3j
JrwSrRM3a4/qarDngmsWLb7MRa8g3mNVDbZ4ETo9tXHPXifnanhMjokb71FqsT2d3J3+aRnYeKOe
gKA1aLEvJvBYFsHPDkydCf2Vl3fCbmLuFvyEYuOOijZZQxRhZGOQulE8X0dj6KrjIEjB8goHQcKO
fn/krsF5yXJRZUZa93IFNlmIQ+/oteYEV8Hv+hC+BvflDwQeyYNV2uovEBwuOfvcKfJj8ro9q5yh
XnwC4xB2RhPolVRm0MaefM2efFm+Q/tnbLoQ60gjbxuNF2C1FChyoDgUbJGol7y8Q2SS+gT60zDv
WWxDddIx9WsfRYudiQIdp5wTCH+FByW9I3W7i1sRkSTHb7qAZ24XuVfjxEhq2BZtJyE1BQ7m3qVo
piHyrSwJPGGev3KBxtwyDbqakyQCGiEPLcINc+uBQd42w5eO4GJHAO7ab//iarsAZS4efYIWYati
hsPytoRmyCx8XvKeLxcQy55a+WEBsYpMSjEuSbr39V1jeSQMXE0+6/5bInlRLtn1LwJZ8Tj0wug1
jLulVQFRHcdE1XZ0GqDhGXybqierF2mH8efc0FWYo2WPsVXxaMjPKlDEZyisfslAhdV/1+fdUFr7
rH7SZhebD007wh59zimCgpeJTMiSXIdyxOWMkEiHRq6FSZ+u5N/atwoNO4fK1Z3kSXe6E4RGvUFG
Tb7gMHEsIp7x0KIyTdTFqmzUL4ylNpdUnN1xN3nqd/9d9WZQamTFLvid3xi77JZiZx/je9G9wx3u
IhNITDAd6ey1I0+aXylo2nf80Y7Ji1Gc43a3PTju2PC0QUsSQpomyyCVSjIZiQk6tkYle3P8qaa7
CTptY74f4/02FMdV+2Dm+geKOTEVClMtowBUqLiphE6UA833k0hUgOMNXKAwhwbMTS2tGqBYyX5U
bxtL1FPAXZTVjDERDCj1FmoZASCGBFrwHPW7MBK0O/GufFT2LwmYpRb8S/9pGNZQZOnR82hGsocm
XttSvCz5kfjQTbwm6E1OdmmkgptC1DHEO9cXyMw9JZEULMdk6bas7jukxSE1Gv9AcBCCMFHpQiBB
GN7iQoIhAIWdqNpBcHXZoiszp9DYT0mPRAmiNCmUE8DZ0oFBv4XCaweB5w6UEXg/uNubkbOK6L76
BGXHCbHeKVkK0PP5rjDuZOWPMf7chuBcghcQjN9W+8FMqhEQgYV2MijEQmk7uLZsSMlvA33UTTKv
2DUSm6xr+lYfFBlIpBye9K66iv3JjtFR2KCHPWmJ25I/dfpmKI9wwyvjOhtDT7FQd2PZcgKSCT08
Rr2xg/60GxjPqi87mfozAtMKiijtXs/vxkG/jUGUtP3dHINw8dmskxL1oaI3+Owe8Qy12A3KC0W9
ZO5tw3DXAYy5qCmkqOZlY5uBFvqQAUU3zmTM2ktEafYeYBuCnFkjIfx3HZa9zQ0Q9sggLP3vrxMo
vS66vWiTtuQvvLEQgszASxShYit9LORTngpG93Uj4++bi1CijrpyDPPy9GR9GdV+jL/fIFFLqwAy
c8mOym/bc8ipLgQMCncRKUGeDliXMEvBh17oaLpPo4caognJTib7MXCNIEArxa0+u1Vvm/S6daon
HeLMjqPaermbRaaRN1zoZaFlDEMGARyzZ9qwVOJJxXCr4neRGNftJO2nThVVSn+9FhftG8MA5QWk
XkECcDncNs2VKm0rBOEmW3+S970rv2RX/rV51muntc1z9it3slN6JaJy+mBJuDzLQDahYGKAko0i
c3yJPMtyJ5UyDPBgGDNUvPEu/aOg3PA0FWq/KC63qOVvq7mHpiRp7osxBdvCnCk1cZUoKu4UhKZu
UbvVRGCwoI3hksFXvaGpe1TIG12W25KaBoXdVkn45Jtd8zTMBdaOyIl1UP34v9/HS00q7nz0qCyH
j92ffgE2+3AxtBCsp5oPTipBtx1vrdYIzIU8VcjjlwkQxuK+h+bL8CjHJ5o0NiWP26dg2eRf1gZ1
6yB0Q2zWZG+qqstSQ4trVA1oAeJMpdl5KU0hTiVZll2p2fVUp3hupCAogM8oKs3kSE1ga+AtB5kP
NGh9aelQ/BQ18zUMWXxU3/3vxC6vJcTbqaMd0cz01iPcfhgGO7evslvtJvz936toLvA/LvLVRS0p
I61lCvwi/RMYJz/a9/6rnu23J5l7wj9H+eEbrVD0pOxjfemMtpqHJHGVGjR9yvM2BnfLgH0BDSUg
88aL4vKQdQ0aJkvSL4185Z3a6eeQkr3hz3A3CtuSfIGz8dUnxRlAN5iFBmILEiHMs6WpiBQoHYaE
FkZwIqu2Gn7fHtDXOw4IdFFERZhIwf+YAfl9DRaRAVtjvkE7gFwd/NDLB1u3nFBYab58LnsMVmCU
yXuCzDeo86UNsq7cTD0P0z6rPCvxlOBgaLuRuEVzm0Vu4R8skgh8Bg5f5cVI2SZQX8osLCrAq5vm
Xh5t6Zk6kzfsf6Vn3T23oR265v5VOdjBEXIzaGgpncnOHcsZPChMiz6Ht1nXU8EGOjR0WVXLvMvV
dY2MJj0E4W57aXlGZw3BbJ4ypL6vLF2vXep24xF0XbhsoV8W051kOU1x2Ibj5J+WCcYdj3gVNhMb
OhrzJNFyVJE6Qblr2jt5flPjg9XcTmg9bX9b5Jhq76U0oDIrcQr5e6MLonW8wwIDB2cGFe54EDAX
hl8ZQdwRjDcDvyCaqO1eFVgYLoK5FACrYOZEn8nlYZHnskxUYymRJWirz85yJCRIXtadPSKQ/8A9
jiOPJgHmPNaVJFd+goYZaJ37ximbHhR6kJJz0HqF4QY0sasGhW74T5A+5BmCFTB7NhOzD9q+BzCa
1ai0V8iPuL1RpuemvFL+ew0/TNrnINmjGE8wReUyyDIods30vZzVKymMBMZTNCL2iFV5akxLM1cI
Nmtjvk3zE14ivvFDbg8odBag8Q70ekzMaetQttck8jIm1F6Z7017FQ/ftk8Y7/JBz768UACZKEJn
9kZZ6tA2adG2a/kaSlbq6HfUq5I9FJCuDMdg9sDTKKL7403iEqZDghVV7xZL2D1KIYnoUoiXJY9t
C00uR5KfC8We6NUgYkHlTKGyaJB9sI6A64YZH3jrlUIygNVSBH5VzXgqW2PepSZ45rdncvlLzClT
QG2F/B8edgt7zuVBDmQfD19QaTlRHtnKFN0ExR2amW4kpbwqyU0ok52lwz3eRuVkg9AH9wn7JW0x
drjlddiPaKQH9EVDNNJ0g+iFTOpBkoyrpnyqg/DUh40LhxccYhquqEaz4zlHieWzFocHrdMcTfm5
/WFfNhbi/Ui1QdAXtIBQYma8moL4KqrdcxgWFKYV3bcKskqNHB3zLrhCQP64jfZlSzFoy+8rPw2+
Tmx0kLB0+uooKc9xfaUP4f0MzZICzRTEEmkfikbHLHaezX0c1cBLm3GXmeSuNBqwUKRe1MY3Y6Gm
gmX+Ep24HB9bwGZBjdA0I+ha90qLAOxT3fypzF+jqGnta6yPwWGfmpYfxWUOnJaq700Sh3Yd59IJ
TMLXapaBRXUcDQ8ycQU677PMa9X+j9SWicDuiUbLWNkmgrq6soy2lnaq5Zao1e3QYzSaVADEXUaK
whZqIk4LwurLbUNVI1PphGUMy3NW7cbkHneIbdSvoag0gLtBV0jaJdIgmTSfRyBR9QUZLmXc5SgD
yyF+l1h2MIiMEXcGIbaHOD3kThEnuYTTINvSRv2yjhWQoP6awfK0s3o20M69ffREUMvvq6MX10kp
lwRQpak8WurwLdYRIh2MY62LSMu+GPNld65GxdiUJpbyXG0xiVpA7zVqoCi/+6FZjWBE/FOwwmGs
Sawhvz6EZYPOWI/Mbg7hXTUs3Rx7o0qf0CSegbYDreIiH0Y0lYxVScxw7IoaU1kRRK1UWthp3aE4
v3CHHKKg2+v2tWv0YzbB0g3RcZSRsFG0KitKmSpA0+Pxd1oqDiq5bq0xOLZZ9ObnGcKgTfcn1iEX
R/Pr0JJRyNK4ceW7yGG/amjo3f6gZXQXF+jl97BlJr1k5uXQfcx6bitQCrVAuZ+GhqcXO8lwU7Tq
NoPAAPBmHModSGogiAJ/hNlRUpHqZMxrrLRcDDa6gDwI97hzWbu4UgShoa+5BQxwDcZsq7SXCqsf
4Wtn1YlAeNRwtOh6yNzCfI4MO6WvIbIa23P6NVTKYDJbKqvmFr2MwNSUqzy6zVpMZOm28WMC/7Vz
teIcyIck9pra9tvzZB2U4SpsH8wIjt8pCkSlqLwTvJoClmpHkiYSkhSf0+jB+5A0vww12UNt5L8+
2z5GjRJJ1JQvtKaM+VPwBiBRAZjYRMWSkX9DIPJ+e2Z5VwdCiP9CMGaPBsTw0RaEiY0bu9FODS7/
WbpTkhdfFsRTRFDMJjVou/Dz4WDUIA4Ks/tGqnaledKlHC9uwczxF+hzWMwebZvQz1JU+DgwRI48
uoGEKkOReikfZFGoRuwQuQhmQMlIraiRcOoSOKJwMpws8E8lyQVLxLtzQV3+LwwzljpKC7+am8aZ
8/NYPxlS89bkN0XaQkRntEONCl/ai3vEmrA1InPaZqLlctwCsctHJywO9DcGR26m0r6KJLByO10v
Umnjbg4V1HgUpDB4CTAuTAs/tO1GzKUctNcxCrAkc/DS9ga90S0RpYIXL+XL+FZgjBdTpkEe6BHG
F5XEG8E5H2ao8i5rxy93faDYSo9+l5eC3qMNF+SOIItPRWQZ3MsZbFb/Dpg520E+pwj9YsDQ1KL+
+6g9gOE/az1Nwg1Wev5Q25Z225jfts+7EJc58KVpgsK0AW6NgiWkROT+HiLKlborqwQta5ldGuBg
01wFnsE2NPe4rEbMHJc866U4n4BcIsQv91ezMe570YuGv7RLuwUcJwRvl629cuOkYZYLKegaR51l
F1QOeDW13dv2QD786a/75xOEcewHWrcmHdvGUShUM+DivFK6r6XrTLvpIyh2vlJ137Q3VvGzpYJJ
5BoD9ROaOSdSlWhSTwFN0tbpdBmyVk8IRJR2LTsGPZSSKUqR8PwZg6jQNUCREKp1GGOgl3ksBzMQ
pfJp6s8ttc1o55eDnZLK7tqDuC99iXV/md5PRPZ27S01baYciL25b1XPKO6mZEbHXuHm4UKthIbZ
Ekm7/9xGs9y2mgoNIxSIQPCOsQpznWUzUva1kyov5RjaNO3tIeqOnf+NDO9NNR+2txF3Yld4jAWo
kKiPhx65T53OezKPe3WQvbKAzjDtb4PK2MsL20CquNuw3B20gmUMQDb2I5EXWJVKL5L/o0+r0G7J
tCvIu9Jn3qCWoocI9+QjtYxrEhrmClsQ1YUQSGtnzGykTjtVHZ+VuTxH4MuyrPkmVp4jZTqMAT7D
nKISDhzKR6n0KifUthp/XxiiJkqukdCWSDJqgSja3S6NhIby5i7WrdqZq3Gfqt3DGJLj9ixz77N/
IQxWO6kv8dKZQ0BA3WHQb+AVx8ne0tB8LPB0uK7/Cog1eJ1uZoiV4e4yfCdCUVuHfA2aLg65MEnF
X8Z/pg2E5JfThj7yIpKXZezbQ2/cW8Nrq4isDf91sRoPY+Byo53lqcV4TMjO9QqxB5SdJulV5CM9
k3top1YDvKsaUfOGEJg5/ihF78pQAXAvtx40v9DqDFKlQ49+lXq0J+NAqpvKFPh2oillbIDVF4kV
SwDNVddEw4Af7M2mFzyRuSDoRYZODP6hKPFy3UieZqO1rFuOcoQxKvfaZHggqRFcTdwtv4JhDEul
GpMVG4BBYNnuyh81uouCAnVa8c73RwEYd9uvwBhnQqGtWdQTwKopt6f0puw1Zwq+N4UoeSECWszp
yqEwAqWG8w2gKL+Lh72CQZkW+C0FOSbRGjEmSS9xASQxNoJs4mEdZI+hPO3Amv64bZb4MCgtRlcq
GqFYOq+qLMKsmWGWIP9lD2RCgPRxBL/M/4bCGIo8KesAMfXaGVv9oNDwaaqifZxTgTgK9yZD0/U/
g2FMRReZadBZFDYWD8o53Gt+7unRocU7pYI0oOhZJJo7xkBYtT9oXQE4tPBBO6pUezuORMlv0ZiY
s4ooQEiNEVOXoU7LrVUaxnY0Z9+j1Jq9FpWFDZplBuKRdO6etleN/zTAVSUjYAxnj02iaZ0UtsMA
Kvu69fT6NHceGE9tUtyUxRVt3di0u6q2A3SAbwNzr+NP3I9Wk9URy4O5mvoEY54V1U5RYumPIg+E
61KuIJhbcuqlNk0VQFg5qiExitI8GDC0aE9JIHw/dTtj2qXBfy5UXFzKFSxzEMw8R9lZjy2jS+Zx
LLuXuU7325PH3ZUrCOYQ6EbUNXKDRaPFuc5yVLA9mUJlM66rugJhtj4oHy1pAi2mg9gmlM2OzdI4
qhK7wYIZ40ObXM3SYXtcok3BHIR0kLO8UwGZ+yjEMtMrv8jftyG4pn01KubCMoiPZJQFm1uhHiqv
z7lf7DvjHIEe5G+AoICI2MZCQ8GsUWyEg68RqQapPHrasjhwVLAh92NuF5aIxp57C4O5+h8sZqlq
CG20BsV+yPQTHk+jUrukdUnoyMrfRLrB2vEvFLNETYpmqbwElEK6axJMTqw9jBnSxnIX/Ojr9EiQ
eB9KXyRixt/yn7jMumlyMvZxgulUYeM7sGuhZSAYB0Gcm2uJV6NjPAyS0MEny+gsMHOnDyVYfRQU
gLT6rqypJyxJ4m/Gz0Etn7MygnPXd1TJMKg08HrkCfpyT5p3zej+x73IOBpKumjLyBiWWrX2uLz9
qgi5ieSxK0QSz/+fC+WfMSnsIyi3pMyPLGBRqBoNxxD8qUkOEj1nhp5kmjzO9M8oPxWaqNP3K43C
h939BGbMPQQcUmPOABw1kGeJ/zQ+DXbWKNstHBKwoO+z8rHvJ5v2ljvgyVn2YJ2BhK9KoEHQmw+j
Vt1NmSxK/G1vKRR0XK5x3poa6kWwxm383PYn3bpvi/AqTl8M4z2pDcFK8402eBYUFQkwqK9eohFl
Kss6xZ1XQyw3guROMdoRaexcOY75d8iy2jR0/sLQfbSSQUwOHdCMRRgTX1UjKOc6iN+gV9CDMnFD
flcidm9+AG6Fw1gAqZviuPExNBOcHPkxgwKz9DOtD1l/Pyl7RcVd+6vunqv0Hu1e7vYYuYu4wmbs
gmZVamssdzqoflIDVVPJS4PUZmftugANWKKeSK5dWMExdsEoGyVWWsAF2e8qutFKp7Juc10wKO5t
u0JhrEJDYwNNSkDpk/mo690vpfvPUobLmfwXAvmsy+2YyjEt8wgQUVW7IeyaRBZh3rTaba8P93aw
kAZFQZGmUZXZg2CdVts4Q7+dOhZnSSNnI5NfjNp82IbhG7cVDrMH0TWRdD6BjSHDK3Ik0ByMox1R
7FYPPLl2pe4ADrgQXJ4C3OXYfomOrnCZ/adOUtN0M3BR0mbXfXXlz8TG49H189HOk9oL6fcmD3+W
cWuXlWnnXXNtmqBx2/4O7r5cfQazLwnU5MjQLrYs7a5KrTw1qBbKIFutSiJOKK5Ls4JiNmdG9XLA
66t2uuyXjo1Tx3jcoZB2eAVR6eF/GtYXHvgm8XOUnuK41bsgjCBu4tLJkTWB68k1IsuBAMsWaGFY
RV1NG43YHLBJq2mvNb9RAlKiLTCSXb19ruVGcLq5N8EKjVkr2plJa45YK3l4V+tnoz+p9GXwQ/SP
nPJyN7UinRgRILNiSeNLWlEsw8tjOzCcXDorKNGvi5uMeLrhEVE4iGu/PkfIlujqYQjZDjXEobdA
BIBIwxy3T9s7g1+DsMJgnAq/QR1JPmJQcirf02igdpMWPdo51d5V0vEGcoO3ctv8rMkwO6Y2Pzf+
fJQsH/HD6DaqFz6zOo29IiW+k/cgVBmmAhza1JcEt/BXpgJ8JbqsIO23dC58qUxNfamVMxNSsSlB
vrgJ9uhwQgtNUR7UGH2IVXIV9u1eKxNwSMJSxcNxbOnfBIHWH8HYRw3xQORS8RFKcT9A0cpARjPL
ReE5rhlewzDmUGszCdzJWHlcXLW1a5rreXgxJMOJ0rcmfpaLg14dq1lg/fmXzL/nl6qXl5mPTjo9
rLAXYnm+kpAoSkvtJqgSkfCoCIfx4UxLjsvYxMlF2PZA/MKrTJTXa6KoO98cgcTHlJHnM1hOGXRg
FSiQwnBM47k3ZrvJ3K5F7+HkgSZHNkTt3txFW/qSIQIDyk8Ubl9OXzCYo59oWLQ0cVJzsovuOkM2
EUoKY3ge8gNFtasEkbdcFxwNrp1YAS+/r15ZQUQhDInUvzOZ1V4ah/0gElbk3osrBMb9SMNMh++E
qRwtBBXmXWn4bmIeCs0UXMDcWxF0eGgooRS10cwcgjmLjsWArZGHD3rlRUjdy3BDNQ8twAIo7i5c
QTGz5o9qL+f5AlXda8pgG40M/uJ4t21gRSjMzGVBCIGW5VkvRdcUKeYIdYNCflbuzYQyWdD0mgT1
7QxIOKDqiDRYHgV8wUF0PUFRQgZbTXNLUy+GsFhFBFf9V9LiD2uMphUZtZg6RIku91yZ9kmWmIBs
czs56w/TnfHU3Kh3/k52F805tLH3x+APvLjt+eQd6o9mmf+Ly7oyap3ksfIRdZqPlunpKMGM79Tg
1CnuFAvyWF/7KC8HySYWotxIeni+uBz31A48M7ADW3Nm27jLrjLo7NHZfpXt9LnaBS5oCFDCLwmy
AbzzsB4ua5LblkSGhu0zj7suPk0TwlBPVu0ayvfteeVmCtdIzMnTM5qrQwAkNT7BJHdT5xL5pOuo
USCH2thVmeFUopa1rx0SzAwzh9Cy+kDtJcxwYxfnGX49WnLtMYDKjB2+ts/+w6klNvon3O++F4jS
2US0mZhzo85JJPcxLDZ44Hb+k3EXvzau6UUe0m77AAt6H7uWqzn1UX+oXOm9BTHDvnkrsbshyH2A
n0TBlhkfD+RbvYOk7SkSPYx4pn3p2TcNqkIzhO0/RUPTnMRZjDtsvPGjEcwEomuLZ6DWrgaz7nWe
tak84fLIfVsHgYiU7X1hyTs3trFGYda5TvVIm5crKoNBhwSbmZ5BpqCFv0iH4olUglyIV8nPs7wf
6E6fZG97d/PurzU881aQyhHFtRngtUq6SmbzNKR/QEj62kwiTVzRdDJ2se7lIs/B/e2Y052uPE/9
Y+v/2R6MAIJ9FsRd2uVmgMGoyeyokQryz3k3p7m7DcP1Z1aTxnbtzRYN9W5YJg3cXHiR4y7urGOt
3va6Nyi/YuVUKK5sZMdtXNHwGJMXhGOvyCFgA/2tRt6sV+519XUbg3/w/31LsK6abqGrOyuxStGA
yr0epEyD9GZZw6nW1R+x9dhY0WEbkX+QPxGZAzDRpE41H4h1dfZleIEZhCYEdyMXQ1kYShd+nC8V
STlEkpVhOWRqF94UdEB4hGpF93N7JNy5UzRqQYpZtXR27mRUAEF+YUGpDHeS7AmiP1CnVyUCoZrb
ANm6/w2PmbksmKcEFDV4C1UPtXbrJ7tkuo6tb5l/P4KbZRuMu/lWg1t+X7nSphzFiWwAbOpnVCEf
66RBL7igVJdrjVYgy+8rkCToB6S8AeIPlQeaI0eOKN7f1i0KPQTbTrRYzEPSCPJYTWRAgRKSUJSs
eO38YxofiXqSWkFuiTt30PzTQaWNrkc2NG+2zVSmPu5yEzzA03ClWG5UibrO+T7ZCoXZDrmmllK6
PI2tc3hbH+YDslfH7FxCvyi2kbgt7Mglx9yRztlOzuz0bHmqYP2+Uq8sXsvqG5hd0nYa6DUSHIH+
5y00cIIX1PT9entSdei6VW7v6HvTmZ3p1fI6h1zNutPuNME3cDuE1t/AbCLERsesCTAPHVgL3Gxw
9Ifx1Oz7Q/yj+hneE9A3ekiDKd72AeF7bKuxMzsqzdXJaCrgQirJkmx0/p3ag/rL/9URG7kleafa
1Q9kSW9LVCmbXiYqeuAenhX+suNXh8fXtCShEfD1xzMFUcOrfz3EHtZe3kGK66E7+Q/qDQg6gh/b
AxfhMhd7bDSlbuRYc1BaRwghaOdZ8oQSrwKUDy99NTozQfH3SDC6qP4R+/+HtC9bbhwHlv0iRpDg
/spNki15k+22/cJod7cJruC+ff1JOu6dliAeIWZOTEzMPDkFoFgo1JJ5C8mAFOLpcyV4vi0/lk+3
nxjP99V/AkP0JlQTe9lEcKpm1PyjIsyGOIEjq18zlRH5y8jbilpmV53R36P7zvCdoGrFXNN+AmpX
/pZCzctSkI9koDl7NpA3jJvg+old0mKef6bfQekJXlTmttQt+dPJhQASSMpc8w3/wbSgeac3Tuu/
y5+tKz9J+2LTYtrazR6l/bS5/isEXvGbRePkR7QqeGZLCXZTQahlHJSAaS4Uz//LvXWytZxHYqCH
7+liN1VdgPKgcnX1R5uKQkLRAS7We7KWrC6WNgWgyMmvRvGbzqvoLz31IQTpJCIi7cvXGcgmMaYO
Skuw6oN+mltTHSU9MwswLFgMqrxSFyHDqzOZuJkdJ68gn5vfLTuzd7HaDdtEm1Kv7tDq5ZSkTd2o
nUOnmlP6o6hL+aEISRJ68tDq2TZs0k5z2DC2N8WojrEDbRDVMzFF+rtL+mhAKJOPv7Mi0f7QsI6D
RhunEfZpkE+zr/VdMUzp7RRZ3QgW4Hp+6uxaAXOBnL6HTRXvINHc4LUcN/leKjr7kMo9e7huUxfn
gJ1BmKdD3lMz0TLH7UzUyVqfL0If5iTFG8mYMU9Q2TtUxuudqqLmMllW6ExM62+uA1++44CMXp+F
CBxDmReTKHFegjnCBA0+eexw6+W+SsCjI+/mGxbgOSw/N9vriBcxLQdIzk0OVHIgLf7m3W8eVTCC
myKZiAuPywFw799Wi1pLgh2h38cHiSGT0Ksfy+j68a4v5MIPLDiYFMDEt4H/4fsQpaqvunjhn7eM
yu+69K5AE33X14KW28u4ADgov0EZGcw84PnjCjqlFiYI+nFxgOR38EE8vmV7NXHL23AbEcfe6KVT
bCDDIXhRrW3jKSx3TlnSKhotAas0N6Cck9TfEztkmCO6vouXTTBYnkJAEK8si7N4plsM8/RtRTXo
MPR1IbuU0v6Az3z4ijup2cpaZ0WOkZbjp1Vo3V0xDiXCkh6xEDoimxuk6OunLGXovm+lOX+pYy19
qDKp+yxtaRZ8pSumC/phkI4sHMR4jnGREkbDqmRIBzAfW4MXS3BPogLh8hfOrnGw8kPTCMyDUJlS
bZPzAwNVtKGvYVNkcmvFJ4Xfd8Rpit6phY3wKwcMyhDdAKe9bYPVlvtOellDzveb2Z45ffFRj/ct
Q25ZsGdr53sGw4X3/TBUYzKBo3/a2Mcoc4jLnszb7D58iN32C0QJKRqaAhRSvEoQWV6GC8tu4ukC
aRGoqlm8nIampm2YpuDuV476UbvRfMlPPrXHT/2uj5zeTXdgCO62U+648U51p22yGUSMMSsmc/YT
uK8o1e2YWNMiH1C8G9YhETUdXOZ0uDVyp5jIca8v5SJX/7VIxYTQOeodzYuJI1O/+zREr5SVm+ps
Qdxx0jiDLBmFhdJdd2AGXirhft5ooNe4wbzLIyg5f4C6131Vn9t3gacQ7SX3cUhSpmYawVLrt2RX
7GLL639oUIdxlMWQ3PYpDf79XXW2WC48osgZ9NmiUmChCVaW/GgU5UJEa+JcSiInRpsvaypIujP6
ZIvq9/VtW//M/34Ey4GehHhVSbNqnrCGqogCW0Wae/xhgGFZNCq8ioPsEVhiIbWAKO8cR++VkvYY
CXFzyGHooxNZPzESbWMk+/p6Vq5dHb0C/+BwBmiA3nPCwyZ3I+kBg55or5E6kaUtV+qFGz7B4Cwt
NULSjD0w5ugpCaHlmvuFiRaRYdvOB1I/xsVOtn9iPOn60kRbyJmbgWZFKbYWZ6FhaBavqkp2S3ar
io5KtIW80VE2tXaH5YXWUS/v6wjCvyJWIREGZ3YTm8OctMCoo6fZ2rLBhfioKHZY/XpAlGshdIXU
Ks9t1lkkjrQGG1bZkI3VPTvegv56YWI15ReU1rT4tc6OTYgXFN5qXfYsiYLAyyrb4n8XfjXkZzFD
8Z1ZOvm8WFNB5ZTB7LsqUM3HPg+gSRSMlRvmyJ1ArU8e9xkLrhvKWkyo22ShWoOVooeQO8FWp0Y9
xYhxa2/0IHj4OecOnmy2mznRve6WB/lplBwhv8nyDfPfxSksd6iJpCbYBciDGRsIqG/HIHKc+nZ0
u7fqWN2aglLp2udwisYlaEwjnadaMVEszLeldkBnndV4dS/46JbffGVNPBFObecWbRcUvX4rSk+b
D1ZfOikKmGMQ5m/XD241JDlZE88urUjVOFcEaI0TbUD4gSNL7s07hECJgzodtGjeIq/06NNRvUGT
feINaHYVzftcpvxgtKe/gotK2NiVbUhhPvP9R4xq/7wFKdfR9v+QXROETr0pMTN/ezsK/OqaT1gE
kTXwxJhovOasdi6VlFkyQsGs9uq6BiMe+JOfru/w2oMWa/sLwtnoMCtWWk9YWxv0nr7t7iCi8jPf
D17o9JthC84OAeDaZXEKyJlpVys2aRQAko2SBeFmfI4e2ds4u4rhQJLkP1x/NrSoFITu3/PH59cs
mvE0u1rivbhA8Lxvk+0genGuHpOKFwEYzZCo4VVi2VAnQzzCpS0KQnRRQATRey9Yx5rrtv+C8Bx7
o0XNZJ4B0pbPIeRsYiFfsGAZPMfGgDfclOS4gaSqdCCeYXQ3oeg0Fou9cB4axFPBF/9N8n9+Gvlk
4l4aoA3XKnvw93T9e28GarqbhleBla2uRgNrKOgJIA/4/cw6uWc6NTGjKcS307njrxYuInfMAC7f
Icd4N7vl4+gKmdlWz+gEk/uULNC/9UYEWxsD7Su9HXzLmzdsn91Vu9aNAn0nGrFcPpXL7fy7SO5T
yvS2NiAbCLqXTfSUv8T7dDf6JRK61zdz1eX/XRc/yamXMUWbJ2D6wEQTjtMEOpbTC7ydCIXL2yQF
nRS1Wnbv1+xFj+GeMDxyRS0vgi37vnBO7MKKSNhmA1CSPTgoXIp+l96PA9FdvBrnoDHs/9sfH+d0
itZGyQgc7VHB1d/e1j4Skm/ZZni8fjgCQ/8Wvz1Z0EzMXEM/2CIcuJ1DL6p3IXm5DrH2aEbQBIZm
aB4vTAOcnXWsBXvCDKE7JXsvpRskfT3W+5PxFJqBZW9S8mXKATMF5dSVeAaoKsiUlu/3YuRDp11o
QF8HYbfdo82jhbbntkL2mQnyHv/L8kyMSBMbAiQyZ3lK1mUNyVMoOxmdz9CxGlo/mPwG7W+ocCo+
NMGgnytBvBJ0eNGcfl7f3RWvsUSk/6CTc5/Yp6ksWRAJg4otJj2sO0WU11ndRwNZHfhCpIp5x56Z
fdNC+AHLQ3idSl/j+CTRAxWF9iuGCIC/MNw6Wqq2GBIDjBrto2Tf060eBv9hq04glnj7zNYlq4rS
HPJiBMTuaFcto+frCKJFLId1giDVUY2kPxaBuovD7C901EOcRVB8XIu5DGgrGmC3VEHg/v1cOUGZ
GyuVSgKUJNKcciHHQRWwUJ2iuENKF3ij7s0NWINexu4lFLXUrbjAM/TFXk7QU0ntE0mGweV9smls
8yj31e1kFg5YA32IZnjJmMMQm831rV25+89guWg2zpIIeVUselafmnCf6YdReVfrD3UWhEqXZ4iU
sKnJZJkTg3AF563yZqjQymwmGJqXqZN21V1uSE4mU4F/utzHhfYfBFpod0c6+CKD03ZVW0wG+N0K
0Ct3h3I8DtXkDupObje9+VCI1DnXFgb5WQjs4TOWIXN6fnBjCWrTsjTRXA9dFeUlpU9S8379kAQQ
fGud3hmFHTJAlFDTrbU3tTO8ZvKug6wIJ3zrl6ng40JMC72+84WE4HlB8stKQQ0BhVirdPMv28Gs
meq0tWN+SAfjmHqixplLP3sOypn9JJXmMIwArcBBiA4nbxDF6CuvVUBYGoqSqgLtEr70VIHiisZQ
M3Arv3juA3DIB8mm2Nn7bNcYDnOLrVq8mpvSfRwce59s7L1IAvfS15//As4J55pkFHKMX2D2Tint
dOL3ao/XyOv1E1yBAevQUsXDmNvyVZ8fID6vvLe7GAvsXnT7Vh0DU37uFMGHfDmbpVlgplvIjYgM
5pLvd/mJp5IbYld5liPX4ORP6avSowc9UVwk7J34Jt6EXuaokPE69H4U5EehINm3Hz6Pr8/xuQ+u
ymbS2AhB3O5mDiDFGGjvyh3addHxbh1+m5ufv69v68rFcAbIR9qdDLq6xAJg+AFm40F209f+VnFs
Xz90Y6B8Jc7gCCAv3TIKpVDPwhMZTlPnhUITeZJqHXM7SI1Jx+ShuuuPkNo19gtfpDNv7A/FTb0q
dFVd+K5YsyLoXVuQDYPaD2TZzq1IlyZDScMIVpSFGXp8wqdM7u6GWWp2ihyKqEfWFnqKtvyaE2NK
TT2ZJVVK3SIGJ6ZW/hyL7JlE79ZMtlP7dX1bV/yohW4U9Icibl3EKc/BkqSkYVXhIG0WuaP8c4RA
o1Eer4OseDQIu8LTGJiLVnS++jkqY8tMG/IYI6TPdAcxuvmIENASWOUaDBpycKeaqN+rF8cUWzmG
1QYkT1HChQBMaYnSAis3KYhwCa5QzJJfvi8maudKtehammGQzm+0HsDBtAPPNVMCiDaj3CrqFIay
DE6A+7bhqVE3hnocgZ/hgn46S7lNo2JRgrSa2ZG1cHLzUA4fIPIK+zApagsO1Uv0TFl959kDHdBM
aCH1gmIAhL4llKHQGT5IqIHGczPshkHSXvOwQRSPoYpym5RqOnu9ikBEzo2WbrohUxWvR1Cyb+qh
26O8X99VyhR1t6UZaw/GbMBjz9MckHaitwbJ5Q8yMet2jK1m18GAwVWi5IhptFlTMHqJWi04XiPb
+MplNgazZk2fsTTpj6wJQTUGeZYfZWp1t5qdjoEOjMfSghpZCZ566uWj3d9omWG89RWtNiSdqALG
+qGdPCWSwEQcQ4h6lrMmcqda7n8iXk2agEQK23XGjIinHsz8YSjqdr6FdNAQPthQyL1PQJ/cuwPI
OMFDUlC2M3U6vZZdTQMz7u3IYUpLPLQFGBsaqzOIFixWTl4E7gcoQxMq3WekkN/Sag4fWdvEEAUx
Meq5sMx6ZjkN9U2vgWMfBTpaYMo5ZTc4RhVM+HY6/SEVweztPKT5c9yREgUFXZaDomnirwYShSQA
J1+BtLhpdikKEFH3RrShfWdzhOG6nlrJpxLVql9HnTY6kCtR95hmRJ2xNUJJ4HfXHISJ9yYe1SoI
NPn8VGzHMKBFEQhb6RHz1c7RZy3if1gFQTcMYkVgQWXm3AtpZhZjxh49KZL12DdB1nm66l33QSs+
HJnVvxBcwGFDstMIQTOB9P9Hqhte0kH7thjQ//KvJ4/R1X+KxLlUmXWsHCQsppm2Sn3TINoWaf+s
XBHgz9NwJUFtCLpa3H7F/UR6BN+L9k8R5GD2zzfGkc65r4XK5vq+XWa7UJSVZQW1OEjRgav9/Ghi
wFCpYsiC57OrjShkSO1mTuRN3JZu2Od/EkmUef9OBfEuT0c0BcEhaCVjheeYfV5VNFrklKQjSjbF
/o255uzkB+35Obrrb2PXOOp3qV953UP+SX0oSeB7d0QDjGvXCUqAOrhrMOKKbvnzX6GHkaktM1eu
mgYGxCG7UVivWTPKUwjuqoeO58isFhB2GGBAkhwm9xOVVdMhD3bhqY/VLt7Xjr0TJUpFS1vs6yTE
KIvMZO0A3EhF7jKbnKHYXTcbEQKXYm4npdOm75sS/rWJ70byeB1gLQRFKIZ4TDEhPAEa3fM1tBiC
ZkU7IeZmRPowe9N8L2iEslplgcXVsecmC3IQL+EWyg3MiLQ0jInXpiT/XUdqAvuNm9syHvpK4GnW
ln4ahnDffxaF4xAtcoZD9yLhKWBQQefgmtWcAiw/4OT0rLpNGamgkVUN5DUlxaay0R8+lTcFESCJ
/AznNEcm5+kkoaoZlvF2iHZFhupA67XygdLt9fMUQXG7Nipm1KchStBsDL3WiL0JbefsVZMrrwCd
wnWwNae2iGoh6QI1YIVvkasi1neNDf85lODoip0SMzfa1q5VRx93QyK6EdYO7BSOO7BGSbWpkAA3
5ejj6r1J/gp7p89er69qpfxrWRbqSOgcQOIF0z3nhtHbek2HEjJtnd/55tY+/kF30C+4TgywoRtP
3cjb4RYs7W+D7YlKPGtXOIJ8pG2JRi67Zo1u7PRMBzaVWge93RY6AJWZ+deXKEDh351TEckG2LNR
FaGFY9EHQ3syROwxa6d1shI+OZLP9VylE1aiY45kM6hpjdYP5TArC7tSHibH60sSwXHfWDxpVdZk
gFPVX5n5q0CkX4JHmyY/ruOsJQmgT/jPCfGVnqTKLUVaXmHxT/tZRq7RmfdImuES2Js+WhV6x7qz
gvhTALsQa/GXuYXrE9c5+l6h2X5ulDVcSB12CopyuAly3bX1p44cFTC0RbFHWdBO4p61te97aayG
sDmIKMGof45pU4UOEdOwp6wo3XJWb1nXHbuhzH2lvuvRPiTZgn7YNf9lE8wA6oiITDTfnkMioh9U
cyCIWUDT60vqgw5+LseKC3lXWtWbYZmiLqlVRNTxlyYpDHka3CKNrtWaKkWcyabMRKeXEs/bdIiV
D5KGEnUrrQqzTT52uaAqsHK/gUIb7BWYK8XziL94ccRFagyoWBdU37HuYIbV5rrNrHzlNuQOYaqY
vUQvFLcyCXVPS+tQxpPTNPf1WabQ1GxGtPubf64jrZQ/l/EIGx0XGE9QND7DG+f9BGHLCV2m7Wbw
ofvy0+69wkmgLyx65Kx8gOdYiyc4ubclEAQQWgMLHKX5XX6wftPA8LqABOTehcrxQf6UBWe1ksE+
x+TMUmHVRAZ8bC7zKUTvmYPXm5e6sase6F3r3KAJX7Cjl4d3jshFfpKsgB61m9Gqh97hX/JrGrmt
M+0mB9KZfnhU3Oym25neddTLb+EclAsGh4YwSI4ty7SPs3QLmsLBcNUW5SEwrFyHWgk8z7B4YhOW
97rRjsCSCqfxZSzMNV3tWNwm3oP52BwjwdpWN9TEB4cyPYqivHoz9NsK1Hfkwq27yZ3hYRLtuRpF
53bhMvGXwWSuQA/egpCjsfyKE+M0iwFpx7krIAKUOXXoUfrUTJBAYG6q/6K9SO/g4tb7hluGIgyD
QNuUs8spgtIXMSEJmEQoefV35cIfED/q6b9+Ki9AOjGNJXmBuh33VJ5DvJXlHEBNBmH7g5QFNRJd
he1XEF66bhmrW3gCxd3kRTna5qgCapL2ckockkNpKLuJCPYw3ev/usWcWxnnJdVYpbJdL1soV0FK
w9toGLbXV3QZUXIYXOSax3Yea92ye9NHYTxNCsbTR8eabtrkpp6DdHDBMpmVW7SrSRCsNOKXwX4y
2gdUG9GJ8Cz4NcsGnoUS3K/hbDQhHWOyhl9T925X32o6OMLszukxJFQat2CddogcVM0tLfxOSICz
GMoFOBLLFmTU0WLCd3hKRpVGFohl0VxN3lPEgqQa7qSOOpaSbiaoTEKH1Bvrj8IGtW0Z5qKjWMW3
QFiGLhOCei533Mj3TEMswa92ioHZQUwOSajFdy+ygTJTrm4ltGH3efgTkpJvmiyIbi7vEWw9ODGQ
BkK8Qch3a8qJe2Bq1xuZhdX3w4+hMLyQ1JhdzDGWXL2GNtmZzPRLUPNb0+hHevo2DIUfGu2+zpmI
B2fNdZz+FO4z00OITWYtNqJALTaivmz/UXF3VtF/2fFTIG7HWyuXkR8AUGWWoIp7Va0NkUunYc8G
Eu0S3t194yTlgwpZKIGlXwTN39u9xD8LRyfyG+fe2JbbtK+gqfudoFFLkFb+VuXHXPGTUffT5J5O
dznxr4Ou7+tfzMW9nRzxrOHL6qBn4lYxmyufxJOaeUaSD5s6i8f33i6Hp+uIy1/kPyks9J9Vcrc2
neMy75fgRNd+J9JtWjpSyBw6uqp8SDLRSNXFPXq2pyDeP19fqFRTQsolMCnYDXSRt2UTwn/8ub6m
i0iEQ+Hum36uu0xb1jSNnQvlxK3SmYciPoK1y0XNRBAbrHBtLt8lpq5lWUU4rnFbmIFOkXUyggOd
Wg6dXVl+1LUM+hLPlvGZDG7GJifW3lh43xWC72PdXv6B5jXTm1HSU2sCdAt15IEEedd5OUg2YpH6
/GWQvuwp+lcsHBrqznwNwqxHaa4JkHL2SsOgnlwSHVDKcRT1Bq305uzOvWBxl712HCb3NZgzeJoU
BkwjRW+OGWSy5krh3koCSb81qs0c+obkxUJ2t8WpXHwTJ2vlDjTuLanLFOBiKtWt7V3d3ukGnLvb
Dvu8w7Ba64VZgHcz5kdDcGVet97VM0WSAMVTFdV2voSqNMmU2rlWwG7ql25IHuNhcAf6mkmi+3T1
azxBWn7Jibdpxz6TxwFILMy8klJP7eOglIr/4NSWtyQ42cC9iyTEOQxT+lGKiYIFQaXYBWtl5FgR
/GihaR+p0gmmKNe2D8k3FRSm+FfjDdWq6lyRZCjKSqRwxxBMHS1kWaXqMdQ69/pJre3fKRRnnyrK
nJGK+ifybXntpWqrOxn0r7zS0DfXkS7frfgUTqG4PTT1gvZ9DihWgGb7g9gPRnnXVXta/kLhWJ0/
ZOVVCbek/8HSJ2XEbKDgF6z51JMfwGf9ihF9cpj9R+jDfuf5jWztFXCAWOQhj0VtJsu28Z/fKRTv
vqtQa+woYm4zm18pfU3xVmdG75WoclklDXrt3yvoYHftxTrRWguReQ5RSgwpbfoQB1noO7vpXqAD
51V9+F8+hBMYLmpSLZrFCiSqXESRty3TghkQ8ahv65wI+g1X9hCjDBj/RwcqBBf5BKoUZ//vuEx7
aPws1GwPcjpgjI/Mh6SVwDJeQ98S3b61IJ5YXiPc4engIdGRgwa+wes/FGVn0DynDCWhWHpSu9x0
czRFCKxxMXceRUOmDy1IJnJgvCLpXIEIOVfxMM6rV4h/y2BxBWVx+GHZExRtc0cRze1c1kNBHIJi
BSbwdMyjIK157sQqBkWWupKZG1ulo2LGPet6p5tNCEchnzroW5vMfkygAq1LOxV6waYZ+Xobb9o5
cepouIsLjEkZgz8b5rPMFMeysk1mp0Fip15Z2G5KRGOiK54QP9mGEwS/2NL0c/6Tp3HIqrFU0ErY
NF4ZIhpJnCz5nbeP153Tmq2hFR7FDrBMoOd/cR0n14jZF1Kc9hqD1ttGJ0gR0l00PJMUb6J2a+I7
/r/BcV6XKfUsm/MCF70wmzqKfZf09zR8KYbeyf/LM0BHGQeKaKioqAqflMnLKh4b2WAuuG4yy6mR
QU9SxWvIa2w5jb6b2YGF/z4EQJM/GuwwRaGZkG8539GIdPpIs4G5fe21KrK82Z9ieh5kkXzTilM/
w+EcUpTbg1Ep+Ix0a9vbN9Ch1qFAqcxuVgqbqFaCqsWzgukOHE54b/DWGI11rcXAMpWHUXuQRpfg
AU1id6EZ1+3AVDxWBjX6xRJ1Y/V/rhvNWvwK4wS0gYFisGVzRpobZmLk0/htpK38K60+TB2CP9sS
ZII6+oC6TTYKvos1V3gKyRkqbcOxaAycotGAkni2j7kqmshcPcCTVXFhATXUadB7QEgV3Vd6HUhR
FfR1fNDT7EdPJxGj0WJ4vN89WRLf8k2MrCmtFrtoVsPvmt6b0BXKaHSPHNhNqXZHKbICG4nKVntr
LFFgvPbQOj1DnmPVZjaEHW2slja7tPKrBERT5ZPU/Q6jV4vuWXlULL9Wn0HEL7CeVeP9u88296HE
EiHFZAG5rhJPgk7T3NK9biT3tcFemjILpuFpUulGinovTY6T+qr0meidKdr85Uee+NlUNSY2lNj8
tPqdhY9dNXgQF8+Te1CyZv2umPEW+9GI+i3XbhFMptloT9XQg8RftdMUyWOhAZUqXtEezeYhHIKk
EIQNa3fICYrGJQbSJOyYpANF13Cnd7hdg1nZEv2DLM2Dz9ePcyV6MGR0earLCBemPrivJjanQlNA
NOba1otUpBujfJ1s6VjLhSMxY5/oaNrWqWByTADKP9U13VCkoQUoRMxZ/6KHtwkelFDXJPIeBMWO
IeKfWxwq962CM2Ghm7eQsAQR1Lm5oIxhR6RGxALSkLIlDql3k1AXYMU6zkC4D0PPjTxsVYDM40OL
V3pmQ88GMZhItUG0GM72Y8lSmFkuONYnWn6RC0dht3Gu28WKNzVkELYtb1QwXvCmXlQYbU9NBEwo
6GrZq818KK5OeoIEo+hwVvdN1VRc70im4GV8fjg2wdwFkwFVhvdz/6cajmZ01EUksytfFRb0F2W5
oU48xpyiopRJQJFMJEqhbGD5RuhX3XukVu4gkkVbu2PRnKhgCNOAr4S+wjlcbaGkRBY4MwfxyeeA
6Uh0Rxn6ozlvlcEfuo0ksou1I0NxyQTPFkr+yJicQ+rMsrRsCQYx3+zFYKG3TZ9Fd7W1r7RY4IDX
vmBM7eNTQnfpMoZwjmU1lJHQAhbLqcPSna28UPZmQfBKb39BKryGB75ukGtWAvNALysCJvQ/chs6
VQYEaQcgov0baihQTNCivYLJXZL96/4oTAacQPHve9QcUr1KFyhpWARxtxL5oULPYGaWqI6xvio8
oWx0daImyIViDcaqyzHSmTu1dfa7CCP2aZWK9DaQpjw2Jgl1f2JZdDvoNNtn82zujYnk7UaBjvSu
kkq874g2M+UBrf5K58czrXpPVqH8d333174eBDuKvczrodzE7X6pj2PTTSZDhJrBkAOjedBB25iB
skFl1Bnq9+t4a7aM1hX0cxDE/Oi6OLevyOjKvmyAR9vKSRna1N9HhOOG/GDFVGDLq2tD2Rc0FMha
XxQ3wMjMOnVZ21zVyo+R0MknZnmooxLDsnN5l2Ys3mLxol6IlaIKpIIxxWdjQstGsuV8jWEJTrAh
Rdtyyd6JdiB25unGY0keCRk9Ot40mo/63fV9XVnrGeZijydeUDPnutespnQh/OPM2ezl088lYadn
mdOi8bZF7fs64lqp7gySM/FxGqLR1BbI2pdB9qlt8nmzFCwVc1sqmE4vd3Z0QFKmrYKifCzt1+s/
YH3JoH1UID6NmJkzXdzz4B/MOtA7yIeSeU37ZIFFX4UWL5La0SRwU2vJEVNRUZhFXRYdDLwXppla
xUjrluD5McJXq5CnJzPSlOMcj0Rx1T5r3wdDTbdEy/WvSu/sn/ZIe7/pQb3hjKjk7TCnob/Bj+O3
gbTNerKSVE83EtOGwTOqnlK/7o30h06l0csNtfESqVa+ollFFktRIuW/PFdxgv/sIB+upZj7KkMF
hprIaEwlW2bfTf2uq1wJI4Ydhp5D47UEiwIKIsbvsRYpza/dpWf43GXDZAvkSRFOMJp3Sepq8Y8y
cSPZneIXqm5H/a0USpWvxFhnkJz/GWJE/2QxGkIeaf9Hnu+07uu6XS52x8WkZxDcdV32fTaPMnaV
UpAKoz9DVgId/e92vs1nr16M1b+OuOJUQU4JJi8VXLLgQuX2URoUe5jVuXRn+2aCEnBvOXb9GYcb
U3hma1DI2ihoaQZtDTLK537GrnPMhUVoZx6lD1Z4+owujdRXSe6Ms6ilZuUOxRgaRmkQpSr2RYZI
a8HjBx690m1zVPyKPSJ9P0l+9dX2+vat2SFGnPD+g7tehmo4T6b0shH2mVK6WqejCb0wtS5ztEyj
3tC0bHamRibUGW252BuS1Q5enmB2zauiMf+3jfCosZ7+ksXnnbhxiJprcq/K6Ban42Mz/2LxW4ua
45Si6jKL6NhW9xdcUOY3He0FMTD61qM66bDsbG6YE5ogtzOU4o3Z5puUoRXh+i6vfXkKOI4Ielp0
7WJEuo9oaKFLDp9FhWG6CDRAIHgILVMAs2KgWI+yqCMtNwP/6JA12WqVOS1RT8WWhY5Mjqif2umn
KiKaWfvOQc2lguAK71rC9zn3Bab5NPBfuxYIUorXcoLiQHMDSt9cGjc5ozt4/+tbuFYsXsh2Qf5i
y5hb4pkcLKmuS7DG4w6Sv+R0g2jdUbrYAYdEP0IFxX5n7DVSX5NCwKT3XVDkfdoJsMmlLsayS+VW
BbAm9W7VgYxD8hL7QQ9/EqhCVkMQhzd2tdHnLYRLGu2hNt/i6H1md43IaFfDjtOfwjm7sZ3yvjPw
UyRIk+n4LgcFPVK5p8s/E7Nx1XpL8n00e8XkRBJ6691FMPj6OayZMlIqGsaCEHpcjMWZaqhGmlrh
T1u2n+j3lIKpjb1fB1nzSniJ4ZNRkeDAVBznaonZkhzE/VA0R6FlCDLyM8w31mLIdZBMN3XSuwZ6
X6+jXiwNzR2LnuryFENDO+/f59I2QL+DEZKEgRACnO5gZyCVwI6/u53PzAkooDAwwC2E1xG+oXM3
hyGOiObqDCJ/DKn42oF6ZKd6xe0UZJBXmyGaQr3RxcSpC8nxYuP9vHEtX5Tnvfh+uR/BJQ5is9Rr
TcZg17QBMzrYBD7t29BrDvGO7eyD5VS/0z974qT3pWc9Xd/l5U9fW/9yCiduXpktWqc11q8bkzPK
qqOKOiq/t/AaxOL8TyDUqrZ6S8HqMH0HvUft4yMJjPdf+o11D7ZGx3hs9/FH/sie27v5E/rukeYq
fvjz+jovnDG3xdzFas7Q7pJV/IgaA0LJQyIHirrN8z2Dr7yOdOkWOCju5owyuQDfE6BMJ3vHvLox
OuVn/rLvX6Uva6s9talvCh75q6eoId7C5CqCLr7akxYj8uUTRpapEjlmZ7sl/XV9VWR1A08g+FOM
Y7mQMHTussxT7isnzjetJznm/XNiOr9kh34Zzz9qR7Ld2s83lTeUmFZyOkzXGHfdbSIa0r6IGLDJ
aDtBwoAsog58digdErNUSxTrNOWGDDeF5k/WF0Np6V8ve2HDRR/1wsGBfzjXp2d5N8XL3HGbxCyw
u6jfFr1dz45Z6EbkmTa1DrGc07vIph3zapZXd8OQZcd4VuObLCc524S1IiVOVUEqlhhhdiTgytqT
ZBwnZFbGamuA4zT+aIYB3XkJS6TYN+J4IqA/iPVjZksJ6FMbYuySpqmww5kiifKjlw4I6zNVzNTI
aGBAv+/5JxpOaRTWYAjD4K8u+9PwP6Sd2Y7cyM6tn0iA5uFWyrnmsl1V9o1gu92a51lPfz75/OjO
VAopuPdubPjCgJmhYDAY5OJaqeuoVSUcu3oyWNSUK+RO3WtDAzSyLcyVTOk61GMekC1ys9xj0Kle
mk9g/wmiHAbNQJaLXW1E3oc5KDmyj2W6u72hi6YY5gHqhSQEYf/SVG+FUpiGUGkCKBhsQ0qDo5/r
NJrbfg1Ys2SKncM9gS7LDFRfmgpzRci6uIJffsiru8zU8xc5rE2qbwpEFLeXtcBvNNX2KKfzGYHP
/j6+Z0G2D+qmq/KCa8pJP1tP2aHfaNKGx0NgV6Ed3ddb+Dvuvb250bbxlkD0nu7XxscXFnzxG2aB
T4qQuPE6fkMb3mvam298pSK+stA1G7OPOkSi12QmNsb0yW2e4K4Ig0+3v+V1ML34lPNpl7IfKwQ4
MKGOw06S4gOyUJs/NwHUULXAiliaOIe3GKAAC9XFhBAau0A3IOuIVlaxNLSjn9uYBeyWam9aC9go
trG/DZ+TL+a9eJS9rXSy9mTruT2ubc7Slzs3OTvHVWD4UDdgMh6Z4U/Qb1ipLV5n/8Dyzi3MXMxD
jpbGJRbKe+OT78glwlnaK69FO9l1GwhDHfPJOKWOuFZinP7hyyTm0vDM73iFBhTRytQxX+LndsNw
p/lVu5NR/jCPxjbGvPUmvbUP7uoQ3aJlGjw6nVNuoDkpg661dR0gneXoWWCr6efwAxI4prY3OtQ4
/Y/bjrlwEejcqxZXAKxT1hxPRnix4qasAT5KT0Pb2lLvbURokvSN6e4HV9+vgmKWDjSf1uQhzsuC
ouZllGxCP7PyrKVQSuon9qck/N5Uzu1VXScLWDizMfntWXAslVKgCYAN5teCv9vqXfQ2ob924K6K
7ROJNUUbHkpM2F81GSutnjrD6Gq4X8RT/kmf3ELeFSYa0cOfdrdnpmYL8jvZ7UuB6nKi3QngzBL/
kw5G3LdsSUcn1inGlWf3whfkaDHoqk0gcYoZl1+QMXdLp36cOHn+VChwlaoMrw17NRf+fKvgk2NI
jvq2rsji7Jx5sl4YadTC2A2D/BBAsDYGjz60gJVavN72ioVodW7q96v3zCvcXM3EscbUoBd2X6VP
Q5N/vW1iwbnxCJkaPVRW1tUbtlATcrocE13rbRJXeY6YFvCjNR2/pVhP/3cSWqIjrLGqy+1pkM3p
vHiAwLPbNeNrEN8J4ZsnHzV1YwYIEhV3Y+904WMeoyj1+fYaf4NbZ6GRuih7RdNOm1iIL43rtWYw
i6ei9PSCODdCgvfmcRvtoz2Dt4M97KwXgXcsFFKN/UXYrwFmlnZxgsqgQs4b/gp2KQqC0QaRBgFy
4sF5yJEI/kPKCOgVZAcQdxOw7eX6tEbLXJ2nhRPkb1p2GuWX1VRx4c1oifCsUfMFun9dxwGpN+iJ
pPM21e6ibmPZ6a61+5fgYXyhG1oIu+/yYa3YLC8dapiOQEXQ/wTbOzvUY65ltVawsIQZ6eb0UW1r
IKuBzRRzYyf2U7uR99ZjflAe3UM5bM1j4sBeqdkeFONrP+Z67lLlC5z9GPnyK0djUuZxxY+BFUiy
7LBFb8CDs6N+Dnc8J8UP4zVwPB5IgfP414oHT//2lQef2Z7fQWYaSFGK7fYj+ns4wbK2LWz1ufn6
0/xr3PdIStSH7l437PDF2GeTStNqLXEpUpwvf3Lzs2DUFGqYl9NeZFvrk/JBJZN5dW2P0zn9Vnh4
kV/yFcz6dVUPNlRCEu9oXHuqHc9Mctl3XsmMiFTvB98ZttUDda+nqtpGz/2KsYXlTa90uiQTB6sx
J+QdvCgrxzInEEYHMRHskfIsc92393EhFEB9AaBomkShJDDbRlPLiiA3JVyIqd2GXpC6hn/5XUiZ
eQowYWQ/Oah0JeY8Xa6b+lWaGRB2P1Z7/13tbMjwmVH69Bx9+FsvPFCQWMNJLR2NC6PTOT7zDVnw
k9RMMAoQa+8dALOT/x6qr/m78SAf5CcgU+XOf0juJKLfSqbxu8BxtWJiO2UBeCDJ/y6NG9bYM9rL
3CtTWPviITyaJ5ix+x/yM2nhS/oWbLRj8DV6Dz6F+3rl+lwIULomM/02aU9gelbrTwqpVHzXJzdM
H1z/MSgeDOvvTj78sdsgdwSMishLkWc+vGFGQYocbcTTuXiT1A89/nPfp84wgcun1uhVySGtmnqI
1DR18gaEVrSR0yelWcnPpl2Y7RLvA7BnFDYY0pi3Y2RGTnR4vXjsSXsp+dyZ+8x4V/WjqL26Wmwz
TGHf/mhXB5qxE8wA1ZmQe+zQpVuIIhK3pGZQ69SRLQ2bXEptI9j/b0Zmr70ih43a7TGiuci8MSir
pPtqbXuuosY0QKOSufD4gH1vntqKUtfrfR/RZwD86iubDmDF7WVcufFvC9iAaILp1Hmtsm7yPGhl
GGf7wtqkxca0XiWQm+KP22YWtoS4x+CfJksTp+T092dhws3KnOw5h4WxqG1mUexuePf+OBmCLUMF
+gWeF/IYEMqXRoQq87XSgLsp9ZUXRuQ3WirtZW/lnb+0lHMrs2RgiDu3CWmEOykKNIzI7qWgeVKM
Nd77RTMK34tKskrxcRbb2p5SpD5CK9fG2n3dKw8G3NxwWPy5GzOtQySbGOlFKj6X32wYBVkvNVCu
FXRrhHGjUGz4em/v/lWZgI2BV4SzD3sQaK/5JZEVKXVMHbERTdt1VrDNxgER0InuKkRBrYPeZK3e
dxV0ZiZnMSA088Loa2AKMGY4mbgN8u+eW28iZKtVCLnLvRas3EbTv3gR5qiVUbbl8oWY2gBjcvkl
jTHTc21ijzTNilSChKyDKSDK9/povrb/gYFisjex5knyRLw4vxp8V2ncJpmIDWF8auJtrsNpu89C
JzO+RLCeSy++/2F5K/3ApVWCQlVVHnJcGXPeDe6SLkhKSkxKefJ86AEnPsm7qrfsbA06txCa6GlM
k0+qjFivNfeaNIrHIsMUV/8xUdz7Jo4a3ot/N9ba3NqSqWmoS4R+nytj/kZV06xieAZv0fRWtCsp
bx5Mf6jv86oQ7Nob/kOkQmWa2SNQO7Bwz2+oTjYryWWExillfQvXr22iewlb+u1jt7RX6O9M6mKU
ca8SWwtuY7yHzkkmRcYmMjwDzGP6EkgxiKs02w1p+vFfLKLNoKCurtKbujwDhVG2cVlAG2m22q94
6PeyWtijV0LMYUa7Sl8jH1le4b/2Zi+Tqgd4ZPjYy5Pgb9GvnSrtTz1kaJVQvOjlGtnUQkw2kBb6
Z3mzIz6QXRdxxAc1047p+M9AeHZZsL39DReNkPNB5QbP8xWzTJoNlgnrJjdyJB8L5aVutS2E9yu+
sejxZ1ZmX85LmjIKJwRD78s7sXQ/mrp4UMafXlCu9H+X1kOLaWLrJ5mh43TpE8o4hOEYDkTi9jXu
LARlBdtfC74LNww1ObrL/I8+4fzqV0N1KF1hYuMSpY0vvovBu0tvKXWrlyL4nhgvt/do0ZyBk8MD
z9ikMlvT0PuQZ0+q7dWYn4zoPlb+Krtiq//KoWVtlU+3rS1kgQbDzSQBJDZ8xVleU4pdI1bgJZ3I
sn4KsblV0mDlHbDkDqRnCoVu0jRj3qTnEImqXBFrebwexSbdNN3wjUou2qrayj255A/kTwxrM6vB
qMb092epYCDBXZ8aNOtDOFEVBYWdQyXHK0+A66IVt+O5ldnloQM5S62CBdWxmvwljJp+cnulfM7k
dvgiCaOB5r2e7+nVx5QkjeouzOkQ2mkZWk+y1bWf9GQrd+3xz3eST2zxYoVfAI2Hy7U3MYQ3sQ8T
pmS5z0qQP/fFl9sWFjcSFXaFAAJB3Rx/LXtaag3lZAHYcnBqxUQK970iFT6jSwDRar9dqw8tmaTc
ANrbpLiBC10uiqEvxa00gnAQJx+d+D5Gyks+cYlQXN7dXt2S79CMoTjCbQZT5Ox+MYqWGRGUTph7
1CI719S/rTo5UeQuVsLj0pGjPc73M2hYMw9zuaagVtJsnHT4gFh8zQpmyxmRWFnMdZFr5qMzI1Yw
aK6vcxKE4uDG3R4ZOX10PM239XCTFYqj+vvVIc6l0AUwhbyD2WdGWmbBRBK80hg1wCl5WR8DXTmO
QXPvxv1hIC67ZXOK1HJze9fWTM4cpM30wU09TJZlwTywbvfmzxoVHs/dApxLg/8QnHksM+swvZip
jF/uXTsMrepNjP91GuwbQ/xIxfyU5bTVDPmhHoKNkBjb2ytcOgLgHCddI5qFTJRemvSLsddCVMoc
gx6KOoq7IUnv1IxSuamtVFOu0a2T1xg0QJlapdw3b0rKBvMQWcMZQJESQfHOVskVDG8XRj97wxaU
x8L9ZMg71VgJqUtnj8olyfjEkHI1geaDeBwjdUI1VYYtpckzxOc7F1zt7U85Of38GXVmZj59VjE5
COcBZsTS23r1m0Dduch2PqwebbhyFS1tmyaTgfOiYa5r/sb2NEEK5XhKkHsYwCvX/MsqOsMR6t63
Byva317Z4nk/D5QzL/Gs1gRzw27pjfIYlK+ZaWRMd3X7WPN28hh/7Ufto0yeQn1Nc25xoRrs6jAi
WyK/4dI/Q6ZUOgAXE2gfdYFYtrMQeRlVthN95X24uEje+pR4OHmMVM9MmZkwjN0IiEmva1M61Zbi
xQ8km3lvQ2lnod/ShpVp650cPTK74L/KvtzcmSi9rNRprtfMc47DyC+ZNILmKY2mdFqXkwU41G+3
nW4Pbrbx4GVK1wbWrz0WQ7C00oeb3llzQ0rbaY1iUd90q/tU/9YnMMKkB56q4GhWDsf1Gbw0Na35
LHfSJCtXehVT0lDalbW1MtKotRRizcjsWmo1rSqkCQCUuFuv+mEJLUw2K4nQkg0QHAQS6iU6oexy
IYgElWLvARKIkGvS4/aQGPFOEdZoOhfMADjlEkAsjKxhXnoeJG7Y/Dd9W2V8t0R1b7gcOS/3VgLJ
ip058F8RCHGdwgQYxCK2nwu7Sui3rram/rJohkG0Kf5y08zJYAQLeuyq0Plqg9s6opkxwaTD6Fk3
7p8fYwmoCCMbFFeYDJ2/cLyi5AzHsCQGKLol5pYJlCh8MLNgY5bfdKi3TKSkxjXk7HWmMDU5eMlR
xAXwPqdm0YPKD90Aq4jZfc7L8k3OudhEOvMi0lEaKmyJZ21vh+WFODFpoekWq9SpQs7TBcUL42YM
MhSjxF2r/IiHbj+Sngxat7ttafqXLq82HPFfS3MvcYPMq/oeS7X5BR0abp2twITz2H/TZG7zbbHW
PlgzOLtw4jpzwc5i0K+KaThCNR7DbqfL74Fhbivhw1hT8lj8ljKIEmbEQCXML9SGkTCtr6LMkXTQ
Ff5LLw8b0bXbNZ3sJT8BBvZ/dq7IQ8ssF3NXZ2GhpFDTfVet0XFDR9A+EuvdFNbosa/PHRAOQBa0
LgzjGi2rBXljWnQ6naisv1CaQXlXDjepkncrmfLi7YlIwtSMmXAjc/BlqEl+bBYkklRUTooJP2Lk
FVu38r+5bffXaMlvTIQ4cpY+S1TWbrvn9ZsHvgaqThz86S6bQy6M0e98D+YTp9Dv5AFqM89bsXD9
HaVpRId0iy7A9IK7jPp9EVNoaIhfOfNv9iB24TaqE8uG0XeNaXJpMdSOoX78HU3mL206arEApTlw
Ty+3Ne159fX2OxGdnWakXYBQEScnZr1psWd3cVMih1C6xKpeq1IoprU7I9HqnTDABywKT0mlaidX
7u4lQTiZZnkU5OxLUYwPuex50BUTayr/mR6SSvrXnjK5PrgCGZknKu1K3LlmSyIpgeeKixaRMtLA
WYjryhboUOTDWSTou1xKDqIP7k8XN3lrOUGPOkXoOmL/0xu1TSh5jtWu0Yst7Dyi1TLVJei6ebjP
IlGVu3Qgh4m0Ujp5rWF75assySsJ9rIRNCvh9qLRPI8+SL4WST54hDsOj1uJex0dMnWNaPc3xnq2
8XAky9NYLXfGVW2gitUxlC2CD+qIO+HxB2Po36Em2phOUdn74Wf5/jpBfdO7++iptOO3T8Jn/5R/
Mzar0LorVOfUgOG5yZvMAFg/T+ubsEglJWLBWR9tIR83hmn4o+4PUDlsyrLZDG75KuWlaWvVWqha
/Ng81Cbr5HBz+gbS7kIJNGyrofV96GsHfsG72F8Ddy6cY5b4r5npxjk7ZVpaQuLWYCbI6DTF+mPt
B19vx72FW3JqTvJ+Z1xHk+ckJGaRj1EisJ96+aq6j236oQDt6l/N6kNVD427kisuPOClC3vT5Xa2
pHqoTXcIwolwY5OVjxGU0JThJcg2TqrwzULNuvsirDIoL31I+glQCU8wEqQXLq1GbW4VeRnDdHVA
MtB8EbeZI3/lPaRv1E1ybPfRz79uf9clDzm3OFsnKp1ZkgOuojkjPg1KdoLp5SkQPv7cCo07xktB
eFLXmkUWvbAAmMbJxNQ0bMt6OBZltWF0Zq3sIvN95qceQQ6OPUhLmAum1Z7vmtVFvdln7NqTf9/v
2mMF4FD6lt2rP5loXoP0r1mbuT2UZS5VcqzVOybZDvo+2Et35d34CJl4Dwjy9jdc8g3YQSeMHyij
qwZDF5p+QT7PIUMHSql+8Xa9beAamzbRz55ZmNZ79vUMpkgbMcECxCfxsf6QHQYEaK3aurSJ7tvT
6Hynfvzn/ToQLdw4TJ3zQqdWdmlVDhkhbfWKGCV+lrSTIm+7eM0vFlJRwE2035nRncZlZufK1UrZ
LfsOatVj+GQ+fNb/ko/W43gS0aJ3oAXdMA3kCGsEVEtnC0jVpJgHporQdbkyF9ndDAAAMQv2mrTU
bU+hwrFaoV7I5yfk1j9mJsc52zYE3gy/zCd6vCeY69sNGWHmmJ9BFUZ74yG7L9/0Q3FnHceV0PG7
Rjs/beeGZ6dNyxkgyBPWJ++/9Rgen9L7jqi1Uz5RMvuV3xcIJ0G9WwMxpHP+Lpy2TePE34fNYGvH
VQDw0hVx/nNmx1GHFtoTdX5OXW21g/Gpcto7yL238qeJUmfXb62Neijug6fo3YnWeGcXjQMCo7GJ
l/GCvNwETzcziyohp1O/a9AQqxhy7V4if5O6v0pYNrKVt/+CR4M2m4QY4YagAzf79nELO6s1ETMp
gYhsVG/L3UudPQcmFAphAOB75UJc8GWkcyeIBzztDCNM6z9zMmFotYJqEGSWaYswqPkTEgwChfzH
E2DcfPSNwKBNzwIq2Jd2UkXKXT+AOLA2S+E0dnJNS1rrVzpH16BUzIDpmBiCCXoAfi/NhL7h6Uk3
cDS/mN+M+3pjIEmFzHVgIy/WO7BCnGTJFh7MnbcGh1gKsxe2Z+e1CMuhQDSEY+NUfydv5X38rNwl
hW3ipBbENw48fPkX8f12dF+4Pi6szhzGjAocJsZqldz17Vu2xnCzcACQkacShTAVoxxzjKLcGFEG
HAfuwnKbi/RUIuAkn6Xq3o+2srcf1kayFprHbOGZwdltlUeRVef5ZPBO39f30r1xN95ZW+FXtRkQ
mbDFu+pw+xMuLnECllA5QZp+DpIAU6h1tYhvGll/aqx+T8PM1q2/FeMH70zblYy9aKzpyS7uG9wc
8GfAv3bFw9y1adFFPEtJ4Sd27u4xgdvm9roWPZJlwYQEkHESl7k8DWqj+JnGf45HWRyl+zg4BuJD
Ta2mccr2izzY5vgs8yAMvsfNviW5Wst8l1Z5/gtmmxlpfdsXKXSGsjsKJ8Vo5Ce10H7eXud1zJTB
/hGg4eqjOa1MP+IshiUC+tR9BctbE32CO1YPT3V/V6tPgnhS1V+3bU0ZxeXdeGlrdtyALAhZMsXn
ofluqPuUuZP+XgoerHBl89YWNbv1pgpwo2YYqhkQMx9D94vlMqn1mqX3vbxy6SxUvuhJ02un2mxR
I1CnH3P2BS2RKa0InKjjB+Yx89+hKnTCBBEzA9qTVNsP/U/Riz+51pqLLl0/5/4xi9elEkmcATw0
jMStwJ9VWx+NYO0WX0ilfiNeGIEDI0qyeLm+wRKHoLem24e3cp2bjtRHGyl4KrJsd9s/lhY0YWv+
z9LvL332JbVyDAI/gXs1VsYDRGQwHoXbsdNfb5tZWhDkN2AJaLTTVpx9tziSirChqeZ4tCwNy/vR
QzYuUmBinGslQ5AWbIFLstAwYNyClH728SAwTmLFw5Yc5ndN4z2Pgw5tW2JTpNlFUX0QlWeJyeO4
kG2rf5SlT7pe3nuVZhfKjzKKVpa+9IQ//z3zT1wX1PKrht8zau571kpbtZROWp6ewsh/rmiXxIwd
GBRlAClAiZb+cbQhV2IohFqFPNHLzd4cXSsPUVczC5BWlp1Ix15y4OaJYdBPBEoXX29v9II/meQz
E94cPC5DgJeeO+peOSR5gDVo7GpOYvx9bFcY3dZszIK05mZRbLl+7pRBao/uPh28DQJh9u2VLLrR
2UpmLusVeS9KFStRYQWrvwpM78YbP9z+b1Zmd4GfW2gBN6xFH2DYBBt4pMoqm59vW1n+YlQi4Bic
YJWzI2FKY2jghtDSSRAmIJfOcORgrYSS5Q/2j5E59aXfN504ltPWCw+p+pQYh3Bw+mYFfHh9z+DO
lOkZD4ZjBeTwpYMVqeGGvcEHEyqFvLw+5kpx36h5jCi77HSSu5e7tQ7S0ueb+hxMPvEYgNPw0mYc
GlFpJVw3phnSTrXuxSTdW7X05fYuTXt9eVfzXiNkTSEfQ3OQfhEVoTTksJOR3T4MIxOa7o/bFq6z
gamYR94IIRl8LvOWqd9VjVwqvJ4MM0g2XYsSe+R3KGtX6bduCBviopesxL9rt5juajCMtMXgbp4T
umh6pTUjD3QH4qVjL1h3haW8hKX+ADvrWlfqen0yKpvU9QBXgC6cIwVGUqvaUsnF62DTWl9VZes2
p0791ojOn35IDFHSn8bUCK7zOyZwJaWpMrLhvPno9a9uefSat1I+jWs0P9c+cWFofnlUWWRoccf9
LJUfTKfbfb+/vZLp6F86HYJL6AZPxbyJSnLy/bMEoFLbMatrnYymvxvrZz3dC/576R2K7i6X77xq
pVi5tEPn5iZvOTOXeWnYlHANIhUzOIN4HIdy7wbfhB4d2jVc76IthukZMAClDNjm0lY7TppM4OOd
UXyrzfCgauNLppRboWxsoDErecd1kJjY9yYMvmnJ/Dn9mrOVaUIdetl0K3VdgorTrjO/uPn29mYt
naVpPBJeE/5Q5/rtWdiaaHnAxNlkv7ThtQjv/QGk4kqZcsnnGL6CuYIkdCLivFyJJBVJqhiTFelF
dwNaDC+3l3Edw3mUEMB5Rf6OQrNP1YhFnuYFvKXQ3er5F9n96alPSnhMhsiO1uq6S15wbmz2VqCO
7DdNzLVkjioCl0fNeNG03DbEY7VWC1hyAYPaFKOrpJ9Xg+h1Z3ap5vPhigL+gXJvReBQ/LXEZNGK
MukkMCY73RiX2+OXmUZHOM4dS3gZrNyWrVfBEP84+2GLzozMvppZdAKRFiMjhzM7VsHPUTqJUrRi
ZnFzgA+Qm1I3vmKtTHOI66MAM2ak3SVwYByoYFS26vXfjEZ/kD03WTlCixahdAbnBRSEsarZ19PQ
6hNdriM3+Wu6zivDKYSj0OWbOtvfdvOl00oR8f9MAdG4NNWqaV2FGbSqxXCoomMBk6ClkUKumFn0
hzMzs+Oqu1rRNB1m3Hirt18b/zUP3m6vZPGj0ZNB6YGmxRVK2gp9tQSw/5viuw13tXYSLRdcKKrh
K6FhcTEEH5FpJqLDfPbXhy2nUxIW01Voig6KEzIn0KvDyv29uDVnZqa/PwvWcdKhajeZiZqEQrXT
B9tB0u06+w+hlLTnn+VMH/bMDoxoyPxG2Ck1H3k/8y0dvf+y/WcmZieVQrWX0tyB09Z71YKnwHoa
+5V6y/L2/7uK2ZmpVKsptMmRKyna+d5dE+0LDzpANbPb1ef75K7zhOTsk82fEZA3dlWhYqxJfejB
umkccEQB5pvemJvaSLbtqG4KvQnh020P0Wj9b99znjUg+Oa2hYd9wmsjf27VvVutdRdWvFyTL90C
gucgMnNsxKW1MfwnsbZsYw3/u+Lj8+meQs86SZQxInkbq9625k6TT8ZaAWnRN5gtBodGxcWcD78o
4uD7Uo+VLv/ppnYxbNv4JXY9x4Ai93YUWqgPcymd2Zq5ui91QW+02JL30q45BY/ZIzJqu/5gjDZU
HiQPz83B+OO382SUQSw+FhfUnFLUV42KGmROeBU/K1AQJr+MtQg+/e4rlz8zMSVkZ1Ei9OJaMV3W
paeoYPzope+R5bTmJ7ND6UBd8e+FetTlgibnPLPm+nUsxQULyiEACmz5a3pX2saDsA821l756/ae
LbvHv19vFmiNFvGUTuVNWwpQMgcNYi29Q/7daT8y7e22rWsCL55+51s1/ZizlUV1X2mVjzFxOCRb
0QneVMfbGo/tqTygu/RFsK1tu61Pwl7Zl6/BJl9LzdY2cuaglee1YpHxaf1SOwBgaPt3DYSwpHyV
84dW/g8vjvPlzsIyUMOo9FSsyan6IzYGxOBkdTeU0vH2d13zmN8gt7PvypxSDniR71p729L9rKUb
A9TTGB76ZpPphyzgDvUPrrg2RTQt4Ma5mINMR6n3tXyia3fL6K21wqPVf9bcySaj/VYI31PoFOVK
BrKyh8osNmfuWPlehNEGUvgEuqqic+BKkKuvXZLZSbdSnl28Cv49+3PYCWNSRSRO4SVtmCOCVKOs
89dYMFZWtfYpZyFGFmptbBPMiNlPLXTy+mQ0LjXAg985g2VXa++HtWXNgowX50juKNhzhwejfsyy
z3Lx6bZbTj/5lnfMQktbxDmlJEyM3ad++KGsqpZeIyYvwskVAtl0PT1sMWD29ds4CK+SFdq55L/A
ULgddO0uSJ/ymFHBRF87cWumZ4GkNOVCDANM62r2piTNfYiwmWEMp1gNTqUlOmOe2pmkb7VeXLkf
lv2fLB9NcybWfweDs8OewhPSKDWXUSioTiz+FEN/7yfjbtKPS8rwAeqSlZrQoq+QQDAWxaMZepLL
sK0wKdjH4XTitG6rF902lVT4pf5LcRDKlX/MzA622pilFQ580zpod4lpOmUXPLWBvEmUX761Rsmz
0IbCe866vLNV6bz8AjWhIep+E3x7EgbQj8VDefBg5jlyA52QoZW+hsc1dMDi/p3ZnS1TL2ulhd2C
tK+W7DqJHKvZ1xC6i6MtZ++oa98+hYsX/Jk55XLzVC0cEW+kme1mbwLYYfO9ytAy2aHQddvQUgQ7
ryPPjgRc8WkmpvhlL0d739t02UszHqi0bC3B9tCF6pkUvG1yaW3nJqefdHYU1MTLizigVlDFfyfm
ndD83ddfoAh1fEHZ3Da1tGvTg3eSmmKUfK43VTZt3aOhRTCLdoYL58U32bx3h2wnyxvT01asLTfQ
z8zNnCTJDCVvKswVZCmGeox9hCLNFxOU0Wjdm9k2T341ur5idulFcr7Iua/4cW3kk+RND6Kp37cZ
GTuAFX2NCG8poJzbmW6Os31TMsaea2pLTtZ9i0RH9J+jNeLi6Z+YXz5TzVw2YRKeCPEuTdA+aTy9
IGZlZvbY5u4rd/jKJbBmYna/pZmQm1ldcmXn7j1giG1RrT3eFj/UNIkK5e3EITNzcAo9RZBOEocK
DAmS/7USeztc45pcPLj/GLmav6I4FZhVT0AyhuHbWH8OkOMMKML2PyrhUxhILyaUhbdP0+KnA4lK
u9OwGGWZ7U4K2MB0K3YnGr6V1rP65ywW9LTO/v3Z1vRiOrTClLQFun4wreDJj+ile5mwdYf/Uo+A
a9Skew8WUZmrC+t+G3TwoLBHsD/YniEkdtDUp8Jf62ktO8M/huZa2o3RxzJirpO/kebn7/9/Xngl
pC6GgH9XM7/rkVttjIDXJwh8huhj24R3p/kSrKlmLwAr2SGogNkmICcwIFyeT3rBstkCR3aGFygy
3JdN/zM7QTDu7pJj+u7t+1O6HzbR0bXj0xoCeDGWn9meBddUqOrBVFjjME3TeLHv+EnAYFkfoCaI
hk4UHzpeMLddfuGugs2Q6WiIzYHlXyFsUi30mW8DcR1vg3ajtlB32WW2EdY0QpdegyDYIQACfjvR
SswOVwQTmJ7oFkhArdmqQ7IX4nHnom4bl+OhVn/RLn/UKGqFw6SJvtb/X1onQCKwxhMTA39ebqw+
il3ahaBp1AbRNCWW063URZbdRFntcIjSjehDGXn74y4cDWTp2FKZNgUBf+ZNKTp7NThjvNbwj6kH
B0pKJaP589FR+cLMzHFQChzGzCDfAGJZyomtNp7drU3XXUtPwFFzvpjZLTxG1uh50y2sPSWP8VO9
s+xg+5zuYOcbEV2aqmjVj/YB+hVtjWhxIS4z2MeUBRgHpjp/F/jOLmY5bdLBlWj8xS6KLtb4oxtg
y7m9VwuAXCQL0GClBTtJ48xbCO2oVXrS0IXTB/U5aQF+Ya2+QyYyPQnDQOmgF56puRl3EnmcI4/h
d4g9gIjpbWQHHtJL4Z8TIU4/iaEAWJYgmZg32fNBFpNeYd2t9lMrPkVetEEmCO8d0IO1Vi6/JWc9
Nza7nBpa3GKuY6z3esBRgjY4sl5qtuAPP25/6oWbnWXRJebVxneex5y0oBBjVfhrObSRE/s8beIg
EDbSIByLIdB2ZWxJNsR7v+o++3zb9kKQvfDiydXOXClt9UIPpjaBNjxLsiO3L3X1Kkf3CaU/afu/
2ZpFvLgtpLGvsOX13X3a6HYZVo7aVts29J/D1kLPr13ZxIUwB68BRWcAQRB0G7PltRaMpI0OLxHb
95zDN+4X8Q7UzqcKPINurA0DLPgMiGvouICyw6RgzGICJeFYNfuJk6jxt1lZ/VTq3tEFcaUdtmgG
QRZOAlH0Crw1tUo5CNARtWH+kbYCQpPls7V6+S+EGSqdE3phEjvA1KVvGIGeaKoPgw3yqNrWLKLw
VdT9jzHywm0AZXXiolQe6u8Zl7TdjvqD6yWKLdYj8hluYR2jSltLgpf28/egMR9Xg7l2digTLZeC
sYAVoFWQ1wQTEI2PWu1IETysKydjIcUiTaRLOz0jRbr0l6tPqRv5VRQicdI10kPYeC56nXUHDUzk
dvDOCPUaXPlatGt6sjJeBs5aQ/Pkt9D32WEE05b6oYc8SFDaxdawqd0Ydvv1I9snNqMJf2V7gzZ7
7ODO96Nz0v4aDmtF6qU9N+BnmpDMzOXOU35YljNJVfgJ5QhMqpFDO2zC99txYMl9z23MNtFDhbZV
NWy45ljuAYhJR7nyfxhJtVY9uloNZQeyOJRqQJFAjTS509kHRY8WNiIvgylfVN6NoXqpOJu3F7Pk
kcj46BNzKDjdefBuW7mo2skjLWj3OwtN5rTWkUVNS8lhwAQKQH1tVYsmpwczdUUiwLy06PeGxxB6
kjh9jwLhiXFI/v9tgNAkX2upLVU4GJz+19Ysl1IDvQ11FVsDvcjER+wwhHzYQZ28HjeK8jJQfCiF
7e1veq1EMlFwn1mdxVEdwsGs6hEP7pJoeuD0RvggS1n1zXXN4cGsA+VJcnXtl9v1Zr7z6gY2iFgX
3aMnSi2qM3G6GUdZYmBR6MWjJbVlC9l2hRxyrjQSBBWCJf30K0/fdoGHsGDdhbwoYlnJD24UeF/8
VB1Q0RZqH/ngVvt2e3lLXinDGwXrJwK6+hziJvZd08MTzGWUNzrjYQzFCd6aSsSVk+D6Kp8QLmLe
u7C0Xrp+GRhZDvYXHZxYtM3us5LW0By+CqrijMpK5fkqVGKLKT9GtWGkJLWfHbPATVprgPPT6cxP
uvu3IG2S8bnp325/tt8volmxaJL0meTQFfi356xBkNq2mtKAmFB21NTdo7Th+WL325/SBhW7XfPi
bZUTZGsCOlumHZ7CI2Oq/4+069pxXFe2XyRAWeIrFRza7hz3izDdM6McqCx9/V1q4O6xacHEnvPs
RpdIFosV1/LyLdyp3XgzecWmo533pB7YU+GIAscVR+r043igIU0pB0la2jlmA/Oa2lNHdvjISN8M
1rHoBd3baxb0ZCf4NCdg3A0iLTsBBjJVpYNUy7+UgdmPnRRnH9e3fe1wMZgHD0oFvCnAas4VCZBM
6CFa6I7kcHxItE+9HI9VYaN3ZBaFHMu1PjvgJUsMbmd0fqLTFP1s56KYjinOwoKoumHu2O17Dddx
S8qtpN8ohjPOnmli8mr4SKybXPT6rq0TWQ7YcAPaBayvc+GkA2ED0FPBFVgAzcTaWPZuQQmPkZG6
vqFrkdWZqnA2tcpny8wXVTEf6shTblTPBlEhUB0BD+4Xt4Enu7+vixTpC7e2CYsoWbrcnPCx1XeV
sglE4NYr2Dy4k39uJ+9q6waw+JsBMqyn99ibd72b/qM60d1Bce7n7X0AUjqqH2Jf80L/+uqEG8qp
qDETKIwK0d1v63l+7+8+URPaoIqyv883I/DuBCe4vp0ILDDDCWvH21a10pAY6PDmZ8bvsbgHlqJw
dG1VBLDMF1QqCx4+Z1I7UibxUMP3lo0JiMkyRRbASysR5u4KTBFODdMMUHzkgQASda71atalavet
GXFJp0n/DIuvvMsOagNbOWU/a8VyFD1xjDzdzpgOCdP4XnB6i4izW4/H/tSn504vzeRWqbVFOdH5
62FG5E0GfZ1vABEazm4CIDpDf5JrO6OyHN+MRix9WECQzpXO9BAi/2fGweVzkBCDrQNrBgK58x2R
gTOfaovfn2i/WsUbgC7L5q3ZOdeXfWFuODGcEQCfCRuUCmLS8jZI3Co4dglOwBAMea0fMOYfAZYF
qiHwRJ4vpxuyNG5YmjthaiV+j2alhCSHZJqeSfcWFdmxzjqHAbu9MyW/yOadob5fX+klX9Wy1JNP
WJ7OUy9cSaIw1/EJVuhGz3ZFk4hmvyePeXeqRN8GN3xSJtrsyK4faCJ4Ki/8oEX48noBMQkEz/ws
Sx82OYINOLCtjkblVygbHctNHf/MB0FUvuoBnEha3L6TZQI8AWNui6tct4ZLwP8VAbJjBBM6K7dx
N+yqYBAc7oUjuaxt4R5DLhDNc/zapHDqMYYENxkDoyPN03Fy604XUVqsmSJ9eZQBJoPs1MWFmGId
Y/IFdpC5Sfoyotwgz65AR1Y6NTCJIWPmyAYKBhD+zzePza2lMwkJGrDLDoAtml4726/ng41SGhqk
Fcu1gkeBzLUDO5W5XNGTAwvjACMABDJVhLolJoNhaqofvXarBT5T3dm8i5gzwRJJ70x1sqGjpey2
+c4sdwQIoNe/ZvX9RGJzyQEuyUD+opKiWSa/Fkq88iYk1NB/BeMDWuukgA4q3GpklT0Fgx71nZHe
aKUb2NCsfdd51fCRgd4nEbyqawZKRwgBjw+nfpH/JWOJtE/WgT1P/jU375VpoRBjO7oiak/TVyWB
M0xf6i3mRVnAIkEY1SYkNV7mllt9A/fBV9zs0Ku03xr++0AV37qLKbmVaLPpeoqmHecj8jQnB9zP
eKN46a64tdHLQLft+wQno3+dNwF9qNzgGHmv109q7T4gqsLgyAIQcxG+dWnTjIY+wH1DaAnNmeN7
+y+KiHj74QcvIA7wSrlHqIntsosZlKGYgH1jgOiuVLaS0giM40rmGTRUuG9A6sWAHA9pNKRZGWaA
88eYQAGwlHlQ5LsedaF9LbPc1epWfug7tdvnUyubzpRHxdv1vVyropgGJrGQpsFHIMt4fgfluQnq
csIXVNFGlfd97UXkWEhOzjZh5tos29Ty3qyAvKx/BbYX6R9RvQu6+1jUabdW6jz7Es4CpUkYh8kI
LUxfgSw4u/UncwG36/zqNim6OnbRwbiPPNvrtuatqA1i7QYgh7Q0i1kLXS933AabAWxjQ7aEeoNi
bIFwFIevZBYkHtY0F04NyndLak+5MDFDxiYFbaZAsFI29aj4dhN5U6B5gkNdM+aY4VOAZo7xoAuQ
k9Aw+2b4ZvecSNZ7+RAZv6W+7lIAgqtJ4JO4CwCwytrHDMlVy+kBqajAtcyj9m/eFQyX4g4t07MX
OWw4clKNrDF2dosGsg5EleAuN2pf8sH9rQlc2bX9Pc3fcj6dkrSdFSxk1aBdJto/RQ68NVFxc+3R
OpXBOeyp3FUsmhezHLozUsQg/MxQait9gIeDWeL6Sa4tyADlzgIsDzocvnUT84vxbHa4nRLbhf2H
HGxykfVfW8+piOX3k0eYVdqE0gNEMMSHUnCYTS+eXTSAY5LWRuVdoJurKzqxN9xN01iqNXa9iOtV
R8/JMRoNb4pngW+xuqoTMZwmdIyZrGU4JVRF0chn1TUtpDezeSbSrhIxYaz6+KdGlNMJNYzVWR8g
DdntNnufQToW5S9w8aPqrbW9skQG8JfMdmgpEHgta971aSqfiy4AIWFJYYG3MHtuyluzvRvno5zc
xU/X9XBtO0/FcEqS2wNrKhkLDNKnsNEpIDUb3cWY46xv4NwLFrX2KqIYiy4hFc1cOlms9YlK6v1Y
qGE/wpF/B8alHVH1I9kHj1NIg7/QRlTXYfhB0YnCz/IlJ5JqozUxRQJJsnFjJ5tMBYHaX8SZJyL4
yXd10mo2sOWEhrd5+KkCqLN28npz/YDWIpFTKdy1UmM11boBC2mBtqN2DZ16gSVfu7hIDgKzDsgO
S978fKtA6ohKiwEy50I7GGNB89k1NcEq1g7+u1gs4yFGjpm7R2REv06jmnBEJ5RTNjMmNXMEcQDE
p2O1aYvUTQaBBqwWWE5lcg6QWaSKiQcTJjbE9FVxaMOatv2NnPvD5DThLRpX6kGg4MtecRkX4P4B
J9YAaxvQLLnTktowqaMCtQFVxegh2uFI/iuZRjrXn1qwva4Z33XSS2HfdJmAmEIocX5wcZaGXVwH
qCA5utM/DTrNczqB+fg1vml3mp8DiLR4JBkdQWx/T3Zk0xWUuCZNPL1xROmAtVwh1v7v55iL73Jy
5cwySItawtqLg70xneI59NJjsAU4YHSj7eMn+fH6+oUCuc0Oh4lVZYL1xya1dzFwAcMHQL9B1Pga
ONmu2vwUSFzU9MqOm+r5EuchD7Q+hcQBPfpUoqkz7hP/fkZ1pMDMn4hpdi1yPdtS7tpE3TDYOYO8
1m0P2mHuHUJTWtLiTnfkH+VtSN/M2r3FEUfAZYQ59QULXrE+Zx/A3aECs/xAnP3+gObYqD50zPS/
wv0bykCBhY4EoPeKEDRX9BrFLqTUFloomCS+O8IIs66werQndsbSwBq4pt3TKfV6y8Rk9087QTnY
eK+Q2SIgbdUVHxU/mgJeMJmPOZKtXbPVxwOxnlp5Z9qPYVcAUSNzrcbPRYAKl/d9+VQwnwJTAVV9
3nbKMZmqOcenZo0XD49K/oEsSy8jmTD+un4UFyeBHqYFWQPxBVA8LpKnDZFms4lAstqVwFhjs95S
MMqK8Dsu3oJFCjGWSiBezgv7BWLlyixi9L8AjmzeN2XzMhIVw82F+fLfl4OCporObmArIDFzfpN6
rQ3Q5oeASY7CHzkSz7MaOtdFXLg2WMvSAY8yPhqUwGJ8LgIMUVqG9CRKedXHpD21M7ovUb0A6m8R
vxqm4LlZ2znUJpDVAbStCl6Nc2laUU3pbNQoPcf1q6GEBzuqX0lYCVKhF/EsasHoG4SgZZYZDZ/n
YvKstQkMUAt/7bc5eSR+Npt9Jqr7XCobpMB7wjuGxAFaVs6lGFZjk2hKWvBNRJqnV2bo6lMs2rLV
tZxI4bxBAAiCvjFLWwB1227e2Rt1YWmSloqIwI5dqsKyHtBKA0AIvievCmWWx5rSQxLSgEjpLnCd
Qf6jRd2e3EmRCM5aJG35/eQhnAGXhq7PDCQCdXujBX1DWdXEtOqV1kfnyQS6MDOmOSGiCHZ9Q/8s
k9PBLgWrJQmxzHp6qnIFbfjg7Jvh/GqCq3Xhzi0dCQtEOLpkUc+xuKulW30HOkL0PRR2QM3WQiAE
vDZV8lIYZWSeALBJnEHLtv/1Ri9i9aVN9ftqc8rPYj1MlRrK34638DOi+ilUdmH+GVUTOh4twSIv
HcjvVf4Rxz1+ZdGqvdxDHPhkvdS4tYoEeeptoN0bw0sc+3nnwHH935bI3by+QqUgyyAzbL/nnooa
7ptxa4aebD3YouDiu5565tB8LxF9iDI45QCdy4kbR4As2QYa00n8YsioE24aaZcCrTfRDooK04ku
ENu1YDOvL/MyJ8gJ5u/+wAITPGOt0wfFQa7/SewfZfXCpMZBsz6yk7gfmrSb2pR2ILYl8HJKA4i6
ubZpopIS0vlBlbhyofkmmkGuf9ylKV/U7M+mcNrdsgaAJRK0e0Z8oAaPhfmeiIC1LxyHZf1AJEef
2dJJxCcM67o2g3qCDClqa4w5F8i/R0NPezPrvKkrbhFDicpol+VCTihnmPrcmsFTV7XOZJUvyThs
wF/kVsVA4xhzfGgp7VHiSthHhWpwYvzW0vmoKy+ZLFHN6t3CmFxdmw91UGyub/i6Gp7sBme4ZDPs
RnhNraONyEdLb2q37ftNNn3paPkpBi+sjla+77vddbmrBw3AUXDwovEJJaJzQ10kbIwSZdmPsdga
FuD37XCLdnHR8i6ytt/7jlYDWHcAYvFAJwRJRZQacan7enICUF/PBlAe0HEKMECgXarPelS6vZU+
THMkkL32ki88bf8vmrNh+gD8NLLYsM7s9zFjO80QPQbru/hHBGdDCnBfdlWKwyPt6I+1DhMCNmNd
+SuTcbIUzmQMZiGryYSlMMTxbrpFvep3vEVB41Bvi21hO/fqEygEBwofeTsJgk3RIjlVqYo2HDJ0
KTtxOroNIIgzs/GGKRcgZqw+rCdr5G6oFTSd1SwPqx3vjNm3y0eCpyc9JB3mo7dd+vA3F+DP0fH3
DnymqBFhSzPFbYajaR7M8ed1EQIF5LMCSRIMpFLgDEnl86jdCZ3I1f+PmGjpxkSvJB8sag3gb+x5
WUJx19ZPjPyNzwGaMVRdAJwIIOpzG2HmfWllDWxEK6eHITWppiRPRvVs6tW2NrObfmw+r+/Y8h8v
3uQTiZwOsNyUGVEh0ZxQEHcm6Z5JW6P8GbQCZVvV6RNB3OkPRAaf0QRBkX3XNQYG1mg8/vduWTx0
CFo1QEyjiZV/6NJhlhJdYzBAA563PBt38pSVNJLf5Yk57SwLzmvNB0az1dJiJAPkkmc20rsyCMq8
Xha1bfQ3W3FN4re94OVYzuDijGywe0AhgFV7wfKBlEhom9i60MzcukVzTcbwdjeAstoiaUIl0SD0
qlL8EUi45FoEvIs4HyCQlRtbva1rry1/yeCNECF7iATxSTXJZuHIlpVJDK69C2reNP1UFYfMgh6b
71iV30SAaaDSDyxhJAE4/cutKQynqIXLV9DIQTF6b4KFDlyb8TamoOndGcfBv032H/eBS5zu/am5
6dzsxtgwv6DYcgdJZMGVuBwUwVN98k38jHElD3WtmQDenO/eJS/ca9v2pnzI3rRjBb6q5C3ezd5D
KlPjnt2ELgoXo2gQ5zKtuXzCMoGDtlgQrvCgQmldFVpOusaZkNzaa5vRjVwgM/ZO62Eq516j6kbE
qH2ZaORkqudWbsqCvjZtyPwMZ0c5jG/y/XQvvzP3o3BA9edgUteN9voNdn0rYk++BCLhhHNh3UC0
hJCix4L3S49KiRl1J91IzuAP98YGYewhu7V9W+Dlr4Ygp/vMuUYhwtugSiEWxS6XeQYt92lKidN8
HdizfmdTyTWPliu76kY0gP3dfHGh+idnzPlM7cQGeQJCs4NxC3+mr9bd6H8+mrQDqw5gTO/lO+Jo
Gx38T+nbU+fDQxehzq4GA6fL59ypvmjrwQzwCepRU6Birfc409GXnO+rV/j5e7Wx9hrIoK4/b+v7
DrCAZcoW81+8N4wJpakJe+y7RROoVuNhGor27xq44Sw/dqqbZEIbUsKc3A9QpxG4kWv+Aqhp/pXO
n3qTYXLRhvRA1aneeyqZ/kIC+D9xhzEahTFfTp0rKYuhzmPjZMDtRGevkwjT8otl5NVHRwOTpWL7
wEPDqY9SZEMSyxDR1FRx2RZGuv2E5tx8Fa8V/RXuwmcwd+/AovBqizZw7YE9lc3pjd4o2qwEkE3S
3gkHJyzcCKkDSVRKW9UT9LyBIx79U5ga4PbRBHNXyjDW6mgdnb8AAbbMg/8Ah7BjPGTUqJ3Y6Z3y
AwmSgU4boVVa845OxXOKMrA4zs1x2WOQsH2N7+kxqSkmmsKeoujvpD80BBr53U/B7ViLFYHJixUD
HAQ1Wc7fTNo+CdigYXuVVwvwE+kv0zr06XOqvibA5k33vQiGc/XNOxXJOZxWrA1Rn0BkHdP0od9i
xu6ucIubapduB1BqalS5BfxK7yR0Ka0lHkB4ohcUIK4vfUWpDcTGmCtEjhbxKud5BHWTRyM4b53R
fClB0pffVfoGOUUbfQIdu7NFnunKASOz/Q3Agik8iydNUNXJLkyF1Q468vrNSNDsowdJj0AoE3V8
rhgdG5zbGsjUlglUvtsH4N5xr8tN7aBy7NvV9GPWZYE3tbqaExHcIRZxD1fbgAilYYAJnt12uOtF
HL0rdx9A/EtdCN71MtBz7iaYrEu0uIKQGehZZZh6HZaT+nnwcV0V1lKvEITEGMCmkM/mo7pQybVG
6toafBn7Ee4hQBiAc6sFNJRooezs7FhFT9dlrp2RDWh84D5gLgSjG+drC4F+kKR9VzuNnftFUO0y
q/avi1jLc2FZf2RwbtZsRGaRpZCRVmgVkT2E34CYr2ir+XXrzhMNZzdqgWAswEdeUw70uoJFGr2g
CFg4U1qRooqJjYYHbboNgl/x+FR2v6+vbVU1gF2n4MwMzAVwIsB4OAFzCFTbbfXMAKoQal9WluCF
fb0uZ30pf+RwZjkqYtT0WsgB2kGq3erdrdI610Vcdn3hjGx07yItDuptsPGeq4IEAKAxkBfty8uH
OQmW2dXytZ61Di3beridwnlG92xVHEol2tVE+yCYjHUBnS3iJvnGAuFeenwKMA9UlFnw0nPbquiF
FijpWDt9NoYZbYjVvA5lFN5b2Vh9TXoxqk4yVFZOATKVun1T2LdRGmH4tZNS5sCgFVv883JTpIBP
ogx+yWG0m8GiNTHDksbzfB8SzMjGUjVuQEvNDlUUti+gFDFB9z1UGJCSQyO+L0bd+BnaKXlrJ7Xd
yeNkvcYEgzZupMfdQxykChS4pqM6Jk7UqsldCVJ5EE5Xk01V1sd+mU7l7yGSEDSB1lL2QvSs3ysF
Q+TMlE7dq10HUs7rR/ndzs3tH8YO0WyPbnvdsvkemUFq58mup9opTMmxyxdssVeOuT+TedvYCtUm
bQ9f6jM0fsusfbInlUZq8oYHw80NtFWgdbKo/0kX6vVmQPewgmpaL6jprqg02tEBhID08EL1zqlb
hi4ImRk4Y7WNbwa0WJSgTRytt+tbsfK8nklZLvBJVTKe7aIzZEghTTXc6gDMj2hko2mTymY87+Si
SR9TmWxCC+0e1TjcXxe/Yh8I0G7wvi/cPlC5c/G6oiRyIcHstYlMy6l39OFJs72pEchZyV+cyeEu
jBTY2jTmeNXtGsjKsw+2WUysu2x46nsR/OLKweFygkkDeSD50kPFIEMZyjZsETo2DpkCxAWpOARh
+BdPO9QXg2YYW8Cl4FxCYwxzs0rm2ok6666Sexe93xHGWISwJCu+J/meRgayqm1dTAnPTBl6C4BE
Tksm0yPdwmE5mWjWRzfOUx3CEZ5D8KGqmTJQ024KT+2K8Pl/0xPOvhfoCOjbtMae5jEFdygFYU2W
A1pQkOlZ1UcF/WomDCNqytxz34Wk1dQGeqK1kQual9o4VrpNLUWQj1zTR/RQALQGRDVLPHGu91Ew
VlmyXLu6RPpTe0oq8L0Svx9exnDy//vencri71gQIbaeIEsie1JvjKg9yqBss6TdX8hBvQwBCtKf
6BQ6XxNIfgxzDqEncaTaD+gyb6khNcpvYgIiejaN4uW6vBXXjCiIOUF7jukKmUflKsY0njGDB9OV
Y4ZNGx7zQZT4W7nKZyI469i3OiMTwTsxAG800RSfgPOw7Zu/MPVATcHIJLwwjMJyOxfGtlJOy1XW
688aE/Fj8JRIv67vlrKYuIs370QIpwZ5GBkNmk5rh1nfdSQ5BfXAeyHvFOVFyzaGDYi/3hna245s
0DV/XfpKZhwbiRgOQPfoJebv1QxUowKNaQgRzAaUEduhQbdkeJsiuRu5TS8CU1t71QATi9475ELw
wi+/n7xqeQ8okaleVL4adkGib5Rx/Ac9Ijdl2B90HZgDs74ztOH1+irXNHKBowJrJVrxYCrPxVZB
KKVmg1UmY7Np1fIWU7r/3eovQ2r/iuAMYdYnuWYuqmLI8UMv548JkNBbTHBcX8ma4uO0FFgn+JcG
j0OJXFw6W12BuBFMH3M5+2o170g+CcRYa3qBiA7ejQGSZoyBn+8Ys5BhVvWydrpIYSXNCA6M1sDx
ceU8rQ2/jwzTt3s2Ptld1d9WWZa6mcoC/JGEj6SxHLcTSLGiRgVDcMss2o5Aj5SNWpqcOkrSe0PK
tKOEhK43lFlwp7ZJNNJAlsdD0FvzXken8Ns4qwmmzknA3tqA5J4dKYC7wKxAfBiaen4g+lA9NwmZ
9z1wsNy+rWabIg9kYYx1Bn8aEkBVkgDpVMsNGiJZ86UZWdh7YNoDlkahEDcco+AevBgM76RqDX6m
j4VjVHq/0dgIeHYVQzIoEUX3da/FvqywYCcVwS4tJXVnSYanVLPmF5U1+fNQEbTdkekOoB4zpjEk
/WAwRI80yroy97QilR+00QSoRj7q2naam/l1qk0lp4OVVPfajHo/zcaoBY5+UmSebUT985iNyqZj
efohhbEC1uXYRA8V3KZA4HqvxfDoD4NDAUOHMVc+oFaJ1BSZBY9PBv7pIQ5YddsNdbsD0I3+ila9
IKF10Y1uJY32rWJ3SUHHZBJxsa6/80gnIVsBG8HPe7J+SlhbLbEcckp997sGrJJueGPw+/o9Esnh
jG5dFnmlYRrJUdTMJyYDIHLwmmT2fiBz5Pxvsri7FOZsajILaRiDBJ8m4igaoomoqTObDqX1eF3Y
mqk7PUZuYRkKeNVg4BixkMOYWo9p0W2ui1gz4ssECtJX4FYHPNW5bRgQM4LmEXtX2IozdwCfKzEY
EgGACuQsnyUGX4LE3lWmqFa85psBaARpOcQjYDvnHGtCBqnXFh+wUA6gGy6lkKrIbSbZFnVAwXVY
049TWVx+Lu+SMbd6bGNlMQCAdFnuS6b83GasfkRztyZ4PdbEYfD7X7XnXo8JyCQMk6KLK5i6IKuv
zdSr1OcgEq1r7exOBXFnV4K8Oet0CEoxOmR1I7r0ayqT11lDaSdO7/O6olPDBAmty+UBe3IpH6m4
10A24G6AHFuqZZeoEY12/mZXbb9VYxsTznOFBHYw1bvrCnr5SEIcEATARIqCFTD8zhUUuKGxzQjy
KXKC96BjaeEFigq3qtX/+90G0p2OdhNkP5Gq41uVY7wmJJJr5ihatYnqwiv6fjfG1hZQbAJn9PJm
Q5RhLnmlhUmRryKhIcPqmwaibMD55ta4iaxG8OyvbRyaPtCqjogSDaacvxtEksxMrWAADM4UCsiQ
n1Ykda46W7+un9DKa4M0iYXmewvgb0u0dX5EGGBTqqoeMFfeF44udzd9hvxqH+wq2dogl3ebqmyv
pJWvBPZPgexlFecONya+8Yotk9A4Or7nROnLLomsmTlqMHltMHtlm+2UvPdNVh8HM9otCbYclAx5
boAMPEoEu3xpxyAfqF544AwkkHj27LorWo1pMnOqwQTYHlJzjjb0t+EIECw9AR67bHUiyNm1kz2R
aSy5hBPHu5N6KGWvMCeKXNJZ/8hmSosMebLre7t20cG4gjk+5Fk0jFeci4HJBNVQoDKQM5ONPIxf
DEP8xlxvkcD3r4tayc5jUARFabBbL8EEjwwV1yTTZ0NjYGVQnaIgSF7rbligrhqj31COqN0xN+9f
01B2+l5EkygUzy3VHnMtDBnEN91oeXleBlSP0QNR6ewQxfBy5V67G0NpoiwJPy0jOQR2/SnYg8sU
EPZAWdhhUSVAqM1d2BgQ6RYZDOYAL/XeNJKBDjWwMAP2Q5nUfRJomw7tiF1EAPw9WAIUhbXDXjh2
EB8jfkRy5vywCyRqQYFjIW2tm8ehGR+rcH6UQvShzOTj+kLX1PdE1Lc5OVHfCYArKQadIKqtwNc1
Ffld0puRY9Z6ILid+op1sDEqgbof9hXFs/NVqVNrayEQMh10gXsaqz4G3fi6vprv+VneAhGMylmI
vE30UnHHlrdGPE+pCk5Ie8d0V2Y38/SzS7dZptGieY9a88YMX6ZqF4xPTPmZEBCrZEep8vN5axUb
fXKM2avCjVH5gwjq4PJUMYKNAityXyiqoI5xvn5AuoR62YPfWGGuqsy0QxJnUr8S8nh9E1bloKcG
jj7aufFSn8sZSa/19TdpcxZQY1rgDDuaaXu9MP+z/40VYUkw+pi7VXiCgQhp7GBYSIGnuaDt/Gjp
71NwN+Y/ri/oUnFU7BiSKTYqF7bKiyELFo4dACe+HTITJMCt6QSBEF5wbdtwE4DjoaA6qPINrk0n
oWq80DH11ZjdECTpj2Wtmq46RK/hNIiAcS4vHsD9Mb2GtxqwVxe5QwV1tXFGLOjUYBEa225jAKbE
LK3Nf987Akb1JeWAyg8fUkRVq6VZAeKY0drmwU81e7/+/xdjfH7hsAygnmEty6gI38QEpntkxvMe
HYiGq1U0wOQ18vGoZNNE3+mdwLtZ04RTacvvJ9ZKUYJYy1JIiwfDm5HTNTPLvb6g5RZeLMiGr4Yk
EFBJ+FvKiIaqZjmCXKXTbqXM9pTyg4yPlvqqYnyBGt0nIngRNNd1oRfMO1pmM9NoB3CzStum8yNj
M6GTaMw3sRk7oOWhlYh4Z0X9VI2gKWuBd8P0KWeMbAx8kB68f06FNgky+9Isu6mQwXRFCiDdUEpB
xh+dyHyaNxiHcsLYMQOMZe6a5ehYtuSEc+KoU/I2JeZzX74iXeWmwQM6Y78muboBOSwKyS5ThaS0
6uXJnn3M8vuJ8jQDyEGCxQcn5EGaYeZbLwxjN8UTSFv7rejKmz5lHpklLxuO4zgJzNjKZmBcD/lu
PH6YXeabD1AP1qOkHNHPF9rPiNtCwFig/y5tMpEHd+kHg3cFIE+A0yE2cPW4F6AEhH0s6SF6AyYd
zWESZvSrWb5nVvhlmN0diCwtQRVppXcKcSGwFzDQCdQyDCCcb65C6sIeLKSXioP6zwwIgtj7+kjc
FowlqRP5tafSAsBWLwM16IMo+b3Sw4l6IEiwUD0FvD307Vy6bkuRoQ5LzwpQHmsa3hb3M8S6hhce
e0d71TA8uIlu8+dtSiX/usFY6ZLAcaoEOo5HA7kbbrdDxBqSViILpR6rg0btvb1LnbfyvdylvgjO
ZV0Y6G0WugCEeDyAyKgFnR632GfpCb3ZW+Is8LM5mrELp9wKoSxWrowB5qB/pXH2NsqscDYJlsY8
cx/uJRrdZW4M+tq7D/2mEIVvK7ErdvJEHKdEFsmYovRY3PRQu1VPwfJALQAWbEAHJXBdVopD57IW
d+DEGphKgqv63Vm177zP8SbddO/s3URPo+SPdyLf75IRGxW706VxGqro4AixlqW175hr/GHdYMRx
XyJCpxUNn9pN/fIgKuWtNLOfy+QCqULX7EEBMZ1jP+RbFJ3Quz450YFQX8spQ6Oz7o8bgBzKfrF5
FVyKJfHEPaOoJssIIAH9q10UhgbUNZqphmzli/xMf/jBUXUAkuHjYZ335U54nCsm70wep6lG3Mlp
tRynfkScfzeAwSLBXjMn3MzIZt4NLiajjrYjGtlcebnP5HIq24IXKZcY5HZO5YMj7fPR2MiyWF3X
14fqGYbUMEjEW7hMUatIISg1N3t10/3Kjxpa1SWKyWSn9vof8e5HtO9ugP8hOMdl3y7P8Y9cTodI
oWmJniwQQe/pD6Q2gFB1QMnWU5zRKzL68iBCLV4ViCkpoAahjInC3/m9NFrNKNRFcQZpPpiWfNMW
zLu+KG3VrJ3I4JSln9FvXMR4LhbAIHJovDtlNzl3j++BG/ijC26tW3V3jF9+mXT6GNyIhv4muold
/ZY8v4jmLxYNudhhFIhslAQXGFTOExtiI7YTVcVNKZ+r6TED3Z3odqyENkj7wdvDjCvKtLxPOxt2
yoLUqB0U4Vykp5eJdj04hr3oKVwVBNYs5GyXIiqfSZXKRCnTQkdPZ4QhlngLJtsPnRoPJsqGA21c
VIOo5c73nQjNdPXpgIuJ8BotixgF4O5hpLOONZNcY3Cqt7fVPTCXHM+8kzaxLFjk6hpPJC2/nzwc
MfpxlHyEJOb1ugP0NlqIiMFWRQBIGolMALeY/B2Iu6zHlC3Oi/UvEcCzAm3L4p0t8lxWxVgoQqNu
CmeC9yXqAgnrfoLmhdLBLB5Vtp1jZyq212/b6jOENBZuM4qZSyv/+Yaldq43gWXi6fsa3QHTLunG
8kA2tLMPUUZnr91H9Hag5TY4WjtVgD+7drsQd6BzWkZKCIhk58LJFFUjs6CRlt3dT6a97Vrix4MI
KmF9kX/kaFwaOJ+VnHUj5Ex7NXd7zamA6OooG9jIx2FDvNkAU4yHVXoR6vYOmTzVBdGNYKsXV5O3
JSgzm0sCA4U8PsToijhS0hKKYx6bH0B8QtB1iMH9MH1Zfr2Nfmgz1f6pvfBZ3mZO9RX7RESHtqpT
iDgwt0EMgNtz5jsN9VyNJnxBPu+G8cEKMDwJZi9wJF5fqkgOZ8KnnNlTGUFOkGt+BDhAaNhLl+TA
bZ4E5aG1J35JBv//kjjTEqeGltgdRE1SfTSVwB8M4pZoj1KV/rU2v7K68itFEFCt+qenUrlbI7WF
Nvc1pM49OMExj6f+mhTKGOLFEv1EuzLyUMtoW9WxVZBbede3d+UVBlokpraMBXwMvQvn16aGz18k
RQBFshJgEbW0EbVFrBwggIgx1YSGNmTc+IbuHOUnxE3SUnOO6GTS2fpIsidhW8/aPiL9hfGw5WGQ
QWZ1vpJKDYH828WNk2fA+K7u9F3gG0f5Z+v1XuVER1U413dZOkD56UQid3KWOi1ci5D4DTbuqPfD
PWlohz3c1prgGqyd06ksLqzoF8iJcpEVM+CgWc6AZOJ1TVgxoGer4RxAtW/mNg8hoSI7A8D8UuMW
QgzlFbt1JoSz0nk1mv9H2nftRq5zzT6RACpLt4qd23Y7jW8E2zNWzllP/5d8gG/UtE4Te++5HcDV
i1xcpFaoais9qE3iKveB1dqRxSV2b11GV/192561lwK6ryFmgunieZeoCDWldUKqHLqQ/Cd2hTOm
1MBFNBiVqxynXwww4WdAxqsOM3uAQmMFXREdQqUsfDnBcKmrn4k97UFNbYJrHEqmRuTiEXEbb9Ud
FnCU65ViIfZymmHkshOtOupMXrNuI6ylWq4sojwu9qRsEgUQCKql1d9LLliIIqdSZzUcCzRbjS3e
z58khZEfwi/5kYHOMpDyxsHvIQqVAb01MbNhx6ePziEmGs0scsl/ozP8z23Alc+uK2spx+SGloAE
AAva63dhYmMCSxCNKPaMjKVwtoakICULKmoBvY76bPniWSkOA6I9yTH8ne6rBtVzpEB/56HVsOhS
V+ZJZ1rDv0hURBQ4oZw4AUjKMYKw505xZft8dyaFUWwGw3cTYycYpAUVMVSNby/nSm33Gpty0Kmq
VKHRgZ3fdwaPIXPvHLud/dWqBmu2fHYF6i10ZSblqBCjEpI+KKD/+pYdgnOz4Y7cfc143LJ2jfLH
pk1Bc5jDHh23WM+DeBaVTaturH4aGGu3MsIzr52KajRk2VHJoQxq1EYI+bicDZqc2mx85KokI7aH
bbX5FTj5q34UHoOHcR8hSRB/xCMjuKzlsK5+AGVsUGZ1pYMn29TQjepXryX4uDljzD9BiDWLt/Sf
kvQ51SdUjkUZfXgCFFZYi7C+q38XgTqQYOOEsiGZF+EYbcd7xeX3mjvslS35nW47A61PTgfBPs/h
d5UROqqbmYE7nHXjWd2yeBvXgtFiQ2hKnzKtWjKO+C2T3oD05F7KGc1r31mdHz4sYnwe07ng5lKo
LY+rsJxCUtVmh7QEnjBQaW1PAd4wfoCsqLQJrXYz3REmL8Namhlzun+Bqa3OONCI1gOAJ5B0bQm+
dYk54biWc4wPC4NFz7X2GlziUdvKkTyLqxR4DQ+xQVQuKs8QeFDa6/btCDT/oRsrSosoatxYt7GG
PSOjqfJm7e2lcDcXyFEclyVHDD5v462wmODU/l1JuiMBrV5R1EGo2Xzzdyi1/cENglM7mXj0WgSE
DxorTrAsnJ8ki4skzzm+8xVY2EabrLAqCXUfJ5VNnjOK9AvMr7cNXHsfLu2jnlOaTGJZbmZPaY2G
WEP14Td3tyFWn2xLDOpulDEN38o8MKIDMds/3mOy594iQzmJ/6IserVb1N1YN+DRangsXoMR1+E5
5U9QF2FYw/B1lboDE0Vq/P+3Yk6wDUxhl1mpiz6iBh4Rb2unMvqN8CI93Ib9zub89PyZ4g9dQxgF
pTZKLsEwq6gwTb8oO3UvvujIHtfGXYdcjGQQpzBfEDnNBKldsiEW/+tfpJuwtn9/ALWLfRnFYRZi
F3keg7CH1rcDkPpEjOVdDcooAUK6HO2W4jfJzsL96yZXuQm5QHPAfCU+XQxQd95eydVPym+6BFiD
MW+65yHQh4S0GgxRXNTFzOh3EIAZIrzjrMRO3H7rWwzAtc+jJSC1cm2kRV4ABUpT/ma2742XX4JR
X8ZNvmG1Ma+7CeaH5q2ajaNPQIlUXgUOCjO3iWcrdmvHBjEHQ9o2qNgbyiyyeefdfRYPvt2geBUf
RCiqMZZ4ZRPBE6HxMxurgGFgKpsWx5WXlAJ40RQUrw2UXa1OBgPJ7WVdeUpAqAjMaCBjQyaCTpZJ
aoxJFl1CiaisLE5xq/gVLblTlxpFew4yxiaumYSOLBTkMU0/V4qvw3KZSMpUBeh+UxIyXZSmfBqx
pf8824kWpr8g1LXdNl2W5wkaB/sQhDiSsGsUCZ8ryuYfr5xOkDKeu5nnNmPqti4jj4+yLsAtjWSf
U3YqZDRjvTCyLD+Xla49eFJZPoZJKTOAV+42NLThHYTGBnQ30M7ZdIHXalyKgUuy9SGUpd9VeAFG
xzJ+qxszju9v27nyur+CoyK15MN8VQJchTHgFgSUXGFHGJOIIXGCnbwNtuIgOhjg0A8GLj005VAH
D9MrRZvOFb6p3HZpDNYkVgfMysVzhUCZoyaJXASYFjOrgjf4LDbr6EFKj9BBZ/j62rotTaF8PegR
WeIIQAq5ryGZl/mFPZV7Pk+NBuwyt9eNZRXl84VSjUMOujqznbjynAbxYLeQyb4vJv0eVLoCw7Z5
G6hrFAds7sAGS/R8yVyf4zFtpQKK1SCi0O+zdAuZT2YOfW35kHxFlJAQmH5wIndlPKSjgInHOr8L
ZaNvNz1mV8ZLlzHeBCuMc+iZWSBRazd4AQ/tBCCNLoS3vian2X9MqFuotvwgXfy7wpUwMuPe3rD5
j9IruASlVtATPMzBxQDVok2K8ETuQKostdYYPASsqbe1Q/UXCzm4693S2i7KghxYzXAJ+53GKiWv
fROjR3y+KNGcCsUbKlHuZ+oEXhIRp/acayax02PvDnjLyfigwN2IqU4ozeCNXzLqA2tuuMQVrg0b
/WBAzhS4IdR8iPoSeYlFOAbIWrpmZnWAWKiK8h0oAq5R+iYoJ+THEDF8yxuspE4tXzFq8iw0rw0G
KYdDVtxP+tdtB1m37X+o9DdaOsUdxKFhm5b/LhL5RaigX15nr/8Nhdo5zMZCmLWHbfjcdOMCj/Ak
34kax4gXa94OCsu5Jx0d6RjMuV5CbyZ09CUYo5KvPNn06cOEycuughQmFvLjtk2rB3qJRoV4IZD4
Jg6BhkkS5W1sY3kfqwnXoD3Xm0xwj4r2gKN31/C+bMpZnR/UoRm3mBWqbQLCPnNIunobRKli9RWE
3Zq4+H37J65VStGhD+4njJcQ8AlT6x7mYjamChgGpliwu+alxcd3GwhWBDaIvvwEJ5VRdq05FBj9
It2xEUfJ6EtkvNpfk3aXQJyT46UdqkZnmXhWoVeM+2R1DZc/kDpamKZWURLDD1SOgxPd9a6/SfCF
JkFrZCNd0m22CxC1XDQD316ZtVi1xKU+0PpAxZh3hJpAHr800jH9FwnRq4Wf8RdfRrkUSbEkIRYK
CBkiegabzlKDXRTdeR30uRhV07VDvLSG8vus6LhIwICSWULprJrz5s+y/nx7xdau/iUG5e1Kq019
WWDFuMSJ4kcR+ZvYEliU52vpB0w4gHsKM206JkuojfGLPh3SbyoH4bn3VbMqtxXfGDkyirIL2RkJ
7QQlK+mxZtsSlNqtWhdLzZNnIo7uKYkf5QRfy0eF9VWyen/h3ppprDCdjob3a6eQ0MsSjhOPCG/h
4E3WuXZD1cZu2cXRszXk/HpDemCVLdecA9SOKgpimNVDl9c1aqi2XSpocI6+iO2wRAWuhp5yppxu
+8da7F3CUCdZSzWPxCX8I2jcKbdwpo1umkAHAnEWkIFIrGHjdU9Z2EV5ClcpdU++HXKE6k2MyTlM
p+FL6ZCKEbSjiWomYnDOwfutlx3jWcVaU8phhMATfZFgTT1yH7a/4tatBsa08drDdLmelLNwgppP
BMozZjgkD50mGGCOdGu1eqyCzkYnEWP71nKn+hKPOt9oEGg0D3xSpnixpF3iqK+ibnmX2pnMcYv6
olOz6DnWYrAKyUI0c4Nm6scoMApjclh7QFQS7s8Y9R9ZIlm3nXItqa8vMSir8oknsc7BK4lbP2hm
b3d7HgWMzJA23qEzWzAtkz06oR5u4676h4jPdWgVSegro85c73td2ot474Sl9hJ66YbPlaMWyCzz
Zh+nn/f4fv0fDnXoeDnXyioBTpCGT3X5BPGlrQJWwFoYQbsI5hHOFbr2UoeQM+lro2hCUxuTp39u
LGYR5tlNPF7Rh3QdYMQwkZoeajkQ4L3r41OiPhLCWM/VfVxizNFncZ9C6HeouwwYqmAOewxVP3Bm
aCvbPjKm+3bb7VIncYdf/G+PcS7WdhJDd3BTTKcKmPa+Bu60BPyDKR558lQ7XheHRl4XRup5jGzS
t+rR9Vai31hBew6+AYR59PgaaIQUzKgMPYSfLgroyPlP7uwhbJr+KYDMVW/xFqYBXLLVQEw8GtIr
eq132if5DJ41J2T41cqEyfxjNJAOgDtvnsq9/jFNqPrKFEApibiyk+N7dQuVcVD0OvwJo8KR4duS
VR/EP2BxSYzMjVzliXWf/Fz4658wR4/FjmNeb6xCGaokbbTTBVtACyPr4/jntQ8IjIhiynEW+KL3
Nq0lviT5bGXxu62+dKkDNeVF6b5un4+fkfwahvLdGE0NASkBk4BPuvsg4IzKj7kwGCNh0RmvnJMZ
C9/I+ISEIiA9vhlP8TAFHrD8AQLE7e9JUvaN8I4iiKmAz59XehMTBLnBx38aJbTUsTvqcm1NFVr5
Iw3UJ3eDHz/etn/lpr7+UVQQlmoclw5MlyY+Q+02rm0OrfTjdgwtUXmdyo1GTmLLAJ3d48dxAqMn
2pMFLAZ9nEiljzm49vAxppH7OFUubLXsny8emLWAoMwSg5gbxhKqH0Im2lUE2mCXxBZX+NuR2wVZ
a9xextUDsYCjIlHd6g0X1IATQ2L0mMsMktqYpJIBs+qtCxjKW3ul4IfWw8IpMb/xayePUJ8S5wlJ
TAlt/4VJoBtBlAE7p063h/l9F0RdAceY+aPlUjGkxgYNwW2QVfeD4iMBiTTuYkJTWSqQs2uGFBZV
/FeAVi3kevH1EnomJ4MdEcSxiiEIm9uga+6no6UUs8Yoq4BO+jp6qdOglJqMzSrALd5U4inpK8bN
tBa9lhDU3c+VYKMpQ5jFQaeBw7BYhNwvpIKKp9umrDnEEoe6C8IyxqoWwMnUGN8OZ2QvJsw1BLnd
sHj8WFDzqi5ifinkfFxLgIoFEPxrRlEJ6Jc3q+aQhJ+3rVpRw4AC3mKH5uO2wKqyWBlTAjlObtOO
RiMY2hE0YbZuCmcMxpqplYD0n7cnd6edg4enyHzyLdb7bS2CLH8DFUHQ09K3pJk9E3LBaWb3U+70
aPqQ+T3nWxz3+7bNaxFkCUdFkBLsKWOuAQ6TZI+cAG3aCCOrZYGk0G2gVdece2jQ+oklpqmLeKSQ
RK5tG1MqnUk8FNJR898nlresrt4ChYpUuh4mKaZ6IY+Wur3WbThONkJvP9SpXWh3fuvcNmqllw8e
s8CjErRZWRYgFIRV+WhoX6pvpK+iBTa8Fzk1/M4ofJN7Rp/JRjiVToMhPP9y+wesbh/4/NHHPfPt
0FdaJ8rcEIywl4sgVOSHZiiZCouidjVwLUAol/RHJeC+F9VDPyQRXsKWdcHwc2Cir2a0+CMjgQKc
wNPd6FMMvpfBwzpm3LnM7zL/V+W76vAZSr+r7qxEO6U4+pwbk8d/sX4LXCq6eOABiYP5xNeTb/FQ
LpdVvIhY7OmzF9yyjoorXNWl3eQBpcxOUv5HGg8CspcoDftFZmD+3M6Vf8xgA79c2EVt2ZAXJbj2
Z7+od3r0K+yOfv1LZt3VK2d6bqsGyQl64PFipq6BDqmWCdq0uNGglhypopOg2Bhr544PGa+ClTwZ
IBZQ1Eb5cSL0aoZPoQFdqxe+M6ZNeIQg+FG6qyoj3YLKZa//4hmdTyvhBHVUZJuRdUSZ7rsTZXEh
FNB+EP0e+tNNcdS8wYD8K2gBDYnPUbWw25yR31k5zVdwlJGN2CdqHwOuEA4p98BHG557uO3wK/3j
s87ZX5MoXxyUotdKAoxKfuihOVWBSerYJlaXZaYX2nz31UhOpe2Jdl91ezm7q8Nz7VstAlvAWN21
T0r8lm9KfAyGqHQ7AV8TmZt66EQXln8Szy12Nn+XzIfw0B2aTfDQOilneJv4kJ0UYxc81SzxqZXH
xdUPoI5J5nGob8X4AYPneINTBFag/+r0UxGwRJyZtlIXbVWSMAllQIm+VUYbAtpWQ/odOH/iw2fk
RC85b4Vb/643sgPkDx8L953VWsQylrobNS0f1FLHzrep1UuWBC64KrVD/02Mnm87GQuJuhUTNR+b
TIGt4HPqvH2Z7MbkoR4vXsi6OOYTQUXW5QbSLcASuK6kqAJSJRwq6a2JGQ/qlQosJjMldOyBUkOb
yTyun4S1VAieNGuoj8NZ9s4YJBoSpxSdKduPgwXjRD8wJ0lmvJa++eQowzC5j0MBhmKMYtMfC4Ff
10UyoOYFenirQnwbBpA+uhGEeoXeTsCSG8VQjVc2abH3uyMX7EskD+S9Ip56+VXp79HqZwgjaMp9
N/asKO/sqTZ6so8np88tdcKXj2iM0jbSvH3rQetQA2UmxDebjDPr4bkLCgy3vQutm6SKqaajUcT7
sTqrDXGGwNTxweQLRsiKgCueA2pcdDaBkUkCgRh1oyAhg/7ZScY7ABEQbci5foxjE9qzpVxZt510
JbZfQVHBNu+lqUmEGSo8hIpVB+AqhLAUZ2m+pRSMyL4KhpFQFLHwD6OZ127kTz2IVkWAJZ1uDOnk
EE4xGv6V6w95e4qKxrlt3MrNPAP9D48KbG09glSOB17MPRNMConCo18rztTat3FYdlFRjQehT1Er
s12yZ6R16mjCZy67IvSjC1XbahOrh2oFEJSx0ERHRwTOB52F5IRA8yCY04Im3CZ+sQ2nt7E5cll5
Dnn7n8/tIwkhYGwRCVgUJOjrP81UEP75emsKsmeOxdOIGn6gOH3G8I6Ve/8Kh3LFghcDqQY3ppnp
5yE+Jvxj2DFC8kqgvIKgHFCcRD1ERbM1G08yBbE3FYnxRFs1AjSuSDAiXKHV4trFhUlU/CzAYklB
+9Jkk9UVwUMWMd4Mq3YsUGb/WLzIOl7jlJAABayJhoj2YvCd33Zplh1UxI+4QAf1PBDK9E9R2uKI
XBfSpP8JhB5Xl+Rc9HFA0GYBQbtG3vaahMjLaAFgrBVdcdJSdIZKOSwhrXwOOsHCkKR124615DLm
OP+3699UH4v9mKURGxlEPuAtmI6hcpDHGAznYCMcRasIs0PaoBgQ9PgYJ2AoVO2Sh9hEAJ3PLjPk
nrhef2liVp1g3iLq8rz6UdQtkqHprNE5rG7aPmn5pRxPvr9P6n3nH/nY7tr724uwEmyv4OZ9WKxB
5JEui4TZJ8Pe7ULd4MKXRHC9mDGOxNpP6gy3na7VhT6f4Ti6a6tyn2aPty1hIVDXRl76ujYQIPTS
q5e5QsMz/H4t8Xq1VlSUUMJkwqQR1iqRyaMWRZGBHhJQWevj3dBxth5rzhDmRlM/6H78X8Gp4BH4
E+Yyeg8HgjymHvQLcMjbczrd1cpuiHRQ3uwzTmCgrjojsl64+lFz+FF1qCsNzPhc0JkpIpaX2aEU
oZ/KVAeQgr4rD6T5c3sP17xRhEI8lEjAt4GxhWtv1AapLgYdeK3efaUV1O6RC2v5zCIic0GFlYO2
xKIWtG9ALFHGIeacD2hNrKCJeije1aN3eRIeqs+c1Q7JMo0KzZonJREPhUmz+ySn8Fm9xKfxT6kb
xV5Fbdu25O2zfM+c/ph7VOlosjCSZpguVCHx6wSo+Dq1+y/MJ8hHaQvqlMAoWBRsDAtlqkag8UVO
sgFYKHRaGXjlp8yMoweNxQy5dsktbZo3dhGyAjnCNFIEnFREd0Ai7YM+NPuRlSBiwVCBuOWDSkyb
GUYmptbvImTXWFn7lXEgkAj8dXiZCr+jNqpjO4NwYBfU3Oo1eswOPHRj81fpEilGyAjDq3feEpCK
w6AMIl08b1KdPfvvqqG8NSB34+zQhTa6bHB/ir3wiA5T/T55vn22Wes5u89i2xA3kyqsgCyKn732
LIi1UZKn2xhM86gA0o0xz5HZN5SjiJ7LN95o9uFOzqy2h0n567Qb7mJLLqD/rrE+txkBRaYCCm5t
Bdq7wEZdHG1p/FlCId5QwGbg278I2gpUxhtppcdJAV++IM/kxt8MYNdL6o1pqBcNj4HmIsS3/TlN
dnFkJ6IFjgUrjC5jecy8Tdu65Whx5SmKXcZyz0f6OrzMPwBjAJg3QGGa/qKZhsnXk0zCXGBfGXGH
VtdCNkdiYG9BRBZhyjpQ7Mmz08JmIK9oIV1DUycn13wtRMMAOFCVPfoqmyoFTdMm7rdhfOT0c5of
qvI1F91KfdZloxNCg8ttkfzh+XcF3yiyQYb4Xp/JcXxii40d9ket9DZTF5sq1FdFR+Be07yy9CIy
avBJNtXbEBCzac4+CKulYiMKkLX0t52EqUukL+pDPUEeRHvTwAHLNZI5jA4vbCJwxaZbudzlXGaX
/TbjXC/aKtlkNOii1VxldKvuEg9HTzzL0E3xI99Ks99+uPeh3afgVZGi+XC6S6JzJliK4KCrswDX
QnaO0m00OqTBezV7TjE/4G0idaPpz3lxDz0+U8z2yXifQO+Jjy3oJanlRWucNBYhXHaQlV3k3yv5
gQNLmPqio+A/HeJqn4sJxrG2av6Qxm5Wv3v9I+ommX5Ru02uGOroxuI5w/khHVi4ws9aQn/kuZ+c
ThXsEGT76Supf+VqaKIkYuBRFCvHQDMl/imLLlz+Lo61pYMBAA+WRvGxXGDRK6VdzVl6+Cnksin5
v8h4SqMzV4C9GIUUocOkh+bA/cwof/JKMFE7U/PVQA5DPxDvjDRWVz9p8Udf9UZQHjoQLDfZHlTs
mT6Ycef4kl2Tesu15aHxoXEunBOxN0iuuVr8im4hJw3tVGfVnVaqayCUQ2ssRgQJykI0e0sq+14l
B+3cjGPyW3VbOQ24aUIjOdSYdTbInXhUnyobHnbBCOTIeLitwWNQl5fAv4Q+eTR8XYeGMpEhHSsA
PjoklmD2Zmxm5wrkksbLRTn4Vrb7ROHopbZZwyUrQ6BI0S+QqYOp5KOiVrjUvtuDPFvYlcb04pdG
iqer+aDa6rGw68O4CbaqVViRyw0GsXyLdRPM0ZYKTVc/Y76OFtdN0NV54/f4GcLM9wJoz1JcBOMe
ZBdPmYEbzlIPsfGq/74dmX6+gq7Np665roi1kaiolw2+FaRvhWDXRWG0Isu++fffso+66Uic9qUq
o36VGulJMsV94MSws7Q6t7G9fb1pTVZKaaWQdW0bdcOlATQDGg1rmj6XRrDNnFICawbyj9Z7czxB
FdHsGc9mlpXUqzkRKxDQz26s6jtRdr3hJHKb2xu2dosuPAXDqZSngMNbiStgRIr/QeTNRLJtEdVG
3b+j4mTpyfDe9IIBuvrYgFqIOUK5tQ+7+zhmfWF+0xn+/zcVRbvrn6LriVDoc0kej8F76LVDxW4b
WfHJsz5id7CmB9xqBsosRu1oBuQnncbsrZ0cGZfba/LDiSGfJAlomfwmVFbozv6eC8aECB6eUWPl
CBhXLRFca/XInI/4sb8A+uY2xnQEQjidW9aTKSkUKLQg8QbOQyUzCs4WBee2NT93mEKhzqTQiVMy
oGnYrEJDw/QU3mdGHrnZxrvkW9HMBiNH8YrFocyyjTqhGUY/VL+MepPL75vosZCdnjdvWzb/iSt/
oQyjDiQyllxNWhjGRYRsk7hMXwQOipc2lOTzo9pGyRcH0TRGHnPNO0BCDz4fRQHpLP2hF0Pale+m
pEc50CVgFCQYban2gvh627ifw1Tf1v3FoT70JkmA4gka6U0d7zqLHxzF9XfCL043/YN2yR6KvXyM
t7JZq6zbc74df6wraK7QawlhO8hSXZ9DX530Xg9jMEFvceq2KjFeMP5hi269jWy80ljExT+/A2dT
F4DURrZ+2YZVC0Dl2BxCZIZd3ZTv1bceLNvBTjsx0xE/EgMUIBVYOXnMejUAYCmDHgiqjqDMMSq8
1JzMrFmUDD8L99do35m1xWXcZknejQRog8WfNbf7zBOjBo2pOX+fTa5yrvEwCszmHd40blj31upB
xLcAJEbIzD0w//8CfeTzPBOmtEdjFVpau00/Z7FkheU0q8cC+srQJkanOWgarmGURlMLHcuKx1b7
1brEVGzuUO6KD+9OtaEQN53SO99pekYMWPcdjGWgdDE/9ehLA4Nsra9owEVh6VO6R2O941nJh/CI
oU2zPLcfjGM5H7sfh2OBN///YjllTkiaIMjBxiugk6VpDPSfmqFbY/akBysRvv4YK/uz/2B2nwXi
fFwXiGrrJUrKwULtzYdyF/LUTuZwHcgDoSsG1YbzCEYrbhuBy+oLOiFvxY47sPQM5mfrD6sxiwvS
UR0rTfcAVklRa7k4B6PkIPFfGkueZt3IBQAVAtBZ1qd+g1jeDAq6vHOjlCIzItoD9F0RcQod/S4o
5VeJEY0SUtCB4Q0ocvfBxi8iKB3KBuRgIcdSnnvIOMeaaPB9ddFkyEUXXMj6wPj5zJ/3ZPFzqQDS
xeAFJ8J8uylb5a1/n4xccYJLsXkoQFaqfabO1FvRTtwNJq9Ygzlal3/cAXP9E3Tq4SZy0lAlMlYM
fMEleePaey2EeNcLJPQYHri6+TOZ45zlwMccdbSjTi7DqEb8mlDryqbiNAzEZRyr1fCBsSPoSPOz
Ahfl5EOm4vN0jsggw5LBBnhqT468F1PQyDeG/yjvIPSAHkmncm4Ds3Cp77XIq2IxbICrh8JWKqYD
qtSmn492wOIzW1/FvxZScbiLRnlqfCBp+ksYPkuhfduS+YTQRxRdLmh5QfMAHq3U61mti8Dv/RIu
6ctujaSHdwf1pT5z+Sw5pax2jzVrlmhUGEyVYgrqBGij/tL6Tt6wep5YAJRDKGooD/wMoGgXif8N
fdbbyzU77Y/lmini8fWDRh1a9p0XRlFUuqo3O/Wjlq28cevQwTSL7rNuqFVL/iJp1EHNBxAsqzGQ
QpF0UEUMkHGOo2Pq//a92PEFEc2lSWNlnf7Shxk4obLmmXSYZpC1/OQlNcPjf3bsInCAAwiyP7Og
Ktq6r++T0ZdKscvwe+IvkNnoVoOmohqksyc0KSEh0hDGV+zaEQPtJuYJwauODhoqfEihKGlBWfem
74GqRD0UYorpGjuvrds7Osfcqx2d/XExPknZJakpH/ZkHu4b0ZHoBeioru0okQ6c4u9AuW7L6J3L
MTh5G/bH+4qCnbd/cT13sSAPWFFwG1WiARo8o+Chvalsb6OwjKOihxgin9PpQKkSU4MZwxO030UR
qoHvSbz3oP11G+/HplFWzf+/sIrkSlwG6own2QGSRwE6XF4IiyBgFUWW0KkjgmAc39vXKFkSkHSc
eZUy8UAGV/atvj2K/OttW1YyN/CMBQy1ReOEucF0hpGO06vaGuIHGO64U7hrXpRtc188KL7B/2Hx
l6x0IAIWah6z8sxczqUcP/TVGmJlWMMwf64k9Nztqi9VsVTh3IGIPrGG7n1k9cD8CGvzvi0wqXeU
39SiOhbAxAdjHH0Ncmv044senZqANZ7448IBFMQpMJWHCgx0/yjz8qBRwTuKcWVZO1bZsQ2OlXRu
imdxuofq7e0tXHOUJRZlVitw09jmwJKSwEBVpfAsKS8MrmccM5ZN8zFcuH3IS2GuBPMIdove/kEz
yvx3iLoD2lIMBbEZxBmMa5thGV2jnnq/LSt/XsXinPt/1O4pnCJDZ7X7rPkFoj2B5qgoyD/4cKss
IT2nQhRBnue+kpPS7yZcMV6zFwr39l6tBcQlFLVXg5QMOTS7EBAjzMa+E3Ur+3/+GwS1TVkORWPQ
L4EFgx9MAfyRxWcJ7qjbIKs783fJaDIlvZbi1ONnnwtbyY5IVmHOBG/TEPoLZ173WEo8q76HdwKY
5tBQD+6ta99TmkKDauo8eT8Iz1MU+eakDFbVj3uSZCixiS/IIjIeJ6s2zmrnoG34Jv28xtSlgPer
HmoVc7Evni8SfGQFViJd/sVagiZFEcGfjvZoyjY/5ys8ENTK1LMemTozGnNT53yzGBnON/8h+hGA
aI6xFqjqzkqk1wZBnyaq6wmLWHbvdQExWtEQc3dA71hliZnNDwy81XO1wJsXeBEw0iLze2EAnjBt
INQkCpbf/FL5Y1Yw5oJWaloItzMLIdjzoC9Ck5hXQtgjsmMJ+6N+6jOTf4k3BUZpql3yBDpmzvAx
hODZ3h+93cQfLAra1ctsCU+darEOaqLP8J2Tn9oECuJG9gE2YTe06k2Q/2O/xGOR5zFHDNViFQMm
18sqpByfNPjoNHMeNCl23xy9yRqF7T/1SqCIPPJVM3ukqlGfTKkUy8I4QWMCYx2DfIC+dTVYHItr
6WeyAK8bCbS6YF4gioDm52tjxp6fhrRDsX6EDmSImiBn1GBfF0/CTndARp+7tQga4QhVpZ26hVha
bUIyjVWa/Omp+BXgHdUJKFSgf0kvqaRHKd/ibyeVFUwWh4/swgnyu6JieOr8h66P4DUQdSR6zQ8g
KgVzB/HTh9AeuLLqj9sbt8KvcY0xG7s4dkpHtIaLYQy5bw5ght1qjuh2WNbQbDat47uBWdio4YNm
l7MiW94SV7OlI4sZZuVliRq5gNQjmbkSwb54/TukcfJ6Mmi16T9Xn4rNg87jjDw9OolUO9tEL/KR
37FUlX6mPOFPS1DqKIayPoTCDNp8jhjAUpGHrA4heIZrh3urTuPm9mKv7ecSjnJfXotJwHWAi8ZD
zX8pc/6a8bxjrSP9CmoLQSjrCRjPxVY7qkZ6zxk86vWHF30XXpojf7z/T0bR2ZJBb+NGmAGFcRvJ
W5G4HOtl9/MqutomWbj2jTHNVc9LAKFexBc8Hy100D2y+6CEH8WMa3egJ28GTHJG7Tjvz7YCF8gB
PTy8kzjSI86CnW9HB+LBmo3mGuiTeKHDUmEUfr5bru2kvq58xfekenbHHmMcwUE6NU70C+Npu2Y/
PHSbmepaxVkk23B7+hruhLNgTXb44cFRWZUk5lpQQQ4tmJHoNfgt/nNrQ+jzEDno3c0c3Y4P0Uf9
WjxzbnS6BMfejFzWt9dK/931SlCRT5dHWY7nnRh3iu25WmLo+9HmN7zx5wBKgs/4F3evbXTG4ZnX
l4636jevD0ghBfBvXPtZwZWgnuFRmldD4iYNRHD8nMFntBYClhBUxPHFiAzTCIie6zZF4W9CnJay
ZU3TrF1RuJxA3wMxylln6toSVUyaJm/wGs17+T0OUuRTUnU4Qq3uoUfHspPJAuMiWTujqoTa2Eya
jrE1KrZJo6eBOnL+3oMKTeKfJl1xu84Opm0QiOh6M1IWM/bPFzdu37+I9PyIV8pkbLv56yh/9vPS
Rs/kW5d5h0npAsYjau1gIu1B9LkFColhyjGEVotDb/6gQJPUPvabByUF4xVXKo9D7z20pLNyZXy6
HVdXz8ASlHKVmpRllRK8EyGAfdf9H2lf1iM3rjT7iwhQK8VXbbX3vvpFcHe7te+7fv0NzT1nXEXr
K2HmGDAMuIEOkUwmk8zMiKK39dT4NKLJ4uzHyJgFqgNU8WFr5CNBCV59wzjdUPZME88GZ9M+05hb
xP7D9c9aNOCzqRDWuYTQm+el+CqpmVyvrW6GvrDyoFwZ/eKMI8RCZkjBjUqM0VUjbFtjwD5Jhx96
o5oq2jhpBDLvu2nY1oyY10e1uF+gDQpuXA03AzH32dBqopGBUSXpe6NkriGV9+n0nXXKodDW/Pzi
2M7AhOOs5LrP0JYElkRQchhZvI3rHeWWHhzqZicZwYpXW1yxMzjBF1Q++MKqClM5eR4IknonQiH6
EK4RNa+NSji8WqJT0nnYIwP6c4nyMwhtQn9K0WtnHNgaZcvi3j8b0zzms6i1G3jFQ7A+WjlydIjh
7LL58odsl6Bg+rplrCEJJ1FNsiqk8zVYz77zGLTuMtgqnrJVyZzlVZr1adFvybkqrJIMsmIWSRzX
bUU1QQV70wzorqjj7fXhLB5xcGD/hRFWqcRuA70HDoaiiakNMhNpO/a+4lxHWbaF3yjC8mShSmuj
xWD0+mhQ5irsret3RbPRiVUa79fBllcI5RIoy9ARwQl3T23IJu4R2HdjEIu0uCTptamUzAyyNSXf
xXGhZ9iYiaPnm+6l2ZX6ICmejtmTw8is9AelfGUD5BvzhziTLGmtQ3LJK+GtFrRDM1+WLtb+Qn0V
lN4B7u5ZpZlxdVOBdwNV2WP3VqkrXQdLkwhtYgVlHyBZBBvv5cgyFXFvlOECn/uStu0qH8GlHIWb
rNDuEj9qnq6v2ZIZzmzkTANvCoUe+CXcLBGipo1fW0oVOans34z+4F6HWJg8EAJhMDJa6dU/3mlz
za+MKYJoKCf34H6JUMfAClvHy7OxljBeeNJB2ygoIZGbkMD1Kb6VVTlOshy1nlYQoV1h+uQFsaUO
Yobh6IZ4gWZKLpm0H5G/mB4ybU1vCC8tmC8hcpUg0qBzFW8SuiaSGUe5kY4g8YAsHh63UMgZBe/M
H2NHano6mYkcx08g+ugdqvj5joRK+tnkhm51ipc/doURPHkNggh/BIlZnJHGNaJQw0OOQY69UnU3
bSP1kGzXclhEocTl52Ck9VucDIql1VLxhrJ1IwAtTUEsDxQbHxScUw91abCbKuGelZZpsIUi2PAr
bPVUuRk8Ndj5bI7Tkonq3+DYRQ5TSQJ5V0wDJKr9KdlNNGCp3fBYgz5aHERHrUA+wQQNtkZNFCzL
oz0OqBGH5ICa9Was5xwCp7qsFqY3pWrgRFKhoMKVshrXiD4AYwTVOwc3ye67g4BfbQYsClDoEbVc
sbx+ynajpAyHSCLpsU7S/smIp+KlJuWzrCh3gOq2Q54xiKbRaUIjB+M5NOZlaPpWnqy4YdcnP1rW
GNYkFclDi/woeAK5BDlzGbUz2QCuW6gJhFXhqHrco70tpfpG1RLF0SMa7aQkk51Ewhudrgxsj01D
nKyr0HFQdeVe6zpjN3JZ7pBzGAKn6UjbfMZeK/l7FdWvkFZLC2Nfgb0yd0q1Ysq+DwYZJS2YchTk
TaD1azNaQoK4igsTjPbFo1qFEYLXGAe1F+gvaVGB8I1w7g6dB32AkumQhkNT/o9hjJDraxOU5Nsq
9wfIZ0Ve5IK3IyrAk9b5j+1UN8Zjkgwt2E60TH4FTVG6LdShkCx9SmOUrErjF2U+REQqqSiclMTd
88ixZraUeXq+mUoVmDJ6HV5VEpfGXvVL/oTIO92OTVvLoFYoPeU0oeaFm+BphIx6JrXNcZALlu3B
l6yq9oj/d7KSQg8252AuN5WsGTszzzibzDYs8MKj9HnntlmmvoSpH3tWnWTZnqSUbktMl9sg1v5C
jZaKC1MsMzBT+d6T1imS3Q20ObVKM7jgyJf3dZCVW480/AjColAGqh9HNqONv22SPnqoDG/aQQgX
ycppAC1D7jXhRkWfk1mhMns0fU3rfbtIWLfrqpigITwcJBv8cNK3EnY+eoW6EDFUJ6P9RfcH76gQ
kjxSlve/+NSGzsin+H7s82YLzhbpV0CGojeHyJgOcRZ5dupryn1ZS2ADTvECbioYrauVXQw9MuJX
P/wUVTomSwv/XY4iZLGKsDD6Oy/L0j10rwgyW7RJ7tW+5o+NXPp3qZKN7/1Yj8ylscI3Uy972XZi
pD5Cv4XhlNdC30nRx37fFZAms3uDJNKxoUnxoEFI/CATPfrONUSIZj9xJABVte4dw8/A66fHRoce
+D5L0OtVNnt9YqOtpWnkxKiqHVeCkz/rgUE8jT+4OnI8NVIqhFo9Z6lm1BDwHbEjbDLl1jCk1si4
DZ5jB0f7s1b+UhMIBgTwm60Z7z9GP7ez/KTR4eP6KfVnDYnwMUJAVlNa1GD2wsGbgAype0qz1I7Y
j2FQQLPlf+flZ+lrx8BDzIkSyRAULSsfsHR0nM+GEKslEkmMbJif7vtoH2Wt3ZaZjWYJCGupJvGk
rQr2UT0J7BSJXEPhr/8Kf36nQJm0oWhC5EFIGUFvA0eXXn3EgWoHdeAqWf2jTV5zOvRm1YFRU899
OykCkxfDSiSyEPigTm5O9Wvz5U98zIfijDJArQzwTQl2o/YDW2XfZfsMueqVkS48L15AzZ9ydmnJ
STuxpoWsHSlKO+QOjUoHL5tmRa2xe9HDzRDs2zXG1YWQVUKhIa7QsqKjtVKY3pgmqodEHmJInIDa
1L+gZ347TdQwecYgAx4/kPHn9YEuRV6QkP6roxPX9z95mwiZkhaQYY2GajDx+nJgEbLzEquJNtex
FgJJCVVPeFUHYSJDB/TlnHZZUKsFugGtQPlEn5bJGvs6wJJ9nAPM83u2aHCDcpkbAGibMgTrqpre
ZL33lkTQNtazpFyBm3ebGMihVQBiGAgkka0TlgtaDTi8waluZd1j1b8E0auvrzDtLE7ZbwiRLywY
yViQHhCDMtj6UNv1GoH4yiDE6D7zJrXXZSC01QcISFv2/C+y0wpKkTXE97Pvkv56PDtbFgUiCSMa
p3CBCANId7Q45UtUA0rSWyYXxy5o7icoYhZlv1bLsLSfIFKCTCfY0GTVEBYoVpIRlI8y5JBryfTS
D5qCmnlPgsmpk6dhreJv8XjAOQUa9vkmo4vbl6TDSOQG6Tn9R2Y3spncVq/SDeKnXf5VQq31n1YY
4jRCnylHGSf4x7CjLq09a8u2VuajMZaeytxJpg/CDoiL/vmeQrcWKKA5/AMeNi5R2gC3WqrAPqLs
tkYjHFglSwUhxD8vvVOgivYbR9i7WsGbPowpRgPBUJqzbT0l4BobrSSjK6napU2lz7znGkr78WIp
mMVAql6LApgFwo1jYkzHMV7z5Eu7Sp9JwaEX+tet+XLWxo6qCBVgCqQFyW6nZ8wuB9B1ZzKS7tcX
6K/7ouiG5k46XNBVpoKrWMDickk0dDNDgXV4w5VHT51DA6VZ1ZoOhRta+qPnogX3GZl3iK+b1T77
53kS6fwDhPns0VGfJGz+ALC5h8M+y37F04qvXXphPwORxY5N6MgrUCIDCNmiO790TqnTfNSWt0lc
fZd/ek/1Xf9a/VjrN1hKOwNXg/vCTR0ZfMH+Naa2VUaQ3aor88e0ZakZ/ggky989ltSUtxDeXC06
mX/lnwv6G1JYUMWfQDLqYajU6nYgsG9t/a5rTA6lZfKub9WHaC/fkDu6XcvdLkbbOupt8ICJhhcu
pqJkrRgDpfFALrEZjvIz3skiCHZ4W1QUbGQTpRrhY7XpDy/XLXhxP56hzj8/Ox9GKWnB80mwtCDq
ANGoJ68woMwG+OeE/h6WEDZPRodbsQ+A6pgFZneIvrOX0IUArfR1fSSLR8D5BAphY5bpdRyqmMAU
3Bg3zVt2DB2CkkpX23A0c8Sv1/EW3czZzAnG6Qd+2DUj4HyU6aHk31TL3kz6p+sof/bS4qQ5H5Vg
kLgfF0zqANPY6Q1YNKzSeQOtEN15j9T9WW/DlWEtsG5dAgoeRdXBVtMxACqfKOVNTxO15N5s3+on
f7KVteEtxfp4RcW9AjyAOmqjLu0P5HZSxEqYB1SHmrd6g3bTX+xk3Gp7bc0+liJU6DpiNucAH5eY
S6g6qks+oeXLwpvag/LY2ahxbI7Rm7ELHlTVaQ+G2/yMNnzljFjc2Oe4gl2Gma7EPpKh6BaMneAl
s8PBxKPC8IDKbM2Sb9QfETHpJjitNUQv2g5kItF8gZc3kMYIJqqHYRnksY74MqLlts5ivMhrzQhy
miAiO7QUYvhTiWxXoWgp/KqhRo9TSevnvGeS7aXSsM2VKTsVVUFz57phqwt+4fzbBLtuJqPK0FkE
v5B1UDkcdjnp3esQi6aMZ170oeJmN9cyXq44qKtDpTcY4ppJxeuf8iiV770cbOO0s4oMdQVgbSzo
facFK68Vy4P7G1jslIO5G3U4YuK9SHLR9+tmUrJZGdyiOf8eHBdSA4GON78xweD6fXGUvmo8v+CY
pM9GYPq/juQ0/Uy+0Ru6lgFe8udnc8qFpGwz5YFU6FoNtjH60hTy1vfqzcRQ/cagPxyXvmWU+l1d
qO/Xx7vkbs9xBUcBZgrU/FBMaUruyuSjJHu2plSyOKPgd0I4h55A5Y+gvhwHg3mYUaiIM7xfarc6
Ksnp2/WBLNrGGYpg+G1I1Dgf53ULv4xi164Vwy9GTchcUlxOZj5aMcQGE1xPQx9Rk3KLQVhlabIb
elfa+mfp8l27HdbSb4sjwhUTcT3eTzB1l9ts0jOE4TlOjE5+AUlxTFf28eLSg1QbnVYy9M3ElG+F
LgI2yBhQW+UoOwb5U3nfTXQlgb2Mwhg1OO50eEq7HEXfB/CEPUYx1g9575TjXRWv3BoXIZD1wr1k
bmoWDcyXjKZrehx25fjXXfwGErJm1NfP1y1s0Y7PYAQLM6YUv3c+wctop6kx1Oa2qv5C05WrxxqM
MGE8oXian8/TcQSz+DFmu5bY8dolYP5YMX6cM4X/mTNV6GUELUQ2JT5QZGZN0ZFWPxJmc2kHCnK0
ol+fuOUDE9dGaWZwAm3fvIBn0TBJtE7tywC09z+N1ik7Z9gbmalskn1oG04HAtIO4geWsuLblrfs
Ge481We4UlZFkl7NuPt+w27JA+5zpxzkrafGgaDEe7u9PtDFpUMLFf6gTBxtC5d4Km31QalDUPBI
x3CCunQU76LqKybFSrp8MShnv5HE5dOQ3vn/EhJQlGwL19APWvEqja9BtoszUJnkuya6T9HC7q+V
8yzHXWfQgltSKqlnIGsBLf4nZKn5a/AoPaSn2Dez7QClXismVnCih9ymbMWOFm32DFk4IzvkJvwm
g9JAHKCw8CFtjkr7MrSgWTsO5Vqf1VIlM5qJIYNKUVSIQgfBaGkU1H1VYpw1s+sT3XtIku0nZ7xj
m2KLZONJgeDkrfxw3YQWc/mM4310JozBo7lgQ0qelbE2wWYbu3uF7ze9R3/3Hpz4drpbgVqcz99Q
ohFFvcF9b8IIi7fW0TfljfYR/8pP4+1QmaOrutpd7NIf/ntgrr4HzGHFH+7nDFo0orFX8nYeZWdD
TMZMN8mB3WTb92fPyg+rhrNss2dwguWA5qeButE8qS43pe1dZ4WnzmSW8gANBYsdk1P6sVbCPN8C
rg1RjKwoTvUMvZUzo3xFDjG9q3pwQ6Hoybm+jrMh/gmEl0y0oOpIYAmGivtxlEYeljHkkJhVJbPn
H12wuw6yGIzMz6X/ARFcaaxXTcsjKJcQqAxIwwOylNcBlqZrLm2SZBQaoWlOsIi46NLU8LG5J2Rr
mhGKHn5yygeQJBX1JmPVShZiyVWfwwkW4TcKmvQKwLWRZyaq77bViRRuutYYvfjIdw4kmIFcDZEf
ypi4wVV2EehQtpo52MOhB0/RARWE2o/2QLYgQ7tf47dahZ7X9Oz4AwV1ghd1QKsb7RM1AjnEzWOH
O+ptVVj8XoU2r7+bHM/J1m4za4spmCQ1qkZpU8wuN36mwR7aw2OCsodtG7nXrWbJ9s9nVzBL3vZa
3zQA0lCDCcrMPNjIkBC5DrJ4FIDQZKb8QGXHn/3fddoazRzDlpnjkxwlMAc/ea3UXeKZbXSgwQNR
zaEAT8Exkp9iqDgFK899SxN6/gWzKz9bSur1AevnV8wmvU3GR1QQmKhiQdLV5FG4MtylOUUlD3b6
nPgxxBdTBk7GyRgQGobjrUy+ytRV1tKmaxCCZZKq7mQyQ4y5dJ9FeADTPbeBeOrKws1OQ3SN50MR
7DDusrRoM+A0fMOTny1xKtnx829FO6HM2g5GK4XcxxojycK5CjNRZAqOHYQQYkvSNPQJ4m6gSlVp
StJH19ZmmkKy7HHwUIO3poC44Mou4ARX1uVhAk52XH8Uv7ors8xWm8jt0CaLy93KhC6cAhdQgjOb
cFs0en2+aXWpUzXxHoo2zvU1WxuNYBpVR5gyNoDo0ttJeh2lR2N6zP7FlRED0XUFmnLoZRbbRcpe
5Xo+BwRD/4giHC3cZWv6P0vPZOcYYoOIRBovawqcy6OR2OiRtrmfmugqfW+g9Cz7pdOEkz2Fw7YM
x/vrk7h047rAFk7TUZYHrvXApupbVDh9vE+KbR6+TKVTB8++tm0U0Grv+sJW6b2yxiG34K0u0AWL
jKGlo5YDZjf1QaxMvypwgMaBb3o5Ba1zt2Ixa2iiUfIkSOL51tXyO0n5pXaRZWSdSdMDajlX5nX+
csGh4M0ToRtEMsEXLrZoKVEhd4aHkWkjwuWSHClSu33j35VRgDSv955nKDVtpAdku24NFTyd8dv1
T5hd1rUvEE6CPDUIl2KMNhpQmWQYvYQCt0qymFSu6eAuTuzZYIWrCGiA0pZmGGwbaoeA+G6hanuF
Q+VUTqwg/fo3A0PxCU5YBU3BwjJSfwqSTMLAtHKngq4yR9Hi5jrE8oB+Qwi+BQISpUcGQEioCB0Y
9NQmvLce424TxS/XoZZ3IISY/juceR3PTmxJDkAnICH4GvdInHknya1PxhcyMXdZYmp7dZvcr52q
C+LJOHTmKmywYYE6RlQb4tIQS10IzOapdSIbGi5bFMAS3wSP+ZaB9zO1Byd1CzPY6zf4wRG2e1Du
1okyZ8v400h/f4jgAMoYZtkn+BDtNrFe4gO4XiBhJze2cURVujVuf8Z2UZrkKXtWdsFKaL94/J7N
gmhIqPUNKw2rPCZbkGNR5dB4lgped1Ct6mvqh0ux4cWcCzaVD1XM+3yec7ewQW2weasHq9tGNn+Q
HhonmMnm15hAl40LmuloLuCouxeTFJjdspcpJBEHXTdr9FTl+lwJPYFTsTslWm1q6MeTwUyvh76V
SLKZy7Hdap9oVVi5Fy5uqbMvEVY6CKShhtgAfAQa5fqTyjOwWqFHurL7wF3ZUotWdYYlLGxoFHEh
jRi1us+OJ2RlurvortnqT7hIxSY01kEr2H4R+x5axSuOf22YwipTueeNHgCaMFQt6Gi2aWK7qloz
6n4FvWqujHQhfQva6t/rKziPIoJ0oFYAbiSvQ6CZbbmrGCQDwG6lPnH9DoQaZliujHEx8jIUQwLf
P9INYhcJmWS9zSuAem1sjniuN/TiHrwSErTEro9v/vw/3MMZ0vwlZ75R00qwTc2Knj4STyHIKzpk
atmKG1gGAccKOFcN9KQIp1do1E2s0RTU4g1CYaNwo9pwA7pGVrc8a3/DiFFeXA9kihlgIEoaETvz
7uLa7vlKimMNRYjnDDDTBUOSYcbirTZ+N/wuymyfTysLswYj7GYDvQyjBMIWqB93zY7W4SfpsvI1
i6NfUqcEKwa38NaJfiF5tjf0BmuqWEUJ4fQqZXGIKpkOSisMSfQ7yuywQxF4bQc5PFbhsuYl9Nd0
V/60jUtgIYiS25KivizAdbrdyNFhSH4N6BK/buR/HkOXGIL9ocUll9ISGFxGy8Fbn+7SaWNAfaxi
sjvpKyI6f/rGC7S/+BTOtxTEqtpuAFpqOAQCHa1Nsy8CjZZJRqsPRyi8Ekst1OhdIgomWRig44UQ
EmhodiiglPdoRCqOzYE7iRmeahctJIr1MLrPyabb96ZmMvv6/M4u99KJXOILtqrxyQuKGCMmceP4
aEhvMvc6wp9Of0aA50BVC0itRH7NriUzm3OErrb8pYXOBz805UuQOExZGcoakHC6aAMpcyQXa7Bo
uWXwNdF9NlhJb7fogLo+pD83+OWQ5o1xZiZ616fBAGYti+afYLnSmZWUDAKeK753eW0MhlZOxChU
vCaNEdpkEx1NFRGqlFMjRkywuz6Q5d31G0HYwSMNQPqiw/omKTJHiFr3YW55TD12OQH/g2bXPftx
HfKvh68/Le43prCjUTUccGiI48iCT0R7Vm6mSVY6lCfpFqy9qgIRplTWzBDF+e+gmkstg5TVIU0T
1IZnIVE+ZDSqfbZDTqCUbQxH2g/FD7UJkoeOROopDFHNZRq8C7fpVDd2VCCMKtvG+E566r20Ix0/
VFlBTUg5oNssViAhgKcSBc2Hvr/1G+a5aaMpeJ8seHxiHUSp2Tj6u5Dqw0vUNKe6CfFiOOa4XpVc
CT87YwRLT8whFsJq9VdAywhFaXEKHiaiOZEyPNKCpZu41B6VgfCtmsuaU5HwLuchWVnQxT2ggMZt
FmNgILK4tEySyaxq5Qx1f9I7ejZGEppMMdX4OLC1Y+fP6Aqb4Axq/pTzTVD13CAkhWeO5J1OIjMw
tgV/JyAql9ghDiALpTqJbl03nyUPbWioUUJ9rUrpX+w7Z6hl20ckU7EnxiE1qzpxx2zWaW13lZZt
Aj/ajlA7qxv6eh12aV4NSAHPJfXIGIvdZhmKDtFbjf4qr8ZmZ6jKitBdV9QfkcdPVFqreV86Wc/h
BFfmBUwjdG7niul9n9RObTxHuH5dH9PS5j8HEbwYqww+5R1A/PwXshphbHfJfVlJZpIfZE9f8c4L
yXYwv+IIYHNXDKIVAQ56qT1yKQWaIGJwy3g/IZZaVNxWPDPun1rsvxp3gmw0+diYnvRxfayLE2qg
zhDoaPkQFbASohaRkTcgn5K/NINZ4fTalCuebXE+zzCERStTTaniocKiQb4mnDa9L9ssQgTxLrdf
6pqm2PKIUMWn4PjUcXu93H6GEue+1mOnZwrY8gLmqB+Dlq/EQ0snENL2/wURubrjXqXo483xUp3X
L0GmuVnFnX+zMr8hhAAIxOkkawnGURehExjELMfG0ruv6yiL+5eDQxGVTcjFiMbHlYaHYYS16aSX
JrZkPYIJRLZRIKKCUuF1sEVDOAMTnLDSKJOcxwDj3aOn30lGYffah5HktsZ2UMi7jrZkCHD46POB
WzJQkH1pCF6bFcyTWiQuQF3rs8qMBs3J4pUN9H/cMv4+tkVTgGI8q/Qax3bmO6SYu6DNNGotTXkr
qcnJccqf0eTLuzUvtTS8OQL6TxAkklJmYyDJbY5YCw1pSJkTE/IfVrxWFLOGIoTBhCXZlM/UC+Xo
aBrU0jo38H5dX6jlKQTpK0VfO5yMWMCFVng1zkaAtNGjP21o/zxpmxhMW56/SUOX1B9V8Bz2K8Hq
kjXiBfVvVMEaVSLndTUA1at/huVLKEW22h1It1Pix1hbY9pZnMgzNCEqSKBTgHdpoBHyHiqfasxN
iKX/jxM5D/ksCBiHPPK9uds4Ku699lbmNwPNzTbfg6u39hszyy305ccgsrgOvORFzkOeefBnuEXA
k2RqEPKwyttMw2ClYXDT9v5NxcafrE7d63DzyoiR8vnOFowSfBJartU4tHJ+48V4DmSbWL6LkpWt
vRRSncMID4JtDy47dQIMtEy3SaNu6q41K8UA75hstqBPyIZbKq215C4ZyjmqcFry2PM5FBmBKr/z
9ltu9jJ/+t/mT1iukHGlliVAtDMN08hH9JIa8vuQqYdaeriOtTgcZKlnWRgQwYvdDBlL0qZTOxRO
w/tSydj3qvZehWtVBYsmgaK2v478WedXsMAmj0apBYyGq5s1GPyuLdRv8MFs0uGfczmj/BLtqjhX
sGVBMHGJVUWhWkLiHsU1xvZWRrFL390oYbLinuZ1Foz8AkVwT9moomZfQwNpUm2LqTGrtbBswbwB
gPpDSqE7AGGFy2GM+hiOsQcADU+KaQR6WEl18/ZpAh0T9chnUKdmbXgr9ccLXhdcPjJH2yWoxKGP
d4nKwcWCQoIGTGAMURP1zEFX7xnID6Ls2BwLLbq/bn8LhnGBJ7pEH0kJMJlUeAR0FTyo1/k2gaZw
Ha+MayFpAqs4G5gQd2aBrid1ACCp3BXqTpOh3buBUEzMX1jvyqgeSuLtEG20qTWb1sAlcO15dWGr
nX8BE4qucTHS+kLGF4zjKRlHU4bSc7a9Pp0LZQcXw2RCVJX6LW5H8/rFZHQ8MIuoEUcLK4SdeYrw
I3JaeJNA6h9zXHlWtsT/Ac4N1D6jsxRdEpfGE09sGnu5rSwFMY8GRh1iuEn4mqmPNeqmPLaDwoaJ
vqzrY17cKPw3qmCypEjknrIO7SWtK0EUWLZwOXRpufFzswD7z2r1/PJC/gYUbLb3lCwlE4ZZ1afS
uIVCczmsXGAWpxLcEhKKOtG3qopd6qPKvMIvepgrDZubgQeDTcsRvPCSgjQuzwoTFP2tyQM5MjV1
0s1OzZWVsGHBxc0XD1S+QZJPk8RO4ZrBi0pcRTcZJeiqKW2/htbE9cVbmktQKIB6GyKcOtAuTSbV
Qf0V91OFhs8R8aQMAv6bIP95HWQh/pl5Gv4GEeySJJB2mTqIjoMoyRrit0TeUNCUMqtfI59YqLoE
H8QZlGCMDeUVKIwwHn1wfN0aivtQew2Kx6HZcKj79IWTxKcg+QBT9dRu+8SaFDMMbZm9Xx/ykl89
/w7BRpsQDBIoeoZfTSHPoLxkdLQRfkKzfPg3K6iBDwP95FCgEJ8oYrRLaUEpY8SKhoo+d5SJVeTu
9eEs1HBjXs9QhLAr4EWQqAlQIi21pdoexg+D7jt6CMqNpx06lrqefAzjk8SsoX3X4m9v+gCZz/XP
mGdNPPTPv0Kw1rGgtG9aCQ4udNiI5cytttTMJmDIeeNttFnZgYu7A821OgjEQDEj9lrq6JxLCAPe
NPHCTmoNOSQm/9Qabe0iqSxsdvAD4Y0BHTpzk5twPiZRGcRFgAnWUCcMPmNbM5GVg4ZzfBObSCSB
oaAHGXgbmcl3tQWz4DF6/QUqkFv5JrSlDQ7MV5QFHem2sK/P+fIc/P1hYopVr/qyHXp8WGk8xh7k
pKddrKy8RSw5CHmmMESz3fzKIqzrpPRjkmSQW0qrl5LCR0TbZtxrkyPJayUjS/N8DiX4onBEnc6k
YDhN7VDkRmJ5LfW4hiC4oLQEB1w8ASFPISsqlWa8lrFaPJ3OByF4lwiUZaHaASJEM1x1CFSnT38G
dBuh45vsvfooDSs5pSUrkEGSgY7jmZZZPA9BWZGOkTRbgepSkJaHR74GscA6r0qofMZLGyhu0RYp
WAF4IXE7iWAFqNPf12694dyuP8PN62i3KJtKbc/yoFdqpgzioDl0ca8b+pLLPocXLIPkqZaM8xDD
orIo/DSib6buw+nf4OA+MTf/of1TrPA29J5GdYhhjsNtCE7F6EPPbzX58fpoFhfsDGW20rM3ByqT
nqPBCQ4b7Zg62ep+YdVrxc/SfAkSHbICWg/UvaFfCvynlyi9nLSsA0sLWg3SG0I31TCYxosH2YDJ
VLT8EPO7FPiq4fLE4Ws7bQkeuml4ZkZXAJI64htmMup+IOUj5CeG21rt7YHds+BVGz7l7IlAB2ay
a31vYFMot3K+cu4ubHNZVtEtA8bHmcdIiPTbuKubkaOEBhyYIP4YNReaYCu3s4XzDuy/eKrHsY7s
g6j5SHtJjyvwWVlaYJhT6EyTCjrPb1BA1ugSC42V43VhB1zACW5FD8BKGs512aSPXLAqnxT0JVcd
Ynpt2F43z7+ODcFywEk3S2eCPVfH08el5QSG2lUeR7FLv8/NwO0tDxWT0CNGpdw+36CKGFrAzodh
l6b20Fko5LMi07c/Uzs+KhY12fuahO3SXJ99kHjOEZ6o/TSXRU0tGJ5/jSyw4U4DSCV3Psgixn9x
If6LlE+DbCNkZsW4rfO1XGVQLLWkuQePWKlqY9Sf9Vuw5bH53kO/nZngmVuZ94UdewEr+AW56pAS
qAH7Au4yavql2W4gImZ6O/UuPE5b7naHxBxADsR/4IU5NX/yHRhZUPymmL5bf9zkk924o+U51z9s
KcLEh0E/AmWVsHjxwR6q1RS5SnyY90zc4ujbzWdbmobtHX1HqqB+MpqID3Zr7UVL2/gcVr60Q89P
iDRBMcPya5BEK2DYfb0+sAXdKpQFnA1M8JEK7bWuZEAYPjtb2apOeJPfRG/1c2h5jxryLqb/qL4V
CPVQjmDvAyc2v//HTxAWPS1izU98lMmNVm224LmSjhA/fb5LT5/vxUnb9K/gaTZ/EtswNXs8rDWu
LFUrXUyBcLJz2feRW8UUkO1puE2/DSvfavrW2H2+5RsamV5mkh/qo/HIN+x+NL+uD3/pUngBL5zs
Q4U6IjXE8LXbW8OCNMmHZA9mbvr3n5JVQN5HsarBXCkaXKhNxrozqK/hH9zjRQ/HY9DqptNcnOs5
deFqcojX8QRFwzYSo+ATJv4emS/oWhhoFPkRBs6wmnxb3OzgGQAHEcVf8XYPnbtCZz3mfWpw8VUa
M6aqCadsqeVGUXY5vzVq029RJZTdTMZNsXY3XTpQUNKqYvzaLCksnJFkkKdcbYHfawcjsv1ol0EY
uu9eri/wGoywh3v0Ssj1XGzqEbiwMj/Kkv5JquBBaryVOFheuKrICtrgdfTKzgItwpACdGRI2mxL
/NZDl3iw8e4NJ9kNT8aTtFG2HcSayCn7ftS+8F7j4ihxa3s0B6t+XdtVyx7z7FOEYVdRzXqfYHbj
EdsW1E81ro2Rm4IiA4ADhArMbkPdCWp41+d76f4xxzwSCskgDomHhUunOYwSDSQVZfe8Ga2JDRsi
c6upsLRDOpkBWhfxwPqzaf4fZ1+2XTeOZPsrtfKd1SBIcLirsx84nEGzLFmy/cJlyzIncJ759XdD
6S7zQLyH166qfMiSrSCAQEQghr01n4Kw+rzwNYON1LgOvcIr+V0pgyu1VlUTrhUNrwPy2gcfzv/+
lcCZGphKU1FuXRk3JROzh1A4SBpN0+iEZWGGu1ENeeI2GebGzktbU6elNCnkSsKqmaoR0sDZdMxr
YwfmYX+yAOQQ684UbWSlVvcOS0NXIJBn0Bp4em6NqYZDB9xwmJwYLWzN1Uj4xutmLdFPwcRh2ihU
v2VQT2WESTEBBrNs3aKYnBgUzXOA1rza8tOguOwBuB4AllXR44NZ687cdOCm5EgEai6wErcu65ph
ELjAqHuJ0Xm5hkP7LNT6rgYKAIi2yhGzC3ZwmU18PwbjQeV0l+d8Zw4PAp0/I4BE6aZjTlWnskqn
ZmAd0Cw3Uopj1w2w4l+S/GuKohbrSjdP+fUUW8AUaDkKrOaGkq/eMHDLIz7WABOvy2/hVKcY+SL4
crX6ZA5Xqu3Q9nNp7bvojpXOmF8aZIuIeq3Tii5lit1cPBmNgNWENJAZNqkToyMk1xQ3HPxMU3ak
uB3ta5WDi61DF9uu+4PU3olwSTUjHtAxmSC8G5SPbYMhEuuxUVswz2fOGFTggPp2/uatRgXL5cpX
L7dYM7ZiuSV68pCnifLPKZKKhu4ZIYDqK0+rDwRo/JqOp3PrcLKPFTfnr6ASNu3Xja9Zc9XLr5He
Q6if8JCM+BozaTx7vHrrLGUeHf05SEFcgdniT0TJnDx9rvirYj1syF9py8TIOUwRDDo4jOWsBEsx
Lh3RDvtPH2tEQ3r0hBc0pUcGBglzZ6foSduq4a49uZYypbBUj1W1HPUeIC/8Iep3VnwxKYZja7t+
LJ0i3LBMK6bWtkw8pVEFBLCMPGHDTBLlGK9Hk37DBdXFQ1Vbbsy4Y4E6rtwqeIrzkt63J9Kky1QH
am2EsWhzzUMozTXg14LABFXch3QArF1zrWsbXnldIvLPJsExEpkwCO2Rep42iC3NmPtNjXSZ/pxg
8r3LtIeh+8GD0O3Trf6FNXNv48mGZzx6ydBaK/R6YTQSPelbg6EPT8UxshuKcUZKc0evfTIcKfeB
Bu/qCtprvrIOWMHpsdIO51V3xamdfIGkRRHQbJTQxk5rZvEpb8ryaLd0C7FkVXkWy5QiHj0elLAQ
bZPg5ziGIUCQ2X1txC6qPLtW/4PeKywJJTkbOFbCLJ5uqpm0ZjbOOEo7Jr5JZ9eKn9U4fgRvz25K
oLVquaE8K1HPUqLMHIuwTU36TnRsop+3pPwQNKGb8j/IvkMM+nd0XA6At0tWXsHoG8Y10cyr4Enm
lMr8hZCv59VhxaiciJDMOth4yoGK3lOS5AckLR1j3Im2gzz0RjD+UOXTeXmrmmFTgU0IoieYztOz
0kBAV6TAn3eV3OkVbdcEt3UM0lIXpCneeVHrl20hS1L1Prenuhkgy5wLcje15bUdG/fdbO/LHt3R
GlUeqB43jopsrzM2fLoLkO/xKwZuCZ4lt62VZR83vmnFcQGE9Nf6pZthg5yyt2N8U5AlT1rRfMlI
ecN5+hIMTxmKc2kQeIMS7FmaOLOe47EfvmA4dsuXrIR6J58h2duiYF1iiTbxJr/pbXahNjpqBU/m
76PMQXVtDP4CcVc3Acl0etxzkxeoIUEOZnstsgep0bHA3NVmE99aeHIiSDprnfVjrHXY1956IVG3
N6YWKdHA/BhG+UHjn4GvfFDBRAi8Di9rnhva33XMfi6xw2qe3iQTAc1ItmEmVi/XYvXSYRcoro8k
wkcR5lDzCjiMcWPtMxPtoZhUGbewC1et0kKcdKiKonRKTbHZ3YTcd+uN4FpFP815DV7XHJwm2u8w
1yCXtgYy5oCJQrtfVbqRWe4CTNwyNF+l6sZzZH3zfgmSLFORGEE/gY7FTfPvOpvvzPi+s3Ys97rp
RQuGjaPaWpbkQ+ohamK0d+NCaBperg6xm72i1jdgpDu/f+IXvYt07P8sS3YdRQbKY5ahbT2KPzfI
mnPiZW3mtuy5ijzTSi/HYX9e4lpqDa4R8SqwHinQyiQ3kgboXHxr/p+z8TBWo6Oi1SCPS2CJFTep
NrqKAVhG9r3rfrD8laaVg5egQ3LbM7ps42PWdHT5LdKpzoxWaZ7B3zRDkjs1avveUGmRp8fRFn/n
2pEuRUlHWrKCW4kOUekQHnmvOmHcHZM5c+eRuue3eGNV8kTr1JUjHdEB7jJVuS4qZPw1ejDMjfrW
qkNbrOgtcbyIHqE1HCRIEBMofN/F+rNSYMqCtb4Sag5vKahI0Mk2GPsRYG1Tn/gmUHsaXXfiYYur
YO12wqpTQSUKSigZN8oiQ6dUDGrchIPLi9oxWtNtbHY1tN9idXwYANm6YXnWQgcgSAjqEGTSNLl8
OSBKqSML1lSbtI923cVOUyQcQvPKqzRwHIahunFZ18/1l0h66r6CMkALPCYiXdOqTDAazZZfx8Po
RD3bKnCJTKhsF0CnjPqWiYsKSK5TUZk6KLGpYUOz1riOw+827y4o6fYkSv0k/WGyBFGg7Zi0Oxak
37B+wju+Ey44OcHTCh4YueHZUhNNGyoIL6dkFyfsQ9rPGwn+1a1ciJAuPk3GhBQzDGxnpDuM0hwI
514RbU3Lr6WCYF1/LUW69VqOU3pj1Er4lRZ9HEBtNBr3DfXS6sKIEpeTTwqGF87f/1VTA7RwwWoK
4iE5zZ1XNghgGjhFo8NbJwt2edLtzYKipXQLXW9LlKSSHTMwJqtDVGQZ/ogYIpkE8Zt9C9q2u/Or
Wr3jqMkAkgIIH1SepAFnqY26K45M4S6iVcys58A+QExVZ9+YFf7RHv6SJha+MG51mDY6YHhg3NRr
w0IJMznaUeykW2nOVTOyWJXkDQHBR0w+YVVTmIFGbnDi8odNmosxeu4VdcMxrJ/Wr0VJWl9ERUW5
mIhUWj/m9nVqfmuD4bbZUvu1qMJeLErSeprHbUpjjKf1U2x7VRikKEa39605fArpcNNNAwjZMH9y
yY0EGP3n9WRVOHo7UDoTcE4yEVuPNiGiZhDOAOWglN44vijN0c5ip2geePkj3ELSXN3VXwJlWrYy
1DDkCvotJMP3Q/W1az07fc42ObHUjYXJOK+owlYBaQZBvIIrEPrxIfA6tMk6usP2X5XryWtuZz/z
wgflagvFZ9VeLtYo3fPe7pMJFKaQTdM946CQpfYx07ac6npwuJAj+Z2ZqcCq7iAn/ar7xgX1dctn
H0p/2uUfKqBvwdntyeUWXNtaNQ7M7f/RGUN6r4XAc2ZWKcQ+gTst8pRD4OvXw5P+mu3zw8RBOOrW
PwAdxDaM2uq+wkoL/mkVLV1SRRIDnnEBkH9B/3xtqxiCrrzJrDfihrXiADr/fkmRTg88dLGmCs1J
6j1rblkI9E40cM+NR2qvDAs/nPYV3mZwSHb/eP46rt6OhWzpRPPM7GOwFmLmq9UvJw4hpLoCAMq+
jo3DeVGrtnQhSjpFQEqQpAwhKleGvQLMGDqBHCxDw4LBHZiLj+fFbZ2d+PnCRYxlUHY8hzjV/lyq
94Xoad4yZlu7J36+kME4kkZIkmL36hiu4T5rD6F5Yf3BeA0a1FD4Ixr6ud6BMzat1kZWSuCF8kuu
eHX5Em3x1K+HQoJ5kQpgKV2eiKgAUptZFFEda59VC7wCQwmos/nzrDTXAH/w+7n8lKvAAC4ezp/T
auCwECx5vRg0QzlmKpH1QYLPrtxihiFpA2dAX5QBiM/EYH9QrbAXEiX/B5JicO1YIlQhGDYfqblL
rM9j0N+rlegVIxucBkKv38XLv8TJDijKSRT1IlZJWowPdOHXfsIg1vlN3JIhGaq8Bh98JvIfOk4N
L4PAIRPZShmtavtiIZKdAkAd0ztBedt1JcCsCHMDavmzqSL8KraCobUGVEw+CaQDdPGhEVW6v1VT
qROdsG1gYSzmfVzcJcFn9F/r4WOrIQE5PVN27JK7Mjo2W8X8tbnwE+HSxR6GtshjMQqrc3BlX+r0
OjSeGaBMRoejoFZdqQzcHhveZjWCEOSQOhCWEVlKK56r0myKGEJzJQM6HiYPktgbKPVLpjtNYzil
mbgk2+QsWH1NLuRKix2byBoNEXfOaPGZYpRpDUDaWpM/Fk8YoXbV6SmP0ExgPbF0K8O1vtML4VKE
3TVcM4EJhNAl7dG7cF3kNyZ7mRKQGZoXnbmvAi+sD8FWemRVlxdiJaujhHNoRz3EKtRvEuu+6gyH
BdVONZ/O38xVN7QQJBkbwshQtxEERWZ0nPCYtJR8J2bwz4vZWM+beV94oqRlyVgyIWa0A6caxudI
m0EzDpzubosA4v2SGEGDkGZqFPiDGD079XoK0MHJoGsgOp5uDLC5Z9MuHF/Pr2dLL95+vlhQlOro
HaiwoIT+UEt/1NwgPAZoGagEONSwI91ubJwe93BD8PpOYlAGs8lgbJAb64oMXCxmiPdCC1qLEOAZ
6RhikkDZW1rmaHVxoHzC/18fdZL4Og5Tmc0HjgE4bj9N2muZdceNL1q/n7++SLK7ZY2RzKnGhHkP
2ErTH/rbnmPeL7pgUwksqb2CeozR+na4EbCtNZLbtuBT/bkVUnDYcOAi5xa2Yq4+16G2bw3QEI7G
rTHpmMAx/RIIvGpy32bTRW+NqAqSI4uyo0YeNB5d2Cx4rIxvg/VZsN6TjkIVo4veRLEKpHr7tlBf
G177YZg6VaESp29QXxFIQENlfji/hauh52IhUugJ/ueUTQwL4f0d8B/D5KVCK5JOvHCcNk5r3Yj/
2jPpctRB2duBeN9W9LKlD00w7kl5r7a3Ot4tionSzuP5tb2/jfrJIQl9XlyUsCbc0AdoR6kHgBWz
Dw1RMaI5+ufF/D8u5K+FyYY6xxRuD8R/wdRgmX5lAaQqc0KCBrNjmrpZ13n97AAeeb8hWGjZafzE
CFougM+CMTbkj6UdLW10DMLgYIHxVROA4la/MKDxeCJ1ybcUqbMxcfv8asy8GnTlKI1uyH+/wZAv
eEANtGQCIF1auGL0WoPCN4L8CnBYDXJou5Rc6jH1gsryMja5ZnFXE7fmuTs3AC3XPB7dkun3URtP
v0NyWRRQAl1U4Tuidi53SOAMwBWKiKfn9W1QgC0DSHPT7vziV9fOALCCISCGwESyAMNMQUXKYOo7
+4brh7B6TIsNKyM++93xCvIrBh5jjO5K29vPDUqtE4Z9AkA9T324Bzeg31k6Bn8i6tnBVYPZmQ0j
/z5cPvVg0p0ZDTtE37yOB1UEKEMc6Wb/1drGLX2ktKp4qngwio3LIrdHjn66qfin82cjPlLeuKUI
SR86ZAZsRYEIM79VzA4Abr4RXrXNxgDplhgpgBng7VVxBdyxutbG7wUGGrJ7S9soaayfCHodkGUB
NIBMQplNxhBOHCfS0cFpw13avv7Jbv1HgAxREcSTNZEUAsrpoa5FXT0KHmgfbGjWe/MPzaIG2m/A
CWqBs1GyxmaMBmuxW0EfArAS7e4winMZsO9G0uXPIVPS77Neto9zkAD/uuFpsPGKWAHLxyeg1RBN
1hbA9eRO5DkxqDXNYGmpd8UNRsiP4RcWOg3DhI/Pn5ibu8bN5fxdezC94ZOF2Z8EXNtA8Tq/3yv1
R/EZuiVwL2G75aEjrdJmtMoArV7nHr0YvfiL8RmzpofAya7Swsl9+1H5fWbRU5n0dPctpdejysaU
HVyF0T/S3y/dnv5+6XTrVknURLBkRNpVXR4M+6OdeOf3bdVwLLZNXJSFO89ie1B0CyIM60Zhx9BK
nU2gwtUrbYOzFJMGIuEjXeneimdiJJCRVQKd4iuelwJAATDi59eyJgfACaBIRbu/uBSnayFpN0LL
xZhOb/C9Naf9Aw+sCA3fVke/jWlUbE2OCrMq20SkatEwSVT8w6TdQzoh1dpaQXcfLxBu/ggNEKYW
0HqzB5bI+Hx+fWtGC/3jBGU8wgAjIu0jSovVoHWwKfoItCfLwItkC1F+dUGYYkRFDaRV6O873UJz
JomWGfCOKh293PAnljo1hoqA49Y+nF/N27HLm4cJBiQeNAwJvj+upkw4b1pBeG4f2k/0WgOuhjN+
Gm5SEH859MU6Drv5xnA+5tfG7XQ33X5G58DBPpgYYMRQgn/+e9Z2d/k50mWuhpnMUYnPEYc4BiD/
nJ7OS1gZnmMonv9asXSf4yLTaNBChLZjN8E1BubuWs88mDfZRfdZ8fqL8tpwgPONVWZXud8GG7HP
2gVZypfUtaVNhXIY5OtAFOL8yopvgkLxCjyCzq90pcYgVmoBsRrJNHG+p3qUcBSimwH94Lg1nxRE
qumUe8aIGXwj2PPMOOhdmzgUPbFogUdG2yNF9/uFb1hPzcCNwd3EPLCky3miD6TQcV1oGAFc5JgR
pwG/RbYFob1qQhkE6LagL5CBokazyqYGwM8Y7f5i9Rg7DQA1Z9yf39G1i4nmh/8IkbTTiEylaoUQ
HZYtvpuHB94/4anidF2z4UrXLsJSlKSlRRiofNYhygquDAz75122oR5i5+Wbv5Qg6SHmQ4xS6SFh
0D9l8WGMbxGwquXHBnqRfCqGjfaOtZAfXkHw/CLWe4er045NXSTMxnO8eMw1YGlRzamj71H5optf
4vx4/qRWt28hTV4cRuEHJI3QbzEdwASvlBvlhNXNw5y5gEOFGLlykmppOIQ9fA7rn9vwSiM3aYmE
jP3ZBEXZ5FbDy/n1rKr3Ir6TrnLekymzRHyX9LpfIfsOu41Boq3n5pYYYbsWgUhtZnY2lBDD2VG3
MaOuIVz9k4fYMkKQbtFcaaESZph2zIfnvrwg9sfze7VmYJe/X7o6c6qWWS9IStXmUPY/Bi0GmPW+
z7bqL2vWAPyu8CRIFGCCVZIDbpEEI4/QATJ66hA5jB56crSGBq+yDZ+xdi5LUZI6K1HO9aDCuZQa
8p9z6mnRc2XF3vmN25Iifr44faU32jBpIQVQVJnau+iZMAB09ydCAEpkCIwtNLOdCpk7ahutLZZC
vweVa+pALoy2UAhWVQBztP8rRHom1yE65cIIQmKME85a7BmYFk9T1Ym6x/PLWZVkYhYSQ5jgYJQh
RWiJlHuiItw1QRSlB7fJeAiID/7382JWSrV4V+JxKZDvDYx6SMo2plNMYxRN3N7U3YqZT4luOro2
1yBwapwZzn3KADwQhDuj2RrJENole4qlbEn7rKnVigF9Li7NZ7dj9d1sqxupgDV7ClgWkNICOQ9O
Qvx8oXphNEc59EX0XIUwOV3ee3oD4PYEPM2uUgCwu62D1KNWDfjFoduo1q4pPp6sUBigJel4IJ1K
700amHMMb2EmiBxCwBaX1lVgtRuv9DVd0QSXG2aQAFAiY8V3XLF1eF04pcCnGP0M+8JrAWdnV7vz
2rK6nl+CZJDwaiqGqBQPCI006uCoddA+gDx2IMi0ZLgR56Wt6+ZCnPTkQw6/mLICkYQRj04aE4cn
5GCNcPLcrJwkzsFYi9b18bYr5604aS2sQKYSs13IVIKNQjo6LVcDdQQ9lhsgUavbH8oyAvBqdRWl
1NPV7y3wrc6vds3qL1+bkkDT7ka9zYXVZ0PtkDYK3ZDF+YFWwITuUcKtPp0XuLq9JprygZoL1DwU
Q061kwfqXOmCEjRJu4sA7K6ZYTlJ3e06CiQEHjr9dJdEgBGMvp+XvKZGS8GSFUUxvkKKB4LHMHe6
+JBjgrUdNyK1tUth4vxUA8VFpPwlp0NKu04NA95aMfdzAPSSvWV8Y/PWJopjkW0YugqAzK9aoDqV
oTvSbtD1Dog4rhreGWDKxFS9G6f80KvNEYx/h5hND0b5GWO74GrPMSauXtB8i8xxda0g1ANUgAV8
LTnhqSiUKmg+Fixu3EV3blKETlb75Zb7W7sU5i85ct5zzEljocMGGpMnH7Q48Su1/DIHxOtp6JTV
9yneatdbs9+g+CNExxgJGpwl+63PGeYnRqAUBLEGYHttzg51gSdYMgZ3mlZcj0MfubRQApeqdIug
ae1KoiFeENEQvGhkGwAKmiapJ8AwaOxbMtz12es8uGOzG39/jlSMFmig0DIFEbf8mMXYghKmFE93
w3oum2OSfAapXFp+7sjLFmzGSukNsnRg3TA0ByMKkuxMMuTdBAuDHUVKuet3E+pNw06NblW2s9Sd
RcGcRJ/p1qtwNYW7lCs5+zEFExMBFhvIlnffR/deOTT1zvryQXmyaj9u/Pppw8qsnh4DvoWY98R/
JfNmzBzVGDEpb3EM5rIrnTia+pUkH6MtRMS162ctJEn2jLOhsGIhCSGWAyK7knwdUlffwhxf6WLC
0S3kSJchHE1ttIScvEWnrHroHe7kF9p9i4y8V91Vgcsez1vqjZW9uZBF+BQMyc89jMUsPiZmi+ci
BR9I9uG8nJUpSiwNrx2VMWDMUTnBPzdmAWTmEcmrveGqB/VxV7igCrNu1S/hw+wm++oOYB6DM38+
L3jNFS3l0lMf2HKAqhfWAK1svoX9ERByob07L4KK3yG7iKUM6cb1hGtFqkBGv+PUoU/VReCNR+vY
eMFD8agOXu5qgMpjXviVu5eYP3D/5EW5/ALp7vHEVDSFY3dnSu/SmewAeOUaaLaYrbu+qo9vC/6v
l/H/hK/F3T9La/7nv/HvL0UJzsQQLUen//o/t+Vr/q87/vXltflv8Rf/8welP7d/LW6+Zu//0Mnf
wS//Kdz72n49+Rc/b+N2uu9e6+nDawOIqrffj88Uf/L/94f/en37LY9T+fr3Xy9Fl7fit4Vxkf/1
80fH73//RUXG97+Wv//nD8UC/v7rYXj9/vr+L7x+bVr8Xf3fAp0YzxCE5wDIsXDRhlfxE5X8G8UT
IMEj/oKP03ScTV6gi+vvvwz73wTQAoYA5IL/eWtWaJApxY8Y+zfwh5HtQjFMsy2ALP31vx92cj6/
zutfSOTdFXHeNn//derW4VXxAYjHDBW/TNAoSPar41qU24Otu0o5Tn5bduY9T83G06OZHrJaDX7Q
pDD8hrBkq8R5ev/+EY2pdCAdiewdOuNP7x8FUpPdpCUD5YqFSgTVy+u4b2IwN6n5xljvuii83BGq
AXfjbR5hYcsI1UE1NOfMtQa98rJ0nN24Alq70itb/lzcp183/p9VweUAWl7gylFNMtQAoUprrcGq
1DjSL4aOTZ5e6dPG6/LUwf2UAs4zPG0pkvFyiqDLwjAJyoK55WygxqJNwa6fSHnRdTmYkPMoA1Bn
OA5bzbSrYk1dNN8DggYae3pkXUUNniQVcyulRYmq0+sc2Xde7HoAELnFEJtuMFi/1yf4c7E4OFTC
Iffd2CfSrkD5NyAVmZfJDckENoEOz6OyTpt/7NeJ+VpeB3E60umJshUGEg0VN1NGGLVaNZ7UzEA6
hE5R5hiZEe2TOa3uDfC/eTqNey+y0CBhW/V4HZQAAlvYjZ/Xcyl/RXugM8IUoLiBFmkpcMnjKFHB
JsbcfqyTS1qAVNttaq1lG3JOnfvblkIOw8ynQMZ916Xfk260wyRhrjbz+Vi2GsHUoNFclXlUe3UB
vsfz61q5gEDiBWwhkAaBeiAPoFvKmAZdgjRTisoOgI6HHgTaxvSRtfPWQ2VVlEXAB4EqLUpVksvl
aIrWSitj7jhUL7wuzX1o8fY+YqA8Or+oNWXRIAgzFUDCxoGd3oagT+ymZjE2cbJKkN4mqpjDDNVr
oKs0j9lIRguoimX0RNJAvap6knnnP2DlOmKWCKE8nvCiMC5pi6nkaqLQiLlRSZVHO8AcqGlG0xGo
vcA7TjsbTyMzJ+55qSsuQ6BligcvmlOAKHS67GKcyjGk2OAiRsxbhUUETmWNoXd3UC7AzNXtu9pm
u7KL6x/nJa8dLZ5isAFg6gR/imRbsz4eu5ZbOpKGdHa42rH9zFPmWZWtbGzt6iIFiZVNUFzSZYVV
mwLFJTXQ3dawC0+t5uQ4GqP6rWzQhZV1U3zXI/UGbI1S34QWWlkmzA9Kgkg9gVhTnhaLYz0JMVGi
u3mU8END48RrVDv1Y7WINu6l9CR8MwSagQQiQ7oEUbhs8BrkwVIV/Q+YPLIiz65452DqG9N4ExWz
H/yKBzHdD01lPGhZQXw1Mb8rJCo27K6UkPr5Hdhn0CrBPIAD61SpgDff93OE74i0EfocRB97M7f9
OApDtD1VxEOXE5h67ORLMmTVTunI63ndWrGICM/wISi/ERh/cSiLEKHt8jkkka4DnKatvFFh6aWW
AkLP0Md8l2p1tHGL1g4Z4KQ6kgwISwDofCqvzGe719kABSvGakfiUvMIC2M/JIq1ocsrdgpJPtxX
IKuJYE9a2twrNWFBprs84KFbmL1FHV2dhgdj6OpjkAHmtzL78tUsB35b99lWK/zKUnUVIS78qSDM
kuvoU09JkyscOsZQce50xTgAunvC2NRU7c+f4spSgTeCmBgPf8CDylPBZdn2OVEiHdgJjNyWWkV2
YYhinVpj9IyHKAyhDSf0U70FRW0abUGFCtMnhQ9L8fKIVlnPgCCbFIC51EJlQ5LuqmYqNs7zVFXf
onRANoCKBNlNkd6UVIcY01BGk1b6OVdjR6OZ8ayTyvQ4m4EJnxrpRpn99Px+ygMcGFwM8sWAgj9V
VU1RgUkKqlPf6tJ6T/kQHtIozkCWnGz5ltPzexMFnA1gNgEQVDT9SR6N0DAgidm1PikbdFyha3g3
z/QrCuHBrumJeqnbZQGEmC70IsTXG9bw1J/+lA7PhsZLAw8sGepE6VTSxFxv/YABKi8C5IeTUqO5
6AhDnooPql+zRtuo4KwJFY9DaC166MBBfbq7ahcqE1WT2h/UJDti0pT7pNET3yYzEDisJL035+73
OifeVopWM9QX4UUBkyX3YwcJT6w0LWsfeCoz6isFO8TlZLikms3Yac0C6PIh7XbhXG5hAa5oL+Ad
0cEDOLY3hIfT9XYBHvXZ2Nd+1qJ9p1UU9BqXtu2S3lR9Ws1kw7WcevJ/lgoYOxEMYsHgRTmVZ0Zt
klA61L5KAAo7xhisNdlQueVoGFe84KB0bzWl/lCmwLI5b41Wl4pmDtGJLIoE0sXhkZKZQYSjncwh
uTTzimEitR2fOnyEn0zj1tZK3Vk/14oee0FEwWDwxfVaODHSUyPPQwA7lqVm7/LMYH5pRDNQiNhc
fgSfHaYtSoBTxoB5s6PXKAfLJPpQi6MWaJOv9oPJN66UFGD880lIn4jJSzhV5DpOPylVRh7Pc1P7
ZjZ8xP0CzUiI/EKYsBYlPJo6Y02NqyTUNN8iADVNhkHbWXrUbRjNFSNmAz8MUD7wDSJyPf0Oqinm
XGes8XNmTndxPmju2Cdfg6QxNxrdT53APytGvRkJHUMniCekU1dsDOoOGNT1s9C0r/WBgisjKNtP
v69bDNx3QM4BINo73hEVTi6aMG3p27WaeTS2+Y6TSf1IOqPzRpInW4mNtQ1E9gqw2xTwS8gAnG5g
G0SVGZOq9UcMqOy6mYwXtqUNx0FLov3vrw2dvvgPsMModPlUFJp58ilBP6zPeVX5JTHzw5y3k6OH
ne2FU/t7te1/TsxAno0AbgYFA0uYkMW1aeopGwrNaPyq7oddZ7L2UBp2ibHkIN0wCWvWCAEfmhd1
Q7Qwaqei9JEgcxJFrd8WBvXAVpY/Fo2V3nI9pGChMjQ3UXkYoSYKNJXzu/qWy/sVnfxcJgIjvPnx
P+vdXHBpmcZkoN5iodp7bOxZ94GM2bmT2bc7VBG7x3hqgpcpjppDxGebHNowTnfIkpsgxAx4cNtG
6NjIxtC0Lg1OkWTSlQisJCrAOw1uTtZG4LESDeD9hTo8RqYEy6tkugPaBBW1u8YfgPR3bVvj1Yh+
7Ts7z6NbDDhHj3WRAhIobjAjpeWjvWW7TrP3YsNsVB/BpIUKIGJXWS84SyYkMAPYrihVHB51geH3
VcJCL1YKQ3WjuUHxUwka+2tZK4bXdBj1diw9sfY2z+uPCZu1p41DJFCQ00OE98SjW4TziBfkXni9
LKu+NdPSD6yg3ZkReFijxGwvSBDEGOaqFWeIBxAappRb9+WsB3dAKY8/n/+K91osXLiBnUHqFjGE
+MjFhen1UhvsAoBC6GKsXFaltouN0va0AbdZVRTWYeZAGVanequbUHoovp0JJBqY4UPCBckrybrO
yKWYeqdANLjqDiVr5j38FoDhK5CB/jCV2Tg2mAG6xPhyGflab9BbNQYf+/kNeG8MAZuG8jAB9ygQ
5uUCYwQssbnIp8LXlNL0wLqo4saqya05FVuDoOuiYEptQN6JZoPTvcZtLoo2gKh01ttvtVIzH5TH
TQTuocjYuHBr54pOMETfqAegO0S6cEOKGb1E60ufEdrMzqRkCgrTCh2QE7S1Fyuu8y+B2fSZSyv0
WGwZqDXdFnBmQP9GEx/Qv06XOiZZM6U24NnqNKKXgREBRplgMhSkxLNPSFhe2nWZAFOqyd0cJM8X
eq5uNOEK9ZGvl4WXBxIvb65VChOSgFVmSzngQjorvwnLfkCsFBn0cmakAB9B+vsxoo0IHBUd7DcK
FPKLtZ/6FsNdSgZ8kjo8xJXSu7wZmeq25jhfxqGK0Ynzuvv+wQGJwFE1hV0FD4R0yIFWmkMc2Jnf
I8vkdXDf11OSmUjYNcFlUiIV3NtpujsvdO3eosUBTg+jZMCgMYSaL01GUSYW7dPCN9s22Gucpdej
1oC2g9n1vcI686Kyew5gzrBvvKRo0xujjYbv579i5S7B71kAgUKWCUBM0kc0Fs3tJmwLv9Z79dsE
FKq9Zo7ZjrK6/nhe1IoiwVujDIQCG3KIbz0Ri/XOREXWRakrv0+78LWhdn6Roz/e0VqAMbEmmbdw
u9d2WEScb8O9ooAhRU0Np0U4WXnlIxvcMw9jBUHmWUH6GDAlmBzC9f5LBYta+jGSQfuGGUHraWFg
cv/80ld2GZ2PJuDDRfMcuuhOjxo/6RXO4sqHBQfzM7drFMJGXfU0DDpH3nlhK9qMpWI6A0hwyPqb
knmcLa2viq6v/HRq2XWXZdrdbAzskNr2PVxA6PdKTA7nZYobIhkJtM+gfALKPyTUTOnJzpiiDvGE
BYZppd4NPQNTMlAdXs5LWTHGyO9AhnijI9ktrSwp8OVsYqXf2bXmomE2vQjSGCAKJoIzVxvwM/RC
dbzcz1aU/IH6IhiGhUAdSsOI3+kZ5ppRRwwTMH6pASsnK+Pe7aM+GN1cH9W9ERXg0z6/3JULg1hC
lDORdEe6Ul5u25tFrQXIMploq4+mhNeOlaIZuecAte2LPt//X87OZMlxm+naV8QIzsNWpKSq6nnw
13ZvGHbb5gzOBMmr/x/04n9bFEOMcoTt6E07BRBIZJ48efKxwZ1jyrVE2hZVaQB+e/PalJO+6tUC
Bth42fxcFYH/fpCr+IxYhf/7Y1N7a1P5L88KZ5R9vd1Nq+mNRis8AklLFGHTwhoXcaW9MTIf6QO3
PmpVuQ+cA9sLINTQvQuytK1M8Z283PcZNmXmaRPmNpeCtHTx0MZK3Whwa/m2Mzq0lvDFTC9ZliMV
z/0f4JPfgBtyhjYLdiYv5RHjB4xrLL4z7nt8a7ZkND5UhbdNYGcnZyZyHwXzIPLO/Pb67fbhMjCw
jiInAcXtducjZGGJwtSZEGOFu+S3Kc0tFKenyZxfcPZHAtP3wIuqblrcUZAe/rDlmnsVUJuDjFtE
c6r3lBUqSplnI9K1+avIhfU8peMcLqumnWYNWdNl1LIwn5lY3Wr+9FoAgh9DZRdRXTrX4JtsonO9
kO0Y2EMQZa0c3iGczsBAP7Yvjzf5zglihYQRF0j/ALnzxsvHQSGWQrp+ZHnlesmHnPnXU3dUoLq7
pHQV84ZSMaV6ADtyY6VmjeaamGY0Q2oIq6Wrno3Okac6tY5kau5NWcCDzIu1KVWonr/bU+N2lajW
Tjej0WmbfzM/n2lVccswcKCBP967HVNEenQFqFhbaSDdmgrmagB7W8yojZN1YcgGGmEnK0+g1861
veTnx+bUeb95r0Dtqf2owikzdahW35pzOt8nKbStqFvcv7Qqns6OXJpLN3lUQSqpPT02d3f5sUQJ
TeXtgCl38/eMYkksJs6ZEeBnGmXCbd/nuRg+qCmb7/S6719g/lRpFPfp+jR1nWYfePZ70FGtlc/o
IOjpEOGqs/tL8OU1deNk9mhGEw4WwRUjdlFXiWf7Wzr5Y444X2d9s/PVphxWtVMBGyhfCIhno2JE
R9ExuffxlqjHa/MFKL1BYVGNs5Q3Nx9cNi0tZGVlRX6v2d/9hskq3ZC0H82k/Lxo/foFLsnwTzob
zgHetPPpCUMNoGBX9fls6UhVT+vO0FKMKpmJ8SJLy42Y3j68yV0mhuVr7x74nr2tV5OWGfnMGHKK
m5soNBhXa5xHd40A1BRyUsbFs1llyXTicnGFS3SykQhwmMh8nmNpTpGXNEZ5DbKYcsukm+B8j/d+
57KpsUc2xAEQEyLF28OwGDSoCDx0ZC5L/ly3XhM2+sLwXK7bgan7GFyRanjm+cwGWc72OzNWyegS
3V8ixILTc+6n01nWxfRmmWxxqQKAvUmbBIMy5ILy4ZCHsRKFfrzenU9OZMpgEjUmTFV3btc7abrw
JmExkd0z2ueapt/IjO3s3LRk1nIskwPvsnPdwRSp2zMGTwmFbPYXerDM3MLRI8tOB9gDafvO0Frt
hX4B7R+jt6wWebOg/QRbZJbhSlhrH2z7zophLqhwB2wanG4DquZxBq66csjBxgoE7AfkxeJ+/U0w
3PQfWQd1drDFe0sm3QCkAJFhrtZmixk0mQc0avK+O5Wffy4SK32xKq1wmGrhoIVBRchvT6KuCuYF
rIbxMQNn/f74M+/8BlIPXhF44cjRQAO98XFp7kAX8NFt0nzKvnq5DgA2XeleG3dEjjR2vA4dbDO+
tua0huWS/of3kiCDudikB/ALtpuAbnoHPbFbIylH85SPRnGqjWQ++1YqD5K8nfiKRgwQIdhjhJTW
Np6ck6ksgsa3o3kUXRIVzWqdJef/rZ+iUZrkhfdHL6wu8lPNfyrKoESJRDOc90uHzLJ0hvSgt/De
n/OsWaCPTM0lYvjpB355YBbAPmOinhc5yAu+SzJ3fiKq7WiqWMsXwYSzcEy76QpSfbQV92EXyBTQ
Lw8cJTV7izwWFnH1HMxONPdqQGfpTC/ovNgHhNn7G0UYpLjH6nQ5urN5r7KFOneT2U7E1TK/+Elr
XvM2taPcau2oKHAiB1f43kljjrDVUAQcB53s29OspT2UZytx0X4rqkjE83q2rJ4G2waNsscXZ9cU
ZbMATgozBrbvgSxHX/NL4UY8yEboj8gsL33qhf7sHbnG3W0kAsEpMR6C2PJ2VStyzpqRxk5UF9bb
ecyTS2aV1nny4wlpoTw78MR7p5L4Dj4wpTOFGtya001Nrq5BhmcubfMVVnBJTw+TMdEHyT83q5ae
KsOKr7Ur8gOHuLtQJEF4/kCp4QbeWl7tqRTWJNnTjG63qbEK6Jep/g5OevlE8eSoNLNrj+IMU+ro
Ir6rrBt+HS8JPfRRQKHzyXNl9TVIHHK7MhbPbtZ0fz8+M/fOFmBNXXY1zYia0MbZUlxpRVBjj65l
7WIqSlG6ON1buVb2JQkK96SNjRv6XVA8F7WTHwS0e8ulDArMhb8HI9lcx2FuKqso2V6zWYKnOHas
62JbSWgNgf2yzslRsVx9rttw1VaTlX2mLCvm1rYO0CwS2dSpcyO3qOJw5gEqUdQ0kzcMKo8jqx+8
S+ImR0HyrlXyObodDAr0W8DLWpk/7/g1w9fxbS8BumdhmhNBNf4SPy3a1F5lM5iX139ZuuEURYP0
7677yJhzK2ilcKLej+suHI2su/QwVGxkAyf330JPqinUjayAKpMJnamZXvr18U/Y+7pQAcFKeUbZ
y000MaD8vg6p6UR6PDgv9WxN59XQ4ojZi0M0jsNRerRnDzCK1Ix3BDR84yaC2S/LCmwxQi9l+aFX
uXGB91n/YUCyt059URd/PV7gjscF+wIuUEABGlfqB/3yWhal3tTVaFmR7A2Ll3HJLg5x7znxxh+P
Le0sDbzAAnAH++El2TjcfCiq0qhXL2pgXOe9+LNeneycZXkV5q17VMzfsQb9GvI1YQkUrq2AQl2U
2rxmuhfpowWYZYFLeCPDxdpi7qJ+SKeDqOPeHi6IRhko+wo82M6x7No4rVwtS85Md2coNi90KHMN
rfk8pzk1nqaDKOAnM/TWD7hwdyj0EuCTz2xVCJty8ldLJ2PoxGL+mO3M/+GvffWpkpP+Xl8t+3tV
NtPHNM2T56wZ2+Iae0F60atMvqUWoVNpYB5r6cf+NyJYkt7HX1t9ze3PI8WhSdckGudL3J6rwGJE
qSHSOHLNEoWhjszOXMrXTemj4oxD4qbQnwhwq4L+Wyt9zZTHNF/iKMtlfW2QVn/2Ku9r5QX986AN
Byf43glSk+OFCaAQGVCINnfFovhH6NjHUTH3U2hCMg+DuLZOeiLmS+p41ZmOrSNG6f0FBRcicFC9
zgpr21wb28r7PHXX5GzrpR4aK2KjeZHYF+KMV9driO0Im4lR4MUptO12N+spWKGS9iTHJc24Q+Ih
OeK29XktGfFdSL19s9bB0cuysz6HBBH3Q5+EogbfGkXedqbs5maQ7hyoLno1hon0xi8Vmm0HBeT7
SAFGAEUh0lCgV6jst6YCn+lVY2KmZ5RvMnSiR+fSarL6w6hixI+o51qXRcZDe/bWoX/XOfqRduXe
pXV4tqGrkB7yh82tIB10pZQiO3tirv9p3Kn7IOU6luFE4eqqV1bD422jWEtDcfdDH0V97kVSi0jW
CzSGgecnkPb425LI9F0LBecgSt2o5f28UA4oCTRb1V4PBnq7RXVZWnEya+l5nhbkFTvDyl4ys9E+
5Jmj5wxpLJtTNlcmYmhm854+jOVdLPI0auhw+9Za9fIhyIME6gWsVbta/HCslqA6+b1wQ7twmd9j
Ip5snognKHO22pFcx6YZ++cCVF2MhgmFgSNOcLuAxob9U8VDeh518aVu9PLZaItU9VKlofCgCqVV
P1yLsTFP0iuGq8ZzSwPD6L8vhZmcIZUcjeK6exnwgvQaUiakyM5/N/GpIpMJma52mEvGAyQMGZ9O
0gZgLILe+uzocXV57Hr3DHKReBqoaync53YL4kHU2jhr6Ldbhv1kpr310oxIS3qlqJ+bKS0OIuC7
G0xDHGbg8YKtKSHYW3teu462E9NrxZhveWlpaYG5AFVhlf4cvXppBNlYoWUBMSl9s5fEw1o+OcIO
J8mwyVMPiPRvsNbll6DSaNiug/7AoNqrm2dMFSCJxPD6MHyIj27XppGd9VXT0griDePVHGvjGWGR
8fPjZd05Jv7nXDtgQaRREH9QD88vQZg15B3QFF0YbibXc92Z49lYRHluKg+5dSTGorJa6s+pqU2R
n1RHjPN7YBj7DODmztBGoJR9bu2nzJCwBgbBhS59PpFjjsmbYB26i8W0ic8NAtTzmWsT95fMkMbX
oJcLg+ua9ikpYhk+3oq9DVfMWdosgTgocN/+lAY+hOElNMQkZlAxU9jwItGL/sDP7VwRogZOEfIe
YM/bNi69TSc0oGo7hOI/XSqj/NjF019+MwVRUVuvLsep7SVnY+AL1Rfy4ts1LXSMePM82qFFdeFZ
ikS8HVvmOzzeubvoRFkhd1CUN9zfNgI1ZAVdRPZ2iION/7ZqYi8rc8VfBQUULYRBb39cYB4ddDvv
7aTq6kHj0adh3d4kSDkxoGEvnhVmxuD+3puimk+O2+iX1W6N/DxY3RFGtG+RiwLGB7C9Jd11Zjuh
nkQjTzutFBsLWiOWVNLoaK3Q1vN4ONjX+xOJzg3ICZQZ4BOQ+9uvV5lesZoCe+Zoalca8Ibnpfec
y2u/HlaoN8JYQVPY23bX2EGMgJ1Fd1RKdPbRdOsksrpgeS+ZcAaNc9GC/FTrvXPAKrzfTGIviySJ
e4Dz2U409JLVkPnKRRhaI76McZejBqrpT1nutU8yXo8mPajre+tPsYfGMYihxyu9lX+iAl8x/T2A
Sj3Y4mx7s3ge0d85B6h6nakCAsc5fn+qK/uo023HyWGaThOETFDxRJf09jsyJFWTsKut0DELBg4N
0gvnwTHPXe9V0QJR+ZQYU3epxllGTmXOF83VrM+6A5/38ae+fy8ZR4umCkKiigqw9bYDw0MaN8fF
acZUnOO2TUPdGLwX11mOguu9z8u5Ap4noEPNYeN5+iyRmhkjIZGMgxN5DbO9O2PRnkzHm05GPxx9
3l17DnurWpBVfnq7xwx6MiQEUju05844J1rFBo5u+Xbkq9Iy2y8HWfDeVkIi4WYyVgJpgM03HV3p
kjWg6FD4+ngy9LyMltSfzqNhHhXq99yA6uQGAqc1FN7D7dKyXitcS2CqY3LQOSCKiyzhv5ppRXTj
QntCnJvdM7d9AIlckjRuOyeUNP2e4rR0T6m9xGEX5395k/c60QiiZRVMUYvh/it9n23tJqYAajae
wfXv+5ZwKjeuZSE02j+7/qWn1TvsDeEexIv3DxVoHmvjFtBAQnXqdieNZqEQ7A0cyrIn7zLc3vlo
AVEsJ7yG8w5dUsHIvkKff39879QX2voeGoiJK3gm6eLeRFlNujr9PNBG3GV1ea7GNrsaWhB8JdFt
yFgYb8/ce/mpQR3gAAzZuxZAtUQ1vJIeq75dsYVmfO1Kttkvm/bS20N7yrI6u6KLOpzG3pqixyv9
eRi3S6Xqi56DgfIcPJZbg6J09MLVE+5hH0hk3RPB8Kg4Gf2/pR+7bWRWpSlQCondKnKtxNFPS5WJ
9/o81b8bJHRMtK0aFI6tWRjJuZ4bj8SJsXXyNI81ctsZc+11HsQho3wJ3Iz2VWtW/ROU/wKpxFY0
6KnTmU/NWXOLz35m2AkyuQIKh5Ovozg169Qc0Bvug2hFOAI4JQXhZG2ZZUOdUr9e+bztTKdQisrg
yQpKxiyjkxSm7YhkauC2oQlQdyoH8tGDPVe+bbPnUPoAaxDr4UJtr25g9UHjxL6F7oue/bFY9kBN
x+30H7I0+oRBRt34ZTAgpJ5spxDdqcos82trLErPdcjs32vfTiiTp13rXIthjD8yPbmN0WsXOtTk
rmzXsGi85jmpnHY6waIp/7Vl4x4VMXdcKqVheE8/VQ5IB26PTr6slZN2BHSeZiN0HCzlF4kO3oms
ezk/3rI9Uw4VY5gJ1Pzg3tyassqxaYzCtjg8UC/5fJRqjH7ltSiHA3h2x+eoRqH/b2rzEApbeTlU
gkPHGY03k9mUv68qHTqR9KVoqIl2fpqder08XuGuWUchTiTIiKBvNtO2E4RVMlZYUoArT13jdMxi
kWOdnfRmbH4Pgkw7x3Z3NJVjZ2epnpoGoi40ZxFo3O5sCt4yp/yeUO+s6qmos/bUDH77Njb1H49X
uGtJ9R4Szylm48bToIueButS2JzvufqjbGbvEthtZzKKowi+Pba18wTzIv7P1ia6mAVE42RUMXJf
6l8mVHG+N6ou/djK7ooQiQI4IVh0tv3Xto7wXGk2SHwYCXK2cxt8HmtTvDAm+qhjas+UwUdiXgNM
MEhxt58pn+eMywycMRrJ8CGpOnm2MwT5m1L8/XhROweRcIIyCAU8ssMt73SqvJmBfDFJDFMGzxJN
i4vmS1DdhmlcRd4an5HVdP54bHTve0FvU+eCkhap7+3ygA38tB4zO9SzyY+KXJS/aTQ+//bYyt4m
klUTR4Du8s02XgSgdHSXlqX1XWf+kXTin4YpaZ/dtvgPR52lEJugQgWKtflaljfBUZ2YUlmnU/au
dloeEkaMNdG6xtrz6xdFFB2o3Az+7hbDa5RyRBnQCD3AR40grg+0jK9f5zK2oseW9j4SITTqLshh
k2ptVpUuhnRaiWc0+ny+rHWSXr0hfjXXEbhO9e/Sdc0mceRvj0IjHF+6CGOE3tD9tcxje+48eH41
Ajeh4U7N039YlII/idZVsrlZlKsFi934I6gEaOhbMfbkWHHpIYn72M5OYMey/mdHnc1fgTvOI93r
2LEkXVpMSF5fvDJYEcYIyhdGawYHQOGuPUBdbPJeUhG6tQeEyJDLauUaF57ZnOK4z75N2TJc2tTz
3sVj72QHoeve8SAhAd5xAoeYXf2iX1aI1n2fjzqHPs0rBxkT0YUi0c3X53FU1jggqq8FDYDNe7X4
UyVNtyd2aqrgNKz0AySyMKLFO+zF2vOEqr9MBy0Drrorchm5qLLBZNYs9eG3XgwON5RZF4klzegX
9t/IIP738Sm530MAFhNMBwokssXbDoTcGMzGkBx+5iAz7tBp3M/GZPlfH1u5J+IRtgHEwcRXhWF6
X28/Vc8UjDSl3ZZOEq+8po1rP2lAKnStn+Vbz8uZyZqxp6KNm7CShAQ1mhShqPPx/PiX3G8xPwTh
TDBlnNfdzCx7REdz6livqLzpnaVZ2Td4zuObekDUNCbrY56u4x8U9+6fAfAkBUAqWi19Weoj/HJQ
ATn7MuU2Ih4yJRd/cl32wUdRsszGA+9yfwuVKZid+N2f0NmtKSNLXJR8MLXUbhdaQRaEMY9pNOfD
j0WLj6hje+ZwnSgm4zlhGm2uIGOfqY+uXPpiGlskk024P2mRngwUAH4rxko7gHT3jqvyL6pFkphk
S5TODLSDZEIiQ6qVhNQx5ZOe+vbB99o7JDAzwKZ+YjdbFCzvUMijGxHOSdBn70mC5VWTOcPPV8kc
j4yxq3TRiejxydxZGlUjhEZU7yOciQ1aDaMyGOjQ5stpiXxTmmV6DibczmMrO0eR/JNxQRwTbGxj
Yrv1XMYuYIXiJ5xbT6SnzHb7D4iAFa/Oa4h5FIrC3wVQ3dbeJFjU5FbceTPX44iIKz/5qb9GwdrU
oWGLMZyd5KhLeedAMjlO4cWkVPcFP9Gumd0IXr3UHv8wisR/oaYlvmma1BjEVRUHsZD6KLeJtWqd
hXNBiYqa5pbQ6zkVRdp1QR/MX+RHO5fzmf5jL2SUaBKWbSNDeuGrlzlJq89+ah4pOd5/TXolCCR0
yjR0szqb0KVMp1IPFg+mfpXI774b620k6JU7r/WSHElC7xpTGAYf1KUTe5PiVHKd9XEVNAe36Hm1
2WK/7dbFvZKwGtfHp/S+IQJpGmZ3qm56EFR0G27dmNA8s6zHpYpSWU70Ak3zWedKnIN8XN4kw1y8
dWa0kebUoUdYm9/ak999fPwb7u8jdilYqQcLUZkt3QA+jeZaKyI5aPPOz3rGFPgkW9PLf7Ci3l2i
T2LB7TB7EnPOaOlXkQSxesoIeeFTWPbBrb+/FSpyobNGAX2syrzdTmZSzlohANSsHsTbytbp2Rym
hOl7kuHGRj30Bx9wb/PwYRZxkxpksyWCJ3aPcDL0gYgRW93nwSjcd1Pj969+7FgRTBBYKyYsyC2s
VeUeoreM64E5V9hP6YwaQLnWMxpoc3UajOTI3v27cGtv89otNUVlGlVE5C3auxJm1Dfw2IWBHXVO
B6f/ndkywUGMe/fl6DCm/KWodKB3d90SeizGpkqQgJ3Nzj5N+RgwJM/rnmxFQjey+ojBf3fJsUd3
AIAUk3NV9n97UrxUrP2QT5wULc0uaddQ+7GgM/Arh4MHbzMpGIRf2fo5/pJDQiv1JiiccY816r5V
1HfTEoS2nJPfOUvzB28dJyTtskpQd1tK5kmNwbltAutPPcvN6tQVev52WFPzt9W00BpdcnRyi7IC
UponSsu2qP5EBYTfX1X1t6Wy+ifD7ZZPoNkTUm5WO5+0ujsoV+7uHD6LGgwvLAXT250TDdrPM9cp
yqrZfSt1bzw7E+mP3/dHw43vzqHaOMzAx1DKo1siwqimOkjS8Kh0l++O9MWfMq6Wq8iHFAJ92+cT
YyGzI0W8PauKF0ZnJP/e9QSKICWmtJhzX2vGcg7WuaEVwtFOMRI6l2qgMsukI+P82D/u7SrACf3I
dA1D+9t4rrXIx7h1tZL0DoGyLjeXqJdpD2Qojijdu6ao+cAwQ2OQhO/2A8q1X7wEkkA0wAA7OanT
hkUm4ygFCH+tP+YDorSH4Ds0AQVC3ZpK/UTa0mcy9SAr/+pRWIsmZ5jOWpEyMyqo4v97vIv376ky
CIHRphsBdYgtAUObVWUP7kpkzEnenQy7Di5QnsuXsdPqtzJZ+zfanPfo9Bb131nQmWdPz+uDF3Xn
AGEF9gdtbNQhtlouQQVnsBZ+EfVT5kVdZtXROtvNyUEV430QBy3C6bY4MLrzVXGdxIQg7Dx8W4JL
Xw30Lvp2EaFtmJ3jPJZfV4MBYe0MWeLxLu+aAqyCvUmrB3HZ7VdtBS3Mi8RU0unJte/L5DIxfOV9
73Tl650NpB2lNqo6n+7q9FllTbYlNExNbXCq49W/aG07h7XojvCPuxCX6EeJ3EHwRfCZFO52VYzH
VDwlJt4RPgeRnhTOtUHAnHGjQfDDddr5PBlIqnaKtIDK1FFatLepULSVdhepBCDFrfmWiMjVScyj
LjXK0zRqKLo2uhkaTTweID07by3kUrgPqliAE9h48NXL07ZyxjJarUmnmaxrmBe+emxvJ56Myiqv
j8/L3n0ARCX6c2G3AMPcLs0awUvcYi6jIjGbl8pz2nPdmOKCBBD1NKOqTnmatweuRy3iJmNRn/MX
o5tHNwOimzrUNaM5thDkGqty+UKPt3utReE9F5aVXoLCMxi8bZvFH48XvGsbaAv6BW8/NMnbBfvG
vAyTuZKuzIP1ZhX6cCIydEK9t9KwE+OfRSCMl3F2j5h7e4cIGFnJ5KLkCuXk1nCwCOFrWVZG+rAm
Twu572/04SYh7uqIBrprimjt5zOpFJxuTQFylaLRRUlzgfFprXTvSz159C+PenyAUuxZsgJ4suQm
Sst/syg2bbZp3CuY+Fpl4dqv2lnOMDPz2esur/9w5GJ0wRPsQUnc3AwBRpgzX7aI0A4Vz0uVd+0p
KKvPbdtpV6uhgZlHUgtTs5t/e2x57+UCl0QDFvNMzdsOOoN1im6hdPB0q2ZE8VCaIV346cd60r3T
2M1LevIy/9vUpnV3MlVlfdIc/yBU3bup1M7ptcIt8Gpv1r/EWaFwkyIa7Dx4Hs0U8T5bpGFbij8N
P7EiyjpHCm93KRQXVZFNqBwR97Py24PUZGY1Jc2CzYxO0Nnux0/IAPkHgNrelaQ9BSUjhWPQ/nlr
ZaiSZU77oMC9jvMHYfM9/WWOL7yW373YadawHbzm/eKibnGwqXsPC/16dHep6bvelr8sxYSqUVeV
kT2ZXRPaQybPc18kT45TdN/yofH/9INkTk+dXy1hv/r60bSGPYdP9oiyr1L7ICrZLH4s2hRV0iJy
eeRC0me4IumYR1IHvcmFfdT/v3dj1QtK9A6fGpT/1l5WutRSNew5ucPUxSVYI6N180sadOXBjd1b
Go1AJP2gQ1zbjam8m70+qy3CniAzT0Htu3T1x/1T6YrlLPvVPjhH90vDvypVT0pooIvbqr5rd8Ya
J0kRTbP8nHT9+DLoBJoljJ5XB3SwMYBklC+iTrKNR0ql9xXYfRFVeTNepc5lhyQPU7qb7IMTel+2
UMwP/qEyrZ7prd8LemEDBldErFo2/2H2xdSebKrG2anr5fplocL3t5zLOeyDMbtkrjOiOCbck4l4
x6WSsj7whvd+iB+jhFNxifRhbjmFpa4x23kt8MNaVn6thcPQwNLp7SdXAled4qrpf0vGRiQHQcOu
XRAWJIh9aAfbku9oUv8fppxh35P7Y9a07AwLwXuL4hE6TrZYomp0rC+PPf/eiaJ7A5RA6QHese0D
6mB21dZFZEujpGtQFhcvl/q7xWLGxn8wxauGbB5egDzp9l6uckz4n/KZOwiOF8fPVm5M6zLcpDsa
SnV/L01oGxxgXmzF7t+4nB5NUme0MSVtsz5NasjrQIwbtUmiP0E/M59fvzT1akG2gRkKe/N2aV3m
jqYoW26LcD6kfleHvOXi4g/pemBpb2UkCpwOxde8e68WQUmLjrUCUCJTUkWiOa1tlZzmLOu/DKUU
B5y6+/dR0UWImunIIKvcfjTbXBLNq708co22vUye1n9o/c789Pr9gwGjxgCotvZttZ4JsWD8VZNH
qJzCbNMM9+wUlLpGfM75sam9Bf1qSl2IX6qEImOYczpgyod68KEY4vyKsvf0H64yeRRFSCj99K5v
YvCZp9BIGIiDhlgxvwnE4L+LO1RGnWmO//IEzc7NUB81F+6cDTV6RAmx4Le4zrdLS3pR6Tz3WUQV
7e84BrqBKOAxG4N+syXWj4q8Ozv5U3sbeilJP0ozt+ZiRKr8Gp0TFAHa/tKn7vwR8cvXDUNT8CX5
hALCiPYpVmwPYBeYlZ22WBmrZupOWh7XYYvQ8Pc51eb30E2PKhI7HpHWBHAFIlFu2hYLQ5DPxyJD
jcd+7kKav5zQTVPvtOSHCiR7pnjwABbAM3n9Nm6qmbsiKQY+WBlXXcQwiP6yCB4buCRHNay9R1bh
mLRUEasQ7W4yJist6PvG6UaljPUTI02MH0as2eIUZ0popVQTZJhaEKVzoF8TWZkhYijlVYxChLJy
xz8fX8O9pSuGgs4xJbXalp5sus6lo3UZYu1a9sFYy/gdTg+5Ij05okLuPKseJVKqlZQqlSzi7Tnt
GYjlVmuT0aIKA9Py2u5SNCO86zTrJtSKjBgWUrA+vXaBqoWNBxW5bjKMO/DRpIzn6wV9V10WnM15
7E7FjENw8iw/SFHv771FQzFUMbrgqQRvhz/A6vcavciyqJplieB+O50hrzHDpaa/PzCQ2X28tPuL
D5NPIauAfSxym6fRHwxlbEBof0U07htYb3WmbVC7PrZyf0JQUfLIlbgclJi3dI6xmN2SDvc0mgdp
RVWbt8hm9YzeYSjM6bGpvQXRu0pihnzVvYq7FGjPCUNLIiJ2DQYcnckSmD96bEXd5ltMCAugwjSg
cwo5zbfnEAlSyoJTOkcCdapPehfkF9dBgqojN7wW/LWTl2jiU98uR8yYnQPCIw66SDSkSk6bNIV+
c28OmCQb8QIz4mUIxktv9cs/Ys0ZIyGK5eDs79oDNv3Za8EV2ER6DGOKe2fAXtxVC3SqugwrfUye
A7Ndrm5JD+/BB7y/4iQPRHrUXxFy5Bvebm3ZDEgNVUTIfd7G14Z2XTRPV5Ph9OjQU6yyX6xszA+C
lj2jNKniw8js0RtTB/iXSGIqLCLzeZ4j+uXF2SxG7+z1zL4y3FF765pJ/Slj3tlBYLFzK+AJ/8+o
2vpfjOpmB0cCAgSVUDcO63b131CEkmE3lMnnx+d1d32E6Yj+czPuepKHouzk1HBeGZa7/GUYknEa
fqaJS2YuWtRXHCVRe69uICMPpBeRKw8WjeLr5lPayAvVc1rOUeHQsULVbYlm5MlfiEED8D3Hf72b
wR4hGnMFVCK/+YrNuAYM0xJzlHtLGxLqDGcbQcpQerl3ebyhOw6A1O6nJiB1L96i228Xx1o/1WMz
Rz21mzcrKgvnLrboOsrz3DCeUMXRrrGhi3e1JeMD2zsujvKeqoYBwwCKbM5NYc752Aar5L2TX/oh
WD7MrZ1/fbzAncPJXGWaj1FqItbYwiFETYZgsKuMxtRSaotjduV5b6IiW9qDvGTncNLvR81SOTZk
BzbhTJAVxVIHeE9fUJ3vimkFkdTFS+VQ7yubvP8/rZrKA6M760PkAAhP+VGDB/f2Ay66tgLNZDJy
gzk4paLUI2TX+6fck/3p8Vaq73H7WNDMTac4HerALygr3JpynT42Akm3Pycy+65BhAttOqY+g+JV
UQ7wf4As7dqDsQkTB/IR6MetvQXGRSM74iF7cfyXqpyzd2mZNLQcz0n1VxuM1YHB+wPJAqnNKsk2
kuZtxan301bOxjpFRsfQlIS5OW8ymvMOXqIdK4jQKYKREgeCYHy7rDRdC8tstTHiwJZPigbxwuAi
ceCUdzYP0IZuRqg4nMotYLROVj8avKrRlFrSIqKW0zWWSfFN68bszWp08QEKsLMs1TGlhCLAp3hn
b5dVO7LOKOqOUVDb+rXxJu2cHvfZ398xwlYKEUjlKDtb1vLqm0UbuOsYDU6ffUy6IX7RuiXDM0sD
OHn0PiJl0h18sb29RICCMAVZJ5Va3i4ty7SReMUZ4TRV/l/IAJdhQpvMU7qgwp1P85Hgzf2dJgMD
d1R6nfQKbKmafdDS/tVUE/Ohqvlspln70tkcGNDbIxrvzlejvgKTCryNtswt62cZ82DtB8GRF1P7
0uaWcS1SUpLHnmNnQdxi6GBcYjDE7YO2OrnW+QYLmuOy/Gjm3XDO7Zqpg+mRzuq9JfgicK3pqYcm
Y299BsWq1BvymljE17sPdq87X4OqWs1TJtsgPVjWvTCR6u35+ZXQTcYFb15PhLemjGl6czRmaT0h
DS6g68PDSz7OSdb/E6cSgEq3E/G3Q0SD1s+SOShJiVwngW10pzzFzCr+UTFTGTJEv1p/S7ksPzS/
z74uqT39IGpFqMhoUUR7WgCYrVMpTWuNHn+e+0tFMyDwAloZSjRjyxGZ6HMorCQboiwBrTmlc1X/
VlA0Sk4VWiUnFNdpxwrkwa261z4AngQbor0ApVYO/ObpCvC3fZU2QzTR6vVtjlcNCeTJWY1zM47L
cM1G6V5sNXX30km6z90ltv7VvK5xT2uR2sGBA7u/5WhwkzkqAgeC69sJ3nNKD4CkvoAQeZ+96cmT
z0tSlqE1FcObIvOSg9dmzx4VaTgjFMY5sepq/hI220x/L4x8IPSqHDOsEMk9By2NuCnMydPIOK2D
F+H+qgNyM6GcnAT3cvec9hNFlbImqsy8rIXp0HH/RHEUK+9ZUY6Sei0Vdxz17aoYCwpJGypmNIk8
uNYMxr1QkOoOTuz9NVeaRErckOeaaGQTGkxrZ9QJQ2ejxPSzM6hb9+n/kXZevZIiaRr+RUh4c0uS
mceXd32D2uI9gfv1+0Rd7BYclOjUSjOtlmqmIoNwn3mNGTaZr3IC34wNkUMRoSLeTBt4iyBIZ6Ds
udcQ/GM25ltLMf5ROFi0EpBPd3ZYRV9vH8a9qaFTgfYSupdSJn39AWv01mA2ERXX5uSeWhTKU18v
q85PDTv/++1jyTCE7UfpnoLNeqxOqQUbBpGquTPjR96+8EzpKXselLk8spvauWTYEESq0sSJMGEz
r3aaSm6CiNRNFeqdMnmOH+px5ddAkO6b2ZpOOkn6+fYEd0AEyJkQGiNMzbMArnw9w1BrJq9X5Q09
NQKsYhJ/KrJRnOKS8+XOlribUQm717GNO3WNuly6edC+3/4Rcox13Cxxd1RvQWwh1roFMkxe5C1L
zoqKRqDeN0oZEp6C0f3r9jh7O4cwGc0uSVZDK289Vzd3HIFUF/nHQqm4oKHo57Vb4yhbTwffde/u
QnSIcXhkSVI3Q9FJmEdlDlE34xz6KXJylzpF1iB120c7G4cft2cm9+HmCxJTohkjwz4DIOF6ZsuU
JbjJyiy1tDScRIFqisSrG39YFu1u7jEsjmPh+YOxHGmt7WxbGYGRf3ADMONN7AdMQ9OLNiOgiJYM
CqWRIx+RABow9F75Tq+w9Cennq63J7yzlKtRN9/XyKN5WUYqDgZCQHeZm8+PWhRNp9oTR+Iu+xOU
dWipIsq2WX9bJq006sz9NqlRcplMewbTUlHcEDzHmKqPj26mHfleyL90u6ASkAqomN66tQVMOmE1
odChIf+XqTYouDZ6CcflCJi9s0vpw3OTElyRKmxVSnmkzNC2qBbFOqbliRd97/PU+ZgvTngp4vDo
/GlyG25nRbGPyjfxFEaJ8lP/8qIjaBAufQVcxu7c4p0V5+J+iEITHHFSvWjTpPzTz20f6J3TPSAT
XX3EjZVwEMHA9MQtkX1MhiX+oIf2P1Fshifiju4/+q5UYnNrxjEuEkedx72DBauOdI0mOP5fm6po
GI3oFNa8o3q8SL0pFMPzFqBlBeAoQN25OkeiXM70+JWDZ/X1tqPczK2ocjfTBdluu9HurT5zHFSt
1DqZ/cbN6g9qqTajT/E+ea8ts6vdC6g/0cHAr48WpRmVTI7yKAYRW0TDMBjAR2YKwf1s25elb7xH
Mv3cX4YwfPMtyVCS04fUMx2lrYy13auhPU1cW+mslHB7naEOlHa031lK1XR+1hlHKka7k5M5I0AR
gDLuJqRWlaZFzUXwyPbWGCSJZ18K3DX8RG+1u9tX1Outw+TosaLoA7yczbPZ7KHQU7Nk6xS9Y156
fcn+zZTSfYebb3euB4h/Vg8pVFWzI7j+62PNyFxWNOoopFBHWY9sREbT2F4yBXO9TCcvm8KnquCx
i8MR8YMyq9tPt6e6OyA+TLSxqX4BX10PSCDbzF4iI2fXaR4d6Hx+XqXVqWgn/RInAIVvj/f6HnHR
EaWbhV+LzGY3nzYyNWGGNVdygVf6Q9Ia44OnIc4zYwoVoNuUf6oAdlyroV58c2n/fPPopiNr6wY/
AEj0JqmN9LwR9AfJBm2THnOUUMD1jcLlCvPa/pTB9bhANyuf00T0Z01vjhBsO5t49QO2T+7YKFox
On3QNzT0aJWAJ+mL4amzpiPS0+t3iLiCNha/F3Arnej1yk5a5niFV4oAS+wuQB0SWRC3P0Il7E2I
244DSVURndjthh1Hy66HRgSNTfs+nLlo5lBgF48p0On24u1sVdkFpU1BxCIl2NcTSvjDWjOFCNQM
J9VQMzO/HJEtrOdCPcXKocDU3tSgFRI7MDPCvk1kNpTtVFu1KgIri8o7V+Eijftqea5BbR5M7bVO
NcUWchBEO+gJ4le12Rd9plQCoAkVxmIeVAIw+tl+NivOX7S3vMXHIti6YMY8l9dZVzEbj5HkeeeK
2CrougmEh0BOaOJMtbn6lM2h/VRHZATX2yuwt6UoItAm5lGlUi6/2C9BAN03akJ5LwI96du7yCyb
oJ9U46Dsv1M8IUDEOwzOP6hAitXrYabBjbxG01noqu4ubVfhWqdQ1K3bFL/essQvTq/FBROdiSOr
uicX8dwHWFvtwbLs7Dh+CLEDJTdSge2T08wwcUXODqhEjnAeTFnLR8fNPpHfGlAWI+fNaQ7Pm83X
JQ8gaN02VmM9GeoijcZgihNx77gDJcthQCbDCpWDue1cxHAHgKBzS5A7bjsealGBy5vHIShtA1sC
aGL3S1qkAb4jfQC7MIFWoA53zRIvgYFn3cHwO4eLUjclOcaW+dxmwwsbNm1SuTRckkh9cHPjrwIr
nq9De3i2djYtiRw4SA4XxeAtIrsx67pUkxAh57I2aBl37qcIY8kDUMjufMCaU2fGTYmm8HrPWk1u
EokjLNhOxfKQLuN4jvNEo26q1Aefbic6oWCDGgaUF3De29CrcbyyoAkzBJYdF1/E0pUPeegZHzU9
0/2hxqiqTLTJL3rz7aUpcN7UUyhOaaDtvM35dxR2FKDzAY2PRgtg3RDiNlV6nuPeOIgTdi8BaCBS
NQZEDxf++oOasyO63qL51/YehWatiK5FmVbnKYs/9ZWVvR8svX/iIiqCwV4yX3hudRWj+nZWI1VM
VPkkIk7CJTeXkSZct3GrfAyqGa08P186Wk6qlk/f4tIEMx3PyIndvmZ38gcA0Qh2QqSkvWtszoY5
63a+pPR1vaZPaPoPBjZVtvPoznjuTPiRnZQQ/ajbg+4dE7mw9MIRXSVlXn/vGTah0C3B9yZt8nN7
Uj4ac5W+vz3K3jEhoJYbiAgMMvl6FCc1Ests8cQz+sg6h+FQ+YjZNS+TXh2RzHe/IvuGd4SSEdiG
9VBeNKcCn68hwPMYOUUthGWbiKE6ow75Lypfw5dcNY+S/7358WABpmDHuDxe60HNQrOEXVVjgDbH
xKYUXRWowtZfRG4dWS/sTZBqt8rulK2Gbesub5dQH+OZK0cbYvfetvok+di4oWp9MSb5SkUVmrmW
PuZHzaG9dxEAKsUArjRej01oOS6zafZoLQS1ikZ9ROwe1EMnLiLRxjOwwiORjqPxNmF7qIWTUaeM
l9R9GqjNEJ/zpq0u6uy5l2gwjlTG9lYRQgtgQv4hl3O9ilJSaBBzNQQKMLZvGPDhmS1CE5OAtkoO
WiVHY222qTGhAJDpIAFAoejncba8h3KmElbN8RFMf3coCsZ0l5Gsoou4nlbUGw16kWAAjLqwvvSI
yZ7ioVDPk2K/ncZHkxfQBr03mUpvKxHZ4CljpbM3K6X1rqjduVe9BQjgcTwut6+UvYsLcSjsEomf
yXg2m4MHyC0tfRgCuFSmdi75noMkIhzdynubkCSA3Y5CE/jrzdUVZwnldtMlKjXt5IOp5DatBSt9
qB0z6hAVXo7O995ySStX6JCkrHCe1svlYhuPZk0EZpYI7aLawrw0JeZs4ST0g4LH7lAS4oCF6w5X
hOZuVOpLSKCrzuU5w0L0MxtDUAqw0oOh9pYLgC59EsqjJIybz9iGro4rcDIEXjh09yUp3SdFOfQs
2J0QcHKbZ5TW7xavhEjX4sYoCQUVRIprahe4YdmDqPykqrODN23vHgZo9r9jbdapNyrDTR0wDAgO
5Ne+wlE6K6f0T/K56tq0nXtJYZf9xq6naYfQAghzypwySPwlFcvTum9EyhVFRaP6t9BaSFxR74YH
UcHud/zJxJXcZhA362GsPE9FObLpITmn6b2WR+aDG5kcYhEuTXD7JO8OBhVLwjUkDHnzrLSgvKpo
rskJhs4MfaO24oe5b5X5amrc8v5vjAYqAL1KZIow6V5PTUPDSh2y9CcSpXqxwxGPkMl4iPJD+a69
efHtMLYB9iRZAeuRQi11NAWaHfChPArUJWzvMQb5Eg+VcpCF7KUG5B6kkKToSM1vwg97aVq7TPiC
NR5X35QJcQGn0jOphZ2ch75X/XJS8tMy5d9uf0xt73aUITLWjcjecOrWc4xsT8mKkSxrSMb8UcVB
DWOJubqmYkD1XSjWNS/M6X1TD8l3JJTCx1ZP0TJHvzs7V3HVXe00Mv5QQ1HYT7kdl/8KY5j/u/0j
d3+jbAlwh9O13G5mFMnrVPN4/0hvQ0iWY3JX2nZ3wdxSPHlDemRksjceLRrwFgAnZR9i/U2sEoJq
4/AylaGHaC2XxMXuZsT+dVAQeHodkav39pkEuRDuglEAeroery+1hPdk4n3PZlTFSjv9Zkpp9Kp3
fycThFlIB00moKhgrofi/MZ0Kpma3aS4M2AE1X5DZXtAA7LGWeR0e+H2JibfCxdZIGhe2xwswmzW
amdt4IbVy7vKdpu7Uk8QFSxQP7g91N6agYaTyRf4FXCn64kNgxNH5kiFeJCt/EjH1noqzZl0Osrw
2vaG/I/bA+7OjV4DeTNfklx3M6DZ9K6RpAIVM1O5j3IdkehyiBdOah8evFR7by8SdKgdUD2Q+cl6
LDJ6p5pNxqoGc/iYZXavBOSEg3OwXjvjyIYrFDKojPSjNo+To3dzWSBjG1ijEd9bxdyc87Apftz+
crujAAmg10my9arRCrOnGIoooRpZdF11GapYv48SffSu/79xNnudMg4IRd7BAJDW5M/uVAPiipOD
3t1Pnvy6wwrbDhVXucfp526TDsv0kkHDGjaodSOeH+y8mjRcB3KupaHJs+9qn1R/jnPVijujyjUy
EhHDujfBl/yJxZVunNXZ6u41NVLioKDlLPwyyR1IBLrT/9GWmqb4qhEnn/qkzPVAlMhtcSnlZfQy
tFnJ/y6fjcEfwtJYTgI+bUatITXv3Y584txW2fK5nfM2PIgHdw6cpP2hFkNWQulsU+cZrQ765IC5
b1gik+sWyfyprSL3Th098Iad1l3evprEhOybn7DybRchC0vTq9GFCBDITQt/HNXWd/q6PsqRd6JC
6nMwbImnqYptyw961xTpUKt0etoWQpoO+p+QTQ2w6ugvSk0405MbHWzVnctEsitoPlOFJMnbvAAL
XcXF6PmYKtoed2M6ZR+7utB8eALmwbrtnT6pZ0nTB2UEQtH1XSJySisYY/ds18yiClZk3wx6wgcB
zd4oshEg9Tklq0/unl/C3FrRB12JShp2jap8B2M6IqpMiTy4vSn2qo0ydqFtL5W+eUTX41hen5md
7vaoUidCDWx3it4PeZTkp7JM7L+bboQTQywfjc9jW/af8HOf/0ptW9HOppZhf3L79+ytIzEctR2M
j+AjbA4F2MU6BUDKlWNQwFoiTb8DG/tfqfVHIOm9kdCFA7slORZw5dYTb0Z1UsMF03SXstiPQaPT
hdRsNvlhB1n19qz2joRcSxIJ6mOwjNdjZVOU5Z2hdIHWKY72rEeOA6xxSJXqZCJxm330UsXNfUQA
p79ujyz/5u3dSh2VW4a2Co/FJjqdu7ztNHxvg9hScR+Z+xwbHjx73oFntk8w1OffWECaoZBtHRqj
0ObXU40txTUVZSCMyPXMVxzFQWIZuf/a1uuDvbs7NwJMSeSnJLcVX8hxwTaz0eqDqjf7e2fM7VNo
xcN1sGtxb0kt5NvfcnfHAOlFEQ7UAP2O9dRaSsNEttwxZjeEj3GlGDjreNqDEWtHnY69qdFclnbp
VJKA0qyHGtAs6gcUBAJnMuO7mezw1MAvfojSVPlbYfyDuGX3GgC0he43ESD8XvmDfrluiP5G1E5h
QxR0ek7FIFzE8afpsZ7KJfLHopu+lIs5/205OPf5hpjSK63a6INtZOXRadn7zr/+ls3JpFLXmREV
+WDg2yCZD4sT8WALaZQ4+o1ngzsPqMtPDYUtCCSOjaGxBwg1qLeJU2KWGkjOtLs07WSeb++evQsd
XWB5CKUj2Pa519QxRTCNXDieleyU6fr4RBFW/X57lL1+OuhpKcxAaUVCojYL6ZptNymTgBJbOfY5
HbX5YiRSnV4t4R3b7vhkGWn1FJdg9LrGmmef8tfUX9pMOPOdoOhyBQBefS5Dy7rvyZ8PQvGfEPjt
lQRkFtgwAqDs8c1TrSOkWKI4JmCXtf2/1ZI6z6Y6z9O15BzDqe2wSS4yp+Mg16H7EuVm/3dsGtkF
O970z6Q2tAKXSrerg7Yey4NV2tt7NDHJJDUWiXxy/fnKGukgjRo4oNTWSU7NGLp3oDWtPzoYtwf3
yd4hl1oB5Aq8diAm12O1qUACYppFkAzj9CnDtuRUumGIZZiy+E2SmB9u742duUF0AkeMNAGUuO0Z
r2Il7uipoLvK5WYSAY9Gh0kaYRzsASTyD6Ync53NOqMZDdGbO4Vu7ZaFaqL0Og4uLKQ0dE3fFsiq
l+bo+GNTl8/gfPVLkqk/9GnsDhKK3Xly0PiwlNRe6f84XQVzNIeYRHVyDEw9Ta9uBuxeHdwj8YWf
8cirSQI75HWVNhTbxnAJZ2k2tIZTXRrJXTML3S+dWvheisex0rvOSQu78UOkcJ8oY4LpgDG/2duJ
kelcwvdF9g0u1vbuDsE7xT0dLyE8DfUx+08huvLcoX1xsKT70yVHA6ch/Si2HryOmzbg8Sm+Doum
vLPKyPoI+ct98MbUwbqhzfxlmZ2gQEPed4zZObtpePQ87ARThFH/+xu28FYX7gb5Bzrytd613yeV
VrSN0cgnhA7Kh3FKvA9dWmRvD/oJRmlJc2xIbLZntQu9WCkKQCNDN4w+Uhv6Y0icejDKzo0gSQ00
qqgeSCOX9Y0Qoc7a5zajaNg5fI7itEpPjdk7L8s4q+cwpjRzsKI7rxKkX9lMpZglu/zrEVU16UTY
qXxMM56hNmsxcWjfG+Pbiz2rcTYBDVzBuAGtQEXQquvLOBXhuanB24zF2BzIf+1OSQfbg4sJ2eA2
AsV8Mx8WR7BUTTXibo5JktkkRyXOvV2I8CqyMmxF3EU2FSXbaFq1TlkqYRLXR3oog11zOou5bYK4
rZa7YraPeFh7NxtxLlU6CNToQWwGde0KmU7BV/TUqnxQZ5Ssews/MtwT4oOIcHcrykoBIGdp1L55
pbUFsETf062yK0TQS5yUNX9xud6AyeVBVHbdp7e/TrKtjlC9tL7YNv1GFwHpaCI+MhoD5nm60DNV
nOiL3eXZ9XeGIhYjQwFvvGVjafPiKrPsxGldlkH4naugcVP37FTGEWN7b8XwskJinf9Sm5aP5C9x
tdkiIa8p8rJqquaraJboD7w8rKex1MLPt2e1t+9l6C7J4SiTbN9bEvfeEaNsIqmp+xnudP5VQbTg
YF/sToi6F2ksqnAk6usJ9aoCtaTnwaNsp1yw9Wj8MWvru7FUj16bvS0ImwTIMiIPQJE2d1OEPcmk
ubzjdS7wWcJg+i5v0+zzYoj2gj5XeHBx7B1pwAFMSorX8BnXU2vhoEfYFJAMmFMT1EL13sXRNPku
ZY5zEhsxrr1L+NftVdv7nqyX+ZMERcCyOWd2qtT1hDlKEBWZ+xl+/4g5uKgfwxEp9dtD7QVkvwy1
zUBIlrMmq6mtqG5cTJckTpSXvHKU2rex1jw5vVU8T04JKJLrzgtuD763mLybaJgSO1Aj3+ybpU4T
s1YAZUvToGfSy3e51aqBqs/Lc6LHRx7se4cBKBeUAlnaAcy+Xksdy0TkYEcw4KYaXlrTmi5Kpx7p
Oe0uHqmc5JJxU26jvwZvp6bIqCFZyRKdsUUrz2NcN5Smw+7g3O1tTjalFKaj+ACKbD2hOETBCecv
NuciZuA583xO87T0+9bSL0Zm4OkRI0x9e9F2vyKYNfojXM3gZdeDZnqhp1FHcRDUXnate0woIIEc
tdT2RuEeZu9TiATwsdkaIfIfhp3ktDOmon50cD9/nvuwON+ey95aEbOiWALenNxYbtBfbuJpgYNr
Dez+FIXOb0laTj40njnyncz+nahKctOgh/K8aK8wsUjv58KmguHUrnVJraqAS+Me8bz2jhQBKdej
AY2ZKGQ9I2nrnsZChRKk9D0666aMBqziWhdZce84VXRwhPeKRIQCgGUkToExN48ZTTwVzAW0SfyT
gWcmi3fNlcR+MpUlPo8hwH1jqa1Ls6SK32d2iVedGV4XfT4yk9+bOf1lae6BQByNo/XM+3EY9dwZ
Se5MS/xjmHl6KkC54H2GCYUWpeaPt+8d1MykjwhWx/AA1uOpcx2GhT0wXl4pz0Th2Sls3OSjm0IJ
uD3U3mGgHypREygovPZTT8LZ9UaYbPHUepfI67IvI36qvxEBIUFFqIVsINHkZkJanseGNkF+qkNd
8UstjYJZcQlhFe832GuQcWCvsXOk9MnmDqlabkR8vuHL2X3op1ZY+Y0WDp/zeZwPeiY7dySNA7rl
IHYQ8dyW2busox7mSSGx2LIvRtqV/pzX4wWNtBYmg+OeaMYeiRTuvKrS5JMcCs1+aUqw3htDKJLc
1Xo6ioaS/qGnrnFXtYM4GV2b/Tcb7QI1NPnghcI4MOTbudBo5gEypKdN+r/tn9eAHujhwQgclATy
FjJbpyqt6xP53J9v3JNUjCTfURJ0TMnOW0/RHrBPT5KYglucd6e5Ax9Q0Wv9eHuUV4dajsLzxsoB
S6IHtB4lzpqSon3OKIMYH2xQNS8lTiEXQsSP8aC8WeJcDociA8xzNgxJ3Hq4KDfGdqiTOqhi170q
qmgDZTBTfFo1462nDQ4NAQIaVNwgPArbYGSmcRlWfR003iQeTK9Ygm5Oi0fEto7Cc/lXrepRUiKQ
LwKTiswULdL1rNQ+KpwiIgRBFA2RFzGP+BaW6SWBMnQNQff6yLc09zXlbn/0pjdL+cnhyQzRQIU/
RpVxPXyBuleVdGB+CvSOzpTLmo91IemkBGRBWzb0u1p+0u2N8+ogyEHpkUrsPm/Bds612uIqVkRN
IO2OTh089EulYO1pJGF0+Y2hyLwBs1EEZ/us52cvvLmdZdSBszjLtUt1LhebkL1unfngIXh1mTEr
ogekJimTS0+e9VDSvsoG01EHqhfJTr0Rdj/0uBSTH9Wm8qEyeusDlIz4y+0Zvnp/5LA/YQIylwQV
ux624ae0Y6TVwaRViBTMPHpJVPW/8R3ltHRY28jWbM/6aE0RCTD7pBz68mpYih64iav5/Rh559+Y
kIQGcIVRJ9162kazo3hmyIR01ak/GgWHlJqajd7Q7XH2diFVJ/CbvHbIpm+ur7Gn3h3nZo2+V1Kc
3Sb9bxIeeJTBO+ok7Y0kiXlo9jEhCvrrJUJm2FMollSBrS3unQtWxW9ST30aUqt+6xvDbqBjxRoB
d5CA0fVQEe+eMjrUR6w6GXFxHtWru0w8pp2Z39/+fjvXP80QOO5sCvgxW4olWyAZ0DAvg6iyReN3
c66mzzpB3j3YA3eQqhVZcbBme2PSIgDpJSWAX/XlMYgzEmaIB2o3JucEnyU/7abF1/DRvpaue9Qc
3zvTv463iRWmPGQ1B+xBLaHxWte9ckonfb53RWig0RDH17rJjrSO5HbYPglUNNj9Gk/eK5uSkvfa
6tSmDHSlLM+UxtVTTmHlcZpcW6pwAwXKVYdQ041OxmTrB+fv9ZxhkkoPEbJI6O/OZs5OYrV23XKP
lSiO3efRYgRjD+tjiPL+k5qNzb2jc2Bub6bXR0TSVyk3kCnDpNsq4Hk6qJVmQJmBfxr0JErlYSKd
8HWkId58lbFn+Q+lDbSWGG59RERFgMaOlvbfk/W1G6bZn6yw+FS0Tn1wRF63TmFfaLBLaOGBsICJ
vB4rtexcWZgZcMylT/Cb6NzUL5Uq+5FPZQUnELdggAJF1J/EpHXPAM55cjPIZzovVpT8CL3MLHyn
XuoPbRMXn25/9ddvB/k1ASJXBgQYd3uEm6GiGmLafArFSD+lFOtOKp4rX26P8vrQ0nkCHIH+EtUC
5KXWHwHjyD6PXUKcVNWhiieK5UfO4H0WWf1dH3v3oJu4NykGJGWnaAB4Wm61X+oGy2y3ZkPFM3Dt
3ry0sMCbd5iU20cih3vTkjRaGJ8omLyqdk6DWS5sngaMdoMGWR/nmQ/QNPJLr4teOqEcVfhfK9uw
m8jnEesGHMT23excZJ1USnDsXDeNo/sJbvCLR2L4uVeg32DeWJufnTmEQRgOTvccCk/8yGyvC8LM
q76lpWs/dn3kPqpDSU5neM14XzexiZtuGn3May2hi9UcgnDkFl/fZvxoDHRljRZphy39wwlJmg0z
aSHh9qXjK16mfmgWPX8wMN988ZxefSqt2fg+a4p3kF7urRCoBYlKI/pD5nW9E2ZktyZ3MBoonOZ/
Yoq8F6ErGJZYVu1Dsx5+Y58DNYJ7S+NRApfXwxll4oVqm3TBjFPRP6ViTXcCFwz0HwzXF4V5VN7Z
uTN/apk5XJhEMdvKflLaZtkPSos4hz68xH2r+RRRzfvaHY9Eh3feBIaSaR4pAMnX5kypZtyrGWY5
QWe1w3JxG1GfS5Uk4SFqOMC50blBFyXJQYH/dfsauS+MNniNEDmjdLS5P9sK69k2gxOw4KyKJFba
AXLXwrH10zwKv2AHl2o4/dUIRFIU1XD2Mma39lszyo/01V+/yvwUJKVlm1c+EJuiZ9mFudtVehuo
oxDfU2Eire4W01OrjTGya8L4ijxBiWOEPiYf5zITB8/WzjnireL2VCm70nCTm/2Xa83rlhAOdtcF
bTRn32vcN3wnTmKkECBHYqsa/TPXYryrK+eoDbGzz6QHO9kp68ATvckw4BJaWj+JLqhdxQkae4ze
62oUPwJjyD/cfip2h6I6Q2dbViy3aJ4ekjTNlAoRmBI/42KJTF8A4jsVCUjv20PtXA7UfqTijCtL
pNt+aSU06PoIcQRCxZzmuijt2PM0WwA9tX4uzp0eH+W9t4cES7VeQjc18GZC8hMfZYeWqe2GCcmh
ZSunZFHmp6GzprdSdjk//zdJIArrERvHnlNFCdsgcpcliOyWVlE/L09WBpLoN76nPKi0gn9qX62H
GpVOS0IzQ7g1G4xviSfyp2WoFYyq5wQiUe7Z728PuHcgsBmhuE1Oyr20mVsd27W6JIiaxrpI/LAq
q3tvSP5N9KR9Dxt6fnA6y3tBEOGI47MTYFC5AHIl3TpoWW0CZOQOus5I2jYIRWZfSXLaE/Jab08a
IahRkJEIIdlf31y5c1MIwybrDiK1/rMq8+XZ0LQQXtHcn29/yJ1Dh5cf/VMKXih1bAuiXVdXSzSQ
VNkhfpNo8zXBOOIcgQzuERRo5xIlBGJaNPhgJ28b+eas6ZAotCJoDUN0p0lLm8dWwAREGkjpHly0
tL7Gw1g+lGaZPaUCrN3tue69KJLhRnZFSM6cNy/K4jqDU/4ELAioUmk8/jMMFPUapTKvrUHdRott
9xwRDfllb3tXwvYjW8OdawBmJQksIQm/4ZWwWKrOU59g5G4WY36xU3N8NzYeIOXpnBRefnd7xju7
9WcRE945RwWY5PpcIo7eTWHGdYOORfyYV3b8ZRBdcjDKzmFkFOhaZG8WaffmjciFFjsEIMwJQ+Ef
g5rZvmcUzbPn1PVjhg3CRyKYmhhwObp39rYUAR7Ucy4DxK+2Qd7kzvHYqpQEIs26i9vaDcqU1lKU
pONdl3QKPTZND6bFqC6OO+Vfb3/evcWEdUxzS/bXqGeuP6+eZnlYm1QIUs1YuHKc7w3h8SUX7n+q
Eutvv2Ql9537DgAjQe12MYlPSt7eknL06FyRVO+frSKLr22bjs895YqDR/L1stKOZyS6MDqB2JYr
W7lemw4NomzeGM4fYtsKTwXmGj5wPuuKmHsdREmIlWpoHkkKvMZFE0aDYqIEgnYQeNTNujZh1Ik4
qrvAsSKs/7LYSs66UFouW5zBc1+ddfPOWUbr7CiD25xVZ86uHalNdsmq2PTVvmlTX7ELA51ABfbP
YI79n7cX/3WDlR9J21Zao1NEJERar75rR2mVjKiJtlM0P+qLfI1EVvmin0r0sNz+abE/0uYPPKia
sa9OtnWXGO0RnfZ1eM7PgA3EDqRCQHdk/TNQmrDrKBKoYVWGfd8rw4+ow9xrHsz8oqGFek7D5ah8
+nrjw9yWvBEpVwUlR/75L/Eo/NYqicIOvhMxeHpWlmnQ/Bw1TfUKhB1dSK9v5/R6+4O/fqqIf01a
d+B96KRtMzrQZo6RC3JugSfJiYZkdJoGO3zXpbl1UEb4iWJYJ64O6Sp5hVQBpzmyWVsxcyS8AmWq
UOlNvI2asFj8LjQ83dfqeHzoE5TKrzhGNiTTIyCZ01Da019LqwzG2TNStF7UxXKfXdG2xUkB4Phj
1Fu8KhR3dr/m01jPF+yIo97vSrV7Vw25e5Qhvl4j1sbig6ErIbudm0gFyG8V5imbUqTkQ+ZoOyfg
Usp/URXnECeH4vObl4cMhTCCihcFmG26hpcyf72TtYGTmpGNKmbtfVgQPvzcWiOf7WCw15cTaDaS
Q9o6XL78y3oH1lmaWnPr4Hueq1XznOlGaP0YsxFHexQ1CpgInWuNvoJDbx8ouYIXpVWINLw49NLT
Sz72KFbPbV5/02kpdn5V2Xrsu2oVP0dFQtFcDHFIBUVZXgwBVMiPvdr70tTwuX0KahgzhKPrvAf4
GH9exFLrvuogSn8JUyt+54SueBpdRY2CqiIm8ps8prWc5YZTnoAWdtVZc2sLP+MQ0N9pVIRl4WeO
EeDdAAdsPk31OCeXJS7T2o+g0kYPRZbTIswqVMxPXj6psMOWEOFcHF+iFPvsJB0uvdK44nEgyou/
twBBcTPQ+0g/N62HAq4RqeF7Y8q0+g7RMlwySi1vHapjtvvHUqOJdPB8vN5/ACMovgDDpmxFS2K9
QiBP9Vi3qWRHTuL5EU7tJ2uICkSUPe+cz7Hz5kgWGhJ6wj9BEpLKsB4PCxVb68B9BwsVx++d2dTn
Hh2m9+WI2Pzt3fd6auSn5KnIKpEEkBWvh8IbIGqgezaBPjbFNXS1+NGZNYBXTjY/wkI5SsJ/tr3W
1xG9PXYVF598abbVHqOfDfBQQHvn0FKml1lvl296KhJxzfg/PJWGEf7VoccbBUSxYfQ+nyuzOFWU
apaTY4de+KVyp/ELT3VS+RkN4fDRbFvtn6pu2sbncWm+Ceop75OpooISJ9HiviD8TLLfDNF4Xygp
anJkXPp0ajO7Uf1eT7wYkTvP+up0RvTdwnn7c6O1ZehbdmHV5yLKp8hfIM18beNCVCeAMvXfJR6m
n9S0VH70A6g51CVG92vcIXzjt0nU3dPMzZcgKUX7IUoV9V9A6Gh5116YLr4zlwTtcjW+6cIUX9GB
sx/yLtP/nQdsTALbXJK/iPHa+qxNC+bHdY6Z77sldgtaJWnjfIiHvPuKadFS+K4SdsWp7iCZPxaZ
5n5ZoNpFL2UXq5ZfsE/rT4uIx/j9IpxGALXpzD4P9EgtrfdhgZj4ydPLjIOHcsBD7nrTV6OPrf6k
GM3wXWmLpIOo1SbzpeIIIMmJmhDFK8wrs0AAMCuobITZhzyTRtSmFoqXEdkm1YftPle+NlA1vVTU
Jz4LJSWFLfES6U92aM6pL4Y2elyEV43vxbQo5yiiL3awv7cvrVRPJ5qlcc7Zhb2x2d8jxwyYMECw
yW7rB6338icoI6lzamf+4GCwbY4iB3N4agleoMQAl1wfpr6HSDELS8MSVc1PUy6cixuKI+DPq2hN
tjikkx8vkyziWcZ6GDryZgOlTz1paRkr59KNpv+h7LyW5ES2tn1FROAScwpFVXvfUksnhKSWEg+Z
uISr/5/aB398u0cxHft4NEIFadZar7tm2pRnQnLuJtqNzXMuxXwdLGrEQreJ/DVpItuqUqdz1GeU
V6w/zj/s/25q/kXn93wmZp+dwj/yNTEUdEuzhQRRdJR1L+HcWAvAnog1buVBKb6uktRbf/TPekBH
YaggV9HtF3iqVDiedspMsAtciwT4YdLDF0MYvAeHai3gVchuLQ5urOswGYdZVxc5+Q1Mt4bJdlMd
kHD9OIiq9rJ+dNsiyU2ZO1ndBuFxHKdWZk6Rzw96GSV/uinOR07cjEm0Rr08Ql7cl5SAya1LZrGE
f1a7VN0p9payySordh45KcIuayYT38spX7/rwfHPKrlclCeF89RbY6NPTRffYnsX+cgLX2UwmrQI
ev+HGhZInqUa57u8QVef4IC/BpdVV5V5lruD9a3uZXAXYjBGZjFa2JixvmKbVZSh7EHJIDzzldtf
V0VhlhvfnqO3Xit/I51Gt5djsY8yrfdC2UdbR+Yb6N90uWlTwQ2pc+dl9qNJJNbc4/hYy/4eFKmv
DkbuBMWpKKpzTC2i3kulG1a3iMFZVaBp2wty+PCK4ADKOtylQVPaPp+jhAAl5tcTDtrziZYKI866
2fZr2bQdHHKyUdIQ153v7AP+hS68gKvZnoVETNsSkTI0Vr8elfQ3hGqRqZ4DCcJ5WGqh6MUKAhwT
Hep6OORLWzzIjmrlaY6U/l5UNl7QkmzCVyC+LkpM7q7fOhwnrUPnmu7dtsc9uOixMN7T2mqjN1NK
bVHpjLJOYUKINwa12/PSTNFdEZEIm27WFP/a+cc/Gz24w9mFI/g29U7Vprblx6+22fMiG4MiHw5b
tzshDKLcxa239AbSDFaZT+kW5vJ+drrCTc2ErCghw1hW0HM8UyZtsMXjl76NxvfFauwtgyI/3EE1
A37wSkfctLty60M8q9ZLtEL5C0nRsq1DPPbVUbcWtlEaNwjvCLgYvndTs/3e660rL6Kp93gdTSS2
Kt0bZ/5DM9HprIjM/iqQsWyvoScJMyWW3RrTstOrdbNuWqg0LKKqwjEqDB5xcCmfZ9SR4lrUvL2E
vvmso9Njyd/dBWV7Yv/IJ+0tEdlind6nirtwWm6EP7fxlZB+v6ZLaQKTncV3RbJOVdNlnQLsIBJn
W7zLbjTdG8G4o0lUGFqnoprID8CppvhZmi6/69dINcQgDfab6NwpTFrPk4/zSu4y6gfXPwhp0Q5a
eJY8+JZo3DQoNu/3optwSvwZ6U5i8Gu5c4tIs0TrpXmW6JDdU2zjiVUveSRuQieHJCk3f7Avicnw
RVpVdSmqRHZh56aCsNmbM4j4vbWMy141dfXU5efRmql385JbJFVC8JXBkLR5vS5pbKBgGc8dFPWH
45OQ0yMyuwtohORFvpTDPbr84MfQraFOpp08l/ScXKWPuNnMS+JpFtWVX3n1g7RIc0sKbx7Cr3Fd
RcfFBmg71OMWpH5e28v9nLtN+egS9avSsdJ9g0MtGG5CS+REB2tazFPouTo64EETTTi7DuY5BHTo
0skrcvg5Mmp6INWABzumKpujpbvCT6soL/br0V91c9XufvXLymlXL5tK9ltG4k9hH1WEjWkKqTmM
DzmvbE8iYyTJUZu1PpGEKvts8sv6Dn9yOCVuQbLaFRLUYChPVT70RdLLPW5vFxnIP6AUYZhB6t+8
o+XPoziFzWb/MCsAb4KnySoO2qm9dzptaqB+q7zTjjt7kJ79DB/wJGnzVA35BD0nXEPo3m7VMGX0
xWRfWVYfS7bi7q1ptaPbuXVZdtiWQ8N8Ggo3vF9Cx/8uyxj3sX0Y1uABefDcHFUfF+2xa5T9uNVi
384Wlt19uBZ8E+KBCkJSymZnWbvNcFm5ov1hnw1mUrJK58egD+zi1HBNr1fbYro5sfrW+bK3euJo
dk1xteD0KcAq3P6NeZ2/YC/VrV/qDY/zZN3DaSIQjsjoVXtslx5Rijq2fh09LtohpMs4UygOkIr3
KLPGvMD7oFtLlVpjF/3RZhYa8oHqvrAt7SUh78VqLlc3t39V/q6Gq31unUcyNbw5q8Y+uKox2htO
4ItjxEvq9VMeBFSNtnaD/XHVlby2KE2pKHI+ixyx1L4M5dC8WKVlj1yEY/ujNEvvJoMa7J8Ibks3
yfNtutU5y/ywGhy+rrC1GntUAL4oj6KI44vALDsKJnJrdTLC9cmPxTotcTpoSuO5Q0tygCKn/eu4
0BPO8tVgFGQvVZ/HYvH2XS1nbnjsTNNXv9+m+6ZwNjsJtLacQz3n9nDVOwNu36SOld+oLn0i6J24
79Nwgbh8tZZLUaY+yeADVYFjXVGeCnRVrPq9ORHH19coeMvZxyZw6zGaF9XgEwY9eV+0VpyF5T6X
71B4pZtYym/kpZrLzU3Op2/3kCs+y2W/L666rSIMTl53Su7ypgdNKRKQlT0mArOrzgyYwrmvd6eN
k8Br8znb2NZLKhen8egIpmjlUDhfPFPo788EFbp9BittH5lyjON2kfvVVhyasG+/2E1V5Umt+uF+
tOrwx+y3/LEqkAJHIKO3+6FCKZFKyUl1HMq4iinEpfjS57H/OIBDTtlSO6E5Yqu6usd9qqcq5XLK
8b4PB4QjfbCSH0QLro/NIDeGD9It7GSJDKtDj2K9HRy1L0nkG2e9cRxDh3iWovipGFT+RHw3I3NH
DvmTZTlzl0ooNT+MrGIPWayde9k82Hymzdb6zlG9HZ7WUpf6ahAIKb6WZUkFF1az+DpWtjWl5FyG
b9HO1OPgigb3qNDFBvNssyVvsXzPowTcYV5vReHPYbLzt8IW7JlbxJNrNYnpXY+BR5ePRZDoKFpv
+4XAjCQa7IrOnTDPMkFPu+WpbF1zH85bRfhXbgcPdFXR5ejOq5V2PPKdMFOJBbLEo2P0Gq85+pVr
BjhP+bSdhj0O0TBXQvywmZ/HST7o/Be0glYeSM3py1evkz7weuANXysnbNqk8hfnJg6WPU7c1vG+
FIwYsDqzausCeyIrOszu4nsnTnV1E+67Hydqc+zfjAwEqZVmpihYo/ygTEMBZXt5kV+YaC3ttFKi
0OkgVlEdMLNw3tEtWOfvIh0WsePVhzr3ovmIk2735PVCam4Ndxsg0pRqT1zE7N8Ry3KD1KMPZdpp
iEPgvuj6Iu1lFa3XHkdVdR0tlenZ1SPhENjphVd7Cz072Val8yObU6u0Dab91u9GNz9Es2y2pAR1
4YYNfc1oA74ZHPFlHorTjIJ5Rp2hQMyhRpAtLOdouShdywmPTt+5X0XHIPiE+Q/bQRnbfqRBKuss
dLoovilqkhoTO2/W28YTdX3ZOFxbyeCV2NHmYCfP9qidKSvm3f5B/Jq2j7l0tT5Vzaq+hrYBUKKL
kA9ipZVKVYEpXCLidbigctkADSabwCUZdNEVNbbXJy7D0vbE6MoKDgrc1Ma93WMXdwQBGrxnF6tI
grNxG0E/5GjTzvUBiYvKHROfroN5FQEJcD8E0pSUsI3xJY8F72fEbuhtlLj9sEKLDeeIuYgoLTvx
vR7dSaUNaUEcSyxwLnUGKDfaKHzURnuEr+UCWVnMKUK1JbU7jbedaeolUW24Q9lDzozZm2bxpsHe
CO/oS2YISS5iaOR8e+RcPFnCd12H+edYlUHHIdTGX6pgjhxqSe3nZUJ+TlCd8mCF/we+M0QUZKR0
JjVc51dKaJ+SzQ+WKFGr9H4NHV5iiUuO1HiMLDVUL1FnYjAN3NHCRIjFLOj6Bob7hNY22Rx69Zj1
UA1FAjsdSUmLuIeDLY4JJNG71Y6nBnuSq90zFT8D7ynn1Iq69VMPBcqe7F5X7yl6ReOkXjcvD2Iv
VmimsC5+KymDht6gDG90r3xCyrqoC7kMsad6yDnQv81i4i6pWJd7Uu/BfsPxQIHt9ZoihdRf93dX
F/mjbjv1Nu6t1d549bJZOM0Jg/zSw8vmLGPJ04oE3ld72TaVLvnqBuBKUXxdyU088kUcL9U0BEeE
GG5IuMpivshqg+1Sw2JzUn/JPQLchAyvXVPCFkeIM9yKdeOa12XUlSjcwEcP+Rr4DWXXYB0qbc1b
Go86+BOIXcTXYpiKLwVJJHz9eTFvM/4cBONNln7v/ZjBlrP44aXT+4ubRqPnPRjP2Tpmfqq5MbU9
wu2si+HF7yUF5yIrPvM6EaKUBopc+kR7bjulnRnya1dhSpeudTV5h9IUbZMuUhXPC8bCCvqrhvhS
xuVcXA/FvOak2ARrnzDZnLAcNGLPlrHw+yvM5sXvIiz9+lBOAw154KwyvNiQh/WHsQymNdF1bL3u
nav7VDAy7E9uSyBN4M5tlIguQGHLn2Au1tr0BOPS9nOyh4up2HbxUB5Ynv7PEu32j8KqcGjUZpiJ
FOdQbwmAz6d3oabZvQ3bvRkzL56C3wachDzRfWjoqSlRk7GuyuqwxhUzt5qEoIELvOWP7B7xZO+O
tbu/ZiVZxnZVnT0LEAaMYCTl9nvLy7OD1hQMOJdgEJMuTMW+asuHaUlCfMtGszuLg3Gc/VcMI6M/
obMJgi6cKSoO1WLG8GZt/emxm4PiG8ZtQXMoaRXqhNHtuF/tZO79JhxguoyoveK0aezml2PX9spN
XDJYmHU0P7vDWsqLyYZpeRHl3soGtE33p13dtcpqSrSaUWjnvZmuWX7MYdVbKZkn9sAYpo0ZwzSr
NhdnBRzh0sPuq0Qs/qLSOZrDR0sLcBIspH04sTnGdlA3x3Dm5IucW1Qt0Do7Jb0wwY+o/NMQL1Cc
r0s8ujvI6O8TCUc/52osanqpumsOsKbm+rA5HvpAoJ/+55ST63fInaY6FaZY1IHyrKkYLM7qbg1z
n48RLgNDoXBxwRN44+vRVot4s4cFlCCIq2VKvLIP+6TimOkybWzxRwUBjcVSnjFP3BhowKsSkjPL
q16TthvXL4hRZJlKKqlnywzWRHFgrAsFQhMlCOE0d/MyA8/W2FkkXr4SdDtS639RrfJIczfL/G51
Ut01qpS/2rrPv5qtLL/PlM0Mq3GFflVO6e9p3sn9dSPW3E0K30Le2vjRlnhylzJ1m205hTRpZeKU
0r3VG80OClS0nNlmHHlaCGJ+0ls/PW1RydxlHMaqpqtW3IqaCfR8wIApkClO38NLFBK2mviyN48c
18wpKmOtPwbL7/+oYe0HJExlqNNl9+su2XHxe8TWy3vO57y+pC2Y/4h98p4KNtBvM/Sw9xpmKD29
v83sNi68AMmQsoM1ybHTjRKbZpSoe3+LXhUt4pIUzB1+OM7YFweoLWGVqSGgDsf6eARaEbt+YKCz
NRTZU7WkoDKdfhT0ouWVF+8oBSq39b7pIugeZtddfsT1UC83amuiFWxyDUViq0AON6Uuoi6jDyeN
xMRrfyhHFfeXNdjBe8ms/zomErK7wl8yfMSx7Ow1B+44pP62O3aGInC4iSZreqlXa/+F32T3ghQ3
rI9d1zE2ngFwb8Nx7yW8xQDrYKhb9ZiMcye+tq2Z88OuomE4D7nGJ7LCcrBW3+r0BcfvcJz8trCS
wM05wA13GMCY3Vt22nJOP+4OVzUa54mJJJw4gcOT7fSMRyvZPTmBnrcrZhv+806tDNa30DZnUElV
mUgG7wSTAr5dLi2T0rQp7ZE1oy2G921L/F1S6a1z0iKy4ibbJs+0qZ4bzM9c6HX3jfbUdiHjuI7u
fIDDP9jZ7K89Vm1zum7nOrrY6uhS5u1aUabZan1kCzAaUlM5342y6jRe1MHapk2MT25a19p7FX4P
ZjERGHFGXazOuVGFN10VjDHyZNUId0+blrvK8rILmxMYvAHqXPfh17qZ8hVybk/kGaa61SEvBHEC
o559igHQ8z/5upqbTS37e1Nzjt7avbOyLVGBTyfK3+VK7L07XmyqsS6CzZYzcFAwk9bKmLU7jdQs
P2Jj6GS9YXePQ+6p9tD6qnokRta698PBfx5BUMtkVkH4iHa5/abK1Sqzrg6hXo+Wy19pNhLK00As
HY3h6ucMAszGdaHpGkXqcXjXh2LKz5zjcTonSnbb9J1CtvpazBGXYZhbg2TTR6BXJdZsF0xG9hmx
q8euqOuKXivc7CEtBrvDL6NW53RXUf7KvUWMybRAzcrUYmQDDuOObYJ6vTcJYg33lZIkePIbE47p
3ETmSvaDEydDKKzLZtkm/3oN4M4vczuXF83mFq/tzhjppsDnUR0lFr0l9f1CW+J7g/i206wUmWDE
zZVQjTV3SRjlcboB+L/iDiSqIzK0XhzmZlPFEehWPsKVaghXcRhNDb0Tn+DQz9+EMuGtNlYNtFa7
9iUs/6oHV9JshLqN6xsHFGtK3KUuHyzX4T7X8zJWWTd1+Q8J829I1KI5DQlyRhwWNTvSEpsS6jnf
FofSsenqKQuWfPy6Nx3sVz1wVCS4LepXFIzWr4oF8GuCz1CkIBX5m1+71f04UTWk+6o8UHE8Xk7z
rpnwFeXQzdkSyJHEw6VtrpputuTRsUfrKuK0CzIMU3yITEuYdxf12OxtGpCg0CZDGXDbjKNwbnx/
msMMnwLqLXpgtMxuWBbHWLuyTwutnMudMT2oQq/mUwUeJpK5MJSrQbusESN2NXVMzwKfy5kjlgpD
wuuLOX42IOK4ug11H1MSid19b2Fi/Ox9jF/T2mkc6oAJb4tYlpzUM87xKaDbGCZxn+v7td1L58DO
aEP8PDYC//x43vxT4DS2pHEo9q+TJ1Y7rbeg9w6TxcSHCsKZqzTsjf+1b2BzXxdkMLmJhl5yu1lb
7KQqbp37ZT+3lhw+oriGZdq/5OSDnKkkrvMkKJ5xAPQFYG7b1FdAHVGR4kFmPYcKS5E0cir3vqHD
6R5zt93fW6gO0WXvd/NrVJbyIVDRsZSDPV4Yy2E21gbaZSrgb7UPySCOb6d4W98ALKLhAplUe00T
pN6tRnIyELPK/1G3lvuwr/sYU08uEyxRWoD7gfuHuKpoZ3KbUzkw0gn9hjaz9ors3GRjiD/U0YGD
VcaMbtZZXfRQvJgdDQ0o0EY4fHOjG6/gsPTX6m7zc/NNcVc/eXycEgbX5P7po4JK9+yddzN5cY8+
2m37ezQAA6VrZXLm5B7/zS5J0EqwIob0tTdxQwsasswT8i58BLLtAhuQD/vorTmTfQb74ntgQsoG
V+flLxgRuD9NmH5WSYhZR3wLrMvIL+p8xlOE3Aj7sLFCBcd3Y6Fngl2i74tOtnbSB1iIEfweTDLr
OzW9+DHBYdczsMaYbQ0KOlrgAJnuEOwDsSH2Fv2AQ1IPx82ir86wHOWycXUh91PMyP0VnbR3HhoL
upVtAXC62JhZzck01sjJCu1ImEUybP2EKXjEBMji7uB6CGSX+XuHxSCVntMcy72GBJnZ0RzbKvHU
uonj4k2tddcyeSbUdqibafg9FFoXd0ZGa36xjmVNlUOapbdxipZu7WZNYyxoJ4uEzKnv5hJQekuD
0VPzq5qV2k9ULYO0kir3YDTFBtomPnVuYT27k/Ej3OjdGmJUItuAczALldNVT54M1JInNh6jDT6i
m/JefIJ3uzvVWcZm+MKl41+MdoCqinBNl8q6sy3rq120a3tZmVWF5/+vLfvrAueK+Tlwlp36yor2
qP8d9qVLPQPoxzOmIUbDkMy9JVZa+321nQthane9VT4jdPCCYen+YGS97H0KiEzzddRDIPM/ebyH
ZEdjNdtcjx3RuF9r4lemd4JznPXOjvo8SA3G8+YLYIu2X9olqJcqzeOgdb711iDs4Ng0IIQXubMs
QMmjt0f7u2X6M42HGq740UGarU88RoMlynMU98aVSDjBm+dbNpvbCbHOjwmszicM8iPtjzg/9d1Y
MXUBT8HuoebtIJsY51BcLGKfredWuD2VxrwOIvw65oveIDdPtmJLCdgW0c9AeUH4cw6iOpxOJSip
LBLfBNUwMnUq/fZtiLhl3mPa1TwzkfHKa1OWzXQvNoU5dorsDcvvIjR5eG00Yo1T6S1Le2PTlfun
iISNNWsYnO+PwcC/v0/sCKAAC39i/N5lKU3zEhS2Zb7nm+HaACnZ4gvN+uanBU4dnxiKz8ulMy1c
mYXtAqQwUlv11WbNmDoHY1gvF2O7kiUydU25clXOY3UHDapQx34N5/5K7/ZeZYtovfo7Hh+5orcd
I50x8/TtCw3BZE+qjvr14FlbG4JkMGBJN+F30VvNjnnCIrAyN+MmaGF2m/s1m8yEPwJ+z9u3WZri
tza7oy8DDoH6YPw6/2ZJ3duJtJb1FdNN6R6NHZMs37fenCCjb8JDxfXnZ5ia1f13OdZ5SIPlxeZC
DvyhlHtjyy8l2+V9FqoSBxuW83aCjum8Ij1iriSY2DOkjpm9JchprAdwVNkc6qjav28q7J/QRTsv
WyTtkC5pLLNRFWUHhECNmBQKxW0CgFLcdvTbDxE2HlCY/bEVSR7kxfdplKOTLkJPS9IOw/bWuvu2
Usgutn1wZlf92jAlf1vn2lxZQ4j7fMys7nIeMbynMwsyy2NfkHRZX3pVpWAKTPsNINDSZL1c/Oue
3bMmuzsD3gxbri9mv1zrmyYkKXP1J+AH6Q1DmyyFO5ARACwOLs/g52e7O+Zl6IeQkWnYLN1BNRDb
D3sB7vtUcSK+2JYeGUZjaUo4hAiLDVTDg3rQOAFUj4K3+1IqdCWHul/0G2yj6CmvW6c+yi4Pw6ee
1O+vilRLaDq+Ee9xv9QbAxgx0kdvou1SsZo60zI2Z5OHOsSkWdaM1VZDFO7NODnrRZ43qr1c7LW4
WKEw97cCERMZEaXg+o51x/wCWzvQGrwnmfesrl3cIF4XTTrMeSWZN4+E+HLxd8CeKg/9RIlQf1eS
uykzWwuLo6Jf5zauY+Jv5z3fLhhlSf8wRmNbXMOhslriDcu2ycp8n193SAJjRu+4/WwDp/iFkX0U
JRSY45UnB985bkqV3/W0QlKOiqJ6mAa/BLh0ox624rZPOgkmV1/TL9GzYsMf356FDTJ12qCYUvg9
GzWL5YD1TktH8sHQEr6akDo6clktjW8lKt+n56KgHU7suse0NKTS0QffbOZhqrxl4JUYYScFJ9Ce
SB02nHhODM1KLiPHeRwP23hyGGN+BdaH97DUOFOnLEuG1dVeDtfSUGJlC6KdhcPtnEwo9lJ9q5Xn
v9ixyZuEY591447b5N5Yg9ZlYoMDvUk5Bg093giRux81eLLPLMq8bgxkb0PmSBaLJx4fxSj3M9dP
uLe91MED7jr4vbY9x3di7XW0ZUW5bQ8lVNxnr1SqvdaAGEWW+0uFHzxkgynLRS4jMB7Ki2OkQcPP
EwOG+IuY5cDk0hHq6Lht1R7nwY8Z+dD6MXKdzJLOmzN/77h1/bRxsML5iqyi2w/KhuvGlK0IZWYX
cYk1euiN18MIj+zNqfaozHbfin6E/Rh5qVKdWTK2Nf4JVdu1pLqbMfYvld1Pt4sh5CrFDYmZetS2
3ZXbWwysC4ce7khp4H5RYtG/OT0BterSPs+GmGPbNJ7GiVJdkQX9WlV6v6igUOBLW1tAstCB6ldd
aPHiGByKrx1uuse9dQIqgX8nZf6DRwY7HGulCOMjm2ruo+9R10zbTDnF1HWo9LE1hbhcqk+f8pFt
j9svjkcYgONOF2N79IH5TnuignbvonQYmDiHDV9f9A5cpxouh9k8mZaYkX/y0/7Bxzs/9D/0T1SY
zA/P//3/0O1n6XAH5dhT+4QMX2OY3D/34ZifWqD7//1RhCZDzsVAivvko0gLEx6n2eohTAcHPoEX
ldNJBvV8KhzVfWJX8pFFezZOPie0/ycOAje6D4y8Yh06NtwSpXk1dEmdk5NQh215Yi/UEDa7n//z
+jjzg0mkxuEMIuCHL1dvw57DHImhDWzuZbMv5jLiBP3k/f3tR0FgRsbqYoP6j/WBmr0Na1PFKYw9
4mZXCN9ejja5WQRob6XFJ+zJvywNhxR3lwoecQQA/X8vDRdC+Dii8U/jQP0sfbs+yBVKeTn3n1mD
/GV/kWqGDIjkNnKsxAdSKKo4NSirjFNGH/oZHkB421DvfvL+/snTZFXESPNYEAG+Ch+luYPQgraQ
z2RNTOz7enBva1HA7XLJpQtHhgGLipa0aor8SQXG+QKWOGcu/Jjn/329xAKet8+NiYrmA3+dxi5E
msGbHTV0+bSMoanA0PK8z5JK/vKTifFgYUYM7kiA9j48ya2KqKwIPU1h4NiHySkZBloFQgbumCNO
vS6f0xVF4kEcToXVOwcN2ynZ1+Ezc89/riYPq0gwLsi4nKTxhy1pFc4IlEJ7bxW1+QmeAtiJJbd6
Q35XfhZC/c+jlIedZYne2aGen//fS7eqRicH9mAYFjrR7RB2P4YhsMCoOERRW/iHWi7rJ8Kej7IR
BwEdmVoI27DE501/eGYIF5xx286rJurqENntBpi5j6c2HoaDJYMN8tT6PVKmOv77avrrg0PszvCE
ISX3I4MfmonxVQ3ONDHoQOEO+R3233Y0hBEmk1+rzHUUHNNu/iwQ+K/f9JwvclbdhmiC/vs1d74i
PKg1cZp7e/ulsdruafMaxqyrWdv7f/+V/zwjEPZijny+IbmxPnrKlN5YDYuKeVYno5O9burk7AAL
//6Uv/0iQbeL2IgjwvnoSUDLnjNiDTljjdDoiHuArLlrrzcY85/cUX9bo8JFC4bENDyDQ//98vY6
HlWIS1Maw+O6M9OW3/lWNXxzcGmws73z8zWhTKhE9u8/8W8vEpM8EtJIW0Rce34F/+fGtyqb2ehM
17uvbvu9caVoD02M0//h35/zUUB73g9ILUMkngJc0ftwfYyWQ0zCFsSICxAPYhTLrqsm5wBagaAS
QgOZNLN419Aj71YvKj75mf+8LSHSwP7HHsbHPfVjNvy8uMC1gM1pjp926uPrnlRuSBjdWsUXuT19
ZtP3t5WDsePZsdVjpv/RhbPAmqPaELam0WwvR0JiHnOyhA5kp0Wf3GOfPenDi8VndC83xYuVQS+y
pnXIhqjq/NCqwb/892/410ed81tdzCywJPuwwRl15VLnfpz6Vun/xL6CqHSvHL4MZfFZiPnfvhcS
iv//qA83FTVIMANCxelSxFhau2SNSmZrGSHgAqomuZP//tM+npouPMGztBtt99kHWnx4Hu0Phm9z
PWertTon9EgGqtYWH2sXFqHnmeUYSsY73taMn5xkH1/qf54cE9bOWmFffFQzVu6MytF15ywa6+hP
2/fxZQ0cjIe+03+yB//2KGwVbc5mLAmF/+GMCfDob7bJnpHRLtEfyPZ+ilDiZVq09Vkj8fH7nX8V
ArKzizBuwty8/32sNM2s3VLCb7U8cwsa43zR7aoTgIvgqYmaz3RyH09PHneW6+IfA5sRV8wPv8yZ
ZjJSonjJjFXCngyik/iPnAJ1BYBq3/PvANn75Mt9PNLOD+U4oWrzz61g/KFOLcWiprCHsxkBgN64
lqgvFgxKXjXq4SMVh8gYAPVXxayiH8Vm1uf/eclS0vAVaaA8fvOHjb9IADa9tVPWbno6TfWx75+8
Vs4PbRGJDBi2h0LSf/aj/7KG0OqzRc65rCE6qv/+sMtMvc9DpqzGDOAtD1xrT6lfgz9Sl5AL/v0n
/mUVnS8NXKf+H3Vntlw3dmXbX3HkO7LQNxVlPwAHp2XfSdQLghQp9P0GNoCvvwNK37LJZIk36+06
HGkrlCTOATZ2s9acY66UXAbT24t5nReNOUFfIYfFfCtKM7vutD49kYylhXanR5/cUu3DC1pgXAET
EgHyHmVepE6sxnkjkKd3+oVONZdmjGuL50LU3r4dpbxzkiU/ZqLXrzn/FV+oFRthi3239UuPDlrk
lSkFKzwcYVRHhq8RPP7Z5vnDT4lYbUULIjd9P9onTvCETWcolVXceq1wF58BYu27Qun3nW0V33/9
GH7uc/7dQLaOdAcDDPZ0NA3qn3Z2PeLFbp6GMMEzduVEk3MvvGG8lfVgXKQ6BWE9jtI7r6fSW7RT
dSJ1Nd3gcopOeVr0+9Gppbf933woDqImGEmQMu+BMh3lUH2NPgrzxi5PdjZ7m2Wxe38cozF0Z6pd
Jq35oO6Fdd6rSxNaRY3mmycftgOodtJZ60/2ix9NQwTVuGy9IUqY75k9qP3jqNbpSC8yKU+IzMW2
Ee54yRnrOW9ih5bU1H4yC310TbgQbIeBy7KAvVu5gHSqiyJjEWIjyhDI6OPauRLOdTa7Y+7T66MG
UUam88li8uF1SRlY2ZaoGOz3Uy5N8yWhNkfWuWHTbhDVCpwdiC2l+ZLgrVXUZJvlrfnJc//wuqAQ
14kPt/f7x16LZEoHqxKhqhfG3sly20Z5LLJThDV8M9azRg8F59knU9F6G9+/ArxyrGqAtME9vuM0
SBTAg25gCwGxOd6n6dRv9MG27n89qD9YUogFwlvOiw1d8j1sALlpYQlv6Znc6iz0wBMd8BCguejj
H3ibR06Tkx6wWzBAtA7GJ/u7D26tzoMk79PUUPe934qwdZi7XEsYSkVmnzIbdb1LotOOTWsfikpH
7df2n5F1PpjMuCg1GDYKq9X93fhlcQNQ67GMDQMtZ/AqLNgzNfjcidLAseT4199RmEj6um4T0qy+
XzbdfgU1264IzWJWTr3dd9cJ4t96q2KkTAO1EPF29pz56tdP9qN7S0GAXR43Vie5+e1SJrBXWAju
RagMi9jNtVbuhdWoIVZc90pH0o6bsJuv/xcXNal4rOFF63b67UWbsk/VwmKxtvOkPk04y7FZWMr3
uGmmHYyfC3J45/yTN+WDHQI7A4awzn3UIfe/vegcZY5dmJEI66jsqYwbw60gl7NAxt7hV/31N/xg
304iBgZnRu0aIfR+OyJ0fRxGyR5sxoBs4DU7WnIxbhXanr7A4h0YsL23Il+6r7++8p+ouyyK9E3J
ml0JW2tC7tvvqVYLS//sIT+ieEBTY24vWnqWP/BozNukMQhSNZrO+u42UUN2rtaPC0rUxjsW5ITf
08KRp0aXVbJBBIWl4Nef7qO3iuWaF4vSJueKdw/BGqWqMHOzOLpo27CkIvRHAnFOI131o3j8qwjA
nzeDijd1W7ZphGy8vRlz4mpO23KKSdBT+pYAcaBTzdylutD/+gKw0oTRlpLTppI58/ZSNJiMPsE8
FkbI0Hfsgh8q3vIdEwzHGa+zLj29zMO/fjuJzgWQB3qf4J53LxL+t9pG5z2EVllTPtCq4VKm1Rx6
EToUk6S4m19f76PZAhif6xls8lwypN5+R7dSF6xQ1RiOZqTup2TQMNr34h6rpAatuowu7LrOPysl
fDRowJ8SAAMbc8Urvr3qmCaejLEdhNVgGYHttQjRilTZoCNUVm6B8cmT/GCmMFARmwbPkxCR99dr
XGZgutQytOY4P2+stPvS6ea8o8SWP/76hn54KVyOkNtIVSMX6e1X0xwQNk7MpZy2nA/xbGNUVAa0
4WndVp+EWn5wG03c2Kzf9AZX/t/ba1W1iT8FK0WYt3G0rWz5WpqpvidjDQEzGu5PxuYHXw3kJiRg
OsIwJ94fkmi5D/SJVRn2zFchGsB8hwLCRHxuf0Ya/0l+e7cLWrdARKeBAaO2/G7OsxNEZnY6TaHI
knlvGdAN2lQZrskshpArRc9hVK2u0qFXj32D+8bqveVSlUP8LQWZ/Yz724SEYHT7cc1wcQwruo2j
brhwOQIeGQrZvsLiso/jXHyGL/uJkfvTh1+PrJQgrT8HYy2aQfYmSrnQ6voaMVGETcvSJ+tEtl31
pUbzwQZ2nuKvnDu7Q92mcEkQFSmvwqhTLCOAA/rNr4flB8sX/QH6ahrbHIeO19uhoio18NSOoaLZ
QkGWVLornWmE2oL2C5RFvl8Ur8eEWRufnOk+ujKVesradCcgGb2fYawhaZwknsJMdV7IqDDZqy/i
Aue5FWpCL77Y/Zj6sveGTzaZHwxXmiJrNjE9N9Sd+tuvHOMNq0SjTSH09AQhmp37hAsaodUSk/fr
u/vBLAqXe70OlXH4J+++oyGK2GAlnGA7RKuM35TlDk3P5DfDhAxyXrq90+rjJ1/wg9d/nWRIrWBP
oOrvK+qzZg1dXmOAb2YIKCraWVTdYD32i5wqZgAQIE3w6y/6p3vKaGZvaa2dCop77w8nSAVqbXKH
mbcv7S96Lal2em3KHaLLz3qIH12KAQvOmA2M+6cMuyYrRjtz4GWs8swjzrzUz0cXRRL17U/2MB9d
ChKVwRN0bYtNxduRUmnNnLm2ModYhqnXl505BBYilwRBkyw+GSvrCv5mcgAySJkSrjrlViS6795E
FxcNmlnwCinC6gu02pmNQ64G1PKXHxVzD2cdnfvHf959KS0GjhC3xhwWI7wEE0cY9hgCgmOvbp9+
fak/Df+Vm2izK2bG5tTxk335b60dO/dAFazlc0yt7V4MfRP2eC83YlDmLYXw+YuqFfKvrunrRaml
r8hZDgHv87MSGHpYWTVESgjd4Gvo6U01U8FzBDLaX3+/D8YHlzLIKli/HNukt+PDxhWnoW9c9VCC
eFurp2MPnw7xvOf80Z37j+/Tf8av9dUfA6H/x3/x5+91M4MAS8S7P/7jsnmtbkX3+irOn5r/Wn/0
v//Vtz/4j/P0e1f39Q/x/t9680P8/n9ef/Mknt78AbMEDqLr4bWbb157PD4/L8AnXf/N/9e//Nvr
z99yNzevf//tez1UYv1tcVpXv/3zrw4vf//tZ+v9P/799//zLy+eSn7uqu6onT8Vf/qR16de/P03
xf4dqQu1YEayQzYArd/f/iZff/6Vof1O+tx6NrLY4DkrFrLityV//83Uf6d5a8OZW7UkdMiYmPt6
WP/KUH9fC68rC5NMRQqw7m//97O9eUr/emp/gzN0VaeV6P/+2/oy/eul5gosqzQh1gXA8Na8hLcj
RK5Aa0R2ToD01blI0O9dj33Ubt0xTo9lldaF36AC99sqT89V7Ju3vx6h7+iefICfnQEKVRgv1+DN
d7OKbDB2gIG0Az6pcq/0LPIYWU2uWmED68oW482sIWEUfXqB7wL35qR0Xri4zKl+rSjLabLs5oGN
y2OUNnh7IIXIOz3OxmWnNIU1brvKCavJ7ne//ujvENbrRyeZmqYp941WEfXMt/euteeaPWCN8t6e
p3JPMLZmb/u0QSI7z7rzdea0V5AvqKASFxHv+aE2Ji0/zZPe/zVAMJ/F1jnHIoKjpsAS9373rtAc
L1p9mjBeW3h3QE9p9t6uCxt1XJ2bkAarGC4GdloSMvNEbT7Lz9PezqU/74bucfYj+IqyBmvtu7tB
RaqMExg25JzKJfRwSUALmIdc3U6oXp8zOk1bTmeZSw5KudRbXBFjtO8obKm7qSmxGNcWR7otbaJo
RnWjZkVYyLhFep7CQDjpqpTtJ7vLdyWK9b7RfOa1pNhlrXfv3fAbkRfbtL1XyHoSlX6CYyFGy+BN
fm4UI7wzIDtZclSRjipXMME8E9vFUBMZjnvBjm5yvZBU/sxCsUNDK6C9KFmbiodPhtrbtffnx2S4
2asciM/IifDtzXW91E5R+w4B3b188qseP7Ta1fm2GVQ1hjLSCi3odDpP+2xR9OSiWaYk202UsSJf
V5d2Cvul04yNXbVY09LekPonGSE/gzfeTCXg3JHZ/SyLsrK9h34yzPW5q3VwjCuU47Joqe0EWUJb
yCdN0V42VkMNcY11S0NnLt0WAEIxbpHE6s6+GppxwAGauccFUNsz9Yt2azZTLk+tVTxnLUpp357y
7qa2RAu1gW0r6LRWUcxNp8gIJ3EH2zkc7KwcLztpRdauo0Ue3ROYIe+dyCpw1g4OuR02lvvPAL/v
Tk48INrTCIrQ2QBDRiL67gE5S6FX8+Cs+ICsocngrtbKUlVRWUu1BOZRRy30LynNLJSzrn5J3NE4
60QXR1Tk7Qo8lI7c4pPhDSKSgfHvDwVkJEds1BxAHTlMvBdZtZ6Qg4utzDdhb63IBGLDpJgnOHCS
c/0zbuQuwsOJy/pUlOIAN5iyeiaNyJ+Fe+UhecOBO07y4DTFFIyjsgXj1T1AxZN3s+F99TDGHgrs
6hhZSujzgSgbJ+y7bjrzRCX9lLho14FLBTtlwMuiC0zLbil2htpl7Ltc9a4eq5eqilBnOsU9OWf2
xYwkHEr3PMOzjuoisFRMuVEraec5Qa2Z4rZxDLntivnH2NqtPzTVt0nt5nyDEa05SZwHUUgMk7rH
w0XrzemQgKPyhjWqqlsMYUtOMTlOXvJOwXQCZRKceZY4btirU5L4CsaEcw8lw3ZeQFvrzjAc52m6
WSjr7WJDNeFwTc2tZse3/dJokKx0dV9MGbSYqWhb342qfEuwJsSqyXaflLbQgiw2kvOoxK+Ivc3+
xlR67I2O1CdSZvZzrcZ7CHLVcYIhg7HLyWN/EqhmgsIC07ApYt36gjEcyJSj3C5Z6+G0ExWkmDne
aXALtyWu9w0+8iFgIylvmlq/96I2v9Qbp8V33yFyU9o56Mpup6TV2RwrzteunJRv3WjiNSrVDC2/
molFpT5sS+vooTV+nYa2fSkFWsepD12jR4lUTMUVrDaOpy5pbU0ivqUAO7fqUL0ak972odfiXAM+
1xsWnCT4XAqa6We100i1mOgNWUEjo+wHhlXnpeXUduWZAzgJVNWvTbdUQJNsOfoEeSkXZmanu6Y/
Z9+hm+VwsBE/7VErSBr31YkNrXdoNL3CZ89zCNek081C/cfbZFMCjM+O02sphDzEC97QVbNZ72RW
dxfjmOHWobBg+os37kiorg+o6e2NMjecDEc7eTDmaBdXiwH3JJKh50nzGOeJ4vqyLMwdSOrqIDAS
7kHW0URUrLG+b9rx+5jHHc51q+qeECZ3z7o0dAaoNElrwgF3S/Mq21A9sGxfsrPJg6Wukyeviinq
JWB3UkGT0O0b8UVxHOh+SpmqzOAa646rK2odcLiUV643qNg9NAKt2gHLkG/n5pDxJuVVvwVt63SH
pJ/Qb2cU+Ycy/RorlnHrii4KlXFun5lY87009fZbIuviam3bBy48f1+bM1wcdoodv0ztIGeCvWsz
+GHQUe0cQqOZrBbYrPMVjIj3FjoDP+li5nJ74pX1ci06lFB6z+a8Xc7jTkvAkqo5nJcUiTKMEC8x
vX3FAfBkEAASpJNq7lo5PDcq9hhNZ8T6MS082Gd2tx3dHl9HaeJajuQV8rhHMZgjHi63O8A/QJfr
sEsOseTKx3rJSYseoyjwZK5du9JMbuJ+VA46OSY4Redq15WOtyf5tbubWkvtN8jDTWhV6hV/Sh8y
nI/73BmBzlSj4hzi1IjvCseZnkfFzr6KuUD9W2Gs8vFq1hdYtZe9lgv+MSUdbaNo7l60OodY4GRZ
9SiIgN1jJwUPmY4w0LppBZQUhEdBwuuKezyK1wZEsMtJsednbyF6sJ3FM8fdV69tZQ7+ScF5DIiX
RMQ2JzItG39Maauy9zWy+gz0oreLMiXZ9xhd9/pi8PiMXLpyE02SIBfWuXugpS9dmg5fTUXUNyUK
Q98sDPeYAnsNkmW9CRP38XuZyeXglGUS5Gts/MaptDKcslkEsRXBaTE7is6xlgCjhTe/13RERP4y
kjyBnU1UD3ruGpdowxffcsjiMure3mtqkh/1qHnSRDRe45zJjlZPV61vcmdrW0p+0U22GjYSyPpQ
df1DVDXRGZQW/TC72fwwRaO4aqFKX4KGnjDTTnYcjgbVlHJM/I52UuhERbHDIFcE7MDklzSvxEXe
laO1s+O6s7ZR0dvLds7T9tKdOMqkncRBVVpx/KqmDZa6RmXex7J6YfccJKQtvFBhD8X/ettpKV6x
LoznpUv8Z4pF+2rIsNgno+sGvZ0B4GznhwZX/8aqSWiv+8n+uoYIbc2I9xnIXdT7QxRJ2DNqZih+
PlsaB6vxOu70/Nwak+RGk3p3yOqIqAqtLGxSnolOOjj4rx6wvplnUa3YZ3XLqpdECV5RLq2DkEJl
31mps4eUoHzvnPE19Wr9EKU6EXC2O0++PfIPJ2JG8+kBdRsP6cG+nzkHdMSihHkvuu3UufpdA1YQ
4/lgvii94Z258MHxnYphvETnvp3TBtdQM9z3ZaXtLKCEWP4sfSugDx2WvNa/OV657V2n4bZA8X+1
GqoLzqxDFzTjbscmdHqchma5aCJtuEitePaLOO0PdiPBXbUNkao4HicM9st8yem83VPzMTfg43Wo
V7ZxSssxvh+n5su4eN5RMWKl8SW5umdNtKLYyHp0fDfNT2nBqYuMoGmH6Ko6mpUx7stpVPIA+k7H
tkN/bWxT3mIEBX23zi3uWGYB6nL3zqIWFcO0KuydnHRtW7pmfcubXZyWFgds0HV5HLjswMkIABXW
kiQagltUHoQ1qxdpnTuPk1E6+7iNtBSX/cqUiCbaUGPOQajVRvcOIU330Maq8RWHFrO8Y2TyFUS7
c2VX8Ib9voSybU6ijgPe5id9NG9LN+0DLJm7yRHeLQG/3bdhLOLbEbX8Dwnh5zX2muQ6TQlaoTRu
7901Gc+HFIgdsXExZ2hLOh1sWxCy2CQvwl6SQ55bHZ8Q2lSaEiJdd0l+LtZnppuxMvswQGDCpk26
zyhd4WXnFTFmtb2t07rnZGGyu5gQQewyPK0BbBBqxpCm42sdrpXgxcrTFwqi+knXMWcDGFKs742a
LrfAPoQZCsJrHuTYKNdJwwZ/oyyl1PzGm62vCyqcoJzL/HY0rPZLW6cz3uzSfUl0Kncb7APMAGaC
i3Gq1PnKqhs4hmnZGEcE9O6lkuZ8d1ElUxzwYkGZ9Xjrt8M0J2flmNc3g5Kr2sZT55ehtmCQTUgC
9a2Vts6jDnfGAelW80+2f+49lE0QranhZcR8rcZJgIEZbDSlnKZjIrPMfYCxX221YvBYMfHn8LZL
QrY8Ju0Oh+yW47jXsmGd+YtuqlvvGqruPBOoC0Mr2bc4bws/avXG3kd2MV8xOvL4zEvnWG4zoE7e
RqrzaG3BjTHhxLg/90MvvHstGcoXNDbNfuSw9yNubTargyzF+TQs8RX9GQytCBDBUGcL1Jte9YYo
SBy7BlZfVecJNuwqSDTvBf0T7kzsnmx54LA+svImZw0d5b2aZuBosyk1x92gmtG8UXvYaYwQ095F
SgqkShhNcgYjrFWwGmKSyAX7mw0rT/1YQhCbQs2ponu7c/thqxJ414CgLGq5GaFQr2wEu9WBq4/F
i0DHfl+0vXIxyY5fDOXbHvmdtfIEsR8zM1tMKDKZ68R3+WRGTyq5YVAmcdXuuqiY6qBwW/deprms
dkNfOI9Vjh8nWEvVYqd5M/z2lG05WUVp4jx5meg2ZXHHjtD+ZqcKOrDSEWoSqHWfXygDTGA2ySDO
0E/ribu1ZVffTGy22ZMgagPSoiRqtZEtrRvwKHpyVtSjcjGCM8QxzHJdEIWTSnnMo8q911pjsnbY
FiztRCO1UYJ8yL3sW2UMyRmvMtHKqgodesf2YFh22WzhE6NgUQ6Y+YnLPckEYnXQwslMAoBb6kMq
csJN6lIdiVKKwVz5euW4Bnv31qpxy+C58M2qAY9hsG9JT4ZaOg84C0W2USaeaOg2gyW3Dp58eGay
hLMZ1YipAjJMnGuTrLWLWdI3gDbG04LCBn21ya2ZHiCOQ2WY3Mekm5SJwD3XCCu7sm/qBSyPndhX
sFH1Y6NnyhM+AtzVwly4YRmpNwouUFvx60QmuzHOp1srAl254H+OwauY3peGZArfre22DOtp7k7I
nIynicn7oi6a8YdHLdLkNVLqvZ5gSb9OE5ALflaWnDkRUctml9tigGaeQE7yF7o81paPbtjbyRyb
CuSwUimbJsH0/UlLZC3Dvj1eY0fjUIEHj9Yyldx3vQoyx8d+jLQeZFjjKcGScPoB3C6YOr0GdEg2
uX5Bg9Jgic3spzFbDDUQklwZlmjdE7hWRSwu62hRzBAXKDQ/Q1ssEUqL2Et/ScXwOOhTYQdKLsuT
OsfYQUUySshZDH+TFj3ykWBU2+IoYa4pO6aWtZ9hDEXsq8niCb8Voo3W/UJuBRjRgSP+xeIU3QVK
2xQdV3WRDb/obXGqrVKnVjlD+zSD4u+IEvHmAy+qX2fpxNd8FBlAjteu4wSe7rqgw4WyF9IBBOyE
cyg52aUG+5hRm5qfqW7+VKTlwyE9wuhF4YwMx/cfToW8BuyUXV9fttl9HGkc/Dp18TJGYFuOZzJ2
s11hTmoaiiWzasDe7dgHitlyNvv1jXrb9lzLizRaHaSDqFWoer83h5APoScZTA4OWXOzAQF1Kr2B
vpZtiO2Sf+pbetv8+eNyhNRQNUSXTLLAu8diEn8t01Qt/Wg2nwT0vwdhk2FQC9t7+vUX+/BKAE0R
EOFW5lj6dgCUca1koJxK6iYe7szZU4+0CGUgvPGfBpu/1Ga6q0v++75z9Kbb9P9Vf2ntpP7P/aVb
1pCnPOWR/NGt+tmSWn/kj/6Srv/OEZeFGSGbs6q8+Zs/2kua/TuuB0AzhAUz4rB//Ku95P2OmJQX
gu7SKou2+KF/tpdM53ccKXhtcIOjB0C2/FfaS/wgv+rfpkg0DPyaNa/4p62M7Pl3ldG+n/OuYB4P
oq7Uk0ckJbCpKk8dVUoRGoW4Rsex4MeenaZBZ1jFi5tFMRhgbeNQad+zuM9EzHnMsoFS6O5ugS/7
bR7T6gCbtn2spYA8Wmre17iMpocy6+HTqsud1Vg1O1KSS7HylnfkCls7Cdc1mA0nf4WylJ1GM0++
SvgXN1mXbSrWmbPSXZS92uZT6HRj9R2tVbqRkBoemrFnkWot5TpqhHJGughkENcBNAcGutzrcGEC
TGbd0RTVc6c+oN7x8/hbkTjbNDO/y6y68vKrxHwAw1heQ11vQ8sox8MS94HN9umliY3y1uzT6VKq
pEltKKWLC6fRrOd4HvWbwamXaydL7K/VrObVBiZzudNjb95zdrevieG2id21xTFTKUagLhHHxnCp
j3hgnSfFAcWcufsI5RXHrsLedrFqhx4brr2kWP7VA9dxscbyBGOz6ctJ7ka6Jlv4waqP+GC5qJbs
fnAaBRIV+JMxJD2Acz7EzVOpy2VL5UlsBgqJZwNxEwCWYb/1FuBJkOxCatMVeJvpfDTK6izKdQ2C
E3Tz2kyvXFaGjTBUCohNlF3L3HvQiccJpk51T0MJ7t8phgLeV98fQb6RQAUrxS7LZqN2HFpdvnba
UbJx7epOsRTKtknTsZEU047aUHU26WCYLTisX+RSEW1jY1Nt7d6+z1LrsVVj60oR1IyU1jHO6jhp
dhHKdV+6swcIperN3Vy1339SEeRcGntyFpSjnpRRaHRG/TSUDzYqLg4dWXeNXE4/lwYsttETPxpP
R2JfNIN2Wc5RzpkWsMfE5wqVlgxvzn3qaZksJK8YpIobl5ZdMLE67Cn9VrtxGYDMzzHPA8bRgyYd
WK4jNw4IjvrF6MlJUYvxpDplfBqrvj1C+Ru3uqWQFFLUEDHAC5atrgaubGmmWqQ6BAjj5ZFyhL61
jcT81hiy3fUJppCka9RzIniQAYl02UHH0kMTIdhlVrvteeO5mfBFC6Vko2TT44o33Vscfi7rCric
T6mBCByBVoIfCRaCa+JDaYjS79dCOWo7Z1+kIGpG2DmXnTdR5RC5Vz9U5jITNCVnv3LLOdQXPdnE
k+4cB09hvwO5OOQMEN2XTcyIznoYt6PebqFedt8JggTZqtFUMkqh3Zux0R2iKIVSxk6NBgP6ioOG
im4bZ/mjZI9PiHBFKZGsjLCIsxsIlPSU1UZ6L4weDgZK7vfLNHC8q+sNlWDORnPVB6o0qd40S7VL
TE4bvUrk0rTY3xY3wVykzooXQqPVeEWyhNZW255KJ/YO0spVKmFtSaLJQs7YYjrMQLli+ezp+8tK
Nt0tXM7xqJKJgPsuz0I9HccTgsnyFOlmBotI8+6o9LYnY80BYoFnx+4qhDfYka4cBqkjV64bfV/J
wXxKqgW4vVEtvjfFHVSaviHAomhPrt7otwrVjxCv/Zm+QEBy7fQRvcJNX+ePCqfbkP4wMndTac6S
JE4OSh7fLrQ9wsa2wemVaeA6HexFXmlflxOBNXIcNpTlQMzTS9x0M0ntCv4aPg9M3LgGHxUhOQjU
2HSezXye7ydK0apfms4tXglyWECLnqLV/ZcNUvrkwdhnXemZvBOCDbCcmX3rZlQPaFCvYi17Rhpq
mgrkPkffKgNRKOBQ7TLZ2CS6UfJ0thDLnin+m7QXE3k2E/26T9oyBwNO/seNjrb90nBnKkeNccgV
1LSO19Ch7gZfZfu9ydOxCUFWRduRauShK+Dcs3n6ouRWFqpkQpG2E9AJs8AkLuB14uyKhpuPCFTZ
GHo+nmJ6EIfBhgsxYALZY0+5Nd30ctbsNKitUQ97Iy8vhlwZr+SQxl/USDThoCvf+nYR/hRD/hrK
zNgSwE3aSPSVkKVDq0ux72bdO1Ja2Nsm7H5LF4TjZFstgQKjSOfgiHYrYkWFj8n/izD1NCH+0ZS0
oLbexlI5Tob3A/DXlaXnsLJahbbeFD+pXtyEiia1iywlbAWmdbtxSmvwu85dvuPEyDZuz3ua2Q0c
06T1Y9vKzyihiMTXI5tYPgPWTjs3P6hkPibNSPFKKfU7CMHxVgX0mItJvqZmPPn4epM9Gm0aJTT2
H6miuWd9Q+KkAqvKN1vzNDaxixNiJEhpYK6a0tE61izlB479YFyXvD3j3HrOyZAo+dJjj6Bd85Jt
NTuBZKynOSWF5UJz8+xyAOgFfEVoYa2T3jQvssrR8mvQ+0e32E2jOahbKjCanxZ18oNuwXhP9a/Z
Uz2EWMfhjESn4hs5bCRXqLFzsHtpHOyk+0FNqdiiU+yQn3i1e5tTfyQL0FKDHjL2SXF7ZdcLpycb
ABE1UbWRddMulnkRe0NzhcwUZ5uo5h3F9vLGEjnhvKVnH3G6RNSXXXvbtkNzWOYCeCIZNgcllUTq
yp6iWpcp9yr8tcCqpdzSE2W1E0tKgK0KefseMir0WUCh/avpziQleOhONh1oyQD81PKcR5ZDzUWY
R6+qYatXinjIlmG4ykbIwIis5EvVrKxejqDxKVMJJimz3A1t0ktivEUOJrKtWdp7C6kB7ES1Pahi
brbw/TZmltxaTW2+5BD8tjZL9qFQjfJsNMQYDj2ivUitNGr1+H/hbAObVQ0luqSxYO1bNlmbRNHd
/Rq4+436O1s994BW7zTp88mmzpObytZeg+EMTCoNjNBcjY55OhyIpUE4kp0GFEUBBH+a7IqRbJOs
OLcaGcBDN4712JjETuNCI+5kk+ZDcVa7pbltexKhh+m4eFFzPY+2cz1Edrkl/rLe2vH8nQSzQ9TQ
3ehph07z1SxOqaBSUac7o8lI1I0f19ZmaE31uZpWF248LUGvzCdh4S6sGcg7wo2+aPlyToPLN2tQ
frbaAW8hKXnpBHwFAfV71jnSjyBWQB5rNcFmarEvFRKs5qXaUF/agO74TqXO2SQZg5h3ZJuW7PuU
bvB2sNnCIZfPrfJNNFVC+TbRpnOXpWxjLB0Bnt58M8/WjRsR2jVxJ6deM7ZFZp5lQ36P6rHYJt5Y
wgpgxxXXJ3cuml1aXXozJaF6sXZ9TLzlXEPZyWi++AIu7KaKx5dO0+XG4EQdgMKm9lu0FONcYmXZ
f9PWKg+KHn2vR+/Bso+zPpyXbLv9ylhzqdXyhr43n388GW3mj4J7HBXC4IVhkkkc1saCilBjJIQ0
edESzGa6M2PtLldodGRWs1k4S1xGiXhJ5HSaEhSNQGTtUDrJgzCNMFeHb0YFjksUL2MX/4gAuUg1
2ydVTil67HZdym5lzmdjY1jpNY2ZIViasjxTVLvZGiMb32EczuZZeBs4pUcTWmQy0K5rkwFqI80h
5Pe9QavVcm89njWngTFobANi4fglMRrFbzStfUAxsCW36SK2YhZLHYteTRBYbRT3Vd2W/ty0D+gF
jtm0GSfmU1CG4pqAIcIB4gPtzfoIfGa6VJZYftHXaZN8Cq95VoRxhzgJbVeipWdEhgUuGx1A+Uzo
w77r2jvcITrCdLeic2sFiMgzwvqq7qholbWfk9jMwCDr3temBYrWgw/+AVzR+lZMETFDhDfP5ZHd
Pg+1FmEb441HcxYUU3ORMww5W0zJxipMsl8SCn7M/k73OoK038ZDS/5XyyinRLw1WmdBppHBtksr
5UJ2abMRtvbMt/s/zJ3JkttItm2/CM/QN1MC7INBRh+hCSwaCY6+Bxz+9W8xa3BTUj3J7uxN0soq
UwJJAO5+ztl77UOhaadyGlzA+f101qfcfxp8d+LDSP3W63A6lClxYa3mdmHOXxuh2XAY9439i5H1
c+gF07k0RmMjVFFvmRRpR83pdCIbg/J0Res8+STprDi4NKi7PfLdmvvFknzsgIXOjxyjI4TOZBpE
fEM2vE8DQYGBH83cQqW7y40/Q0Vn6Ona5m0dp4cmbWsfMV166P10u0zZGyCB+pwNDm3YfDrk1XVl
Wiai7ueE8YZ/m6K2P/b21G6uWOwTZxLohzNTjsqSG7eoT+Q9fyMYz93YUp36IGbDQ7mOCbAYdj1T
kD0shAtbAIldoKmHeQDnXLfyxWaOxxF6/k4jER0LwZOM6eIDs20O+iigVnMygQhtO7mthXUSaX8/
tNeECUDHvM6NzXuSvoLqYe8o++RKnI7Pkz64ryQEJRTnyBI8wOlroeHlT5n9+1bC9yInexMA2+hl
/WgXJU4yJm5F4P6YjODBrPN7dkOgLSnkY2bmvguWsjNd/angOUd5QDTEUixLGM8lmy4YZlBZfM4m
uOKRB3VXzky6vap4N4EKsIyRh5lnLgcIf0jXTI7MT2TNW6RVEboI2J6VgyszPlTYByLNYAlL/CZZ
J05TvuCRXXvITQ+940ROPpLCSfhUSFbus4nuEai/cwB4iX2ExCUTwCY+PIl8pIFhT4jvVgntHv6O
WCvHORW+t2YBi6NeI3kLxirtwdh7Y4ppsNe4xamDMb2eUvNzMMk/1ofzWJLpTdLVnemkR6ey38yM
SSb89h0xembk+3HMqSQzwPfpL3bu0Ri2K87lvhmv246Bfd7Vz3WgmHAJoZ8sN2UYwea75cjZfPfT
ckEv1CKosseFgo4UFgZP4xe2IhievKZEPPdB4e+XSsteoYoOJ8frx63XFlB+0TnyxDeL914RBLTt
XHuqqIby4mBmZfwK7cR6UQsgM4exyDHNEEQmwpkjeOs1SRZgsBdRBvuuU82TOV57imVvjTyGZLKy
gHPARA4h2KqWNJRB6byUWjHbmzFIX6+RmTejYpVe0SxiJoA1YrkFd7xw2q6qJ7e1v42yL/cJ/ORD
W0PDYnxpRhO0U87vEzB1okARkHhoHlLb3lfj4EXeUHt3JmPVK8RU37PqpY+oSkiTb3XtNlALu643
oHxyYru/HSzzmvKla+9znA934xCQL2kPJJGRdXHI1WKcSJqTjy1ZvTs9QSpoOo4iRZGXFCJo1r6k
k9R3g65yXE9yOvNCmTY6JWjB5HMjc+vtMn4wnFgjJQLh+9ptqvae8VH2bexdncqrc3aOMOk6i167
r4NWHX1KgdDsqem7pnLWVsmI081jf0M4vL71GZxEQ03gpWd4ROY1jRJ3gVlwcOzcnAxPoz4Cs5Ah
Xk/3o2ss72iMfUBMT51mjPzQ1tj9xEVVz4s4WRbxVK1iG5cV2Rjrxl9Ab2g+YfSoe+RmDqxu0wLt
POa59InyYMTAqcYDPiukx0SKVv3ZF027njxf066JdNOxSB33zQVydMK2zPxlcooI/n17yJNAizoM
vXvzGpRVpnm8IYM+e3Lt5L2ld3cnveXdgdUa1jaxqi35iXuArBZgLYhzs2C5ytvKvt5Cew1Ih5Nf
HQFcj4g1PZWcUCDY06KL1b5moDkNKgTVSl6b2iAO4cOKR1QsAxGsImrkaHw5o4c0wp6DSPMctUvB
Uu+cpmm2ohr1fYA+/61qxzCr4iLUiXddaYnFqZJemnYhiHwA6CRLcSBLMt2RexR81nrd7Ahk0D6a
cUk3Q22OW7cTjVgPgW0+5VnpPhg988RMC1iuvAnRbpVYKAjha060Z0C+dcmF1NIaGJXUIqP0u13r
yelCLmF7ZyPbe2F5KV6CyUkfExF7tzraxC2BINY9mdwsAgXSjfsMefOeFITimdza2+sYn48gq1nB
DYvnB9gwHOnQsWsB5yuShkMnzcpbQzbWi+UI4yR9WvWrNLEpv+o40/d21Rpnadmzt7aTJb/J67Ej
ZgzU2tZDeHFJdFnfg+Qmmwfm5Pg21zYqixRtx+vMvpWsbNaEB+FmTh466C0NekyE+a7RWAzHwsI0
9E83/H81Efij8eT/Q0tJQBP8/93x337vyvdq+XfD//oH/tPvNxzsH6h6Ax+hMZw4iynTf/r9zv/B
AwbtxvUsev6Anv6n3+/wh670CIwkwGRNJBj/7vcDrAF+ANoLOhRQjf9Nv/9nuTFEA1ZwHiYuAkkO
1sovzX7lxUgyKE7DeIkTYsp6t6IxNGDRzqC0gwg8gcKSn4as+v2/fqLLfyTN/zay/OrW5Mr8KqaP
Rw2HGgbmn2dQ3ky8GWnjadj3ZYmiWej6R+uyZ68Tq+H4EMxuMOxHf8i/I7Yh9uzPl/9lznj95tgv
GHJY8H9c3F2/GGkGu8d74mao3z2moSuVFbYV+i55sujCgqdhMYrvtrlUZqSRpBqmQ2PU26FH/fjn
D/LzLO6fzwG1FdIDYx+Lx+MXa/Wk1wiQgVoTEq2co24x4bCZwB7IY6F3/+dr/TzQ/OdamLcxIYHX
BYX8q1EVDdesJg2JZg49Z3r044Uzdo4m8cSGy2+OMEJe/nzJ3x8wMF4mBDoTRzcmk18esF7Ochj1
LA8HVTD+b3rpEJc5TEG5GlIN9RedxubWU73+8ecL/7ffFTMw99lxrwC167//l1Wwr2hXmY2Rh1oV
d+6tK7M4O1hSA/5Oht3fCCG/P8344zGFYTvmYcL7//PVpgWJH2YHInCKwjn2Zf+V2eMwbpSsEFxB
+tKw5qKumKvqL+/Rf/mBWUF4cw3A3Wx8v1y5GQc6pblVhqiInSMZqfmanF8dAXr2VXYUgiQ6OX+x
jlxv2v+YFP55jgBBwygBFOcBfvnl3ZFKH92C8Kqw0R39wzFIcFtlrFR/uczvtxCYDWvnP5ZP5uO/
DMTxsCNgaCRVBGkEsNJzQXxoNaovVYnyb2C2Xxwh1y/Fz8cK7TjMUOHP/fKlPM3Iq9bEDjNldvbs
TYjRQZzo49YwMP+vJXLEnGAwcc0QGAm8oBwaBh8Ar9TWbV1B4C9FNbd/eWV//w04ZLNKgmrV2UD+
8UP96zHOfT1Bq7rU4Sg4gR/1uFzCagjy+ZTCtvhfr0VX5yIros6OALj1l5dVLbqNII9xVNDMznFo
9XRLTwTJWm/Pzduf38/fn6Hr5sa82mdlsH+jT5GDSP6QTXT0nFLLIa/kGSIwI/mbkfz3N9MDaXgd
jcPdY7f55TsRhCaxWhJ7Rck2nciSL7aKCWpUKHKrV1ink09SVMrHMga5H/75O/6+3nLW55IIWljb
cfT8vCoMVZ9clbdEbuE3+SDLW5GVpCgUQxfzUH4aG5Ot58/X/C+/q0ffBloy+pXfX5rWYMJa0SAN
hankRVNF8czK60d/vspvqw72/P/wl1j2TP7nz9+MtE6VKb7xquoMjXZ5Fp/i1revzd74qjjFa8PL
+xcu3G/QPjoCkD5hEFxfVK56/b3/9TLUnTZpiFjHEPK1CI6xlfi7opSkuPXE1u+0glbeli5VMYNw
G3mglsJNvtKqrIhBQpC8hwyRMxOmBld/udX/vBs/rYncaBeIpAUIGErKr+cZGvLBsEzaEioa7Fs8
vNm0zVwHp45hEk/sVV525JwvLnGZoDfOVLXvsynhNVb599QL2gnLjtPWVylY+rf3+reXALqcr3Pi
Ma9rnGv/8sNNkjZdZpUqHJBTvXTDVH5TiLDctbsU6Z3KiD89pYXGg8k5kWOgoTpprhdlMsTkgPiC
ZKLamaM3eVGQTObB84hCXNvdeA1xKTq5REx/WZJz+FlyjcZ0opeEAydDiWi7MsKkk3/VHXsofvZ8
QuIv/WHezFVpNmGjUYuvbFJK+pWeSP00u9L/PpVkNu960p8zQN8trv7G9PnvTFqi3trUaYWQeDSm
G3qzOgKO7BrALSQfIhiHe9kZ6YWU8mpjUsxiTZtl8ekRz8CEGD9Q6FMdJqHNbxKv0JXKCxFUmF2E
tPyjSW11rflQeUb03vz8LXMzeZvqlhzWf36Nfr0vrOqc44MrzQptD//8+YEmnFmKcqIi1m5xViLD
o+q3oxr44J+vQ8XwyxsLkoi/H6cjznZYSERh/HypTI7dEHTCRxecuuJdMxnLrwy5EHRt6ulErHDX
k5FboYhXekZ2UDZYlzjtiNPRydZd4UCwblxGn7ekNTVVlLiBuKhebYpc3OAjAxoFo4jBzpzZDEfM
+F7hGm4jixdPrEWphlBVZQGIuDRxOsSq28xD+k2ZE92JUsVNiPrNZY6MnjWF5f8+k7xeyzZ7JSg4
6bDo5fMDGmcU2hx4fAZovt4TUmnSjl4MlUVu295dl8R009YxOobYay6tMv3pJk3zLGwQrBLAPuiA
lgdfsPYnY2wdWA+Y2FQ2XkNCjCpFhmk+62Qs+t4dU3/nlBciNOEyuBvsXnoHDVXDJgj1zN0KELgb
23M6zCCjoV6sJN03dmOpd246wdo9FLuoFbLotxqUSxvFwjx3G60op0fd8AKCikaaNthrGEOTomZM
DFNWA59iWRuti0UgUD6iY8zXUUacwF2sL819a3v5A8rE8rvdjwyjAtH23sooHHKnkiYj3G9MzmPQ
tNa2K3zmn3rfBz+6xiDJutE05zWeKrngylR+gmheok+1rr3BzpPjRU/j9s5wpmLPcCC9qdrYOTDJ
YFQY+JvOktaRH1+/hX/RhURbZtvUH9FvaYYzdOukau1hB9jpu4iXbxo8JUrJcQ5eCRLL7oXmNKsa
rXu+qlNySIvZsN5IVDN2cwDutSriZ6eazUunoy6bCJYkjLtaZ6lPzr2vGH6H9YLbPOiKgIAw2zNP
DJOyY1k6zn0TYJpBgpa4AzHPVr7iYt0PLHC0j9E6uuZ28kcjvy3i5tMT7kOa9f4/UuRlO8lSWStb
FQrDnmU8NzPO+22cmAS0Zo1+Z2Zkq2a6I9HdE5eYpOqzmyfOYw7RRACFFIpra7z3ChC7RR60W3C5
iggsIeutXWc4n3kQh4hVq6dROvILZhre817ThgPqzKFcV3GOoClNO+/RSLJHYcZDcqBoKfZ5p1si
gurQb82gQdugMLW99HIgiazOnYIVA+1OnxHsHcqihpOsNH1byFmPRsPGzje68kCZDfelS9+ma0hk
nXWYOwr0QQVKjtHaCF09d5nznFE5gpc1nVWnVfsFHvl6Zh+/6lrgs4m5iVytzGnXjgYGvilwvsyM
dAtSnAajiHqrkmcaqWQFKoFpSOYWSWRwC9dpIQlmxw0D+C2x70QrmPoIvw5jWIMEpYmnynGMPeq8
B2S/7d24tOmXmNxyX9XFTTb0jwGtqsgtTR5R572R6j33oHmu+iqfvnHS+QqIosJBMH10srVfs0V5
PMv0naUycwzQJeKh5KwtNf7T1tZeslidHenNTKzSNwO7XZU++UnAkNKQofKXA/GkJxaoZOWNE5CX
ftsqMrqRKVRr2dtvCU4I/KLm2dD6lNZls8kq9WR5gwxLXR4TV56qhLYkqWlPiWZYW2fJfyBxjxrf
fAuc5kMX6VPgzMzf3NoNS+ZHkPAkGg8PeFveLJ+c7e6lpR59EtU3Wk/vA5I7+doN2vi6grCR9clN
w/NFjstq6ox7AkH9ULDp3hDStsK3ew2zlW5IOzuJhGuciQrl7ijS+QCD3nD0xM1CBFdEerIZzfVC
nOWAH2ss52IFG9fiCrpzkAQMRqY/Y1ggU3MlKi0kU72+rYyAiM+W+IbBajzqIGunVTk9Zit7TGZ3
yzFHcThwWhyJSTim8BmLJnkwLd4fMgjPKOJCfO7k1prpd1LT7D0nN8dHA2FefQKG85Vz6MDJVmry
awAf+wp9sTrEvGM3BJAAnMKtbeDniGapBTutmc55b2jhpJnywdYY2Rtl9YQh50isKnGFwbXASNIx
NB2CEhu15yRxUj0u4ID5XK+MJirmwF4X5LZORv9a5fGh74p4m8prHKY9rgebRhFtPrJbHWnB7U/F
usHselvggPcA1JShbejcmNJ7bJUCdNCT5zUYG81J7pgHZSs6FJL+63xH3uhn4i5TyPqa3Ggt3oFG
E5+9maTRZLIaVhU6G68joLTSeicKzDw5ZU3zaYruQKK5fyDKol7Jovrh44CB9lemPygNBVGBUBX8
pcY6Fqvq2BVOSRM/KB5sZyieFAl0ayJFA042mlrT1iZyDv8/STEMU9G3cGLeNrPJrMo1v5tlQMa4
QUNj7Jf0lJaVv++a5V4Y9s6Yp4eyam6Gsbmvepm9StnepQkzbE14qBYb/9NYCoJcRWHtFcYnelmA
AVyMbyuj7dZxQQCgGNJbxcp837XTve7UWJFnubUokDQlz1bbMrFu7Kc6p7Dwr8rdNrlkuTi0mnOj
5HSHyIlFbpzooOe3udeQ9ktimkPHYpfP049aDczBmuVGJAbrRlXdTKQSMHMFkEco6A+3D0gJheyE
YxENAsfU+ZhjgsWsg0IFRsiN3yfbtqyrFScMbx/3mH8rnv6NwQ+5Kq43vBzePCL2Ik/aW40Fp11p
lchv9WTGFKK7KzNgWhYM5SdVDR7Nrp+xlJo1SmGafjyLygag4S23bb8chi5Qa2sM3li8sdun6luM
2qdfGQkbuAWeDOVNcmOkpn6CWMDgtXBCp2p/JLlGw2L6UQqvDWfs0mApTDQLOUF0ImXaViGZWnVq
0CJBMGZYxdlmCtJ1q+eIUkRo2Qv/zZDCRQm60KqSH4GJg3LWAi/MVfWlpxqyJVsEGx/9km8DXysZ
UKz6yTpXnKcBZMSPMEpuXIxDq9h0kXAHzXsyG8eJoMdzHufjzklsI8pEgxIFYEKst+epcbGXl4sX
jk18W6MeI2k23RZlvteLx9hLdvG8ENwLIqA1jqkuTp5A2ed37MwVuts5JkCYwVUdDbG1nor2K53E
p+ul++T6WwsXObmOCHJByIm4s8vDvuz4EyUtuY4YCog6DU585W4bkaLMY+7udObFx/3u6A+tY8cb
2fZb19KeYyq4ORvD0jIvxiwOZUMmgJ0jZ7bsL7OYDj35uUrXtp1uAqLAMbbqHW2T5IxLPf9Ch/lJ
L+OvrLI3zuAg0rTXNvKUuvYeZqc8q56UWQUc1OtIJLTmp9pPWcrZbfvaWNsTCo3B7PKN5RcXeqnF
Ro5TvTZLuD3kIuIWrtKY0ye3BIVsVFdZf8swmMM72HjclaGw4nlHhmMN2MPaCmdagLZ0Dy3Yh07T
mo1Pb41Xjg9R1ugckXesPKnfQPO5NxPv1i5pPblSOxr1kK0LPR8OLgZOHitb4GhCSGen1bZ2IN0Y
g1bhKHGDbymdn3WMC+C6NTiRDBBlLdmRuetN7srpdqrqT4/AodDDm4nIi9M5J+sXv2wvnj9X51G5
YufgnrZ0vD9eiQAV//oOwIP2lFKhPCZ+8OGODa0jj7DQ9h6k3iOj3HDoaRZK1/6Rev5ESWpRxnne
Nz0Af5C6DVJVkpNXo6VOqW9WIfhgpFLe9Ear/X0cfG8Vd16zdiv/0Z0xNAvD3Fx5W1up8ML75J/m
iU8UJ+J8AqnuQIOha5T1LfhZlGK1+mYj4OyGxgyFO4qos7x7I49/kDYI3CRpLhrJAWEfS8TRrrfn
vLZFG9gDnEI04wlmsfTPz2k8eWGPuW7D5OWubrOPvCORc9HEuYaOxRFQFuhJ+vaHbRR3ZW+wF9BS
WqGJeu5JHgdK0HzV1nxnNAwaGRtbT5qBuNucBycs4gTvvtFLdCjqPHjOEGlmMm2cJCvxGSzEshP/
+56V441ZNCcmj94BuV4cWRRAEdsXsmDagvmJxw6OVwrfocLrVpULyx6nE8WKeuORPUpYj+FWO8wj
n9pA1O0wXL1zIj23Q3wmVPeAJnkk7DQLtg38e4RhnrbWbPShRtfMK8NHPlnn0Et1U3XrzHLjKAPk
vgqy8rlV/c6DbhgJFpeV3iL8KLXqpnAyhe7ajNRYkfKufVfInS960gsiV9vlUHu4WMuUuyxrQ1sX
7pycLHQ/eh7vxWxumRFpb1PFhd1CwwpIOmVFnve2KrRL5lcbv1+ek2lA8oHPe16SvedBZkH/og/4
sXuJHWHo7+oRgITZtDeWiteBgzYpX/CnOpAzmbqI+zHwHutMkmeoukurO69LFZyD0dohRzH2HUPw
UPN9GRXjvM6S/slW2pMBROLY+vXd7Cf3rQEXghH2KlfpGy6+rVXx2qFcvZmKWpINYR46JzgoJdd+
25yg7FChUMywc2/EIFmiam9jjx3WeYm6U5LmOBjsMz3KSAytRuj61XJjYtFYt1OwT8v4zrBhbE2e
zGmexPugKTdWOT+XRYmQsDDW0qC+lShQ49n4gUrw+uo2BAnrnrsm5LMJGHwzYwO4YeqUr/UEBMUo
zLyO2mye3Y02dxBYcmcOnqgdh4dAjzHmIgvJS2ywjWBRybK4gbZu6OoWLtSS37tpx66N8o8oDief
xAlPco4qr25/9KTCoQfoek6QrZVat+T9YtM30sHWDpA2OHcmMBG+aOo4z9pUyh2xDjOSE+bdW7xJ
8rmFa3ZuUvgqoW6kGinwzmhe4kaL2buNKSbsyyqKNaKy3I94pfwWy/WMMH80HutJjAaemsF7RIst
LtDfkmhMlrMy48fAX+6AY+sfUko7IkOH5a4Js+XD6tR59pBYpa2ZHVC1kh0Igy0rNrquD2+SH4gn
DC1jENcuxa+Y7hyzHDcerS00Je96BqpISx6lDdQX4XsoZXF/tbkWarxgOrqjJ1yFMEbZxwLnLEVB
F2Sps5MptTwOk7iPPwiKzM8ia9Z15uVhVuthrGC/La390Xaoq0ozngFHlQ1Lez3b/CHloCrl2Q2d
jk2mm5MDoJMEn7GssZp0RzD2L3mKMLFv9fGx88y3ym+ePQ/ujLG0IpJ6uRVxT4+kqvNdJh2NWiQ2
sEpn6pgGcBAyT7yI3GnpSHY6gAgWlVXRO8/F4kNZaZJXs+TN5SGpkR3y5WyttiIsuhj3p6xVq7iu
Bp9mgkExmrSCiImpm6MS0ZDXT3vNau/T0ToPqk4JnzDjIyP3D8wd9TZJF/kgGg3D6SjH6p16LflA
h+lfiiZvNzL1i3skRXR7U4mBctAc5gvzPU3LaEl8XCmuusipr0OtS5ZtPaIAMjKDCisT2Y1eJc4D
b/p738kLoksMJgEe+pUf1Pk6w/z1VBcDXViMZ8vDMnRqz/bYrTo22EcCEJKbQqns4nkj+noVvCgd
Zzqw+ktiZS/oRsZjjdtmLbxAPWsuMj7FAa5f972Pyq+myh9FLtazGMqnQNFUcNPSeTCShK/gGhBh
mG7u5dAGEZzG+dKoQHxCenY/HUg7z2PhWKtisJ9bA7+XwJ98zhKwe74jM0R48cSRgsn6KsWHlrXy
6idgqj3jkZcNdgwf+J5Obh2B5/Iz8/oTt4Wp2ty9M+0uos5p7ua2nt8bQUeKV2cD2q+l/2aLIyOT
at21Dfng1TDu/bood3gvml3dONOTJUlpgBHmvprGYK5bDtchRyr4LcvEMdEklFKv6+COnhJOl3H0
jXDI4vyhobDYktr76dcNKoirLQZyXbJyvfypEYgblfLWrWyggpcc3VJB/nlRL32GurR164ek00st
Kk23g8uhaFVZ1qQ/2Q6h2abZgGNJguyN7sjVzOLqMmQybxxNKEpbYmhonGlQH8QwXhaLozOQqWI/
ASOIBkICihXi0Gkz6U2/WxrHi5C8Gx2LeaHt68XNbrvSbQ4ogRCTElBeb2oXLRbB9cmDp+fOqcrG
G0weZQR7r3grhlS8VX3myJXR4+GC+qZj/c+7TUDH+DvEXX4Rg1i41ZiksLDAQSFqRl+FDrHrjc/m
2l2mTsJqAu+PEwnvRmKHcBcyHrjFCfwVrrmFY6Fc0FhvGjVONI18hH8Fa5eteXc18vsKuCDx6gic
O/hAoUanmvd3dsYwGbLgXekoOmktKuTuh95PmvhgiLSr91M8iIrONP3cg0HMq/0dKMTE2zlAWlhd
Y6W7bxl/5/xKJgeLPjgYK/kIzCqVN7oa3HTPM9gT9M0o4bkHYXmdRLgsa2PP67PKTL/RQ3YD5o8L
p/uBMzVKqLaNLWdvSIAclDvQyR700nY/kjIBoEChn5DWcx0hwHvqM8S02mJzcqj63QiuyL8rJk5z
BxBBnrWJhz6fd/VQDi+1W8Ddq3KX/0NO0sKtt2BwuzZAPC07CBPrDPLukbjcazqODVyrW4ry1kLe
eCmWkYhua9StnZgmQhI7QJjUUfQa6WF3wOo/8MkjCCx1v/4+mFpvn3FN2OU6c2BVMR5z9CRq8RrJ
TSfrsd3RikeDJ4Wra2sGlmWwYovS6PBMTZAfrDQe/HVGJxVuoxlRZhNLqt0tOPCBbLQfpedtLXPe
BnNzL+d8fq0zWs6B8anN14j3/tzlzWbqyP9bDQ3LCRSS3URb+U7RYsW1JIwjd/tNcHwV0/jdR7O5
zr1ZvfVFGpEP1ayW3geHqujZUVnRZ8DBR4WDYcmNloxGy7V4FxsbDDol5bdOzB2ATVdjVJT0xobq
HU7oZCFdTLqvNMC+os3fjGRwb2t30lc5KLxkStozf8R+oE2eP1rB6DzrRpPtRkd++IPNHi2Ut2s5
Vq8nVYhxBbvVO9R81lWGMphbTHty3XdWRZ8un4Kg2No6ARt3MB58L8qCiYVAdu6yRWrui1XVLJJX
BIKGdTN6evUByB0mW56lk31o+7m06DFcR6wbgFPZvMv6lOLddvIO7bYYKABqz6IMoT4cR7o6RbCt
awLCbtI2W+p12/ik5YquSas1plHXO1apRlxNDbCw3PDA+P3VPyHxoZW95pzjcfIgktWphoZQQ1YQ
V8rJT8aE5/g4N7pV77m9KeQ0YEYKXNnA5/a8lsUSnQiTVxQckHDqdjDzO47GMnkciqWwbnKpsxS4
k8Y/FxYgf6XrdTBEVtPrWMar+KZDYj5sJOwD7ECOTYZzHfuJvwKwU1s3paEW6yG35s44BoPTF9Bu
CjXvfMhFDSaRf5aJyc/G8tvkum16sXsrK095yygn0uexb7KV1SQ9Pku31LVT4DZmuuNvhvQVQ5o8
Yr9w6GJ27TmxO0op08uXg1OXbHl23p95htWw6bBHaWsLccL8PAZVgJVYNvi2NNFjAaLcIxuyiS+5
3nQ7tGOIi9X83A69Ad2p6YOom5lYJhwwbxXWhD3ztx+Bp17YMqmmOGkf285azqzbOJds91jhvtqV
InC3SBSuao+Zvo3lDNuSxPK1UAJfq9bZodEGnH0qewYdCKKquw7cF8ksK3Tc0foa/UzbMCePX+PK
7I1rO028Ep8k5k0/I0Simu86IGPEzTD3w298U3XIYSs35VlwkK4fC8+i6SMKN7gt5SJ3Zur3VFcB
9BflVDFpgPmCDb9Bar4q+6p/vI5S0JCzCcsuD3jMLb/6bLV8WY+dc5PEef4hE2OBLxmYYKthkG5n
P+9CD/PMXun6w2hW6HwcPd0gyXBp2BQeXqkC+vLSBv1GS0bzkLJEtAdJ5bUF1/wdrk4W5ZAzH8zO
pHyhEWfzTbASUud13wJu2oNgZPItT6s50ougj4bKrsKCxEFjpdcavynYNI6tC60s1V1ZocTcHSoj
lhcMFvPF47kLCSJ5sclHwh/qjibhib7HsMwbzIipxvKUM1x9FrlV3+WG92rNNHBmFMJrkGYxzqWx
kcQWLRfNaJyt1SGHg7DanPwOpW5XD/45D8YZqydtbCiqRc5Ess+nfRcMxdaHev8xQ1TfNlAvb4y5
6m8hghEsRmeSMhtriyuuq10rng09to5eM350cI4JTvH3XhrLm0W2bsSOMdwGg2cdkBQ1TJW65t1L
8zSOjNZcCL+srr1RCFP1hgmitS6cNk4jB4fGx6iJZAy1AKXxGh8xT1g+u8t76+XZvMpizaS+z9JL
wLDuVdjL8DoXPtuEpd9p/E0nCDnuebSYBnG2qNRBZ1ocRAtjstuZU8gG3M/0ZTttf4ctur/gmDtk
ULo0Riizt6NzwGjO6SwaQtjKbJCHtbLeRKsAiC1+u7bqpbrt7UTfdR6z/5WPoFKFxkgKc4k9cu0i
zsH0oCvxTcSuv9FErcPxZ5bN2BXecmj7I+KtRl7d3uaAzsw8KkFv0Ahck34IvASISI6uRVlj20gC
RPAwduTVLQgot8wfA2Z4Ija3ojCpyz2t0DFiVmqjbL09JTgiPrwls26zfPo+6lXQUg+pPeVKgtMs
HlIs8Zq+r8pa7luXppkDgepopLSrYqU7W7udU3jkKrbvMNvPb03fmEGE/XY5gcL8v9SdV4/exrql
fxENpiJZt18OnaOkG0IttZhjVTH9+nkob2DbHpyzcWZuZm4MGLLc3V8zvPWutZ4lnupkZOjo23K/
LHV0x5Im2hRNfBrwzXNGyw7KNuQR7ekJC4j1MhPafuwRwhhas2YlBuKGkHZ+6MrMe1eOWEG+sfDO
ieAipMClCZ/gtJNxbPLyLPtBntrcxCcDUOMjyCC3RnZz4W49F3W6fMU8xyI7Yb1o50H/aPmx2qVM
9JxaVV48G290vozCTe5Azw28lt2UXU3g3ruTfCuCdYXqVFVOItPJdnaDlQD3XbqVhaw4tikqh7LF
O8bkqR+W1pQrISDm0k/lp0ex+U8Cl59lXo/bvjMGepMb3nWN36lNazCchsrwdZDx0LYnGGKYgKIR
iAHn3PIyh4SOSyADaNkHv7NOU1wPZxEkCwtRcXHdsYN3nLXQsuevys3zPb6R16oqfghQDTxHVkwQ
CVZR2zeNkJ3PpIA9kPA/41AXkG133EofrGodbSyr3NUz1SnsTiYc+5yENrAXn9h211fgXk8DQ/MQ
QXTdNQDqWSujQHq4bC/NZHOdwjEcTkllzelV9V12kMOQXLF1aH4RPA4l6ZAbKJlqWw7L82KPza7g
+bkfRvgU8M9xTkElTYz/Etr5R4U97ACNKdmhAe4Zu5xX7RQntun5pZLzt1Y5oIT5bD6thldR5o2Z
vw28+ZWcE0G5NhtxCAIuhSeUTRGhi6WS73EFOnljh3PG33ByHpNDpUipx5wJDFCFdNOJ2iIRw4m5
GUbrZQKhe3HNOF9pT+JttjIBJBsz9uyTulddxNIoLPstynB6jQriMuQqzV0EOWLvs1mewZ8c2Rty
/uCwRdTbw+gnB3ubd1X7ktkW7iSep/u6rMSB0Ph48MHi7merCnct+5XbxAlY99pkSeoMdI2jQnnV
dc8LUCTiyY7D+QZEX/cqYs6nFdvIL1ZgnefZujSzsck/5U1zw6J6a+v+G32e1YMxQl7hm2cXl2qt
U9db6jWOfOfad3YEvARS81QO9pV0S3J1nHrYxF5msCfn9j2GLotu8LJDWEAZexxZWmyFzqtTC3t6
I6N1XGxIj0+TV+znspYHl7y+RpoQ+sEERDmjDGUi4Uz/0lpt9BBjMN2XDvsuN1mIQA9k159st/0O
Jbq+USVvwoOah+YUtk1AW/Ccb/UE4FZqRP0SDzVJ2IAnc+Veg4lT1+3MKvspGVPE4AV2NqgT1rkX
a2CduE6L70Pb0GjXOaTr7XAizK+cSziW1iaN+QnqHr9VPrK9JLMIKyaYJtlu+nmOLk1BhBldu/k2
86SZTtzV8rlvihLMYVsRQg8JFiNeApgDZcIzICv1Hpg7C6Jw1nusCNxtmej7d1KSsWatEcEVHMiv
qg3bOfs6EQm6JKxL3K1nuhAciWv/SkHInHTPODbMqW+/tiJQj6PvW68w1t1b2J/9ZdHLe95F1e3E
6erRy0V/qeKgebIgYaZkvivgA2Fnelbl7lJtRzSwnVcPnOdJpt+yvi/3gjOhvRlY1TfnMqh5ygf0
DrGjTvrB31kaHEgQaNtsG9HWP2avTs1eukv8mna6+OUVsUQ2sXgXRBFqgtY2l42SQ84lnzU2/D/i
ZC9uOwuCqqS/o122Rn2pxFBXDcwD0O7CuFaKBcsXR8YRh2/oHJReQrYIy8pIZ4tczKZ5oOI3jV6q
kadfMGOEYzviRfcdLIgcv4zTO28+NgrmpjxILiB34y2H8cA7uTXrBbutMkgZaYOs4U8DaKd0oENn
C1Qelq/OB6TQEFdWuzKHvdr58NTYXWAb8nwQ3oRS4S03IPo4ZJZDfduMVvzuLstHOrG/EQK5uxA8
xwCm3RRFON15k10cwtYiEEyUiQOy3/z0o/GsbQoVOpnfNqH5mnGRsyicMnebNemAD0mQXp4ot9vF
bVsBTS9VfS8wSCV7PGc89Ri0T05ME3bmZvhgjJd34D3j5ugkFchtsnTUiTiBFeI4ivwNdIIfbOiy
Q9/VR2KtI+WRtbotc1KRfQk8l0MBm0CaXeCXYmjJeyEP6dxXZ5fzwtaboh90+uFrwDt5rDpHv+cW
KXPZxInalbrrT8aF+JpCDt5xzrU2czclD3ze2Iaw310LqJFYTcdmOBCKFYcinVkQL/ySrFQTyEep
sK7SXqqXoeHYuQuqMXL4w/p28Z3lIZKtx+Yd1Pxy4bmKDBsiEjM8sepCAvURfDYVF1+0nzKdnwlf
Mp7zZ/Ze8ZBGJ646e1saXCmcRZLTEHhev6MLYNgneEkObPYss61H/4mKZ3j7bFaZYn08V5P4BkZW
WLz816vPFeGJw5X+stTZeHK8tmRwWFObtbLaL54RyJVQLODhCwtrYEhn/K2ORX4d7Ynvg3kvRtfi
qJwYe9hZg/3Ap83DWTU5v8O6Wc4Zu9X/6LHEQfkXBzAOS4w5gb22hUYce6N/uL0b6oD8oW/+5Z5f
IurFkeSDIN+wfMfHA3FlwzNrPXDqMD7PY6S/o8mHaL1aAYHQkgPwaYzjkit2qvGz8jScHiSiI9NY
PkGVWLRn3F1bgtr/rDSdHLvCNNX4p134f5TQ+79h9v2N7Hf8bNbeJfVP/N//gyk/dw2y/Ncxv1vE
gs/6M+mbvyb9fv+lf6H97D88QWmHbfNCwQvu4sH9M+rnRH/4ZBAoHIn4sxW5+G+0n/cHcLfV0U4I
0JOEwP4d9XP+AEhDTz1ObIaPNQX4P2iO4r//+wVKysxzIX+GDv2M5BH+WWMMbc0VxiuLbcmOGsmy
6ekkMANRuE2aYuKhwKKdvvkUebl7M8wuwPQcyDYDFdDTU+m4ebBnccUcWbWuva+TKLhRSqsFlybb
nd1SzvaL7y7otNAKwp+FF40S50UlyxtQSONuxJJU7Tq37La+9vvP0J/c6YhkEQKu04Jlcdx3W4P8
B2s8GYd7v/bZJrLaJ7zqO/n8Wk7kbOKsW2LYQ92SHiPjR8DsMCJvyah4DOQW3nPe2BPiFDLJitvo
v9FgGNz6xAUwLahQvXp+JzMMuiQKtmEMqgH7OT7RbVlx1KQstGIKc/Db8Uq37BPHJu+xwcD7GXS8
QXiH9c2FIwK5bc6SWbVboiz6CvYNt5D0NGBtCqO5rWselXgOhGhvpLSLS2S3rbkrZw0hIeya9OT1
pBc2iDC0kVBzn7yUi5dcMtss00aVJTIc9uTqDvgqO/GUj/urVWrxrpTHMXU2c3MN8ULh2DINj02K
Koh7t7LZszRsZ2LKc6uJaFWAofzRHR7sqGUU4Dw0vILsKDE4JBDrNjQGsFqVsco5EIfRanmigOZX
YYR/O4mpuE8G3/sQtfEMp92IGTNqjORkYirJFJhUzgUYmpvz6zXOSVbYQYGqTo/U7kZmXy8Tb7fC
YaYfxhSuMFUG6qFupkOHL8/h95wWNxE2kvcOx8Jb4Gpb7E1sY81GZfA3ZSYJVXSlJnHFUfspLKzy
jQscXcIMAS7VCCxPSe1MjUtMxaKVO90XfX9XTHX/sKCeXV2EmWmHKwEOGrvSLjpbcBrfKoxAXP7C
SaitGukqSETX5XvEUEQANK3v4AIMJGY1AqwLrOF7RovysmOXNK7YApwfrHp9HWxnRiixaWcYM5u0
Dfuv7BpKikrQkm8xaKl0m9QovJzKC/1UJBCkxny2+Ro0K9WcVNJq3LJ8Lc9VHXDCycI8kAyqy4Ly
HZniQck6bKG6EcLdcA01/jZa1iGM3SHnWHhAnG1SS/EVhMWjZIMaFdxFtRXmewdH9r2fD421b+HA
UTgDOPeTaFDasHBrh1tpqeQieAKdQtfK4TY2uq52LPb66tL4XntWTVjBzKycvN7SkuDVW8ce1g2g
8W7nGKdxIrvpMRwjcJty7LCLzZlfwYZPlf1IF4pdn1vPmm4qIl5cxLUtgCh0gExfNCxvXt5uOPyf
RMz/S6Ls395O/78F0SNiG//1G+rQf69/fP717bT+93++nOQfrAdA2hPKYgFL7xtZlD9fTpb4g4qy
iNgM8bgwInfOK+hfvYbC+cMmOASxQXBE5Q3m/vXt5NF5G0SknSBprxV2/4O309+jcsJnLQski0wy
NnP+7Z9lZEUHZDxu2f4GYC2LE8e65Y2jrLzUfaUY8WGZ/YfE1v/2FQUDG5FkEM+E2aRcAzN/CZMh
27Za4VjflHVP8CYVWFQWyD/2tsFv0R5wsSyPf/ltPPw5C/418/6PkBg/l1ix1gQBfdDWkt3p378m
JzGsUTaupSlYSCrlw4x4qKY4x7DgLtjKwIXvgzCI8dplZfIFVc/yN3Pi/5p4V3yMbHybbeJ50zsm
YLY2//23t/7E/x5g1++OkKS0beLavscQ+4+8rYdNgeiBx6KkmRcyGLUKZpZjKrj/M+L7O0dYC9Yd
/yFN+I9gH1+ZjRvXkOO7XGmE6P4RTspMACm3pzEOJAmG1samsiIpQaMx5qcAPzjZGjwFgdvfm6RF
DOoygy+g9JUFjYVahYKTEEbzJ4Hua/2Hwf53q+zfPheiy5JvDvOwK7k7uAf+eqX4E0y4kSbdTRs3
E5wnzwkeINojwvUodoi/VHmdrN6KKJYJ+jk4umHa/GrY9KyeL0t9ww6UPVYGj/xtqrLEot3IYtnx
3//2HCT1v/0CyblRjmi7+KpC0PNYjP8RJ6OBJJCYNggoU6d3zlik7flpchAxpX0K7f5ng6i4d3zZ
v6VsjTG05Byf/DLU931Ulzdznoiv9HgBDWMbpR6tKfSwJ5WFuzFR3wXnbkjEF499FZiWLHXmHcQa
57sBX6e3+TggkxRzkR67RJbYeyJLLw/jLMvp0ZeZ87FgXvJPrRsb3BGt6eviYcldAl2WbDzvMSc4
A3ak114GEq2JAH+5WQp6Z8NSBCNE6RDzekiDkdKYJKwBBMVJ4SPn8HBLBIC6IAS3iYWEnWQ8RR+h
ZWwsJVlnqbMpLX0YQLfVRz206C+xBiyzYfYGPyhwfGwtHOOgRE2rXPTyGqTjwigdoxBpCx9Vj79l
G4SD1e8R5KbvCTEibHe15GYI8NZlN3MmFuwfC9xOHjj8Hxc8f8SR7MFv0QEr97FXc8IpvhDVloVv
dusvod/fku5hHeZCaUH6mkrQSVaBmopJrSiKjd37fJS6wXUOdWcCbNgsLgU51ZAR9Zqpx/vIq8jc
5kP8oXNaVEndYLYB4I1lDNMSoGF4mpiIycyXLwPT+jVSI+VGYwH86R5RSLCZXk0RTuiriHinjH7C
NGQbhOSSkoA3lJSSBgg/7LlHQw7bHH5V4pfTQ+BrHtVLbIsrW7+JrZKVkh+yI8VTraUp8EdEX01x
yKWMbxF1/UMww17eVMng+Xt6O6KdAqC1XcwIfnKaE3P2F2zuc+4aezuuMRImaZM+LpEX/cygabLw
yALs7NAdgNA5zqPArt5f4rwYcWzkQk4vxh+w78B6xrNepdh8EmSrB5EwDW46ygzfLR4uwyn20uC5
Jao7nYXFpp3oRjI+RoWf0aozJRxhnJ7g0b7uh+bccRQg8qedC9013zliMLUHVlN8X/AUuj/aAGyj
sov8J35eIiYWRXyKb4Hl5F6YuqOLirbGeVm1dL38hMSMsmkIFnmZO/zAdJnf0q1ov4TaJslEPL/m
e1gmfcIX5d2x2IC1FcDUE6vo5GmSSezoGdImtDC2JA3G8oGfn5paalhhc+7xvAIuJBowHGSRUoBW
C5/L129JpEyVBqanIqx99YivZ0miHhd0FrvvDiqW2IBBGL1tM+T9qQdYZshFetGBwOlnoImnWbkv
f3XkVuat5u9zvlMl+H9MAg7BzDC7OP1kbecC2wOlTu1+5Vk9QyOasTOBdH6H/lXssj4CQTtiouBJ
w68bguRcJDYsXAmrVikeYcs4L5dwNuLZh3r4kU1zfd9zXNyS84zJbtYQdzPd3DRNwKGiJUJybQX8
xU3TBd6wbTRlSIcgr0V/KI3fHubOsT4bFsG3QJuWvXHadtrWTZyC651TgkmNKX41ChQOvHoc6XNq
DRJToVU8AH6KJLVOjdiprF+e7AKrGEFq/1ogakFuRH6/xQNo5JV9Pfu9YdWRjMbfpFy737djpiQ8
Yl5enAzQeq2QFxv+pS+tF3KxxgEiqasgzytDzCUig3vMi8IG04xraD8I7T4WyaJ3fDLeKVSRvwWc
IN46ybIX92GG/zhtrIVspDtA7QNicTBdHp3ylF7KLbD67IJyMR9pHREa4aH0zx6tTMc8bdx2ZbYR
pC1r88zLv/yAN+3d5k5PHrma4vhRO8uY7jwZ9QOJCbd7qmwsVicLJO0jrrXUpqsnDq5ikFFxHah0
2gMYXx6seiKPY48EJCO7XPF0itJBo5ZvXqJIvtSNHxwWtp28gJLGjx7XTZb1iLMKrm42ykWeeCdb
8XngVqh2o5rSQ8cVy71d+HcqJNsHIgg/jmsTd0ABxyWYG05rQl2mUjwMLH9xMr5gJ3FvimGeD6Ol
j27hHrvQ+VGVy1Nry0/ltE9OI/dB4X7MSXLfL6sulD0Qe/HPolfdve+tnYglBb4bD4rXBgbXc9kG
t5rACo1WgOzdSVxzmTb8j2uSpLig9+BIl9d4xFrUuSI41K3MT8OsKLTC9HfmPReSJs3yz7h1Uhw3
SXfk8gv3RTDqj8HvJmJomAt496DE9BEfoR953Rvr+thGSrBO6bxM6mD3EYxv4Wl4lz3FCZSFlrK9
Qjcg2kYPYYu3AIsEkpD5jhv2AMXJzm6DqjDjzqEZ6RBmY4/TmM8yTr5bgnXsNooj67kFCX/g0Zwm
5wy4I4OWV5WCSHViR7c4NtiaS5Gql8bmeerm7PUPY1HtR/wq8VPdeQumCHInG64/wLMSyBjV5Mpl
0tXiBvPXcghpflMw2rNxK/tJEETKxumuGHPcMxFeiP7Gm/FMZINN3C/wgCnsICSsqrLjDycn6sVd
F3QM77Pn07BDgiigzmEKZ9oP9AJljW5C7l5KNMlhpxXNASZM5d6t0nS7dPbiwOJJ3OEAmit45Xbt
bjiRzyORu7WviiaJYJfPVfvABkkc2P/M9X5QCVUX2HjWz4jMwW9xBVQVQgvtZ/kLWj7yC7FG5VNZ
gaZ9jFadJrRQQMtcFr9aJ7FeO9NmZl+UtGGoNEmS/eJjgCnCUG1lUrivU+DhoXDpTgWtKIlU5Drz
m7POsHxsumEejykWxpO/ikrTKi/VWdffU5QKt5IXSXkfWXL6atyqffJXeWpehaqBP74lkv6OVUoR
effdWxzsyZs7E1UzeB6cb4JD4FUGgcQzUDq/cuWFr4lBAulxe/7gkxVftRNjGNMZVww/XkwzF2qn
3mal6N+DrnGKTTAtHoqqKXdz3X9MbjPtl1WgIyDdnpRb9DP5VgQ8bnsGANqPvPFkiBB8a1fFL8Iz
BEu3CSlyGPg+iz/FQX/Q3PIwEpYmXavE6HQLKgW0mc7N3fhbY1zVxpyVzmZpg4i8/CpGhu3KUQYZ
Oh98S7DPo8l9vEGSuGZsNZHtEDTjJeAf9hh+zLRtbKNV+DSxOVNYkhz9aJnFnsfWeNc43nVc5VLc
zyOA1MQbzsQnkn23Cquj0M5LkYr6Wmmnu5vDlrxTW/l0CayybDE29T5GVsOHPZ0t4LPfOJji7JTI
unIVeKPfWm8Ie/U+9Wrydm1ONlt4nIc4MXY/a9ePscINCMerhOytYnI++x3qvE5v3bFJHsjkXJNc
3YdLXN+AT0OPZvy/JKF1rlepOlhFaxGb5tUw5xxBez/aRXZkfkOqSxvFEpb4ahQO5U1vBD2GNjp4
uiriTueY22VVycWql4NnwOi3aujlqqbnv3X1VWH3Rk7ozaq6z6v+7q5KPOAF5zjO7Q3JXWcvE23u
5Krcj6uG765qvv6t668Kv1eQwxnJTfGYxQQwr3YADE/WC9OWgzEcswD7Q3wDcrUQjG1HA0yXpuFu
7n33bU46nFJeSydojc2rNuIDtmPFCGKASstq2Ff4TY5F7H12bG/lwRRLtc9Y/V6ph2RtlypJXm52
75FymxcnVfVtVdvBxMspC/dT6jFIzxaUcTDehyhM9XVuw4DY+TzTQWuR7rbMfK18XHDpUvyS7MN+
VqMsdskwScRPF09jmLngYDF6HdskhxNra4thP60lRQrNTZVWP+e4icEspPXVX8G8IU0IuBM771vh
xTN0B2xqDOHqDkcKBW1lg2vEprIg9Qi4BTVDB71kKHL0UFA6SvUzyuYjCD33JfTT/DR1Q30ox46w
ILRTeWtyjJG16cGh5x3XAcY00O1z+4Ny2+iTkD1+rQEWvx3H7rlSsXULkqc4zsqPXqUfc3LSUASu
Fp0p+3Qo36Il4ZkrBMalss4oVXH7d3KDiNqg13RDL9xm9AIOVhhLeyy0Ng4RORKC7gexDsT2Puum
5SZuA+cwapiUSk6blAjPLiYmgrFwfItiQY5lnsrzNNsPCtFy71m8n52mng9lFR7TefW8ZpSab7uW
S2QIGgoRXYfHSzUPh3pkaV9ACKJhe7BfsizzyI832Rl1kQ+zrr0fZbCWc5vxydOtmHkXyPSdGOwD
PajLAVXxM4CIdOG37ewpV67OMsuOsjUz2QR9N5PfvfIs4OA2WtUzo9pyKnxdQmNyeZdO2Y1rxEyD
SuVHCOpE/veyK6FQWBh+bMnrPeH2prVGxgfm4q9VSAkfWpP3XuG3ugXFylDVQDgW9UL8ZzQ8R7AH
Khk9u+jrWyp5cM+3DnFMp4SP784nixuI8kDfuyGjlf+sS4p3RyoMSnospukcjbQQw7B/KPMSBXwM
i/A5nls82zpEBsE2y1CDxRww7fIlozH4oOATcg4ThihpklTExLCQLV4UEMqYgsnfVMaQvi5o237G
pbe6CukYpjqC08EmShg+7LL+iHXzXk5T9JMS5fzKX6zu8WelwTnujLj1kzavN2nf+18gGvuXYGiG
O4vo1/fCcvqH0WnReeOR/llbiO/YhgMg4FHf3mID9r+Xvt2SvLXzCz43/7Z3aw9ncAUAuOFkMTqZ
/chZUlziqKiPbW3aC6VbODFgsTpnup7NxSL6d6uzHhUjLfu7LpP8K40DG2Ms71lXk8Viwx+/9f7g
fFSjrna2hSfmCMEEmkuhihnzUl14G8W+CxdZqPgHhwBstSO0uCZ4bcPF/hlbuOWkieafHlf4cRQR
pvywwVWlUqe8VjGVNsIy7ZHMJyOIBJHPU8H3Hb2zURvR9icaprH+Vt5r6GI7xZMrGDoR+t+bpST2
FFa2+BwsRd2iibvuUbVl/uYtfCXcjIN5jENrvkx9yBq0KPofcTfJU+E43hc625tLUouf5HLo550l
bV6BF74wsT+XIG5vOiBByybwFmKJnv0OZgLMD/Dek23b6UfhR8VnS5UTK4GAMavXx6a01WWoFnmj
eyyksy7al2jookebvhqqZYw+ydy2d2MOo3pq82FbG+0eG+wIT+5YP5IrSXe+MI+GmOKPUlEd61XN
eFsM41e009LjhWXTHETHcvshbX8Ayrxgp2mKhs4YDkjUvdjZFJ8qg4uA0G1H3KywIHbkhV4/8HZj
QH9AQQ53REDpw4WrHVywE0HAmKqKNQ5TrH+Io5LrXU/4N6UHb0BTdBI/tYSIihOAfW0dln6ajqTD
gs+QIBiNwmN+2ybNc+XFU/ODFKY/YO9zRe08JlWIgNew0bgfilLE+1F0o7O2aTkXx/RYF0OzuNG+
58Hi7xMHYNRbx+6JjGzQ2h+ObIOZ2uzRfJMMXgVJiw77Pt4orsJwwarFOvpxAFVub6K5YnM242iS
7iZpAXOBOJnzIkOHDBPsGQNww20FMy26im6IEaX6Yo5Oso4hsZIIkO5N6yYs0horHlxYDgLRr3cc
jLE64oDljGVCDiTCBNuMEodmXdfF906PRNRVEWSkeVeJHOwwR6G7FNku+MX+raD/K5wppOLommse
nhur9E18oG2N014RkMm49wMMQTxYBpUfcqaWn4PjVS8uBwIpZGmeJK/q+Br6Y/mmq7584/QEHzkm
rfNt6YvAUJYRieXOHho3O2YCnzvmHP/OcJdxMs9dke66iTQb2ZIMbk6Dyn2u2CTSHq1j9dC7cVxf
Qtfobg1RZDvLr6sbmrARJSWJacbNppzqI1reauAbksdUgCvBo8aGmEsLoNW2rtvylzRsXHcOcrR4
pSsEe3eT9TzTiZqTKE3clr2hGzm626sRtMJGWz7AFcdGguf32ZPzXlhLFievC9APMLzz39cLIcSj
qiTqyaK66WFYBm7vIAEa/5RmrnbvJwX/gBJrN12x9ap8we7k8gsb7Jl08KjGfl8QAwbRlaT+gCTe
s8EjK8kwoWM21e0Yd/6hSdbFSO5a022Qq3DZJk5o3pE7xtNQpKV4Chqo1WUsLKyyIoaTwCGR47Ig
B3DLVJ6S9kN+wHMHfW3XELCljYcLwt5mTJ8wq5OCAHhofILc1AOlYGPGnB06sNgarhANLfRYTRoP
Lu77dCfBSIWPCyWk1LZEcRacqbYm9Es7zviQiMTik6k7CnmCpai3Aegv7MwMbSybCFm+5Cm0o10G
xZC0H6kzvR38bArOSz3Gehdj1iUT2rQ/U4Ih1RZJXn0d+zh9UJ5X/9RhadCq4ZOroVX3vrIJ27pN
WGYbsVDQkddrJZ/xYhw9IiCJeyZGMUXnhp5gsPu934zI4ULdqI4UQspY9UDz4yzQo+vyrVQrpjZl
Xd3t2q6ljbbQjaBBbrZLMo7w3TcMyuH3pRvlwWJHzhsaX1ywiVq4pe+ZrmGURJUKs1+DHFjWO2mI
nVaNPuM+m2dCQGxflLxJeNcepehTKscxs0/ELUfv+wDdSW8o/om42meaFAwBOGgMhTte+mnJvtBL
1r9ECXkCBzbbkR0Dl4uN9STa4eBLkpPWYimuy1zYULvaJIt2jZdUJUjpits4XyrPPdIhwlBlWY77
ILqw8q6YWPmpdSDcklqaDMwHVo6Ql3acTPEuZA8/b1Onkld0cJb00WzxUNMF4QwsFeJiMu1VFzR7
Ue85p3Fhjzmz/i6gB+lbJtaRk3LV8ZlG4tqjw81wR1DnFnO/mQojrxp4zI/EQr77c8xH2cBX5UrR
QOlUGihG1XjqqxNhueJORVq69x7SqcsywmGsaucArCAYGH6Enjty2AZwDeEw/b7W7ShJP3GlusHe
54h35/JDert2QN+MIDjQHGX65psSIzVd3RgQRIqVLp9Z40bfM3yf32bSHdMxx5735jJwttyohfdG
sBf3p6nJEVVU+uDy13QdRNx6q+csnN4dEiXjToGLzc92RnLkUvy+tMLKLYJ9SsxYbPIkzsFDeIl9
5/e1+IgH9s0VlAd7axLNry51Jjs9hqMggk8+zeFUUEtCr54f1yy4Z689FFHD5Jp3VnWDeklZriSF
c+fLjh/NlDYdCLonWxbEkM9A/tIbQI2ZRUv24MT6bLuuGo+103jT0RYL9jfVE3/cDVBGyj1e7Vlt
q6EdaVbhxxlJyCwlwc3K7e5rKXne8QI2O3YcU3zgcENlpcnH8Ub5gJd2XajD5Qv5x+bHHBLlAc0E
1vsqOBtNjyqtE0ZTQuTddsbBPu76qOleR40HmsBvg7wBmjsann7rV3NFNuFsL5lPPTTy10ejRnk3
5Dj9qFtxKfKxeT+i1xI6ei5ysnJkDVfIJjcbkJXUEHHw5zDjLBrpJ5mxMzlHYGmbfSaTTyUJF3lN
wjzXZL48k4YkZEaGQL8JES/Trje9R/lkUdFiRNSOyxfe3nhDLb1sD62q5RH7B7t9zXK/Pg2KlPEx
DcoE0iH8o5jKu/haRLIKfpqQGsmHnA665K4PNDevqKZF39jT0HEHsiRxr6qA8XpqBo2IyNnZK89C
6njZ4WIn3o1fsf/VN1YCroI6r7fW6+z5Ok6FG3+FcLt0hEinuDx7yun1dzuzi+XNjdfJIHLGMNrD
bCATF7Gf6J79OMelmjrFvnW0NNugiVJ/x/Yno4NTsfMZ4o73BdpJllL94FI7S7LYFHpbhbwlPvwl
zZaFmsO+Mg8s43P1iDfXfV3M0oR71UmafCiMJ99OAZQR94b0BZMcvK0I831RO+4TsaTiQAmt8x6W
xfIjyez4ViyNw9FXiGufJcu7L5qM6VqppzBZGlz4+DhFEiDi6ADmFKPSfedm/c5tHRvrV7yENwxy
fCW3tc0OPTZ89r1A/ygonOTykVl4tNO0e0DBLj+dth9+qSWZMu6qOcZJN4AmyNtcXkdTRdegpakW
EP04ZlvLlRLTTzy/h/aUnRTEBu1K7HcFGdVvE3nKr8oO5avF2LsLNZcClIhuB2xffFZZhUtZeqF7
O8y5PodDbd+nPtyZU4prwb2MMdx78FZtj2881yceBoLuRh8KFWuS5qNN24AHuBlJD882fJ3AdOl3
b/Fz6LsTp38cf9fA86eLwLexDRxLXogHIhhORXiXytbd4yUnF0NUkI5VfxK+hf4RO8eqTJfnNLMw
E8Misf1N0rPcihZ/OpVsB7+7Gh8V0MzinjuotXZhWjJQhqkyP0ZPluwMUaCQu4f8RmOFdrcFK5QO
QTojcp5wyoV71clij50pvV/YtQK/bBWiqkjm1VxIJ+LG7eLqGRZS+gsVm4edM3BaSyvbpk2yxRu9
7SvwMOmQ6nFDStwHnfC/2DuT5biRbNv+yrUaX9AAR+PAoAYvEBFksBNFkaLICYyNiL5xwNF+/V2Q
MitFZaZkqmG9klkOUhKFaBxwP+fsvXZWnZKuZndblWOcUkVf87Wi8SasD4lvAE8v8/3+nvj0Ytur
viVZBq+jVRfMxKzojkyGir0HeFEWSquu4fsgk7qbIan4qZNdNv1wK11088YAG2Kmm3XO2HR+BxYl
nwg9b9PrWkOzlq0P0ZSOJwyEqHNP9YpNAF/V3yQYYx7nYnUOIq64opHKwl9GVe1NtzVhPCjWBpmE
YuWzpPjm6gJiSVCL6FBIFKthhF96L73Gq7dBaarkiSxJoKRuHfpD27ShkaXtcbKs0YcGF9yius+8
zUhlDJLe/WBOfnmOhqTeMKv2JSCjzDkBRtQwpKbIv3L6eR43jTvWF0BggwPFcQFbxi23Ou8FDbaK
YHI38lMbEWMQnGVVXz8gRGefHeekvh0bX16mSzbfgzwVO6KtkdXTnL+rLIJD+wi4KYy8lmaFnZtp
su+hWjJCLoszF57lJQEPhGXFpmi3o9G8GlIMJ27V6GK7ioPC/4UKOfNVR3hcjICeaO8gjuVjB3Tn
Et/HFhnVp1lKQwpPWBwW8Kt+wgh+q8pB1IFq16MWQIsgUO2u+SHfqk9anpdm1SQ8c3EyRTBKbfds
wbH9jI2OMZtZynfZKDhV/lhO8lYe9eWyLkoSRF8m6RREL7+9bNWnk7vMmjk2QkJ/UxazE20L+t08
UkufwkDiU/7JNXEcfa9gCVaBtJCSmY4pSY14e1UwAQDzCobOenDWTiYYGmZQJg8v8MKubvfJNPY3
UwRss7I4TyOD8LMTZv1UewM6Wb1LCKF9gp8TELpppCaFqyRP/A79sWscPINuOXWhh5320QO9XD03
rpO9lvDyyIIcfPQprllxPpgzSz/LoGb808P9ttiZg6o8cYu6ep/R0gCFiVj3crCa/tanwh3DEosM
MmH8VgiAzL7RJ0lfDrAjs3HGXjtGUm0t7TKayyiK1FMwO6t2xGhynqLcdLTJYHDcBEiXs43KtHEw
oxmqph5H1YTSG5aDa1feNbyIgluLOuFpnEb2umRCZptwtNrbBodLGJ2O7ZASZSwcC40Sqzv6K/Bd
KFzM8m7uqvngFYB7NhPgVZ6bMFVOrdxTTEuoqu+gAapq27g1FoPKTzllTJOUx8yp0nuvqIR7nGaD
r3eopufnwie/A8jN1CvEsFNn7rJhQgmg8M9udUP/mdqxRilr0BPDGpfZvToUpW5y6hhSp+AHtO1Z
sORsMP4yZgWqoRaRSyzrOd82xM5RhRkg5mLcg/YGwokNyMLTPeadMQHbl1k5ul/CcnN3Mxd9e4oy
2Az2aprBfAazOR1/uS3+6424mZvP//zHc91Xup2vP8Msrb4VkloOz6W/V55CQfpcPpEsFf/ph77K
T70jcv8c3DF4dzDIuDbumK/yU/eIYR9qSH4JWyJa409+V5+aR5bvBM6aZYCxAoXqH+rT4MiBlYOQ
XCJqxdrg/4r61P7yOPtD4ycZG/Ma1serQIbqW+Z30jn4OknMfN/ZiE5T+/bTvNNYLjdBXbTPioUI
v2gsT5KstN7PJNGGrjJsxl9ZSX1UZsS8M0/qIqQ0aFvEMQ90/2Mgiie3W/TxYo0jzAvOfczAHtPS
e2xk9BEe/j3ShpBgD7mHW/7KPnBjzticPNQY8L+g0IjWpttRneuEUlHO8bU0/BfHocnUOY0Ccawk
1HumYB4d9FCABjpDkobSKYmeaOWODG3bOZw4IX+YxnQOGTz1myU2JfoFKnHPmytcUiaAlBVgUuk6
5312MFcqyO5+TI5MUpfOOwLugpPIG6fzoCVnjqFotu10dSxxAftV9BCXgz7NRf4+gS29Bgwafhi4
wOkyYG2nvcEtmqeMy8reeiBYBnor4rWhUsC4pwKgLTjnkhC+yYrO/GRqEfYhOarq8slNR/s41TSf
SapW+0wQSDl2xMaZi62xYpNnqxrkK0sNoIDkXvTDnv84apo8w5gCsf/iiZ7K+KzT/kPTgYaZZCue
ajNDVALu0T1xRNmeJRmC18KsaYyO8rYyiwFZTDlf0FkwQswutL1sFCeWAYdrLpYDO+A5qh4LH0Cr
Lsd6trbaZ/9POcxsEXBdJxxt4YBAm2gqhIIiFRcQ2jNeaEu+csoER00dhsOm/WjPgJUiBdM+Urrf
pIG6tRFdMnkkh9Ps3Y9eX9+YQ+SHEEOWbZEMHxvUQ/vcmi9cJFjACab+UuCKARE2+yGfdLMpkrWd
aswnaRSzdxI6QYU13OkRjo8j1IfOQkVFz+NCk1NET5Mi1GyZx6XNvG8qe++urwCl32OEf5IQlXNX
aQc2M/HysHkvlyEC+h0JRIExM3MF/LVo6n3jmPdYQLE6iNXLxwCWJ8EZkseFUdFMPGRgPbVDioCt
Wt4ZcYWF3NvnNfG0YsI50Ll3zMOjvY48ygsXtoMeREcHacI+KQjfLO2+vRkb88S3EyjfkfMSjy5h
ttV453WOs1LrDGgoYMcKlA67oO3vWzu+IRci+kBXcjhh9m/vSLRhVoyDZXbEqeh8HIbU7gZzx0Ot
pACQVabWPsUJsQsKB9gtw6YDudjBhu3wvpN4O0bftzZzK6OTrJ/jsNXDqTn008mg7YPJif8kmO3j
xq2y44H1BVe1fdIewjcLyvKWyQrkxMQe956h5n06+A9mHz8zC7kdbNIRJgCAW78wK2ChDXYOtFDH
Vg8rPJG8zmIoLptgQsfirO2ATp7lPTFPAy6X8wnBzWlXweipGBoSGlCT8jytTlcrfeCZgF6Q6Ghi
LoS5tbz8rvVb6IZObm1lN35ACnqfpuMOvPyy9cVgE1vQFgxfm3wzgHQ+8GwUx7imENy4/hIGpUqG
Lecdf4/U99JtIan4xGzqNVnApw174qYEdKimYLSG+J9PLXeuAS24N8h38S7GI0URY6oB9XsgaIsz
Qbc1QHvRcqt56S6jKGRz7+jokUFpQmvGXMxTxUitsHp0xmW6VnGBXgMIj1FI0hnKBSbRYkIlF9BO
4vkJNGF+jBDZwzYcRS9JnNo8MvgvlbdBgKs1VkTLijjSjOaXW3SFT0NUnhecJtH1xBChMwW9K1J3
MMJzNJPJScWRY4fV9Wkht/y4kJ4KuyKL9lHG3dlqdOGrFiBbVQHjiIhQ43/fWHqCapzKz3mL/NMs
cjq09nAxiekF/vq0yVIAl2NXH4DSSpIyoXj89+TCWVTPPzu5kJD4g5PL6WP1PxeP8+e3p531Z74e
XAx5REohpw9p0xch3038YZwJjkzclB46RKourDUYNH8/ukjryAJX4mMcCKTJ4sZM0eEATv75D2ke
UeFQyKHSl7+W3vi2XHId07QdJngWNByTYsrkfPRtbZgyJu+UYZAd6i0ValNmpYdsQO7drUMiKJ9U
bvGA8Q3Yc9tfqtjt0zNzMbds+HEWFyeGkSJ4jiNbWoB9V04OvQ2AywaQb0IZQfne4cjweMSmcnwA
W5fKfaIjUnanDBTXZrJM9nt056xp20Wp1ddUHY1o7CuPWesrTo0FYbK1asbIbQ56ZhLHi7A8PJpO
Uz2C18L2YqLy/qDdeavlbKRsYJ15OzpuXB4PaVCejYa5tFs7MWizLkqsnHW6g7uy7RDvem72LMbl
4DNfR1cvpvi0mSAOhLPXMKKxJErpJFbqGNzUtMdpaRXHVaBvggp25d6m0dUwKT6oXCJ+sNxK79C3
5mu4tPUoWivAddj7q72kE48MpfVD5Q8wJ0dw764uy5Nfv0n/M51rlmDx/n0Bcfq57T7Pb4qH9Qd+
uwfFETmlrG+TuwYLjmtiEPpaPRjiiK4IRQL5qgJX82rO+a16cIIjGicWdYXLDfLlXvv9FuSPLLqQ
JC9Jyc+td+cveNfWF/bWOOUQlkXvEd2exczn+xZNFvV5igwN0L7JC6RTBIUZM0Td7NCImEgr6iq/
r5e6P6FGWgK4xZavN4qAG2RC4/QCGVIB+cUChY8zv4no+SLR6rPqrjXrglNNEdw7eSCv/D4Snzpr
9F5xWj46iYye/7v+9Hx4+ec/6F/9/er7f8XTY5U+frv8+PtfF5+wjrBF2hYPWFxxJt/z72vPWheY
w/PfozQNcH2xKn9fe+LIYztg/oeMArMlz/nf154dHHkOC4Zmzr+xBfDvfLP0viTHki3MSnbE2tUW
3zXMVK/o1mAJCaMMKHReaSoiOWTGri6aqfp6hMARG3+ur76Ww9/6F8WXlfxNmSywBzKQJ7CRliCv
X/COv91wlFsSh0RzPNRt7XxaGDs8mVIl0Cq7vr7Axt3r/Ui2e7sGaYxPnV1yFFyV1pdzNsOGKYl5
Wjhoudm7KZpjJA808INt0DfZe6d3PGubwGoFPW3z3O8cXdYhUSPjYQCcVoVpQKo5x2PT/4RivY42
zEpc5kP4AlFHRlbNQEBAiHcZAjYYeDL7PfKR+ioYy4HXojDrxVRHA/SBwgEM4vjpJ1yn8WFEoIrc
bPFLsnicDFAdyLMGK1NbiSDUeSQeAnibDAlnmXzsAtezQjaSgA2QQb+/AV1imOFiMIHmXC0hc/p5
M1zGbVHfYe8sz+qxya7BpQBczOyZ1nhhVQ1dzhHFfIhDjHLJ6JW6GgYp4p2FFmb4DIZbeTttLfoh
rqF2c3wHrwjOwP3kdz3Kk6EthLcJCjEC0kXq8NEcLSZCk8AiDn49iM5lvrq5q5nfQd1sqHvBeOgu
DQiL2pquXwD0rcxu3IyLCRMno2P46JiUtRDVLP9OzPTy2L11+VSWc4ruF7ZfCnih64i+InEQamwc
WO9HA/DRiaNd4mrkYvXvwTrhyVE8xjRij9SniSnZZEHOe1gMqrH1z1i1DZKkdg5uOHKhP6ghC1Al
Vg0Tbc+Q3kMyeY7YlFo4jwaUUiibS2bHODXmpN1X7ayuZmxjTyCMegedN2575qYr9qF0OhAQjumL
W7zGqFvzZfL3wxdchI5HQPw4yeZbaLSk+7hfCBMkJg7vhi/ciW4oYVAQXOBu3RVMUXm1RTDNiqtI
GxMptyMgWSCFkMU59jYAFwIbxkucGRkV4UrAqGLRAa9DvEg9RHPCPLFMhPRIjYb+kzO6FBZiTqBr
2F9IGwW024f4C38jQv1Pw/0LlyNWkjqZ6QiOuojJBzN5hLfksjkF8KMC0vhrLjxqT08jb0RwkoqP
bpSWt4W5ePeZImRgW+EgwEWSRJne5v7cIWOzKNOhQc3qA6oMH0lEXPa4hbhCvgOzjb+KEyH9g5Ze
+KtKLVoTJIPnSHGIUQ2wpdkoEDFz4phy6e4yFtSaEDp/ce1XHfVQsOImANRl4PHOmX3qqd56adIR
2QiWhA6ugYovHE1gCYQdxll60LVJPhqOS5Rytu3nF9Ktqc+WMm9Pub5V7krQs0zC7aHHHRe1BCkx
YTNzdK6G/6GVqX5E9i9T/tWYgW/ij8XDyJARmitYVmpC3lC8c5bY/jzabqlJU1phf1MDD4hznpW6
pwEA0pukGJtxJzAKVnsX1cUzxSeqoH7gQHih5y5XOMOxFWEGTXpSCLsFfzLCNO9h8Qid2uaMGumw
gau6joMk70KzLYYr5GmutVuULxRZ27Ysv85Mfqkh/Z95YqTO+sGOXb2glXqzY/P3v+7Y1hEkAxhM
aDyhy/uY2v+1Yx85QrBfri1lQD2Yrd7s2OAM2OQlpd7aB/7Xju0I6D2uuf5DbHm+RXH4C6fFLzOs
b/dQ0xMrgseWHBwsk6zet3sosVCYy1ZdYAQH7ykdMnnlTDXWFiT/4WL2JeqKoj5EWvq3A2EGJ1Gv
jNtINefKNhFYFsaOqNk18O+QoWl/h+rR3zjDlH6cOIOGqQufK2bB7SlN8Q9Nw3Nptg8LHLUt+bTv
SdIYaNyWxW7qA7pIoiaQ3Vv60OyI1IDp3j4QnvqgJv+euHj4vjXSrCm6Nb3E3ld6To4j1Z5ZfskI
bKpuEev3l0xuPkfshqqGWVLHDgrvsbxDrT6gv5gl9MxaQwnX5FqWltxlBvGL2pr0M7aTa15KeTEg
0RtrdIi4YiAwghrbtA12jBi2zr7EIwr7a+FRjmomnEdv2EZG7SES0WeaBOI93mHo8D6NYQ3+e9fU
9kvtLNE2Hclew3B93PvJcJMVzbUdNy9Rbtw5AxK/TZe6rziDThljJTdR3jqYOchLqgWlMWGOYVM2
y+ky+NXXaPNfumv/f0RsWQ734t/f1eepTvrvT+Jffua3s7h35IM5/f0OXe/E3+pAYR7B0+CmpuKD
g4Dq/193tusxKqJHI62VLwHKhjPyb60Y1z6C1MUQyWXW/as3tuCtfHsWNy1Oxmh46F4w5/IYm7+9
sZ3ILZA0uM0WbgAYoqaynHpjVo54NPAN5tu6HOa7omEhog9/QA3P0W9JJfF7KU3Q3YxKs9uC7yzP
kDmTs7J0JTuxXRu+sRNDTDu6T8nkuQINN3dn02QZ85aJ+fTxm4/8L075oD6+eyMYCHD6wQrjGSWY
2333RvzOt+WCK2frjcCOTxaiU3q09ImznCos6cjGMTC+pKINzvAXKA5Gge+tjVTOhSnm0WLDrmw7
qDoWxKd0puNb5GrplRc5pc0IpC/OJtAs2ZaeqL42URliO6e/lh4md/bzvaILnqw5SEV8wlFwUpgH
9aw2WMwQAmRjTCbbrOriU9SP5imHe8ZuUA0yvGMtWoirIB7Lj86cTmCtOhObWbIwptnEtS6eG3BL
w26M5VRsk2ImeXXEFQJwNtWcGjNkfJw9sARg/R99hEsphj1U8UA/FIWGbQHdzzHxhSQjN1eJrUeg
F4zwmRLIwW/2XRyNjML5ks8nqf33nl9wjKu60sT12QlvDAc0ZCjDS4icJ14QI67pUSedI+0BferC
VW+OrU4sUL0pSl58hOxEcAVYjFscQ3mWVe2hcIf2PpNZ66CYj20+JEMpIpITq5J4EoLlRLV9fA+P
Ql8hVrL7fTGJFFg4R/ZLf5G9tTF7OtlbgXjP21kIfWLCuNa2nsGTFD10ZGXvynQgqWkIquUlgouK
kDoZ7VeVt0zj4BOPN4AMBgNvcCI+x+SCMFzI23SnUfhcWgkwinf1VAlUcN6IJ6jAkb9FFbQp7bg1
w0ZmTB3xhy83OXrQ8VoSv0Rl2JWzvZ+U273DHRYAdRgXCbTNHtDL2ip1yWWk2xOCkPXrrV/iZtxb
reN+rGrhP6fI17zQS4ZgOngZMr1QOCZGWf4N8SDRhwZ8bckc74Kqnd5BxBgxp1VmprYLkgbn3DA4
VOC1AdcJkz9bXpmssYyDCBNFaOZB3e1ZgiYCua6HPu5gSHwcG7IXd7Sugns05PixC2fBulcNMLjx
azRjjKHFdT4IPRzT4/IYNOUzyRdyGkcs5RFbLya+Nb7FnCNlkAPMoIWFN3doqHL3mJKao26RGjV4
uiUa74j2bsddC/TjKlDWGjE0aH0XZZZ/TXzLMt7Yoss+ZUUtPUTd0/jgqIHAiMQwmgnfX4uoyq0q
LzkwdUARH9QNsidSfZ+hvGuExUk1n5RN7fvH7L3Fa0WG2UUp8/rGE8hOup48SWJHhL0puHvPzKgd
n8hS907dEt3+cexTllc+ODzp+93JkszRzawV33ICxHoz1g3n6sZE6BX0KG65sY2hOxVN5pnbDlZr
uyO6wXoi5GSwjg2wz58CUj7R0iQTlIMASuu4CYKBdGGCC+SOUJWBoCHKNRlabjQiNzbgVexylCzz
YW6bVYuCJ4Knk2XI164vrOww8Hlv/cSr0z0+GQ3T3u19f2u2bU38KA9t2NKmiBoIiYpobcSCXbSD
w9I9CTcHw1GBc9vYhYm/lhk2lHnm3eTd246ut0MRxx1SPkvcaCPnLp69se+3VPV4PWlvg8aldJyf
aCmstuCp2GWBcGLwglaX7yyul4dMgQhnbVzCnneD0zozkUQsGjCDrb7LeaYGYS5SxOVJ1E9kx7sJ
SWs6Rb9+ZsoSGUI6Bacx/4+Hw4vyu3QeaZ17sKYpACdVwqrri/g6CcDwhhZCL9LROgC+kGFnUjUS
F78mdr0ggi4NKNUNofP06AO9iYR4z7NS64pmixPvk5IyfkPLrMRqmDeMv6p+cORe50xQ95gI4kt4
GUoDR3JwJPQS6e95iSSz2BDjPT4K0SY34Kcdsm6L3HsRfeAQSjcUBPt4PMnLF0rHBWhcTZ/DXyIt
uJiNX6NoRbCcMryAAthlXulsG6ApZ/EofFARvjk95n5uXaTTKjPkiew8uxQG2JJ8+q5zFPCsqlOv
Iwor0OJDkHr6bMSGeZuQbVmwyLvqfd3V/juZ5IgVoql7RRcunkaS09t9njPU3nD3okCOOsbBmPyI
T+UOs7n9daS9dlfwxF7x1kn8jgxF9oh6pNNAY8NyNjlxzda5D33scU6XXO6qPiAkzbdnNI4to/05
TLXUt/haMkRa3QIxrxukO59EjHrW7kXaqz25VpqRromeYyY8LKNlk6cTGXxu/py4Lnnl6PMIlFZ1
F8FdV4Vzk0bwtDeorwb/VPczYVEO98eVZ2PFQMsMtoaezewjNhW6J+q8cQfKeZbYVo7IOyH7phiG
B3Q0OQGBdXA1tlrfgMJO9HZNKbmaW3ram9xOChFaa1ra7svJ5JdOzf+Zta7HEevvj8WH9nPxWL28
aU/zA1/PxOD71nqWqtZjxgV51vnXodiwzCOPwYe/tpqZTABp+eNU7B5R/7qwsTgZ86PfdKiB/jnM
RPhdTLu/PKRchaJ/lLsu1ga6Zyi0aPhIz2OC+vZUbMXQ2juexKES4t6zXDA1TS12mICMY7f6vR/y
tz3qtR3/p+vxyqn7/RUlJ7/riOfCX6Yq4XoExCN9MSLI5dgyBPpvUe21N+jjgFYxbji33QY5p8gW
K9Em02A2cFGQxTxO15Pb5KcpPNOt0QtC+eCCZz9ppvOtfP86Gdrylbk2jQX3e4FtENTkdVCRwvts
H0jISE4Tmyd7Oit1+s1i+YsD/Z+/Ach+gcfVJJhDVGTffQN9Z5lLh1QbK7uiCTshUM3Q8eJcqR8k
yWM/eWd//gbQDTMY9y1Wl0W74e31UlGkoEHqFiLPKMI5WxxOhgAB7CSfL/qRs3JqG/7XPtjffu9/
8SbZergaTZrVPcUo/tvJxOpe7wonbYlKkgZiEAYATZfnW5Tf6oQa6vXHn+mXwcrbZc3agh7JjYVO
2Vwnkt9eD2I3sKSUnqDDORKYcpoPt7QlsUTUZtV9yqgSwQb1lvHBlo1FYMvSeh9U4bsv0mSeBwkB
h/MmRqlOEhOKILmbBUgOmIYpXp+M3NHbLrDa52SszAcOvsgCG7H4H7KyJkHtx2/mrz47Fsg63fIh
Ma4KzG/fC4g8q3CTRoXTYPqEJ7WcaTpIDGWc1+xOuNZ+fL31u/jus2NtMP1C1cnMyvvuep5qu2gZ
a8WyMJzjcegrjt52v+XB4JynHXuXi3uJW7fFy5x53U/W53cg7PWRxNTXd1wmtYyBUbm/fb+OKsc+
KkH5BwyCCFOG/INZsGiPWwcAsGkU0cESxKog7Um3aTWJfdsF808W7J/vf07AFhIONBxuQMfx7Ysg
+bDDFOly4p56Uq04gZPIbrsE+EzVux9/3uta/P7z9mlyYCFAicKM5+2lRN/SoAbmy1q1/TMnB8lA
Rd8c/o2rBDzsEYvwoLG/E6N0mH0tJa0mtGOwHIWujQ/kurY/eZj9+b34At4F+4nPF+eu29a3axXN
VMRcDNuzcsxpX9mR4G1FDbGcP343f/56fA4yfGK2dLxVAPT2OtASI5uM1Dqc+EtE//FGaGwuyPzn
9NcvhbhBoCGw1+9n7U99+5bcrG6kmdCrJfhMnRl1JA+iyMxdS+US/vhd/cWnJ00X0ZBLqekigXh7
qcAqJuiMNdHpJFJtoNJnJ75PssyPr7I22N8uOE4ctOFshtI4Pem4v72M6/qGIHUZ+BdA0l0G/gw6
Y+Q/TQMerRzLOyFXESfUxF12WCr0cd/UCzzryLv88Sv501a0TuAZzLMXgUhzV3XItx9tLD1iZlxg
MMaA3NkfeF43VeWeFVPbAPObaCowwfzJjbDub29uNy5qC+YL/JIC//rbi8qxHVQKzZaixs4gmyHm
oLIXTJ3jnGQMLz4eTE1yNK2yf+ODp2HHmYJeqA036rv3a82l7Rop7xdTH5M/i7SYDLvKJiII9rw1
iH8aAyEuM68VZ/1QT1s/k2g1IzH9ZE3/1QfPGiOwmw+dxuu6Qr6hK1t9RO47UaAAcFPIISl8owyD
XNKtNPQ4ME4X029/so2hofj+k0fPQ+uVji48Sslx4O1VF9fTtiKhmYBE2Z1GcQbM3leiv0pTE3hI
bnUpYcz0vjZdP8UHzy7sTxCCgrNaxTjECDCxs0tn9uERkb5ZpXD3qmYIBVrUUyOLvXmHip3dXgXV
/NkulftJ9Y4BntMBbpB0JJRtplw43XGTtDle61Vt3M5W9bFvmRpTWaNu5ylPYzOM8VteVIA5up2s
tDht7DZ+n0VkxdJJ9ODCO34CowfUCbxPn6zu66lfmndNN5iPiqhPjgNW0QJEJe52okvZBdeaVEYA
urqalx0DF5RDA1F7/mZytPoYpBg/dnWD6BZaUjpAJoTht/Hahi7bkkUKJXzfGM8Rvq+PHJUZE3OG
UZ+KZumu8r7D78dEWp5IZTrvl8wcszVOzDzpeKK55+lUFvd1rRsC81JTPUVF6986LTGXW5pDwXaE
WW1sShlpZzv1kAZRxkYmzk0l7p1yNIorJRJbbiGDwJEFyzIb4VhNyKjKaIG8HJfpunq81nRDOnVr
vxYK2rirVWapndUQMQf3YUwuZCXFLeoPSSeHDgholWDF4ICgIIUScT4awblw/QtDZNO8WejtSkBa
sZ+e9ENjyG1KLl27czI8yfSOZX87ioZTeTIlBngYWHz33YibfzM0Jq50KGWDu0NG3z6UJtCwMI3r
jrphCjKIWMAF9iB+TUBowmLdL4lqLpvK7/gkREW2nVTjSMBRtTgoNm2AoLBNup42ly+RxiCiBEuC
gTwtQ8Ux8SMusyHmjs0wnXhN0EcY12sUJyDVqztaYwv29aA17qHOgVFjgTMXtKt+gbFIjsS5hsvU
c9jJpru2GZ0AWlugaEHO5ng/DjBENm2QTY+ycZk6jJVWV4nboaLcBLrxMf0D0yFm11HL5Yy4BCM/
KTRQhPqpOE56T+lw9bsRw7HSTra9jpODWc/au2rAO+jQQVZyRVAt+b35oGlsRNHaie2TdLxIxyJ/
HZZGQfQBnnpXeO545a2jUE6kHFlgUOfxpQBRmgN5FP64J1y2QHyziPHdSLPtdjFpYa7q8+aQlDYk
hJjUQyDJYwAC15tGwim09J5GsImXPkTNYtMznnGR/HQs2bjtu24zu1X6IocewAGm2CoFRa3ElYVY
3wFuURAQ4eOqUMSPGZAQOl9Nh545K66AeYI5kWY+Mu44S8xXPnge7Voz/9gCFbBWOzGiptYeDL3T
fTEH20UubY0N3vZ6nDKWcZZo36JT7URxuYXTyayzTFIXG/1AwitPjtQ593DNk6LRV32Hdol+XohX
0iEwJTYN4LCzNuOwcokwJ9EJUOGm0838lNkuXIvWIBxXGz7idN13wIJptJsYjfyawHQDPhA5xkWL
F6gW404SoOmE6aCCl97qebERvuybSufz+3LkqHI8NF6MiKMhjM40o+v1rnaOsRIpL+T5NNwbThPc
0bfKoftiNCNzyTNicE60ygtS5Mrgc+DrZKE2M8czNVkusmN/FoiWEpWy9kZBzd7FEJNSnH4DerG6
NliogiQAkBUzRblJLg1J4d77rhp5JnikI3UhguD6VuglB+cMz/LF1WinNKVoTZHRufoQcWNvrdhM
3FDbA6cSLQliDrO87q+9KiWQkSnb1INCyioUnL4c4nAcJ3PAVKKid7mTOnDxseVboSsTU208ItJg
ySVjdowY09bbqYjtO4HC6aaZI1Mfu7MAzbRAIzowK1K0eIGCfsK4TEczAeUAXEFYS7WJk14hMmFu
tqmWLv+cgCu94H5sHpJhrp+9DEQGVRE8V577NBS3hSiHswlA4nxGvZO8M2nx5TvmC+1qfYrdl8U1
2gyyTiMe+rxNYlDRQfMu0wp6GwFnM0Ee9I8urN7H7JRQPQOP8tzODuXsTP4rX+dYXY/Qyq1tBBof
fUvpQK7rdCxesigGDtiybjCQl/J2DbR8IJPEXHBrWhMmMohU5mlN84m2oU4CMIZlNn7irJlH7COL
y/SlRUNUNbKsoQykvgmdZYYgz+/Sl1VQYc8baAJlaDWR+zz4QbYG2nIz0D/1IsA9jRj8cPQnCuOS
3HbJ0KRuySXJjBUfZs7GQQ1wnDYjTEGsHNBF6jBpDBJG8WlU55k34lalO0WKHkAtmsqDJPV106nK
IFnYqeE55GgUt6pNySwMmBTeztQjXThViKvWkLHijq0L9Js3us0OrlqRkE8YLU9eXnXJjhU6fyh7
U/FplC2bOJq+Jt4vHpgTurKmE/OQLIKWP/WIDBrKXNlhzlxQQU+V6QHjLqMhqC7yiVyk3GYnGDHi
oNTi4W4lLcgLvltxzvASu0xXrG+BlkT7UTlkC21T4oPyTZpAHAtJ0OGmjAeN6qKrl0+2tzTcT07B
CA4gif1aYnnpQmR4+I1r4uHWoLKiukfJApcgL2r/2QriJDlfRtk8DFavyDyKZ+faWXgLwMPt7JwT
VjuFIhqsZ6mk+dkzKntLvChwTbMbotd48GuYZHxU+d5rl/qq5eSebBzbbrDJlHl0nvqkVtvMLHe4
w+qHsp9JJmfsozZLbrdXRW6IC6OeMpA+TnEvPWO68lPwmRjxI7hc6WTqXTAA8iCck03GtJN9LuOa
8IhMbAJZZ2OoCGPUzIGN/nONqOzedRPnxqid8UxIlca0KCHP7CrZw3rqZlJsVFJClonwkxIfVTnd
Sba44BMXi5MtH5x5UU8S6jow8P5u4Kj0iKamsw5gD5FxQwrjuYo8cJWmFfMucojwO1euzD45pIgS
Jauqbi8UILSNrhip49Wgztj0ccqNZeZwCNtGNnFY97R+tv76d5hMBfMrQjt8YqVlg3zMBoVhg1GO
9WEhTs7eqnJe7lQNoH7bMU+/zGpF3mCbT0zne5ZQQK9zCtrryQE9A1ylljdqbIYKD17nuRj7EwiT
YWfFXbDPKqz2W1pS0WMv7PalG7v8Bju8icPQ6gXRtlnd3RJWTiEZdShTWbTyJmnGhglD8X/snUlz
3Mh2hf+L14YD87B0ATWTRbI4c4MQRRHzkBgT+PX+IDtsiZTFaK+9eNEvXnc/qIBE4ua953wnYv5e
OFIJsOoXZUBRKLwAgantQMqoEsFcwe20laqLLsY9VdfhOtXyiFwG4B7xQc1d2PutKpOtkirGkgSu
60/KhOAJLqUCjwN2K7jFqdbjCz1WSS5xLEDeHEjqfoXoMvEg6xTpq3Al0lTEpgaVFMgDeq4QYo4m
9vAcsl7undVegD42Wx0cu65a7S3YM1y9nheP99pspbteBZiyQhtcPE+VpZ9N+i1vdaFOd5rTTTPp
r4kqV/C1M4ow2I4TRxA1fA4ZZZlw6BZZtpErerSDJFnetASaJEHuFMw0UzU2rkQMy9QP3TDFGzYu
vjgA+eN9UuL9JEVzolrrUuDwK51CAB2i5SnXTRpRqNlCL/dEHrAlGUwJ38xMpeybu6m+mbQQ+Sa5
bcOhRkylghIcEGVSESQLzj6tBiJbIbutMzCGkKS9er5Oabohemid+k2F6MgBRMNZ6odMfsgZiwaI
RZFt7wAWtFt4orAw+JJkPvZAe1d1vcaTYV57LaeYGj0cWmTVlYS1BIO1na4Uexxw5ugcAG9M0BPo
rOcYBnUzzNoPE2rTjzZWGizN9ICIso0ETWtJknC5ShCotgGUkHjcVdko14jDGXfZeU6n3+kFRs/G
mQy01Cr3NGQz/SHACwWD2SPcIPFjJsHaKRKE8YWW2Bt76HFNR+XijrWycgJFrGcla6kJK4KjMyBU
TZiFzEeb2k19LSF+1kf46Vymos2MjTNIyT5go1xp4PAwMyP3gKTbeTnyK5Oq3piM26yVA+UJyYvb
Mz/ATDyZwShEd4lxGsVdxBQUrywYc4Sh0MZc+j+gvxqLyS1hq8MPG5QDKXyFpZFQpBU8QtnMzQ5m
o4bOvqw6yrQ6F4fBHgDaucWIJLmCOiop+PeZRqjCakDLsxflwHoL89o894McDx4TicdBg+ZCWV8w
zQYFJV9CHUWcXrqq2MyCcpDWfa1vWpy/sL5jvtRrkGZyQYaSi9LZmXM32eSirWTlaujLq34O1xqD
DJilBVuOr1AWVDAfBnk2p5KNDXIWo+Nqtn50WkeFL8KYkEujKN49o2u/Z0TcyRNQ4voZ5yyq7thJ
o3hrhEkHxVNUdXHTQzp96pspQWFvxrCDEG12GAMaT6OeQsqeBxFZQRnUHlh9QWmkqgjCtp4f264x
5VFvJJOgNpXGSctLrMOqQffNzxngQ3abONJJVj3hIrljhuuWkhdfXFIUm9FtlsQBOROwqsipeVAm
3RsCnr12lTfalPlocoYg71um4LUKggcJmm36ejrE/PDSiy+8NqrwN1Q2KgX+7zJKE7DFd5kV225Q
ALX8DgvQu5Rp2V10dTUStyAae/bpouTPo9PIG6hPyg8+C4zn40ULtTeGbHR8BFA6qHAK18s5WraU
MUwJIaBMAvTZZq6J41fU7lYXTvvsOWXe7sAMoLw2Wvnm4VSetu7U9HbQwnWJgrnW6Ct4hhW9mr2h
8sCwh/s2xZHhS+HmgBJzDbm4A5TsqAt0FZyXBRZ5E7cB5Mchi4wNH0RPDWgRKummIxYTvpQIK+pl
k9QUXmIrAFeKzVaJuNtxPCQn3RzM97SZzB8tyrIjwicCnandOMzJ0UseyMey7kkLYruwSRcP/Tou
0yuggbOHLaPNQQSIMt43XVLZKzu1zXfTkNUcGG3NGwEvrzKI4RlNZTstcSgYnBHpBkPbqAeaFZaL
7j5C0N1rBVUkrL4JM7jM4FC1qA03QyrIC6mSFnA3H9kcPtCYEaGMZyRx16A5laM0ySNZcTJK2YaS
gYMzkcDJTDVXf+8gHqD/rqLxlBnZ/CK7rrtok0lBZ1soaAGZnpKvi+7UjyevNA44FunXe3xEIayN
dSMOpFtM0YbDY/2twfHjLFvBpPt1R56H39dF5J5MrVRvyyR1pjU69Zq+Q9Gob510zWLFSQ3POPS+
Bic8EKyt1Y3mE0krjlxof+YPDB7zWZguAUS43mNAUm1k16w+zQIQAIGJLgy6rApQ8KQcyTLkFAla
1703VKvwtgmiwiowKnhgnCb6ljQADWGZP5oI6PajMbgXXpkl3OYhjvdGg3XPN81YUJKWvfHq2Clt
Ur0y23Lv0PUfAgd896HNoDPDfqig2JRV7jBFDqXqIDfwNG/jjDTeEICkNJBzz4bSmdp9ETRoEk80
28kEyc1israim9uH0GmbK5EYAmE++ryQPpBdmptC0Kfxy0Jv3pKJQhOfgQU+EUlEf4OZXIkBqWbZ
Ex1mTqbJ2HnGvuFt5htToUNdA/rJxCFOW0rJFVqdFJZeq1mIlPnYjAF/1+2uxrQiwUajLQyhcVL4
GJZ9+qjHXekxBzcb8B0FDN+FkQDzH6xelW012n3vdOndi5nSvoUCkBSvfOLkRasRdhEsjcmYgmMk
PKMUaWgFdNjJK1AtuwxQIhWQWBstdPzENsNrgaKc40Gqu+JALyU9cqCYWjxHHCh90YJKu1CSmdwf
VCWIHjOgpuA1ai+hvJeDp2W3aMvTcjP2ikm+jYNLpQPlHgjD7U0S6YZ4BOymD698f7GAeY4eX0o8
Wta+qFKn3GNhtKiAHBvCWRwtfZwUMuFVjkvl6V9J5dLUslN4uPQSr+tBzOcRxezpX8swIzapGJmy
Qh7KA5WP9q7J6ZFs/j4n+Nyyx9FGDCATJeZxeEl/bxzbfPSMUlAgO1Zeb6cBHiS0JOtAQJrnhw4k
MLcyUCINUfnFsOAPsxK0R4sugmxg7KPah1lJF+IrGxGj+RUheDAVmvpIHcVnD1DbgyTLNJgycDCo
yeJ1YjfNOurNIqChHG3/fg8+TbwYeIFZQPiBZgQZyYc/iEzdrEBWWDEiaEjZKUfJN423JUUHu/r7
pT6NobgUfkksFRgrHKwVv99uMggGeFy8d1npZjuR5+HaMtRp/U+vwgCCSYwJPQ0hi/fhB6Gnjs1e
jhCxVLXZ6kmRnKUi7C8mHZ9vG1JvjTEXOj1ENh/1LZ02SjeC3+3XNXv4EBcZuTZLrMZAM/7vP+jz
UIXpPLNi0zH1Rbf+YbwRpmKIe4NLKU2MnnisTWUDodVeF6k9+N6MNhOoXptd/sPLLlMVkjJ5NSye
20/d+y+znCkLaYSIZXSm2tFhntvRV6I8PWpOQbsV1vy6dxrni1HWpzeSixp0rjXmWDw788MkyyjG
uNb4PtD65lwH/sPewPO1t41VvgrQY0HLq+qHmZN/cZN/jlt/G98tV+Y/iweIMfNHdYKqhEunEXUA
ouNRW0X5iMqQ17Lb69X0qNWqcaEAULnU7BSfXN30RyAstuqL2a2DWSHy6O+3/6dv4OMfyMVfzJO3
yGldnEm/ztKstmCW03ArHChonOmdJCC6gfiIHtL0KOcf/TAOF0jUW7+dU6LTlG7YIxzNd57ZSj+L
OdzZxK8eVayNryrh2Wc7xKNXgZP7x/so03+EBibWDCau7gdlBVlECvgZQkpbR8lA+CjGUeZE0gza
OF20nQ6RDkjGyu6+mrl+3lGWCyM6cHREbfqip/v1Hmn5qIZu11c+/B55l8PHCSZDzXZ/fxR/ugrp
7UgPAHuo/Mjfr0JQdlvbNaZks9Ddy7JynmSq1Df/h4s4sAz4KsDU/xgSO/QIDtQ+50RlZOZu1EQO
0b36Ly3l/6qX+pRqamPvcJEu8Vdsckzpf/8tvSGbAa46kCGnN0/GOND/1W3vgppfgcREJaR5jbqB
qxTfkCcEuqrtgdboVqoHMTaEXUFCLmGSUrmvrMH99veb8Ckqd/njQW7QYUEapqo7Hx6ojp9NJ4ep
woJlvatJJJ77WpwxpFRH4ufSQ95OuOUIIcHzPTr9peua5Roe/XiCnoRjwJR0cbV0fPz7n2u57G/v
4s8/FrUCYilEDh85cQ2qdZPWP7b0Wis2UZXQZBs0gKmFnR1mMfyIcujq2uS9/f26f/jKmMuSWCSb
tF3d5e//sgdzInJxJrIoMptSGBgYtWxIC3gk3v2LD9pneRQrggQCBHyANkxGeb9fi2bzoMwiYeCb
FUx56xxeTD4BXMkZZ3dA3f0hSrxT1ZbOyfJw/OXerHyxkSxOzI83GrcW9ciiJESv9eFbl3vAbimW
Sx9zfOgjwtTXOfKGlaO2DcfsKd1rEzJ3aw6Lb15qdveZDonGsYto70VYGvIWzzUxAfo1eRCMvfRC
2LdQxTmyGZzxA63WGC92pvMosZFiIgmbyrfJJPribv5hwcAH1S3IQcTDGx8fXIHyYwzrntwFO5LP
Fq7rc0gpv7Y6qzzPTqg8asx7LhWPQfLfl8zymD4sVcvBsLp8wlg1HwvL2FS7WqW74xea2b+Obqhu
VXSwZypO9SxgE3/xavxhc8QtBu3CtZARIoD5fdmUjIB1NdYLzCpCO6Pl6a+mEoDw33/VH14Eh/sJ
5daCJaZ93Bf4wiSp5vHoyliIW8KJBDtWlFwBXNC+kM19iqVmD+J7YvDwUEyhq/6wBkkrNNlhmsJv
Og34NEZVzkRTf9QGzBwxaagAHFRtSafmXUn0etvgO9OSEN7xGB71QfzjO8wsW0XVo/1UpJnLO/PL
JkCnL8qwoxe+qWgpIDZOJDWiky9evc/rhvIS5S7DLLYBKtvfr+LpEdN1pUGiksvksWw4Wg6NN+5K
VLunqqSL80+fKNezOA2gQEWHrn+QS5lKpnIw4XqmXhKpSYTahqlAuCGW7qvM98+Lh0s5S8Q4f2Gp
fvhpCe3ZXEjiqpy+b8DpUkrPmUsEMBThL9bp57eBa+ChNHkDQRapH9aOlzFdc3JWzJAnJPQWtrmN
B0354ip/fFYehnJ0ZjZCxQ8/yNViNZMjPyhk2MljspojzF7X76TJqNDOhi8KoD/ewF+ut/z9X1ag
I4WaAAzmVzX9fCtsIt0Ql6dgmYuvpIp/upTBt44PrWFpGFF/vxQuw3BUNH5aVDd47UxH88nEaI4K
lNYvzuB/uhQfOgs97sLZtpe7/MuvinR8fmSmQlqqiX0d4L1ATSy0U0VCX/D3xa59fmJI4jnOuJZD
i8v8iGwrMHjSY0HfQO6A9irsCjWgmbrXta0b6aaCH+33hdnzOSPwN2uJlljOGdd2LEI/tWpynUsR
krOC3pw5TVeLAHOF9sUr+XnxLn9IFpWGnM6DqvX7DVE76sa6Z5O1ZVYHYFnDTUS/e/P3e/H5trs6
hbQNPImi2v54PmeCgEAVwoGvownZxmGR74WwCY/NLPHFpT6fnDG/6NS7fIcXPe+HxQQYxs5xI+TM
iucyCxjvOA/SZRQ6wWXEwpY7WuQP7vRVFfuHp20yL+S76Jo0d36yIH5ZWaE3zZNJMe2T3GpjjFzM
gVyr2xF8cuTGV2cefntgqc8nfTCH45Q51TaOWxgGDsJYguKH5F5q2bVqDc6dJkAT/dOHgODTtvlT
Itym5f3hzkReJ2uVUFe/IQfnVgGhctkv6fVxpHwlC/78EDwOZqwptM48BOdDP0YUmUonIcHNqnje
i65nuIsZostgVE0lCJ2Gfv8Uf6Wz/7yWcTyjrbZg1RBY8LFiT2vmRgK7MRMks713R2M6u81sN1/s
xMsf/vdqi+qOmEDeaFaa9tF/UpPwUbmZRO9L//cA13nJi6YNi/DNlYuEjrHmMBJKrdA2BtrEzP7v
D/IPv5PeEOWySUONU/Dy939Zalk7a55ekLZLLe2tvapP11kso9u/X+XzO+tRTjo0Kykp3Z+usV+v
wkaJKK7tUvrwxnDupuEGEXjxZOV8b/5+pT/9HhhpUBlA8bI4l9X0y++ZRKQkozKgP4FktQlrEF6O
6tV3f7/KH47BdDrRaiNVptrTnQ/Vx1zVmHRy0n8lhMx1qi/coKxzZeBM+CaTBfVqt/kUgH1i/JVP
/Vra43ct68INKm59zcweLWM6dT6Qkq+K3T8tKpbVcgoDccgJ4vd7gLoGC8wINpqQr/aqRcbllxlj
Fo4MOSNDneG1boflprZzZICowr9Y1J+eAfeFVcPWjNeJJ/Fhc2CHbMLeMsgzS4fsPlY86ExtWHxx
lc9nfepriiRaEYtonarz95+ZKWPe8lWOyee09InuEIDmdAwRDpY5owabwFaiIbHuRhqauXURz99M
LSbOF3ngWkn6Drxp7tzHDIWCn8vj/x2n/7I8hP/dcfrvPfPw34GIy7/wX3wlZ2Hb0h7AHYPWeum1
/SeM0/s3uP5U15w3eRV/4+FC3FTx5XF6WUyZywfxvyEspv1vnDbYmQ38L7pKufdP8Eo0yZZV+T9b
sUPLn0x5zIC4nDVEKtayqn/ZOdIIygwm0NRXvSE8tJQxHuorOTpPYRQ7GwOihte0W9XYGqDEE+Tx
a1O+OEna+4Oe2wubL77zrAlHgKnE2T3juzWADXK/GdnHdxNOa0bW1jZEUeiBs0AdYtkkDRHXlety
kyR37UQCh2Z2+0EDvQv2zK7iCAQ0mJJo2PeeC9T6qUNTf2F4r03THyZk+mUcZitTMvAx4cdVURak
ANoiWR+kTa2n6/plWQJvaN0b4al+aT4qhA523sT3FIlHMQOIUIkQH8cWHYqx1UOmWCMq4clR1kpz
ORL50cxKUGQp0qrpWWpMcAkH3wqt3giEfk2JHLANn4ZJ2elZF8P47deJFQZN9FKV5IGPB61+6Tpi
8RL3yc7WJnrE3njuy7ea8PVSPg64ZRlX6cbO8Qpm6zp+F7s9oPO9F3mxLdvxvs/M70gJ6lXmZffV
fNAnN0i8zNu4WXeRI/000hKmhSGPXqbsnAEjBJPe3syiw6gD88O7vzPHsyHDwxiX8sFBNdm6d453
5dB8XmOro34mQLWSVwBVDcrsot9mZYww1IlvRGpvmJ3sFMPZCr0g8Qx9berdILxQH6raFXca+8ml
GlYPHbQBsG4vhQcaf3QftQ7NmyqedRNtW4beorlNkboULXyXGcUWeJQuYliM2oJW0i7H4+x4r7Or
XPJpPuIzHIJa1ut2Hg+WbkI/n4w9yEEEOiJ5QIDui7GgKEjVZu2m8bmcp9sRXcXrLPrxh1s/ovkj
5XH6BjksiEL3uk/z60Yf/Vzc0IxfzJLkpoYBaWcRWXgAHzFBNDRHi5nMKfTqjXlHVd8+yL68nwjS
W8mCQJukmtIN42MGjAvYpK+0LfktQGQQb5YDvol7ioH1CEthzm90uz6S4Tf4BWiVzsXWm3qnUFPR
W0UBxoVdkVo3tUe0RcUtBdiTZQczXzQouQp0cDtWxR7fJRqJS1j7pBT6RoHeLTZ3ErFipPSrRi/u
XSCElvOWRoVfVUe4zFdtgWPRqAPXOlp6vwErdtQJlPK89k6Pvdsk/z5Hx2hK7/X6yD96aRtZDzHJ
DOzhZS5evfbGNtODEfeBrLa9Vy+RhpBAj9RxK9mTIsk8Ccp098q8fKVKITEx3IQMK0IDJbloQrQQ
DQ+5JL1qkZkk94L08WZOHydUF+psbmYdFbjtG5NHmqcUvusccrfML7xkXgmKFmFHN7WzN8iJcsjO
DVB07Ui8AEsiCdnUEZcg9I/Qdhtyh2zqXSZOcrTc9FrLmktD9O9jkrwUTR+v5yl9QqhC0nmsrsVg
nDw9BbutoKYsSdv4rs0ieprr2r0ZwQ5vGb6QFc2+sS4N7S42h4Ha1G2viGHuN0o9KNx+ZdyPDeKQ
VOE4X3rNtd5atw1nE/TXl5nXbNM8Ld+zebIeckgQyPkjcyX08M4yMv55BeGoXyftOYuSjQWTO1Lb
3RArl32mBg3OkcZpX2CoAY0tEMVY+ivGpV0edsdmUm5DcjN8J11cQATAgt+WKB83aJSI/3TJWI96
dwxMeOTkGq0j8S2UPQJeOEfVoF+VxvuIFpnAMfnUm0cc9T5h9MOja3TRekCK8zaGo4RMrilgmZvJ
m3YSHxCjotY3SJ0m0XlWXyB5OBdagyQkLl3CGNuuWztUndu2ZJkK1+nR6FlK0IqrLG0nopVMeElh
F5GJKp6YBN3FWqNuU09p+U7M6vdBuMYSTmIyjxPTmnp6LcQjEuOn1MnBeYZPTXFQGs89i+StppSL
QpQymUgBiN7o6W7g5ahRk5LZ5Fwl6gHjIKSSbWd8x1TfRbwaGBoNQWJqtS+i4QXtTBxQiO4wH+A6
UzcZy7CuWLLGNwrHFYqLtUH6C0UmCmwSHRYGqjQv8xHCS0higoPeQJ2eWvYz3VGeVbB/jiAyhMz0
bEsQorPOHdTbkzuetdBdp/CqwCxc1EV6ji37FnhylPhqXuXHunBPTp28kMGBa6WX8Jpy+lKkczW3
iX6BDLfnHMwi0fEKzO6Na0bPeLuCiDF9SNho316Y5q1gfxW6itg5euF8HOjZAGg020aVRJ3gXXko
dNAGt81FGz0h/n5RWl5qdJCYHi2ktgs/ewA06JE5GxMLkSnRSQB+cCrl0pL5c4LoyRb3Rd48uTWm
BnbBI6emfDVGxrQuVQeYVoiilrp6AybHOdk1hhfiUZdQZPToDP1XLTNXZcxudK69N+eaOMoomne1
xLnjnNCpbZF0YgiLT7nprqqBp8xUyJyaTST0APaqu0oh5Phxnm8Zbx9lKvY9iviopsxgEOxb1TDs
vZIM7CRPp4AwrWeUQdDBy1czr4+ycciyL8KgSHUfl8CFMtsbXH/DbV9qmzhz33SZ2QGBpG+d7T12
RIXz87oDAHLeIAhjIFYbezPpmI/Ioac5gYF75ZWurzpYC/JniYQf+u/M4KeFBzTmT1o0yb0UWNmE
zqHWJRJyVfBj1OFOyHRfeV7nE7q2wR6+Tp3myTKKO0ULbzQxaxvR1RuaWDBkEwEmdc6TrclWFXfz
BnkFKTBInGfjWBP9Esptj4wW2Tsyof4BZsfeKUxufo1fDVieRDJOZTJX68zVjsgTr/p0z7QWq8Go
q1vhcHcE54gyO5SICCHsLraJIzFiVAdVbyR7PmIkRLbhJs2JNiuYj8vkqsI6Q+/jx4DgoPacwJuS
G60Qt7VR3KBWvNJteVZiYoqMsHg2OPDmvX2bie5ZVd+Lwtj21bs2GYexPWrRN6IWfNLY9qPac7Qc
8U3m2wwda8tro1LWlZdxfUnyS6iTHPOg8UaHJWreAlXHwZoeS69cE6m6y9Id6WirEgHwRNiK4hEX
lPnu+K0tSFFt5EbPTgn/4gDEicfJs8NgqVqgLi2/rCTj45jPRfFCNm/qd0TbPTa5Feg/oU7uykUq
brly2unorThKOkdtpjk+JCtV6W8R/thrgGmrKkzfccAFcZ8dIyJnE+BrK9o1pzTew31hxD8R1Vqo
J+hSQdKb35setgJzNSqZaqd1ykaF3KyG9a7OvdLX6yQQVqnxCt/YmU75Jl/LWuzGGWNuA1JOc8nl
Ic87hySIHYXYBru6XwJ9OlectfZSb1gGsX7TJ+8OoTokg7Pbqoc21g/GXF57Ggntc+HGiNQy9vn+
QUQa9Ue3DpNQWxlNuC6tcVMn3oM5NPuE0umk4MbGcxbSZM7YOI0lPskw42wdDYVETzoJX5VI8XkW
UFPcTadiL2wPhnXZ/6Qn5ca7Hc731chPAFFFRFbvnL3UCHc2nT8/T/Vr5KQ0vIobq25ebVftAk/y
TGxZHZNUOWPafJFTt5415YrciSvmrPuxerMq9MsWB4ciNqtDro6cA6TfWuktYTUl6kev4YZW7d7I
vCCewbI5FWHreXvQmuahM2cMB9OjFY8PmUMEVaId+U74I0JvspKOAGWDBKkeDrmdrizJR3N/lK1A
Vgrcjj0bsbPtFJtSNzdxzOCfMSxWpzQ+CnJaaxOv6mxPK9FoPrqOO6TbOw95Iwedu4lbroxF0BZs
KovhCjmUG9DBz1cgeO5dAodXaa/G6xFqXGrWCKYiKyBg41tL/McK+9h3Stfm2S7Z/zOpqaeIGQqb
x1Bu50wHvWU3hJfx0bWCMC1Ngkhx4qwgIR6hbya7SJ+2otaMHco+a5+nUZB04S20veg6J1TUR/hb
3yOmZ8eNq2J0rpRJZlc/9d02Gp+NOUBO96x6Nc+qSS29DYkpAifiBnaJ8rRHb8zWV6/jUnmUQO+u
FZ2j3mBgG5w70qtCYz83Rr1zeutOKsrJdRenaOWyIusKHnmjjJgIVXtAcU/OMnrwoCItkom18hi7
HAfS0glfFNu7TlWlQXZBxa7p2dWUOvNGxwyxJxbXXdUIcZHCOyBvq0PmYcZsDHVVVfUpThC2l2V5
3Qwh/efyLYFpSTyRjhaoNtYiIY8xLcpvjBfSazCS7Rtspnbn5pjTdRVQQELpJgxmjKOTKlu3UtoL
5gIowVsG7S0pzCLpvQu740PWRCjxyXM/WIN5pyuEkTLpq/yckxasQViH+rdBb41NBeVyl5i6ggti
9FZzSzSaMzTGnvpni+ycza9O/UnFNdJ6M2q6dgOxUFvZ81Unsj2kpJtW9a4Kyr84CVdaNrw5M1xQ
fGg42aMgFNo7xM2LcravMIVQa/Ky6L3jM/2P1h2ZUpsG8Js/j2V8JTFabiuTM27X8djCJUGntop2
MzUG/DILsUGnti91oz+NjXY2an03tc5FJYglM8oryco+Zsk7kunnRu13o+e8o70OsjL70QAQSNrw
m+t4O7347noP0ag9GFp728Bhs2QRH8Ip/g7b9JvVtC9V0T47Sn9OYAJBTtevirjBmDSTExjxKqjJ
evJiSmbZkTJbI7LG7Za8FRzijwvFMHBDDfviYNhojy18sX2GMpvE2pZCIu3nx0a1ok2lJFTtU05X
oT4pkOSIp7vRaxnvjPyl1qB+RiqC9sTqriqH4AFgtnlg9+3lnLfxyUlxiQBn9RGIbuaIxC5VfWjh
g7Z5cdcuR8Kkf40XM6ZTzjUbjY3Cvku3uuzgpkSPeRnfVmV+Cq32VOtZYOE2XtXz20CUocGH148R
K69EFgei43MtibvOphFHtwpLOt1yKj/n9QBZ0MQC7kzfELEenCYcLhw3ek8oczREzbkYrkt1ePM6
TJQ8WQ79DrDAuXwCeroBYI2i3gF7Iso1cLqnJiX73VDpK5YLoUR3kP/qxNhrL0naXWOd3Fk4R43l
Q6LbYk2kXL5GSMVhNcJ+Ox9y09s2rcXK1w6lBnwRoKea9/eWXiiruHC2oXQ2g6vBnRiDJMkwAxm+
RSm58tipMnvaNQhTHDw+dFH0xzkFzZCYtDe0lmM22sKx2+Osp5RyvhlGwT/dH/qEL2FX73uDloYM
yRf3FlXW5OUXUHGRb4fatVEbpw5YbGcoD8R8khavMCYUVuqqADjGYRe1dX/hVFNMKSr3A6xRTq1p
B1yyDfsLT+jfsSKsOnKlNJrPcGXpQKtDZJ2YYknI90xL9zG4wtPoLMWJYsT2uJprV96gyM8Bnlr2
eJO26NPpZtwaok75L8b0BB7igAGRphQZP6tuwLvZpy1DUGvtybdUmniMu7s4kachMX5UpdmxY47i
FBk14nDLbKb7iBRKoF6kFugYHZcSo5/Uqafqb6KNQ+zBDrg48pawJEkSDXuqtrflxBOceUnWHbnl
K2nIq6Hq1kOJUWngDhp2fZXz5Al4hkEuLmM12WSYcrdq5+IaI5ooMDHz74mqC1y06FFCmkMePzDx
WbsmbZl+tKwLi2bOCaGe6msckUlwfKpzd4/vztxgHMX8gffkYLfVuSEt6KKfSBh1EhT1tN23uH8O
s8FHOZOOXGF+yu4EylI8/dBNtTHOAmKCmUnQCsLTIb8XUEMsre6u8YRs8J0zFHZMTiI7KAdBOAwb
rVAjwuujTKwTybLvhsg+sclnj65OYy/lLMB+/dxPHdF8MCiszi6Q1sLYwHAynXqrlfdTkUzflFyN
3rOSZifxYYWyS0T0HZB7so1qxgJ9tsSAxxy2aIoc8rpZZYp9GPIHS+McXYXM7sk7dnvrtnfo7ncS
vLptbwdj30rz3UjofWAmWRdWciOrcmOk82YIib1ceWK+hFD1qBjqvlCa88hLvBpEfG7VISSvzHrv
4ma71CiGPa5D9SJOj7jZgwrLlWm1W63JAYt+NzoMfHm99sz+7JXDFBTCuEQj+KaPgq+oqPZDkx0T
p8h3OqrY1BSXQte2qqQ1NQ38r0PH0s+X+4Ij9YyxBBSuJzdqNJgrRRjJYx4+4ya70LuzV5yFXe6q
udmHoR1d0ZiyrYg+Z76tU4kT0BHay9xiMWtTcBGDmga1yE8odC+T8LU2bqceC+hggUw1nqZ63VhP
Om05WnoStYA7pKdEKv7MV0kBvAG3OFyboh0oReYneh4Hhp87TaMD4hjawcGHg/OTs4AmbgfS5Vdm
Yj0rKlPJMoPzaVOg06VfuZl7Tgi6STv7BYpFx3fbWwMHSnytKxwaK+KYWnctRkqLvazjE9vTS8CZ
cMwrqPk2zZ6EBlCrprtIxQRJsacXJMQyntyDtt5Nnu7r4zCtCCZ9lGEK+Cl0VyAQCk7S1apWsMSU
3XOrXLU0pSdIN7W+mDqDyZJbUgdWNkmzpjOzHc0hufRqJMen0tQIao/el7fKHoBMlWKrNOpTB3SA
lTifa8yWppEfxjJoyj190ANi8b0dqysFlmo6bAfvMWPtyFC96YvqJUMb4g9DuNbrfO91bMdjd1st
W4VyV5GjiWMRYBYls+wuh8HcCnXZnL1tKb8TqPLSenEwh082TYl+2IyT+yPlhKPQ/MxwIxVz7NuT
urWd/pDJDmguSL11pt/G8odefMvdpwkAQxi/sWUfvWZY46v27ey5Te7paKhFsq1ptasmcF3cY21u
bdqWI4OmnUxP2aACoaVWtscieq/BF0PevWxCSQiDusWCtwon0oBjYQalhV06sXwwodjgUnejxI+O
nW045HID/4Oy8+iRXEmv6F8RtI8BvQE0WmSS6U15twmUa3oT9OSv18knAZpZSJB2z3R1d1WSYe53
77lWdDDij9gw92Ve7MVwl+soyJnT75rC2iUCMqzt3Nnlo2d+5r15K7AJh8p4KHIu9A2Zut4gWE+r
xRUQ4lFyZ6ORxgx1h0JvswnKBYVaif7eWaBFW9FPpbMLYqa+yz0jSFV0j4P4sLDiwV3Z597CYKKI
ywOMgNdah1KkXtVwKZmCyPFFN5NNHf2ZmCXAVmiM1xIITEdovHiB98APt12TZyruFgGCYrTKvZge
soFRBPH2rTOBF8i8g5UMJ62pEISjYDDfkqXbJ/X4lBsfOdCgdHAfhtbapjPd7FjJMWtE9juT/B2p
K1x/vvvc29XIX7I80Yu+TVR+rLqr9Gnq1RNAU0LsVErpJ7UeResHrnxMUhyBprMu8SWbxrxJ7Shc
shGSs8Gmj2OrvFOxu16EZBN8GK0nwD0rwgDFmR7UqPuAETgj9nZ7Af7Bbbp1NtI6rR2Y8ejNiXuU
pR+L+rxo/OgQJ+ND5u3bZNmL6FByOo5xA3BQTMKyfMmXa+4UG1v7EGzh6amuDlPk7sjawjl6sob0
PCZhrs1sIBCkGZZRx5NkkIeUCnIemdu10BLVLgEMj3sDaNB9XhUUGr96Fj1cBv7kvD2jL1fjTXZe
LrrNFXI0N1oZ3eGZw8hrblOTSGhyadTZzphgVdm0Ti2OSShriTcElm3sXWVfibzTWMXyv5JuGWrq
aJdHOz87HD4FgXOkoo2Z6Kuq/p3KF7N9NWSYGOx/tfugCn6pXp1lghxi5Lt8cDbwAshyiJdGT0Ow
Fay3dB4rywi9ZTtTWEtP19rLaZJqLo3BcxttFSXaZnq/tOQ4Ectda2Wl9akst17Sr5GHKfyFCMYa
ZWwsnwOT1nr09JYEqIo7CLWQJ3xmHx4FB757FIZQQVQUzP8sOk9yMEilV/8hlkor8NLvMu5enJ1A
5C17TKArxgRBC1I55hPMVQVRGtZ46JnS3c1MM9J6kash9gxWu55hTczOkwM8x/W7t+aWu1l+qnX0
2rw/0UNe7UpRX7tYfo5O9WECtFq6/hV+q3pNh7w8YJPgRKhn9Rmo2Hs2vS1gY6F3tN9Vnpyagval
ngZciEVJX4deHHSatynENaM796aP+/O8bVzBWuys6vkqNb7p+UPLH5J2xrJah72qkme8DtfZtU6z
ksVmgiJgzMlqZmR7U3yfMuYQamltIk1JWPRM1Wp+5fw5lmHhv8z6i0ovpiHpPYBaJlRY8YgC7d5I
41SYw53ewhQTOHKbveF9Uk/3kCLCGskdCAaGMtDll3kb2V3IOWHMqn2c73F0xPLNGI+l/YjIfWkK
k+N3t6wN24ANoKFBtap7XHKg4RS8vfv2GNDHSAvoqXZMmKUM2RSodFd5rCbFPs2XszabPyXxabRj
Co6r0DcmuOrSpQzZLS/IBSZSFHnizBpOJPMf0lZL1uVok6los2spm+zdWSTV2DNlFuw6YcqYJFyo
rUaQ8MU712zeKJchUNu/gzYApLpsgNndR+T0V5qT/MpWcTUzzv4QLYdkKsMui3aqNRt0uXIXeaIO
0pSHWZHigTWAsji7u8EVPnNlbHF1I74q4V/KhTGu0KxLnvkemexueBoW69PReMlLf3ogAraBJfKn
79R+TiU4uizqmHoh+PuokxinGYlM0z18EO2zo0l21y69d3AabpRLt1b258ycfUWeaEIpQmGJBqfY
u/58bnsTsJsbOQGMhglJMFb3wpYPS8/lo7fjZ3zKJggzRI5Y1hpvVRvtUpAo94W+kb4Zc7q+jvCk
mNmNIIIS89OPlwQVNZq5cU7WVbEkrbxuBigBxpKFS0skdmfP5xHyl2OqR93WG0EVFqrXbeKtUbZx
Ud4Dq2h2tTu9RlCiV2oEWW81r+Po7URsf5Lh2mTk2lAPjZdIW7iBARwg3Iuh8+oMClZgvok8BVI2
3tMsf+p87eLGlISmgrJp0kuH9FahSzfTacoaLcgXoW19nqQ715mPegVIh/r0KNqXmZ1vNEh39WpI
8/zV6GsrDQ1Ekm3bWkYcENpxe25JpiFYVaKnJIMjs3JbsoOrDLOMFqRzuh2dPGxrszsI0ybPnFP3
1Ft8T1Rao4GiVxG1l15i04FdV9tWKx+IqZQPlc58FCqSe60jQ5FWTbswcxLj2W3rczYWZshNk4QO
NMyVXnO1gZg3BcCLmZbHWveoEF1CBH39bsw16FTT7HQ7c8kZVfdTsWCZMJL5Xg0wIlYW9upNbXA1
pqLTWxWm/pjJ+rv3ej27lBIDGbHHynwfC1f9GW4ab2To47oeEZoo2m7+LImWrfxo6X95Bwf2ErO/
LlVDb8etsWQuUmbBtVDngq/DyDAP3KoWeEvcXyJqXZlPTCGTzJ+hJjSdg7e/axz3ZfBRyKyaDnic
G5u4L813Ju7Mpau6v/bGIkLijawe5agHWq3lG3tJ/Lcog3tHecb4QfHhb1wqq9uVzmifVDuanw20
hSMJ3+yXQyyog1lxstd0DCej2PmyA4XiLwqhzYl7jh5LucM8WZ4cgeZUyR2fBWw3rhuHUjW/3aDX
V9uPuTgyjWTLndx1rd/a2SMxWBztRm0fC45mWjv2ADFm+20ofVWt9bb1CV1NZkWPoqC4JG82qB6j
DeWumoOYCw2IS4HsK2PVuquIcRbX4HzOfxvLzR7xrdUPlCW0zE+Wihau5aOT5KK0Ysl//RQAbNCi
EzGJHWqTDTkp0/u2BxckFk5vVLD6fMg+lzt4NZwNCgNU0mi867Cor0qTxnvHvWZfZ3ZxpvtZbY3G
Ni7AeCIOOTWHqooNxgjMlKaYLlPWCv1bMv7MpXJ4r/XqlKZgpewx9ra1mpLQ8kAMIKUzT5FZ7WxL
7UxfomCQOFneT20PRchAW4M8hbnlSguk/wV7U9+mC/CLoW7ss8SUuYGqIQ4I1Jyj2E+v7SCmV0Ax
MxWRhnPX6nO7cagHRKusbefYNKZ/8TKol0PdYYQxuVWYPiS11aRGKmmkM3zlkNyabULTxTqV+Q0h
2JTaoWkpq4Gioz/oXVTQimK6VSh9prlcwOagoiwGYS6jETOCq3LGEWJRyEo5+F2P/htyzxzuMocs
9KrzBENp3R03Pt3lZ1tnGByZcPt4lbnKobNvqeex6XOstVdPAjHfqCKZdlaRex9D1kH107JiUQG7
mHgwMlw/rit+NFlMqAyz/CkaC1BVycyJhJIeJnipAEEN0r/4EaJJk/t90KWux8eS2Hu9te+IGhfs
mqWehBJaKcqGA62/rlz91YLJDKGo9Wlbcupcv+AM7AX1LxImCGL/OsNDEtLiQxWnrhvVCWkD+Tu9
0SQsAFBGJQITpMI9UK15O8kxPWpNOoTViGMoch1351VN9yDJvdzXXDGU4RaXlLMkno9R/knqZh5B
+Ubeua6Su4ks0Baw/VovyUn2rskcVy6IxLVhQE+so7cxc61DOtqvY1WqqwVa8M4AT8hybZgh3xbk
SVPKHRpSd1SZ1N9uS+HG9rlGGXU5P4/awIfAM/EQZYa9pUSBr50SniKr0faWVc1PTu8guhBW4FSI
hyZBnrjXGqO/R6iqBZN3sB5whQbfCYAU4kFOhUVDWd4VzzGDBOmNt26mYgQIMXcHb2wVb0QkgsnT
vV8rSRnS2F63qWqGvrxDzFQUF56Vzkn/Jx3j+Ywe91WR/waIWW/9ZWCQ3GWoMfm0lBe3Isa3SltO
+B34wH3cZNrOITx9aEZzO/sYZ1rf27sunN7Wo1+30mi74qp9X5dWf2ZmaW10Nc1nYBVzKLqcdywF
UwkZ2HmYZOmcgYESMxvsaVdUKnvxKoyqDG8NCy/vOPUXkyGJos1Xk5x3huxu6qZkE9/E2M6IH+ai
Ma8zny1VvGSVQxEZ7i6Pp5ck9fJ7cn39iT4b+UprqYbglr3p6AyUgbV6sExTtWuqYuMP1rjRB3jS
klPjM70vb0AWvLAeb9poNef9C6bzG2ZWRQ7kP6dDTVrcrt41arLXNsDgc5paDP4hF4FgpJ2syWcG
LhZzyoX56NW1dVxZBSoQg+TjlI3mpVUY2BtAMgg96DPVOH1JaWpgMiasF6PTo6AbejjVzTKsOgbp
+e1tNMIaTi8XcU0yLC4qXBmQBkN3zEGGgCNh0+AgAkmz3sz9sC8Q8yDT6VxiFvlhRJlusWADTWHF
mSSgJT/71Es+OmngKzALSNgrun1YNRWZJFxeWE46VcjfMtK904zqp7DWBIspMPKk0Dx8Wps0jQo3
HtBs5xuj+1VkPs5MZpJXPBxwqbDNb/Mldhjy6Ia4aEbM911lO9n1DSJMNDl7DXitQtWNuD3PncQm
PXM1T1qVY3WSyUOHr5EjpjdUkMiNZNdx/ljxx3qvwMPancJYN0MtHvhYIk93h6BtjZjuLLeYrkbW
d6hGmNgurpbrdw1Q4n1qUEqwppcK2K3bpq81dwQsXyQAg1qPpj8jcLmrlS8OSI8BaRobfotw4U8H
zK8MdGJ+PyC/9jJQA+TV6i6jx/qrneCuriqn53qUC/Uzd9XyJ8vz6uAv2gxuKRIMCmASMICdog8M
GPZVsJJvDDSogzEMBHZHkM73Yi7pwox0Oo16VHIg9vpumYb2vYuWKIh8m9O0SROmT3f4GRmrCgsg
x2satt5z7g+8iZVAMOzweDz1dML9ybO0OPtSDpuKXiMQYYag8MJ2tXWvYfxbqqkBrYxqQToBayyQ
XNCui8LEWsC5uk6Rv5vSjBYWtqS945X6gaSGjxNpKs8KQlyQpPN8nSrcPE3iPkjGk5vJNdP32MtA
ytpcXY89qJpATA5O73j5AAJUP7WdjzsrrZi4ulP3orU8VBRWaQ0aXeceSaLgTxzvTSdCMWzxImhz
c8lVam670uivkyYZTyeZ6z83Tl/vKicft0MBTlpUfXsPuIqNYRqgjkI+YyXtFuLWjVfiXlpm77KU
eK54Z8QpJhXy1UT8MGPz5siPIsWUvUTJ85gMrWS0jACz05bPztGouK6dtFxPxMvDzE71VxaTr56h
4p6psE/OLa3D8dbXVSZTeqaxiXcEkDnvwkif36fjz/69F51zyeQjJkJ0J4u4OETE5X7UBGpQyZPK
li1yNmHojiNAI5eNq99280UcVYRUadGV6k9He8B0SK2fpls4aoujVSZd0DW+zXVSLhMvvUdVH2Mg
1AYOKPY3IwnrnZ1DbrEq5kAtK9f+9pWQL31RxrscOWNiuJ8ME+ghTXCwTx0wTmRmgjwHNalZik4Y
L94WerOjiP1FQwHs196iR3eeefBccewlEdC6GZkdV82yz6F7dEmEEJMw8yQm9t7DCqZX7SS9/kVU
/B8z5k8zEPLt+ff/7/3/P3S0bn+ry2fx2/7bLVTwXdVzg6er+6sg+L//7X9srfqnL2r//a/fJPqt
gs/u85/+JSwpA5/v+99mfvilpu4//4D/+pX/1//5L79//S5Pc/3793/9rnqI7/xuEJjLf6yWop34
f4sGPP42X/+cDPjrC/6roNX8mwaegEZVHPg+/lkSLf+ZDdC9v9HBwMYM9IeAwK2ZoOQwFf/9X/H/
466+hbP+igyY/9BEZRl/M3h7LBw7LvoYObX/TzQAM8bN+v8P0QCyZ/A0AMpQIQv1Am7PP0cDkqRN
fDdqGH5w7jsk9M+EQ17ZB8YJ1adZ6f2r0WDlnlPold08fZh+Jdax0TVXr5UgasfE+qKJ+WZDT7w9
K138GqfLsrH7xTrxkif4GWCUvOlgUbc15tv4SFMDliQDKW6s2uQPyDLtHreRvaeyXlxsSocfRMuQ
U09TRIJk7O94IbvzxJr00oKTQRdCvB3tHtvWhJM/6xg/Nr4hnlOwbUHdadG+g4yAuy9pWubyk7r3
7Nl6tDgubk2RpV9wmHuwrsm4x85R7qa66O7HeVyOU+fYu6mLjRM96EtYtQuysBNnp6odz4YN+49D
RDS5D7kOBHQx9EepgWPn9GWu5m4CXY7D6dP3wKFpFccNCZPeSuinX2rjh+WVvzu8d3q0qEV3Dw3X
862ddZsUlxmDO0ygZn51oudxrh4EE9xdHNnjXT8jDBb+GPlYgsYRSWaYEVy9iL993/0CtrO2SZ4X
O33B7kTRE62A8zh/6aDXHxnHqr2YradqKcf3DCEIWybziRFGxxiblxTA0nbRm/JeFpVxhqtSP9Ow
xCyWk/QOf+jwxHgXIqlTY8c26LE+xAoDV0fz5UtnTsyPxjifwshS2FD7+BsWcqhTyrQqODswraPg
VnhAO0u3k999PLDaKbO7N80arTePxLaWPUmA2rraQloBPQ13btu9iUHglyXLMM6GjdXM2pdsrZOl
GKbHjF776YWNg7zqpK2BAHy5ZvIAoyUJpywjrmDUB29ONRzWS7wxLQIrlU3oYJiOSiBbQjJmOPsV
G5gu6HfNwrIYngeWYo7tUR+fhGpRgztuDPha9aYPjNKpApcRgqewz/UuAokee9wSPH46TIwxjzgk
vhP6Rjbc4QtcE02QJmU4qh9DwQvr/YXruxFNqPgHiea7jlqzDdVUiW3jjHhDkLSNWMpDhal9oi4V
2vmIsux7aeC03tZLbwXCkQA9zbhwQ3hTEiSIXS8YdL2/m7m3WDSpcJwA/+jO2wTiNwaVfCAlDbqG
KIhmDZs8XlYmQQ6djgWOpRgilZEoTkv+b9PoTIa8HvN5d9RtuJ6TieAVde50jgeSGg2mGYg4GMm5
Jw4G0vfS27xwZkx/sJUdzTrRmXXDO5yEtrEbvcVxUZrMkUwO6Diw2sGz7ieRd6vMVd+taJ7dYayu
umfflwaCb96Rn2HMbPMzt5aQi/MnB/bs1DpJ+tDcmh3TGYOea916bKeE9KED9R4VEIuuhUmRF6H5
XDoLKSH2rG02a0RMbQFEXEbXruM7wqn3buQFxH6InS89cesNR43+sTfsM1d/flZMksu6PLgwvXLc
9GmR7BsaHM7ASqyXjLldUOfXrvVV4M0JsFaoq4E5jt/ljOQdKc18wc2kgh7I9ZGjAMMYkOudJd58
lWibkitKoFHyiXAQcPGptuVc7Mg/w/L1qsSFGp7UNDWb9NRXzXcep/d2afd3SQv81bfOwoSuMXcv
lYuAmEQpz2RXP1JH8FPO7icOr4vN/PPiJjEzQvxK0KXkjkl9erBJ8vOoO81e5NnwokSBVMQVGaYs
rmZjUS6jozz7Nge/OSURMRSSUssf5DsmHGZOswiFD9i73HbbZw7LXatpzAXLFO6obolDR/vKjSPL
nDOGu1+qelzDr1i2DZYlxLrU3kyxz2rog6EdE0rlkxy84NhC8XOK6rKMFq5SZyg3EY12QQQw4Dib
zXL0B8G9lGj+R1JRtBm4HN8v3AqbayuTgxVlBFNUTWdc7id87XIGx7mWvoc9q6Ry7scRmbPT6TZ4
i+xkvrhN2/z6FA38Tnxsh2zx7/WB6hHP48pok/j4nAFYrhpbHvlGFjfIIyxQKtp7bEXhoGx933hR
/li4yU/X6W5gVQoUfUcdSdUtwwPKbv4CKn3BIrVwv0dnjSKjvBfVQO3KTLltS5WO8yYm+5YtKcKu
nj5mt3yWhVXhL1iECXdeXgaVfY+0mWIs7IB0C5frYZzfHE2uMj7rOGlrqn2N9iWhuBdRSJdc4hKa
ozdTllOaYJRKkZlyHLEGAiy8bTsLa++JSbybQ12eOH5kZK7q0n1C0WQcR9lDj+lOGPir7fKuE1x4
feogT3hhiXpYKU3jIAONcmVGQ3My0zYa17psjOca8/DdwBV1CJOiH7567WajluUgd3qm6hcu//YT
MFTKlOGMIqi1eQlcvKuk+FR90j8MhtE8CtMrH4w6bh85ijAPHHEf5tjtyFxE0J91kzJykkX019jT
lQTJcobF2B/iDD6lLReyc5b+UilckGx5FfL1ZB6SpZk++XnEbMCOqn7nhRYfIvX9n4hfNNM41ZrP
7jxh30sjgxVyiFK0nMa8y8ptpfveemrL4cHo7VB5drM2fajRkfQfkU7ArGoXolAPAqj+3sTb03dj
uun9/NmZc8SxZiRMYIpd287b3P7xsE4Jzd121hBkyfKlGVh73CyI48SiI9aX8zXJK3nyuGGvh3TE
vz98eiimxapgoWBmJ+ovmDHm0ax6/45qJRj/0yIhccYEcmRffSqMLQF95egAtjzbqt/6Lu8o9biB
4VO3LZbIfrb0fiRdMpqYolmOwaWQLqJS3DPMJaRFqr0fUt15Rojk7BZ1k3pM4RdgXLf8O3Iz7WfS
9DYDT7YZmRsq7JeMuWyaenuSL9glTU5/Eel+KMej8+u47decu8tzjlWLH07RbGutt37s2Y5Dzl4t
Oyg8ob7hkNZyTbSrJX+0s8zdJFI1QUM158ggmOiI/kVD+gtc7D7AY1heKr+xdlGqWNUryU1dJkCc
Ub55L21RnujdJvDpskr65bRaDEtDw4qMhmGGER3ZhMrfIZ05pSzMYxajjraaTJh/Ee2KfiCaf7qC
qzr8ADSSyT6ZZsacpyZhAjguvtNNzXhXzTAcSzFUz5GTm9ex79qdk+PBbp1JZ9gyYYzJu/SbEYIM
yX4yoM1M8xlHIHIMdFXvDwClG8XfBuNo0PrAmxYFNuXPMVOSzBmuc3TQMu75JXTi0R3Z9ZxdIfE/
pCLO4VA38WGpjGY3tTif/TaNaD0Z+oIkSFGHrtFTNBDJHqHOs/elkdz3y+y+2mbsXxgSYGa2sTyu
kkGvnqEf0ZyO77bH+wZxuWYZB28UWoR+UsJddowdMP0Y52xn0tnj6vIRhyWOaEUv8kQrJGX1atun
2LJWYPYkU99B/5NZbbuj5OaI0bM7NFHCKC3m925mB+dbPBf7pqn7/dK7xqvy9AJsPjGYlTAoqYJM
4mTgEVVLLGNJkhtTM2dsTmQTO4UtTxFMZTy9GkRahnxSPzTWxHTVWiyMeO7A1AUVUXA4M+aIqf3t
OSfWVH80E9D72u62UVJWb2OXWzwfqMIMdhlxBhrwj9VNlLnl/2I9MNpSHjHnYz2jNsbSuHnEZthM
ZHdDYxyRf5Triye/ETPmEpeiKk7fpYel0DZ3NZPycZW3U81cbOlfx0ZBX/WowMOS0/yFw++1pxI1
myhBSz8Xqdzc1IMbvZEfnOa96DS6h3FcKWQX0wUwH2nTuvOj7GFKzWIrPOluKMyqAm22FL5XB9WW
w4GxHmoyd/WckKRsqQ97ykeqWhwzLa6s/9GG8rYInnujhUteJFdJH9KGwUbzaaSkpFaCCqA/JLmW
z6xCYegiZ9xMlXoa2goWLkDccb2UHDToC+2Ia+q42qQyLyLGIjw7p4Lx6opZYnGxmr45pGWdY4P3
6F2yudSxgZAgQIcKxzyy0Gd5BlRMNospERphK8ii1K59kgzza1Ozg9yD9ovAmNg7Wx+WfV9IlrxS
c8rr3CfGbor7DhcuaOKuSTmqmGI46GzOB9U5yzYXhUbZRSWOo/CY3IzOsulbTztKdr6wkNjtyzRW
u9S2RAiWvBTr2u2Lt3au7X1K1VfQe63PDgJkFelr3vGf2FA1qsmtbTtm+quD4krKI00fNOV/FTy/
aDMMJocRo19XRCj1IKIcg3tygRjmruJJY+nprPkae0zt42oUUB2EOA5OULePS2w+jI118HBGhp2j
33Fh+Oj9HwZXeyNtt0M/+nvwvZxx9YSeoPGh4sa3GszRP/gxmb9JWsme5yNbd93YvfEXfZdDaa/T
rnoVY4LWqAiWOJn1O5JdGcpbBICRPMPJDSzoM4nf2xSpLlatG/8xb3EbodXO2uoNLgw+ZD43LUh5
1O5psvoXvxVGyCwda1Ihz0ucDZix+uLSmFbJCpR7u2WePKLYXmyf3Y61aoahlrpCe0Z/5srFpWLl
cFoMtMmVwczpcirJogpOvQBcTYB25TYh8nVU8ODNJtswSyGRS2P2Rshq2Srdfsdt7L2xEGa7Mck+
Sq0En+HbaWyt00QXL9qtBLA2KnvLR18F0mjtXSezp3HghsjSlnC88DvuClzoVwYnpAecNDgeLSK4
xAp1Ld9WdSTTUGmDizWiojeLwPaWL1Th4k/42ZbvGUg3hU8dwwv6GoJ0qCGNuzb3HeW+mEnpkxKz
JdE8P+2/Uvom1rbe2Zj4lBliIt9E9FutBmMSF1j//gOFCtyKGumdFRcjr+/OSVbkVxvV5mgqAMBq
7mnu6KzQtgmdjK6CTWVyOzJb5lCze/OccMBU3cVX/nfae9Q+zeXAfKsNJ2EczYSsYubQQTN7CgOf
eKSkE0VS2TQR6+jjnTPuuFTyvNp8HMonEKoGByqRFYFnoD/IGCPy7rp1QG1crvpE6ZWlDThuB3fX
gU0gQ9mjihctJ2caDUQT7RnXrdya38Pwki0UPLqbbmXoiCt0oEfFNoFFWduwTMnceBxA+NOHVv+k
8oIwwWx8pLbywnJk/rtgpKyHXkKzkGXIp2dyIs4tWk2LDqlZMWzKl3u9Lx8Vw3FFRxt2V9rbTOzG
a2UBedAj68R+i99HPmbGl8CZu8X6Om/aqUm+pgiVCJnrkA/uh9sOx47jugLivx0bNuMq0x/ZK9pr
n/f1oXArZApK0qJ+tI5SGgvB9nIHjSbCqA8bp+nuFHj7uWtWxUjuus+wssuRIiIdCl4dleU+Ru9b
q84etjxu9n3jWAl5dTlv/LGeAydtX5ln9MxzSm1VQpzwLVaVskq3mWT0kmbynHEe39X0Cq3nJTKI
arTPY5FuzCY9VUXzUwMwCmHKcFPl+8JPnCyHslVvJhPb+6J1nzppA1WAQr9hhem2peUNlxy9ALCs
2PXYq/dc0RuCG5gepNVE9AlEhGxTB9U87eawL4x7+jfxTtpC/+L69kU1acZhvjD2dW6iubdLkCk8
ahESjMUxOiwyxslENSh0GTSKOxXQnlvJFYifWxtTpO11h3+oCCEcjSK6grXEFRBhGWkKxL+Ego7U
crRznRP9tc30eZLmhdmHtvMaKlNwu9wW4oYrvTNPwTIU8TfmFzwHTdrZn5GZ+AChy8famD47k7Fa
UTBNz0pskKSXKQyrcarpKSpG0zV75UxEYUs8vq3OeN9R9FLglJIOKRzKq3dRjqKnZcQtU7y7zTwp
moFwIUe29q6z8VytgjAiB2sf733a6QqYU3Ycy/K1x4G5Ew5JC8dukpNOXMVmZvsX9h90KJNEnpNy
Z0485XEh/e3cMbb3hRY6vT+z9PfrQncxnyr/MM0my0jFBbPnBSUd0P+JOZT9ekSszFsbyJDNlIpG
0FRYohYipd58VcrcKY+Xk/NUslV9KQI8Vg/20FB1ggmFJbt7IJex8pP8zYTQsF8MyJtFTJak0U+a
qO+dEhy5KZw/3g3ckshtVi/vzchxIiH64i0F8NPboBdYTNJshWO9dVgKP3w8eWt3kWvTwJ45xN8u
myIJIH5uLkeyNwpIqK5DLHDI8C76MNxTenY0unZj1XlDkRfJ4m4yt5GV0IEykSt3y/LJyop4O1nT
sY1aj41jHjfLbH6qzDkUsjvp8gOWChSNKfnNiypZ34rToO8hVnZ1qDf0zaxsu+yOdu+4QQN6+sjU
9X4a+Lj8sQklrrGQYritZA4Wxi4pni5LI66cZWjITeIUT4nj7/UM3EcF+XLLNKiuV1M3c6c36Jh5
dmLzj+3o+oloLb7D2DaxoDvNqe8rASXgQ1PDm6Bm0I9SM7Ab9ePSWrSpSYyue+6CobGkBR6G2scP
RgSefRbfJWQ9qmWbXVZO79PiAgHoJkz/ChuSgft8uiBCr9ws/+7b6c1ISTyQhWfzLWJzlzZRek7G
eDnpyrCfYLhEF2ERMc2sV9Gnn5UxmDt/IOCLM1fV0XdWFUs4K206jdTUBn065Rv0b44tRFzd4aQn
GiNXNpMJv+uc3UABtXMpCocoyxz6eDT56dVs0/Rbbgzb0d4pPiWHY9hhX8t2Z863Cf9vW4Utz7+a
7oCYgl6huiD7My8vvfaO5Z7iQwjvNEIEhZn90lm68eqcA2RXplSmAluAugEyq8NGUOXxK301giQG
TYLwGlxW8ydNWMuqNEX+E/ckm2h/0g4uZJ175EwzSAX8s1iDxrrUojxwHJWnkTcrEeWjm8pLR4XX
djAYduYumfWanNAoOaHb8TGOItb+XojAm0isMjJ4w+W86/+DuvNYjt1Ks+6rVPS4oYA7MIP+BwmT
nsxk0t07QdDCe4+n/xek6mpJ0dVRmnVPKlS64mUymTjnM3uvvWDcLhcpIng+Qblth5NPJvcu6HVe
aBkVj409cVJVRv/aS6+CxFYVGX+TmcZG1vLBIRslcWddaW56vg7TMIcTML8Hax9tKUk+DAmlUBoi
5VGdvh8+IdSShMOHkvbo02YPo5Y18spMJlo93JJAyzu2JORuklRPjK2UYQ1IgKoR1LscjAVEQBBn
mr+Y8rafAuUYTaL3MCzoLzOF0qa2xoFPILgScBnIqhBJn8OgtHYTOVM+7VRGoV21V3VIECKzMag3
hJcwvTU6rm6LeCNyC2amK8o0fcC0x7ZW6dOPlIedBgTM+nibQ7EzYj6EmPAQFcXpXkEN3XHjipAG
1vxRpavZgq/sjf4QrjKchU2RXw2KN5CX1BGPJc9MVBiLq9S/fN77CwIlf7aTW9OTUNUUMAHaLj6i
2WX2NT70nahdDbYEM7z2qaBqimfq5qapsXaC6D5MA2uLwmoY98fmx5TphmNQSsxyK20TlPrHxlgZ
UEPQHAn78sKxB8BQMkCoTR4Eu9aPNYNZjVsvJs8ZxIQhczMWpe6Q6DAKLL4qQuCeMB5lHf9V52lp
mmMqDwtzk5FDZWA6xzK9PTMg/S6xBTsSy+50o1D5eUurtPfdQCBPFkmokHWuSY2OazdbhJdRrD2a
vaTtOimvd5KkxOGmUqh7dAW4zBTBwTKa0j639bAGJyc2zzU0DE5WRHdOrSTmkzlxT4+9TWoy5dR+
MBPihpbaiCI3N/viHCglBxN3EJyDurNwjtA6K3VKVq2k2Pj0DO1dkmsgKoPVSoDu8son94UZP47B
N73sTxIg98DC/mK3WvSiCozag80xP0x17w96nezVyUaKO/EtiBK9ddzLX/xya4yM1gjoCW7OBraX
/CKB0fqMqG0qUDNZ9FXWUUw3yUTM6kFqLLyRH6LVMc1lpvzWxAu2mKIbX0tzmp5TZs8s37USr22V
HVDeuOhEHME4NNaAX+nKmZGQ2CYNhWbPQYjrJX7Kly5ArmwX14ju5n2Q27pBqGpPLkmFlTv3WvTc
kYKUbtJkWO6KOk/PWdelvgJtwCFiKj7PY1+99uZiH0YpB/gYjy1VbYYlrQ0gn00NdsileAvr5qLH
7A8imVkS4XTSHnuqSa520/uKzT6BX5hc3ij7qmMf5+IHqR05CbciHJ8nO0kO4HUV5kyBfj9XPalI
qY0CyS4X/ShSZbkRMBqfjEyZqDuKDgXTpIb3ZkY9TISSse0yy9pIZmO9IPxuPgfRrgGhmKLLgHj4
sZGxMC6JDgSi51ocyT8Pc+VBT8HVqGrVvhaqmE8opcpjSarmJ9RVZnCE/oaKwRyx0flU58XnSLwp
5FBTc6ulfeqwNnLcSOHyif8XA2CsoMGQJu1YTs+o66Q3BDABnRESajUnuKolF8sFgcdOrogzghoT
QBPIJo9t0E5cYRQXKYhyHp4amkiWQ5RAFV1S44F1usTBMO5kuPJwTPDO4wskWaExs4+KN+Cw4BDb
MWLoJkciCwZ/7JI9NHT43r/rPMgkCDG9XXBQbfLBLo4BZg7mmkvoaWFouWvgG0eM3lz+uljjvvoq
bl3z9dWd36o/yzH+Nwot/kedxeYrC+M+/4Mygy/4TWdh/KKzaDcgcSOo+BWm+JvKQv1F8ASivJBV
0ikEQMV/yCyE8ouQSSiyQSBDbjVMFBgtYSurAsP+RSc6Be+7jDGTobr+V2QWf8T8rsBoWM5CtwWM
awOi45/wi7JOXVTnhtikAtUkVwqq//6lz2gT6Qp9dWm3v9OfXH6Tb/yt6PNLGRdd+x//pq6qjd+p
On77jgZUGIJZdFn/M/AxJv10TCxdsOFVGfinQK/YA0jJI3b2m2ojhq1YEgSj9mL34kPWmockrt5n
Zq0Eo2s+A/6vCDEy8YWOUbevpTZjiQAf5umtdfc/v1YYmX96sYq60r91DRqm4Jco/sS1JcQvMDDW
qYgXRxxVeTZtWqNO4XXYrOP5nRbIe6Nk11md+tgg8b+mcbptomZEbr48zWVhbLKwwHNNMKYDwAZh
2YQH11DVluY1+iFYbRHyiuC91WrtJy7Qa6NrLqHPlP89jJzFuieGovNqckxbxvZgckzNG/pw4OIf
Kb4Z+rklCwZVtulYMWS/T2p3NyGFRWC+4sIkBeGVwuBQxfwUthgsVbRhrDW0erswmN806hSexiox
XZkdrNOY5DkTguoOS4bJp2Xgj4+stdwIBdy17gbpGgZ01vaaAGAXGPH61aVQL6buZL3s2VJ3ZyL3
8YMchSqgu1n7ClIppVbW6d1DaXI7dcE537PUQtKO1Su+tVYDvSsvXqJOt/emZb4uenUTa82GONJp
Wf8eSHRnptXL6dasl+W0apf2kGeflXVHJk/o2eqJN0i2UZoRjYjPtYkp8sq6BQwkHeyhfgrnXH5Y
hmr08mXgoETJcbZn+ZAkafGC8TzZBrMGqja1d3VZ9vchqasOLgBxjlFE51HyOcZSfsnsID6JQu4V
gni1aBvjtNjQ06VbzMRbwAta6na1LPbCxo2zkexAP1qsmoCDLdGNEGAVL1zbkFiNsxGR94b4HIh7
mIV4CvUnJmnUJKmN6kh9g/GXu0qpLM6MiQtdT4GGJdMu+FMar++Iyi1axk9x1JR3QmLOOaQM5Mtq
lZ+nmMTJdwTxMQ+TU1jBN1qp8BMv1Fs706sNQ0ZwcmxE3a5i0X0lnyXhDuQ6hWXDlJWoWJeSUHNC
RU9cwiBDX1jmR2Eu8ZtqSc+oa7R7DRfxKkmidq+IkIrgaZlLmb3WRivf0hljWSSbmGJCEbQIMkL9
3PRsb1RzlVwzBB2dwkTV0ATVnQ12ipBNNIzYHJhTWuHKJCIeV4pRnkqzAsa0iUenqYz7KFG0R4rn
hDdH5Pu8gTNTEfZ+F9C3+Wlmi3cTDqYn1TPDr35qfH2KLqXI2BCJgiMnt20sSkn4RJPIjBo82qCF
md90MzzQYBdHI9Y6oyEimj2HGzRV5jEK2jVNPnkWMvSHTIfnJfpKbNVCL+8k2V5+zKo5/iBbV79m
84rIaSKGNfMQBUTaMbJG8N8WbU/9jdM7F/N4xsymsyGNuG1VM9h2pDchHJb69wzJsIH2CTVW48ld
RNawOtMCm09IMD51rdXJ6BzNbVtabNFSGfcncMnuOpCA7uAXZbCGzkQ2WHePTF/rjaaordfGeuym
/VR/DhP+wbDRjR9B0D7ncxdjUy1YlsWIn1pRMXYPwTo/60X/xjSlulMIp92ZjfGSMGF5Qh/fXlvq
JqKFlPDMMRRDeWwVLw2twmsVAfCxs0v039giqW6sn7NUJNuYz+q1qiv8mHGRXdSEebxZEpfGGGlm
VZZCP2KazsamesNSBfMnKbtvjEsKPY4Z3gu9khnfmL0zql35WlfRzzln7pX33QPjC2UbtUI/5oKK
ppfk+y4cHyVVf5mE/CzSPjfwRVThOUUItEt1jD5r5q/y0GrydBCZquzBeLZuxiH5pUwFhDUe4F2l
BD2oHJBHJvCZ3AZukYTKHoEcn8Shj48mNt3ZNeFY7DSz4rlu80Gn3mVqRVIlNoxEwj5C/xMLPAZ1
dV/VQo64CZiJl/UqbegaJfYzumwWnxHkNocod/mxnMuJd7YpvvWqz3dLhxNFBnuanMxQ2XasIyy6
30+1m5k01FZ51Kux3E024yVmHIH5LpSw9DUpDuhO7EjdTBlGnbzTmgPbNMUpMqNzgzIUZ0Rw1ZUw
8RQpfDbv0BMxiMCjwAK1Vz/YcNaTJ6w+eCR/TGHBHg2Ky75yvAvqKTqQ2Fpcw6RXPD7We8Wyk5SS
tdI2siASQ5IJ9u2jSfVDQ0PXT4cq3JwUKq+LhH0pG5bpvGPZoU9G9E22AJ/G7Ac1p+UPkZqcUyi1
33WpD5cGAwvxT0yyF54aX+4lHBNqgmVU1TGzAlLqsdRC0LVPfRB9j7iPnsumtT2Je/6to189qr2O
3YEs+v6oRlFa3VW9UW1RP2OGKhUQlEs+5PdVEujv0gzbLNDGZTfpw02ti+AQzWYPXUDTvYqdilfZ
/VeUh9ldO+WlZ5ijsrpHDzBUUy/BzXJpMasSyp2/NPggsHmgSOY2KKPdHBeo7DIMqsVkJedMlkM8
6wO79ngeC8bctnwtJRWb5iRB8Ukti96qqtffoUQyFZ1QJuTF6TPbt/P6PmqX+C4dYRANKTINbiDw
0/SZyAMwIWYDF2XPHedmTTbe2BNWvtTFsHmsYWnvAjt96HIdkG6jBieps7UXxJsR2MeiuBdWre9m
RkD5kEK0T7oRmkQnydGuHE3rVLMR3qe6Enz3JhBRQlvKo9TCv1L0qsGrm3zHrcWAGvnFsVYy+xm1
WDVyZEvTGLltP9fNQU6qYXrAC8BUxQplnE2abu1WyWroBFpElHvRYj5aosQFQjad9RoznGp8Y3TU
YSGVi+3TFV1m0RYrR6U18bqH5yZS4OZkqo3kAciOlCcQwn91oFUCGLJsiLuxYY6S9VL1usRTsKsX
yHqtThpUNAXNKRym5IVcg8VvYU07KdffsRkmNm613U++VRNsByCiAvAZB0cmye2XNK3utjEPS0/N
y/E8hrOx1UTUPOjGeO3GnpTzIryNrcJUAjeUw0ZK3drain0Cy7wRo5BdDSPfzuL48fqwq10zKZMj
3Z52j3LJcKxO00+6YbWHwp677SJMWkAFT+1UwmSw0i9BdrcvyGnamVEBpAAARw9xmG1Vhl+8mXkA
lbl0e22cnXGoi93ADvKO9RiUFRGfIh3bdtGYjyP29nW4Vhz0Qf0syrE8tDCeDJFrz9UwdNdwWFb7
FcoMuflsWC5C08FBMYzMDQht5k5LribWVS9mEXbF/9tysS2WdcdNmjwPpMTdtVpYcjrW9bEzVy3H
GJ4KOzG+Aq2tzuy51GdWKPaL1bGUEcnMnjscIStVSWFcIrUYLwSEYHAbQrAfCxkmDHXGHulanFRH
YePiKOPkFfIYBaQKSlfD9oNFL2vuFGQXXiiRi2p25SVQ8ke9hRatKmyvpjoRW60XB1Wa41taGec6
a5F8qI3XmVKG3GZ+TVpMR0yns32igJEhCAi6vDz4qHBunHSxgwTP9oTJTTZEyXdFABMbZu0z7Y03
JvyPc1ldF/oxBIHWR2Vob/NoRI9MpeDkhSp+1vyxotA+5HH0igakM/AtQn+0FeKoR4sBkZRRTeZ8
+Ma2Df20HsZ9giqJnW1VOVkm+l0cdMLP5zl3y0RNHZMorfslX25NWVg+pohklX7AIA0ZBMb6hd/k
ajtr2FXJFUpBFTVfzg2q92wG9DL4lIw43jBCXpyBcnO2mGimc9R6Qg4JGOECg0sEsA6TJLrNoq0e
2TtFpxQE+VbAIWFkshFhPexBVOTnTECuCasSCXxfo9qDXUwxaqkXOWZJisFO98dugG24dLtwdbwm
1Wj5OJ7EwzhVn4CPYADOHQshzYSUiuJtEvBsR0ND5NvJdwSljZsCZzpOLPajldTu2JpOrLhiPJ5Z
54eJtRyLCqXdpiCg9zRjei1GnaarbYSTZhIAYFMBlcIZWRo6ul5JP1WNll+iOMs3CnEe5Gxk3QEn
WA+fJ83Kl66VIP3HyymdJguuXfmyZMU7Ea6jq9U0OURq54QSqPLwHqZr7YsL9aZ2IZNjyDp8UCfR
wKxprB7OBbPWEueTO2fsqhHpamhKRNjv+tre2b20I6i+hB8q92wL82Ss+OjRZi5B9x2msvAICuE4
Zp+GE6BjtqgO0ow2Tf5Rt7gaJkByOfM6sgGmH+M42PdTpNofeHUWTEXluj/G3ma3GUAzTHLINkuW
30J/aHOjc/RKuzap/Y6T9pZ1UXjQS56GeKGV7GbzFkOn26lCU16nwmBbR1s+5cZTZ1sltqj4Z57V
8528nnSmjQo4SoJpa9tm7+W5zmaR/FMsfpT65cnOlb01kyqWqCY+UrX8bPslv6XhGlVQCHmLwpZY
8sZwuVkYiTUCDGuOraGJeWV1bx94TT+M+TmbQzxaSnlPw64+NOa0BaRQLATHzw+iBIthJWb7o1RT
OmWLuWEfpDC2OxTmerK2m5NYOULQEJB1AECH9ObL4/o2WTywVdUkrooSlgePH8BjU3Wo8jT3+QB5
RpSkW3uiBF43UWqW+C29uGMGD/aMGWAsAq4sNsZMBIyn0sx2eoiIcA7IeI8XutdFtuHqcS4ug6Tf
tDKSnqm5cboS6L4nEyD4MMEvOnA0+8OqRlqqtH1p0v5gpoB/qjKaHdMuNbekR3clMVaHxEgq1dG1
Sn5C1AUqNZOl88KMYw+BoPXNphSbjF72a9Hm6gMdQ+I3CYDmvz4C/Bf8Wv/UivUH+9Y/c3X9Lxwj
2qQC/fMkl2383rxl3Vvz+0Hi+iW/DRIl8YuG48qyTYKreIBM7R9pLusfoWxXbEBwjPHwpmr/GCZq
eLaEsKjWLTL6ZCKl/jFMXP9IZr4oM39kQqnoyl8ZJkLy+KNnS5A8xLCMyQuRYUJXQcv80bMFnz5K
RAVbm8Jsv+yrx/xBeWVLyeEMhLxyDe8zPeQHNM8nhbNsU27Hbbozj/Zx/hKn4bPbV5f2rnjM9tJ9
9pl8Kq7YZY8LgJiP8bkDOvrWehyy+9mpPXsH+ngf7nTPPi774TOiSaPNcsJD5tbX+mC8RRf9O96V
Z3FSAcq4fYbYfqM+N4/dqT1IfuvZ952b+YXLkGefPqvX6gSg8Jrsod8+IBv0ssvs1deVqt271iPi
VZ5Px/aL+/I6Po0gc6JNe11O1nY64Tja1w/SvfahHqgv/XHbnYwtAwK/3gZutwMLdzB98HLfyaU8
8CrvtKO5C57zB6Je7A/rWypRviAzdMJdb7CGxH3OFe1aBzw5fNNu09zbvtjJT+F0Xx8q+/Len+ND
zl8b3kWX+WDfz8+8hSd+hm9QXn6wXzbxgRveE8fi3tyYm8rPbsGjui+3vECndR5zx/RyrzrJB+0U
ueAh/OjOegwOhZ965Ga73Sbfjl9FwNTVi17Frjwovu3TuO36c3Bd8Sng6H+au3Srw1xyp2uEBZ3M
BJ+ZV+tA2Qf2mspewX8fUUVtwvdMOeIfGY9i3zvw1fzpiCKwmk7z6MBN/NHdkChD5B4pFl6XE5En
1+pYb+lnk329E67hJPxc3Qa25yHZR3vTz3flNjyqh+Kx/Snd5Wfrwnd4oUkMNrIX7fGBWLzt6Tbe
Ym99QEZCzfCJGFN6SY/D/bi1vuczvtrhxX4AcveiHbsb/kFjQ8jCwupY5rIFvriRdvIdrHxPdqtt
7yh+/2Yd5gMzaJetdH5U7qUbn8/BiaPiPsY14yub8szXu7GD7Mo3jhQNMpyaDaopt/oBHnpTX4cL
yr4IdegdbxrZv4Y77SLEP7KrPE5kqhZ0LT4qu+oEqRCl2iZ/Fy58mC00r8QJz5fc2VAmPCT+ssl8
YAiffveIqdl4Rq6IXmK0eJt+lp5A4OLhAXBaT/Ukh9kI1/LP/EwF5AMQRoUDzJS/4jPhYyQ7xAaY
YHzuDXhuaXFKHRrQdV9nsPFjUdh9SyrxEvZ3FhxRZBnCmbTdpJ27zeWD+8OZwPrtald3Gfd1sqM9
Ddf5Jp6IkrGgCOdH/h2rReTSZea0H72LJesp8yzFgdDgLZMzQ1Tko5idsCoVWPInkL+4roYNAlIK
EsZz8sektw6TDI+VxRZcyvxWH5YXavfEPoRe7SoOq8Pgo3zsLxM0nsIzBn6KQ70vvNR8yw7xvXis
v2PV2FGvBHcmx1Lnzwf4gNvO1+Qv8VR7ausin7vRoJuOwuz9fjgjZULOcRbPgC4cLGEEEdDq8Cku
FWwKsPwQUugVhEBXInAApKAW7cPMGTt+4LOxPOoV+Jit9tgceII3xpMMuRoIZnkdYJ50q+xhYwH9
OJcX/dNSN4Y3gY901APy5whvXnbO3uKbtDe2tuoXIE230zeeCkeuvZeS/oNku016lTye6T0eKwGC
X3vj/ZVf28ZlCGa4rKTzr6p5QZsGvndbzahHkamjo/RU66xlXvE+SpsYbyUNJW6V5ojDo/0xOdOG
rIMHRvVuqLhGdNQUnDieDEgNzzlv3wDL8mVGNpeWP6EKUOGkgNeCD/pHX/M1+Pe7PLpgsO+GA3Lc
Z6imyg/9COW+eKoZ3r70L/EisBBurB3mLDIXxq18buh3f5rGltK5fU4j3zCe2ULb8gsxG+VujDZw
4uBto6ORC3d57W1XLFtyetL9bL/xXs83Mm+s3Xgbb+YznymHmct01z2gAm1R8CJvPHTX1L2Ze0U4
LPcLCjp/Hj8j6xTaV8Aq40v7Il9B41HvgeKRfMrAbS85O613iyfpYj20u08bDuYGFTfwqOos6W/m
WZZ6p3+t73uSUVpfBONZCR8g5t4z0JjEpvhp9k99Tnlem1sVem05SM70AcV2i+iLIfE+djOnc+MH
mNqewW7IPCcuktHokb/nNXOia2QyScSzspkUV4oOLAKqs2qfjXemDxsEft6AHDbac2zQ9zuF8aLR
vGnb2oBYynJg3rDFts5jrrscb3m9AaQhPeNXzH/YOnokuLDn+FUuXpV7QrWUcG92Th+e2m8NjV1d
fYjmyb4X6bE/5PZJl7cuVpsNDxU7o8l5Gjxv/EBWayS0Dw6YB0Q1L6zDh7OCIL+q8KxxTnproobD
2U67uplMztWUP7j2fpeoTMxXYV4sX7iwoHp+4LNYrOJZj3XfSPMX5H8MuHo3vQUw2KHsDV6xxQ6L
XmA/uogK3q0HCww6b0V3hjva4iJ853+6c3aYT8G9cHK3fkdEt+db8UutHLQouJs27JukXbU3uFz0
n9G+f69gmRz7d+2C2Pgo9A1yosnYpJfyZEHpfh3FRdkZLh4mf2U/O5ri01zwDxF7qB1i1IB5pFT6
EBf4rFYxo9MN9kJhkVm0rSt69kPAcLTcdXCHVCf87PdBA0PYMSVsv4cACfTkl+b2EB3WNjndDGd0
PHQj9Pfum7WDp6CUPru20TgE3UUmdWJ0ps79lBtsp7+tbtcqGTbB33e3YA1+X1v/6f/+v3+hZv8/
VI2vwYb/vBrflG0Rv/3trfj82+6rWb7CktXD2+9L8/XrfyvNFfsXtvWKZpkKiYmKZrAp/jtLQfxi
qhY5s1TruqFrgq/5T5iC+EU1hVBlTdXNtWT/r8JcRxxgaCq1us2mXFUs668U5pq+1t2/27rDUtAo
8MnyteW1Lhc0Dr+PWZz6grSEQU9+3UFThUw6YxpCnK2zgiQESFBRoaln4soFJ0JOF2J3e4OjIVzh
8tPqHkyQIpD33PbjW9iNyhP+7iEhngq7A+aspkm8aRlNkhsG1g4kgyHu3Ag1q609yUwwU9WBFa1L
EgPqlclg/Xkn5KnAedHO8jfsvRF8yGAEk9cPWYZFOJWyZ4mZLqM/Qw0XpxCJCTMFcQQSyI4ZRwwD
9dmW9PilCcEgNHZvgxLLLHEbx8jgxxNMrNH8TQTZkTRGZS9MLo0yVJWdEg8qZ2phwzMiKas5o58H
K5urbXO0hhHv8WBlhheafXOM9cy+ybmtnOM54NJnK8fypkB+PvYBpG+QpgS6olbOyfAackqiHr9Z
l3Jl8OpTgizDhvoPUA8l/dymTpyOgvIUYxfa8VpBASBpSf1Aykj33UY09Uek6xOr11SC+2jnsR27
2pg1Fhlyra3tFr1F6YnWPR4QJ8oBZ7rMcJeQlYh9f2XHP0caSAqmjqRFLUoFmNZuFDYY7yw8S0lr
/JSQ/oybntjAjzKVzQ8JC9jsDEXKKFbY6JSDVSmPpwTMjWblLOiGLIieTLiT3M1mwYE9yGl6l1t5
d9eqrUywnDVM5BFFAZ+yyOo4KaH3qScjreBRNX1AclcRq89qI8n7FL3xCpwFI5EbJvpK3nyspQva
d0rvXI+f4O0yguK5qJ4SMw/fC2ILoE0G4DE2NdmLL7nVMJDJwwqlvTnrv35rWWaaQqYHFEhZFpdl
iHP2VBV59SgYAA/hwWbFcTSMnghApv1AJa3AUI4gjdDsV03Mgq5KkohlIzvx27DovLTa7HEroMbc
Z0zPk30112xnk3y8M40lfY8nGbmFYQDoyodQOS1jBiW6F0Zw6+wmRNBetEQ2oMdgiZg1ipYzWO6B
LaMAyyKeMHhNXYHdqO1MbPDlUo0/23ClTy9TS4amXuSz4ixWG90kUtOXTR/P1kecDNKLxQnATB1t
81UtyZLoJ1lnPJeoQ8S0jIfON/jibRGZBMPnJptOV7MDgyVikGgLHGlDeRY15KFNOrTdo6UGaMwb
fcaLQFyPqTh6HiFzgTZbJq6QGU06YS2F5cUep0lzZqasnwR+EGpj29JySZEUvsRTpn7YQd58oU6p
V4dqzhs3p+y9x/E1F8r4mslq+qAB+Ji3A4hS9GykHozbckhx46tk1j0EA5ndQKQVTFaKmGhPJmWG
gq1lVmMTtiOvxbISFNfRmOFsjeEiO2ZHPaf1FYymbvmIWjNlBSzHDREkilxBdKtwDbAYHgivH+h5
OoKcD11bZeS71YX+SdaF/gPzYhV56hxQl7OfMfGBaI3tTvg3dMeOuvmpSRQWYImVRotrMITTfWvu
ESe0klK8Z3OuMNtlKYEse5IHDwcaizRwmlbrVfDIrKMIbOW56RkKbwrYETE/pR09YzicUP6ijBbU
c4VB4AeKBWbF66orAT3+wT0hFa5gXTw7QiY7U7KBojo8BCYtppFkkSexNHppS/YieKtipPwdY+Rl
g9k3BqLJKFDAE0bj7EhTIpl4lOQuv8vDpiDzxlqLrnHsr7hb2OSnLNoeVLOWv9opXVF1y6KA+rC0
le3fLSrYOHtZhBujU0wP2GiiyTGrIIG/E5cRdAN5YeNtVQBIHZuVLmd6aEi7gcXO4NSTgdU954x6
VrBtAUYGJqTvCi20bgAgGniiACOFL1myfMcHK7cdo+lYUGOgNwg7bNsYQXYYKt9sTDHd1awFkttC
Sl12aOZFkp4Qr/CfR1xYNpVU3SkeqKHOOsJTCyt3rBRb8nou7Z/2aGL8UWA+QNk1zc5E7S6pd7KR
Lg8lZk/FtaUIWaVqGtN7XxTZi9HrZb8ry8BEOb7Ws0Xc9h8dvJ77QeqMlXlukj3KSB1ybzGsCDQE
rXGbEhEc9FH083cVyX8jp1vv7T/e67qlW5qhyTbrAlNdQ8l/F5/8XyJOu0vaS74KNrm3TbIoCdVU
EUa7LH+L47xKPH/9zn+pGvzXxrP/16SeaFN+90tY6V5/Z3Gt6LD/+LdzmX2Wwx/qwF+/4rdCUJPJ
29bAYxm6zHNoM4b9u9rToELkX9qarJiCwo5v8p91oIWkkweY+lGYvxV7/1B7il901J/rjBamLHvd
v1QHIkBcU+h/94GRhcLnRDN5IWC6+Lz8SfBZmzVBcMD8CWNrTpI1BAPCybm7JmktUTEMSk3kQRVe
UM1Y+OZYYUCiRqMzGt090Rt5siOTS26ZCMaEhqVW1Kk7g7HwSxeW6Cys4VNrBITOLql9uWUWYJtM
NcN2Es+yMjVO2VTHhn3iKyFDGMXsIEGPV7BgK/SzMCR7m6VhewDMzxwsl75VTq+zYsw3o60+A1Uf
ND+Wp4rD0+6QfShtP7BzrutFP0QwZzaRrvZPS5mHd/oqNzNDDaqsiMt0NfsOMTHd8JcslvckCH9Q
78vRY9/ZBeNa1J8E5qCwLhtSsoZS+RmVNjNrSrMWl004akTM1fgXfIAtpLf0Jcb5gqhJRw05lp14
YT/NHng+47h57lie4gXiJnlgyxku3jCJgJBJiRIWWGC8V6Qe+qqRGGxQ0zq8T9ruSc0j9cUKe/00
GS3WwNFW+MPVThhqBQ290uLQ75FmgP1EyzkOb/BkMEw2JVcNe1TzPiMHp9mYU2B4aTqB14zy6t1K
m3GT6znakYpzFnhqcB8WkJEODQfik8ihL+4kMmRxmJvB9GhLiri2etatw1yhfMhkHLkG7n2Ih8Cn
aDTxykELUhOCJ+xVadWP/ZvIzewUtZI4DHqog3eqqRQzG8p5bVXDRySaFBFKaW/ipil+pgHlqBWm
0IJFY9JoGJI4Dl0qjlHSSPfYGQxaeTsYjiZChMZl7/AUrC++N+B7havisZ0JTGpU1XiYURGFJUu0
qhhsN+1EQsEJAzcjdSNrU/bpcJ0J9anq+NQmdrybSBLCk2qMWFFxRwppIhSiyA0G8KGxGyxcA9DE
SEFpU7R5bWyTpgMWVO9L7Ld5f5xK6yU0utJlscguXC67Db4YH4NH74tGh8kznw0ywwF8MFor0SiO
1Si2thQQGBIUJihnMMV4oBsj8am3IsdCoODUknFlEXc1SPg48fFytQYxIImo5IEssbIpLaw+krzg
JS2WH+EE8CmGyEXiBKzfitbTrcFoLYY9ogNQDRguJAJwTZMsVMnxvgqT09gFBzslbroQ+xl4MyO0
hVC3VrD+DjqkN9in/z97Z9IcqRJm2f/Se8oAZ9xGEKNi0pzSBpNSKRxwBmeGX98nysrKrGvRZr3v
7XsvX0oR4P4N95678UQPNIncQpJEwmeQG6Q3BZTWXU+xpMKp25PLC/1hWDsoeVe2geqBAqZHdsi8
neSbnM0qGZfAz0wTybGFycc3D42g2+yZrXQOAjb57vpTv41bG41ghqM6XQeu9VrwLb1owH/bMe2e
gAP9OlXiPLCkljiFsr8zZF18seTgWKRQwK95r0NxzRVHC2LCf4FTfczqP/uqmn9dwAsnYmmtdPKd
FSFrJwkJH7O4+2BBjj4UvfdvtmpEGnwhbZAMDJaM5dpMtXNwEZWkBXT5uLUYCdPkbadm9H61238W
oX2ZRmt5SxLQUObkVs8NjBAiETAM4z9NSSbNp183LuGTFJ7FIqUfJntfYM4fIy8HKjq66u6YrEjE
jtPLsvDur3mb8XlIwtXkJpgH9QoUiF233bd0SwEI72sZiKiz8pOqhvjkzWOMQLtwIdxhHLkjFURv
P7IqXh4NMBDrdEz+9SORMUq64x4rlbdTpmeYq9n2yHdN/PlipWr8ErHlPehK71VNS2L7dUB5VPUV
ctNF4OfmDXhza48VT0aB9tz5KTM9o5wUlR7I8W2GFnIlsK1viL7MHnly7Hteif3hmHNwqHjaN9Oo
HWzcbZqti64Ojp1q6rfagPLOLJCzdws8Iww2BaGi4H5o/UByEHEMZ9cCawLsfTdS3xFVQhBeVUnr
oBwyXbplYlQgZ7tlm1C5jCpa7wuVbrxdauVsbFm6cALRBcXBgmjQr5gmOkZhS1ybFu5/unKmgnFY
7MyhbjZqmNj+5cQrDrlvX2rS4LF6Te1adhSEiMidUx+KeBPCWVjVA2v5Kid5BhUtVq3KMcRTKn1u
iwn0pBuhN0w/vXnxr3rqw63p4qNK3Dxe+8RA9byX5zZv/owzoX785K7X7JEGbCSajXPteTdSwapN
Y/LfxmpYHnLDVkjASrLMmriB91RN6PlyrMkab18U9DS5doLbfVsS0to59brRnfFOIIdxlGZb3VRi
uVsLsvRtaTngUsFahKfJ7uk6hVedcLfzrBbltaCP3zROUV/7WhNaBYd9GEl2VNx/GEYZaGFqk4PA
m5RPJwhn2bbs6ZHNDHuYYXVHr1XJE9OIle+7z+mUfKfBLKCsDwCn/LDZuRMxBNbiDqAboY6pTS2J
ThE8erOsL17g3yh366NQTnfoJ3QPjAJ+29z6hSZYnWqoRhwDPVGllgbPlF38YJI7XcFSc3nynjRx
a2jpjOW5HJDNLDAzTyAMjK3f2hDEvKw4+aIyb6QgZ8fAnfqDUnzwGPj1NSuL+kaOHj87ESffVsAS
tiqhKZsYIXWYOefUD1/Ccq4+bAsRsdc6PI89O2X8Veikai40CMnQDx28pIJYyj5v6dmnmo103yTP
iuTIt3lqf/uUm8dGsrmeqjG+4BTWxJczl9AFg4LO857gGt7/l73c277J/rIjp4PEkgLMiltGlcwI
pcO8C0hmNGFGtO0ZH+RJwHFG3kibKKT80q2qX9CvtI95PtYP0PmBgYK+O5g15VNpZeNZuH2xCSoN
BMkvmz3fUrxOy9li2zXZwQl/bL2q0UdXJsJj0+RqT0Pc48zhh0M1L+pvO9rMLSAaQkIbX4H/v2VJ
uVWNGI+D1Vi8akBV/YHJXtqRfdDJ0n8FTjReS8rkq1TlqxWkakV7E0kHGbvBRf9kwCzcEN1X7SvQ
4w9Ie7LnIEimh6XGooyLCOGhHWi3XY2Ln35o4dCsdbwe7g4z7L09jvGfdYaxceccpgYdtv1QW2lR
oXDKxwfeJMS397HNV44YO42qJvxamrD6Y41meg7sJRgPnYIbZwi1fI2DyDH/zS1nf5u4Tx7h0oD5
p+qtKFznNvdhsPKk2x5d13+dO8PdC+73ByvgYGwmaT6G2ppZfrSSgpNYmw/0fsMvKp5i02ezGUF4
t/SqJpD5skBF3S/BNP7WFoC3wUKHDhIn3cVGOG8k//oHFytpc8KSv0vi/cuQPAFvvee/oXDfJnPe
nYCxek8ddJyNz9G/nlthWxFAfHc9a4GcQCEu3s/OQDyc6irj3PAyGBEQA5808vsXno2cgqZQFbcu
XSRzR2QPrS1g/uD350A1suwQk0cOl9ZlIkvs7JT2zd7x0YJlM2QGAXMQl3MuLktDSmnu1S4/UVW8
lN3S/vKSlPiiFzIUWIOR/srYkcjNZnqfgGhnDXd553I4V0p4b50emgeev/o2Bt135g+gWpIpPmV+
1a4NG/ypNkCLUz72rzXpKVsnSD98L5g2QI/7bcB+NZHBa8JlXjnmgYn80fXYPgUVlgtpt/XuHupV
LvmJqFLNJ2i2RLolz7qr1l4lz1x4dCO28+gnaQTC5DT4w2OCKmF0f6YFyp2HyHrxNrEV/11i6e0g
cN3KwARF4C9fVWBcAEoS7VfaZCRnAEhh1MCXNKl5iLDcGE5L0Q0/AIFtVIKhk/WSHsp2ODeZqHeB
3yebgMtk7fXlT922f6hFDjHBIa+0IwCccsN/M3A/rHxY9MC27CNWmRJQ12Jd4yGJN1NvEgjvz9l7
BZ+DAK+Q4OSlDPepxwif1Ph01YnpW/ig5F2IH+imaTrwvvOjLNZfHGtAWyxQPBw8m7T3yFpy/LWY
xo02cWabFB0lMLiN6UtsWm38a2X1UcskPMQ0F2tjFsWzXHR8mEe4OdPdoFUQhngELYoBfozDY1+P
6Emz1OBcw8a9APBaT3Ycb5Q/pnvXMo7GxFMuiBLaDy4J5UmFydlxXXBOZvNtyZlJYYapLAdc27jl
ENnLmJ90L5g3+XQyUxFAWqtnVspzN35Bm87OhYGqmgP5vex081xmLi6dzqbgmnN1ZKa8X8Dl4wkX
3OsKKfZA2Xyq+cxXTdjBcU9YoprkayMovPVtECKJd16UtJENLuG+Cf2oAn3iOOJQxFoyUs+mrc7D
t45TJYRFcrJI/KAzG1C73AfQTZL00N+koFSe2u24GByjVc/sVRrLvg7Lb4NECj5lIyWmuwxOlu3E
1yCYPwj3LPYmh7Qfj5FsBAr9d0PKszsTmpC2otvSRfnrkZCgXewwWvbI3AKDs2wbx9T7iVYgauyQ
2Oq5fnXEcl8Kkwgatt02CKV8VQhcP8PkjBPRAjKDqYi/6U4YJPc56jxq+DiT3Rpf3BNX/bCF93ay
Rv7HbT1w38T7MOErsUgRHdhsahaeKDFfXQ1wrYO8R6mi96gfiawYe6rskH0m/51tFTsl8nnb5OJN
ZRnygWzMD4ke+wcDoiWdqMt2OLe5Gyk0/IbBpdUeJz/b2rmPZmzJQLbKheo7VJDsjA2ksCaKi3jf
DC0wzrjLorYsu42V1EfibtrIGAPUBDYB73q21dYgwHG3EMu9mhx+eE5+jOFyLcquPGYzuiAgWO4e
VCS4S6zoTK/L2wy9eZ/DDdzLghi/OWvvUU8AV1WfPhYLs2LlUzEvmzYp58OdaLdOsxStlJH9TFLc
ipEgx05vRBndfTaUjAS2jrrAsQR7uqkhMolCfGp+xUhZkOlGDolTzr47/TvSyjKxcEc+dOsQZmak
rZiruP4DsnFae8Unm5dqv9jIJ9TIkOc/E1m9n6orPg3fhqqa0SjbRf+KidDGLKUuctpbycg3772L
KfhG/AsdmIS3zdCF4WqcAYqMTSA5hjOWJyVBAKLmZRwFyynbAHrNsoZYcU4zwMaauNay+WPiQImM
Yai3AW58bKeEFrFvYFcjFvfYFB5BcmCcDqlpAeSaaVOJlHpmXVJvBLPn5K547VvEN0n/bDYhCOkA
dZShx293zM7uEDwuUs+ku4PygMiO6CkjA1JYRLS4SF9CfGxW1+29LHHWuYfMN6Zig7Bt7WVVFUR2
zgT/mN7wJ/G8EzBPBCnsa5wC8LCN0HiZavCF1KnMb/iioNcBZyZgXnVvQZjn0TC0481mkMVRB0vZ
wROjYhd8lgyzyNSwGOeqYBmIR+TBKqaQkb9BNdM2NCq1Qd8MmtV9HPyE9n46Whqo2JyhTSYE6jbI
9lrU4zVRPV0f1+bd01AFEE7i2B+PeACSyB+n/5zdPbBE49EnlTxNOHe9ULykwj5LBjgrD1I5XwFy
n4XIxnUniZ6U5pLuNc33nQ41P1lufFXYBdB67SWJQd+1jcLJBtN27hn+wObIfrtKkdutzeyoSeuM
yElhTGHw29Q0WBBAwt8yXxgGqfLvIEd6i4zPKoU5fbQME9qRYMMDz/yvZVqcSg7rCtyAODhq9I9p
ZRe7ykIPlrpkzEnPanFVtZT8aTddY6TRUciG5N5l5Gfq9nsLKp75Ox+DoN/OJF2efVArDD8SjNEG
gSPFlMGRsewXdhXnkf1uXLl/Y93ugCs/kdkj97pLn9yxvYvw7qCETjzYaj7MRfIYVOjLrKI4Qknb
krL1hvr1xyzuWAwIHGSosI1RA5RMjE/lBtId6VPK83Ztgj+7ffdSVkW42Z5ZfrSYVYqbDuZvFdT/
XFmV67jzTFJdIBhntQ7WFoYqi2hsbQsMYsulKqZTYvl71mVH7YxfQcEVsMwg4eZkGjZyAic/SAKM
c2cpt0XJKWDT7UL1sD6EZZQ7xzZurQw+1Uy+oB1k4OpHgrrqG058sNh388RSagZL/fw7aCSaQClK
LM3j14zMz/MnVqBNSgQjzueo19RD9hSzL69mH8m8mPdpIMItW54vRcDnKEkUsx19bBpBoDb2kwET
ESFQrb/uub2RSyWP2Ia5DgPjg037p+eFNwbQTgS6Io2ILNkWFto2mIUrWxZrI+sejW54Y9qAagfF
PRBGSGXw/3hZvdhZ2fPM9bPkcL3mErgMokT/fa6qX9yFsG1xWiDFIeTV40RIbB/naegBQLcUYkqH
IcpiJxHT4DvGD89pnRZbr03CLWcDnQPNpGwApRnNg5l2517dQcy5/ofR/i1p2u2U2V9zkWPAjdlg
xg40XZftecOQJRIGY3JuZx21ilDWYQ6uKiWrwg2/+5k2c+r9J+I62b37LClhubKfSoYOlyAFo/KZ
U8Z6HtaljUCx4s4KMvfQ4aEHNtY8BS0SPGnqBKwoj7fKumciFrJ1WNoVKT9evzK6DMWzqfv1ZDEA
jonZA9qI1NhT+tUYTeK0MxiDUypelKjfaMbCqGaBhNYou+jKeAa18tl15V9W/mj/QN/h4UR0NKdI
/pizQCOFWzwI/weBC/6/DhGEJbEMjMXVw2IesWRO0VlQvKYWpHH+IONbO45qPO4xT3OJVReB2swM
jr9uXYILWAFrgcwzz9YGnqZLBY7IUsBM4onHTd8a5Ahrbfw4iAHAfrskVwQMH32Bes6rshYZA1MS
aXfvue1wtQv6bVoeu9a/jjE6nHUVuUAFfEJ4xWQsmOADGZnSJXLchXaEBcNCbkYeYR2GYotBBf8Y
6ZureQatP9bGL6v0g6GZNtYT1wQI1Ck/NH7/lQTomO1FvKW+jX5ayOuclStWgPt+6h5Uyyu3WHpa
m91IfBoX+zVnk4gcDG6uWWbmtoCQHPmFnLcSkf0mZDK1dkHxrN25HNf+lD8xi1j1HeeNg3psbrw3
iUKF3uqbpnkkWOE0TGy4w+aWJs7rlM/OwzBAiU+r+EgoJHhz5p3pX6vOjtId/vSs1i39ldqY7Ir+
k0A4763AART5/uIfLZM7pnIQXAMqWCM6IWxo7vNdbhJjql04FQRD7i10MzjU3lzb+YY6/5Zjjtuz
SIr4tKCrssA2qn9AnuGnowAXKo/sZv7smvaO5rb/0CEieYSrFhl6uZM7aaw7kBlrnv3obugiPfBv
zZWHpCGfjuTvpZBlbffgaEhT9A7gtyxCxRngfWUL5Z0umscZrabbqJdgFPBEAJUJZCN1buDLNDs2
Evhz1q67/Eiz0+d4IBa56j+DqhrWwQBl2gzi6q5kgW6cIp5ujNkD6xroVWA4zQNz9IdJhQ+OCE9Q
KJEC+8sH0DRcyJUMV5XPHVj4Rc4xZ+h//jJO8ypu5Lbx3CvR02Dz4/xx6juWMPhXrT55qWLnVvTO
bcoSwtzzCSI3IukA53FZuNeOqggJNFrx1gTcoQYPKc3YFfuAUgIacks+WWrR+4zWI3Z0bE0++iSC
aKI+bSM3TlseLjiMWR2CdG99CLZoadYm4OAnyRhi3ZckXZDmx84Ttdz/3xD/r/ua/f+iG/ynvpq+
/T+EgvyB/9oP2/+B3Mg1uQ5tIQQMuf9eEIv/sPwAiR4LX//uo2HX/18LYhebjm+zuUWT4ELscb3/
dvBACrLxhgVMM4SFts8L/1+EgjaawP+xIHZcz8JdROwhikGyzv+HUnAgmy9PY15HK7ZzzLsNFnNr
Qqms+gVFWFsjxfX8nRsAP2l6Izi4KrkOo6Y4IIlMPWiV+rvSKT+1uaDlCheWLpVLkTgb8EyQadk1
I3ObX2TVt+ZjmfTzvkDJ9Ayoxt+oEQSCHBhq5kStBJnBns9EpjXxmOOGgRrvYt09EgG7m4cu+a2r
gcENdMLIyaR78KCW3s/sUGXLFqRFDSS3Y4pa+Ah6EE0Xj8Ctxv1Q1B+108KxybC9wGqPYNVdS7UA
iRipQcirOPkxJW4iknZr+szUx+YjtXx90xxvB3RdCKv9kpXU2JLrRl3ldmdZBSbnpf/LbQIuYTCr
H4g5zT4Q+lnJ7l5Hh2dbDfz4cv7w+ZVrx/rqKvhoBGs+jDAYM1eNmAeG4mITDIteXbJszHuqF/pZ
uQ2AceyYFtucSVyIKJIgWAyNzt6sACMhu7HqZ3YMbztmIwFNruPvcPifrNqAfGcUPQEdFkegz6St
wWm7spU3vwjPmuFB+MGhKIyeNgF+t+H1bG9Ln/awr7jkQllOrzp3fsI8bTBrt9U2bBr4YjXzmHgJ
v5i2X8s2GcCU5oRHkF1PPHAOmACT6IY8kbv1kyAisEbMJqzmNokhPxuQhnCxcjRRNIaHWVfgauDD
rSHAMJta+oOAicGoEU/3UKUou/PcXSWVQuENDjFtrM9QaoD5FMMVgDd2CviCZ2j5ECyNlznJuhsC
xubTMtWyThOt9nLU8UOi3ZpqKcYwNgcDRk/vK7OciJsF36lxSpQVOUpHeY5MbOrF1q3b00jstba8
kySALCmLdw9qD0+R0mT7DM6yzxrrlUCOjJmUZIQvWXlC1SPOaj84TngtynReMwxf9rEo9MakIbqW
DEwFzrLG5UlnpM4b57Rv3aRcAhP8yjyqdNQP0oiHl7pfDjFvyi7vnBLaZ0wgMa5Tbpq1Xqj8st7e
DaBqZEuwLjvcYI+0Objirxd/oYRiFhF2tiY+qt04Zl9vHXPMcOhpiubKNiDOmhMXrasdXL+N9iFo
Mlcs7hngHaJ2A4opOdWUTi1EyHMWC+9Rde2IbFh6P2M+X0Ko1n1G5ZwKEiEUo/g6sIfIdJlA2LRB
G+UtxatTsR0pCAL803GH3oqali2w3fk45kjj44G40FH00+4+PEHi3g8mYuQOtCpcAnY3/fNCXA0l
nlHh3GuzP3aMPabFbdxl/VEFoYArMWMIYhjMViwYiEztlXvs4T2iaIPtr8ZxJ4EFrJSJLUIOGUmo
RBN52qdK0hAT0hwxHciic9P0JFHNZOcRI8/IprcQ84feYjymNt1hNwCDDGjX1nKc4k2Teq8e7/TC
eH8l7GBHiE98SAZ/k5cIWbwgfPIqiyFB7BtrolfLCC6HvyV9iKMyg76VtgY7/oBBKPxpSmiPXd2l
qmM4zpJzAE9lfKtqefHJhUT+V62D1DMumQx/a9zhRZ2kYHPyT7fxxHmhPp85GM4U5C4LNy74LB5c
xD4xkzaj4IFFd+2uGP7316Fg88dUt8NKkJbU4GQoAx6IwrDVFxm46pWQVSa4FuaIKe6g9xs1gJPQ
rze6YTYtRIvk1XZ9FqgTZOcld/INjPMeVYjjJyvJTM/JBO3lMPsUKmWFVsJpBgXtpv1qEUvbY7HJ
pXUtwuJjnvuDXJaXnBM/aeCY1uYG1sPawuDh9D6X0bzOQkyAoB4JrQ7Wg9eueq/99pDVEG/Pj52e
4qTh77Yvagpu4KLZyKQrPfS8jNVjkQfNRs8k9hL+iv55cEkc6z+KFMnJACRSPkNeWatsfnT6BoEQ
M0C8+QaWRn63KSTXhKbawvjpGGzwOY7WM4ExAEzgQHwPWXCebaaNrmQvzduVykdfCvMaVpU4IU+k
DlMwfWBJ9100T8xswqlSh5kT96VOgh+6/CLqTPc1rqdx5xJm0FDUoSooR3vaza4eHgYLcGjG5nnT
mfKXhyvYEySAc8bVdXoxDLPY2BOeLkY8ZHvx8hjvTlaTp5w38dVSAzlbLT85cixC28m0YQlzJtKJ
VAOrHZO96vL0zIRHIToI3GInZygt/qgDVExB8mV4ufXmBcQprXTmdzunKVIaXmAX50lY+THEzn5G
MYDlN8MT2M3im61DQpxc5n0zxEWRAaBnR1o8F7+YyGNvO9sFLd5zHucmF09Nrb3XpdIvrCHCC7KR
+tq2zERWEgYBb6BX7vK6AGQ+3P8ZxoB/Fb3mfSV5aIjwQddL5tQtz9w/ttFikffwGnIUwEZ17Y+q
b52I1eEddSV5LxUwKlJeGMWSnZR3xvJ3WVAccCiR+zMxTzmBNUNNz2G/rUTwXMVIdWJWUHHJYGIp
ESgUSLCgKyzWIQnYliM2aDaG5xXfwyDDMw/WZ4VCf8VXlCBnhyV60OQhsk5ygydZ9P5FEczJfm5B
d2SmlziQH0Vsdwd2vx+lW+zV1DW8CzQlDZksJA7m5suYTeahy0O174kP3pbuVL0XBV2i4irmS5f6
bLCwTHF5LbiA+zE4sYJEnVdzidV+Y2yBDHUooGWyqdnGsUxh6TQuxAn3Xn3NwrJgl5YwUkLZhRUZ
PgFBFS5jIibbHVHU7zAlIUYi1BX0z/78lQ5x9VGGKZC1OpiYyyPgjQIUWnCXQyD4osXUHLpqY4vg
Me98mqG2yHe92+IDC8PlYENd3vXWWLwVlj2sXUYOq2Esgk06NHHU0rDtwkZFqXmkWmvObUJbCVar
j0bHPbP7wsXYYU8wReTb7rOuik/Yg8+KkJ7U9LddN9xIdNtM0otvCfGYB75E/AcOAXmWVWAUNueX
Zcnd9x55dDGn8y4kaOBvAOUMzXhfHttSDreqDRhqVIDxcjfI10XKLnKJx8vSws9nnWepjVsH5VrJ
5NY1Q/7uG477KooKL20NBy6wxET5a2LlTpPqRfEpnsLExunnmnpVEQsU9cOMss8eGZnd4dok/Rjo
SOLpJ2e09MC0bCsWmsZOkoiSxcXfRJDgh95/5YYwivPxch9ghBPKQsRtNk5OEBXtfWL25E/Lwcnn
P1WSHDwQv9QAzqZlO5eWztHOgj/pNL2Pbr1rXPOC8p1Sbkrgxw2CN5NKN5iZNic9mk1ZDSQ9ybeM
Yfq8YBIedP849ujI4oIFeBoeLTbaQTzG0UjA8G5Z+qegRpHoksI3sv4p/5q9H7XSfMjLGVOHkM1n
YQSffRUfpKr55oPqdQiK32C2t8R3o3fkbS3H4CLYS6+X1jiXw7QTAVKT0EYxk2yWsnrOjJSbgjly
fR9Cx/YTkPjiH0s7L6omfzrqvndPdQ6iElp+9tAasrq0I6MMssbIw4zJJcgUpVLiUxr5sj0bzK4Y
r3lXPzE/yBvCpVnYsDMchs4VZx0/Uqr2yNPey7ShO2eqslrCmWs0rY5IG3fFolFPufNNTRrPlTr4
dboh/oWMG9kmUZ7N6owuXewHeO63Gm7RHhZifpsIBu2T8WKMgE6Zf3A4Jmb32LnOBXZLusrGyd6R
JZ3zIJXjTlkieSqK0fwaZzCaS56Fm8zs/wlp6A1WHaZdMukjq+kZPrAluMKWhHFPmtCaPD1xBbxy
EQHaf/Ki8Ulk1pefqnpL8ST/ZWmKJXkys+9yaS9TOXCA+bw7w/DOxKp8DYkqGYFDeqXcWSWaSzhn
3AqMTHNskH5eTxfEYT9eabG7EU13KReuUmGmOdKxAVqK6/2TFsv7eajCtVm721EL/zxXjMYZpcMq
d+2YtLyy+hf3oL2QOtrnUCSvrY0zKyZQJu3b7yybu2PRK7GxatSKqZWf7S5LvsIsQAbYjW22oM9q
IHJbgbtReEm+MBe0D+7QpNshWDaks44byk6yqYjkuyJQ2o4+olQQKkGxnxtn37rV2WOY8zzPzaMH
x3/ll/qxcuWzTOQfX3VnTAoTK4/0m2B1llSE6Y5GuDey6sj9JhFu9umx4Qo+BwMFA+dR+iAFU/ag
7bzILEyPHaIiWIqqLdSkUzoDO5k0C8R73ExIRJzK+yq16D7AnkWiI+JUGFE2sGamWN1UbHFk7aJH
6TCSUhQ7o9grrF9l37CM5gIi6Y+3egwdJoh3WOCYvA7MUY9TMD/aKv32HKJqzCLIdx6zNBTQBPe5
TO7yL6TW4BwmMr7S3CY+FWkkZmfOIiJ776pYbraUDQW2CVJ8cnUzOCjj2GQ624m9ZXwNbLsKAzzW
6Hj71K6PU2HcXCxZX93E8ruxM3UInJFKluw7PjmXhfgy5Pt0dMULQHuoWIQIbT3RPTSA8DG56W6t
azKKPGH/7dPmIJAvP9immV2chcTf0M97fEI9XTXxjSEpiBvk4PfZXP0ZMDPcB0Pg7fErKToclNU6
szhcw+UmjOKV1bS/GZwaux++aH6fo0j1G74P8o6MgR05nChMfPRxD8hv6Kio70touY7GlTLRLMPM
IRfOLCiUC+cVVat69VuY95ayjUPXqvbdUX55Mnzwc02LlLDzCXnugOHVEU6beOMM0iI7QNGUKtZA
6xLF4i2tQTtoKyWJU1JzsPoeThX3/L9wRpU/Q8FaEdEy3/PNXrVf1nsiS4rvuLKal9zw7I1e0vJf
gw4KgfZc4lN28ojVPDEpomBzFzN5FraIOXREvq28Mv+jVRYSclb0XxhVMbGk7r/M7nHvQXpnqOPr
LTabnGkpuQiyCPBMSvNO0Cv6nT9x7VSjrI/kt1TbmDU+iSTL8p3L2tghdJ4YaddsumNl1E98NQP7
kbBeJ3Eq1yYRfEwle22szHLwn+Hy4oICtPw4ZpVAROSnBNgYU0GO00Qb1U8l38zckErj9jcx6PpG
Ax6c2NiN4IA7n0xFQEi40BSOhZ4xSAaKQE8tFUgFnNKQdbIpF1iV5FikhyA1zJchsNIzIZIxgxM/
P2fE5mDugmITZ+0xixM23o1RDH80y99TN4UkOJiVeZhNhAgsldgO/7odOAEE5SRvTIxrV+Xk4CUv
7avdMKB1B2jOEOXAMrJ06uiY8YR9O76ud5QwJdo8GIs+yTtPvVz+CLM4J2OvL+hBg42och7MBKv5
WHXWj46bGC9ExvUPlae4RwTFJZ391KrnSU3fDL4JQcfL+6xaAaJt9kOMTUn8YZEGl6G3Y3Jg01bf
23l+dGkUm6KsZgZ9LUOXKR79y+yw47Tz5MNOg5hy2x/siAbnHGI0guxrCEDNcOY+4l61+8TrBg6o
mo/NST8QknarNDa/Y5Kz2Nco/UC9eVdzQxHuavUMPPXDGJtTGMcWY6IBb/5gk43ozUejFGQSM7Km
FB1IopE6WY5zEfj7gcTN9yA38Ak6kwXKrDGc6aAJ7UOUEAC9jTO0WhZs2miaGVp0gxmQd9Srd9Fb
cs/2kNE72eYPDc/2Q4yB65onDhjKTIr3QJnXRtcO+5I65lzWC15mlm3efTORbgyXBJhVHdun0VwG
HsJlvrh+7tLTlfKxqnRxNBeCHp0EYDmaTq5EaIRoJMfuH7OZOFqsaTk6hrQJVjHg/hvjg5cJY2ei
BrvOhX8JKEM1nD4h8mlVTVP8UpfVb0WZhomMOmGNDmZBhSTdXbPgwwBUbqwYFBJKb7bGoSGjAT0l
I+aVB1d8bRtJSdBNXG/m0KKRnMicHCv2KGwVRtbxwXgS6PvixouR4kD5FPzOJrG+aa6ctQ5FyltQ
T894LqFATLG97Y04IWTpHmZDH/JB/tdGdWLZN6VsHoqRgEFK35tnWpdc+uqldlv6pRr6QVePwcFz
FYXn5Itz7GlW7Ahxzt7Umseum6dzqtL5WmFsCWlCbajSXRFldhKvIPbuQb52bAgrH66GzxdcDF+m
7f/EM7M4mVLhsqUvTP0BIhuSQ+jxNk3oNrS0GEmQqODtsqHXa5VDuxCO/GTxBGz4BW18FC/Es1QR
9nUH4Xm2WI/OVB0m3S7bKkdRUeIb2AkLjF1r6ccwZSPbdVftlWdzqa9jSCU8m3DoNWqre+Q3ammb
Y6vuN0S6vPFI0ztK97EYjG4Vh+YfGrNjOFKEw8PltBl2FWkMv4wvGAcbz2WB/qOadPITe3wRuNGh
SDjhalka1l6c4O+WGR67wXkyXVC7pZP/Sknhx+C8fCsky2THLHXkEUq10oj7LOKwt/F43yAih2hU
PL57DQzOzsY8vs4Ukuzhf3N3JttxI2mWfpfeI44BBpgBi9747HTnLFIkNzgSRWEGDPPw9PUhsutk
ZFZX5cll9yYWESGJgjuA3+5/73dpsVd2/G5QUkaDBxdgD3HlykovwuJCBnnwu3aqA9rIFlagA1Zb
4aqP24tWsuFYb4Y71dmKrLAubiQm9cX3rj5k8g2lgta27ufnebG7/RzNb27jxcChyt82G3RaqMJj
YkgQYVDYxLiwjiPi8ylJy/oykdzdDya+oTq+v53bYoS/AjYp6aPykgUap+cY/nLQNsdwebHRw79F
Kk/WF6i0L0Ckf3I0t9mOoxO0tLtjT03sQ+1BIFrrpEEiwL9swoD/TAI8Xnf2XjlfqZvNGuTa1Hxy
DGZlLnWX3Itk4ZHTzLZsb7FcVod2aOaeTX3GinvIevAqMz1hxU9qWjNSCQXB201f9dLB1RP5qzd2
0asEDbQUS3xCzZT0KEUqx9ALKanJzS/VBe5dlUZWdhP6adrvYcj77/YAFJWOGLvCj9kE/q52muRn
l5bTjbPWXQ8WJkjkasz5Jiu719mjocpdpo8uwl3Ld+W70FW/wj7T+MYnqkCdMW1bPYxO0SKzEYfG
3V0Gz6Wuo607SXEE2i+4V7vgLora4nkss/iyQCNY3QlUJFtxKHYECNfcD0Ze5vkUMBaOkIfA5pjn
iyi+CNOlvAxTdQ6ojvXilKYAK3Fp+7UuZCE/TEzBEuGMG9w84NalPs76V+dyK02w5zsxf/UJdZ5G
C//aueENv1VzI/tSH0xHQk7NZX0MZocFzgLOfGl4nAWx8beziSA4tuMHrYSPHS3q58WAaI7mMXoK
1hADWyoiAqs5FdvvSximjCKG/G+4MnmYv3i4julxAaKUaeD0mZvfrF1jpQ0vta/TYUeYc94TIkqP
k8NSIy/QttMu9HceKAe7Vkhu8aM9ieATO9j0g4pzUBELrz/y3B6myCWFGF1yxzljx957KMP+sejn
B7LMPDXkOqpk6g6z0bjHS8RNPFb5yCTnHGWyxOc2Sl843bzwHSVARSdzJcV77IR77Uffen85N2Xw
WMaj/I3mhQXGIiq6es/627jM8n0PDxkTt9d88+dJn8EG/opGzKj54CN0j5KYp5vwtwoFqUFt7tLJ
+3IXXsa11cv7hn2OqyDEj0YgPWPFYibAibTtfW/5QG+nWmECfB7KrN8RnyipUSW9rvqYHU1me6ce
i0GlWqoB3EXh56qeGqs7h23IYijgzMzTnvDcQC/akNU2DQ/Sv5+rmCreylcPXTFiUA2L/qCGKHpH
/s6gC1K96k5avQVWpXjCCJDUcFx5hRfWW5oHxdPizrgSyMuXT1nd52/s0cBGMcxyPC7BDSe/sQ9s
6xw3mqmIrEfETBNMoAPDVpQZ+wzr4AN9vj+aqvzl8z3nBQ9+HAtdrc65k7A9yUpSVGHFgZrO6QCj
QvUtwJyI5M0QVCX+L16EOURkQFz2ss/9sLxNpTdfkOCpURNt8+ziZ71dP8yOjNzWa6S7oaD3SWAW
54u34Ky0ECjHPIQrZ+UVVZQ49PxwwVpnyiPucFKvAzXcSzScW4VTqSqyT+gTL2oqbyjQ2+DlZa9J
s2se47zocj8/YJl49dkOAe8PJbMz2V1AEaxaa+tBu1WBcci4xb0zFQNnbvzYRYsdypXzZmn88YPx
/LFLhvwuqYvllWz0n0ajcOeOXvVUFlnAaJK5q5Ce7mkoj68jxPynek6J8bOmehSO7K9tV+GXHoK1
eIOowRSR2kuEhfZDlOtby9i4K+oQFkMRWGe/oxytg9V/4GvYQ9BL52kLSGc+YLygaLbHNydGlV0i
VXfkHpxP3p3OEb8xb/uGRSZsArSQoKJxoU6epW+piyxADqgmu5p4gPpkYqbbvH2NllWLc8yO4pcv
x+7Odr7w5i8S89LE/m0nWgkimGmGrg3H4F8Pm430nB8EVdcqbn9XUBZw5xD8+6RwltobvGjbqCdN
heM1f+mMqEhiBuWdrxLvEs68/g2+MLcgQsUPfhNR7zxn6zKrbYlf0oXVctYs3UuQg6EZ4NGi2Hzv
6pKbV2jeZrK7rQhN3dSqHk+GMlRr6spvnBHbrTs636wOGLjxqofSprzQx/W8iYLW28IZx5w7s7aK
l5zvK6QHKUOU3qLHfcpgywsn5MBkTZ/gUxLAB2UXPir67fGsluLYoABnyvpl4SnirwYbEuc6TLy0
ZuldNlS6+47jsh+uV4I7e1zSi69d339RAk0bbsmBvc05IFTVGzGfmSEAXdahl/UhBgo4UScfhOO+
a9e6ept1NgLyFo/ytxp7YNmll7pWAba8dFweoyVVd4wA4AQdyktSQdVkNl7rdi2ktnm8hs3KKi4o
rKbTYKcV37KsYzvRAHAeLNmCws05qfWPwaCym6QlHDfUd1GtEuJfnmAzurp7TI0EMgJRw17gvhBe
Tk7RaKX3IS3dO92QYdlYWYNGWkryjhMKc8BhaUrm94IFRsRdeuYKkelz7a32S3ReQUrOKcCBrjtA
l5XNaWxD94ihrv810499aqeowy64GCbYgcKMtJrQT52w23slvqPNuGYgkkV/eKiDF5teJPQNdWjx
w018ZZC5aWjFA0zypXGffTJkbK8nc3K7SoFRKcuLHxOoqxMbxiZlZdvFEgQ259LeiBoluLOX6GQK
+wFyUnPp8cXSCgQtiN5VgNZVK/w1yN9RPJG5J0ju7+P6uMtCQhJK96wvFIvHonSKs1tRa6JtJ7qE
urmxl9KCU4NamfnvrcF9PUxQeIAq7TsKhPd1wpM2my15SwqU7p74FMXNr9bBETutrW/1Me3yJ43h
MRsuqG3b2MHYUHOLJ+x9bXyYoXmz+YCAKjOL5rcezQBbY7/lBnXZr58tD0kFiy6jDJEUDy2YdnZ0
+PQwOkittXPE6bxRg33XTf54qIYBw3Ywfud2vRlF90xfEv4L45yRa1HXBuyLw66gYijlPirrjHrv
7jiNYr392QpDa6G6ez5khURWwMnaGp7US0/GcG0jDkrSAPZPjVnT4U5JV3t3RGNIQ7ZU2h5Fz6in
Cz85OYHjMoKHDLCI+vLM4QCxgcCnrbFwcpkVKS56EY/kPpfzUkH1xNxPHKanVvalwlC46WmC2Od5
JTBoZg8DR+djRpz6jk7CvTOa/pR67IrQmLiGQrwso3WMq6l8oBmhA1/p87hy/fjeIa26MwGMf0w1
887penFSIcJUhsZ4a4/Oh9bJysKzszP3hptdk6ioHyjJwJCZpKvHsOccQIp3K9r256Q8drSiul9g
Ru3w3428x92XzmeNYpI4hymscQuUFVywlMbhuMneq5YNoaG5EiyBWXa6FV9+6c73iQZ4nUxtz1Ey
mbHj9xH6tVbflwKb4Jiz5UNYr2dxpJ9j09CDlVrynQz8tqpKWJt43jltlD5yhBzN6n5mwY4rPeOx
uPcq+xRqcKcKMjo5xl+cYvZNXR01yKhTlLQ3ttH13s+mhWqdHvZZG6YQTiVBb4lI9hbM9lkmcIvJ
2KYkSTfeyjiynensNhkta+tzMf2a6+AQExgdBxXzqE2W7SLkrR5LBCl3T646fsaFQhMR5VJ4ApPh
Vin34Alk/sp50rZlP9Iuyxtg8J+y3H8DUDrSGYFEC5Rm69ksb1KPCbZJggc+CevecGzAOt5y7O7C
xj/2bonjxm0T5w5aDj8FcpYR/U5j4jK/JYc8ForF5JMfFWTy5tkF8kW9uhezBpiChF4a6Ensxek8
Zpvv2LzWUjnDFc796EqfwXMwhsWlD6nk9ZTPyaknBJ6ScmOSweQt80vEeb9Kw61I1QO4pHud1E+L
lZAiH45TGx39Rj0krn5ykkJuMPPT3Dm0FBrZwXPkEFmMukHt7TQo2LfFsG/dusg3gs+L8oBY/Na2
j1fapi7yu01MjqadWAZbT/rpC+h4qsGGOI6IOpdw5uCeIYEvNW3erP1QrPUjlI9tOLeHwvTIMzZv
PVLi0X5MvaXaM5IGwEk8gSKt6yomrOYEMeYs7sgdOKVFfQtAbhF+a+NzM0TiZUom8r2c+r1gxx/O
7exVkLG8nMKkUih4/91SPVIUQa0z5/UDPWSroiV4LpGSjr4geeDAC/3N3Cy7qsudM0fUfDfUbrHX
q8pp4zjYVjMDEX6zO6/V0HiFfa8r0BrYcWCbWGJXBZTPG7U+YiUmaNcBBRpHzW2MgXGvk2BGVUq/
F8kc7+gS+g7BixOCxKxUNUQm5ny1ZrOCSHW5x9z1Jdp6Rz9sQgbfn/eyrVH8FylJpgxm76uUaEJr
xLGwPRoy4gfBY2jqxseUL9w2Dpsbk1d3YnLudVa9rGroocXPdsaCG2zhvOQHIVkVUJ7KwqtKgpd5
olRTT9Zdkzk8FIi87Hr2eqzTmydsZiw3l/2E9k7INCKSudz7WUQ0bl0UDwvMfFs+2dZMeVClMd3k
37IS84KA9VBZIb3aQgd7bUHycySZGKzIcEq6AfmMrkLrzrRdfLTioLegioCSiKv5Z2FNZLY1oJja
gwUrY3Q2EkTESdecBwmafdRCzxr1XD0xT6qL7kXP26e0rnbB3Z07f95SQ3Qwbu0cqjKNtn0wPZfz
GqAV9THxoS/rUMAjjId2M8DkYzqL2IgPoLCqfsT6tHIPtEzMLl+kc5iT6Ya5pL4YU1nHJqu6K1cE
QrTMi/eIBkLaz41/LRMmvtqMb0bJ8ZS6wtB92hLdikYsgkuzHFnd+XdJW38NbBYI8EQjzJskebCG
lmcaz+c92/h9G4SfRdkz08URxJG2PVlDMOJ7XydXl6kMuSa8BmL8YA3bnjBr8vqEOrizJGiXEpzG
aVwUQv0yRg9gMXC2BLa3y3qWLyHZ3jvMdITDHDN9a5labvizXhKZUIyAEfVIrRndrGhKMBBwcu89
vNPkHhtxUHrIvjHpg59GSCY8I4MHYrHNY11BnZgNoxCnD/dn1Ajg5cJZbgMzAaVUfZ7sAz/Ejq4M
o1HQ58fU7mlkg3v3KHPPuXAcGm+NQ/0LKGuH1RYnx27nq5pMbTTPQDGy7hfxTMNxOg39b97gPDBG
0tdQdnT5MTB2bExFxKLkbY6biU4oHG457JlcEE4dPXYXLER3Fj/9bmiAw86SyrDKOHH9YUJ/trY5
Pt/fzlB7PNTwdG1iOt5tDgEu5tw4nuxLK1uC75lpYaHHQ3Lo5tUDQo1MBCiiktFD5lTLo3FKRBoo
pwxj1RSBU4nq2LSwmBTEO+kkDDLJUgh/fUTjTm3qvZFGE+XhzgAY92k8Kou8hYBXU2gcHG7C1EZ/
ZnvyVLSjouLBKamB1JxXkn4JHnsiXzusreLiNizL9m4C0YG6qdEOOE3iDrFQ+3ZBNl1C6XwzVZDf
xyPjEPjg6+gG5tEenP6Q5v2PqnbvXYsTTuqyMi58p76hosOiB5yddVGtFJsIES12+Z0VkmJXLfat
3SXnyAL8EPr2g0yn+TRUFblMDYYFIV4PbzEzbRj0exmA6u6Gi+DTSdL6RxVE31Ne4yKO2x1qwDWE
mDD1+V44qHzMhnuT0jG+sQcrO/S8HdsNHqzopo56WFuTl3DIma3L0kb1Lu1i98gU5O8hOspLlHr8
mRMbczZIw4fTzgdTiZBU4giaKobVTigq31MOJW6GCVQBqUPNbB6H9o9Wp3SrDiYcXhcQgGv9SPqj
IxK6i+cuULtGhpA/pACswnALCSZpwqudm+6NAeyR+qQeQXiK/JMVEefMOLls0qJKebP16ZcqElrP
lHmqpDtxBJ7vYe18VZ7DWto609FzFWlFMHe6qw0A7rHBzuderaoB8ez9JFDOK7p0OTcS6CQq54cW
wSrLvCiHRfEGc/Yd+XBw6DVJSLcvqAIFfGOGiZc2vnnoJ70/5f6PvNGsCWQnaTJdSvmjsZrifeqY
7OIoARbZOANdQ1Z+lmPp7R2nnB6q0r7vx6YnYoIeeVUjQvSGw330Hq/xFTev1CvI1mWTTWV+RjUh
OZdI5mHeiXrs7otYOC9FljPYAyFb56f4ouPAZdVA+lZalvOO6PoEQqS+0Tm3BwcE61fRexae9qQK
XgrD1ySj+vrGMX56osMZmmshl7c4cZA9WCB/Yaeobt1iTr8l+GZZUljWuXRqroexfwye8wn3oNj4
SZneO2H53ue9e8txZf4uHOLXWKgJxWAFIo6o2PRzRjgDd6nvBYmShzGBjeGoNL22XNx7nspsMpqc
ftCMTzJryvGs0yz72TUBrmBsGsEEDdLtEf3k3PTX0lniu8Kai31UNLtZRem+aWzi8B2s9nTSP9N4
6C7DiPqsclzdExf8LvVmeO0TUKAuysZTRpPcR1S2005DkHzmfoWbX9D6A23ujDv6Shbxd+mN56WL
ussshhXxMqR0dfamGfaeO32NJX6wJKfQ3nUAPYR9s8YZf1l66PZtYqrHoDcRq5wu4Y1l5496mJEa
hW8fwoq+PY5ps3pOK37jEQfCNhdVu3N0RotT6310bkY/vGkJjHd+/0vzgMPj4ZGUx9IKQXyIEana
xTZHsl+gg0YGV1umP6vIYq0wuv6NituvFqp+d0KAKg6V1etnTmDO3lYRFWIpVydJzEc6sHAcrYTb
xvepmyjml8oiABQgD20DjxwVicI79CD3Ijn54DPg3p/T5V3H2DNZJQctSkv5TOUqr4IWh/+pHdVH
3AcBjQosPfypLF+KXLmbJQKmtQx8qGWGD0XriOd3MnxVSpJHdArgyhWa8FIK5yA7gTGrn7GRyLBL
dqW0lsPYClz3BdX0p67ykF8m2ZbUqw7FSQ6Dx3bdZldFlOydswf7406dqVq/dLWD68qEbn9Swgsv
ZCndo+6s7JxwkEX9sCFFFGCE+7VcDerOxSM5QySi89EnTEG5AL2nJciusXJoLojJQEy8gVQa+w/h
0tn4TrR15K5YWEotVJ4AJvgs/QC+WYzRkpEhh+3gp9uR1OJRMHT9wBWIN9JBANYI7cx+9nytMVDt
vSbmTRjZ34dQRUfpBPh7R5RGnt0i+kA3YThSjXguWOdvI4tqkVap9ilvg5tAyopCsOm20vFnshhY
EFmZXlmPcsDLRrlPsU+YDZpIvZU0q578ZKBUEp/EdpiyT7IgrybhLAyVG+Nc3Z8h6UynznJ7UNue
faja+RtR/Pl1iq177NgI0zp46ZM1RVyJ9wFCLEXaZOsTsdqJa6A9ZXlX5u5zEFD1NOqWuu+sIDBJ
tge53QOcKqNjWYZiTxrzyeFV/Ti2WXssLBfKdAyIAGxFJaipKGh2KfLxxSnNI/4Db5uiIuKjXXey
M4qsoK6PtF92x1ZhP9a5+63+8wtSlt6TxMYBEnVe9hVYwK2zxsqDFLVx0/m+tV3mFtxUI7aW4Aib
UO8V9LTE2LagYYfp5MS8zaNHLf4rASuX91mNpFdZ9akeE38bKGCPeN3JklhweLwm9a5xx/fSj8ga
4MHtQObpRpafGGr0KQH7GxUtx6Yqo7khEXd9b9nbuHZDroszwwQvKbsGaLutPKYafCLseLueZw6m
3EnW2S6ChMs3lXMulcfg22w4NU4t71sf272MZpb5Vjf1rxjJR8gTa92NtBt2bNbnMsSrPmTLLV/s
e9PWzDtzWqAtrfNWVFCNtsjxqsif/q3c/N9K5/2/RmaV/zOvv8+jH03yD2TW9Vf8LXjn+H8ogeWB
m+7PnBwk1f8kszp/SE/bbgAuxQYZI/4evHPdPxy6s6QvHDdgDeGS1murvov/9/9yCd5JT/GrgLP6
Stv/VvAOrfsfc3eOKz2+rTY/I3+QK9z1v/+V5DsmITh5vkRjFKX34KacnWcxoYN4rgSN5zGWqJl3
D/dHXzn2BhWHlEsm+8LGFs0pXMEqs9mTe9ld4yZhu53xTZU7BnI7pEGvW95s1yIB4jUVQQw7G4Dm
+fxrvc0mj7hy5wBeORuIfE8LuFHgCkSI6Qf+c1MSw4d47C1PWxt7clSEhF6x9i6dHG+4DCJMSDaf
DiPZ9JrGc3jtwoU/liV3Ro2MYX971l6u500WskShs7PPItpedFZjBR/L70NB05H27h1Z3Mde92Yt
4WYa/VsLolmGph0ULWbi7LBumz0iX0407UOn2MdmOoUlaYXWPvH/4eJP5bCnOxubqs/5DI+d7B6m
QMifnvMK3ovVq4id2xTdEr/61oTNnmzlCRHrR93pu9Cig9hPL6YOWK1OzEyKkqu02y82v7LXI/Zg
A9YfGOvEMQfQH1IDMgb/2GPIaoA8+QL0vZz5JdQlhLG1NRCtdS/fyI4c5rI4d35g7INVozH7y2lK
eJdYSCxObVtf80Jcwp6KV2C2hy5rHhNV/Yzw4mwUvTgRAKLzWkarqM80Nnn77Ju71Iekd2OcjPFj
u4hDl+dnzwyPLlkmLu9bo15TUhqV9R758gDMFnMSGE9J4r1Tt5i/uEgTvuWK0i45Rm8+j/OD14K0
oYz3OdYwDeeXATypk8RHkDUYAXvEA3YHQAd7/D9ZgPu3XwcrnsnZPvEw/YV0OAA4uVRzei5m98EN
A+hY5JbcZF/hwMudkXWoelIih/BKSwzx0VEHPVcuWXPTxZZN7y7RGJNagmk25yXvsKSvUAgpogKs
Tnwq6Z0XlrSXtnOPUZBjDLQ+VKVvK0N7Y1Z/spqk8BGoKwNSwqeW6PahjZr91HhPLLR+9y4Glal9
dZn2oecRWECz11a+p7v4HgFj12LzTB3g89gX3CLQ+9mRZzQplsJryuvJZ09hcQIcwqdwtKi8LiNW
m/lDMIjsJR6xhE/kRfIwP6lsYGmKLV0LQwTdulFhUr839W3PRmaDo8ojOdW8WvxvjoU5cA77+6KK
t1M+X7UPVKoY2N776X2ETcghVztDQ2jKWZAuFCCW8rpFBR6XiF0HLPq8ONhJcvHqcItK1u5Jn9OS
W7GBz/XZoxYYt9EtFeucrfE1icS/G9FPhii5zUL7JEx+Q4EDVaWdetBmOjd4jSsx88oNyS4wYbIM
arfBmN2Rhzk7A8do5f2ewCexqDgMfEMcqziLEQ8iXbuOGuv7zOqCB7lgZmv761DcTGx+No7j7IY5
fs7UohHJzCOxlAv1liMeiVHAl0GzbfIv1dSkh8PtGnPo8nkXYLth9529w89wN01P/NGleTZVAp8B
3eksMU+x5Irm7JdZpFV4vEkYHssImxSHPKDE9yOuiS6GmIl3eQKZjH+5J4+M4VvX2XNqq+ei4/sX
Oi9eBp0la455yF/dj260XbASaTeJBZaI9FtyQW15mCBOz9NyS0PnVfQTeWXUKghKHuf+GMBs67on
J1hTTApqnBxui4gHAyM/N+7vibCMxVZW+d3JZnol/7i1i0dGH+AR2HaBQMZvcz5e3HC+d1qaDcEj
0BWM70Nc/BmbmIe71E3P7Dz5eDJ1wiUNxX+usSF3M4FMgcF9gPMrcIL4lfeTtT0qkM9fKeC0oVRz
K3KMHtQRacu+FXaNewv0hM6+GtgS341sKD0Ko4ODu4AdzzUU6Ye7xkOT+FygR9Tu8kyk8jamHhEY
+ATKbEKSvcHUz9eprLdu7x1ywGMT5nmRy9+LXx282St2vNam06wYlhidptbfA+T8rrPuEBTQGNp4
vOpenaXocD1D2qtGveUTgK8b+AAR9U2n+8fKra/r42gK4x0wbec8uV9WGGwHD/0bNMmE7CxKmGnJ
gycm6GQQaBLy5I0GubhuaRfr9xTesr64ccm49356ZTXBcr1qzr3Hxy6nuxFQIUei7H4KZ0QXCgkX
zgXwbB+AqkHLoV6mWp4S81bUZvrU8XRyq2e/Ic4QJJcwE7d1ZxW7FvZYuwnsYgagNlUwLP2pIiVF
0JfHnu6o4kXGDKtfHerQWzx25jtm4b48jU0YLSQPZYComI4kgKqWV0ugbLq3MZy/TkuQf8dtteJi
B897mFD6aVemsOiDZQadsHPh/ZxL/ugNCYmZA1zalldPpqwV62ytM8Y16eHaxzpmxgZkcz7OS4M1
xkFID4oBEA6E7wXDdtz+DBptPcu+9XL2vba4ymomz5+GDdwZPLpBcsg5jEF6MsF4dTOwbftpEtlX
62qSBKizzZX4cAiAt+25CAOwFw5Zhjv8WuVu8cViePzUshHxXaB8RYhurpGiAxTRY012mcCGtkx/
jH2C2gfdsBo5YVvDL19Cv6TbDq8Y5XXtLN861fG3ZULCqVizXdrMk0u/UcIpAa1hHIrqmhd9mpzx
IqoWWLHOwFTD3aBwaMmogO4b0pphhguAng3Lx4Ss25ENIPtbi+MQPRTXJSWPexynrqBMgoctSQyk
j5BgGOdDrArCcvcTNrxwZxGy4GlAIoUwgj3MtIg3GQ5/39frzZ4ZePLxEgqQR0QrrX3aT3OBeWM1
w/pE4E96AN4GYxHQ7QaPTu5fhzQdkxXvo9We1U813o1TjMQa2EaV287vuvaohzYN703hNuotS7wu
30qG2oVdY89Bph2gPSFh2HShZ97CQbhoKRC5JfER8xTpFHtp1IvyrcZvQBNcUrcDoCb2RvytNC6u
ta4t3i9JRYaARCIicStA4R7y3qKT2AvYcW5dx/WWE4uTaW2nozhpa1fEnlCCF0Li3D9ihHgYLL9t
V6rifvQFVgM+/G51MhMOOWMcbcEY9RIWpB68/h6xXb6E1SrEZKYx5cEYlMKTGvmtMCOGM/1Nbsgd
o3wric5dmKxKScm2di2l9uL3vPAyTHBsA21E+alXO8tHMQJBFpYPfGcXc4MFZybwQs7opmMva3FW
qxCYWFB25iIXiJrg2w3RIV4uzcnDb/KdnOJwDeuRVa8TUMtcRLmSPGclDnAdcZWRp1tiLnCJh3Xr
gs4RMrnzMBFdMm27BpXmTPFTn68mW427RE3AIZFH3I+mTOGzp9EAz1OImWqavCQzLNNBXfrJYFId
rUxdR25MSHNhDD2BQwWBH8vuAdMRDUfQi5wGhw/7bUI0XoL0uA0Ye/k3pDnNrp50Nx2kPzrIK3Hj
r5EUubIPA9l+zD3s1U1gwnFkwiACvPXTEA4hLx/b3Ycu7t4N5rMYm5aM0SNVqDCo6KrWhFjzpfpV
tPXws5co3LiBe+hLsg29a4Iy99XWtBzwq/m2kEkcwh4QE9Qs23muA35zu4jZEYg0Fs+ZJ/mU4jwv
Tn0eeMCQJHMSu6Lxu4tvCnh/N+Gxb9Nq16aj85NCYlEwBo4rQmK0E5ycEbS+gZkPC2ZY5nDMiiQB
aupZj7NTLGTC6BN49/QrvG5WJIXb/+pY3nt3Xpz0j9nQSNSsCMP5xldR8OliRQephzP9nmx5V2xj
Cp7IR9pNiI1G83a28p5NOhdYPWvjyk/guMSJnNGj7ZuUivn0qQhq9mHdVPJYhKx5N6MIJeOI7Ytz
TFZlIfFeIMTjxNZbBiWetwFe68/K+PI3HZPyF3l7FktWPckPZ5Reuu9c7eO/nBWxbzeLR556NDoX
rGp9+zeLO+R7aQa0UmTFjHF9qSg0NeRlGBK8mgXQklX6qWoJWECSy9rPqV37ufTY8/F1tQJThs7E
hwRbmVeSCDgnSWcmweNjJeh0nj/JpobRjZaMK66qA3oyYr2EfJt0wIsXCyD2BqdYFbe2nOjmbRbb
vRmMJHyCoymCmehn42E22od+O4TWtBtlVT/G+ALInfRp/FGrJvhlWyx/dlxqQ1vc7Dcs+SIoMhup
xiE9sAmbnnLhlo+cn/sf1jxiADTcyMkeLlfDJoxntt7HcVidsSU14OBCh43aBNx94hnp0YqnC5K5
G/Zki7tfBPI0Jad2TESRTdm9qZSHTUMhjm3zosF6TsNA4m7/pAj9W4rN/6eNO5q6xP8eqHRHhP/H
/FeeEval/9R1pP0HLVGU55C8YEmkVjbS3xp33D9gJTlawPIN1r2m9/fmRY1443BEs6k+l57tKdSW
/6PrePqPwJG0KWEXRf0V8t+rRP9HWYdVoXJxdAnfWxWiQAf/JOskaTebDu74ocZMC8599tQHRhv1
2MxCPcjGYuHIWEexh87nkGeN3Vr3fuHCFM/t1R9R52zj/3L1/i+lUTa9kn8pAeIJKmlmF8TIhJS+
8vx/+qEcR5sygqO3TTmnvMZAnL+TlexW/L/bE9TJmR02rk7sX0OsofRXbcD7wSlang8wTKpf/+Ln
4SP6Lz9P4HrAsDQVSI6/Mqn+on153jjExvEjVFTNZgk/jMu7Q7By2OC8JWGbNuwtfdc13a7BWvLp
Dvj/oLZGUuAjbSqGprwFGV3RnTZvo1hXP5IUxz/Lc0N33b/4cf/L5WPdwMcqEKRsVzn6ny4fD7fG
bnhCMqkty3Cwy2p47UHC8Gqt5+RnXxRk2ApJGn7bt0PTbyM/cX+oJICQ2oVO8y8un6P1WvP191Yn
PlCthXJdJaXg40SN/McLiJtq+RtlZQIHm+2Z4ZxpZ2aRPPoFhMkt6AgCOqEnOrwSGTmUYxpMAmAl
J9yE2KRc1MGXS/nbaxIoSNRkQqplgWaTJYxbb7iJjLXgXU6Nh4DoLjZB65K8ec/C4alusvwu6rxR
b6xWpPm2Z47PTyQl2ai7fduq3dKW3ttAypNQbdfh3KtNGTL8aaiF8Rtn3/xZuRMfOsxAW+C4Z51z
18yxnM5405Q8gNWIfrCstyeWj6GKT7kYGJKzOV+gTEceFvUc3AS+ac904bPXNZ6BjBJZXwGzBoxS
YCDtjREu8d71jbHzTTA9ap07/8HRmSw3rmNB9IsYQYLzVqMnWR7Lw4Zhl8skAc4DAPLr39HrRS96
UV0lUeBF3syT/CFh6YMt79UMszGI9U8y1uJvTehHYBNUFu3NibLXrOw8ggtxQ7NoGtbY8mlwWoA2
EbbdpGxJJ6BETYu2Qw7vyl3hhu48VyLBAmEztMQA5yHlqcsZby9Ek/qIDSulssXlmnLqnZHFHRDt
+SWu+IcecrCBNyIZCmoTepP+o0TWoRFQB0l+tGXqDle9J2B3pvIiEnfCzdn++cR2D7bt+46Cpj6H
zJPOj1B+9QOpL9K1yvlCGWAUI4ctnPQBho7eUYRZHTLfverI4hE8/2k1G6SZNzOhinFXRLrYxqFV
B5LvOJqs2juoSldYq9GunKY9uDKVdz2E5+vYpjdx9JfB/AyrjNhRlvF3mt2rBnMmQfM037apHY/k
l+DyYINqvM8hQWnihD+I7m8rlr3ieS249kD+uTQQESG9cYk53y5qRhINq4S9K2ENQGBVXmCZ1PZJ
8Z+jcKfqGEWL/l4Ydr5MD2XJpJ8xmOXPGocOIp+FWLATrs+50Krku8xC5CpZDx/Inecy6Jw7R3XV
nwZC6bnFRk3/0KXxEMB2+C3yQuUED0R2onVA/0y14+H4bzroq4EeHDw77P59MEfXPpuhddNGmb+d
Mys3rVupA25XZgZNNimeLQUkiXgJGxgBnqw/mi768o0P8GsWD9U8vjWNd5etemCDWpWHdtCM7ZFN
/dtBS/9WQTu1sLm/Wd2CWZ1T5B1mnj+TV3n7XjLhsMd7GLzGAdjrdIeUQG60KzIcf1AEqvaTlFt7
Q1STnAeUOgzfBQYOcxz4h/6rpFd/BlwOlm000vxJdFfa7DaAOEnMnwJNl8u0gKVfxD2Rq5wEPz0g
iVOlx3FiV7hdbI7z1Vlsh7Tmks05RPhaQ3rdQ4i6rY3mEAkvCX68BKga907ygac+oBRjN1Dz2DxO
yN2/uR2G9hosBnI4t37Cront3yENDwE23crWdx6cCHucVgb+27moPHrolp635zYltz6dl8T6KC+r
o7N9n5BH+KFTxqnfRWlyPEtt0Q3x1jEOtW5koXp10FGiYBpFIXSr76jMx+Q7p7MDt+KUkfFL9lnO
yfyWT0YMV0IPXXiHJ2R2nrMyTsKrZCmFe7V4Hs66uA2XgWwNd6YF6FORWfSUcMlCn0hr0freg/bY
dL9ltgZj5nSJ6hbAG3SsvcILDuY/rasidVzj+LKZXnh+NoRrk/UHvxMuLlJ+UQcwf1G5Fx3gKSct
/v8wHMHapK2WVHtyZh/73hi7Y/HoWfiAbRZtU6/1zD1zz0CwEdQsnPpZ0DnnBHKsqExZCVq7RRBS
ghfjR34afCL8SPwc5QDUh4C2nseIqdic+Iq8iV8LPV/fILNYSwEV4733NLV0ntyD8aVeiJ4i0K9l
ugoqJQLZZCyvSx6SbaPqsr0dGy904ZC1c9rg3++n+npMveK9R5qCg9E1iXczDu6c30tDGPvKr2ad
sbntW/c1kQ5blRwTX3OvzVqSazEp6P4lNzTQcWSFwRvuhbi4iRJNqkRamyMPx1gpm89WKF/62BkX
P/luwkSu54LiH7gEpJP4Pq0HR4hInBjPyYo9BQrITMXgMVrmkoBtkTf9IVtpuVtw6VBZrbiLGy43
cKvbcKWC2A8qQaISyzgtFhfONWDBHO7E1RSpqbifal6E/wIug8tpNvR83Rif4+Qeou1CRVPCDxqa
TGQHIfb8fn3562fEs4ad9pdyui6oDCc2mEX1vRYWjj1ZHRTxWAW6u03oxcADlmY2rl8d3Q3iPeq7
NjsvoqWaZ+vF6xKQZe4MKa1WFhfoYUcYYzqlEgA9C4AebNtSzyPeEnwgac9NdKjT6CWLyhqePI9p
wtupcoyiu8Nycz9alUp7pSDYCnhD4Yj1u7Xhche5bcrtK/Lo6AqqhJ8CTpaq2XK5R1TvCQE5L8mq
/eyMTzYvfpJ41fl95wpSxUHf5s9Iv96fOHFPrn+7xmz8kBSSkLVAjXSobfYxtOanriFdBT4xU+pW
rRfRDzeLvW7ybdKRH0wVNkNFB3knNo477hYinTkvXLcnvZR/e0Gyz/thH2UhSkt/r/lUS9J72veO
/azu4zUUT/DxoD+yeqQ4+RomMRP7Oh8lx2lvcJUO6z5b3Ie0Dn6Ble+rIEvOqaA7ZrXF1aplvgFY
j92m0Oe26F+gW16xz3zH+/E+pXZ9zCbxhHvPueY3VW/6rPNhHFRYajkDEeLVjSvda7Nm7+wm7nw5
vi3AHBNEPBsC/YowXpLly7Z2Xa+jYLyBa/mukYKKacofwnGBHp3Aa09Ve60QNONpTW9NtkyHYAy6
W2HSY4kgPiRPEvzWooGOaaJev0Mb/1Rm4kpCS9sGfv0xV8FYncjR0gxUlU54iNO838uhu60rMRz7
lpE4LZvoFRd7tq2cARXNIbgGtMHlC+WJwY6isCP13s6EfndrmrQnOev64Pr1eAtq4VpiUqfgi64L
79FdgBat7Y0R7nHEzeVAJuP3BAKefdhwLcP83K/dll/reUJBP4ggN5+LBqCCuKEufEdEa9oIgONl
N/9vJImBUoEQ/HQm/ozn/qTj38QNepS8ID9E9eRuh7E/SamnM5xO8mO4dOAG1v5hdGkajqSq91jp
OE8SCExeT07ZT8f6Spicd3ZGjigy9nqR3rtdnewhWwJg+FaNm77JX4MuuF2Q/nc5HZR7PTWPBM/Y
HlqDXFnw4WBpIvxexcm2wDQ/WL1zyvGtDSgKXZz0B6wSMLZmgjxp/B73NNGnOHB9EOTwfwJ3fkPE
LA+yqBEHUzc/9cxv7IiCj6yV3V041AI3fEjAcpBvKf/68hIjSf3XRpCJi8oArRy4P2HaFUEGH31x
GG1XbMvS/zMSGu8VfiryVOhY9KdfjYPq79ZM20MAPAOvd3USkcY55V9mL3lTWmoEwsGbXhzeOw/O
ZF5anTcvTIJUJNJJKepvKHXrXZ/F2KWJOjWIRE0rzEGI+Ta52MgdduunCwoIelZX3FVzkpAfoWSS
mD7b5AW70j6LsOBzUQueC4ERKKqq03Tpriza4rUUdffhIR8dy3G+XpD8bi90LPae620XlPNOS8pB
ovx3KnzGKZhH56UxOS9BE30lIvLu54SalA78IiMzBFNtnQsvZfyH6QAzQzVRjtcnze1UDAy+gjYt
Ok13CSfPxutYNqggZ+5NQ/UzIxodC28i5ts201cdx2qLGsV2roATaWuvOKAmvFCywKfRyyev4KUp
HCP3DnZ19t5vOh5RmSKhY6yvVHgA5skPrqPSJ1QOA88GF3NAgV41jsHtnIpkKxO4t6YZr/N2wq7r
XpeWdU+b+CAlvanZz0j1h1K0D+NQS66sLsspfuNEurIIq4Uo3vo+JDuo/AmVOesWxjteoMumj819
TKP3R04v5jWFv/4+MKwo2omeBGEaVo2sOHYQgefbwibt9RraaYc7tr8KCRFjoBhpZlm7P71KQBLw
+T5STEU/u5zpzQirfjivRajeg5yoJ6Na+CggDJwX171rUeKoDHO8YwBA91lAlNyEjHf7AffC2bNF
zZchsW0VgpYl0adXo8jEn4IEK9nqmnejTBqSBcxLoP/ZwEoZNBssEfdQN5Hfk/Y5cAe2/iN/5TdU
ZHCqXSRKyut0cSxsq/9h1+b6UiruKu0yENLQsNwyA/MkHfWmuHw3LWLiqYfD8xgknLteJ4jLsHEY
+GEBFW1+MjN9p4aC2jHK+5+uivozpaNQ58tMHURUojtmU7Ztxzjn72TkS1YUDLVR7R7wAdR3jbWK
s3DO30in/AnGCCpt3WTvSmCpn2q6FCmXF9Gmq2LW2/1iJIHvmVP/iQVNy8OTB5X8B2lDdps6YFQ8
ZqOjZ3ufmwL+E9ZQ6qe4lzWGqbupJiiKlHI5AuAlOZd9P0YG2mFTr8nBlONYX+PEdz84XvqrruxJ
YHb9aKufPgQWGOjwduAUPGCdlzuOjfF9tZx5a0wU3sQXOVh74Bg1bs/MzlAIKe8pba+2QTpTnUx5
ZsJch5Qe1Y91RubPjKZ6ZH3KGJTGt3LBMMrjONAIBt1gM/atvWeDt5acimKk/SfEtlwlm4HC0hnZ
f0MbfHDQo4Z5BAPdOwwulqaCyNuWKT3ZzF35DgmMlLE7EN+J+ByNjGGAzqygp94M3ykc3TtLAypb
LMLf3oJiRI66ufBJqvtRlHeFvmSE+2DQW5bdBmsmQFYAS+rgBFxqfJfLWZbDNSyimg7SMV7ZbgSU
n0QeCc+ssutDOeV39rKEnf1gORV2uhNNwejbHbGvTPwuCE7Pvp62TtoE4FsGn6Qmdds0F0cSi+xS
iejZW/FZUWTqbzFo+QfKH4eTykl14+uVwY0YNf4J6coPSWg9cLLwxo3i/psGO3734/jj8VAy+NMl
kZOKjTxt+k0dApjo3C59oUuIYyptGyw6JFPd+QXufTjv4Ni3wy1Mi3hPeSfhb+gkPCrMQuAXSQG3
hwi2+s6rQv8QcGcBgwyDy4T/yzH2g0/D20b0RyCkf7WXoAfL1suwzfei8tOah5bNF3KVhI6LK33m
+SINb7UBpEEupVPlnzCJvr3WWY4JFBpmcn7CDfM9fyJbytoLsFs7426IU5Ig+tef51PoB+WdDdKH
NF7eWTOsHBDNc1cg9eRElojTAzIuN64HTQaFeri04cChCO90kN+y6v4YAvVcNuNfbMAvoTUT6EvO
wwH4aY0gECSWDBXBH9xi0FI7OR+CcGIQbvwtzGzeuBZ8QK2AYfk7cF1b17jnGIcQ1oup3VQiBxGb
xpuEplGdzA8rbg+V17+mknfLog4xh8woQOX44J2W6AWy6b88T4/TNNB+wmUQu9+FT33prYMNt/UX
c13k4iqw0Y2HaXLD9HlFnv8bk/NNpuqHEMGlIOcYz/kvTd98IfnjBHdajPZAjP0K7hehYf1I/fd5
rtq/ZR4DbWiDa4JpVNP+q5z5JV+6r3B+nnX6NPTJKcwA25GMo40jUTd2tic19M/DQhFXwny0G0NJ
jLbgmeHl1deU2NakZnmbzM6vzkNOg4KIXfNYSEolAbUEbDj9qIvhqmKeHsnK9VF34q7Z3Jbeos/9
6PMkMe2S3lgS7iDbNhkq8i2YCN0t3k+KKul9Tv+l65jxamzGjo66oMrOJfoDpUG8lViTRw6eqHgU
8jZy13F4c3XS/0Fq7e2mNiOWlrVf7CFMwzZ6HxdixvALW+iMap5Kvh9I+DybqE9HHDiiPPpBHb24
zL2k72Os63uaRzzc6J0nXIbVGGUe9rdLcGvNSqbdpLPy0yG7RoVVk0QfUzopH3fS0iB76kJ9czEj
ed13s6VCobIBsI/Cvng93D2I3aPg8tEpUs9Zq8L3pFwYHPCHKJQKPFnFOdKuuUHWxoOSlfXQ3aCC
us8VygEoXrwDJ+oLasyFGYM6dxB7yX2Y2OxMaZN7PP8CVyiY4/4uuqBK8MF1xS7SDTmIhJxlfwNt
YAive6+mRBBHIIIq5ZOXuyqgpAeVa4PBJS9j3n5DPV4VvDufU9txypa50sdudWkS9csqIkLUpNM9
clvz3uXstbnv9cSUFebp+zHzFMS5nBTaaxMw4uoldLoTJOzwN+eGSghkyrmhlFUQY4tNfewYS8NX
yEs2d3CpalU+TjQqr7drGBZ87MwMlvG9Xh8Ti4FpN45O2dxEcvI+0B8z+LRsuu/C2jdooBRH8DJB
ylA8nA2pLOjQVX7VJwbHl2hKJwA+Gmf1rqXB/cvni2XN2AZY60hprdRlmWSp+EkZ9U/jRWaLMXNz
3jQo/q9uGzszDk5BLxb+kvyMcpD/ACBiIo0uxvcQEF27mcuk67ijev10mzZMwyxwlQ6uTapoSOAE
Brq6hi3Xt4xL1CEPq7rZwiTGKBQCNx+5ssXxaxoMTnkI6O8lRT0YJ6H20Lb3jQqmL7K1rnusZODR
8140WFjnEQogBmoMqQwiE81ByYwxqiXdBKNHFQlOlrLov6Z+iC+d4H72FwEeojrkIMvzouJ30ejg
CfmG2mG2DwsGHegvDyE5B/DqTiZS1gqD/lcIIjyJbNbXHCECSwNrY6oYF4eYSzna+ruf1rKn78+r
mwPEUtZZIXLxawkADnOjmLCfuSOyvN2MZV4ELZ6Pec24jcX0+WCqfssC0sHEyGX13bs2icnc4O24
rJLDTxbzq9xOwLqo5Woxy0KIp2zhIGj+GG4qwiHdwXMdc8HE9/rDNPwb935cmE9LDcffYDILLUC+
udgMdcAJTRHourOrXF+wqvTpll9cjnqG3Xqn/BqFMjBd+KM4nPptvPjmhSr2xbt13Jr0XOdPE9wW
t4+zf3NOERxq7EBzCrlOeFr53A6g9MhREjghhM2dUhRg8YA48dLjf4bDMOcUpfp5DIug5G70xjl3
cXJXbfKArI8Xqc1r/AIN2uhuLqvMox8ugMvTxORJOq7KT4R7vMfendLzmsRd/LuyOo+O/joX31N5
gfAXte++e2XBczTAXav3EstItTPduv6UFqLSztRTWB6XpO71XSgjTto4JdQEqLwt233t+DlssdFb
sbMS3MGlaZDjmOJ4+Bs6ab9qNwBcUEhpWVdyBKKDG1E/5NZ4RGjkyBPnJoYKTdSzx4IEzIXi6Emo
ucJUJxwqcNNLF7ohTLMFg8WCh+TktC6Fp4lqnlJIJUCNx/DBpyn7I29U+41rr3yoPKr3cCVohJHL
NRcENvi3ectVPu02C4T5twjqF58fN0qosXzWfBM9/w1mupCEeekuYbPG3iwqW94QYFweE39ycBK6
fk+/oBsgVUmg429VpaLsUlXpfdJh0b90mQ+qr6Rnerr4LlgMiKCpuMbw2P4hyCOw1k1L8OqS/HrX
Xnf5W4Cg/Fev2v3pxFozH6+iex2dJv1o+R5OcMYGd+M4Y7ZuPSfNqalOCkKWYLn46kZVlu+emyru
ZVjqn3XndP/oCmT/GtcJjt5K+fHDKGL/ES9nEGyb3ENzI024wnY3CbNXl4vqjeOZ+2mIKQ0tyAsF
QELAg7grNAtmJeZLsUJToK3NMM6eTd22r8Jzox/sKMs/thTcC1mmO/l27BM6RyfXi5tjGXGn2dV1
MlrcO4U7sCDK1ph9Ru6vB+2LniZwfC7nwoGCduy8bmD/0nfxOfGkfKtsWx/5vwZkpbOClHXYddlj
Zyxhg5Gq6n0C84/o5RqBj/aLHnefWhK5k0FPMbY7C1KDNinHd146SXjkAqLO+ITV7+otAwyXzs7M
NbYg6u34JZklqwmQYhSAA+UE5GyPdNRE95xQ2JAXdCb44aWrnlrKRJrtEurwkSAgfxJwpeo9U1P4
Knm9M9vAqKUZsUbi2upY6C9wMXxXdGMkj06qk39aIh/sZDdM647tUe3sK88w/KUYuJ6iEDEG520Q
vtiRDkA/bVEE6sUkkkuYTaJDW04cpV6ShwmEaZO9rrLKXy5uHSSNeSaxwKJybPADoz3tcDth37Te
CtMBG3ez14EApsgrkXRHHBfQ6ZCtiEmPYRR+dCC5a/qCdTkgMEfquWazSXNl3pcsDok8AoZa3+sC
8X6T+ilcq1BF1YPJWlg2pPHxdxkbaqILS1FjhYLJPEPeUDN9M5ZFxhN5jsK7GwdhRqASuOo47017
TypARtvElzI6VottIbwqhS8VUeJvthKm3q24e6LrSTjI3LRHa72xfRmVV50/FOsOXyomiGDs1JfD
90F6Q6ctRBO1nGphqOWzMSoi+WhDmTKksmI4woO5OPAohsCwO+BC249g9T5wrpYN6TbVvFQ+HXh/
TBSPvykrsOfJC/LnpnccGhJNnvymEsuxG0f6VnEPAfQD2SyGSZ8A1YbZ807vRY1RLh6yBxlwQRCj
nBWe3GV9jDs2cZs5lM03Mn78xGKdggFpKVrZhLLPFbmWhjrKOvPBqvduQWp3Fp3zUNfRmtOTg73x
iruG+OtL0670HVcT6M7FL/+tyyx+zNJP2ODnFHVfpV3wyYPDvESkkbugGyfdvPPrUH4HWGw13myB
tl0Lrm/EqOPyRc5xUtM3kTF9LGbg/eQESUinja+xMBvybunqMYEnlP60BHbxIXBFcN0Ptg0AU2mX
UsRuw8VUu64y3bWfkYFNuhBOxeDmvKXTxVzkWXcaO6LEK8JbDT2BhUxlY16G/oxTRHe6/jK0GKLH
znPj7+Y6Bj0sIR+gIFlYfNsyyi6dA15GvmSxoFJzSZZH1Xpe0V9apMm0S6ESFYHE4ecLPHIPLFZN
vuNmUP/mk2+5wGNlu2EUDh9ZZy2EfvoMrABmeGZD8F3Urhchtmz2TGl/vYTG80CftVG3p6mnPk20
YZBHkGR007rjH592s+fz52v9L+IIYIzvk/XZwfEI3yNYsa63gRo/qhgEDZ9AXn4NPOafDp9wfuti
ryNsE4bN3bTOc3w7pq47IsFYr+IuOiEdpStefljiXXKYudSL/TR6PWg2keU/dLgh+q/eXP4VuFdf
TWEYEdhI+d3eCywoWrbSybXjFsl8xUZoMAcHVAXnRhUwksVJXyywU2RxQeQjqfGThray5U1iXimo
4VDwse0Lui/p0SUW2ybPk8vmmNcq67RNZ7pLZcS4AopShGgfqcBx31tXl1+MXGD6SPlVzyF2SsYt
hCfq5ksDGNWIBVXSLB7inAx8561xPTxFWd2Zw5Bkl7cb3XwQCPjJ4mEd4NkfnCn0Xoe0CW9bHOvu
hthp+DkHDHRHGY39mTiYeimHGjoUYYgU2b6Y2TVGpatfpeuA6OaXQ9F1Ky4jKkr7CXM69eGxceB3
mEZisS04HG6SDgGKPCgwmu24rv2PFdbeFXk9Q4TxSY4GdhXFDg70+IOcGz4MfYFJtShMeeboAEdk
8papIa2rrzFZM+fG732NfMbU9ahJt37PHl6TzZiI7MOpRub2WMHi2ERBs9yTFyC6Xbt0IGOcHdq7
DtWVl4mL07q3Fn1I+z0N4msBUqCJGyAdUOnw7w6X30FkHroA4yvv0jHZxGtZP4eXHeIurVinc9Po
u79040LcnZ1SnaOySd3dDLW0Qkkj4XIgkwTvAjY8lVXKplQL53Kcwiu3ynKQ9kO/fLKtHV4k1ozs
GunJD3dUI1XvOZcyerg5uR9IFQdwYBuue20w29uZuAtfbnFxro9StF9LrC+RpaaX2Q7fsn6e5AX2
Aza6GK6V17nV3i6Zmg8rlHdvmwbih1sUQKJBh9EDvEKL49Wn/GWDJ+kS9/XDFZ5tVtLXJ8sCPh6T
n/0J2AMMe2IYUh7oMljfo2GpTyaKfGqHGxXH4BljxkDlJKY5ofTNT3y/7O+WOjUklJWUD9ah/oUV
j9A8QHNRfAixRN0mhYb5mMLw7m76sOZVXnl6Gmi1q9a3snYE/OQsxnEm5mZddm0/Ovke0tbKBMed
+bWvc5ob89a1TPLgJylfXQJ7AlqCwimWefgpFG2O9N4m+cgPmdmgUVP3whoYl6uhk4hiwnRtyCmu
UwMf0/OwDyczRocj2HD5DIk9fy8LwUqXSFK1cTSn50YlPPEEaJzqD0cmeB2BN+x3Yhd8tzAC6A13
RuyyhFuYS9cah8ZFjLT3Xpsjxwi7EhXlZuwyxXTZ5JxKL/XROE3sZwfOYTZaeMe63ULq6S1s/d7u
ODG6m7kGOwqasCRqyMnf+ofeHXrKAIqRfJxMu7o4ayrNn6JsopNeGMC40B+j+gRo0GY7pAoZ3rt+
Zt0rd0hITc2F77ymyEX9Joa9JK4Klda3vPCHr26BFLsbzXS54dEFFu0HN8H+EM0BE0vpApTa1GNT
t1cxBr7lAUeaA7Vzhdu5iUMu21xfi/inqTM+10gU+V/HjTLgIUXym3eh+WMwqQ6bHIABxbIjL/v9
muFqI5dn+ezKyOYvRbksn9gg/Hfil/kb2CSk+gRGLg57TDHnKFmnN9mHZDRRt4iyhsD5EPND+Muk
DVtLqjMMp69mMNyl+gkGCnIUIUggQNWFCNx2c7annLdhSIZfFF9d9jO8ymsxPUfe5XWpjaU2m80e
i6UFXx7SVBrIdzp8JuDF3NTkriUnRGGLN4HYgr2/XlYeyXBT1Nb5soNvT1o2wXh1Cfm/8qmVX8JV
8z2ciAW/tpZTtw8Sic+C12f5UpXj8JCkGsRvZR1vz6Mh35KMgRYhzMFdj3ZE7opaZNNeIwfAoBTI
R3D7FDX3WOdmjOtu1rxnTLm/qsJLtcm9FfKZzrrpw1H8LbZ5HHsw9lZG5mM4KzipKQZLf4/fTr3H
YQ9Fj9aZeb3p8mrkapGU8meYHf804Fj58Si7eWfRhEFwcltQ3A1+mk0Lxel9ahzzVC9xgePCLV+d
0WgHk8+ENin9IPhoZeo+duEUFAdFKTdfEvfM58xzS25LHrrxxtKtGfIez/s/TZEVDwhwzYcfevBG
Ri5Z0UG4qfnNsmKAmAn1jnmPlFmOax79hmFVO/9G7GT35FVqFPMafTcge8kJiK6wG+CE6d3ie95f
kzswkrDsvCzRArUO73AW7TI9Fd9MmNgGnITPKAK2/1WytfmoYA/xlAz8K+ex4u8oVV7dJU2KEcIN
J4I6ra0ZxBS7BFoFUdaAHliUxDmmZ3RTwbzmX+fY6D0wg0n3vHjkayboPQVVvnIr6Fk13ZRL1B6c
uMrbHXgYtlv0ILicIWImAmcAwVGtiWuWwQYG4Zv2eVnl0LjLQ1c12EichMS5UKn6qbIAQnEbhP4d
JecKPbmPucau/K0jnJ7O+kF5IAyRpF0+o3S0/XYIQursWFvU1zTURA+1knG0i3HAGgj/hlxoP/aF
Cwje8h16U9xf15MpHNoy8op03azOJahcl84jgdrRTx7F7o6sEECXslvoA6PkiYZoh82YFVwyiUiU
1MRUgZn/9hllpvzo56TfuwaaEEm+jHECBAyGgdlm9nXOpqUGdRfGv6NLwnmrwKVhqzJcICRY3D9Q
7wuf7IM3vw1lwrnoY2yi5qkmjrKd/TL/qx3hnYs1inLehYo/Qiwt/Z+tUjErjyVENrrUhvCTIng5
o1lLeVZJOMQHxQzU0D2SOsmOul/7SPToci1yOkZDIAwh2/+J8XUPqDIa+Apq8zCxSioZBBD0rixo
ntOI9a3d9qCjx9tyGdgaWru4d8VcatCqOEpHqst1+FeOwn/zySpztlRW/pT41F6nzOFybElm6F3k
djVieiPYYpMuA7aB2lVdpO1K79C6Lw/q3OAcd7rogrOjilFuGpZJejsMc4oCKkpJsRmeJ0OaEmAL
7atq+uXFZP9SPEO02C+n7p0H8FLDmg6WBEhp7AtXVNT9MrXFXVfV9gxJERsyhd+lIu5YMoE5HKyI
bwUT8aZw4uRTr5bgSj7R/QkKNnQ/PIr9CFPjIonXU08Ggp+7wsi21XPn0iHGlv5uMJe/X89kfw5M
YtnaL77YcC+vwXqzMta3czxV2NmCuRhxyFThfeNVy08daXksJqu+gtKp30bXw5toWeTxlVq28Adv
sWA/M9DzfyPkY8wKxGTnLadf9T2FC/1XQx7IR9DPeGImMJpiT38FidpF5Bc5PFnN9Rz3tKrCXZTv
vlHsU9kU4FfrYkHH7AiB2990KyzqHe6i8f+9PylH1Krt4tHJs8lXDrJdNjK63LvY+E65Jye+kjUI
9R6npyr2TG5YYfBvBxSrFtq+59UAtc2vgfLfrHSAyB2QRRCnFu9EuiGWh8rJbZbPArgwi7TQIbG/
pZyq+lxWaBOMi2yLaBnFEbL1OhWcXaeiExTD9Zxe8Zu6YDQiF8wLF4GnvJPqn1yD/n1YNb4WKFEr
5Ew3VOlhaCVnVRDNzbMf64AnksQfm1kDRBhtA59Tj2/vjwzJMmzBB8dv3sCSrSJPdzvG6Kgb7lHY
NSpMRM1+lUFd7sda4tnpJTrqrTvCo0RSpu9542vHAvum1we+s5moklmgwS+8qrnVbVxRMDSVSDPf
pcj79YbAa9ts3YHf2qUu2QMkwXYT36ha/J/eJsVCJyemnc2lkg4ccrXyWsoMv17OXudSYuELcR6K
aNVbTZHpByNx91liam4wMEjPPE580uTwEmwWpAgB3G3joiGbr8Yu+Jfl1BTdlcEQfZJC9DRcZU2z
iGRw5G3Kgv/VCRayHyq18nUNuvkx1wurXW51isShyONf1XcC7moI4C3ooM8SJMZzizmxiWC2Bg6P
PeV3b6qfqm+ZIdHvZkohAxo3FMiOOkPZ2vhEVE+m48J1tbL5gPWQ0s/LoEF/J4UekH23sduKbzG3
F0NixOkN5FOm806lgbF02XByXGwDK8ImV+j4zzDN7r8uCsBuG2SCM7kW8+LU/qLvCu76KydLTZQT
zzpFO5VUOPqYLMBAz2l+5p2V+ttJLONtkAjkywXpG3HTBaG39wSh1O1CKt1DpEfvhXIAk5y45IhY
1fGipPgzMavdT5q38wHgHaoJXtxlviEJM59ktdT1k+SPf8B/sjrY5cnb7b0U9+wuxDlQHbOV43TL
tMWDAzeSRk7eklb15Dpj0pjzoCO5hUubVPu4WOsFOEO3PCmT+6/TAP5rW+PNRaUtLjhVvB30LOJw
v1Y4twqW5iXrHM4QZAPor4yha/sfd2eyHDeybdlfeXbHwjV3wOEAyurWIBAR7HuKojSBkZSEvu/x
9bUgvapHhvRIu8OqSZplypSIQADufs7Ze21M5xExm8Q9LA3Te2vs84jAT+Z8u3qt85jlW3Xp85xT
qZfCIP13CdNObFOQT8vp0Av3y8zdVycF6t3Ax4hl3dasVqUvMUU4214MmoW8qOvyeJ4dlAsibsbP
DMvqF1j89BqSqltlrDDGjM1qBXxYWxVPDCbjfo+ekTAYpWIOhp4D0MZv2BvtoyVIwBxkCC3omw1N
zhC8ySDWm9FgPFUmmSQ+I2lW+CTUzmlCWJd5WQvDKY6JvOy/FeNMP6LBkgAChVMGKj+QmdeaIG7x
RLsSL1bWoIsfzGFmpGCBmkOyVNUkcWGNjs5tB0UHNFKW6Y1nJuQd1ThGoBFbBU4KC71PdO3NS/TQ
cPBvj2iFOc90coQiC0jDF9BxX64GzxCNk5OS6XAcW1LzsAym9UzrglqGzDgYh6TMtS+l6FG28O4W
nLOoRkPEDrBliTyg5XJaLwI977COWrZwIEq6804y85SEg0qR06bLsIHzRb84TSiet3HrShwvpl3/
DOGsqospnNxgD7NvBovAZBTbF+b1GrGUleZb0YXq1GrtsEIXYYegvib+ecOYrn8K07Jkmj+QCQR+
oVrYvSpr+BKPGtzGugTWW7AFmHegDxBWU9QT0AxwXSF6JNmY0Zk5jPgXyGCf2DVbO7hMGtlc4+1H
tgMwx4v2GXMwSrdyiQMkYHWOB2NxkEcS2QZdcpqlBW9imMOf85JTFwHcCydiXxQTy2YYY/LoRLN4
54WbyfCMqoClFCNEmJ/MajZe5qmTEl2MSQsxaNnxttqxLTw8eeCwl3rLapZhwMxZlRKq3ziTRh/Z
DrFeuYF2d9X1mEx37HTya9lM009Z28mPxQjFN0Y0HpkjZpOfZQYiFdABk3VF6yB/YOLasmsI7E27
OQwJDaxgFKTbkb+37JREErExJvQ3fk+IxA9J9QttN4fEuQGLFbJpBVhy/YD/nu9o78W8SLAO+ZXq
OEHkHzAZTgrHlLdz3tgkYCDhS/ywEg72I8AQCcPMCSeJG4ekQTAtB4FgID/X67Y+PtCKoWXjWhD3
nwnZRTgWxJ4CmdJZnvySID7Nj0H1MdhrTQG9NiSdLrntaoBwP3IESsT/5D3aX2OxyHNQQ+f8xKAO
ooDIJMUzR1vwdEYmjNgiyxT0PAVZ2ymqdUSBxCzkAG6T4dWXQxBsXWoCA9ULxh7/0xBPCsp5Ahdi
lNTs2E3xo7dzSXn1CVMDM9pp6Xw0kj3lsppQXhQu6Hf/E6PtWEw9+D/UT8FXt9Fu7dMFni/gZac3
A4mjxuYThxE90hgAEpjX43PIqfZZW7n+Al0wOvtkoNgxZbVuuFlTtFvyXxi/gAprcRfO6fUnJ3E9
A/2Y5WdjSvcBpDrLhOEkyPnjscoeqUniZd9VLm3eT9nYimFxKjbLOjMoDbVaAe5EQ7zQLaFDhYa5
omyvB0lwhz1ISN4SUN+uaHR12WW1ZNCdRQvlb9SAdvzU9jjxDNYjenMdDWGRZo1CdYQUlnUn9G5y
Ru4ZHA0Fj9wI+1FuA9v4xa6pcgayuZLPnNK9dj+jRH4KVFC6Z2TE62D7aTZbOCFZhx4vHJfkWBJC
ynFvbNAuZvbcGttmdLyzT1HQdikiJuIHcl4N1KjsRBxwAF1vqtx1P38i5auv7Ib04cjwUjrt8/eo
40wEC2gqqt2nYWRpD/oh3RU0D0nsSZhmcgKd1xydcsiJ+2iQ1H4qRctcueUZwb3gfWvdxGGlFyp5
7r2ueYoKhdSpZgX3P9GdiamUFGAsJ1wPU1OB3rs0MjRBUAEmn4p1ofRNvZ2cg+lckCP35A41NAqz
6dtvWaudR83sBngq0E25sQorhrk8Tjyt0TTBw+omitI2+oWTKasWeS0Y2tMxs7xnOBLZDql0ftVY
SYl/kOyNJ6TsTMJp9FNQkJxTnAFsm3LfY8TUHmv6w2RgY484BkkQ/aRLln3NTSNSexP56MngEdHE
A1RJWbkYHhFkGTNHsdqov+Lu8E5FalOY1a7d7+M+ZiZiIPLIySuprftPKEhbw2Z+RIZlaEErGurs
mpjJ/hEod3RXoQWIN4EMjccuWtRjpprsmnFy+tmt1fDzk/SciANYO++cGV29T8+M44PDLjBsP4Wo
JtJ6trzdYM7TxRzENFYFiWk8pMLqQDmTBYT6gNxTkPFC8Em79sw2aDUSC+qgvbbXCV+oy1UQTKGS
bD7VyBd616qQwhfjiiJhmtys1L3yxyfonlAh0SjtrRrzFcVtT6iIMTthtnrFYhr2bW7f9TQGiYAj
wPGeAMim+MCNbP7hRkbdTQPZkVJLjatdvPX+OunMAkBiDoJIq5n8tGhZTKPcGE2/74VRsZ7InCju
usrOBkQbt6GJ13Q1JC2Wn4cifcmtTJB3gDr2fEgbxCRZTXYbosdVyRynon7k1GTfG67w7uRIcbwZ
OiCiH7iq18/5xsPsYrd3PdvUtuQEsFryX5vAq7LrzHykzdwRCP9LeWcKX6jW/RHjMyEzml93xr9k
ucGGLkxzHcUuEIwhUN7VBx/lz1vqSM291LjjsRd5B350StW+YumaYBmjDdzC4GJy3EdoThglK6gl
M2Y2bxcNCyKuZEomb2/odqSnTpAhBKyCk89v+MPL9D/CH+X17/vwH0Wfk+hRdO2//iHXr39we6Qj
IVFa4IksrYBUvr49g1l67jiGkFE1um5mngQ107VzRmK7I/NH76j8bnDBC+yahvCq46FfzZsc0tQF
7XKkohklk7t7/06ZfxjPXcf0bKjoQlgkBNoHP1pUB4tlDEATGdIO0/fEG807g47odx60/sdIhhmu
cWrLftu1HY6lEJFL5jeUK/ZmdubmuahmwpIid/UTKFNssqVFn5ZnDvFOZFpCJ8uVTf/dA19ChdHF
2fVMf9VBfiYzl9pymecrtrbkdg7yDBAVqb7M2tLmPDAldobYlc3D+19arj//wU/hCsgQti0ciKLO
weORx11uKmLftzJ0i+XcG9KFzl0+kb2RN3m+WiFTqCeaAiL1Q2yh+PdaB6FSTTcF67GFxxuswXf4
tOWXDz7bXx4T7OSWa8N2MbWj1kf7FUpBLAbaAQM8jdXkoLHipkczq0nSuYlS4fDazylRh2S7JvSz
CjWalIqNmLcwKZKfRmU497QG83zzwcf6843y1vUJYQ/nNNgJ63P06mNBozFzt176bQYHzN6YWSSh
JUQGUNNIEipFhobNDCCwOLsxJ29yjgEIydDItZyjOMLNvz/RvwVT+X8Nf+tyV/97Ssr+qSl//MdJ
mz0V39vXsJT1r/1m4Br6nyystGkc7bqmZykbUMT4o+3+9Q/D+afWACQ8jz+lk+iqf/xHUZL28K9/
aPi4nmVq/qNtCp55lp7/hKVoyR8poT3oJtqCcvJvQXBB5r5+sWyFSwskiY01iVXclCbAltdPSVLy
UtN+oE3jxC2BRZ48UU14HwAB2w0D2XReE7e7kjCabxbjibPFo6YjIbWjx5EWe0mOtVvp6M4FdY/Y
q/3ujk53zlae3kzSuX51d/+yInNDXq0Cvz+sZXKv2K+UZf3al1890g3y67rtaNk4/dLfEmQ4X+qg
aD94c6wV3fFfi83vy3D3HYlYw8NpcvDmIB4KkpIcbH8KZPsArEo6flU27n1llZqDpKqwriTeSeYW
zjriMZfbiKbEBH8pkScd7e52R1swxxdoucfIQ/GoRRl+AnwQyEXseKEvmszGj3RKuktR591lgqwU
SiAUBbSFyXITadPY9uVi3+EEDwFXeyuQPgly1NSNu6rLLTkj/6vMttl0TLDdyngpPSTXFADV8M0j
MSH+4L785Vnh3pga+DL7oVL6YKHrONUrmy6Ij5AfPVOH4Lpxss9t6AyXWKdxENmqCo9aTfSCj51G
H1Nx5mLTNtF4W1VOmTORp0YnlRrNvKCxtit0Zd7ERNtRctuwKWdl1R98bPPPp2bdNUzFBJgeFJih
t4+4kmpcuAKeBBTvpH7gr9oVMR0vGOlHotfLjUwIQrOQG+NbzsyrzHY49Xij3I2lDNCRVKI6K5t5
/m6Kga5fNC3jWdsYV0kwXjFRMUYfA098z2kKCUQtKpeQCaqmTSlnqvr33wH7LblnfTptW9GXoBKm
AuEpfft1hJKt2/KC+I0VGnddEWQna7/yhVjRoiFNzI5OhVkFn2M7ZGSJfwra6BI2eyfp0TVjfaPh
OlpifhC11T2gxqkIZ0CN0wJdaKPboWqnmwlp1uQ3C1UGUe5Y6m3HCxiFWJgiAhV5yKbC3t3RAqx3
LRIFteNRj75zLbKykkHZnObHgtSNuQMT205TdbOMSNkCdHhoq42Z3JzRie4dMpgfe4t2BfFm+W1H
btxTL/jYRHglJglCVX+MMj0ijTJ3DcJ2+wbeg9t+bzNkCx3HMD57mTcz+Zzau7BsByiI51RXZT5n
xA52Mr55//avK/nB4mDbkK8oAIRel4iDQyEI2qYJBLj60arjo8YJVopootFQES0LFDJsdLobTaQU
RqG5RRICh9P3Cqs32US+weiAjqM/qGa4jmkVqJ1rCXlfw+0mKNa16quQfaTFY95FNpqUMLnw5gp2
c72ATNuNsoJgEJTHFbPoEc53zG8kVDD8cib6pBaj8mgh6NlZr/hLRA369Uw6TcT446kgr+MhG0ri
VNO0dKFMhdFFQX0dUYOlyV1H1YN8K5gb3HIcAeh9hRCZwYtAElCjARoZOIGsFDoKN5hJ5okssQOn
s44ZzPzMQPh04fRQ+1Hpm9XlYkyCgK4xOi0BY/AmTbg9tkum6nMs0yY5Vjq2rjlcXxktZ39ann10
XKc3Zl/TlyQ/ai+QeuwL4ta+6Dm3272mQ3wHmKQBgxobZ6IM+5zWc3WVTE7yVdfZdK4orm7NxXOn
D1699ad9uy8AyGH70bYrBPE2B/tCZi6pFrKjyMt4uBiSivPU8vQlMaiCTEhLb0l6ap8ZdYmL9586
+bc1DOCai6TY9DxTHKxhebi4QT4yAm6xZOww2UxfE5TSZw1pV2QeZCeq6+sj20bYLUgRyjyj2ppx
H10YXq12XsWjQvupOHv/Yx0Uwr/WIi09mG/S4Ztb9vqxX23IclIlswlQo95IdHWEh+koqdiRGLxi
dkxGPESVpX07beg7GD05TENu3IZl0MEN45iprUEcMepf0Y6WODViR/sR1ONzouUm8LQF2EbPq/0a
Z/AH24L9lxdZ88k9l7MUKFDr4EWee5U3acS2EMBiOdcFecbw0tEsHgepvKOBJUmgFG68xwBRI43L
jY5pXXOVVtXPKE8Ig4Z8ZmFdK2KEpdbIPo0CQ5REAaRlsIvx320rXclz3nT621jxIjY5GTkXSQA1
v3BzApESFdza6Msv8yLmaRIzPdFGw88O8Z1oxqMcLzz3zFMKZqmJy21P42s5blJWDywt86PZudFd
FiTyMY+lSRItI5HBN/Ri3aJHXe1d9nSSLbM+B3X6ucZF8uTMGXb8GUZYkOBD2MADjz7apeRfdimH
x16DdmKGBhLw7ZORLJ2JQxddn9PGy30AHu14oZ2/tby4PwLLbtMC5tvhUcrP9ETk39hPuHe0dk/y
tROCNEPAa+2rXedUcqfplh69//D+6tIcvM6O47BTgiyEeuOYbz9iy4TT6iPBSo5v+EtdW+6ZgZIH
m7bcF4nWewyY1pHQpdz1gFB9uJpfa4aZp3QFEpDwqDshXDI/NDjuFFqaJ0OuDXANDXHIc70aaNTn
eka6mKqov8DsnbNqJ8aO7dP+mg5lApaGbNHc6fPjxqiND5YruZ7d33xBRDHsUSZVIMd727TefkEj
jgN8PiNfkPbtdchzeSoQyPmipEqXjdOclKqLz2VZT2whW3qDdBrjndYDtBrUEOiW9Hex6tM+ePfk
H+8enwzxBBubJUySPg6qjgqZHImauQQ0pZJrzIHDziDWilbTcAKeIDtGpeqR1fCo6aVSoGBbHb39
+7//X+6OIxQAREGeiGXpg/c/xtoy1dj+/KoaX0CH6uPBgxScm+Hy0TL5R5FF1Ycbh3oCAdhaaL39
IYBiJ0YmmCBj68uuh9zxHpy5vUpA4V1WegRw3RV2haOnaL+VjhU+0CqDPRRMCOMH2zbOiElBZO94
mXxOy/7YWzoMxST8DMxwZtwWy8quIU2cPllJjklypIcKC2WZJfeiTiqarWXzVGTIUjbI2YhEC73J
3UHw+aCNt/I9Dx8519L4zRUtEV7Wg0eOQhOlDS4jf+TksS0gaUOh1sX5GLnLZzSFajfAFb+dJ2Id
liRMMIqM6qoclJNvq360sC6O0d0q22dQnK8cn0BE1UvQePMdL9aZgARznzON4YRdDSUdrdxtnmDh
uw9s2/YeaSKTVplhbfFt8PvkfMWKJAuM5bTw562SzF+SKB6vrHypvo+NYXwXeAm+hqRKPTLGcc8s
w3Sex46JJWBe2z5Pa3MNJCn7NRvUxjXURumJXBjIMG3NUntTu/e666fHapIFKYDlZ8q7QR7R2S+P
lEy4kgh2dgSh4PcT/G81VP7/pNOupeV/33bZ/ijypyZ93XBZ/8Lvhou0/0mB5NEfYV23MedzVPrd
b3H/SR8Fzqxa33hOcWsc0X/2WyDQsj7yZybLJe0Yk73g/8BpYdpy6qNJo13+QT/tH//rf77pIbcH
//66p/z2/fi15nHlFYSrHHpy8mAlKIuUPFqAPgiiGgjltRdvg66qd3OMXuLVPbn+vc6/vtTbRefX
pVzqXa4iJMfGQ+JsGjsA03rmsKYFvovLmXskX+k5MtTiPBJhdTTSr/yMYc09quIhOnn/8mvs06ul
4Pf1HRKWGC5wcOWuv130eiwgAefWzkeFEkbX0ozcnYl1z90n1oDsmlOXTthtRwAeiWx+hFLXmDOi
UN451uC8hIkTXJuK3AOUsTPlQJLatbdZ2LhgwaVGjhN4SfLiyJHJ+LMeaySLhY4IA65dbmtjrBrb
ZAButImauiBuomTGkZsJYz3H6eRd2Hk5u7qqg+fQmYcvw2CbnwUmzQtvACm+G4ss+vz+TZFyPaj/
1578n3eF3Y9G4Pqr6PWuvToxz5UIGj3TpoHdg9KsJ5XqqRhsLBhzZdMENhKtvpAMIp+YQhJR7LgS
HEFV4t2mjLfq7wsDGxNqaWDvjSgL9RZndfXSyqnCPD2s0ku7SDBSZ2FoJ0fIzqwXOZm2RJWSdvdw
z0aCkbE0PtsMCbK9MbjNdOx2Vfk4MXVDKq6D+damyk3hk0VIriaNTnbruU33kvQzIb8pg4KdwbcY
L8mdiy4Hwj7MU8BmkX0F/j5J9yLHFnEiABnhGcf+tmywGeBanLTZNRiGMXlvmkZFzTbK48lhDAqe
STARSzfY7MmXbnvT0RdAXBwDBIDlfsNg76bHaPjGihlQIxfa7JPjgIL1Vo3n0iOJt1UIDbRIJhRV
HLafnMYxYa5iBZqORhzpg68bgBIkiBRLvUsxluNtau2224olJownajCCbhM7Zj8mSMrWlNwob1An
kz+uSFyYEGl3uBSZ2ZF1gmQwwGqDektnt7FGcLBzJqOQW7PnmWbeSSzqcSwnz3zhC2v7bA48TQ40
zPj4Jg1cZ7wIQsML9gsMgXgfk1ya7TOeCvC4gpSvk8CyMsb3A5X1rqtMoOeJTBYELfgXuy24BDSm
oEObKzbYpeT45oyeP9ptoQEZDW3w3C9gwvaqswAa8SPNNBCNWq954J6Ktoy/MeGKIncJYU1Byu0Y
puIcS6lO9mJ2xbB9/+H/24KELtxlXkixKH4VZK8e/Tax53QQfeeHpeMdYRiFPbJ6ulL0OMumH7EL
LkD09gOGjo2Ly/jn+9d/W5L8evU8BZ1N09SlgbZuDK9fvU4aYZy5GVZ+bH079HPqDJRVfGoyrT0q
JUDd9693cP7+fUEb9uYahcvuYR8chnQdSfSOHLjHgkxtYAid3yCJOoub0n3q6wkiqLmobWejpZ7r
QZwwL7SeyxHE1R6pE3O4JMj2i21YHEqS8EMm+VrgvF2LFKdvOqJMoQRpeAc1Gq1Zb6rrrKOfGzAw
9WbiQ6lId6NIQQiGU0xIWDhFx8V6YiV+2kQI2allX1IKQwc0xAc71tsmx3q/2K8F3U3bY+9mtvH2
ByqMFoeg1Qu/BY9lQhMY8SA6azbjBz/Mn4vwryYqe5Ln4HD9dYp99SSiMbZH4c7Cj8pxuLZByrW7
OsCdkavW+WEgASdXNbGxzQssFZIzdsxurTQyy43sMcpu15n9Y23TJNj3+OXE1kEIdJRj6McFgHCu
/eAj//nsEptmWVSqzD4F55C3t8a1cRYMEC8hLC7Vs7RKuDtTkO9jB8ZaTLL60Qe36K00ANC6glFP
9W4yf6JDItYK7tUtQpuL99tADkBus3ogh93Tm7jRI4TqcLG2uh4LKlf4VlcJWpEHRDoWxC4scL/P
uG8OUK9PMW+fCY4uHF7wWhE0IG0aNYcvbYTKWVYyIc7KNcabjBkbA/Z0vv/g6/7tMpKECJu+nuvw
JL79upamrTemUe0b2Chu5zqnWMvrXN/GfTa/9KoK9h3Q0c9zq4yzuU1ChkOiQAjDISZN95EmXxiv
lohunbjKbt//dG8XzvUeUIZSLSvThN1A8/nth6vcxGxVwIdrMAWe1LZr7KZMRkdFOnwO+zTZuWpA
MlWn0Rk55+3dv391Ek9cQTOBMYZaV5FXT0LcmG2oel35ztLJcNdlYCHKNIYcAj+6xXBSGhcpYYX5
FmdAv2ucZfz2/id4+7r+/v6muXaSrHXwcTiPQ8QSccbjGRiAiS9+V6EvYuhVT9eQcZGtJBnmshkR
1vuXPdB/rNe1BRpz1BYskoy8DjYMhNDabHA/+4D+y5jwSyE+Z5BrU9y5YXrBUc3ZGS0ASzvXq0hx
isZpH0MpJMwYAX+1J2o5mrbvf6q3K8GvD+WwebGP0ndF13qwaPOMCAuTBSbLACKPo8LupEfq+KBw
oZ8NUeN+ef9665P/X5vEr+u5HA/XRhnHeHxwb39+FJbmQg4SvZnC8rapAWMHEzhm08bt7rDGuztZ
RjN53p7+4P7/+U6yBP3fKyPAeXtlTEkFTBgLA0zCSTG0g3QXOOD/3v9+B7v07y9IlbS2gbmvtjy4
oaNn68yucR9lQDKOQ+LCL3CupX7dy+K+z5xm3eqe+1Y6e5W3xiZCVPjZ60JxoWbpnbZ5mZ4kjSqe
7MF2P3j31K/G/sHtBz6oWQCQmnnCPXgG+7I329nTiA2r8TqkR3kToxVeDS9Zv+H03WydrIJLsnQD
57dLu893zH63dmIcQZRBrwcVJmV4uTZUQqpELPUWWXQbaFhQ8SQq4JfcLBkStZEyym0VJqApohQm
uI5sL9mhTJyOqqDKjnjwl2sVel+SUITn6zwg2GGqxrbei9i5jnCtYsrn3PbTjrzoURkTcUNFF8XL
TthVuyacCbznxVTNL0YU1NGuG13zZOxt2sL02IcJqaoZkLGpCVLCmFJ9VTU4PqOSLhgLAOM1bTIu
fpYOMMIZicvBQa8exFcmTE1sRBUtWFFWXnvCkRmonOmZjOshvdt3Y+mNgd+PdSI3jQqQnxbzjP1z
5XwQnz7lZHUUq0v2dEYrvYeVLrMtp2f3pwsZZN64k64ftOw9RmrUbdM2bLHobWz61z+Y9SG2tGzo
l2jEjPgUmDqH6dAoIJgMfXePL618zIK4/eGGVg3Dws4LMtraBhoo9J/ghGcTQDjt/IGGVjONz5za
cEosHIjuhSKSeq/JGmzAsTNmgBIQpOE+ASywMuDkfFX0mfzRu9P07MoouqQ2Hqx7uJfxl9hxZiqA
uFUXuH7IY2xKkwStmInFyFnUpN+WGz0ogqDL09Q3J9GlO+2UmOurkDVss2o3XZzLunYvs8qKHyPg
fpfOSGPBX0M0VpdtlAJmIbmkhi8ceUeLhu3hl1VFIpmEigKDzbZOGDI6JArMjM44Jrjp97lPlwcV
sKhuhtEOTrDGSHIhx7mTflrNQAJr2/D4EbM2ecAI2j+BiPaUT3yi+GpyNv1OKTHX217my0+dOuFj
lEZdsU2x28ODzohfweNXWPeNkdZfy34UN2Q4ezdGxmxpK2YrOc3LBJFjWnDjfdMbPQaQepkAkS9l
izvRIleC7+W8SMZ6RH/lZGRivlTWqZ26uMWpW6jgG7Rlzc6s7HA4C9VAiYgu0TWPWsTC4T5KRth7
XY2ZG8F1hQUe88uwmW1gW2mHs/AkAaQHK3M2MNX1gDXiUwA9TbrFNtXzlAa16ljqI+pTHCP1k85R
0DKOX3X3tAawQU1AbiRYlan+qTCl4KSxKnwQ4NVcpPWpO+xy0cPOwR9C58MkXDHdpVCC3VP8UQr+
SJoaJ8Nskm2ZRtmcbDp2/GeGYoCmnKXW1Slfv5ou+9kO5VEazRzBeot5CnyAKWG8G8gV37FYFPEY
MmCCHamqXWMZbbsSa+Kxard9IGbYUS0PyyY1WqioGepKHvGuhJZvK9wBUECsy5R3kChT0WkI33og
g5R8CqAswSICc6sKlwe7Jx8A5mrqXWLob11QPCHOtYHXvOJnjLvz2ijTdhvqYgDQmMAAxfoTmhCj
XNAGte1VNUVVoh/GNjPxqzI5ZWJaBMmjAsY2Izh2e+MkZXb4DYUsWKBhbvPv2ezU5LrUzNR6BMf6
yIgNjx9+DoqzZgmB0NOHIbpNNzEpgi5J15sMB8VX07Dcn+hrg8fcLpb7MkeAzn2d1hcQkPn9PIMG
g/BQucVOkg1low8K2WtaB8GDtEMOXp2V4kYPItu6DiXh4ns2RLs7Ni1pXmDXqdydXrg1EL0zAgSr
oaabUAH482xSubcOeqFlW1LpoS1K+xHFNxsNcwKJplvNSY8ZzLSb1fs55OdxzDB9P7gdZlB8/+IM
fOZyvaLG70hcWG1qmRUAQe0akLPoL8LyGNFRTESlMK1p59oVCZ1dQX5NO8HyJgrKmva0g8JjuZIR
NwVn5++ou0JQ+umEp5wnwtvmWSPVhZxJRUC0kXu971COGXu30xy52kxRjqbtcoPWqvghMAV/4f+g
frZGQLhwMtXFVzfHt46UFXQalM6Y4InQImhxS+oJHmPGd1AZIrhzmzFr4lsZe3o50yijt71lWsWV
a5Jh5Je1Rc9QNJ6+nYJ6fkiKaSD81nSnL6Cfpup0bnlYjlXbzyQ+DY09kAlAB2DbQsjJjsFxaRoz
SpX9Ro7j8pM1VF56GHRoJeFeAA01RGG8XRKrA1BUwd7vx8nhaNUAJ2JyX2ZLvx/JwAYCgQMrNa96
VtrxPIp0e03ewBrrRJAZIb1Jhli3aSYc0CAj8m/Fsji4LANBN8pvypSx9iAbNR/FdZhbF3LVP21k
Uib2NoyVY+wsk2RKf45sVBLuUAXBHtsZXGNVyYh1Q0btKW+OBnnk6eEmLbEWkCGvH2pzNm6XkvnH
yZLl6YU5EVS2icxI0Gy1+r4/AhO1w1ZunBODWcXHKkhrkNvNbRxotgt0Lrm/1O1F7hXtjzzLqi+y
Hq8xOvJnlgvUAeHaR0e8Pwso3BrrtJE5v7QoVd+eJLOS1xPD4OjbZortqOhKfDrj3FSlb9tN+hLb
Sa8h5JNKkpgTuaCTsx4Rgr6KIIam8Ui7VrNiAmJT0DUBIvTfmiqrkExhAy+2tsfQy2/F6lmhZZP1
H5z5/1KJrIN0PjrtXtTo1kE1Xk+yytHT4amqwStYENWOKvg13ravZPddOPWdim1cXJFMmxO6S+Kl
stV0H1sTbeNBFNZHUhiu+kddQD9C0SawXMV4//DYTJK3LYuUxCrPY1U+HfAy8AaMpfWkXU0L1qti
j8x604gfyOoLY7+CQg62G/P8wxo/EfujK4cbr8DRsRmhPsv1RdZQilM6sFetJaMfiBGjHKoRxBzU
6C5g5yAxh3m95MzBl7Ty72Onk2EHAkIVcHhM3geoWMBEGy+QpyBv69GPUYUd90Sss0nIlVOw6lrv
+lwiHh/LGbErj/tTK4LJ2kKdtn7SrhVfsyVUMX7ouof+QWJp6YsRtQvQGRBU6ylkhtw78sQdL6ND
JLkOc/05iyeM71FgNV8jRkl3lkxJNc6LoW5oUsfFUeaGJie9rnPqHSL73DizykRhBw57cMlaw3fB
15r+jNukhiQfcxYggIxO+lZZKs82LYEd54Kp1zd3aJanAednRrrB6h11gIoZ2wKDNnj50YBFhZ8Y
9pJNgM3gcwAi/rsgbRDsFPKULOzrL73XyHDb2w6o8ryjOesXrZd9C0GVspbYZbYzTIxoR67Tpj+J
UQ7UMYFAat9xfGQpWjDpbBC9l5WPGJgpM/zL7opII4AuNIiyc7Ywt/URRFYtyZ4RbCkK2uqCkyry
xaA00hV3H5Xe5v2S7s8SWWvkqTZSfNqJlMlvX3e0M24v2lUS15B5Lue8QumCcXQugIJV2Ok+uN46
s3lbo61yTDaLdcBv6l8zn1cdkpxjjj02LsuyCbjM64z4C7YjCKqqZM1//7v9uZTZTNS4Bm1L0/mj
Z9uXhgcatuxAuRClyzdFdZwsuOkqxzijuV3sSCPArg3S6VIXnbl///J/3lrqcMaqtB4YlqLBfntr
JUZ2EdDm9JvImy8XAs6OEG7gc8b3tNcIfz9oCf/Z+rEt2h2s3Y5l4bg7KM6raXFHSGYdzZU6fHRR
SGOK7Kc93JPqM3m2IyfDILt5/0seyFN+tQRYQ9ELCPQaWG0O9gsGRFB68PkTeR9X5xmQ+C9JK4bT
ebU4Tg0Vyhi0ydaI+oD5acH8BEKDHyGzu3z/k/zl6+OLIxyVIYJG9X/QfDGK2KUfEfFBSsBobd7p
nTeOwzEKW4JoImzXULjEyfsXtf7yjPE44z7g1XERDh3sNoRaORmSnBbsAal7BU+D8iXCZw/6eFV0
+w51fwJjmgz4o0JPEDYgls1PEUF9Fs2aLi62SwVDdTd1S7ivpR3byMGh/XsmaeG+6TQUKGp0R1So
lTS+CqvliGxW2f0yV+k2jBK10ifXrA8AfhDASrktOqcrNuAOSuSEpEgAWcR7D/mXdD2iwM0i3JLS
gBmvrWdQSSHTxPaIOLKW0ZwwiDsU8RTgY1ghRe/frr+0qRzLROmGw0PwSh60jhkeOLlsoFLleW7+
FBKKp2+1mFo/uM5fGnEOHVj8egxJ8H4ddIIMrtwh5en9uJN4ATjYUlIg/cI5Xd4EigrT50TfAG9r
SFB6/zv++dqj+12decwFXI3z5O1rj5kYk8sUMUE1I3nkEbRAznvi+pWHuZuMqPGDA89frofTwFT0
u3Ggodx/ez1U9uWimrzzg9BbLtnR65hx/BRcdbz8MQlTc2x88BX//BkZCuLS0RbjMGRzB5vGKloW
TtWtJz1IA1H3v9k7s93IkS3L/kqh3nnBeQC6Xuj0QVKE5jFeCEmp4Eyakcbx63sx8nZXyBUldb53
4aKARGQG3Z2k2bFz9l7bR6LA8wxd5/Of8uPLRS9npc6x/3sGL/f7r2b0Tde1Ngs4CrDsknc+3/V4
2ljKW+2xr+h4ONTkJzQrh61Vafnl55f/w16FT83j+znUYRwR319eJ6F+wYauGAgrUKO9FVwC5Zxw
H+vN4+eX+sNNdGhUM1VhwzI/9G91COAlKzTf1Fvmm7RPzBjEuddsfQzboZMW3f0/vyAR0uvNY3SF
auf9d+NNBFjSGPBqCiff+UxLDjGNhFvpufM36Y75F9cz193naONHaQQTmyHvOkk8eiWbenY7V+eZ
aavVX1IQK6JCloE6kggy90ZnBMu+GPv5VkCzQ7ImA/teK/IZT7on9XyD5j4lLLR0+/OULi+2zDyx
243vTD3gGDD7Efp3mu1zEwgdwE1nfDXk+MPj6ATrPJyVAi308WNfgajCSESPKaEtfNr2U3FRAWgP
TQlJI4Q8n5xOJHYSH5VbJyV0SOeL9+HjFseiho3VddZePyOX9zeNRIQA+xmCcI80ELxNlbWf9Fn8
VHHh0klIIIDoSDQ+f1L+8LKzkuKsw0HLhPN4zRYBCJOuDdQG1ltMJkRB1418ky9U+3+6CgosJre8
6+uA4eirAdqEjMtV3MZbrlqKpQ2yEfGFuvTIG7tWKy4Sa89jcmmxTB+74nivPPor1QjkBZOeRCUp
OklnnGPHSSaU3FiG5l3SFKaLriQhvyBDz4e6AoIE9BI6IXgL/Yu7+uv4d/Rq+AafK+Bwh9bp2KU8
LO1KbSQ1lyzPeE0mFgd/zpt7ZQjoMa4+ultsdpjDBGStJx6COnRM0KGf3+c/HZx9FoS1mMGxT8L8
+1tAiKSVZkPFKbWXthcKZqx3HQTNGzknnQeuEMIKQwAbPw+0yOnNb4dgviyz1HiljgZOTGixn3wx
2PrDI4/SgYE2Y0UMw4H5/kN1Q+dXIGnRhWjxc20n84nVudapPkzLNsg4JY4IIb74JT5WD6sAhQES
vTxGefZR4e4DpSkxUoE6qZf8JInByhgrhJE+MYYsNgNwZwO4PzIUXj+/B3/4tgCg2Vctyng+wdGq
nEwsynkQDJy1C/0yZeZ6oZkz4E9aKofZadULx9Tm+fOLmh+vis7aM/im/rrRHb97TQb8hH4Z756L
c3OjOb2pzilsiAru2GDhGRQKnHgqycambca5nfTYbjG+SbNWD95k5pyZBdlmm1lPzXZHu9G3EXX1
JcCnoh5zWpvCOEeLNl/1hW+/pcQgkI1ixDRoyMpydoskAwA0X+26e6jReDOapANcv8TdFxvtxz0d
2QO7uo46hnf9uBUDLM8XjU8fUesHZ4/Mv9xSWUF3irPm5PPf9cOlfh09PYozPD82qoz3j24R51We
Nj7BHaa6hT4z7QGtOBtwY84/fWBX64JurPNs5ij+8UuS+RVY6JGWF939LBoJVjohOhGEnmYIKB9g
2qQlumsLzfzu8+94ZLbioqvLDaQg02AsTXyG91+SXgE8dPjIm8At9ZvaSEvCl+iNt77bHJZ5cS/L
GlmgtjDgY6hinXd511wZqbTDXiXeSZHL7rxr1uXj80/2YUNx+WT00XmHV0Wye7ShIFRfYQsEreSA
qb5De3fPnKSwTj+/Cv4QvuC7xZsSH530KlReTTz2+nL91tBwit6sZGPiumwQAu4yIwBHiw+HiGWP
oe2j8srmUZ+cVarlrFa8uM5HBqgAZkYOJi5ktpHhZbkJUto0IZb39kcwFf5LkzeTsU1rvKHfTU7u
9XYsdP1G0+RwUfmdkjsn0xH9UyLJJYrNvIlpIerk4RlSc9MTe5RmTxhQAoZbQ9/M9IkuVLqF+kKE
izH0PpnKMq5p0dLxJg4jpbk425ne4zPAZrYpiBLDOFj0T51hoAU1qxaNE+6Dnmi5Zl7eetlnLua0
MtXPWoCTzWkiC3rzY9t3cEFXbv/JWLgYL9ygzOcTEZDfBxgcUU4kRqvvDj3DUu+68uc2jsB+q+Sn
JUfnLpDT8JfjN0t9SCvgwCHrl0B82Lagalh/BMBs+NzdvkWoXEfVMKiXGOTUD6ZKsGMwNpDDU/UT
PXpcfvJSVQo2GTcqRgHtacmb4yVg8Dp9BQ47rrRfM7K1m3BWsn/CkGb/ZAxtni1EluJZbwsRbN0m
qGvQsmX9nWGQkZ+CxqvBwaHIQtdjJeqGIaCTUoPiyAdHW0IMHFC99KHuzpja9brjeORlLoXrBEuR
q9uivamdpNX3okGNDKtNoW0dVb3c16LW7xoFTprUvVWCsPAw+CETHjqpSE9lHPXdKC4SexpffbOe
9G0dtPMPRW6XGUopCNfupets00L52oZYR6ziBWc6sjXw3cRI48aaVjKy3/RAmGFR7HszqQ86sqT2
QPfAL3cwLA09snMdvImnQb6P0IsjU5AF6SQUn8r8idGm7TZxS5AiZySWuHBC5dCyDRhE5dYODn2I
K813pHoVcd1UNxDCK5CMm7Sq19EB8cfiRCpBuCKytnFGPYT9N4rTWrdDI048a5+W4/QimPxa31Iz
DnaY0Dt728+tzL81mgt3OM/s9rFllbskmMZvNmUqezL2rPqBFAfztmdm32y7clohkdraNR7NNiA9
yUxv82AK3M1IP/ZFZ7T40i0DXKIU8fFjRbHmhrMk3gn+gETkqWXjDGHUh6YU+YwfCXTsCIVtDVrA
yE81885yGL+2LfhGTgD9SVVYFrTrah6Avad98Ep3FTRbN0i1q+2VVa4cmx9m6BTacSBhvtylTIa5
xTPQuQ2gVrDHgY9GOqwLXkm4STL4ixQ/+VgutL5DKLA2+hbIa2fGrII3cp8S1gJSN3ihOzctogYQ
cx8OGXFve/rAgkBgdFJ1pKCm6bsuQcJ9VlJ9nlP/x2STkAZhbugTJ+YXe9TH9XitvjEP4i3CZxEc
HaYzVVSQh2n82okcooJnew8HcPlqP/pQu9F3wZsS0HpB+okS7f1yrGLEVUwwGRj3ROQwHe/dH6UB
SDaNNf+UZ6m7NEt/OMOWPe/LtJFPiA94Zshf3ZTYbjcEPcjDBOgrNBHl7JkqP4lG0+4abkP7xR71
p93Tw3OI7RPAJdrao3qvo/E2MOnVAbxh7NslZu3d4YRneJEzcjtjCJgTOuZO0zULT3wtGTWf1JIg
wLFOiv5sVUNhgO2N9oGRCKDlzze3PxQwnHJ1j84m40D2+fe/JTVoWeMUGTdmlVsvijH9BvZY99Q0
6Rcl6McjELeNghcxs88RkAHk+0uhqGhKDTg+gSNE05gxSn6qTj9/oy3iXvSE1u2bfvZBMlTJ9zSb
mrOBae8Xp8OPWzkmR5p2v0oZ3JZHj6gjGotNk9EnzUltP87Yln05Aa1X9jlMa+OLo80fL8cohMGE
wRN7/J2ngTak79EMHdLBOk/0qnqZ7KU4waGA5ynI4q/ejQ8tGH5kBi9uwDEPxsexHBJ0LXrpiQaW
O43+AZ2uuG0Mm1FUDCqSFV4dYhDDhzFe/GtIFd5WoLv/qofxp2/NEZdyyTQBuxy36Rs/IT9rWq1W
cTs8We3iPTt5/oYY3Hk0l9h4+KfPMN+ZsoyGjQ18zjkaiuCPLbyCSnDDuKk7KWtPQ1VXuQdvTm++
uNLH1wXInbkCdzi74WFd//y3SjAOZiiEzF83zLeybJOhY5nCvrXdpxHORn/mpUP3RN+hTPZ27tCl
dfUsI6I+ZmfnxbavRZr0D5mWmzcEySEQwoWy9PvBEcadqxkxIa2Zc44lKr7SGbqD8denstwS8tCQ
7b0I/WWp8b6Sk0Cqbkmr7a4WQfoc6ybc15pj8tlI+vB3oHB+Cmp9cNBWqby69OMcjLtLMpQXCUMu
+8khzSXKS9LStrLNa+JpCOfcEngoXpyO+pa562hzXrMRy+DoxoICpF03N6Oupc4eU+7wk97zCHO4
Wwj3VWPQJt8J/5vk1VCtmZu1uZQGwXhZJb7o2f7h8QL0CRoP3Au34fg8wtBBuY5Fairq1yeiwsxv
U8X30oYRPRYyj/qLNfIP1+PcQ0uTEx7jp1/zod9uuo9Hf0GgROUSGAAYZzvWUGd5AnMuS1o0pbb+
1Vr5h+fMwiRD94q/Hb/M0TKFi8vRiJqcEOEuy/nEThYm0JbOkct0z41Kkdg3nRF5rjHvaIa1iI7R
nnuF+ygCfT4gXvO3Q65bUU56ZvvFovbHD8cODyprNTb7RzuaJkeftG+OQ9KYsgcrJWsxVwN8AuG6
yxcH7A99C05eAAepTKgnWM+ONg3VV6RWWIQryyAnIEZK+U30i36G6FTyj01KPgBpXp+/5uaf7jhH
bItpHwUG/MX3r3nfYInWHL7hkAYYpOTsuvFZXbgQSIVtwlbvuzjJdt5Ymg+p1DBTkhW2plcjiYzS
LBvmb7yL7G9zTieLmIKqeBV+bBHxhE7/AZ2WunFovsHzJhRyAqkh/Qv+Ttvb0pHrt4OTF3IvRN78
RCnMdLDXBuV/Ua19bAZyojdNw8cEBnaNW/n+Ww68slNMa2/ju317n9GK2tG6Jc5cGHWwTeK2wp0H
fjgZkK+lJQQ9tIrKxmnjdt9aGbSHz3/2P5SPfB6f8EkO27p+7G1pDREHaKmRatWkp1O+MpkJGRol
XxzosSgfn+dXfxdFD/Me3M/H47sWN2ogOqJS9GTODr2hN6QKIpm9mgEwrZBblJzMvfL0eaH1oyKD
zZRUib5KnvMJFUNYxlZ6krWxQ+hr41bXOkWFdypt6m5O450hNz2M6StaRtNDVmo6jC8SOZLQ7lIt
Q3WVxqipGC+eFUmx2BvISA15tMJ4A4bucQrXnfoaQ2/+zSPt5rIoERWHrqa6eOfrOpJtAiLkg7Gs
zOjCQ8y2QUvk/ixjWcLsT2XCq2HmzlcjwSO8DbU90j6GkOzrzLDWBID3D0yiPD+PM+Fs0DUbRGYQ
kvuoEck9ootZBuSHnvFAV8689jUnUBEq2ak6BXts35NVbV0Vg10nV/FSdPYuZr7Wf9OA/j7XM97o
SBQeHYqAT99vvU4GzY3nQYHbspdm7d9OxP8PCvhPxoq/vXPRs3r+j7cauel8/ly9/dd/3j+r7PW5
/g9m4vPvuIBf/9m/eQHmv7C62Sx7um/byCxYG//mBRj8yQruYLbtuExMWar/jQuwjX8FDAV87Gj0
Q2m6skr/Gxfw649wVfLvr0ZX9rN/gguwj8pb0O+UeB7FF+4/LBXeunD/thUroZnJOFlGyPoftv1V
Zl/F6jmmbiKLuKsPs773phuQrXlwuNhV4jrADWElCOLMaCXba5XYWQm89wD+e3tby3tL3DvzXTre
6ct5Ki97JaN8HwCnzqc9ERmzf+U2r753TlS4B5vI+Lui/EePIiJn/ve/1v/mtSFjk+hv9Yuh8N//
9D9iLd79R5AX/n3h9c6/+4ftr6fgqn9r5+u3lVT+fyAN67/5//qH/36WbmfBs/Ta9LVa/7Yka+p3
D9O63v7PtIq7on3O6rcP/8Xfj5+t/4smK8BjDD66Du6T4uLvx880/8Uh+pcIh3O0TZ/h/z5/DnhQ
Sh2A2b/as/Ti//v5s/+FToOldF3rAxrV/wgPerxDocFYy//A0mmIo8M6qnyqtJc5zD001oUZnCZe
bp8WCXyv336Py78by595PH9dhX3t71aKcXyeQS7oV5lYSDuMsxlPTl6owwRT/uXzy6yl0+9dbX4R
DmeMSRm66RZIiqN3yakEQAaCNDC4kN+U6s0GQIV2gDCRnXp93d1pdbecNQU4yC++4QeT2Xptf1V7
rG5aXFxHZV09ikaiXR+w7YOU/FFKZigZ6mHiDcJ5sfT2WzXXJjmpJpp9oA9BwqS0NZ5gx9MXTauO
OlzrrXLaJJpnJtuq1Zv6vOp1KtIvPuvHe06/YPWEUxA63Pm1Gv5tybF90hHcHvc/iaTquiNeLw5t
W8npi6LzuNKllv577h8YDmf04z4RwTfAtfHbRCABSTVOLXNyLkgsluN3H3lp24eiH5b8MQ2SDLz6
58/Chy/JMHSFNTOihuDOA/H+S/aQ5g1p5X7kdRpK1nT2ziyp2t3nV1l/qndPHLNHjmzcdoN3koHN
+6tIa87jxJAom728exoIoQDntC7A2fL4+ZXWv+noSuxFaIDBTMHFPQZqOTP5mugdjCjjjEKkrstQ
Qg6xF6G11c6gFOFr+fyKf/gF2TF1lG+cSpmUrbf3t8eEmE+7N93cipzZ9g+488bN5KL6//wqHx4S
FkQEBJh+sWUjUjl6bxxCZls75yqWLuLr3E2KXellOlLxzDoxdbazZi6/OG5/dc2jdaLKansmOhMm
oS9jJkTxEhmFfBWV6z4oDKmhnxA98U+/J0sS35WywsOI+ktt/9uv6SWoSrt8MLmmFp8O4PMuEflN
pwQr4X1x8nFNEaXXHH/xEn58bhDfuA4CJoMH1DpeE5N61PxcKjOSkyyvBxIkn0ucoQQzQaULB9xm
XxHCjh9UVkD+z4C3xkEf7c37xwY5RdyV67TBUL64MPBiCTKjqtyNpJ9rJ5//qlRLR0cf06aBwfsN
1AnJpON8ECw3UmDcIvGJWJNy2JNindenItfU8pCrtkz3CV8y3iXVYtZ7JB/4ycncABRUBm5wcIxW
Gs9EKtKEw4FUDO1pJ9DwY53zZm0nGIt4m8aaBXOfSZAN1xL02WyN1ondbT009bBnWcOtPnvdZB36
3iPhjKTr0QtNvweFDLq2EhdtVy322TwQfHo6LqllPfjL5AGbwSXVLdYJee+BgRrQINpe1sliHvI0
mNSLnckJcZg/j823kQkKCDu9D4zT3I21V6OtRj3KMk08NjU15glGiQWqv5OSvwMbbag3MUL+epOA
DzYiBjo87ah8h31WtrBiIAMropFK0Rffc50EkNV3kpj7BFna5SiDEWsM56fhUivGlOGl6YlHxGq4
tvIlx0NG5JDtf8NrRCQIAiMfeWqrpxcMDQzr4CY6ZG0dWB4uxqRgsEgi0Jy8sjraE8A2MzFnGNJr
lHUVitFc8cS0Ve07pU9EhQhGtfyE2IEXImdi09wCrcaxs1DC3ZOOVyd7srCJq5uaEiMwCqmyPVso
2w/m1PfalpTumOBly46vAqFGfa9j5f4Bk0f1xJ7Ng3TP9HFsvTbEUukbNyPbhXFlk/bU7at5rsz9
gi9TjLQomybZEmyjRmI0g8XcpdMw4H1KJ+BW4CQH8xbu9QSXb0msLmSbSEZkyMrFgmXkeLhjU7nF
pWkAJTphiGZDsyXgazmhJ2rnUT8mHq66vCaJidDXIorHwjnrOu471otFE923OM+C22RWDYkwedzD
GscBeO/HDLYhlKqMwC0rtotzR+Ri3nHIjU8InFNrvkMKX6hRwr0BaZxOYWwVsjljXafYqESQzFHd
diapCm3tPLd1R8FEuBCQpkJYwn+UShEsWJODzAx5AZ1IbGOVMVjR16EpZp77QVnarWnKqdhZlkac
Z1PGpBiBATK0cEjypQmrpMD7uT42P3nysX65DWmAeKHj+L7oB0nmEc0afLfuhHQHWTmvRUYv6hQ2
OqBbxuHiqu4NgD5kYMSYb3mJMLO0QW/tvbpJHpqS7sY6w02xBnUmOUtaP8sX+rlGcJ6RC5jDBHNn
bzP5BZP4vB+wyCxL6jGvGGPjr0Dr6QthspzJDeoty4L+G6tXpzIXfeN7RIRHnY0mP+y1lri1arQI
5eLeFfOBVlNg7zqr1gTJgv6a/GSbS38hKKxGEjhKYW/1mffmluiYJLlmE8wzeDIDMi32N3kOMWpI
Q4Pwiyfmpfoj9tP8wmdCZu/7bMKeneRdQSi1zgwwDALN9O9MC44ur67+pEZy0rYtJ8ibukuW4Edh
zj5y/NR2UHNA2WyDHxbGuPTSwvtEr2sgO5m/p9KLbu2JxY5M93KwkR3U+tjiuKza7tLy+paAWKKK
b4BgOCmG+9YsR4QvcToXG52cKLnz59JMTojP0tdwnD7NCWSlytu1UDrMS5lkXnc9eo2JqdlXrTYc
qkVizXTqrGj/yovCmG41ss3qA+8mSMXR7mz/LXEJhduV1KaQcPs41cN+1qYUYCRak03p5xQCquj7
c7Ma0nI3yHFE3JAuwx4jl/XDa9lmNshgl+RE5HZxpWtsurCwluUKdY/1OPkKJQld13KbMavLItFq
6ikrs+JMiWp8Mwpj+ZnmeuvslSbyCyKrlvZyTErtmeg0/8dKl7j1SG/E2pT5igyvKe3eAjIHL3W7
XwEtrtO+AVRCccp0ysFib9EcxYqMzOGkbJZin7PRqMgfAgPnWdl4gLyUr++dBQbAwRjr+jyF506W
l28NG8YcSb8bzMzso1S5I/gdu4HpnegqkKcGvVRyEnzZ3GYGy2dYDXND9HNWulsiu8AI9KjunghX
xbPIKBTudsUBREaD6Uh6BYalvXaa3pMlWnrVQzA37e1CxuJMCsyk51EHT/BtKnKHSDTZWOo0n83h
4KMwxOWK7VWAFPDLA8rauAXnptxn2JpMWUyQco+dUZpkFdpariIBd/kcwM5yVXaZRuc3TTy+hOOm
5IImFgl54DMzzKs1jvFNw4fGNerkz1BO0ZBkAdqrSKZoZKLSsZlzDouJ+qTUeyvZNVruX1lGKdvb
kV8l2Ri9NTwzfdBfS+oTCis1AnmyYCxnoeFmY7afET99Hz198jeqnOx9RSCm2jZ5l3AXKzadvJ7T
x9nh+0e+nxPGxe6L95XBujQBZ7QWecJxXVwu2oLpT3Vq9g9Ar1mM48CW7NyemHNkS5n2gsYEuMyo
NYERDemYulvCYOsfyvTi4HyeyqKP0BBOMCDmgdFUFQzl93rsjVVB5YttredWfPC6OntLS1fkm1rz
wGxYoGRfXbRy3a7ocy3Yd/yiP3M/b7UoJotmZEWt7XtYIu2wdVyVxPupbPj7hDlfxP4I70N6AakB
wYw9GNqcWz6YQCu7HQFMDifYmCE6VI2aWNxcUSqH+WI46c5wxnVCZJDXCqm2yS6nVlgoIkFpPHf4
cdoVPatPoVMUUDmAyvjPJQKAx0ZXEAUY+GGDj+3JulsI+5u5s4YNQ1z1zbNGv7iMMGsRcDm1GEBJ
zZtIMnXbbvrhm2Wc7Noga68hRi5pxJmF3D+/CJpxX48+rH0hhDdFDHDLaYtUU99pnUnqNgMKeep2
VjVvWzR+TWhT6rzAKIivfTZlNFh23C7h4I9ut2vrIsXuS9WltmrxWS6NtCHdLfNbz9p19qKT06Yp
QCC9X9hPyDGI6Cv6hXFpl5h5v+3iOQjCmMxiNm7Ro0sjCbQ7TDjpb8lOyfUTgkZANkwIKKaICZzQ
z8dE1lqUiYK7WigFXIp6VIvGuCCzZzLbeYhEn4mt1SKa2C2lM7zk/lBQqjZZoqCA56R1uSpwcpYk
V6s3droEFblJ/UA51RbJec5IaDzgqgHx2DHVJ+oZB/hJVguT2lEU5CukcT09lQj5sBdXVTocRtdT
13Fi1+qUYYPDzjPa6b0YLIoxf2IEH2qkH19Iga5/r6PyZTJtVbnaWrmk8M2MLnsYl3h4bs0xXxMS
MlJd7SHzfsZVLtyws+I0hTs2mj8H1sYbt+yDU30ULpHknWjvB0sv7pWJK4jVhOCKkGRcY6+CztE3
TbAOkYH5gk2wEVTdj7Lu2du9XrxMTdrc1Nkw3HWtWHzqcCEOXqP40q3IHHdD+iVsJw/qHDw+RnNQ
aWwMzlPh1leQAMh9RHKaqlBWBjOtYhAm8mm9PkWytbhRylylDbVBePcaSBQMauS9tVuEOsG4ZU/i
E7HhUJM6tDX0jdsR1LK1waYhKJvX8YJXu2MfJgxmz5CWCSLKXcP6vhQaad30tVoPHrqB729152Vh
S/kWh0rpCEzQPYngdI7ngZDu2HVvam+yi70wnPo7WuflEZ6RzLfWBA0UDVVAIUfGuq1vrEWOJ55K
64d4jjUqoaaqzrmd0gyH3FcMPrzUvHJVN/9Il5ogvXooqxvFpPXGhJR/R3I3Ji1rVPEbYZ2I6pJs
7i/RCCAwA/LSajxrs3/uxwpxBNO35D5YZEYUpywbcrcnf3odkM2d29a0njW4sUPoLGt+zoAWjcI3
QWRKjYiChiOpXp8IP1MU/k5j4uR1YaZwsprMB83uHRn2TkuQmbXk/PgDyUYnQD54dWIK1auFFRLT
YQ91fRegQ7mZ7Z5NpJzWuMrZNuU2wwf1EwQFzvQmmeSL7ZoDEoLUai/GPOYoMHlB5YeyW0YYKSoQ
N4ZJd52QaJsMtX7R3G02dRZM04Rs9k02ueMTDFaxhEEtne+Qbaw6GrqxuSGIRWNxFmj8wP1rYxvC
10uq09gy8QtPLEV3g8jTF6bOYjqQzm1f1MNSpmcskdUT1J2q2atx8uH+s42RHdv0P1SLhCPUktHC
PQBgKKIWiO8JKJqKE2Sg7OD6gC1QkRRA5Y/l+xvtBFqQaB6zO4N3R+ORsBj1Gdj5iE1dahZ24mh1
slpJfs7DeOCZpPCy7Z9VN9RNiEIrOVUpEJowFS2Gtpr/n2ytTgS8IiPADFLQObFuBzwBzVZfysDD
wlpVnFAqHejoqLWavh00DrHh4GUVTp+uMmvqXUfPtgvRhXu7ZNXdAHnB9Acoykv3baIN8aoOtG4Z
TLI8O6PvPFX4Ms3IcHKSX2LG+IQBK2LraViTqG1SC5zJQejsV12c12SzkiN61QuAs0w9+/FpsIL6
tuCYVLK25vV53xquPKchGLDEtDrVh4RGRpFrtBaMJ3j5NoD8QtShmc3ycgryXO1guULgSCvVz0gR
RhTKetmZr9gp/acxW5r7usgXfUt6NnJWVWriLUW/IEM7KJfnagk4gPkEDDJVL4nrRLWI8iTs0UD/
dCcnveZo1ae7eEiKH9LJhjdh9lO9m9KMTagtW83ZT12WzzQYbQefHTpVyAFKd3+6oAqaixqT10xL
cEHu2aC29SKII5MX5eZsVqTamrCotHyde+dpiUIQPdxpXCf6tqNHRMAtJ4gCkvOcv2Ua0ISwwrcC
AN0wF4zIiV24+Leo3kNznIkEVHbz2JNJ+C3pdI/cWF1wpEzxIz6bRqV9G9pJPQ3o+rXQa1k4wsbK
1bVEv2mHvtDTnLLWAC1ErGlJBs6cNPXOBfv3QiHQ10SV6TOnVc3lc+RNgmZUb3nyES57/rnnFd6N
5tTaXe+RKx7H5cIebmXJLeNszit5DApho7WxezNRLqWkF2cy/l7VJWEPwRDw91AG0JeYOXb8ZXZ2
+igcXdzFnpnRsceOrQ5JQahBqLCLiPWE1Fk7JC0QUTiGUki2ZlvwPQrqi72AA3BbcKOrTV45zqFI
GlueDjbUg42uErWigyjf9ak+Y+zgCHhCejYeWDvRy0lmy6gRTGFdj24hjW2mysEOwRjI66IYqzos
bWth9XCqnJJ5WdDJekjWcyS+CaWmVhTtVR0vQbDhWDY3lOSsuFvNbzIQEdrgJPve6cSFrWnmU0B6
FapIwUsZsQKTcOb3PQ0kQZfkW1/NjbaPPXLXot6GMkKZUOOFr1rPhmKL0cR/rteg0agnpV4P4YDY
D5h4wU65wejjdDL01AhHJBUXYKYduaVNtaDzCtSURrKqgpMMra8L/G0eepB203BPmBrNGFsNxnNP
JYoECe3YmurKs3lacxpLCGzImi40B63YrdIsuEsZLsqNWVRKnFWoTfk3HM6gSO31x3ESibNxMqhQ
J07r8RnI9k2f5VJwGVCaVXDWdgSiH9pmSqsQniEPlk18axeOs/B5M+rUdQ5WvPDT9nOAUt7CQpjt
zEJ03zOM39XJGHRYszsIVeiYcyXIsBDpjHNfSrJw2kw1AWA4sIdgdawkSrh9wy63pVZGLoA/tSVP
xBePOu2ofFfVKZL6ScOoi6rcEe4GYwguH08a3d5AaIMHQeZMZ1oRm35Ekut0xxu8ODuroyvCUdHJ
DyDeKQ0J7SW3rHWEjojYcae3wmisR44V88xSoZZXG4XZKTLLiaWuS9xHx569hzY329eksoNiMxD6
RYTPNDpv9IdLCg87yXBSUJcgyBrN/q/RIyh+LcnlU0AYygVI8QSFYpb4d+xPjRfaBc/pfhiG5moF
ynjf/dYWd4rsdVSBugwuYQ4Uj3Qu4gK0S6oomWXX9VFndEifpLfu8Nrkt2TtSLzSoSOyug59zhGv
C6ChHCY6g8oOP6G7iVGvOZGpoNzDskrsF3gt8U3n9226qbxYd2CLY9DZrdnpPzxr1suNoUr6SVo7
WOMB/lqZXYKd6EXULmkLXNvrPPOQgfvhiWaZjdRoCSB+WFhyJli8v5fmYvJG9IUrftZN1w8HzJrU
CxOZy9lmaNIMQJIOYusOA3BzN0umNaSmqulWtMpONz30UyTsDsfNw+DBh+ElcoCsTVMuvuH6YTm3
xyFgVRiYIdDZw2AQuo40qXXob37r7ZKYV7NPBcHDDuA/Zv5pfeX33hSERutWfaiMuHhO8ZTQNuAl
nHda5jRQUoTrP+hVMJFdbq6bd98kkBWnJp+p1rvKvZgXfPqH0gatyEOUJg+BRvtm088NBhO6djTV
usyz/2Ka0BrkpEOtCPNW2EBviCB5ymQKAcLsMDxExgTJNWwwofgHlubh0a9qN9nps1NTaes0l8Kk
cvBUlFPdx4DMpXhoZNO82bFu3OS1r+ItMaUjN5MG1QY6prxjxRzOzcFzFGf2soaOzwL9E3hF8WLO
FkLSrATGt58rDjgQzwbjMXaSKSerGTTaZhiz/rsjfVKEM3A/LpakabG3WuOAHcGMYM58Ltg3J/Dz
R/pZ+DuSQzYXIt0A7UseLauWl0GpVe2Gw398NQMUnCExTfllMOXMdHGtmYfEKoZgZxtDda4Vc9Xt
ctSvZMPasX+HHH3mLe4s+Eidu54zdbyn/q5xCeTb0pxfqFw8pOI7zk8x2Q2EGm9wZkOrhCnYPMY0
UuUWlGL6Uw8Ss9zVZIfj5AhKcYts0eGmIY76EeNQxBnFj9DsBM29ZIueD+aihQ3okhLPfx0DazCQ
qyfVg+5qcxyJwSjusgG+0NZAx4+LaoIFvlGZ5t0NJO6y67M+TLsS0NEr4+TO2DBDQV37v9k7k+W4
kaxLv0vvPQ2TY9j0AkCMZDA4D9rARIrCPM94+v9Dqv7qJJUlWXZvus3ayizNlJUiggjA/fq953zH
aDBnuVlrBS/YxlZiYazo9etQGUuw6WqLJjJrpBNel4NUskM5ivFdl333Ta2NKXXZY5r+iL+C80Ar
RuFscWSpZ0O3wBqlKlFmG3BXhAjWtSM5zNCZODWsEIIVsZ/3ltHr3aXBzvyEuZB4Rgjv2kEf+6Fj
2WiMt1UGTKpYHdCTFaaNq0aJ7cAHUmifwQ3KW6w42ptC6jE9o8kSr2S5cBpCLRTbO7BxMAoxs1ff
68LM8X0tszhNbBW6K1td2zOwzqqjVpv2RTj3dUszvaIO7WjLvhO0LViZepFfClFZAVTUTJYc0pf0
NRybBIAJ8hM694R/kt5YA69y0eOmljsmOgvsLGcLNXZH2qPL2cym+LPVstuT/WMdhZnV3xKpRDEr
KHMB1suR+Jvc5vvZGnMqC6+gHQ7YoglAVs30yDSSE634RcUB1JIoVI4EKpst768VtN0ZQez8ZYJO
y3FOp8p1KULjxaVD39Y7wSAWAqkyN/dRpRnvGoSrwU/Ij7zKal0dCILXSW7X4lLHYpQK9VaPeuqK
wFja1BdzNNDWCHks4MwE8bAZGFXO7sxhOjkwQZPnUe+GluMoIXG4hekebszGpgug05bRNlQNlXSH
VVTMR4kwYCn94tyPeU64vBbQlHdNqkXzogLJKP3eWULCWVtbXuFRUK6hf9HXD6mLVB+3ljpQdUAI
ZFaUByNjn0pejlPWMQ4q5CLOusBbtUE/EhTumM68y1lTaspGhYDLZKwRgb2LAAzKrdMjz/L6YkrH
TdVmtL2dkr6LW9ol3psAdHh1af7JPe00NsZTSu9TwGckFsbPodG+5LYpBGiVVCUchgPlDZWIKDcU
mtRdBJVkD1nNiWCTzCCROTQTPbrB7TaUu3ZZrOx61Op43NABMWneRrO6uOkEwMWtakQqm2yqYdQv
KQ0A9OSS4IjCGs13lTMZR+oAAKcncoZYbj/S1YLbkzvfHWc27V1n8X/AO20soinWw/jA8fOklrGm
+QHyIZYtxF4t1uBBz3YF043GH5xguOCkZPYHiHHiTHskp2kW2UnoNYoelBDt4ujdWJq89WOmfRnc
Do7O2zZqTduDtNsQElYmCfkJOCXveW1zsVGNjt24X1gUtpWlBOc4040rpdTL1yG2BYRd2jIWxjvw
Qm4TTBA0soUayFOzxCwh72YckbKacdMWHTPhcyoYT3L4AqdBChel6/JN+xzIqL5Go3GA3VMGT9aW
kzCNmgHRqDhS/1rqrhhiJbpX6Fl3bzGMUntb6TMeNZEHtqCFw1XTc1kVZrOjymdiWNLYzC/GSGGw
uYpOiTzRstJwq5nz2JaoEd7LujKe2Cw7ba9XNRstabVKu2VQnyV7vcz6M753Bh04WKfmNkqpdN2S
Zct0w9Aanpn20yjGvzn0HH4zW51dPUnjyM/Yno1tLHOg3UvZ6ySPtJPqkbGW83QUortFkBR/acs4
pvMKw3G1XbbjJU18ytReOvldDsn0hJplDk844qtqrWMjsW1p/EfbXC3M1BM4b0FTT+CiXV0ufepP
nN06mJVOFrAWaQb1SDYM016P8sDcTvqSv6gs8hwtwGCROLAM5ktTDX3GcCBWQNWAioV0leRdc+DK
2YszCOViAMUabqpUSb4znUifpxjJnFstWf/myL5qvnF8QWe1jZRYGi8li1UOQNpgqvPFpumaf0+h
KTdPhJGK0DczEIuek5RAUOh+lXDszZ7RYGAVWcsZBq2Aa00V64MOk3x2Gz22h+91HkUsbW1DaxUo
QBjcM2yIOs5SY/N1NCxWDxFZdehqSUB+4RiFqDg5Y2JfrZ1gkV6GXGC/4vZUesVObG+UBlnSJmGf
vCtsrJ4ufaX+gFGVlGupJNnjwqpZbxLm79UF8G7WdWdRazJe2R6WuzlW9WlnELamuEmtpMyKbIKW
6cqbFRmsDVNGeL0yjOjOmlHmkzqopNs063VxqEbpXNsUefnGEq1qYgSOkkDu6bsMdehpIaXVV8eB
mvBYgaElPNCMKrzEHOa5UbWlVRzbCRw8x3UCM1GBIBavjegMlqDTBPRUB7KL2K/agiiqCuBSh+gL
PDlzv1IsW3KOYCfSyjDH40gaJPqJPHW2AWA7orFDA+hvnZocFqYuagH2AocuNaZ/S3/gHwWTYggX
FmYYSTOEGzerOvVKZJTrIj0sCxjjiNjaTA1JwUPywMCEOY3Nm1eZ7beOTepOLGPAWVAwD/TUCBeK
l82GPBjB2FkbgZGaDmKBhNtX6ebCUydeRTKqVrvZTYH/0OgoJ6ajsmjs8ULIgeVtdLpq2al9nDhH
BOzaaZk7jcBgKyNksk7MCAYQBtidlqxmI6OG5sLymM0d58eEBnvfaPEOO5jJDydXdHmowhTKXlSa
AA17FVMCbWWey+lQp5n5Vlql86bW3YgRGjUCSNzBEqV54swAHrRDlVC7oISs/AHJcxddh+mUVd/t
wmh2aTsm+dWY0eQ/DHREM9J66fpvOsOKzrSW2m5D/0SEdAjpx8GppC9fPM4cW0FWTUtrHTICdpQb
qBupPGTqgHOCvVwxiWpCGLCZyMOEItBLZrZGjGHhUg11SviFvpay05kZRuepiQ1nzZGtq2eNLbG4
1lEuC09OiDpAlQ90+fTYrH8ovv6lDf6XAvVHTNu/Jcaf/vg//6Pi+INK+Vy9F3dd8/7enb5WnxXM
/xdqky0E5f9Zmsyktyzir3+VJq9/4YcyWbP/gGylINfCXIbQeMVa/kuZrP5hWdAhyM0Ej6jhEftf
ymTnDzgzFIS4WtBXYqD4tzKZjD2M0jhNQNAQsLJSJf5bk/3hGwrfy3/9+a+a4Z9sxuCbMEpxfXyX
q1eKz/1X/SHOdq1r4gQyIOTpC2tpn6vQbHdCXeRlR5fzGKt5cYHzxtlhmLR24K04dFj0BCsGRpbj
yzLoj0URJg9/uYV/88k+S+r4YBgJcIwgRkNq/NlLZQWJSMbMUJDUVfVFgaOL9b8d+aDY3T3JgvwP
lZgK3StEmLgD1lQjDDof74SBOIN9PNN8a6UDKo3dHBtddI+//rVWpeVfFaYodOnKrAp1NuHVePrx
KktNijvDToZi9gSiK1hAnWGyVzhk6NpDomv1U5AB4aVX2v/wDPBi/YfvevXZfLw27gvTQL63upgo
bj5eOyAVfSitieHCYqZfIERnx7ZgsIJ9gxFNk+nFDjTmuHXMhAS91sZnukS9tssNxbzKrNY8d3ph
v/z6hvyk6dYVlMMQYnQVK7mJE/fjp7IqPKl6EHJsnHSxlXw1+1otW+QyYuWkk15+m0wj22HfXiBC
TF1q8WhvmoPylBZAz6VKGkGfB5Hf6BZV8W8+3vqFfL5pq8H9z9AoFU3wx49nL5a9hEgMfIp/e8th
W/eVxGi+0o2b9tacqk9GLsqYdlap7FSVSEKH3s5qdisBiNGa/vXn+ayq5W5JVNBM7S3ydJjPfPw4
TEinOWpJsJfJKiFrQuK2O0x+dO1L80tuT9l2ypXfUYR+Qtmsl7XAT6k4GzWowJ8eHeRiGbwzjMk4
vaSXZIPuE2KY3UyZTkOcIwX2/ILWHKWMemqkPe5EzVe6BAg1E81pd8QyphuSI6qjCCLxoIzT8ptv
6m/uDI83hDJNslron7XbU9vSxctMAoZwYNw0XTBtGoVgAiMMpj3z6pYQb5rTv/46Psu3genqvMjA
6DXeKRbRj1+H1ld6T9s+2ZRWEO5svR12i8zK36h9/+YqxroWgr/B4oKK++NVClMgzEgJ7plS6H50
ORLTo9jMb3/9y/x0B1WgZniuIH7h4+IL/3SZmKUD4rHpp3BpTkScGAcU8IgrU2RpuwWizw5fsPmj
aviPy9KfCdEf3jAuyx7Ir4ZkFaDnp9+uMwpH1kps+GW+iGCPT1x8N5DfF1syjjkOMWYMvVnPJOhG
xIHNBop4Djp5GZm02DasSl+wXw6u6jTdXSrqKNqV+ogkdgbUD1qJrE63MebqtrEKGsIWkRy3SSLD
Sx4l/Uy0iHpTS72Vm6qD7OLCD2ovSWdTJy/p5Zy5FdIpMFFBOe16XSWTREm0kgkZQmkXjysvYKFX
21pow+SSBsPgKHQYXlD4q91jVE3mlSLysdgOkVYeeU4gMzEEH1uPQHPaNmmckgWmMWejGxtnCqqx
moYSEqVqgBUJ0v9mGopwX5mQSHa6SuoJAKYh+9JJ8uA3jj5nj5OjxQFqHSEGf+nYPDyJZCz2VKM1
611TI/kx+/rAUDm4G+OgfsyMxPLiNQLa/+cPEavT6rSjeGGt+vgQETOzaIGpEZih0dPj3BLsgPiZ
GzqKua8v2XAVZXBaf33Rdfn56RECWUqXip+Fuf/jRUcwYzThKukTQGRuFnQfm5rOvq8x6fynywyr
oLJ6ynWV/zHL+XiptqUpboIr8XNeCNA6jbJFZ5N6aHmNI4/4DL+bCcKvf7+/eTNXg6SJtBpiLSly
Hy9KCO2AGCQ1fbV0uhOUpTNhSSQrqUHjKxblitk1yj+/pyY2Z+pCCkM8cJ+WfAJ6OKVwbvPzODa2
Dl+4V8V2sdXr0Nr/+tdb79mnr48ylIqEg7aBefTTwkMx1w8TMeS+tZDrgcKy3o9hZW6UZJRXGWfB
31zv5+0MOxFTbHM1clNmr+7Xv1a9GWPLsmeeTKewo97JbZpzfefonmlMQArtoh93KHJVWolNvdwq
BKZVOyUFsu6RMFPuTABCpa8ljYIMVyUfBfbNfGgLYXe/eZ3+5skG/AmXRZISwg68bg1/cbQErVON
oisJ56UfdNn3ce7VVYDuif7w/8alKE1tR8XEwg766clmpNhiYA1JA0ZL5NIojg+JELCPWIx/8wX8
zfMMSmd9W7FbseR/OnXMkdbayZBYfrvI4BJ5X+su0BzoPbQxAlxmHxfEdwy/uerf3Evm1GsIpIJZ
h398vJclgqUpEovl91ZabNIIIEqjtTNC20nb/dMnmsOEbgGzdBwV8d8n81M00UEmStH0C3I//AQw
76Ze+ga6C6kCatpl/5CRy1IEYNEySNjE44rP9OOvFkR6SsJMbvrYV+S2FXN36bCx/uYJ+fk95Sfr
JjiTdWXHmv3xKnWMYtsxWunH5szER437HUk//ZVuOiUNmNr+zfX4kfzEjysD6wrmcH39vmBOfHom
s9RxOJIVAArNQYAliacChZRqMDgg4QrabVHqUeC3c1Qd26leUE2PnYnrBhzz4Np2ldxiUSFgqgUK
BnPFhGNdxkNS+AwdgxRVNq2Tsp2oHnCN6Htn6ZZ7CniM3MFcZW9xUM67KNbH7y1hdmc4hJm2ZYjO
hs2YY+y3WCz72mUcEjIHTOv4Cs1e84VAL6oVWPP5dVk1TuhCGMpe6mSaTNdQQsTdCOD7d6Sv5NMN
FWmJiDq08TWgF4eUJgB5zOk6qS84rylvRgMRweOrzx/avq8fUr7t78w3g6tAm1DKDMPCBMNuOmVl
m4iC5GtGgxEvk2rQFlSm8lWWRhccHSuT600M5mspyLz1yNzOgi3mBzQacx41V4ZosEIlordUt0uJ
JnJFF2Pq7FPEyoy2p3eNsSNH/9DMv5pVV9OQ6ivtniPD8JSl8xx6aTaq4SWqJZpbaJ+n12BosIO1
FRFSbm0uiHogDHZP0YBXadstOke6qdRysIIxqkA6hjMafvLM0cQPk47+jA/FggQgM39b5lbcVikz
NL+sAz7ISJ0Dv7GZTeAQWci/oRKUbzlOnO8oD0d+rzRG4I9ZLLzN5gx4tFaDR2ygUDxSsWHgwS6N
UCwelsKGyFdrC8pUstWYTzG3dGM0ktiFGTlzX5a2w3HTTSQwAWBTrEtYe0F/6E27e8iQeHMA6slL
Q1oxF8dOK3TQJ4sNUZDhtrOr0TJeKORxksCgGtHMcMppua0INZHgJ0VwwTfIJIGik2bgvORp4c6h
sAhfbDr+Q6sitsxLAr2/6u0S6bUjGus+UTDG+PFKWD6Ndl4eUG1F37RSc3BClNiUFtT5hEAkdXGI
9aKoPZS/4c1gLto9F0KzMbVN+ThOxXLLcx2jb4qq4b0uMf/s0nLi02o5m5yLBLY+MwS0st9UGuti
+NNL7mCeRDRu2vAgPi4rWHDUTMVAjwFBkTuGwaXPFqydelOMG0oOFELYyHwrWNvemXH49VL9E/h7
LeSA9dj45hUcxp+xLogg61rLS81ndhOhm8RF4zeZtvj2zDAj7zDhYawIsT6Kwq/axjk7RmmdGTfl
vi3JFatUhPa//lA/b1W8zpDY1gqFKkx+2qo6QZw8JJfVzsmhwmBkeS3smiEJ+qGbX1/qpxYgvz8l
1/rLO6oF2ufTtZyU6EWGLLo/BHqBby1avKKDQ6kxkribgX99jaSF5jZBNKc2sdhw7ighXFgBrzOw
ZiQVLFSwybe//mA/FwkkmENI5tQLCAd6zKfHIjNHaKoQuhRksZdKP5KQhnVGbHFZdC5c++JRdMP4
m4fxJ7wRJSH7DRdlzdIw73/a5LBoNks6EMyERyo8VjELPnShdm/j1d4uzDRA6qTWtYWC+kDQXJuv
3Ov2C8DK/LntQIr8+i7QCPv8etA7Bm1hSUVXaQd/PparDd5zHZcYFcTQH40oQ5qGPAojQa2j2PKU
aY61HbqN/ioME44iqA9RTKEc0Y8hz/C3YaZ96jlLYR2wVXE2zDOmnSi8oTZDcaO+9AKZNtWBkzJr
XYHw/BhWttMDMK2zysM/JHERKgpZkikQ1EKtB8fNW7XZa0kUgngLSmTKfaKyjQYaiySpcNJ8imRY
mJ4yz2rryxTHJC9TH19lmsasH2kqKvNVqduiKxHMXAgFZ2NR22465Jj6TNeSzfiA0FPXUK+AR/Uq
YwwPKr7KZ73Ss1UxH5at39RQgvmP0Vi91QhDs00+9wpETxpU7GuxsBnwMqRXmQ9v9djSzthj2wcT
z1q3VRe9Pvesuzo2XlMNt0YyK4vP7Ly5by06CJtem3J1T8Yuk1VO1qe8bMziemBNYYY2WboK5ljJ
Hhk56V40AR/ddVNBnyuqCEDya2EbOtPqjtnfhOVVenpfd9cTOphvSWkXYse+mOXv+MqU7j5Gro1z
x4mktq/nEv1kODeJstELBn1HNu72wGytvsLAYQ6XADhJck2RUqb+nE2lcUAvXTe7OepSKGMkK6o3
Wmr3W+CDayxqYysB1jWUAR6T3bryyqyNzvFQO2Skdcl4r4QT6nczYvbAtxmatT/3uPf4+MD/fODA
irZtdKV9i4JghNSN09jiIYJBnMbylaIXaBkyrVlDG41fGm0PG2URKbANI0E0YJY0QeKhF4BCjt8r
7lyzHQdadHlKlwARaOLGaSuMzVhH3X3bmuvSP83ZrptLuyW6JrfuAYBYwOebbNpWBPAmXmmRl4gd
I0jTTScmArQW5ucjkjv8tW5kDNYZi5ut4UtJckbOQRfBzNW69pGqoVVchPqh7ZZNnM805emCbok1
LL/UaDtn15iYHjY0mZhhjyPz0BbpxTuw3zLaQ9dDAg2tWCNMyExJ5CUUNmt2dRbJy4TkBuaj6Da1
S4f45hHJiWj3xWREAAF0g4Z7PM8om4MujtxuGdHr8jxO1SXkYOUhUgueRfrm4pXAFVSIhZO3RMUu
rUz3pZFGzyHpQXuRO8QqxIEzKYhIM/0Zv4H50qOdF27XMyxHxMuIwZ/bhgqxm+JYWQ+wovbmWZlr
nq5i+jJCRKE1gz3/Gbedhq3E4aFzkRGVu7qZ1iIntJ9FKWCk9G3qFL6CBY/fomqVh77twhZFu14f
kfsl7xISyE1IytcacRoPr6oZNYo3WpnyktaOuCcCFdcNBaa4yTt91NFualhhwLN0/mgO2Uua2Obz
oDn9vVST9Ps4mMOpCatEYyJRoVfPIUs+EH8XvmYdwG63V3pkfLBujMmDu4CfjVeO+O65GAney2rV
ppQm1Ze4Q1siPwCrDqM6CGZLuohtSSRex08bzYBLAF02U2PeUERyGfU1qb6wAvMd5mz9C3jK1PKy
tJ6P9jBiWuplmGiHFbpebPqugB6t2bH9hm0EbzqkiXS6wGJkDNuFQ+Z1MNXj84RK08CEXdgPxBLL
Y1vXKoCMbJgY/UdLeFIHsPnE/1rq7IGbtdFujK1GbliaWzXTmlmXaGhy9LdjCQjnEGJ1jQ9Vb9Vi
g/Y6vsrRpSFORgROlraNagUFRrjkfqHCBq2qsnwk21ox8QUaJIpr2tB+04VgabPDRJwHFsxwQxeg
xxjLjSU0vkn+FMClyuPYCccmtaEVyHvIsuJr13CsodbRQdQvTeF45QQ6uYyVsvZHJWWoFdplmp4t
oytMn7yiad4howflPqNB2I9lL574ppuayYCeV9yCkYpbhhnZrNGgxqgigMI89xwXkF2FSbrBf0mX
IAN0gcc47c2HIUBw44V9mX2L1UVBQCKs9KlTwvqmVhg1+GpfFJf1HC+6VwULnpa2N6bA6wxiyf2p
lpmBP21BZNPY5fQamhqZaBol9HMA7/S1iUQwIBMo2FC7AXGKz5fZX05GXTJ5siTd2q4kx3gTMGkY
LfQs8FrXQo3EefU5b7qq2UeFDkRXwbsW+HDwRsB9mSAwZsoZH/xoFP7/Efz/oAj+S+H0E6LuMn5/
i7r3ou3e4w9YsT//3o9RPEN1Grbg5qRiIqmH7vXfo3jnD8K8eJSo+JjIQwmnBv5vSJ31BzAgKiEm
9Z9G8Yb1ByOftTOnamDH5D8bxcvPNT+FPuwyOkYwNtYR26ceTq+sganNmleq5Y3fm3N7sXTGuUyT
FD9V128JedKvIgnSqTPgSOk0mXy9mFNfAWV+D8u48+vC6E/EeRs7JgSIiMNXYcSIw0MEpDI3EKXK
s8Pu6KcodJIuvRzwgggcR0+4ibE2ZLZ2SCtO0aQAIp5Zg8c2FXQ0JGxMDVZRefk9IsccX9xAGGme
BV4s+uVB5Cgk3FSzgALQNDCZYbkFeWxbGynUea7bxLUHtImJEl0LwStmK9j/kCBzVtaTeNcVRbR1
1ILBaZ1Yt2wvxo9e0j96M+7/D4h5H/Qru/dyJSO2/y9IV3752ngLr80n6Qp/4cf7otp/wFJCSKiq
tDF/vBU/pCswHWmiok+hCCCyDQvGv98Xqa4vBeoGmHtSGnSS/y1dMew/JAMhkI8IeH884f9AusJs
93PjQKOxaHM4hvLLxfixH0+IcwgLgdQqrGyENd8BNTi30GP2pqM/JIVoD/UMr3FOUOQ2HFHg/ltf
a4jfLlmrT02h1F5c6yl6K0R1jf2qQLOIGXGHaKTSymgvB6jv9L8MXihZXJH1eWHlSeGlE4+uWVhX
FoorpOrlYeF8YQwYqcN2usgYV1SRKt3F2SQyIYm9pIApT6JYvTUkXsj8i5krb+UY7I2u+d4K52S1
+lGprNtIQyBqbKLsMXLey+licB67RdnL4BiOxyKJL1UKh1onKUfBhWhknoJEIph3Dh7KWpdvTvXK
p/OG8KSYNI8CFexDnF/jt2f/SQHg0Gdi9jcUhznFFtxvEV5ctJLRuDFjVr1bspNGO61L0W5L8Zak
ysMCmxkN3JWNiXOq871YteHMoDV5TpqXpSC1iE2wophcwJ2E0TGcyhP5so2J4M58NcgL7h/DvGIk
66JMpNt1mvQrrTvWGEmJhyzdVr6LUNx3NXEpswh8hHH3Tfh1dTGqgRdmd6CavUxL9irI45k2EUPp
6zFaNhI6p90op8io9osSEsnsGPJUtsluSae3pJnATjS5O0zSn6fx0lLGczRjQJ6j/RDHr2mzndKv
ZQWKLMXCSvQ8kpPY17RdHFY3c6HuEchST5wNAkO9cMy7AxqA5Cbksms6aaof9eG60R4TerD07Lxq
vM4geCRoH4dhyxkUZ2HkRAdMCJdDqnICEaEnAwgLWJks9TooSGGxdD9rmuvQHO4aOwVMJecdrBtJ
oht/EnP+MpUhsdTmfBOW9gUifkwFse0W9rJVugUskQJdelRuW8ndXdL0mRNTx2pfesaifleVdwO+
tE9Zc5qTR6XNQXWBw4Kw0AxPFV2oQwcFIZHsIgmnpnrWHtqAcC7OhGOueTnmpXk5OB2O8q64iA1S
6Ie2PJvzSTf774k1XZF1DeGI4JOu3AVopWX6kldo1ntsZHZ+EfetaxQXQPWpTP1a6/xefp377KEJ
nT2oJU5NuS+V4bpNKmwC9mVLswKS68ZsY49OZqQuW0PNnjqtvwvi4kC17A6Lzcy/uQLesjFiedNa
YLGq7IAIeT/q42kulTcnky9IhXgOnp1lTwPBD6DJOHlzMMjPK5uLofDhdh1D5vXs/BeDNuG4dCLI
Pcb1bEJhSYMb7Nrfo1DytXRz7BmjqvJ89xSB8qpfhu6rhbXPacojUmG+DbJbIuAFOH1Wz/cqAKiP
xPW9UEQ+OTavh5D6d7gB79QTnP8g1MA1YIEI4g3d/gtNZJu+Cf0kzK+RPW2gp9xMvai3uVwqb0mV
YquO0x3hli+ORJRMpJJ1FjPtEbHYh6jEZzCH8+zPtgixNGdnVAYwD4bmYeZFAhtwUpRsr9BbLoqX
pdrEUj6n6XU6xvsaRhgryF3cvalw29wuX3zCJly02q+YWq4iC2I/Z1T627jd0ww1fSwYcyu4UM4Z
YtRbFtHRV635Ui14pxtcyq5dZuA5tAsts+q7MhKXMVXWgTXd2NXzQ1+k3mJoAxNUi2IbVflQGncp
HGtrieON0REUZWe4bJSgvZujzM3NWbvJ2+JMbFd4sDOmL2ZYLfugsfJNqQrQHRHvpNWPCcevGFBT
e1HaDsG+JCcOpXBFemmXxnwvc+WpyeZrtC4XiSWv1IKkIuOiFxh/qyF+7yJxS5vF4JBkvjdYx2FX
wLhs5yTaO7NGewJM0rGBKePncroeMEy96B1YGb5wO/VmEhjddu5BDTaAieDJ+dbMa2SI4DIYl+YK
HD3n2CFs3cog3R1zHgGrMyyhikbdVVcb8SnOA2AuTr+xya53FV0MB80uQQFU+oNVhTn+a8U82Bzz
7kQjsfo24CqlUE4AKILnrifNzQT19cgBZNxKpmM3PBgJQtYwvrTyeLoIYZf6YWuUezNrsUbYVU2Y
PVYLwPmLD7k+YB9MUo+Qo5PVONt6obExC167HtgfdHfWszepQNpQk4YRaqykdyEDgk1Dm2kTRlV5
QKcNBbD8VnXhnSrEXq9FuZ21W5xZ+mWAEN3XmgqHAEvVNexYXpfBMYurRje6rR51w2skaLFhLJjV
w2xxMFwlcSy0WnFljfZCu2SozxiF+81s3gs5VYcpgXkEF7zxJs6Y64YXal+MQlH8CK8wDqj8mFbd
tMtsn5uMeduA1TdPaXrorMLYmLiuffBbL7iplW2U2O1q/nzKQuCACib8qeoPGHrv4nQuToaVpG/Y
d8AriTE5Bsx53DKXNsndU+XPKq0mo+a83AP52o11aW657xQCpvaaJwm8glDlgTXrbEu69rU0BBSh
gnLaqES3kVXebfN6/Wl6D/KIbexcFNpXfBHTToL1Q5EPaaq27xkbniUYCE8vZX3ZK5QG1iPCU2e3
hLPuNcm0eKKcX7UEms8cTvGFLcfAU1p73qfmYoCx72vMJqd52gHTaeLle9jFKlHstG0yE2NHUXwb
zPAmRaO1iWwyQCMtO6lz8qDH7aEN51OUqzeLsGDTFftO9vdag7If21gdLG+TlX4pAc2DT9xxuICj
mO1Ayu5Mu0cXvw2MS0aiqFrWKkke41bunJTYaE7+iToiCAu8sY2OS27HdOj6XQZusJ7rE1yGozPl
5xDGRjae61bui0JclVW1C3RzI4Y0diFQEKSmbkTKq2Go1RX3ntKBMDY8BBVxLy9l0A4Xy7CEIQl7
PP+RMtD3ESQ9tfkIhYecLzRaQPBommFdPViMsHZpqE1gjAbsylEpQIGMRhHjxVwU7GCjQ2bk0gKd
QQko96HFjFXEJR4x2ajOsa5064L62HxNBSVjpASEFTWYfaKwU3ZltUQ3aMHZEhGKZdsW3pUPJ1/Z
mWHmbDUcoox6OwkbRFMBWrIhFU69XAyRIW7VyEl2/bjIfR+lKmiIMvlC06O+Lcu23KB6oDxq4yW4
M+iLjfS8AoszWKIbXkGi3llqVnqoK6nsE5xtT42BPNMYdRMmxBAPOHQLKHL40u6TZUbgiTPo2Bqd
/J6Db/LKbuxuHEV8lWPBZpqRXX9l/2m9hjgh3ZxGzFVC92zb20V8zyBHOej86u4QKdZN2VOdJEO4
eh2sak+cE90gMRB9ANKRlS/SfXOcsOCpY35sYo1dw4IIvGX90PU9c4D9lDGngWHwrLXtZKALUOQT
ZLTYWwY18lurx0FsTrTnaKHqPWu0BZ8QqsSDOfTOwRAF4dI0kNywCahP6Bt6at4Kcjvwgy2Joz/p
SU5GvN5mR13/k4YH5XQXo0X+ig+d43Othuvi1Pa7kQTE01SI5Jnur32AM8QQXBtzWsEY+YZvC26+
/TQIWkBR9wVqmMKCqJNXLXrjpJX2bezInWQ4gAUt9hsTq3IDDEIRxzoENCrjKd9xJ4Wrh+KEDPLK
bqZHAwPvOI9XGhMAHqVhmi4o2MG5DQXT4lksuOmDL7oxbjMaEGvs6iWYhUsnYgec7eyg9OW9PeYP
OikQwBbYlCaWp/KeffWot5ipiqHzJ3QBGxqeLwJwGhMwdUsjt9rUSrlsxqS91vos9GqoIpbEvu+w
XrowFU7A5k6VGh0chohAPmmfjtXGMcNHXMfoKoNzi2ySyo84SFAp0TEBOEYbYchdwoNCLw+Np2VU
tE0/aNx8q4HAYb86k4mvUjKrNec4BplnVPfgMUG+0IK+X7K497DlgOwaOfQZiapty0RtcME1/8Xd
mSzHjWXZ9lfK3hxpwEV7B2/i7vDe6c5GJMUJjJJI9H2Pr6+FyJeWIsUiLeqNqgZpFhmKCDia252z
99rfpmSSQD/AAMN/ndl01j7FxNCGtr+GcZKfy6qlch3z4Tt+7GG/8gp3KBSg7cZaFPJm1J5yXPg6
Tjz6KxuPiiMrimsjSCWlc0n2kVv4zVGgn7AiNpRSFIuWfFci+UC0mq/ZGILr6NYNkXOkltPbjE6l
9kB/pfwlte5XW8NEo1CdrYJErdYJzfGlZqqYr/MmxJVl8QA4DPTxQZ3aboVqjtKiHZNfyH6UdUNJ
8Ur4e2i+V9CRcGao7aUIehgJtulsgLM0NEaCTaFU+DcNlDNUUpHLZPXgJh2R65R8SJtjtbBPcWfG
m0n44dYMdf1BrZgi6sBCy6HFtbU2kJlfJRR2XbzX5TnQ8R5rGulQqec7h5rQSDxO3l9UnCRa52pi
bKGJB3slTLJvg6JIF+ZwcElEEs18APtBT9pxQwWs2jS0NWGfToN8KB1/upAT2n2LECXf2mYrtqrZ
NeuWRk64dBJpPggTPVUA1POUZIq8zRLAnGWeGLQN4TVzrunLHdC89KHHWHvnJ1n6PNhJ86Njv7Fv
plbZq0h163Vbas032dntuY2zaK8ETvIEKntIll3cdRsjq+hqYN+UmKmt5rExhXcbV5F/gy+Nhamj
YTCBPQ7Tu1Yf9afJMnCwUoXUEK8I+PO6hEPVRjG+aigAdybm+LWTxcNVDFHkMGkhZzGbD9WyU+3W
EyDqkAcpp7+irUHElFfYik3cbVbB1E8GVzPntpbWkUVgOkyGwfHNMavsgTxFPLrmCONMrYxbCav4
Ee9jVa30YKwfWoz3Yo0IWtxTQhh2lR8ZLmaC3AVJjFoE3d8AlQS+VVOJm0FTcCdmbHJXglojj6Zj
oXZquaTbEdzjvDTc0sr8ixRd8NqizNJA9RlxvPDyqeXTsgO042ZJNdIT2npqbY6ItlKMB7gFqLFl
7KDcAkY15JmblTW2zT47Bny1oRx24B+Weo0DVqWHHA+UJYzGukuV6sK6C1GmY7fg4UKOWuNWTQPO
MTFRtx4nGlI46YCUCpjAbII/CzluoZMlSwEIjsgQpS9jGzZXXRLtQi/t3IyTutua0H89QrBiGT/m
nkg2kNvWvTTcSGcOt4lXjIg5WwBSYxsWf8/yweSMLh4rgG/AIDLGuurfOUZF748g60WXUa0FKd8v
i2zqDrBRFmnwOlEtMeg/da360AbeTrYznVVrF6KmL1gJTJaq50H01/cDmY6QtqjSpgkWYqgUXQxE
TXIK04t0xal0PkdeOzCw+Jt9t7W8VkKhvrambxGyJhCyyMzZuBlz4CcW65Ck9knP8xU71p1q51uz
qjRUc5rPqU8rTqJ4acR5ytl50WFcJJgZKX/YdKDwwcMszfGKUtLAWriwnJWUh7Bc41pKGEP0c2vV
f4m0bB2l9ksBJfVbliqneugr1waIAyTKM7aaqNl1C85XMaAxTlY7HuUvhaCBhd56iuvXzTr2h2dL
WBcmOeb8Bg6eXvwaabSpxaOnAMuyqJtEHrR8BIA+CRDzIS3qHCaE2Nxgl+Tn0/lhoVLuaVC66Lo4
mGL2RdzRHtTY0iD4Bpvas6RbgcfDyZ8SPZpSLzQ93l2FEMA56snaj6LvJRwePy5+KoHsV2HLGuoD
H8E66zmrNMuNDauQQ+08i90qT9s1Kd4xG4lCdwEBllskXbhORV5f+xOckLJ2mFrAcWv1HfKqo9dC
T4nj/L7yy5UsnGcDBduSgni40dT41MVb2dq3La3thYinE/TvGSAJYEyefE+FowwBZFtG6AsKDw9D
rRfUXeRI6rF6xJtiXTFn966f1QcDjRsKHuBJmQT8R9F3mZjBUaUg5Fq+ET37U8RHaJX5w5QPr1rf
EL8+H0TVKolcOtlXdFn30pcoo6LnhGby0fCtY1srGRU0TTuDiZCnodeHc1xX9gZAxEoE4yEvPLcN
W8GqZL6qFoKyxJYnmio1RsJbrLf5vd6TKWkklHJRo/Q8BjBx+KGrhRoUdN6SwTwqlJ5uCQrtwB6C
GGrq5qqKp40V+tdpxhZf78T9yNkbmYy80oXP88rSSaU0U8ccBLJ1CvQElPU39E7JRmakflvCYwOf
Bbt6ytcQhiu3CoYLDAfzDtLJKnQwpIG0n5ZGEtibPC/ttcjHaIMoac78zZ1rEJU/y96HWmTs+SX3
rImnWTuY2s6zTDIKXKNgKoxYG6Ft78yQjryG7hjKPewVJb+UnqTOaCIRdeJwQ/8ZLT/qK5c0iINk
B1Rmw/jEYqWx1w/djpLQsY01yqgCenAPNOTShVpxZmtw0pr6MCeSr8g/harbR9exVOw9kXMvWhfE
gEGmn5YZigUyF+d2SCaGfZxfU0djkqwG+kuwOK6R8RJJnORtssi1zkEcOol9YcLxGBPpn3M49Nta
k+Eanzm1mTGDZm7oSxauS2KhrgwL6x656KYf0cILuyguLDybrFTlVkNecW5M9A4Zc7ANxAx7/C0Y
M+Yr/VdXgH1nVZrpimO54hONlwlbm1UWld9MAIxb32BGHZu1Shc3jcSqact73XoKDWrR/qDq56Dd
+R4EUHENutpN1GeFetytk5vzgceB5lyBeeMkZtyOYow30KW7u8yrgS85Q3uOAJkRiBjvZujOyQwA
EIaR852UZDaKYXVfUhej0M7ES0sZKVoP8zKBqFCUY8CdIt2I1CFeSY8/bEUQH2aGVKaeO2EO+0jJ
y0UFf8axO1d0ChXT0lWt3ECHzoCILOAujTImbFSozmLViaW3UzXl1OP77+hZFM6MAfvGJliAXEUe
VCmRa5qNG00ckKm/PuCMqU94+s2Fkdr4nspWW8QY0irm3DhCwOkZ0HoEp3893VaAFYcZdVE/xiWx
0hgizMMM3Fp5YWtsM9B6VBDYduVNXZ9YLgEIYmd3qW6/BkoJ1iqG9emAbI6LKVpboqXFlwSKuafv
T0/CtImQbtKfwietrsyOlOz0XdzGj9XoA51orWoPe28HZabYRmpqg2icCD5Mi2RF1wLbfVtrL46a
NJtetMdkfuyIXcCS1nD/wqRxtRE+pNB5ltUPqXmQTUiF85aZ2R97h4889Ow9jZpqTY5ct9Ir4e9T
rf4JsrG+AyPxEoAd63xj31JK7oNMWXdtwIrkgwZro5ZFMmvIgRnitP5ROuZzXJTg/2Sn3xVOf8dn
cGlTC7i57r+w+xFHgF97vbfMw2AqB7+LUkICKQVLVE4A8gqfLYfnqkmM+j8ywBIp/Y5kzmwpJvDq
eaqf4mi4cGo4W77/AFqfEoSRgiz3ow3ZUfvUD7NFVbIXSNLgKKJ+b6QW/EWBBN5ha7ug8tmSFqAz
VZlumkb7uKafq0enoN3b6daO77L41BTVmWPryhH2GgGMxdpvJWu7RFKfk7xqK/aiBMezSmfIQUvz
tqhOBmETnaFdtwr1zaBCY1VNhEuZ8ky21rCY+mFYy+RFcRZmOkcTqLmCDCSNl3lYb3W1uRBdeWs2
qb9DKnvWqnJfAb5cGmK8aqF0FqX6ywMFR9U8RPsbNv4y4h8425D6F7HVpDNpi3Gmj6vEflIr9ZWt
9tZWnFnBj7JtdG4lce8cq86N1/7KYNQfnRo2SpinYCB9sz+Pin9AHx4vCnt6aHwTg11BwgC5T0py
LX1YVgPT1iT3ACu2WUNcxIRh1RrkHg6hXPH48dH12aIux+vOUc8Y5I+9+q1Ex9Rl0OjSfpPGtbMy
kzlQqr7ltS7YKKVLr2OTVHvyMs5NxwLncKcx4tIqPhv5dGhHvOa8TR889TKbWDVsD+F2gAoIXzO8
VWgyY5LvfFM+kHaTLaDaXdmVilTnYs1Fek15aM0Qm9QYnQHyouHRGfxtlE9nXPugrvTcA4himztq
LI+yzK9zOPdQfeQua+lK+ZuS6At+q7JJTfld5z/Z8k33c+Bd0/7qUGnapbqqzHViXUmZrn2LJr0t
TiVkJgtrZsKpsWhnGMj3RGCXTK0ffeA9+axtVtG7U4bASLsbq5OVKSdjaPe0hpeOqmxbRHlh6B1y
zylZiqOILWAI31RFrkTt7RanY7MxcnCMQVlSjiNtYJGo062kx3uHhd68LewxWqLP1+70vI8Cmoi+
R9qCqeYHDst7I4MIZEoPNBVBJXtsbP0Kl9t1xPmDirVRr0SJlF+blJ0/g+iQib3IjKlRo327mDOI
V0kOKzDqxh4ETIW7JQXKBlirKyJnCefS3APmTnZlGq1k155xIbCjUsHCVgmoGy9XruO22iuJf11F
AfV14xwoSbyvgnSjxGqzMGRzEMIJ9tJQ+vXg+A+g8M5jFYM/rZB9AWFxKefZ0HdrQMI1ebKpOhxS
aorforx8VVVKrOOcv0JOzBzfIG8hvAwYARqKXlkCNUQ3ioMimm1kkE/STTepILWck8p1VxvRddAE
dNKkwj0VIZspIZVjEdTrNG7OsDmx2ZO8Ek5oL3+iaj6r5k2We9s27ZYmXg325fSEk3wtarExxuzG
IR5ENERxxr/qJlizrd82AIKWGVPXLoyiNZqyDUk165DyG1xV+tzWWiJ2y7VqkRV4exFNat3Szg9N
VqwC486K67POdO4H5VUolNUAcMbW+2J+a8Z3LBW1ixzRgIUSC5TgFhg0y+csQ96Ih0+v5e5UKdah
dRf44zKu7o1kXCN0vgoMf+3DQOpWyXCcaciG/1NyDG9HcwkNiQMd8uQKKnnyCh6D1XbgrqSL0+TR
aoBLNT8J9FX14hE967M3Khe1n2UG+soH/DsFVITi1K2aI9E5SzV8zoJkWXDcjJiGkdVHVu02EUsd
RZnE+p6mCdMFORls6DHwEqFn8vZtzErwib27AqMifXwqebGh2UurTdTd5HDUXniFpd5Eie3fVn5d
XjIiFpbFVHY7OEqAcAwplkKvwh+q9IxN1vJFKy3z0LKqe82lV4+hB7WQTx8yVJ0DgVLGrCbgVsdg
PBVFWwPSzvpN04HTzeEU32eh4PA21Ez1ESLvlawMHOkB4Ftydb6bNiPYRDREITfxX2vD9ndqzBQd
GWr+0GpNN7JfxSxdRU5xMxDdsZyS6Jz4mrMAxQPLIDKccT/YsCciUV/QL8V3A5v6pZ8lK12raeyZ
j/CetnYK+7tSvtkNIjpKq99xarlFrs7AWybRXLTXtWo4LFb3dM7zTT5iPPL6zFukHBOyUFkS/Ii9
h895T2Z7iRYq+Ski60Lz7l50xk4EwSu+Io4YBdLcKqFMyEm+tW4ax9lLjzpvMSCjgqRBb1I/qyGj
pUbW6BZ0wgrvkVk+XMV5S41YX6WcXzqTtiD2lWFRqoyWHu0wXQ1D5CQf6c312GMLc/L0UvXNdpL6
lY9mqjTtJ0WYN3qv7CMwjBPK4sjEAQMEBS4aQCv4ydElyS17xsPekiayT/Xm0WB1XYwVmUDgUBGL
Jsqaemm/kEZwWw76JVXJdlCoUudk8IDmOxLZSHJBfPK8XKVK2P4w49dKa5WlyuZ+ySkVLQklXz0e
aojn9muDNpnHydIGkhUZQ4Gwk78YBzanSWcuAiUARN9eOw2wam/yNvoQP7UyBovnFy8kzvzQ1Zzt
tRXuMctnG3J9tp5vNgvCnraZom10o1xjBN5LizaQZ+Z0tv1D5Ml7NoZXOmB1dgjhZVDJTA7GKwPH
/ugRnxCm6THSWU5z3WH0ES5v2fOcrKUrXCokPgHpzZCbb+GgqgtoCo/FZG+coNtrxjA3GMFjZXKl
5kWyKUyOLF7zNBbpOfJq1n4nuFUD6FFliUC+825afQJMLp4IudsZTXsmQ2vtU6vAO/UK1k5d+0Le
hTkiirqk2GvPLAp1ZbTlxskcHXBINq6bdNDdKRJyGeCKXkC7IbLdXzapfkErR9AYLFQOk8/4cZ0F
JNEnrYUm39Xaa6Thv8wiZ08XHMGz016CQTsjA78Sqn9Weg8OcvMolBrifbVW7PHGlj9ku4YuQIAV
CSF2ExNaglo1kRKgnblsOPvEarcF8/Fi0h7VcJfASYxU6JICtIKinRIa1kZNiSUVOzgQSwwVN2N7
69g7/CdbbFrXQ3orYmXVNNasBzAJElNN+O0juWSjF+98ORxKCC5u0AP8GgKTPkwWztAhENaad45A
dtL3o2o1kQe2zDnZUlFmc6s2NWr/0t5EtqyWSIcPFlluoOwwp/ip9UuZ0iMykFuzDV1l0qBOtx0J
DVTrmlqnQRON62Cgbt6xpi0Blz0mxbhHmv3Lr5q9JbUbWm0rO3JO1Dj2HFfHhT7S5+R8ucitKifJ
PIV8VI5kS+QzyWTTyprcswhKb9QAyMECQIEdZwCfHB1JtmHJosy7Y+uov4yoXWAB+UYC2w/PTg+j
7F5a+KKK4m3U1oOZh6wA4HD1s3Gia8U0qEW11Y1DLFXQWbsQ1qEl/KMkNkNL8eq1ER2+VxXnk2vY
L3XsfKuG+Aq761zxSsVVlZTHpmnOQU86RloRbdKRVSJhvPmQHg85ATmLfECjiVDzkU3uTi2r56QN
Hvva0zecHA9Dr92PXfma0dhdCAp4lL+VO5WhTQLStJnGl8msgYLkzJK+cJatYz1TPgasERqtCyXm
wlq8F854ccB9s8HYzCqNmdRGk7/H7BFgtGhjUk54o+YojlGWninZ2csgDnJiUIqjkiJhCkhtXAba
+Bq29LEqdqoNDPRVotKpTepi5Sv+saoLrPFUzBa1AB8X1vjj7ZYKXj4qO6fsVNjOXKnUhn2IdhUA
N5VbBCraurDkmSBE9ejF8NR4RphrrWSZC+XH1DQoo4K7VrE3WtjxX+wioKWxExzCYOTxFXTJfKHn
fI/aIaPxsKwwHi0b8lDI+0PHwSFwU6Dx2VRWZyw9Eb6akZyzMihOR4K6XbqRfvfUWO3KMY5ZQQtm
rHjQQRSu7K56yqrhSE5YHKwLA6axUSDRsMx7HDIkHKkmVY66c0cyH6DYB89KFX0zMZYcMjAgq1gk
5g9dUV/Jo2dO1Z77nnMW7NzvsEqPIaYouhH+3JX60dTie44M0qSTGgHmVRgLqIpKZrjHSSKb6BM2
UbpIj7gXEDaEO9LdL7yugyLRpNFSukTo5wuVr0nQk0jQQOCwXYzBua1PMrgamvuQtONVY1m7SBR7
f6q2ZdndOElS7FSCLpam5t2ZjYVYokUUMwLZJBJxb+nDoxmVgFMGAY+gUW+nYoSqkh60obvCkXyH
Y3MjASDaAbwGKmKLPrWUTQMBXvH1715+XSmI3qBHrfF5q3Qm6WelwU1JbZqS3AIO+7WGsrHxhwff
Sp5K4iIJA4luayX+2aE89OyXOcajpunbmzr9D7juzUbpN0W8G80C9QJd2Dg5zcMiytcJpkkQaC1M
cNnehNQDejc2VmPFuVadWYHRAmvXWh/RHBIyyxwfin1mture6eNjYCMNc1T3WyCX2tmcO+5pRsn5
ugys4A7ut3dD5mPFx1CrezE24QsAg2lLDI3yEttJ7CZBl91O6CBf9cBhhREY22JWorQPg6swNftx
JUzNoPU6Ng+4p/srBLX4Whx1RGHQRodRaZzdSHzc2gmy+jiyBTqmZhz8IJiwYknn3Aou2OLoNKjr
1FOrrWI7GGjokT4STfTsSbQtxInZJb0k0QD71yu8fgtSll10gcURoH51SnAnXtl6qu60uruHPYZv
y6MK6pJqeG8XMWBmIVp9r5ENSkMz/lWhW2fOdQNfWU+asRpaAoIy7ZzXwcPodIjZrPs6RGOqhVk5
H6IudgZGV8mY32DNFHegIZVrmMU/Lf05Z2MBwsQGZ6SeoiK+lLG58FuIQxQgttSRlA0d5tQtjUnf
hl1zKUP7BiFbSGxEQVwJNfBaZMO+QjO9GrDOLeykvcot7TEMG0Jlfkatugw7TiB0ZrC29Q39+Sje
xCNeD3pU2EQfHfXUwyvv+qMGrt2m5+Jbl9zutjTJFyUbO1t7UXp6i4GyjVplNerlkx79wDRDDfme
cbukHiwRD01PStiN61ah2ufXCooRsPxkfEzPuj37yNGemlYOwp+GO7tFex/bs7EnuvKj2edJE3f0
EQ6K8KGSwEA5vZTMKv5qimoX0xsvOkOepVzALS8rJj4RrgyxI9foUs6WJsywrp6o3mOMznGtE/Ww
UBA9gr1cDVP+EGSbrggPeTheR3MxCQSl5/aKU+/GWnLCHQC4Vt0tiVRHr3Pkwm9wlU1OOOzEFPlu
Ylffq9R+biA0JKKKf3iq4txTGwzW+iTZ+Re4XGWvrrts7gSgZCPJC1UoYPMVTm8wzvOupSLBgDRc
tMODZS8SQu0As538eFp3g/YwNdWhbpDpZuYmHH0Ey5H8JQWTJAUW5butYcQnuM0/RRbkWUeZDgpJ
aBikNjE4ztkz4eDZH4hBrwV+QjgAC1t6vwKSd/Dfzcqx7lS2wdHGsFITZERlSmwNc5yW7ZA8s+gy
eHr0cPnwmE25m2eoXR0WdT/hbNhLIj/wZa6SVPtpRz+rokaJLuSptzkBtPwfE/HowmSbnZB7sCxU
MCYeGFymkt5xQ/K1rtDWLZidMepiH1S8Nnd96d+NjZ+7jqPbL2lV4OSj4rbC3L9HAHCqQvWeHjch
CkbSI742iXSLkzrlV9Co/cud87fsGP/TKKAwTwQAkv8aBLqrk5f/yF//4/T81oL0z3/vn6YKxfgH
DnNcRjZme3g+2Cr+5ULijxz4kJAGVR0VrGaoXO3/2ZBM4x+c7+GBkiyLh1ifbek12qjg//4f/kiF
zo7bzDawycPv+TtE0LeeCjxMqqpKwpQcB1SkMN9DcirQ9WJqfHISEaJtG+95qJBxSjSGON2QWttU
pB1k0i5iO/MLr7s5W/r/TYL46+JwHvj6AEJyK+pskfqNdqQKRaai5yQGKyQlWgnBf1wRvLjoQiHX
qJYEqOKBCNqiLrxdXaoJ2v22NMcFc10/k4TZvygZGnJHjwPq6mSwLk2jlZQQ4+TQ9PxN1VQfuzH1
V0EQlOqBJw35Qbc1EmFi70LhdPjZEyY5EGOQYykgx9D1K7N54AAXjvii0mabcuDBbtiRY5HXehes
ScNDAaaEgrGVjAWbsGo8eh6bjHRMw6dmMtjY0jSmnlD7/XBv6cYaSpj5rKhZCFdEZ61cJjq+/IVk
+QFLZOevY6OZJ9Sa0vhvjL3/pZxeHH3/9fBch1nynP16w+nlX/jnuNS1f2Dks4FgwOiV8zD617AU
6j8AO5Kap2rg/zAc/dscaKv4oAR2Z0Nos59Q41/616iU/7CBFmHmw+2kC9gNf2dUvvcGqoLGLQOS
CYCxLt8zEmePXCAz0goQdbf0MBOn33PKCr5JQmN3vz2Uyz+H2+9M4Blw8e9ByPgHEuuYcDcM7Ftw
0t75EAEjJqRkIsGHSmH8wF1dW3SdLGPVp5qN7E2h5TtNiPQhjifxFyCrDy8O8cnkMWsWaLB3M4Dh
N1HmawG7MCU8ZAyZTSVLnWBLGrtggDhlOV66xxQ/fDH5aLNb7I/7dkChgP0w+AUzj+S3yWfo2ygr
LeIpWpV0xrEaFfg5RX819AX78zlpityQFJONj0lhJ/LYWvatAbrn88evaR/9DgmgF+w5NBx7niR/
+x2abRXgVu3AbeowBNRIhBxJ8M2WL3FaE5uVv6ZSVA59v7ZGIRbHa8Py+6MV+XL/xU+ZX/W7R2ID
QxYOobC6FNo7/FYTTGzoixzJYm2a9ZqzvdxZaoA2oEXCclF66mLr0fEpT2PAEDsz82NjgYcFG41N
3eeIrk6VK3gKU/bVY/rgddmOZEYH1zIPsnfmvwEiYT1SPHFLpw9vDLUbqGrPyqDKMd0qC+pNUo/V
QU+qbI3KNFxxRK+vvnhAH7wrG3vk7BwGmcf88PZdOcBKYWE4EbD1ajiXYWHAuKySK0xPyg5Itr0a
TR8r1ehX8ZEsQY5ExAZ3z7aFGP7z3/LnFGHbUgeqZ+lUt9lgvP0pGDhbSUJ57GZ1JH7BSYrX+CGa
TYOuefP5pebX/v6z+O1S5ru7LrzA8+lOxK5QS1w6I/Llfal43hM7xvECPcFef37BedS/u+D8dJmd
Ldti5zTPGr8NiVCTkZIUNdmrAWJ8Ep6yg2Fk+hcT3zzA/7iKBYjSnrdfuvnuKhlh9IraqHxRPcqN
JtYxXU3sLQxKhQvoEc92bNhfvDXtg9fmqBAm6Mcw64Due3trkTIqIVy1yLXSJF23aTxeopr5L02U
5gkfdLA2CxIqGQCSSttEk6XHV72ou9Cm4FsgdIQGzLkZVee3qRtoX33+6P/8fQx+9qqqY2o6nt93
D4U5Cjw5eAW3zhsqnWXhcPYNe8qhhvfFpf78rGYEMJOeztyPo/7dbAOsl8CP3JjfstktFfAudL5s
9c4vE6i2tu1/gVX+6NbYiUOhZMctEKa/ffTpkINTIZSESg0dS+Z+E/+iOuysQpXu33+KcNcN7o21
lb3C20u1cdUQPuQnLsc2hG5sqVc6CaHroR/s5eeX+mtSfvsZO/DlORGwJ4Ee5rxbx2KjJqQlKBmd
sUQ9Tj78uM/Zq5oLkmOcZdQXI5UCcEVXGjktx9xEDAnsDTV1mo/2DvmPpPQx9o/krtL6U5rBcg1q
TV8sLn+ONr57lURt8FZCMHG9fSSkHWoSlWvseoWWr/uGM7rW+gQXQblcqbM1osnQzX7+cD565RaM
BXSCJucc+90kicrT03JkzG5Y5/QKmSkR3CKJCa5iXVd+/H9d7H2EQemIieiHln4HLM7DLNNNSJjf
KtPgfDFyPrwtwYvSgVhwb+8+L4eMTQKruS1/iPNVYgCjVDrKQ0ZJm+7zm/pgwuK9/Xatd4+wR6lR
aSR8u7GH6jco8Qz6OiYBzUe94ehop0hczTGbOdBdCtOjnRMOA7mJNtiivRrE5bUywNPP4VsfqUza
l89/4EezCCdX1kIOsSbC8LffVYc5euyCHL0j+9it3pJ3UDSOddsGMn/oe+FtP7/eH/w8le2RZZLu
gYMC1Kv+7kPO1QLiKEmqLip3+0cDOOFl7OxZODA0xKH3tewfmy7ILllvOrRFjXbYBVqI7iKR8YT+
Rnjqc99N6Iqt0DC/AnJ/9Dwkk8E8bkiFmlNGfl87iWHnewu61DXbpr8dp14h9DMvlXsm2fiQWWP+
t5dRh62rbZGiCrkPdN/bCwJg1e3eHlI38jV0cKnGuhHiL3tobP6qieRQLaMuk19wDOfv7t20p2lw
/zWDyBT+9+67jANN68e0Sd2Yj46C3ei5JTD2NUke+dnUUGhPQiOgVPeHRe7b2hefwQdDkMtzbPhr
SjPsd49ZYEtMa/TernCyYGVJtaL1j7Me5drw9yexuXDEF6exSWFFefuAzZz9cNL0LMl2rqxqSCyH
qKltejw96U6ff90fzNKaboDm5rs2oIG8e5n00qy8pXbiSg8ZjJNpDjlXQMEnTgtU3T2Q+C3t488v
+sGzpArG0mxSf2IFfnfRDseHR/3Yd4mvDG5qz/ZWWCBGEvCwRH1+qfm1vPtqQCbzLCWwZgu08dtn
GQPu1XqsSq7XRjqGPURVXiLalRkE4G843oACbNIdzvLXv39hc74g+x1Bpuefn2vvMZ8rK2H5w2Oi
BfVjFohgo88aPjC/AtaVE3+bd71fHZ0+mBHYIQCUpLalGnju395zYhiVAdKPNQKV7zkp/dcJ7Pa6
HX3a7yQnuJ/f6UeX42rUL5gN2MK/e8Rd1pZ92WvoAvinrn2NSOR4mor7MsiSm7IV44//xvXA1aga
uUlUEt/tqEtLgRhJEN6qGJr6mLFYLWqDXaUP68hV0+aLM+CfX5DkPVK45WLz+5xv/7ezCQABZF9t
F7iEnSBQU8dm38QoGqZEbTdKUF1iNOhZQFD257f5F4j07afLhQkrIoxAEA7ynvkdggceWqkGLpRU
6GNWkiJDRNM9bOxokNe5DrrXHXxGNSBs3ApLyG1jfCiQ7e7sOaJvWZNxehDq4LcAG9TqV5J7hGn0
eiTvbQxP5wD7CkDcQkDfG8BLs1aVmYp0IzbVy4g6FuwNOGNlFfq6+qQVHtLIMhhpwBQSv/Hn9/vB
xgMfhAWX3pwzlACQvH3QldFi/Z/QU5cNGvmkGApXs40CEd8QrWIHxEU30UDB7p+sulmOBx0IfjVA
0LWAA7hU4nQ8zK1MVxFK9cWU9UHVht/GN06QF3onw37360TYR2Evg9DFxS2WjTmJm1yjIRgLzdyq
WkDvVFgRVhaQnaLv283YDgpCUhwznz+nPydPaVG6o4CEZ0CK9wfKVNdG0Ham71oaGSjAjLJlk0/+
Lu3wHn9+qY9eCedlCp/csg4j7d3QrmWDM6XTfLdGjFAvtFGv9p2OJCPEqahhUmlQJtSzVKvEwPxT
UQL8p/3QOyvLmpy9VTYlooGURh7NjTXcE4KUPv+Jf65f1HIpnNqGRawwwNG3H00HgyIoGj9w6T2L
ZV6KGAVFWB1xtDiuUPxggcH/q73AhxednwrbZHjK+ruL+rXToc71fLcdGJvUyopgG6tE+CyqiXB2
/AlUUPEdf/Hm53n73YRAvfbfl303r1uK2g8YkpjkyLTZJY4+g9HRmf39J4pUmr2dxorJIe3tE/WR
LYK2ZdoJc93amRMOzDbuO9fxApMmKkyjYWCm+PyiH0yyfM26kDbkOAbYu9GlqLndRyRPup6hgOkc
cY0AygQZYirTjR/04aYerMbtkV99cbt/4MFVQfwXdSecNbQACMJ6e79JWOSVaHSmWWJYEigBqFts
rFJXVtI017zQ7sGu+mBvMr/sGlRGu5wo6mMfZwo6FiFOdpKGr58/jg9q1ZKlBvga22yy096vqZrF
4bKyKROx/S5cM8HBlyFvoOts92iz+9jlKFFdw0dKN01IS7ilErv64kfMo/v990YMzpxGyPpHqfrt
k2m1we8Ujx9RW2W97jhXr1PMxkdZBf1yUsRwyJG2qkv/Pzk7s964jejLfyIC3JfXbvYmy5aT2I7l
FyJ2HO5bceenn1/5P5gRKU5z5JcggADfrmLVrbudc9AL/q46mRlf5iAyKSlUxs4jvOX0TJ5Cfgtk
ddTOlz8FLua6rwWyaBDcTFcN7qnzGLpf3BAygvurfp1msPOciF91SOQwVseBvC43JnXk+KepdZ2E
aT731M0ulTc1IxAu0N0wXBhXCHyjD0E/6s/37W/dBNj4APBDZka/c71SA4Adg/s4NJNa31QHP+H0
7z6NYuiuzEUkNx00zXEQMKjdN7zlXSxdpTkiufJJdJZbnM/R6MBehGG1kjN0XvYOcoT/TdP4/1YD
2zhTNNsgX5dtODQul1bskn4UfN00YSRCMlZh44gaS/he6YSfDMHo2f1VbblqFFMIg9Eegv5C/v1F
9KbMjZzww94c69ODNQuIK4qgliLe0BV/JqLJzmqeZHu6glsH1mYXDXhDLebNV7sJ4ru0yXCSk+u0
lh8pk/pkD/F/5jT+RnwK6pPbSa7IIu2Vv44UMCIhAT7ENPPgu3NgE5FOTufDwG7/7UVyflzR3D+a
XOxels1VyvCYyqecUFg9hLEDvYHjpTHMg0Xud3lpQLkmoisDAOaOB5D3bu2M7BemVo9fUWRj3nc5
A8CSaM21hXWUHO1M2hXtuaGptuP9tg6OTVPFQ8PToW+8+oCUVBQkyKGLDDKiXjGjvlHBhMx0D3C6
OIVpPZ+y4XL/tG7tJ6bogBBocnRWHrdOUySGR/iGSsBofmi4xrkpnebQ9TwA901tXXfcKb4U7TzN
XStQpPBUeARJUBtRUDvrIb3HqeK83reibW0jzLtUgeGkoly3Op2wZNetyRbCoBKLh0kXwZmWNG0y
1RnVd8mgTM+aA2DEMZnZ9eqq/Q+qpe6iw5x9JdwD1dWDs08VjQ4U1Bu+aeTDydGtasftbv5OqQ5C
mqdRrV6dZAcxFlSb6uQ0A7eU4uyWXwnLYKw/do8Qhc6MTtvGX/d3Z8PX0+7XpeQb6m/mOpOdRqdE
7VbEpxyc5yOjkX8bbTx/mWBAOCoThxsKPuviCOj87hveWC3tZ/r/psH0Ag3OlVds2ixE1DA66XHR
nUx1nH1zFPHVMxQTbi8nhiusHHeMbqVQFGGYOaKlqwP/l7/qhS9uoDALI0E2UfWuuESgqEq/dyJQ
T3MBA1HWp3IINAfo3vYfFK2Q/Ex1nNCWDsDx39+BjZvGb7E8NLxgt32V2XSmno+wD4Wnwg7Vs4kW
wJPTh4ZvIACy04aSR3zlueg9oUjGyJdBtLm61ASVuveLd11rU818yBEoeDZyO9fgVVG1SxFG6c/E
cJpLFALCPA6FELf7i9363JT4+HDEcSiNys14sfEj6jbt2JXRiZaS+a7oSuOGrFV8A5z1Xw1nJcCJ
fi+u3vDXVL1YNrG1rr+attBG0l/GgenEwPN+MZKwvylx595AumbXrkqjL/fXuHGXPN55FWwzbyGK
Mss1OqMZVIUFRUfMXMIpLOPibLcQcwCW/NFBefWYwh6/80ZsHCJeBy4QZS+bAYrVgUa9YUzGglYJ
zy98/uZgXTJDjc/GaKV/3F/eq+0kN1F54ulcWw7K4CtTNT20mSwdhnwFEAYZWIOAIT6yMBVI5AK1
3lna68vKUeUp0ggFPeZq14EaNAV6XmegfSKzA6ukDdYpUKC8OFRqWkORqE23Fh3NU2j32jntivIT
AEeGq8E77tyfjaXToGZYEGU6nWbiylk1yHL0aksVqlShSTXVpjjBqgjI0S1Ffr6/za9eRblqVHI9
nl9KPe7qpiQ1XiuE9NFHEhZwCfwVk32cKtAiO/5n25AcE8UQSqpy0S+uJDrcwoLhVPHhiwhvgca0
b5EhCnF/Oa+fXzIYDihHE/0thyLi0kypamiFSK4hsxPVxRJu5VuTqT9GfRh8qxt6skpqdzc0XcIv
DH61TyYSN8+5WlnnsOmBXxQe8lRBxAg/7HogOUul/Nn3ots53q9ur/ydBD00tunt6GsP5YUIdUhS
MNgpxuJBV4zoe5OGwd9uoHrJsYLD6LmciuoEvFnZ2aNXl1iaNpAnlv6ZBGiVkVh5jVwdYld+6STO
VYye/XlsNfPWKWnz6f7n2PjojAoSdSHsggiAu/rocJfDwg9NLL3RKXzoMsSYAk2Jv7zdCv2pX905
R2YFy28+B0PJ7EzC0Qr08ubNdfeuq6q9TvvGWmgb0VKBpF1St8tX78UBnuEFgBR0CgAf1PZ1IuGB
FMXKdl6uLSu/6lBk5Cpv9WotMdI9fBvwjvA4uNeiVpKzC+fWTm6xcQRIn8h9PTJvlrOyglhNR1mq
lV2oOL+FUWucgfRmPiP22s69f2WKAjfDh7JvYTGfINnzX24bo39uTr0Hbt5pFKfRNOK/02guKKzl
4Y/750D+U4u4Q5L3c59U6qIGTbCVqcEENZCFA6ZEoj3AihOcRGpFV0Rj7GMDkcwTuNpP+dDq/n3D
G2tEIIAkhlSeS41sxmKNAIPSNgER4g+pGz9lBbATs+pcmGx0d+d8bJhCNNlDrFQO4RK/L01VKLe5
YaOh1QJz0jFpeyipLLLfd52XpNPp/ro2NpSOHa08hvBcC6+xNNbbIEWsaPB8hXKiOLI69x0DitNf
UWDyMELKXP1tAdqW+IpwTyJ6a6WUhCD5UZmbeTUCkgLWr3IN9jvRut/igIJkHqJo5QaMnbx9mbb1
C4RA0PgqWpwbr1HhAvL8JFGi/tCg6uNTgIv+NDuEoo50BNx3wHPzv/Gc/df7trdWSdbNWAeFPtIT
+fcXXiW2euS6elsCYwj5IUV0TkZPAcXQEHO+b+qVa7FV0nqKv/Tq6bR7q4AxYITUgJDZ8yHS0W6j
OvcPnWI3z/etSJe+uoRIxMnsjrljA8j1ckHuqIXQwxqSSS8vHuwMAdVxMooPzF7p13Bs7Le+ZpS4
CPOB7ENWLLW9l/YsZgQE9WyI62LACE7ETCX9b+UK4MjaeWe2lsa4PPNu9H1fz7xBK69HqtJBGU4J
+aEt4b+A6QkSj1InSvfNoe3j6/3dfF2sZ3ke8QGfjSeU/18uDwI6sjn8qu+0lHwO/VTm8yGbMu1U
TmH/Z67ZA3jNbJr9qTZcAVoXHlbFmzXUHKBJ9OzSONnAtT7f/10bx5af5TGMRBpA+3LlhnpFGA3r
d3nYo+KbyhPf+2i6T5fJHeed+acNW3T15b5Tp9axudwCqzSDaSwg6YvTkkmCEkxcXuRwShu5fr6/
rA2H92uGD6AD86FIlS5NicgJwryFBVEAoIcwHfJAfLhWwvEDTXNkiP6L281/NF5e/rxveXORfEum
J5howtcuLXeI8lbuxCLnpNUOdQ+FfsX4LtoTfb13puSGra6oqxKB8+lIkVGeWNqCyca09FCSXeaM
S9Zmo93g/h8uKZSdN2jl8vNk9MGlNhmr1B24BkLPLN7+jrkkynKqAa+EsM7yNyQzqm0VjtWfkDJE
/mIwH7JC03yr6M2v97d266MyEEMtjszOZux6aSpEZhVWUbS8ddNBES6eQPjTT4arPYFqOEkssllA
jmYCZ+Xbgx+GY5mnA3vCNVmjXGizMTrmCdcPLfPfRhfDOXQT40ITZX68v8it80MsTyWV0R8GQaXz
f/GO1KZXT4h5uwQe8LrOEEFe+7T8bg+Dt/PlXntB+vroCxPr0NdASGRpaWDUDqIM5COSnJHAEtVt
3xqEibRFaT+2U78XEb9eGfZMh+kXsmEEfeXnfbGyzi7TqZLg93ZoEK9ws2vfxU9jbY6Xt24huS4d
BZNdpIjzS5zphSFY/R2rrSzY+5ltuaohPrWQUgu1s/eQbC0J90m3i8uu0k1YLqmYPANkMUzOdqbB
SxVbMOvX+SgrYcpvLIo3iyTfIVxEEHlpCpbEZIICDJQ5SN8b/YSUgUUYIOIWXo+37x8BqXwQeI8p
2yxNgaiSldDK9o0AHvC0MaMjrNgN4wm6fXqzKeABZGM6wTCtrtWZqJSa+vKc2b5Vw6Nx6LpAu1Z6
UT7BeDV8v29r47zLMhtNerkshsyWy+oA9ENKgtxj1TtfGYYdn/pQQzFHkeS9DJFc75t7HaUx78n0
HuuSbUlrdTYyp4A9T0Ot2XOa4ARdDaJbTha/tcSE4+dT/c+sFTdrtSgvN42JorNN+YGGZI7WLJ9J
NLcgacsrA370K+4vS6ZAyzdnaXC1LMAtUFiZnEMthXBEM6GkpshBfx8o6Yd4MOJT4xXVzl7K4Ght
lPkGB5yNKm/0KnIAwh6MAmpzvyty+307N+45qtseuG8Un+H1KI71PDo38ETmLS+m4cv9NW+dHFCW
1D0IJYBFr3wyaWAHxYhp+8o4SzKbNDvOcT1BDiHJQoSr7YzLyI/2arkIfNPhoBrCTPvypA5lz80z
Ji6gKqznJGgVGy2HwXpwc7fcq+dtGvNAcdogHcBnrU5QTYKaGg2LG4uM5s0QjjdElKarGmjJW1va
HFbuhEOfzGZ56ioGLpwOgbYZ1aEBsm9wRIYuA4bGVzNX/MkDDmlYXf7GMyeBNPLhkbDxdeANYLxv
3IQbUk9NeqU71PreGEISNwrt2LeJ+nbvSfZHlYSmIWWZdZRruvhmPWaRVZtX5952aqYZTeXmqWX0
x/1z+brULTdUQqAo+VKdWfuYwkCJV8QcFNtUvPHYa10GXUQ/Bw8mLfwPDuK7n0dBYKQyknEdNdGe
4J6AFpwMY2fZW+6Ow8PPYZzNJahYnlny1TToe4NlV1NCVxZay9KJjJ3oaMv7WNwJOclI2uKtboZS
NxGTEL0F5Wro+mRU6SGNjB4Zt6k/24HV+01cODtPr3yE1teR0gmVC6JtavmrY2vWMEhagU0uX6Fy
glr2iPqyYl/hJFeO7QSreYgKw82L0Pa5/4G3HI/MJBxm55gzXPd2p5y3UdSG5VtulENIX9SwrE1S
p5pucg+TC1XGdMfm1ockRaW7S65mc8CWHxIZMgU1msnymSYKz5MOay4s3+oOxmrL67y0svI6AbPW
MZJOlPjQATkhQN6jYuzNxzjs9wZ3tkxRnmdYgEBDp6O3XNBg1Ko7x5rlq60hfAj4Z1SNGOEvKis+
3f9er6ff2C9wyWSd+DfAJvL8vgg95xGGSbdVLV/YUaf64yhFUUIrcL8i7lAktwnG0/906HL/nJjo
g6Y3dYZnV4IY7/+QrY9I5wusvAT5EyEsf0dcGF0J6oSDY4CB6NvWQQzLnf++b2XrWZYRIt1S5p6J
TJdWhnZkLraiJIwWo6QhjmLl37rJje+eGGBu54XW2xPJGXSLcZcXkJE5/e+8zYQFEpAPPB7qr+Vv
yIASeuWU2n7utQgpWoWH1mePGPqhgIcJolilCPOdK7K5bqgOfnERMF282t2sG/M6dVm3G+dImeRl
eywLZ75VVhrCWVNAHo30zlkgZ3pumAufd+xvuQUG0JgZVnlJGfpYrrko9TG2kXvwi1K1Pzaqoh6G
Eo8eQuN2amPgnDsGt46THBkGIWbhhn4d+xfHWlH6oBNxa/skvMlxMsPyw+CNwbf7x2nroiIybTM9
xGwyn3O5rERzK320eTkn1QuhQLfH84BoOnREjvX5vqmtHaR26TGQDhyIiHZpytAhNu8HXLodBaBs
LRgC7EpB36hiOl+MfNX79jSdf3D9hrw0KP/+YgdLHbpAkGWW39Zp/w7hSs83OjM/2p2bQd0Jhbvp
DelZ1Rr3fV2l39xB2CfbC+AKhYFl50Hb+jW81JTkmaKhLinlxl/+GlsoovBs0q65LupvCaNkzVH6
tQk5PCv/OcMEjH+sBZo3s1No6jlmXv5xQp5+AoqrcMqmGQLLnVO28f0tJnuI72U0qpnrPUIDTXNH
ovwJ2OJpbKmKtsJ+nMbSebt7XFhaXyAHGcW4xJKmd5CydRIkCpvITm62vR6iFdkZZkWrhwfiy1k1
oPjyAzrmV1NMRJ4oAPkNGkY752vTFDOGOuhhEmp9dXVmqyj7rlP5oEXSHlIaLg9VWn+aDbQf7p/k
jZuDs6fLAkcULmGdig2JVwKHpzjgCNQwswHCfpVJt6vjpg5kHK7y9pyBWRy6HTg6uuzm6lN1ieJW
BkMH/uCAqIkbxzhOeNgrIpg1BGplmn52IG/eK/htLhNYmEu1BTzBuoyrDV7rjAWRtVXOyO0YNpyh
mkaemc7BB1NY886V3HhS6DzSxZfFHWB3qw+Y1JOA8nomC9OSgXIL4nWW6CDU4UoUR7fo8osIJ/f9
EJvNMfKybse+vPEr/7SwLw/YC/+U9F1bzXhEfzDN+QpXbgqqQHcfWsHYvsHI+NGakmbnwm8E1nR4
wUwQqdCBWMcPrhqOhTlmqCyWTXWNHARE0lJltKD2omsTNNnN0NLqWHaFvuMAtpZLfERIj6/hBZB/
f7HcKalE5uBXfJDf0YWnKEA7JTaO8VSKD3Pa1dDJ128euqKVTahC7YxWKB975d+Y5Uh5pbmkiUuN
kLwBlaysSB7xpHu0JFv+gGqJHNChbEFmv1xfPonM6CdKoLMdAi/urfY4Qchz7lXIPN/uEF6aWnm5
qbe13soc2y9nttKtE+2aaYF2mCoTMkDUP8/37b2GdsmJADbLlO8pBdFVxOeEkdJQxiPTDALlZz3Y
KD+lwkPHK6AwE8xRXh1VgbomEpN9/6400Aa20ykmpEgQUlKAn/ydhhZSiQyC/AWLufP1/i/ciJY4
VqpBWZjajbMeUHaNqc4gWHD8MA+6R5EHP4awrm/3jWx8YYmZJ7qXBSnK98svbKp1VzlD50AfDngP
rtLkMqYVlBGxs4dEfs0jQM30pS3pvF7clnhqR68LoAyyJ4G+tidmR/MVu5h+6JHX/Ixrxo6elFhD
7ZqR+vTZHhoT0S9UwFFjhpvcPWieFibX0oW+BKZUtd05g683Q5IL0ReiZM0DuHYkjqdAWM2AjG8n
SvswKGI8ZgKO7mio3Z3E9fXHJdPgRQLZRIGHFGC5F9Dbp6qbZEj0KJb+YUig6oXLt32zZ6TgTNQg
E38ZqaziU8UG1jUrCTkrUdrZHSu45m1Yyo9pNk5gGqviUzMMhq/TfHjrSBGpFNkc8RddWrqKq+sl
WuAoNPUsROl5CRpNryAcgu5warPUf+sZxhR9M9w/GRzZxXIvgzrIjCSrLd/xiux9GiXqdQ66HE0r
5ctvWCKlkMgkVxpdWpLD2CPEKnw1DxHrwobuGii0cq5GzdgJxV4/Lfz7xEfEDEQsr3ADalkyQ54F
pu8ERXINm/gZf9aenTFJCPnTARXidA+s8DpaWdg0V98M+XMIOxpsDpbS+6obIiRp6/UxHisoINMh
31nj1iV4scb18UT+tB1o62AP5XRSBL0+h5HhXe9/tM1V8UrLojuJ55pubhbObBSBxVx/P6THwUPt
DKli+1Cm83hVbDe8/IY9yjZA2IhrAdItD8kwZHYP15LpR/D3/6lNdBlcHXKiGppqGr/NXhnhdfjD
V6NDSX2GGJNR7KW9rs2zmJIpJyV187NqQdgXRNP4BIAc3n29c0FR2Ah9CiPZeTy2dlaiNIm5aIa9
ykxs0SRDk3imb6VteEWKnURUaQtmSFVx0ybl+f7GbpTFwKjSPefJxqOQDC1XWoseHU4IZhFdVIIb
kzflQ2C1M0LMA3RTVtadgias0eSIlO+uUXzVUnWvCri1ZOZXJUbGlpRmK7/NSzoJzRlJwCt0Hmor
cUL0SRXr1sAucZuUdG/i5/WbxJo1ZsEcmuskCKs1K5M39CV4HV/Rw/pd3zlftaDTzkqctzu3cXNp
GKMcJLmF1ilSncV2V1cUM2ALq07IoheH3oG9q7PH7F2p6eHO6dloO2CNRN2lyAk7+zp6NnQxDiUc
KfhtOaUV9jCv53ZCWbXTD7oXV7dMCe2jNg3mEyxmzSX3IvWIZru384Bs+VpeKprHwJ+Y1ZJ+6kVg
ojMn2tJ4tIioneDquiH/aWHa7Ws561OD2b4C3VHaHbPb51nWeV3Z/WdSeWk3S7ssDXWEhzvRetSU
RaP/OVhGdmv1OP9hdIryrzVBopAhPPFRd4LuMg4KRLz3r9XmCWPQQSLhoFNYA27tuDHGOawsf/TS
7pqXafSMSudfIfqZ59+wJMsL8KK5QBlWngogKtWAgHAkb13jz2DqvMfOVJrbTIFjZ2+3FkVQL28o
9UYa58utrVU7nBQVU/pkTtcYrgBkMxBLnOJs76XeNCW9L2B3AvU1fj6sFLMZYrxSQhZ2jABQf53T
NPEDu49/3N9AeRCX6TVIBjrXxB7MwEDZu1xVlrWumNE58AFKiX/0LuZ9MaM95OeGI4Azh8FXJkPl
uNJq78SstVpHe95Phkic7E44z+4o+kfF1v9su3DaWdTG/sH1JId6QaNRsl2Z07Nh7DXFNH2IpUGD
pTb6jUB6/1HKbtjrhG3aAgsCwTgmX7E9mU0zmHkRcyyAg6CFqjsPrWV+N7w5/Xz/U228yrzHpG8k
6HJIcfWpkDeGI80hlsq6CjLszjLCP9ClRasl62ZhwDXsxkwwesoDUN5h5/RveRaTSW1ZluUz0tdd
HpTGSvWqmYgJBtVJzkNiivdN3Jq+4irtpyzNIE1wEgRNQ/zSQ5H0CGeUEJjd34KtzZaXglMEKRKt
1uWPGMtgcsVItNwqZotEiR5XD3Bc5DUDCVWz41u2Dq0kUP2f6h510qUxetT6oAY5qU6KiDWK7+i3
DNbQngXY4dS35lqZ3u44Sa3+r8lV7jxGU++2U2P5ntm3twZi9VOrRe5ToMV7nJebpwl4H6StDsHe
ekTTGEs1ymrSRUTkYUgl3aovI3AlNPtcR0Ez2E4/B6Mjvij2oO2EXVu2ISxwZYdIPtirZdLiGMoa
h+GXeaw9esQjp1DXkFyyhXGitjmcujD/Jw6rbOeTbp0fDg9PEy1Xqmve8pOOczv31GdNpIQd9eLE
iE5VZW09Um8pL28/qoDJQYj9giHbKx9UmJCbzDblaLts/y2c1PqY21lzAQNj7Sxq65yaGsV1QnUP
NthVjqUYVgK9XUmjEefq901vfuxHAYRxUiWdjvP9/sK2giyGZej5A+2mjbsu8IxMESeZHJZx6yBC
B0tUt6hOkPEN9OK7R7H20wREz1dKsGexMlgQ+qMWnyJuu9PG2Cj/AL3FHcqSv1z8yh3EXq93tiC+
RDUzPChCmR6rkkn2WWjPVTVXlObt+F1tivBWBMx3emqucsjsihpnCv1XiHS4hiLI8f4OScewelNx
kQATwCMxZ7fGpAWlZXXBwPONluNwZl7E8VU1NNAxIGboR3Bq8Evu8WpvPOQLoytvVWVwGgbUeCVs
pz+Wjt5cAobQd56BrbMmB3oM5NkIMdcVxDzwgngYYtuPK/1L56A/PLdedrTU5FEL1OKP+xspr+N6
I6lXyEo4BinvLK/rpOgDaDnN9tWg1A5qHOoHgYbzB3Qk8muoVuMpTAb1YETU/oYgjz/eN7/lLSyL
A8D4ELCP9Vyw5SW9wygNA1ox/JRBE8MagSj2ETn24je8BW0OohaAH4wPya/7Il+YGVdoTDmvW5VI
OsKQXpzI+OunREPJ+f6qNj8hABMqTt4viObSlBWkVQ6hqO2LIaahU4T6U90Nmg8LX+bbFRqn9+1t
7uILe6uDCTdj1QzQzvtepSCCCxDlSAo3nzy0jXZMbS6N1rkkVqLjuM5+XHeKx4aCnh82Q/COOkU2
okRcSdH5ou7fW2b8Zl5RiA4opgHKww2BnpGLf/Hd7JyCXdRS8gfY7RzzLtYPdYDWkZcEb8ZRr0zJ
xb8wVTde3LEkRh3mwT7EWtf5TV30O1XkrStHgYn2O1VkqiKrg9g0vSaQBHV8Q/EayR2PRFYaaN5D
pofqxYoIALPKQ4Y6nqt/dG9s9kZINn+AnIuUdV5oRlevWRMEUwNjve3DHeIiJJ2axtHoe+9nXprK
KSm477bRK2dFCTNfc+M9VoCt44qUBs0wnlIoeFZvSmlCekyAJz1cV0zI0FX5cHAj1/hrnOMk2Hkq
NlcrQUfsNlQW6zlJUKRZYQVY0xttRMx86J5meDP9qIWbyo7jHB5GNBudSrPfz9a416vZCsToFFDq
pm9FQWh1pmgHaoXUQweMGOXJQR2K505NlL80K2jP+sDHTfuqPYq8aXYc3mY+ITn8qXyRPDGKvjzO
o9N0qpDidJ7WzT96c2zPFOLLq1v2HtriI4tWSoGilu0ypgr6g2pKtdfN2Ho0pXIBX5pvbq8xQobS
gJGfaC5Tw3qqswDyyxDV2/+t3PX/z9DF1aXlCaGrZLQAabpca5ZAFJKojKZbavOfmTXaOaqQNxwz
sz1RqdiD32+u6tdDwqQkvZr1ES4yNw7ayfIbUyTHeaTzZM/TXull6+jKCIBaGxhvgsHlopQQWbqx
I/Gt9XA0jkorpvcig8TyPMF5FqMDiWTmiYsOmSopsoY8oZONvzHYyPNMp5EmDbQ/8HksfwaMv2iZ
aFTakDoOv6q8NEgFDsWDUjpIuIejg3pIV51VtzQOZp6VV6Pqgp2x+K135+VvWDtNNanjtGGQM57o
NCtzJB61JtevaYcesMps/PX+k7r1gfFQDug2IEuvgMt2N5q2E1IyNstyuJZWq1891Af+um9lyxNS
apDCZlwQAFLLnR0iqpY0HC1/QELjR9DWZn5w86yPD14f9HtzLVuuyEVKDQoHimx0dZfWtM5ppwLx
Y18xEgHgFMXIhypGHfHoRgZySq0WgzAo7DYJDy3s0HsV283VEjfAPYozgKpwad8UQ58pjaC0YA3u
ucqb6TozswSyYRx28ha5ceuwlmMpkUVQZDBStjSVDpNdzPRu/NlS8/Cgpa13dJSp8FtGO08xtKt+
OuV7cIpNq786wzr9lVeHBu7hpGOmEK/QeuOttNNPJQC0iwo/wztlgCWwbU11JyDb2lSKcBSCfw2Y
rNvfpUky+qs4FpVj916E6vxZ6+P2Cvh018luXQoZ0FJ2N1AhXov5UNscmceEZCwTqMuWcOq8H7Qy
3Ll6W8dUZmzMQjEd5K5X1GfC7GALhn+QFsp/VtEUgy9glr9McWH6QAzjhxa6NcaFsmFn4GxzM6F4
JzrmIaEIvTw2ZhfqkQUGzh+7qL81UaYfAnbjIRThHhPJtinQDERAEGytdb08rWZuL6QMDH1cfpqc
9p9mDPoTHAl7LaINS+STaEFBzM9LvHYyYhgRikoZ+HS62DxCGxM89IOLkrdpd8blzQ4NunS634CC
KR6uXUwTav1olIntt1MY+62pKdCwutP7KCW7vG9q40XAFDNOHBH6bGtYrm2CjTISaiRh2Sk/E6Qc
0ITWo2+dqB2mavO9CdWNx5h2l/SfUNsSVslj+yI5cLQhjVUbl6KVbqE8DbmifqoCONIO2dBUw0MS
V5mL2q8wATDOTnZQxmH6en/NGxfwl94RlXCmQ8jAlr/BzUKDYJnKT2fayefe6+ZTA2Lz530rWweG
wj5ITwortBRW772YyV6hPMSNaQFqd+0Q/6g7hHQDwpCdXGjLFJAh6g7kyviw1aZmpdcgIjiavutF
4mq4tf2xCIlsbHWX2m3TFC8COp7MHNIsXe7dpFJdHsGKIWVezajOBtEt7UB1d04Y7wQrG59J9ik8
+OC5CExPLU3ZtuhAliIY1BvxeI7izLnEDlWN+59p40ASjOH66WBJAqBVGmd2LiMlck6IFBmS6ap0
T9MwkeKMKUoj/ZD/8JTmuxmk1q2zgrdPGTLigpgBFQ6QJoQTyzUK18mCkkornCdN9YQmEuy7Xjec
dG3Yi1u2thMyEtnZQhdLW08l8Ra1ljbTa4qFrl3duu9ONYp+O9u5bcUEs+sRopCeLhcU1Glb0dE1
CQzK4kqEoj+6YOqu9z/axikk62b4VLoucGXrwMRrUVSraa+EKKkxENDPJPu9+r53kn/ebglMDD6f
1xoi/NV6ClWULXw0FOIb0/ygFpN+HacoPqY2Dc/7prZOIuR+MBZAg04OtjKVFwWtnYbAstAydMbD
yjhogRJdlcj5Ck42Mg9op6hX0Y3xpbcQidt5CrY2FaZBoJe4ZtmpXn66XEmAZBUE6yCE1Qvgzs+l
WVLJjIx5+nJ/qVunBBsoq8LLTDFxVS9VgyLNc8gEfBOEhCSWnyCdqD0921nS1pa+tKMvl5RW+lAD
keNyT0337LRGfJsntwb7mGTn2pnbS59X1ilSygCB82ZPxmNzR2Xqw8AyZei1b2mTyh7ahidgHors
UUez4i9HnaeDFWif7m/oliVkMmVUCRblFZHdOM80UWKdflyXpld0p70/o4akHdpce2dPN8Jz1gOB
CKGlnASU3/bFCz56o1tmDa0/uCiyf73OVB+sVk3/CZlveID3LP9gjUb/GxeeHgXtXE/Kca37YQ1T
E1kCtaY/JalxiFp6JH0RtFePwQP//lZKl7tKeuRzIwstkEByRFfrM7RKzAYYyrodyW3SoGsvcVlm
7yLDCc6itaqP8MQr/3lqulfl2QjG0CKAEBirUpdxZVroetUrUUSrM9X1Sw6L+BFQXHrgjTBOjVqI
nThza6lSWZxbDygN3PFyqUpstxOiuFzDVLduPZw/B30MhF8YYXMpx0k/lG0hTnHUdqf7m7zlAMA9
0hSRDG5w8S4t98AT6pmr52OvPnrjGOUH1SvqHe+9ZYbQVpbuqL+94vmqczOJ80q24dPc/KdEVeFS
wbS5E6hs3QgiCMnPSrOCFS0XIyJwJWEAU9ls1h/RJbcuVZMrF6dSCoa3reqYBEq5cyE2V8ZzxDmF
xueVjFZbGY1uxqyMJmHmDzq49H72/r3/lbYWxmMEExwM75Tn1l+pVCKPxhJ8M7pKB6Yc2gP0nc2R
cL05xFleHboy7nb8y8bK5OMnh3+B5L8i84X7Wi3VSQENYXVdf3AStXonxnjcGdLeNiOni8kAGDBc
rS2OQqVWMsr3rtYoP6vJyj5rlTO//ZzLkUlG3aU7YYRheTSi3KBHkYLpdypbudqhMiWHuuvMnRO4
8c7B6S2V+SiyMV22WoyZ96WadHTlLCcxPxSa8j2A1xfSeuMhY0DrqRX9N3VE1UHv3b1yzcbTA9sj
rSVJWg9J4WqJWsWMRB6EkpYt9N4VTQ3PrJna40Foo+n8xuHQoOaVMC/eoHWjtYa5Wpix7Prkk/cR
6pu6P6tdVY47321zUWwkHw7QLsHf8rv1TRhOTFs6fllXP/GL9V/Ii6JyMMd7GcDWOdSACaC1Alkg
tGdLS2ajFPAlBHQ28lqcISoZ5sM0V9Ned3ODPo9hWspNErOLz1jDLrJBpYpX851UAY1lNenRY18V
zSmenP6alSD5/GyYDb+2Y6QUxz7UP/aw859jqvThUQxZDSzShszbv+9kNs8uU8WUVNB2obiw3AAN
un9l7sD66Lyq31IRdQ+toqvPlJHGP7Ix1NwHKYUFE5yhpvHRTvOq3om8N95dpl+4p79KumDglz+h
TOp6yFLB3AUpwPt8yDuGiyr1kAgA1GLQd0PtDcfKVD6EKkxpUiVbh9pabAWdQXmDGm7k3sq2VC6T
1YmjzbH7GxrB8aiHcfMbZ5qMXY6kSU2vdeFYBZLsKDkjhmljT1/0AaVaT8u6bzn5zM413bo+VKep
x7nItDE4tdxQwchzBqU0PkGHqPsQ6IHzX6pneXHpaqGa5/snaOsKwdwLvFWq5jCasLTWm+GUhCEn
KGJUO/2YuRUU1mbtTL8B2iDfhKWBcSJOydordPDCKCRQIMbm6skRmvujhvfnv/ur2TqMECNItPOv
avRqNWFreyIIcHEqleF3sNprHwPAgcco1rviMIzxXpK09bFMqoyy/EDlZk2AhUxz6DFCCBeCJ+yz
kTNUl6Rtd+6KIN25aJumKOgQV9MOpTyw/FI0qnsNKQ3w3Ar6Yk1rpFfR1/2pdKO92aYtt0K7+v+Y
Wt1pQ5hOKWoPtjcDtEJr07Wwx/a5RTgTqufROwyzNp8iU7SHPHGqnc7J9kJRDVSZDsTprnJpwKOq
FSpQQqlJ3DzaDYK1UTK1524Ih9+4a+RjhEtUM/mO0te8zMcy8mj00ygWh31zi6em/tOr0/zg2Hm/
46o33xBwxhJX9yutXX2/JCwZo69DBo1qLbBuIiOTPepqL7yDAmUnpKx1iKceQyrKH+w5RD8FqY2y
PtiTrT0z5D9e9KIe/h1aUynP9+/NlhcA5s58AFAnsqjVB2/ANWWaIVsBZl59nkrGPpj7/Y05GgQ9
KKMx/SRzRGO522FUBW6qAabvhBacHLP5p1Rr5Rpq8+/4UImSJHhkKImK+dISUfloDTrTkrATI21h
5wLOg0zVECJNbd3bISXYOrDMdVGKhHaLzEz+/cUpcp2w9Maczj9i1/mzR6nwmmSq/ikv3GSnWr31
+P0vzs5rR3IjyKJfRIDevNJUtZse7/RCaDQSvff8+j3Zi8V2sYgiegaC9CBBUZnMjAxz7w0hgUL1
AE0CiLeXpmSoFnFfCOAM5NJAJev1S3uiZM3oP3eypvlBMmPp6+3TsedVhQgUspZizt+2LqksZazD
rTF9Lnz8NBu15eJf69JtULz26248AsrtGiQuIXl6QY1sNjRk9IJdVDOKdwxPRxREcX41FlyfsdPi
73GlHfWMdnf1RReZkyHsXu5qO7aSs8g03SJGFz7nWm98VaRiOI2rlqOD0iSy1yOJdxRW7t66V2Y3
HsGA7NozuQk3O8mq1yZ5TW+sPuL57W8mDxQIGPoc21ZAoZmSGgtth5Jkg6zTUBaqaChQe7BdktEj
P0Qd/faJ2bsRQktbecnb8CiXG5q1WTcC/KGLGevmc7cUWhBNuvUO5ffk4Fnc20TgoTAFiJZo125M
RTIDR2Y6Ur4xJFnsFjLQLhf5hMNcbe+QUNtiCBORLPygjaGFBlSpFFDeu7Fi/kdl9uspVKamDma1
pN2RO3bgDE3/4/ZW7r3FFrBYC7wCw0i25KcBmE+UkWT5MeyWc2r3/d9rmwLPiBPt0dAk82QCpfBU
+DZQYXXnwOHsPlsWwZTQLaVmss3CUXgzS5JzIO7qNBjkNkr1wYhXMQhw6pXWN7XB/AJ8SFpdfZjA
Yk6g5Se3Hmy99MzRSFqXySkDyG1ZLe5u783eJwGijmcSQR8z5y6PGZLafOdcRF9Vrj2B9o5OZNCZ
7/Rymbqr1Si+hh7VwZbsWgXZwR+cIRDUS6tw8Mdp6AkyU00WBcZK+zfN5vQRpcf1uUqoxtXOdKRB
ugfIx/0qQhNPFrTHjY+iMcXAKcT3/Bg82Ak5t87ryjb+gDaM5cUgi386IPieSt49BkbIJmFDmHy3
O9S5bm/63oUT5CQOBYAsfRsrqFZsjjKaoH45xuGZ3AGtJlk7Siv3rUDMR2yY6uqWByXNOcDegdTe
nNb0XlOn/MlMDenATwkPu6lXI5BE45fEXkVIfLOpcyppWivyBWfKO4owpnlO52w+T6m63veDVblV
iEa+mdby+fYu7ohgiQY6FCtyFQB82zTWGhQka+vMxmo2fFBtSfbCvFi+IRw/DYEEF3w4Z5mm1u5o
2NMT400zBP3EBy9m44PeKOkRKHfvXJM6kVYTwlDW28QWVdgg+tBZlg8wdPmlzbKaAAWzGeWi1mjg
PlTmajEuWlX/4D6RElIkpZ5N039zi6WyjTJGraOWXzRJ8b5xGGo3SJbxPmvRgHSRWRmsDxRl+qPh
yXsLFmmGKlPWEcMjLy8ycVZidBMLnsLQMd6pvWV9VJlgKH9U50b9kC19G3RGox3kNzsPMvh/PBaY
XMHfFUf/Vbio1+2SQjlDY91S0ve5yv1V1qL43bXS99UYywNzOw8Icw/IT5mkQflvK7S+ZFXWUJXi
oA2a+SFf2tCf4Z3+pc3xoHl6sU7/ZRFDrpxSzIdfpSMl6r3lUqt54SFwzreKnkveRpKa67ZozYa1
K42oGrgZBdW/1nZwRHhlr78PLpdIETf3mnQceIBQPzOuLldbLOixtL3lz10df+uaUT1bUxZ9gJxj
/k6yoXAXs68rNzGkX9qi9T4i/uqBn9zxLfwGsDrI/gL+3na/OzNlDsO8UAa1yvXcmjXSA9DV7sLV
Yj63CTPPpUxSnLK2SA/c2k74RSpHjx9aDQnXViBjKAwTHDWmlyJZPjV9bX+D2GrfK6tj/3ew1eKS
XG010Go6HKJ/s8XPFBo1kBjtE3906vSZkMD5N2zFMIYil1bHdSpJCj9VIOBVr5TTrgqYG25oXt4V
Ma6tVeujfRfX5/oH8eEpHfBQbhvHpjTExZAl6POG1pIzC6cvnqggawexx54ZymUCEMJfDDG4vMWN
URVylXDElDCOK39JKrBzTb7mn29v8N71YXPBewEuIMPcRBvGUKW9o6FSBvgrizxlSJsvcqeGbk+e
gspL9Om2vd11QXRBz4FZ1rjHy3UpWoZyqU08ndhL+QOwgfzbMocjqMvuqgQMCugxa9rKYnd1qcuL
haZTsa7Ts16ltDzQ5vYbyeo/DrVzdCN2XD1KBTrXkAoHqImNq69sWn5pOlt+zezA3NNzCsUnIzfT
2IvXoYjOlQKUPdDlJP5+ez93LVOnJpW1xN82r5tZ28bidKQNtpSlXxY9jL7wNHAw1drknS8UKoaV
tBx4gD2nT5tHCMnQBrwqFo4N8beUIlJdj442gItau3d1pkbvofPBwVVSTWpOSaLF/8Zt4sQendfl
D4ow6FWDOhACvaDdNnturkqJAjg1c71TGitQ5TL66ZSZs7j63BxxbPYOFBUsEEDgZpmusLkmnWMM
BG2EU30eZydGb2ZuaC7NUxmFv1Zy+YP93fuqaH1RaCZUogOlXt4SW5smlZ6uDeNVe1pDrb0rB/m9
sZTN2VmAsLdDc4T+3DdJmos4APH/lsYS5pJZUBskTEJsDHjT1MCN7+0FzcbV+asy0+KR0UnGAR55
z6rQCAJRwbZyVy8XquY28+BimQ6TRmWikGIpkIyov4/W1PllMubEY2DUocTL3td8ZXUbHJsoDCNt
RldCWjr5g4Me2Km1RxtdWk6AR6Qzqe4wqJQwzMR8ltRBPzWoOPpKP60mMk1gHs1Y1r6yjd3nKK2W
Z6YL9B9u3+w9T4nSlhiBxJxAnvjLrdGkJeoqIPF+PEfruXLK8Lkb5vp828reW46gt7jMNk/NNhFq
l1DODHpAPqMRwDMXpe7JmSn7dqn0p7ebgptBcZH2GiVx8VVeBaaKzPgmpycwVZyRudJSqrspxa8z
UlTJwf3Z2zsQCgLoiLzp1UiNwiQmKzMbgG+aZyfmVEmnXLXGg8O7t3eCjvWC2wRAIH7FqwXNacZs
bE0U2IrlX/B40Z3arn9RBj5ClOwZIn0kiFKJgFDouzRUy8pQ5w1gNamlcRZm2uTpJepOWURw/+aP
xPQiuAm07MiVtn20cs3SfBRIxwqK6CNS+VmggkL3IC62BxHszqoI6Qhv2EISla26ga5mOox2oPRr
koQI1g/ZqaKq/mtFWP4PTJGBA4mj/0CHYPOlohENgQlaL1GOVZ+p6ceBlaBx0KXKUbF3r6JFuidY
OQK6gizO5ccKmd+uZGlt+XkqV2dFbSQvYe5ksIzR4JaUl705s5qgY5ajGy4R5LpCac7xOpduLA/L
fVca+QGgZsffwWhmvKlQBKf5u3lOFrvMW7Vk+fKQNH5P2cyfKoX4WDUTz5iGIwHaXXsogsDYMaFK
b4NXnmwmpzVANOIJhXpXqDsFGboZ3xYt1O7CuFUPoti9o+RQU9AZbA5nezs5Y+g0RBBHoiBpqqd/
07SK7icigYAZj80BnuelubNJACga6aIerIjEd7OZ2ZSHYPZ4siSlGk2v6tnaZ0lpOzS56K1/TDPJ
/C9Ru3bwJdxp6K5E1mi/oGDVwB5M59FdDPJDn0EqEJGnzqo/EQsrVhCvbSG7neGsH+oJiKNXr+r4
NYUTUbprlMN3h70Tt25OLB97hS6Vz2ku9EdkeehVN4qYH/K7UmbZcBluP5inmKA+gn7bjNTwmqb9
mK/18K86t7nk9rWJqNmylHLjyW1fLZ4WN9nHaa2G+oywniYHad2pkm+2Rfs5TVXjn7WpzE9xETmf
2jhsV79DfOyonXAdWYr2nUJqCh6Cv4uA4ZVP1QekSAxlBJ5gq/WPrlkYpZMY/bkxjPLsWKh01g7R
bZ+GCs+h/OW297s+uMI6rxMhkJBd2TxRA7OQwjoTd7cLo3ezU/edS/ZpvDONsdO9KVbt339gEXQR
08HQMuYFvlxvtnBuFAsKs41DfjZBgXiLqVUfFCuug67u7QNPeB1wUVclUUFLlpVSw7i0VzlGrC4j
Hb6ewW8omsT9SVNtRjxA63NLWVlOKSyqg229vp4YpTmE3jhkX2Aal0adLI0KDa/nm52Zf+vXRKX2
OBrPIcDhgzdZePLL24kp1IAoNFI8Bvh5aSpKB2laQvLLmMvoFYkUvo9S2TioKe6dk9dWxK94dUqT
RZuT0qRaXjNs+yFvyuEJIafcY7IzesUaakh/8tloP4Hmg3bDs3lpMLSVXJrw8GSwfR9U6sqQrlWa
z3naAveE83qfMqLyzbEAeykwmAIAJ9pDl0ZLpGYMCD60pPq4+2TqSegO4Vh8mJpDbsreCUEYDIoF
AqVUIzbJXNUMfScZXPtBL9Eu0cfGG7rUdNGKOdI43rsBTHsXMikgy3iqL1dFZiFkMAB4RT3DlMvR
cDz6ceFXBNvrd+Y6Ga5pF0dE970D88Ixp0hKN2AbViVro7WrylYmAAin86wk7ccxt9UA5YCm9xqt
RJ3gtmfZXafQFOFVRJ/L3nhSGXWPvrMBFTZNot4zGnb0YS42T8UC50djHscZlYIjxap9o6Tkgq5L
aXRz/fTeTlBEAvHS5XIFlb//a3CIu2NJ6j1pySYvK5WjhW73Fg604MUQ2sH7xm1vzg6SM/AVs2wN
QrkKfdOocl8Py9iri3r21cJZD0pz28rriz2CVpgA+E9i18sDVNaklpMd8xovtnCa2brUcBGW5gHg
oH1u+8x6gqAxnZTBVH/c/qh7a2W5vIxCe+fKk1r1EJeqOa9BZsV/WWk7f0wgmLumPt0XWjz9e9va
9jEWK6XAw5BMfDc44s3O1qSla0wjKYhCVWeecxM/pHUpl6e6W5rPslT3gaIs7c9wmPOnfrbVv27b
310trWGYtrDiiN4vd5p5gNLYduMaUJywEaEwMl+P+/ydOSiKKy3DEVnzSlDkZcGUthlSzYhV5gZe
GpycmWFAOuzJrC+Vu3Vard8iITt3Q68E+lJMvlRLajAsjfyoK1n8OQavdhARbF0hv4F7Y4EDQPAW
COrmsZxpYHR85DXQc2fxJ9ATXmqkuZdCTwpu7++uKU4SuQHALEr0l8tdp6hQK/ojASopw7Me5/Kp
L+X66ziXRxTHHVNcFS4ouSXd5S2Sce0Tw+46Bn8AaTQ/mVoBq2zK0scikw72b+uC2D+qJWhT8Y4A
J9rOkh2jVAK1EcmBmpuxL8krSoDzIv2KCOmfU0QnNbfUi+4gIthbn0mCTljKH57My63UqH6qJUPI
AquTLS9Ej4bOYhPfN+nhMMK9UwqQiHsBaAI64naFYc8SDUVag9ERRI/ZmheKAql5V9D0+LloWf7P
ai8WsryGelLW2paRxUGb8Y0PDBstlFEFQRdozBVNgxkgg932khz02fRNinTpwSiZYpNO5XKK17FG
/xG61oHRnX0mdhUFJCQRoaKIf/8q8loLI1flPFICUhPlrESRdIqNOfk0k/Web9+OHe9HIkUPAXgA
dd8tm64oqborZqYEodLYAXwG+2wryE8nhboEjVYPT46NWCIjOUq/GubsIGm/XqmQ2IAwyJhz4Qc2
l1OTqlmWjFIJWqac+HMRxT8iJ2/9JVrX+9srvfazguhMwiXmS1Cz2Li9pGjTlmkiSlCAQvKsIh8e
BlldH+raqV2t7fqvt+1d76wiM6oAPDj+QNBTLj+ibbcQCZFMD2YoYG4rT+NdZ/X/aEOdfTCUqn6U
Okd5kPnS7lqXuX/b+s7GCqFLIk1Y+ZS6N6+aGuZhVOnjFKARXz5KSfxfYTTRB6vL5NNtSzvrJDJB
l0onmRLtg8t1Luaw2IuNK5pbdQ4qR80+IcO/3EdGCYpHnfsHqUw7z8jXMFCNajw4wC/8jNfJEM0v
fC0yLZxUoKpb/MnQmCHiIuMSmJkaa2fNDDPZJdtTkS83o/hdRyHC8RjYpf5j10o3nUQ7MPUSuU8/
5qRNxfuWEZ2pG6uRU3u9kTDZR7BNlseeOL1+HMyip36FbFVyn3dp2LpNY1PlyqwhPOfFVNYHn+7a
t9OYoBlMC4u10am43FAa4Y0S9RW3P7Srs97ac6DUcuXrKTWTPKoTvGFYmf/e/oz7VrmBqhBWvBpt
VLQ56tYyVpNiUM8Q7KZzvwzzs7OU/X/tTMpejGX8922jOkvZfjuEsYT6J5raFCUul2pOUukszFUI
LIajv8tnuwjmzjYPTujOXaB5RgfNRntQpmB5aQVEn9aavSUHSVfr5xrMs4f7lTzEJIuDb3cdNtOs
QKMF0BUcDSZQXJpCbbkoqziTg8K0M09L0uVshnbiypJtvndCRwrMpH2kbN8Gt3dyb42EcgDCgdMR
z24CqolRaksNvC8oETf1GN+Un5XYYrKbYkQHxcGdp5mLxtssXifaNttBDDXOHIhMSvABl+YeFN3P
ZXXaE1DtxM/kubnr2759mDVw8G7Zpo0HwvJoXtCON+eyk7SDgicd2nrXxIpMyJOtHBgyM6/ToRge
kjGN/2lBfj1VDQovB2/yjkEhpSLUfIEBAYu//LKaHUWq1jAyfNDn6ktUpRS2o6i8TxgHF0hkngf2
ru+j4DPSRyJooUW6HbiRmZThaLjLgW0m0aNU2gOoNS1EhCE2u1OVz+OXpbPUL7eP0fX5Jc4RE/Ms
Qh4alsLZv4o89KHX7LhiWwdgRZ6oZzGRXiq/xWVbPuqd/qusAJlJhnTQB7w+vrgBmktsLp+TrPPS
rpYRzy0tj6VqdM7HrM/oy2ZJ/pBkeXxwRXc29sLU5opG86CnWYU3cOy0ALaGVGUeGfZ7udWm0xrW
tadoa38QfOyuDzCRDEdbqIptECEGs4IbZeBrTtoYfgVrXfy2DJ4Skgntzd6OVBInJ8ThYDBvA+ep
NiOj75Y2GAj5vIX60LtVjT/ptSX9gSWC1JdB3gIVtzksyGYkZteuAPzCNvcK5DlPVWfrrpVI0qfb
5/I6yBAIDHwNd16IWWweijpBFxG6GqYsdbivp7F3JastTsoM+qTmPLpLyYQ85HKgvC9vH7eK4JCs
I1xLwQf0CyS8y/M5DcVaMeK6C+Q1ae77cja/xaOludSIlOdK7UuP+Ki7K/N6+Mj7uZ56+JP+CMog
96KZRseBd7g+T5Aocb4ipBXo7Y03slF3bkNk0oOiXidkWgr5Kz0Rml2K3d7d3vrr+2IrvJtkszgF
KqWbo2uOZlhoa1gGkaGVHmqWvyezdh7Sse+CatTWT/HSH8mqXbshYZOgUoSuIrS83G45t8ImJ64L
MimM/NyRVNeUxuXdkuWDn4hxgM2yqCeni4/myl67edQv0Nrna0Nmo297aXkFyRgVpVoFVR4broSA
zH2d2vOZibmKuxIjfXz77pJZ4usJGQSa9dJenpZh1St6FRjFZAeJbGUeemBJYK+dfpe22XeKmEed
9r01UkuEVy50MXG8lzYz4nWiPbkKwmpWvdRqYuBFMZdJnlMvqmzzzc6Pm/PK3sZPTIbVOVWiVMGs
14mrNrX1rlr68izbtXkQm+wujYIegxp4OEkLLpdWSVlXh91UBXqjM0V8NqgflLUEDDoSEsXO24t3
LI3MB2VeAhEIQpf2lqrLY9ITtnLOojs7q/4ds6o8zy36lO1gOAc7uXcvXsAEzIMgZN563E41Wy2z
hzJA7cz4FtHo9xwrSfyKAWB+1yjWO6NrMy9LtSK4fU7FQi4jdXpzCPWzGFTe6ChcLlSH3pznkHSC
OIy791DSlyf4ndlBgekKV4CffWUGIMilmaiutUVZjDKgm58g6dxHvqa33ZMdRh9Du9QfYquIgxgo
tNdGMLHilN3Wp2F6YphcT1g/6wfExL0TRVuI0I+WG/r6my/c2jVpdm8hM78uU9CkfROsXVF4crNO
Jzvuj8qVu/YcQgT40KJKujnB3WAyzxTuTdCqdva7kEfrR62qk+yNS1dkbpxU4z+3P+2+RZIWXnBR
U9y4IDPt+iqy+LRz0+luS1kvGJKwOSn6EgE4t49Y7DtvF9JChqioIRZChnv5jftFB/Zr6mWgFLbq
MwnZ9uzVKe/ruukPztPe2yUqpDwm9IiQPb40ZQ/VjPyIzcezY+edPi2T35SV9TnsiukJ0S983jKA
ebu9oTtWUduiG4W8qpBw2mzoSB3SmketCpDK7e6reZTuirGPvIqA3xsqU/FSmlQHRsUF3FxQIWGB
WOFLY2or95gCyk1XJ2+CXrFGihl6+C4r9d/GqA0+s1Smh9hQo5dpNY/dpOQHt2Rnycg3UWviNSGZ
30padmgQrZOGgJkyhYNXNrADJidCFV0dsy+W2SpeoqtH0x6v+Fy80mgPUf/RhJDt1UaXJUU1U6tt
H3xwbQY0UdbSh1av/cryPLzXxxE4ScH8uPfFDFz4cUn78IdTRUntz6YkHbw92z0Qv0Z4R0SlQP6B
97k8bItOl7PIVFsMmlzu024YgrVt0sDo2y6YMqRMw6o4Yl9t/TJGSYEZi0rRBiTAVjoESVjJiLM8
9K04Lr+x2+X3pT3kgm8P14sVcEcAdameXmHzlNCh/DUWIbI3hfakSpL+s3Cczg+1aLif2zE/dVpt
uH2SVI/laB84qK3DENYpZorysC6UBsTGv0pKtWEwmA+vO3401OtTXGoPWiSPD/VEnfr2zd2zRERE
3Qb8gaC9XFqa20qb0KIA8k3WM7lGaRmla9tN81Mu1/IAxbFrDAiOoEu/UJkujSlzWcQNHEHwFRra
Np2idU9KW2cMslus7Nvtle2dE0G4/T9jm/e70Jyx1HuA5HOYWX9lXaze9ctinv/ACjhHGFkiLNp2
EySUQ6ixAbQlxrOCOTanu2gJj2Lm3Y0DB0JjmneC83+5cWvfZwpzP4FPQck6q2jp+mMfOu/nUPt9
ez3beEucPKGICaKH/POqCSUvo9NXKcScnGfCg2BMnRhh5J5ZDLP1ODZ98qjoADpsozqKO3a8CaMu
BHgDIBM6DJs4YKqbIrE7wPhoQyYPs5oprqw05j2a1ouvRNL6IPX6dPBebkMB1kvMBbsDtDqOfEuU
7s1Uj+UkxYWZ9QCvZJIrFxXC8msxLs17iUT20+0N3jNI4Cy6iZRLUWO4/JRwWMIkQ+aJlnO4uGUD
b9RZUEixV1N6UNLDcaM7RwdrYKYQ/STA2sowjFFep4PuoBfcK9WdVRfjQ6wv5skiVj/Yy11TvEvU
fHAoDN28XFoZjrlTTrbth+pU+opWy25DEfrU6DD4bu/irikCVMr20JzAZV6a6maT2D8fWVXaTPdx
Hf2qQf5/VDrSn9uWdh4CPBKyNkhHMQVlG9r0qTQqjH1BKaDNzY/LqLbfaQAnnhMb5ReSV/OxDNfI
k6MppNI9RQfm9xbKdGdeIfCLQLc3Nx9SXANGG1hqsWgEqF3bnCc76/x2mX/dXuiOv6SERuGVahPy
9VtUSMxYImue8WROAXm50SXnp5o59cETsHf8wZ1x5yDtCijR5YerzdI0WqRX/L6dis99W8T3SZSO
nt4N9p1Cr867vaq9zwfkU/QmIE2j0nFpb2C2qLUadFrzbhzOhW3WvxujVj/g09TYBeWcnczRLt+F
5tB8L60uOpq4cpXgCQ8jtDAFl5ULeFVgTibHpLzr+PDr5eg0GW3ohc2Q/wJHLn9t47o8pUo0dX5f
m/rMLJuOyS9okP6dQ60d3RGlgp/5XEkH8evewbJIqJkZILKgKxWEkI5eX64O+q6rdoIss7i2hsJQ
Qwvw4LLufXMUvKDRCcnvK3STHsl2ivqE468NwgJ+pq167g7A8aDj6GbyGecVHtCXd3cdbBOAZtHn
B75x+d3xsZrdQab28ypOvqaNGt+hTlW/b+LIPJMLVZOrzaoYkV7LkRvJRvk16RnSDrx/XCnoykP1
SzaK8Agws/PIcckoYwIG4uXZ1jPySM+HIWwc324VXhr27G7tMBgvlDZrpa8St2WY6+n2Ldj52Phl
BouIkqao21zuhlE3WZTRuvehT4r8QEN33TBG5gfPq3/b1M6Fo1wClMNkPAxnX/yUV6HrZABLVwre
tymR2oDp2oAczK6GNJ31Xk9icG/m5Ve9KfKgWNGsvG19x4lxxOBL4sNIRbc9qyrq+tR0YscHmajd
tYxuJzuc4gOnsredzO5ExUMoyJAJXK5RH81VCzPeVCjxf5dGGX2NOIOPTEc9YjztXB0aIgITKLRu
ic0uLTVJExE0s4cjMDWvalCpqVBR9ay1EyO8m/Tu9v7t2YMAz+NNcgnvdPOuyklTtLLWOQBT+gIO
evalY8j9WWqq0qvz/Kh5/NLTe53Dc0CY8ip6fsjxU2rarK8bo4yP1Dr+UEKtTeJkRHrZ6jyyhPph
6aT1Lm7s0W2ZIumK6b5ugjjuu1zj2DpTZ94NhvkbJT3Vm03K5ozcmw42ZO9T4z4s7g5fgE7M5QdQ
B0CojpM78CcTjeMcmR/bAvcFSjEMbu/9kanNXuS8mF1RYmrK5eI+VayCNp2WfDCQmDi4pDvXhPCe
cBd+IB3erReKo3hIJyQ9/EbPorO+ljR5V6k6uCY7h4msCIlIZAVQ5NoqZURge/uauaBIukp813K1
I9eKOiWo9QmCUm+b/93ewZ3kRSAeXkpsMuCHTcpHr3UNTRNdqpABu18VmwqUFebvpDpZfiwU/J4R
Uejdck3yg5XufDoiNAp7L3Ac+EObU1KZhepMBisVkwrsWC1ch/b5sx41xcG7vbtGoamEQTEXUGz6
K/8aLwvFUjUKSQAl81+YFiiqxZJcNqhFN+mPxYjUZ6uVwvu26dvT7f3dXSZzhAUHDlzJltUiZtpo
FhkiAX6qfmsWQEWLbYQ5eg3jEWNozxZ+T8At0DgGuHu5ziq1tMWcTTyDiBMYgGo/pFn2YK/wmN6+
KkotIguki0yYdmmJAQwzeWYdInWWNFJAgQcc4jAW1eDF2ZgsB0/UFZgEnwfMQcwDQcpHSDNd2pON
hPnDdhz601hRoHQKo/9pqunAoC9bdqU1g7sTmt/WvsmZwVLoXll29cGB3XEA/AYBsoCLLkrvl78h
DiMdxlfJmhmV8x2F5+ZrQ25xsNSdYId6Pg1hynUvJL5LKzycUmVWFqW6sZDTwC7iCgqdIQS5FV9H
Ncg4SUqnvHUc6ssG010k1gTJqm6VFWW1yrJEl0MKo63x05An80s6RV/efGqoxfy/kc1XdNK4XGsF
I7PWhXBLuGxqFUenopmm/26bulJ9+t8FCTItCu2IG27cS9YVlLC0Qfi1qPhnsPr8q6pm69+KZCYP
izRn52bS0m+Rms4eSLo6fujstircXgbzPo5LdXR8xOI2zzYhAjUTir5Av7cNDWmKtUFfldAfYiU9
U66dT0zFE5OWwsbNmyPVlL1zJETDyExFV36bq9iLMhoMEcCcGsVh5rawigY3jJd1vDd7rf+NLE4Y
PgGX6I4ilB03BE6PkJ2bQr3mqnNc6rMDIUPy7VAHhIS4/eekyRumZGWL/vZY46UnjlK4wJhsq3yS
ZOXTpPWMZ8+VyuuyRqb0mzTBpBTJ/e0jtfcBRfv9/0xt7r8Cf96uukny47LQ/Hx2hhPio+PJkYbe
KwdbObC3t40GomVgStC/AGt46QkUpwmnxlgkFG8auuKhov9Wk/l7AZfm2+2V7WV+othFZ4AGH2gR
8VNePZCjFUe9ovLFFqda/l411D9dTW7/HhrUh2fVVD+LZN2TmB/poo1h3SNroruNDAi2o35E9VFv
/Nu/aW+3Ba6VCpwGE3U7LVwLeym3JFnyO8uBpQW5cHzfMI7NLZFwuIeZO7x1GLvwGJbA75BnkuVv
QR1LXjeSvFSSD22pJ4a2GKg1jHXAvKvn1TGKP3CG1DgQGqJ0Sw1p83mTIaR5oKTsuV0Wd2kxMDHG
huaSiIHXt/dy7yRZJqL18FpAf24bnATjWTal+EJ44eHXPK1+AFZxTooV/cmZBW8JB4KOG5HWxusq
TroWiTlL/jqr1o9ljD+2ejv5SaIe8ZPF/2nrTkFSgJkHAQTOdHNkFyvO6sXhfGSz2vl1pnduKM1H
O7d3CikAw0Bi4+wriXiSy5XaDndQN5f2bHfT9B0oYOhKeZ+dogxO9O0vtbsqKsEwLQAIW9tcXJKt
YZmE+uKQVbI/W2nzcVhS+gm3zVwfCFIYkAPAl+BsXVVUhrFL5DrOokCb5/5b3gIW9upyqT4uGa/y
Qdy0Y4x4Cb4TjxH/2J6JuVdn5mxWUbAqxeppveOcZWbUeaOlTgeBvgg7Lw8FKmRMWQCIISTVt8CQ
GkUBiBY6d2rSrF+Q1KJzWU9y5zIocriPwezeKY0xGO5q6M7shtoyHdzq6w/ILxAcGagqL+S1S0/K
UBM1nhpH8pV5yh/nvlAe0hJd/Nvf7/pYCiuCRSvo61fUdW3sly5t8wicTYTGlJQUP1EKzdMgbmrp
i6SUierftrj7EYlIETcW+I9tiSpcagYvZX1EAap17tM1CZF7aPQgprPx5iedxb0yJRb/6jEalmiq
HL2NgrbKcr83yv6pDkmY1MgMP91e1e7XMhGk59CoxBGb8gFTBFQ7jYco6GabSdNK132WI+dIPHdv
7+gnCV8vyiFb+tLQ6E5pxqi3VknrnGOj/icqovGUWEyAvr2eXUt4DhD3xJhXAIs21FZNm8MIWmYS
3ZtKKH8q66SoXDmhePt2W6D6BfOWV5M37PIzKXaSynMvSX5jyoMfA6C765ZuDkxQfG9ukiGeItJN
vhGM/63Ao15odbxIfSyKIMXdGmnRXas0DJQy5iOAzN6J4EEGwPtSmtjOeZHNKVKqQY0DmKd90Hez
IgTrmtPb904oGIjqPgjsLdtUz+ouXrMmJkyNFZj9Zu+aTCy4T+v0yPte5wEvkFGKy1SXBSH08jON
sxNPbV8nwcrFemr0Jnm3SKn8nmrs34adyn6RxHZwe3k7mwjxgzoW7T+4F1tgLoDzTDEbIwbUok/v
mZgTPTPAWTtwgtdVHUFDYnIFrDkB3NqUGQeA+XU5OwlzlOvIG1pt9OxU6vxkltnYSC9PaholQWYr
0QEfccf9XljeuI0oK5pojK0kMNuqOi15OX4ou2647xKtiVy7nvsDgzsbingybAseNtrR20Edw6R2
qhrh34uu0zy+qXOPkuPRjKOdKouQ2BMjOpCg4wJszkpaCY0JBLaDVV6lIHTszputNgwq/IpnppJ6
P5ZldO6hgz7w2RmYrWbTwdnZcWGwvclCLDRVxSzTy/Pq/O8ovAitrVSZfcma1HOc1DapVpr+uH1M
90wJZpBohguxys1nzDvab7ACUtQSiva+nqXEXZV69brWtt9+VsWMLuqd0ErpHIqz/OpNg8WnFlWc
MyBjtJcHi0f0IwNHsnPPu/q+kUURYqzyhIivqN4q2MjqsC0m54jRBIhgX9pGGNdSIqPIAimSzEBb
58pFPl7xgBNFgVpPRwqgu9v6yp7wSK/W2kRhsRg69mAId15tm6XnSG33gFTBEZJox7lR4REwFACN
BHbqpSl7Kno515w0UNdY/nsuaPLPep5+bBLdKt2cauBf5HnF+Q/ODakirUFczxVrduDSGyk6G0Fj
gJjkv8vvAIwoD04zxG+uARiE6YYQKKLjTEJ1uUC5E2lJ4/DtpmTywyhNvqkSeIYWaeUDU3t7SRQE
zZoCOegs4YNefbaqLfK2o+MYMNABoTK7qU6RzOiTeBn19+uUVWcTisJBALbjScEX/L9RcZZeGbV6
Q5OY/MG9sP6Hs/NqjhtJ0/Vf2Zh7zMKbjZ25AApVRU+J8jcIUaIS3mUm3K8/T/XMOdE0oTo9N92h
IFlZSKT5zGvM/tJXwkr6ou4uO62Ly3BSf1Xx5rQXTgcomRWMebj6z8dzc/R7qiyvU+h5N00zc7vr
/EAg5h8ySMlJF4XnIoq3HpFLipb66c4gr3s+ZFnorm6CuUg1TcgiRh4zSzQy7CKZity7sLezwlZv
bUDwbicMxcmW5+WG9ytTGJG9FqlqpU6nEbMGIwrUtdLez7++E0BdnsiAJ23ml2bQRtnZUZmZRQpF
3juW6FMnxeLopO8M+R9sOqTrwYCBCnkNurR1Nk7BIIu0HgtxR/Om4DKM5qttsc5Rq1/ftiSR4EgJ
zE7wJf/FG9NlSEt8C8oULFp7D9a1u3bVcM7B9/W6OFEoKe2Bo3NPcIvn6wItiSnTJ8aUg7UtxH+9
90MNBb0zH4e1cHa/f1OvM2P6xQikk4dQf0av+/lo0traqOiBXgdt3hyGrQ73vTDuPF0NcZBP81FG
qkYrT2UHx13O9W9eny2AwajBowZ4YlW+LMbnGrNCa4EKVmWZh2jftF7iMdE9uJFWqAcPMmm7aHz3
+0d+vQ3QnrSpewFIRuHqZZ88rMrAbcNIpuRBU1JVUh5wQzYSXOP+qtM77TbYH2RCjAeg/6WQ1pJF
+WREU5PCgsQNttQC2XAh26iLbT8oz0DITyvjeZWD0f4gf5zY/xzVL95lxBnmjxU6mpkzXM4gznYb
Og6JHYAXasL2fZM5zgU4lePvJ/StcUE7n8T+Yb1hwfV83HaEvKlsQChO2QQ3k1mXd7OP3ZGYjYe8
sdWhLW0eeGUp/37gN94koKsT2QUxLXo5LwYuzHE7iWvXqRjH+cKaqu3CDrQuAV3X5jnXlTefMqS6
AnMSXfaXUm/KWQZfy6VOJUQJWhbaknEgG3Nf6fWuGubhQxs1a1JN/jnY21uPSbvkXw4p3FEv3qu7
TDY1eKNKe88kFGwm5zBk23LRjmZzZgm9ORRMDJggnF9skeevUpUep2ghTzMaOrTDIIt5xiju3KFv
z2zDt+YTbBHMXxCSwAxenjxDGdWl0dUkYpAj4Q3KQ29MHXRg2/o0Ob19WG1P7+CAnLNjf33CUjI4
nbAMTFH6paB/Zg7jAMmf9ardYu9FubnvTWmhMpt7H0ohl4+/X6akt6d47PnWJL44MW4pzxG2vdRB
ltMsRZUtWCLgUTQ5MWmOhV1cX1G/krnVIAKXmVmeZM6ycuix+oadFkPn7oyltHcCe60ldtS2+PFQ
GsODRRMkQxvaGbp4nmf3ojG0PyQtxNc+DqAK/RoN7vu0XV3xuAaQmJIgWqImll00DHBisTqJezdQ
2JvilDkna7Fyk9lNXjBOkS/zEbZE2xPKKufbVFdDc7FMWTjvbKUdleie32SgCu3avAEUHc9wD46m
VzUyaXphfymQAx93SuXrLaIVojxooY1v3upFx9YXlYytpSjCg+CpU1sXUPJUt2g7oQSWy9Q9nWW7
CCfPXW+UEvalHC0QSkzhhSk70cSoqCC2OEfoscQSRbIbWeTurxI11zFp0Zx+Cua1rC6qplN3mStm
d+e6q/MhaMrSvDCA7AArmUgq47WjTnrI1rB+mISFquISmMXVFhaWu3dtQ/4AxkVFfOxUfalLFbhX
/RAWeTzb/jQnmWtMF1XvDNZtuPrmdeWbs3OVL5v4RK5hv5u2Yv7eNkX9FfXr8TtgnR74TlGP34SB
V+Flac5usWvbXP60DPAKiVnU7dVaZ1xN5kjyIi1zveMiwx9G6yG/L4fKELEjm+ix94Rn7lxV+HUy
2VMz7KYBzevYRGUhj7dmNH4MqOfoeMrkuF5FSCT0iaFN+145IJaO25bVc6Jq7cC2cIKW7gJWnLgh
uAtgQon8UBgjxqM+WbnMbq21UsVu7F31pcyNZYmDqApEEi5TfTOQ+TzZJcFlTE4uq+MEaPTR1HNe
JUO3OM6NrUWJU5eo0f30wqrVO6voms94b2ZdskbbdDlKofod2gbdxeS0votdWQbht990+7GeBNpc
csgWlWRqYPZFPeBxBhzDfXJFW4NEgpM8xj62y5/9bKiyy4bBfsDHcZoEewngS2TfBBngedbHGYWo
q6od/J8odHE5VlG29WnTlJQtKoSXqtQJdHcvI8cIYmlGoxkLX+V7SQk9iMvM07+KuoQNtjjhoQg2
beztQa+fR7veisToWl8yJ5lJwIsJ2561mimmVRRrEvR1JJDONwq5F/m0jLu5aaxiv5pT26FYbFdN
gkpat77binLz03oWfoNiWOdfj/Wsw9g1DPO7mM2W3j2g3YvZsStu176qfkwD7p7x2jTGVe5M4hHF
mPXBUzZVGrdcViuprEXclNY2dglM4ML9YQZFFNyvFQKCPfX9aecGg0ISwO2XIdmyzSnb3VJ1fb5f
wXjnvA2S+KQVE8AarX38poHfRF/d3rDcd5m9OLiISAX2MFbBPNcXk231SAAacshV3MGT+N5oTJ72
feDX3S+ASACGRwQzzLQnZbjTVqnNFnOQPHMTvkTWXbJNxiouApXPt6KytikGazNfB2NluCg0dwAX
Z2Mcyy+e4QLeWKy2nZMxMIIL9HnGKdaWKWUSsKHkh2lxnfXQjUJX8Wxs3hNOoeIGUT8/d9CGttZ7
URFZJcMs2WNhPy+CKLhuqu8R5LQxRo5al3cKH41wjLshyK33VUhxIdn8svjYa8uI4sAtpgpvQGsC
VYE4EZJIvTEDu5SL6na5qB0nDtd8LQ6RM+nPnicyPw4qEdrHZTMIDAklgnzfrMVi7bcNlY79ily+
fb2iB9Q8TZslsgdnzFv5vss692ED8I4vROSq7tYrbbu4UWE165+1kVntFUIJUX4bmEttf0ETzw5v
wqmvrB01O+N93+d9zYEgXB+4qHTqxPEXG0eqtSqLgwTP/xTVgb725mpWx8HijNkHPRK0xyjoBrKF
QucDaldDtyWtX/q8xMKQGGP4szo4eTaXe4zIUbJoskA/5VZhOjez3zS/lqLzNkg7vhqSKmu1fVM2
W/2xNxaVXfoCzvSu94vwfaBNq0np0zXjHgfD7pevg9YH1pWvHw2lpzrRxJjFda6Kxd9HfB9nt+kI
uzp3tXpxafrZFMZLTX59rA0XtX4dCg7LTUh55biFJ76vaurK3dh627Zz67rvY1PJyn4vh6LN71mA
Q5UAi6mNIWlMltttQICHZn0RQF6p19qODn5f+UNcjq6j4D+LIHgPZsIwh8SXusn2nSqMZTchJBsU
sazGVe5rHma46aUAZ2sWulJNgh7G7MTFqP0rCrBTc4ymLYj2hdmsHJvGoqH9GtwdwR6Xo355h4IF
27HYPMyLA3vNwrTTnvOxDsx5vEa+fBNVbDul+dkXw1buWrgBYDdGShvTtcgMt+sSY4AasaB+FMmN
WCTMuTtvpqBvDDgMOHdHAlm/fIl+WU6dm3d1bZnTZwvYVJ6WFCuG/UJH03P2ftts4X6U/lyfkK/+
mKLxiuaGVAL8xn5urHX4YgqkQo04B+1U7Q1pTIiDtS7O9QdVllUfu4D5yydCUlRUuZW3+XHAhm84
0O+e1QffMMc1kf2QczgiPmrt5qDtgODTLeG+c1YdsfOtztmXoQ4GcIDj2McdYK85DragN79FRVh2
8Un+ykGjfOkjegKw1hMOsXaORegsfbLgqkBlG9eqIDFtOt6JMjHywtI0Uus1/BoUf9Ypy+/05Ddr
mutszW/spe+uRqOuy10xDvW1FVVGc2xQCDcTa67F41TyKhGMC6sa4D6Yq6QsBpsiTK10FIMu9dZd
rptouVQuZ1282WLekqVe5JcVhZS7qV0j4NhjsFAfagttxhkEqQsKRcQ0sioUZ9xkq896yiONKYkv
nLhc1HrXTsozSG1NWyQrJ+unaB5xecKdp75DO52TtwGCle8sToQq9rRrF/eFqUicLLdqmrgSqoh2
8C+0N3CUKdtNRtfemr2SZlftlDG39n7NalL1Ckmyeuc463onl3Z0Eos6XRF3ub+4SKarekooZvt2
HAXbJG5FEYn8p2xKtdRJN2UVgHjKfS0yfyHhr1Wi0hmzL8JyX3eLt173oSfdC+nmjn2s26VYjp60
VH8QRqb47qBXmhUDjrGJ/A9Dv/pDRfijZRaBgB8CEbul10Y3g9vV6qYvc1fz3fo5smM72FY3jFc3
MIYvBKdD/zkY+i67y5pIcBSaRO0zzqlepfurabY3auSIEqqjlfnNrQAdInbBUOXqws1CKcYd/zGK
pzEXjUdJvZXTbkKcsk19oxp5L2VIZMYZ0bixGC169GiMyCJeowZNwGXSYXek7NMbOxT8nfk9Hszu
R4tP2w4b8A8RL4Y9jmhQ5k2/t801/I4lZJ/FlgIaehykwOmARLWQqRMRQV7NbiQ/BBv109QN5gCK
TivwTyg9qca7XtWGGS9+8AcVQOFoE3BM5HFZe5IDyUD7+2YpcgNxQ26YaWdBz/3hLUG4sl9K75s9
Z96QzEEk3klCE3sH0MM9Gr6JuNlaR/T1SGZyhXeJldmYpbnymvWXGQenLHsnjuh83Ekn6pZDK/lZ
G+ZutasAZP/CYQXny5527PvCnZevam7K26F2qD8XFVT866qvXcKQIRNe3EWzHo65KQVMlQ7Kq53l
2bTzrcrJU0TO3DqN+sn66FV5MMbKXQHNwTlv7zD8kHNi1O4YJbAj7PthgT4RQ+GK1IGEa/i5baq5
inQY9selqecv6A1GN+UaYcujJwDyBBEWf+FP0SqPRRXsZeUYd63bag7i3AkvNC6mPyt8YNt34azt
OxamM5IzCOMBSEWQE+nV1SWoiuyj2xiNjCsSifdZlQni+mLsPvBYbn4V5K1gmCI07xZjjaykNSx1
E/mLaRP3yi278rvF/SxNglkeJVvVsVz9ztlJx0P7g1xt+4zvBjveifTqHsgGxuxiCIc6iJeG97ML
u2y8K9dhDOJKlwIRhm5itk2uvCtzts0frSsqrluUHR9x9rJ/Gp1AXnJVUXmzqIELLtSTWcT1xPGT
shXcL2U9qDYd4NqHSaM8r06KqEM6fi1KfWDTqS22RGFdhKN9qlHNoUA/zallEi3mZCeOq3SQVs5k
XXcFaxQBby9r4lLWW5NQ8s3aYzS7bot0ARrcqWeXxiVphSH2fjf6P3JtACXaprEpyJ63uuKG6blD
NqeN5C0BmW5j0UrP2ktuACj7dDee1Not+BVO6CodKq/KHtWmS1IGXTpeChnA9+POBg3lkNUKaES5
PcbRavjrgyNDi7AT7Y6r3pZ8NsA6s0ZFuW39pNrW+rDpbF7itmic8r2eLPMHTo6+TsQQVO2+8bBf
5XbuRcn+RReNe8G3flRBVItd51nE+lXmtxbpuwdgo6MquiTKr+16V2LJXcUWzLw5zpd2cpO6A8pM
aWqihOvPM+h3o3Xh+AzS/z7lelxSrm0huZjrwYqtyBzcQ1d6dpW2y1BOqfYC5FSKTkWJ0U7Zygum
jnLMS78rY2scdZj4rsjH2yWr+9sGuS0VI70ThTcZee4ROVTro5kNYUdILUouNBE5D2UOgJpaUrHt
8vp0NzjadtbENEeie7uk6pYsOtDvfVfCJdV+7paX7UA3MYZV7n7A21GuR9mX0WcYvM51OQrrG1YS
bX29FYiZcaduQ5/Mbe28s1sM1+8hV8w3GZ1XKyE+yDhdN27jpOY7/uqg63CUrFtwMzf0smKiRVUc
V7vTTKhjFF0McNpWTK7nEUF443bjiWBjmRYucUu7+d+AGEzispYtlpD+HLpTApXPoxfnek2AWNQi
Wax4h3OR+bKObnU7rwElHEosd8jBVjqGzSDf2aLJtv1sLt1TUy0rUAVviYiplsyjDmS5+eMpPeGK
49ye9+S+00+uA6tARbEt0K2rNdPihwt1rGHBmHxZ523XiM6IrlyV23egrK2Hto/MPDGnVV/QMM1J
oYKgfNe63jrFvY02WuyjQ+3GoVfLj1bmFo+2M7pPalERre+s7w6LQtgsIX8jL3dJhT02YjRcVuE2
yVi1ITKdRdfXGae6tT5xA4RdUo16/uZ0plHvt0ILesqqCu+ak2AlmK28+dG5s5oPbhPJgQrIhlGA
L3z7fbZ1thUvy+Y0sdGhI39waiKCmDkev/dm2eq4nHy9EN+G3Ycg7NS1Byehi1vWw93YlfXnAn23
J7po2ZF41phRvG1KIhDpX1TzNnyZJ7gocT9EVAxaZ2ioyWOiSmM4UEZD2FhZl6qoi+LgNLagnjZS
Ro8xilzQ5ooEh105j3Nx4eN83if0ngDsdMokLTCbzr5VTbBiHpTraeTBXevIZLRiJ1FG6VM+Y3rA
Gc/jnm2codqJde5Y+1E+LgQDqn+k+hKYRCRieV+Wwm6xKELyKC5n3/zp0TkXcd6XdQgpqpaPDaQz
P+7HkQR2GZfwdhzHDoHaprQeHMO0vkV1PlvJotAvVnXUvStZ9VviDfZ0Ga6iDxJDEYdc+BqFY+qR
XneJ310UJkap3H2+kuTGqE8Gc4xoxuKnQZ/NBmHa3KwcUX3xBVmg+vMQWdUXWZrUIaS5Cm+vsn5+
lFPevY/KjpqljHxp77ze879m+VIzaVSeNvrWjvlYuJVzPYO3mxMzN7Dc2oJJ/AznjqhQk0hxGtie
+dV38p6ilpgEAdQ8yGsfTTiDI6barjFw3vJkijYAYHbU+R8sWboXdjVVX1oPpa80l57/RNC1shuN
wX+QAXKHu9xcq8+UbctH+tvS2LM8vYs5C1SRNGIjEvLxss9hfmjgZLigd4+rBRQ8rpjoOc4oOHp7
3IkcuMeD0Yuj6DuLICpryOR6uUyHJrObAi1Azz0OQSHMuK66lQpJqI18V2Xj6eAuhHeHlEeLf1Vn
Dj+XfJBPE+wzGbdhiImMo6jIJwH6R++BZgV1ssph+GFKDt+UdeU9rZzOnwCkd594CJtaROERSGRG
xzla10M/JkFRGXO6ORZWVF1QNoqtKc2QkgQtQVQKo8nYLZE/nG7EsL/op5mzYNZOcRcZAoVMP1Dz
rprQo0wmt+AumsmLnixFLAVztPUuGt1gIky2435SJcCgW68iP0y4t1XA/lANkuwqrxckYdG9vDCL
YrHvI2ur11NYaPdsvz5ccSIMOTQdnRfhcaTGS5bX+W5+6VBzrFOVl/Vl7yzTtG9MQ0Wx1Zjekmh/
6q0kxGmD/sji+lNsSz/4DrpjpCqyTBahJ18KXXoKy4eotGYnEXRP0Oep8uqqxm7NuHFKkv7d5ERG
H4fKoYwTCc8dDkFZZAVq9pNHJVyWw8M8mVWx0527qFg1kc7vqNiLb8pG/xuyTqXuVeNZoPa21r+b
C+3N7wNjLn9aocyKfU4zldIllz2uOlbnjgkmBNZBSV3W6bBOzcOoAtJUvQQE8hkRxwj8x49uOnS0
kSZVar4tHR8z6wKoF0FP7QUDIbOzVafKnAue0yq293Y7G/kxkmX5lSiI7M/I+gBB8oiKDKTRRj50
rEyBUesS6B3Ywu5CtE73tQjd7KNel9k/lZC7/krRhgiTuSSlSTYpvcugrfqJzYHkQhohvt3FCxFa
c1gaL1wuOip2X7Fbct8JI6iKZOC6j3jc3qt35mxZOnZ1pm+EswSoaVGEsWLUTKi0taFnfF3IL+7y
zVMfhmmt7ruqJ7pqwy78wIbi7fRhVl11bM8hFrkVlpcBlasxMSPDKC4w1nVAAqu+PaUX/sRvGtOV
FDRZVqtGCkIql9TQJZcoJ4K51SO53GXhFLgJlsN9mdCM8g6umGwco9qKqWwCv3vH8dHed229lFwL
ULV2Y+ZZqeMNrUNVa7JuiOImthLULS+8HnsqptcjqRtKgwiFHb15md55s7V+061WxWWkJOeg0NI+
ysbPg2Q+eakkHXHKkzF41p3grGEL90JVaR0s0UeEfCyqskUbfF2zASjjHKmQ9ZXp4KGSY1tia+HD
AmybsQ/iIkIPJw6rPsgPxWxra2+GlAXYX4MI0qGtm4zqnkdtyBkDLU/RbHioO4p5u6UcrA/adeuP
ntDuLd62K2pFI4LcSSeW9QD4waX55LRlj8aoEaHXFeX5l1HpTB5B3gpsdqL6x1pAv4ipLJEXwVow
m304ZrWZ+m3k3bVKszfyhV3FVe8ulDkJOc3d5Of9u4Be2C/XHqYypkBDZCIEVdc4FA3oh3oT3mPt
qvIRVzywlBtCPEeBIWR13bWahNPmDiCD8YPlkkIc+t2jCGTxrnVOVDqvHbv7Mz29E4r0eUePJqL7
h709YpoojD3vlMpaITSAzwYume1662RySSo5cLZILLMyq6LKRax/0dRy3uXGFO11U56TUP6Dxfbq
S4CFPEHVT/JqLxApLD4Fpz9vwHVn49XGO3vQkap+FlsfqBT1dEK7XKCFHU9bzn1AODuInYfM3iUK
KtRPfz8prwEydDkBUGFSRqEOTu7zOVG21SFKhpEnnOr2msy6+zA4TXGGzPFW+xaNXfrGsEci8H3P
R9nWNqzEZDZpTUp6hCzb7QO6J/sauONO+u052ZvXTwXmB3q/CyyH2PRluzinTTnUImrTqJ6iWOf9
fEUjwjzTeX8DCnOioyJMAAwHc8XTU/8J8dY1anPCpWlSU45szCaon7ptGD94mQ8RdcO5bjSG5eH3
L+yNdj/kSBPdwRM5AILc80GpGM8ed36TbvkwJ124OEc36rK9zLv2DIzwDRAxqwKaDwx0MBuvOAgG
lmcbAPo2dXPxqddYeTjTJBOabe01dhvZ0UYbcd/5lvzUOduY1LXdnRMPfetV/vk7vFigwjaEM6uI
511QDCLGqdvr3Kjtvw5tOLmtI8xMyx/1lJfozADT45U6RcpYfkxsrkXsZdSrYZSFj3Pn4IlTVlP+
FTjNObnkt3YHM3xS68PbGdHZ568UUuTGqVS2aVu7+roIBpCTaz7S4O/7b8qgyfv7JfTmeAjw+KCl
EVaxTzCPP63booeVb9QjirNmvcIb6+fEMyp/P3k0zPRJgvf3473BSWUdeSAgwKgEHMCnd/ynAWFo
CnP16jbNmrrPL6qVkZLO9rLrdfbL23Fx1HspaaG1WNgAF5/p7DqVsfmx7U5hKrrGu2x0ZX/+/fd6
c2mhaYaEp80rfyl+p1vPKTI0JbEgCapvhoZSbiDrHP9+lDdnGx9tMNtgZkiVnz98rhdFYmYDKNtI
zYvI6O4qa6Z7TPJ1g0H7OXWeN04lDF2QyEDeiertSyh87g+DN7lBk+J7Gl3YWqs9rUePkhZwLzNT
3rstGLvprz7lyeMATT+UetBMtl/Kkm5DZblElG0q2z57Cryy+gQpar3trWW7WF0IuWcurteH0x8j
wqnG9AhM4EvWaN4s0ViseZcGnioR3fXcD24dUdcKtyApQHYnbc3yXldFTc0KgDk0QFN+/25fAaJO
3wF1VB/gLJDIl0BrNU5uWa4GC9sMfESstvCyck9Mt4lieFsLex+afZiUQ63/qpAcI8PLYMpReOAL
vFhV9LgclZUSHXKMtY9aDSIFLCLjfp2xgJrcc3Lgr1bxaTwIWzjPc069ip24Qlexbk2Hz41dfg9z
v693AXnO44a26pDY23jOQePVOmbEE/X4ZIcCtOqlyMLSRHTowHZDXpmwnQt8eTflAEgKLHeugB8E
t2AcgjNHwqvb9TQo4PcARSYgti8ttws9tSEScF2q+7CNowiAd0dbEYhgnR9+v3beer7T/c0oJ0zB
a4F1w3ZpYbRpEZj1EHtGMzRHBMOsMHY2Ux0I56tvLZN7Ztw/NsazCJRnRD4Y4DwbFcGgF0unmwB7
ANnpUyNY/PeKtJJSVYTpd13ODvJoWyU/UYIr06EX4WegyC35+JSJ6xyMFP0CQV6Sg7l4yHMrC+Pa
phv5H5wmEKROkSI9ArDGz89MIlBnyv2sS8O+a48GNa4UyDEe9xEVmXxbpzN6eW+tbsqcwOyJ507X
8PPxRDSoxp2HPu3nYU28tc73i5G7V6jVVaheled4sa8lTXgH3IYnshs0Bv73fMDeb2hTNqpPs9ml
Gmxm2z3BhViuMsyq7oLV31Q6rrnzVRl2cFuabXPv29OYxc24ue96Cd79r085+ponobUTLxPbvOff
aFL9MMk261OMbps0kl1/bNo+T5HksvbBiKv675f/GzvNQn4DQwrMf+AyvQi4qCQ4rTBnprx0iqMe
1SP28SIN0crZ/36kV9c88Ry8eJItJN1gAbwYaXOz3BU2rYySaFnGvlk4T2jknZM2fH0XnNYP+lu8
UveUFjyfQDHj0YLP15BWbW/uQeEgJO04xmW41YgteoAnhixwLkgZzulSvc4pTwwRcLmcJJDCEPt8
PjQm51EXzM6QOrQJAcZWACaCIN8plKymtNeuf6G6Wad2Tpzjqqi/ywctv5AinfPWff1W8UB0wLLD
kGYnvdTTrmaSSROwBAIBYXY0lnn5FcHTuZ+VN+gzK/bNsYgrSeWpw6Pt+PypaQiGQJ8ZKxxMFdeL
g9SuVW7xsq5V+vsl9NZQUCkj/MIt0MAvldVa7fXdFnpDaq7S3bHE6gs7az5W1lCeOZ1fL9bTLoRw
iYIwUpUvTyI6GA7404hXuVSbjKnVAtvMpejFmdl7xSJhzaAfbzF9OH9xHzyfPThiw+zqEteocf0k
lf/BgPiw26ZSpp6PxfTmUBQKTsCAwRiqM1vyrfnkESmAnDR4uHCfDy4701nzjaecjTrajzROLkAK
Fcdq3PozQ72+Zv9wAMScnP1PLPHiOSEcWD3QlTENSk/t697071cip9QMsh7QCzmSRwcsGs9UPN7c
kwHtrP877gsGgO0PuVnhpArIizNhHiZx0TShtbfbXu5bTCd3SByOF00ZRdwwanzY3DH83mJNfe5k
f2NJkehRJyImpBrykjyzuQKZ4aodsfvQfgI43Lxsyj44M89vjkJkGCDU7PNWX8xzgwdCTm4+pitt
zh3lJnXVUXX+9pc34kl44cQUZSBqLs8XDsKjFlfjMKZYc7WHflrzFIM6O15aazlzQfl81PMwCTYx
yQyJG7wxTtfnQ3VmZIlwsNkgQz2mYY0Lp5BO+7Swn+JwQRznzI58c0BMnk2ewYZh/OIGzsPFAqcR
jLR90HCcoU/v6sr7SZcfDoBX1Wde2Bt78HRuIiiGcgyo4xfXIn7LlOSbTiKPIJykaD2TgkdtJiuT
emYzvLU2PIxa4RdyMSD8+3wqQTMHSx1hijEy2++sGaOvXeSX4OV/vzreGoeAmpQBwRYfGbHn42AD
hxJOJdDdVWGYRpm6hY5xzh7trXn7wwyTHRVAK3wxiCaXNUQ2j+mcR2jEUr3fi0BvO69li//+ed44
u3DsOllTEFXwYC/OEGl5ahqXHtM31zkZ+6Kvh90C2JOpWG4Qm/cTXUx/WQ+SZQ+biNoiqFXyk9Pz
/6lYg6NW3k/lLFOrIWmPxnk8Qha571dpnbnr3phJzgEzPJklEzq91Aew4BK2c9TKFO2K6XKucLIr
4QknczicSyjeWBlMI6JAwUmMABrh84eiTdlWhE4yrfFsuactFMSu8qYz6/yNHcyNZhGTUDGNvJcW
nn6L3teyuazzulrTMu/yY0tLDHMFunGUkf+DCAgaKKVgpGQ5DF/yTu1MOhZGFSrtcije2lyCeGiJ
AMsmX/5Vb/jvH8v/iKfu/l8Hn/zn//LvH12/0qDO1Yt//vOuf2of1Pj0pG6+9/97+tP/96vP//Cf
N8WPsZPdL/Xyt579EZ//7/F339X3Z/9IW1Wo9Z1+Gtf3T5Ka4x8D8E1Pv/n/+8P/evrjUz6s/dM/
/vaj0606fZoouvZv//7Rxc9//C0ikP/vP3/8v392+73hzw487o+nl7//9F2qf/zNjv5OdkqcS6BL
qYIK0N/+a346/cSK/k5GcxKEQY0i4FdY+m03qvwff3Otv8NVPykAkCdECLpw7spOn37kuH/nJOag
jDiTUe/8P5yd2XLUStSlX6VfQBGah1tJVeXyhDE2xtwosAHNQ2pIpfT0/Yn+OxqXCVecjnMJB5Wm
1M691/oWu8b/+7ve3KD/d8P+VzPVd23ejAPH3J7pvz5gW+8dQhEPPN8wDnk6KZgrmTeaS1Jm0i7t
ZaLc9RPCsYyqPBihLPTTLQJT+blLLe0wIv69yGXrXPx1sf7nR/39I05e8T+/YTOu8zKAfH2XD6OI
hLDqXmxqZlQ17aqLW8/Q+qtusf3440OdvOJ/DuUzpjBpxnFZT2MrVa0NjmS0HPZeR76CKVDANGIo
zwHX/qwVb64reArmZVsvl/YUd/HtWlKOeOp8nXNqUXwhn2/VBUMBkR+qUbq3M3Y1my+pKCxexhwE
m77UrnYU4OBeHWcpbvpldh6StBFLbLk9ayzZJ8FDuRjKuJhlg/pNzKO1hmmLiSscEzm4oevJstzp
mmA4ARANMZ4o3e5Z5aazazsPB72qDGvYpViBfmK48HaDmtMmlEU5tFEGmZ2I9AVd9m71p0Qi43S7
q74Z7XXfazWJuPi+vGzX62tnX3pYQs51pd/dHQz2oOJZf+l0Qb05uWjKMgGba3oa0eR4dYXiSya1
s2mCp48b7yFvI81gi2qfp//kKEKA18k15H0bZ/tCS+35akmUHS08PY+BtPqdoTnLGPpaW1wEqWF8
mv06jfIexnJpjCTgwECKRmLjw1nyMP23Cg9LOW0fl33PRgPHAr19P/76tPZmOeJX4eetA6lh3YDd
M+w05qBCkMCc4a19+Pid+MO4+vtZ5YisUIyzNisyCRwnNaWqlZNbCdo2s5X5o1EjoYgyfa0v0rYS
r1inuhXFq6yfPDPr2rDAnfFqphJukAKu94Dk10cAZyzyuamWFRNspqOukWXtOlHV21oRFVW3/PAT
EocPnVnifMG7hXxB7zrh//fLx0CDk4ASsw3KTirWaW2KsVwbniG9flz7ajzk+PNI9rFvOjP4+fGl
e/8oQfOEGEF/E8wByLK390rLe+yJlqeFaN2Sm8Re7QOtMCwaWmKdKRv+1HEnd2kzbtNcAH2F2fjk
xLImKTUX3U/YyJyUVoZkQb6XvOs7pzS05UL4iEdgi6GRCxfHTn9tHqI7lZL1HNGkM/DTVLgt92Tc
Ff7RyLLycQiUd+cWXuZETiksE4+ULJ1Yt5HkxzpWhduxyTwGyDLTxohxUa6iOZfyrnU2Wam0FGQV
TOyjFi0JCsForqXQwjZtzDt0OYRv8Yfu53ldnBdF3GBLPaV1l23DyBu738CahcFhRcIZZLSa89Ih
Xk1mIpvPFJGnw8XtpeKdh8YAOohV2Tkpkt1kLheVDBpq4UAeVol7cSdAWHzqg6X4qaqBRDdcZv1L
3wbJNyIG3DtXFO6dSKbyVXNFcOwHrzB2Hz8+J+2V//Or6F7/z6+yt/Xwr1e99ANhri6ObTtr0dUZ
Zlf3oW8qHGDYb53Hpq36byXhGTDjbIcwV4ER9MfHv8E42T/8+RGsuXCFQGcwed2e8b9+xFj1zC0c
JNSoz4t67yyNvLK0pI3TYKAg5QGoQgdVyIHu3BgPtoHVCHYA2zSRIMRviiqEjuZeQgSYHi23s6C/
5u4aYYC2+jMv9+kHYruNf//Wk7UxmGRO5iu/dULnGOWUM5E1B+2Z2/KuKOKaUGLhcqUfDJzVP3la
6I9KmVVA5sY6W16Ea+Wxw2zr1nay9LFN6WBgPbZw5M4VMirN0lQes9mc7j6+Ne8fD34GAiC+A/yU
4BTv32F+TBPRppFBeF5Ujc183699Crls9q5roqEjs2/0uLNSVPaN7/Znjn+yU+EqUF/SLOZDSQMA
kMzbJ8MTiaNNNsWSlq0TIsdCXDstuy57aUo8JI3xHzGnfw4Ia5RoK8bSjD5OrrtaGyktDD+RufmL
4NO6F6MrsOSqAeH46J1DMr9/nOig8p1lvEXIADONtyc48kpn04KFfK6EjDtDNhGa+3Mf9H8eZWui
gjllBT8tsQGHB9ioOCsyXOyLYdb7mFGfd6aI/udRIP4Qtkr5QS/v7bnMfoOBK+BcgmCbTmmliDVc
GPHHj+S/jvKnYclbwbJ12g+qE1Z/tMJpVAoNY61Yk50zIgz7/zjKFqBBmU5D4/SKOWkNQnNzdXjd
RLwX3cjqYh4ndf/xYU6GMTxuFq85axeqLB6BUzmCbqrccWtuDD7oed9aytp3/NVDWZTukddp+Yoj
bIqMsrHOnODpaG87NNostnz0QImsPJ0V8AZbok8o8qBzWDt9XNsHtObTvsqWZteuwRK15bhG6zg1
+8l+xWjyUOQOoWhJfi6BZlvf39YVNAaANdFOZMtJo+Dtg+MocyNsTPl2sbsfsElwBuBouAjs5X/6
A2/aA39v9P6sGG+PxXQNMQ19I4iPaMbeHssF4qF0G19Gi6j0K297gBy+mKQXsT+x7cht8tnb57Ou
Xzp9mXuhD43hmqzeBPd5OmVfi8TEWjag0sDQa0+1CinxHW1fT7hf46mfViOs5sX52aC1DxCjLgnV
p1qsqwYl9K+Es2Vf0+uSVHChO+T6+BIf6MfP1fsrukGvTEbS9K0oq823Z6n6LpuXxESeKynbm9Qy
Ii0dp4vVgvjw8aHeL9GIHykK6T4zniH74e2h2I1UyjZGAOV1p/+a22W81sYUE68Z/G5FM56po96f
mbPBcplgUhtZBJG+PRxQ/NpaZw63oGIJC61TTYgK3wg1cCbemct4Oh3hJeGkPPBh5AJA6T+Nj64x
A9rlUCSoB/o17HSvuRz9obtcMSTtk7XR93NleV/ryjfvpyHoj7pVEp1nOOXx46v8fqGA8GOCvPsz
TUCD9/a0LennkjS2JPTk0j3h4x4Q6vcY4QAOWVM4Wcl6rCrdgYBZO2fq/veXfFvRoYaxqrMnPm3v
lott1LA1EpgYuEaKlb7BgCE9AtVy7oKfLu7bK7klKqM2QdjCf29Pc0qYAA0aITuAf16NBqx64p2N
5z49H5tzsYkBZn/G7pav/NuDkF3SGWICx1OQ33ibroXcLyrTrlHvt2ee1lM6E4oBjkF/jQeI/pbp
b7/lr9K2KJ0WM7LeRd1ayyzUvCA5wFCj2yUXhVPEtUqHbEEds/bRK7Mg4VY22hIrqQwnTgs/yKOq
Fn4V6eWAPbfrG3EtyKnsAB4o6X1mwQFlhbjK0aOx0fKnLd0VFTux5+1dOomyw+heQ7v5+Hl8f6M4
r811zcuvM0k6PS/b7tJ61YD+DPV4oTSNUC1pVGeO8q/Lt+Hm0WPTp9yWl7eXb8noEU1VP0ZMLcSz
qrKigBcwa8U+0FPzuWMGLUI9kNOXcWhaVnKpsRRwO4xvZVoxuJG2jZc6yCkSHKapVW5gj+qFQg9U
ZikreBEYVTTTlVCf1kTvndBvzXEMdVgNRhhUvX4O9fiutOeRgK5KEjtDZYS8p7udYM7HVRRFDx6p
eDDgSfwY5smlpM29S3uw+fgqx7xXXZ0/JJkU167ZWWd0RO/vHi8aLxjHZ5rAa/32sk515ckqAdk0
Ewa8zxPkNLh7zulp/3EUCsGtqgEN6lmna1Yq4W/MbTNGhsBD2DEhOMpE6ruPn8R3azTdWiRYzJ1Q
ODLTOM2RKldJ0W6oPqKMmJ+EVwe/p9yrLnKR+A/EAZYxbvxW7YI8yF4SfGJxQ8A0JI9pnc7Nb97t
8m1uKw4Flmo66jY1zdsrC28NRkyDecwy78skjLCiS6zBVFlnXo1/PEYsYHyVmDADxAeh/fZI3YIC
KdXAX3hB60zXq+2sdegyHk2hSSOggUUi0ybqIVIuu86c3CJ2J9IH7vQpNR8+vgfba/h3UUXJzwPN
vpj3lMbXacOQ4FywAQusmRxa1xWNdEKW5UqTDXDwf5QJgLpj+Wa3xFvExJv35+156xZe9gKOICml
SX6NtXCMaT2fi2L9k7V6ckqM3/4owdF1Gqc734WCGaoOeZp+aTZhBysdUcbS/3RqYizpIgY3jWrA
APS4kbAxuzdCzXMOx6m2AQIYSsNoLVOiYgxYBvro+TCvtPUqa4Lssqq84UD+g/OFjJd5h7/Mjf/z
DUHuy9yGEolm7ilPNm/NwW90AfbEXmw674g1rKTNosEZznU73z/ytATpFrOJoVBCDHTyIKqBUK9l
A95A7QCQlTjMc/AqzcFW/ObT78FzBnXgm1d1ca7n5hXDHYMmICWlH6GGyr+SX2FbVBfadKZy+T+c
zje3ETUU33qSgVgfWIVOvvVTPRljmtaAmcyCxGYzWR3al0G1GntVzU6+Y6Phf7aaBJoAnJX5uRib
ESRC6WnPdb7oj+PUmk82DKovNYbcnQqa6rGazLWKa93Of3QL9lJ867mPd69fjBuzynDtUnoDSoAJ
pj3Y9PzSu3bAthHOtea2kbCtwr/EwOfcQOqwvpe5of2urb4SkTSdzf/oJ8nXjRgBv6BrvONgjMEr
ZbbfQZCwFQGn/gpaJq1by4r8IPMIJqawYvyCO/uFXYF/mTClgZVitgYlI82yX7kpZoheo53sbIhJ
OLKF03YAGdX4bQ7mdN03sEC+C2eAKKZ3RjaHk17Rdjfd3pN7QyzOqwAaMcaL7+d4O+kaugiEFp2R
RBtUdjwiW9R5woArXStQrfnRh8r+3cmgtdG+y5qvNqMUSFGpyxg9SCE/htLcXhqm6Ul3MGXmFxcF
1vkmVLIEnVKbtBTihK7349AQiXTIwbvcT1bbPyYgLCHxMCjswQ5hxAxb+qS3pcrHrxZfmS6WwAJ/
deY8fvezpbiG8pDNESZIP4vdem1edeU2O7Ne6uWI8ign4XFqXRLbC9FfBaA8sEa1rfZLjHijoj5v
1q9agZ8nhH5HKsFA3CsE0aaSCa7gys/30L6gUAl79l5AkKnPy5wEnx1vQueOE9eU9Ken6cdo8OyE
Lfq/NLLGvvpROw0CtqJY15sGwuV6kJM+3tJzar5lRKt8d5vW4nVaeqOPuonh4Z5gFJOWgKu1WQie
zM729OCKn3NtZ7vRs5L6BtFcoGKlTHeih55InKpTXd8GtRj83dpY1Bh61U797TRZ9YJ6p8LtqrFP
bdAMjgrimC/EGPXJwPnq7hoYO5NQYz1uraBs4nqYPBxkjkYefGvOBB7DaCLayJ1cFwIN/f9PVTMX
Hl+jwbAvyG2HbqIWDa+gI3rypRcGFLEoC2MIh3nB9m76iRtE02o3fWxywrebaWK7gs0K/sAY9bhw
9NUL9SWfy9gm+eJKI7BH7LW69NRe1cn4ACBOMj+qi+wbCeK4w+d1ld/rhKipCO+myPaT6yU3M6Bi
8zpZi+wRtFXWf52kvsAdsEgl2AWlPZFqXJcpPJvMbyacsl3BfNYpApeYUYOuiCTttL8CC9E95jmj
rAh4ncWLuZrdZ9A8ybBVcssvJX2iprvBrA5eM8uHsm76IdI6qnV+Tt08j9LI0nBU3nCdggEq+Xdq
7WjkjvdcEfz7TXWQw8KtUgPZ4BQjb7cxOjXQsaB8mPTFta/KxR3NsBv95lrOXZAdqnJilJHDeZjA
PNjLFI2DTlaZoSb13Dqk0oYeYrS7XNk6ODqvn+zLrqtM/RJ62VxcArfkra1M2Rxa5VtFCOeguc+5
Pe1xhqHnxrzGgXWFQdtrccb7OGoTyF1GLIYxOIwatMewhsIw7wdXVSSz4ivuY0Yd7c1SEd0TqbkI
FvbqExb8HI77AfWa4e2zopuXyIde+BMw4pruGj8Z9kw9vEvsvdq1adFYjBbc5i9sjzyOSgv3rkpl
R0S7y+IdQUs0X9PMtr3I6jTNJzIRmQDr57bKFk2/11InsyKhZIFTKzXUwty1KZL95HtZd9SzkXp/
9GXdXeh6nT+OQMkyxFI1UyYvsZAqs47PuJsDIh5CGShcXwtQGiivGfu/2B6Bfu7toHe31V9YTLq7
afiZs0+B7WLODCLwZY/6hRKlLnbCcpp7bxXLr6rx8mrvjaP1zR4XqIdTavEFmYc8gLikTCyFpUvK
RNWCpI7remkha0kPVMm4woOM0eLZ6x3YyOxl8ip/vnYCvnoXo68PEhXlzDwnD9h9AgXZ8vigYLZx
CTkJt/SUr7/X1p2/KBMJNOQUJw2gdjEkM5Y1TjX/IItJfFn1wtlnwrhpgSuGC/Avrx/oPNQ672mO
PSN90TrvpQYJ15BquisSFde87qHmKvKTtLAup4cm9+7U2Dz4kmeGEWm4Np9yganfLo/sMXdzWf7S
8wL0mH10pB7RjYEw494mwMOmMahiKAtxzbPsO+0Uuio4eJn7pRD108DX3e6Gq8VIii9tkd/Oi7xy
3Oql8IzQ6dub1Xhup4cyxdpmvcKWCGvDOxIYehiWfF+R8YSbes/n1dtDMy7j3O4NrqoLQsFiP5gR
4KzAVyTW9zTj89V0dLi7RP80aQSAY8/PpvuEvLUspBpTF8wkrui48nctAJ/4Y4E3DHp9lyaeinUh
YLoOD8QW73WQbsZUtzfJXLHsgg8hjeezrarjCE+SM6zROPVPFBwPg1bShwRT+l1vvP5CX7xDu6zf
3czZiSG4SU3nivt/b5n1o6O1F04ul7AczXu/Sz/jWz865aOf3lgOsAwCUQLMGXl6xVM24iP5XYr0
0mOnBJZuA6COj0a3gUtBZxRqXg/Wmh0HWLRRms9farR1s9SMje987HXrMRmKH0bfRGI0nbhC49fM
5p5QRCB4VbNnrPMNrNydkdGpy5ji6K3+xczHOAgSuHy+Q59biz1OcyNvmoexzb5Y2RRmhW/FmoRY
BV5sJ7Qq5WfcubXzTRrzEzg9C/BMqhWvxVj9HBJ4y2poeMvVNSTgXTBnFEX1p6RSU1RpxrFIDeu7
n3Pj1dJEljarSyNr4jRZrmYolRkQy9nUf7Y8QDtRrT9z6/uMTGB2lk9z6jxVvE/h5Obx6uoX6eSI
+xlavaT95bYp7/q80/32p22UF4uStx5pRQ7WxtBKiznuxv4Z0HO76S/vqry/aAEeekWqR/o6vfDi
f2qBzh3bpcHK5bHEgTS+n3q4UYk1vpZTCeo112BVgySBCxQqb8N2NDfz2OnXvZ54pBkL/ynj0bGP
+uzcWJ59AejwQk8wXPtdf11K5tyefy0cwBMjxNCwsrRbtyjxqrkWI1eIhwnFzCEbyp9NQZwGdOdf
hVk/zL7x7PUZeavDDwl6vguHrvP045wqdrbOSHQzLLc2uS5hjH11G0v7bqJV+VmbVbpExE0uE20U
0wUGORQIFCojDT4HfmcWocO2nEKSKiuIx2ER90CKGHDjwDBbwF3L4kXZYBpYuJHv5fgKqtyKSnNc
vxH2aSTRBrltYpl0wRD1mSxvPV+4xm6BxvpUWdu3ZYD8lkQ6xbsRClN5WmQV7SzRibY6XNDUZrLR
acRbD0b+KQmc3I5g+kJ/Hl1Lc7kNLt9pZwmaT05RZHwr9VYABbaG1SYgWy4w8/wNdmEQsMcEIDGt
lIfIErT2faM9ioQt+E4CR+LwoiUYxWPSxz8w+tMPNg7NZ2Fm6t52Z1nsS2DN4AObosfgTFAbFaXW
tUEset//mU1F9n20JZRnZbXisyd5vWJBMDC2fXC8LGCj5kRzZy1+KOkfXY6AL6D0gIis4g5Q+RQB
kSTPM/fWpKVMLlsRDVWVsOHphYATyeflfkOYrnwJYXlp5FesZT4bIVpUrYsn4UqkSPOEGdqATuOG
jjL6126wFX+l9t37AGgJMdYInsHU8kFR2DsJUqRX3RkLkKlutsMaNdTvJQGgwXXqpROmopI2sqIA
UIw1W2RikbxFkUu4BASojOaYvBLeijyNXGnr3qqQnNwKllhA5lRpcMVnK70Kih7GoKXP4H2kNjm/
i0ZozHLElD7ZkuZJ6HhV9mIE4J929Cn6r9poyOt2AQnOnZkWBpUJ8HPexwF3DpSj4sbzaz7ubjFq
PaTSjf9E8BmEttmZUxF1niBTdA264W5l3Cl20JRXEm4RaMX0LpKvRMY0L/BpTBO4Z2P8ABoJaw44
evfJpo1+Uy6WUR9rudYUZmz9nSgX2wgwa6ag2FNuAn9rRU0urz+lcFftQRgZTU5Lv8b5M/oXNJjK
PkrdIL8vCZ2+0kTVPnngc25pBHDy5BZylTey8NYSnmcfth+JUcg6tE20tzLEctrGo9IoE/M7y7cZ
RImx8m2HtEgBl65+7TP909smFATdHQuE3N9S1Vgy1orcgyRXu0j7lGlNL7qdtnd6X1i82kjOQ2y3
9de5rAD6FdU2B0bw46DXIC2EKQpEiG9FgFooXBe/biKY7fNxUwdvNZJeX+WjC9yW8ATXiJ0iyT9r
6TAF8ZwsTHhzF0R24s7BGq5AKK0LZ+3lbW/VPozhvplf2GlABvCtdRz3nSzbG8MTmQitWsteOv6H
by7i6pqvsG+KWASBT2xQ3fpUEYPWwmKECnNnJFXzA9wMY0E5aSYU1KS9ofU1GREwK2CRGqX3q0bp
/DknXJa9gVcb/qEe7KJix+TTh+zR909xAtWcKzqzGduP62R4YW+THLbXWgS4IVh6Y9h1q3Qc4F7I
Ke8YePZd7M3r9Eo7RB9jvybF3E3n5o5/Vj4TNs6OvkQT9SXDKMR+m/1kGfqDGH8boknuRVsMz2Pv
kvr5J6o1LOgdsA3q7AxAAbtReVPMY3bR901WEbQFo43oAZua1k0wdeIizul8LMuwdPGc25oKQYyO
xQ6XS/5kwH99SgJzZdXwFH+2dGXP3MutP22E4pm3v6KkhFXWibChY+CFHZFzC1jCer7Oey0rd3Jh
9guOmp17ZKWK90VSCBz9lG0Nm4muQZwlVv3nTEqCF0uCCZ7azm5HOpzApyPXnbLLFai3HSltHv0Y
pxQ/B2ieMsjyqN1D7TlXxVDTRuklcDGQCdqVzj6VQY/j31T6lE+8uMb0mitSBcOGyXwV8ggOV4NO
KF9YTXCfABEtfgfZESI7f7vs75u5YRPgNzN5EkWppq/UtBq+AzuhzkpXR/FZyZzsblma9CHV3eGx
HbB8IyGtZ3tH44JnQhDv0MMfpe0B3njxxn2GxQb/o6GCI89cqUg5Vx1wIWRiQFocJzMOTuvrl8aI
ICkG/QAFtHAzf4jnNUjvMm9ph8jE1c8oaSyXIBwkmcfw8FrA5KutjVcIJCx7B5iJp73LpHej24WW
IpMU3rNocAGESFT1HwvrmbmXXa8/T26//jIX2b0kaWIPx1UJ72acwUmF1pwmn5csD8xDtfTjF41a
QkTVkPOIJf1msy9sLxUHttFbo8vSi19GNRk8DJnIl3geaEKFmIynl4qFqwhZs5Y8tpUI8nhIEVNR
UUyw3SvZ69E8rBN2C3dal50LAY4Wq+YmGR+vpvhMQ8DWL8dg8AgB8RKjPwA6XeNysNNPI+Bj3Nh6
QnmTpdLSsLU1lcNzxfcrbkFF3jl9x8PgDnQhwzLIrTwqlhVr1qStIJiz3qi+1VtsmaHzkeH7NGGM
mCzSTDWNoYEy13w92Kvbfi/KoLZ2npJ1tFTaKi4mgOqvzATcG0yR4y35ATxTJVWxS6+xn3/4cylu
ZBrQa6p1/49wwAbo/XHn993QBR+Ojj+alizuaGSab9vjZrEabVLkZRQMTXGl6lndsD0+Q3X4R78/
QDtioG3lGIyS3h6EcJOxFS37U2Iv2J4i0Qy7eXy2S6c6M/c23o8AcZqhRNZNzHQ+I4+TDq7Nqj8i
1ahh5Tf1z6wwgquibeBIpkJzbCCX5awh0lBAJiGm6j/7IAX5XHd+StwMTZAsclIoY7ta6/wn1yga
4kWSfqDUrj024r7eJuTV1IvBXq6w2ZgmfZW9erAHHMbcIOF3BG2A97QUgqTQWUT5bGUV4R12jqDz
pswTNkfUmTaFfd6B2vSS0d8iTArdi6eyw1JTwk+9yUaP8GpZzt4XY1rHLGIE7cIkXBpTv+Kmboui
xYoUjqZOYUqiZ/p1mgKQ1XPCNg60+BM40FySqlMMv4dmBdHJQaYLBj9KxYDlfIIE+tr9hXvBKEK8
WkrENgtv8CT7sWVyb46OFwV665ixaqYEmIM758+j2YhnvrjjXckXcYkxeFVP2TSyFVjaoqujgDLT
3LcDg8vr1VooJc3URrBrVLSwYsAe4HxBYFTfiIhEKtH2jldQT7HMX4DwHjUk6zCTo3yVI/ZZP/hp
A3a5TxemtLvOaNZnhrA6Ao5xbaDKLTNVuOmRyII3QIJYTljBwsWn6xou2BCewJvMj6C5pEb7saDT
JaRriNijiy7DmVkYuR9KA4tRaQNgSEwHxq1dNYyAl2ZVsAlZEYpITlnzBdYMAUAZhfE1Z1f8zjtJ
7TkutdR2AwlOv7WpFkdkXz31eaoyIpys1QhLiNJXuayAancgc4lmsNnmj4Gw4RI1XvViDB5cfoxb
Z+Zsf4Zbb8cZKJYYtpBVgKnDP3VSZWOb5/z8Maph9vPt82d+/+iV/RebwcCzNw/yUw894L7zcmjC
fK0eO+Va86Hvgm6LbTB9uHcasi96rjoRfNLvuoPEbvxbyLW/ScjtcfclgTfpvi9k/Z0IxJktcmXm
BCVpjkNkhVkm3+wil0W8dEl3q6d6E4SSmd9NnhnjExv/NA+p2OBtp4NSN2vZE8GUK7AJEcOF6rkY
GDocHaWrOkoaIV/qzlpfwfHnNJ54EBkRyIBknpReM+s5NdfHS+T70SlfVhTsOJuwlONHM98uX0Ef
9P0QlC20wWJVe2Ph2WB2nLp0pAJa3lvpG+zXZWEJ8OmUTTubcIors5xRVpz5Le+XUubXOHWQ9jCT
56K//S2mBrGLhnYX9UXa3Sxo16h2B/upUfTbzawyriBTW5+shmEZ09tmp1X1gwmsKVroAVwS9O7E
C1Cqo20nyZkf9+/fxs/CEwP/4nR4psjBaGo2/dHi5EZoNn22d9rkHiaz2p25DKf6JpQkDA9RWJk+
qhJ0V28vA6qxwiThBACkmkmFXIbe+x20kPiduoWgack2drZNbFu4497lKxGNU5k+g28gPwmXihNK
b9SvsQgvu0mVzaU/6nT1C1qrbW8mj2d+7vbRefMe8nM3GKGOLopx96nmQCHaqVj+SDqxs/oiL8QY
el4w7FU/mMcpz/o9n4gcAGpPa50fD44ony5zPXkijoFQKLZo9zTiU9o3ln5DsgO03HUb4LSdjzRF
GecwVKcqve36IqxH8akjCbRP9Tod6csQsfFYdWtL0EtOFmwatNxZ08WRSJzqmQu0KUhOLhDCdaQJ
m4oa2+zJ/Zx0UgyJhGqB8CXytqAU3bW2DWCgdvojwjVnL6ZVv589MNe0htvY8mR/YDWr/6OCnBNn
/stqCY0QxcDpM6wbS608ZjORY0zjLwLfEqxlc7N36Skfa9Wcy4f+xzuDxhqdHM1Nzt4+qb9UAn+7
X+gWBFPffHLtoflWu9K7nu2y+M9VmI1jEnUNAhiCcO0TKaSvZfTRZgYxegqPLsxNHfxyQslDFkAQ
7D++o+/rSto3pAtusaYwQU9FcyUNNT0VvKC6x/wDSDDGKljMZ6pX4x8vFr5Sh40ABR8V7IkyqS3n
wge0g66MwCYnAu2aPPmIMFmgZbNiYywtY4oQiajhzlgnIgUNB7kUgGQN9a1XKo0dTyfFrbkyGwp7
HGCfING6D3Io8N64Sb1OxG+V6ddV6u4cfXyR/nHzWcqh9PGyYWn9U8v+pfaDWp7Tqsu6yPBWJzaV
0m7zxmiuE2Nyv358qPcvNGRE+j3oO3Di4p05WTDxKXWVT2DF2s/rxVTp3ZHOSH0UFkP4KS//q8yX
R42rShMG8Q3mxdPjFUmbdBMdj4hoIucwE7mIkYlAJj2o/U/5imXvzMfn/ZPgoOqi0uGriJLlVOcv
R2P2jAFNUYVngT2vmXwpiAi/8XrDO5QEhTBGSscvi+GvzAmasjqjHfnHBUb6AQ6SFWyDyZ28XV3S
dDaFeh3VMCduLVDVcWOK/jK1dGYHFtXnxzf0nSCfK0xFB26dYpdT9k4OSMyAnvk2a7IRa/frhfOt
2teH5GL9XV3OI7PGM9f3H68ax+PcsCoSVQHe6+QJKho5mVPTRfH34/2v++PxEO6iizmMP8/hmZXq
z4bw7efgzbFOTc9LyjZJ3451tX/Yc6DD4fD7y9XnM4d5v0a9PcrJ4sF0qdZ7yVHU8KRa5gbBuXLt
Tx3y/kRwzKOtQoV9WoC3s54ObCCIGdgNj+paRMudvHCuqj0E+qiNhlgdkEkcmVCn8Xqn7YPnj5+S
9yvMJhsl7wNhOiZd60RfSEehxyPd5ZFN/4zwCekfAzPv9v24+v/5anIouGcWDwhqO/fk+eiSyUK+
R2LBIsz0aeAjz9eb/KL/fkJ8o0lLIRuYhezkKKaoGS7CeWDBz6sHkTbO/WIXDOJKOPUfH+ofdT8+
F9NHlUn0Ahrc7fn5a3le3VmBKBd5xF5kulTIPKJe0oUXaCeA4lt6+r2qtTkuMDzsi8bMpjg3O/cM
jvlftxBSClQ9eD0byPfkV3Qaqyw3kj6xMe6Yks1Hu2i+BkSynrm2798HShE8bJiDMb3wUXp7JFxR
RevmbMbJ9yPEWmQrxr3VOrdwva/dQRGzL+VgoFyRHL49DAoV35TeUEalhs0nGqTZfp7z1GSU2NEt
Cy0FVdaclv5rO5YpiQplrT/nne5/qestwjO1zWtmFSuSTscb0NkQYluHDjOhMSQUJNinrRjHM7/6
H3eBNiGbGtz3eBxPr81QMPpBRVNEXeU4u8KbdZI1x+UoirMAuG3hfrtmgHrYaM0+GylMDSc3fNKD
wViYizBplvU1YUveZzJUhx07/OKxh39sMa1Xw5nH7B8333BBU7LCk0jPzvLtXTFWm4AUix5di6fj
GAiPBFyrq888Yv96p0ysDTgqWCn4nJycXG4g9WIQV0ZFYxdkLKuyUNH/5uy8dtzGsij6RQSYwyuD
VKrsirZfCJfLZs6ZXz+L9dSiBBGenkZjgJk2KfLy3nP22SFQq5gyK9Mbiw6jDGXPJ+QHAVUxQ0k2
47S/scpJbDY+8DPvFIdzNI4y35fM6X38k4UoaUi0g/pM/Ru7pgwKCtVy2ptyHbqX95IzT1dGjMMb
ZSPmP6s1T55bZGVRmDqaNjYe/D7Z0wfk65evcua44RUuEgsZqgg7/qrKC6w+g9IJpysjQM1tCN7+
NYFUkRcLsegAGE/Y45yW3oghNKF1Ue32yITQY5TYCie1cRObzXjXwlV3SohUkS01gXiLCh9+ZG2V
Lvkp7TUwfelWQlG5pJFslTVn3gktMkfIYkCuU9wcvxMFVukoEdDqyA3hvHkNuxAW1A1zvX9nxEMK
x4kXdg1+VxIf2upSEJ40UFa2d2WmUZl7SFjIlssHgX73W9yrwUGew/ob7n36Af4+E0Vi9+43XtmZ
lQE13dCxrYWdjvvb8V2U+gi7xgT1HdtEb4jRKkn4Kghdchq/KV3BDP/WY6jAQUvEvSAP0Tc2IvVz
NMdkYZhI/KOy3KYgFpFdRj3UM3pQYg5JLPV7hUMf/sfYoyRiiBynaeT14sLly6r4bZykfGMFntm7
vsQF6NgR4eAJcvxrWjLIMmWcEkeoleiViYb5HCUweTJ6XMaXifCiMX/dKL3PrBk0sSKqQoKh+Xu1
6tOihWM8cE5j+QFFg4DR26arIM2ZobhxKQRZ/ILV7qwDioClfhHl12AgQ+YkzMIYX4YKLo2tST2p
XmEIitzHKdQysS+YnTdIEjFJyJLkJUpmyxMDpfpGtLoFFUBxJ2JLbmsiVPlQo0z0ieCZ45eZ6CuD
sVYKg7Mri6TzqnhImz1SYEl1RL9QtOsAM5pfpGxLv0pMAz8KwLjME9pJvu+htBOelGs68mOf2SLa
r4bIwU4qRAZa8hD8qqI5j1COm6S4GYosPLahNMSO1FnpPRpX/buQ5MYNcTcaVGlfHO+Tagb17E0i
5eGDB62r9qRgOUZblX86vSsI3cnkAkb1ZDRLmKRQpnbZxfpL12rSex+M5XcFCJfcltIopyfBMHN/
R8qV3LlGVgnX7VAyfGQni68tKySUTmW0+0Q6pE62myUoPmydoe5tsB9BeyjwIOc7UFs5sXstgFIC
vn3NHI5paxVM1V1IP125cG5K350ms+FrMofBwgxA5K6XptMEMCZIfZf5GTw+K4Ml5aDth6anWznA
JRlisYgeLJt8HEiM6MEMNC2wm6khjc1qhum+06dE2bUkSP9gZjQMaL6C+K32s2BymT7Xv3SCR0Ck
OeJiz0gF8sf1NOcPtfJxll2qvPoWbpQpuOlciwT6+nlbOh1Zo9GOmBLGCSyuEqKzWvYjkfbt3O5x
UIBDCJl9LlwJOcs1jbs/uWVp9q+4vcCrEgB9KncY4/KQar6R3WZjjzdWxgDYTgCVPhnMELZWNWKU
ukmrh3d9F+mFB3u/u0sra5L3DSws2G6jCP8Z9qn5J2S8xavlp90SWyyXHq7RFkuVZGINjmLfw48c
K6Ilx0Eo4CyoZF55E+agnyBdY3Jdy1MtE9AG30bryklwoY2PmmcKw/yjJGSS2EixHyI3AhuFJZBT
ZNthHoEWySPUTNgEJgDuoFnBg9hO2JmGqq/kyBjrCVaNzLjSK0Q9/Y2BC+BCRUibYM/D8qhJ7ujb
vRAFbeZJCbHIuxnxY4X5OYFlVz4aM7LrAcHJ6a2sat5l+qCWTGKKXiczkjn+FTQvXFR7fE5HxhhK
BsIcFsrN3Atq62JgPv2sa8nvrzW5bDuHkInU8PCSl1oUTVpqIUeXxtQWqpy8J6NOAb+qkHi4/dSP
tX7Vw80o780OuvueKbie3MnNZLzCQzZk1IYRoZdz2UPkDfh4MdyrzeE5IMVJveKMUslWqqPhtoA9
/95zXP0KhaSovYQjEsJVhkjchfpZSp4Q6J3yYOHTGiH+lQO0ElHwGbVi/kKkHX2LgRNjcas2A9tk
LZJ0acc6ozXP7NUOunbt+x8qOQNvxEjIeIMOg/GnojxjItQ3yeDlsFBvBykqxB+9yfjBlkTgbbQD
vvUDyqIPc6ePH7G/Vl4FavqnMBuAKMSBnGx4o6SICWY6Q6jQWuk67rJa8RJRDz4n5PWv8B+Kt8sn
7RnAxGBagJAX6pOI1dKq3IPDpGpdM6RO39cxeb5ilJVO0xHWDZdF81WbR4ilM0PsHwJJrtdCj855
b6lB5ZHDzGrpgjnaOP6/jvfj4wQEB9njkkRDt3NiSxmaXT1inwVXo1FfJ2Y7UDg0USNHNyddqslU
9TfhMKUC2wTrLiRSEutLjgZIIp2oZL+0UJy+L5nqkzNNYf7r8kM7U52gmWeUzlCdznCNX2gkd2rZ
DH6AiMF0SDmR7zNBTD4vX+X0AMfYbnk5OHRSja87nmgKoPiNXEUgwFWubsmGhgGzu3yRU+En5/Z/
r7Kq9wqQ3yGSuEpmfzzZhx+O9+3bxiW2fsiqEqlLoyMOlktwwNqp+wdynPent3P7OdlFLhKpjXJL
OX0/x79pqcf+A1HoZoCvQcsFcbLyZrd1Sye9Uw5Y0biKm++qO+te2gtPydV4Fe7wvNpZ+2KXepJX
7DQP9ZKd301Xple74sbCPndjpsoMYHFp5KtbFYJSS47HpFLglOgKPaPq2YQVa0uwd+Z5w2ZC9cYS
tRYr6OOfHzdwCEMCzYES0vqgtZq40+Mxe2zKonAvv9ul8Vh9qLIEJ5H2GnxLWsOtQZrBBJtqUuKH
EoeOoIaAUfZ68TH4s349T0KY2bB0iPYT6mC4wh2s8S7fwRlqi8Eg31KZ0YpQO9ZSVmb4kyH10Oel
RIvzW3gmcDCbZhGL5ROMaJiykQZP2/SN2q6mpv3URt9MPb2lrbGJDlUzG6Fe/Uja1bzQvOUpp2Js
S4Tj0jzvUzlRMpTIGiI1o8IffY95enLQTd+siHqtUI9UXVU2G0/2xM+LARFTNzLNcNTUaIJWPV8+
z0EnNiOK0CRBb5q0iXKX+w35wlM9PFJVl8R9ZrLV0Z5P5e+8YcFjaViqz0I46i1ULmX0lMEyhYMm
Jd1TqIPB22aFESH55ImhbryIMyAGDnpAqiDvTODJYDhedmCNVTdaDDfSZXQst9b8bCpZ51SkUj43
fTfBnRWl33MyRz9DIIXdlPTyVv7Dubugd2WsI9P5YEG5WvxdiSNPgKMMUMpgCTcogCqyj1vF/50q
1F5OYqXTz7EtiOWNSmJGPcJRql/NnCcflxemdIro0Q1hIKPShEFOWNsxEmEPRQSWlaPVLUagZVvY
MsasN4GsjtexUhoHyaxEEiSi6bGNw/GVBYEIR0qEByP3MQXHdcBjcjVd0UglO0vydXKeffWuZUi5
sdqWLXj1HYOHszOhcQCQWdspSAI0uAFnMqdPFHWxwGgPUGRQV05z+qLK6RagsayF1fUY+DOPkjhF
Gf+v3lLfoWzM/DF1dBCge5i55VXVTuPVxitY9tOTy+AXCJyK26KxbkvnKsisOIiIto9SsB1/bODv
SIFGpmk1CnMApZFAQtvQiWl0UrHPJ1tj+vgjIOhoY+s/fcJEG9GU4iPLUBvX7eOvYzbScWIiGEO5
sLrvZCObHhmV05s2a8o1bMzodeO3L4/w+LfTADOu/2JWwAlZHYKIJwqlzgGUjd4S/qQNtg4cF9K3
Kqa1rsJUvSNCoEIGoPZuG2vxwTeNwVVSJKC2MAnZ44zd9BWuRyAqs29sAKvyMkZa3x6kRCAtlUJP
Xs/drS6HXqYAyuU12bs7Gu9FN5II4t/YHGaiaGpL/60rJXlEPaSVRw3pxF89yerExbXS1NzBhAiK
BVSCmtNXsC2ZYayy8xeLDIxRSfUrSOvgmzpPxkc96OLodYiO/49xCHxr9i1eK3AL+/Txe53i2iIs
HQyzSQp4qIofCv3dRCRry5FjKH+jSWiemm4I3mpgW5jutSDfkd5VjBtVz5n3jZ0TWlmKeLgFa5Sz
kcUGgywZ/B9awVWLsAq9VaveMKvYojSdOZtIs1mYcxAnljNXPv7RshJNqEx8fvQc6ztxNNvrfNbT
Z41Y4WcJt5nOploI9pwGnZ2YUvOQKlpw00h6eWXkdX+AIZHfJxYp0UlUFQdBiOcricYr2RhQnO7B
5kLixdWVM4ENblVwtSGU0BZXTGdSBvGHMjYtkkGRtIoYhy2jIeY7ivvyYGExc73x/Z354KmJgJ1N
RcZjZH0cdqKv1LNCRGZp1D3Ji1YYtbsE0lMA47AwHkJECLC+47mF72hU1kcf98OrJfaN6PUwpk00
a3lzKzRmF7pwGDBkTfsJsqse1JKysf+f7sf4Q9JzKUzNqEzX+7HR9PNMkGrqKImZ3gJgBK4u1dP/
8TYAQNn+NI04u/WJaFW0512P9sgMiv45yQwUtozdCFUf9ce2qUYaYb9p7TzXrA2znjMGG5xqjEjx
IcE4nMPneMnqkNpTgT3D8S0s3DRMgW4aPe6dFq3VXwhVmCCTrDruEB1PD6kFBciOfaV6Raag76Os
8b9VyVxvIcPnbouAPZbXV/gqE47j2woIo2GUWaQOMEmsuhkSn+eC8EbbSCwF6qIcf6i1hrAnk9mH
61x66RIxGT0tM42DX2Ulkrug2eK/n9lLCDTA1JCBJwQicdWxCSOMsoQ8d2eOu/k5A3vxQAi1Q2JS
LF/+Ts5cil4Ip8uFv2lJX1vNf3u1SVIwPPEbJmz4TdS4M7hyFCV3xaBvFR1fvqPHZw6sfvMLUPga
/a8eduh3jV+FauuMZapOD0gBCT9j7hofQiko79F8dzhihiXiLKEgOcutCS+5GxpLeU/iGmymyObw
pYI2JdmR2IWPilkE0NkN/kdXNYQehV88V9eGEU/vcxHggZFUqeAZViYa92bfKvquZf70ExKf9I6X
SvOeosF8kwTpt2yV4huqOvFnrTfXzEDT3dxXSe9hdBxhU5LPojO3lcqx0qZVsC9ioxFJCGmVb43V
iBrseRHqdlux/MFPY2smcyjDSEFIBQtz27JndtkLWdjbY2n5fySizYV9klqjtAsZxHX2MnRV7CLP
LHxARHzBgfHzZHb6VG7BeSH9vUV+LVdol4Lxw/ehhdlUjdMIU66f37VpxOtAypBh8a9HAkdxqzMG
RmE4/k1ltpO9Cv9nQj2qpy9KoOtbzejpmIX5GGcxJjVQqzBjPv6W0LQjwVLBQXme/gEMS3XV2hp2
ZaLJV1iUBMgWSW+/vH7PsHJIjIIOys7Cl4Ib2PFVk2Hs5qamkrImFHMadPtbAp+UxzkWdSDZ0dDd
BrEmogehv2Kib7qMe7t9qmTyt1q05h0kffUQoMOikxMr6zYHrdsoPs+gfF88QAPTbIOIirWVpaL5
mdCBoDsGgnvPEK3EBYaMvRzL4J9RYPT38P9M5B2MGxQq0oeCEvA27fVxL4U+Er/LD005PRyJvVBJ
qsA/DWrF+lUl5SDKUbhoLbS4kFwgtD53TT69P91QolSqKlVrvXAUlacJ+c3LZBaR7JlSLjEBRIfw
K6kKDHFQ40c6upUIVxSrLOKXMPKn2e7IaaCyRRx4p0g9Hip+WQuCK2nYZ6Bvpu9kuqkMmqtWXWRd
ocU3dAfFKSHeZmQpxLMPKDjnJIkf6kn3fzdt3nW7wNKnB1WVq+s8CkOVZk4R/rQtzPKN0uHMOgaU
g/hIw4I113oEi2okwMqlahx1Fjq3KpT2EwxWcuss8O2Y2RpDrDDeqABO9mEDDBjeCVUdb4T++XgZ
+00EARuLEadOhezgG3FzjQCP6qU0tirV0/KRCzAoXKaTdIDs+qtrKRVjFDYXh6CexPD8Uag+GVRI
L5Efxj8FtaN+1AJs5/FsG56RJhFoAdSq3YXyLH3WsvRXrzvRziZlftEqY/oT6k37jYnA/H55nZ4C
0aC7lEWAGktxD4vx+E4p+luDsLrSUQQoUfs5aMlh7wZCPXaqVE3RnbSkMbqlVOaYFdSzP+BlMA5M
NanagPnwdJydAkh/srs46oqHrC+VrVbqZL0YdHe0tyJR3liViaubzFmDvD0FNfOkJr9G4Km/k5Yh
grIy2X83tBlfXmPUp99BGcdv/SziZYRGmwoHgyFTdQIJPZ6TGmmF7kgasuAg9iVk76HDOfGAISWV
u7X0ZKrV9g9w8nEiokIzkKaoJfosHGSS3sXniPgIWU2ZGpkCJM+9pRSzurFMT/FqA7wRyh6vntcB
Web4jahGmxtDMqK+7zP10McS0xalUndmaPSALKnpIpXpvY4cJSfsmB5YiGTJaGLAvLE2TjrY5U6g
hPGBLnDzmvpJSq6gpDnHTdhlP0wGoLasNftQFq6DKJD2cj/uIPIcjCkf3GrOmKWlWzvF1759VNF8
3QPnHaRyeAXrV++zXRWNsdyD3Az3A+xyhqSdrP/QA9X07SbIJAfKCPUDucM7VBOpO4gSeSwwHR4X
SonbhPl8GHLfuGqCULyzVIaPfieGt/Wgdbso9ytMc8Zxn1YAQ5MPnscYTUSknwChEri2g94TeFlV
I5lv2mpn5rgdFGKLbXlhyjdmXbdvlx/86U7FDwXqRRqxcM++zrr/VIxxjHSrsTRqmsbyX3B97b22
6IxdOonV079fiu6WhUZgGSjV8uX951I41SR1G6Ej6dSBKXOqj7uyReWNWLC4unwp5XQ50XotqY0A
l/yyryPzP9dqDWEKKohzRDXMWNdWw+QGoZ/vg6CeXAlXW7corJyJF3ZKdg+S4yLPHokC4sMcpMUQ
TBgnG2GBiKJU1H+KZdod5iJFID4U1busoKokdaFyzUBSH7MwEx5AvKXHgPkbadBReaWSW7kbk6xj
SNvl4kHRp+qQE1hyW01FucUZOcHmDHIPOd6Wuglu+Lo1lybMNwEIMychAfmPGOZp7uKuJDwmPhyS
HWTMXtinY9OhJwY5i66A60ETGiPS4j3NBAJgzP8q1aHrk67GtgtCW8o1rXTHQRWvSslE0FkNBhOI
Anrim9yWyu/L7+x04+UQkwg5pOykNl6z2xWLHT+cE5x74j66lzp/fCg7YzhYs5zASbWARuZoa99Z
NrjjT365KOYFyHnhSK2rg0Hwsasjxwn+7dA+0sHRekAyWZgQzeNYI9mfk3F+UVuz3OAyn1aRvDJD
XabFVLvollf9U1RgcQiGlkOFSIorwhCkq7KmpkcCSxHkJ2rBtdGU2qOA5eC0uNYMYoiJRSfViEVj
YQvtXyr69bMANKV5WDKWpHWfqqj4TA4prplaxLUqxvx7mAP/GuANOImtrqkzUyOhfhmrHW8DpFwk
SdYjtCym2rzFtT54neQqdVCDhQc09JrrJ5l6X+BE9jipUDSxXRlv9bpvdngzTT8ur7oz+x/3wWAP
n1imfGvz/W6OhgHns8yRoi7+occZZtiB7v8USTYvNwr103HKwkr9z8VWpdqE8p61xlcaWP7ohZF+
jThnB6g64GrS5CDF0Q/eMF5IJoYLWbq//FvPLTmKL26AUEw0TWtTXCVNIKPi1eJUU5w9x1pFFYJp
C5Rzjplyjof3iXHnA9EunSc1pbqfo7zGVSqTX5pBmzZKrTPrjS0LzjuNy7LiViCSUPeVlCth7iQS
3BaSHrUrDa/6jaPgTNVJuvdCOldpZhfN/mq9qXMoh70F/YHukRQjs3mSJ7n+Hg5QIvmYzKI7FFmW
75GDKpGtmNzROIhNaDdKkvL/VTkiklwMYrDZLK28yy/lzFP4Og1RACyzlTUxIezYmHKDdxJogHUt
vqU3elJph8tXObPMQbIxZsZoXOa/rM5exEGToUZE9EwmbklzHxFnl8bwv3WOvsuXOveDqCdpfNTF
m3/djZqFxbDVYhshi8C6UXGaC7CEyefny5c5nQjS030Nysmmpmxc07y1ICpzS8WxZyQu5BnD3yzG
9So2daAaasMpHLT4Khubqd+FxRyi9+5DwksJJjTI4Qr7Z8Uao3yPQVYXekJHiLY9B+aEj1iR95jR
tnNmwLosQW8v3/m5BwTjD8IPJGTlRKlLOgUubfzpTjHDlTUb1brBh2Yr3evMGwcGBRtGTYBmbM08
L8JCNtsIsDOWghzHN7HxFEHNKmi6s7TxJUtnLobZMngInwhw8Hr+VGvY+4QM0aHvDLQLS0+T1VL+
kGfYlqaFhBPgrMyumRfGnayQ5JgUueD4gWo9MFYU3E7sKY9rq/02Qv/aQADO3R2iRLZ3fAoUUNHV
SSuVMBeQt+V4f9Z+ZzOAE//Ic6B/UMtL5t3ki4Z+iJFu3pexohZem+b9k66YDDkNPhUfuyYxa2zT
GCmTFJk1Z9eVKAn2P68LU6Y+XFI9MC9ftx9FEAEfwp1wADLqQyejRZ6VrUP+FCNnykSuz5IpjUM2
EVbH26FaIMTNx652crHG8L8fMcIt586VCSWEWRtFroFx131cNOF9gTcurtLWHP7AGvd9lgTFhf5U
bm3RZ6p1oi1lCQ0va4fu+/iesEWtobSquCQVxvCtVFt8A8Qq+Ytx87xTh6m7IizKE+LsT0u/7amj
Ve4HCbz58gv4oo4fV0BMtlQqEwNcm5tZHRUYgeYVfrWVo5ulakN21vZKxJQX06Hc0yspuW2x2v9Q
y1S0ezMO3+J+miDGD5+JKX+TByx5kJ4vgZhkERatLl+Fbd+7I22b16qjTORpsrWbnJbNDKXxqEHb
C71N1VaLG4NbSytzXqUgwIhtm8K8w0XVukmVkZQkhHl7IR3MjQHQ6RYGHYSv4+tBgTmtRhrDECy2
x10FSCK2DGg19R5KkrrxQZyiwSQBIybmJEG0IFOiH6+LNoh6M+kb2AS+lX6UrSI/FZC9vpvloN5j
6ogPBzZv1i9dD/GRBXmRJYdgQEB0GY+WNz1sw48Gi4P7Cu8oSLvNiD8iYUnG++WFc9pFQExBbabD
L2Tct34HRjFV5ZCXUGNSpXZjEUuXFCHZDsKW8jrkjfLTaCNcmEM4lpevfCqZhdKEbtCCOEa4EvPR
40dUwb6oYo1Lqz2Ua46WKnZTSZ2/ozAKMs53Ofso1Xh6lIRgfJ8wuoNA3OlS6uHzqHgg2Yp2NWql
/CSnYvJo4s6DDJBj77r24+RPmvicggiomH1cvvPTI2M5+mCa0a+KVAqrNiBFdgelBVBfEsSBGjgI
74MW3KMzsVD690uRZAf4iy6KZm/1jHqN0h7yKtsLFkMexomWXZpxb0842m78quWuVzsIuyqyIiaj
vA99+XD+gzvIjT6NasH8oiXtHq7pLD+lfJIfsyIH14IlTvj/4n9N4RWnwveSN7qxh515rKwIaryl
+NK5ieMbwMorxehQxMJCqisvaHrLzdU8sS21DzZqylOyoIGBBxdaCmPMHvRVUWnmMYQfbLsdUlhz
0ylhaP/Ja5SHS+Bq29rJqNBZ43c9W7vR8LXBM9if5qsy1THUFwQMMG2qUjJv9coScLZlwubomRkG
Dm54tXwICD/EaDvoKs8K5Mp3BWvwf5Y65tl2D9PeIiCBNmKjTTuzoxrsOiQzAATDwVvtOmVlQarI
/NJJRi18I4iyu1E4NW414gqfIJuIbjbH8bfLa/TMjkqWECRWalrmbWuTNDMA88PjqMR5s/C9EqzU
VuJB/PdC7cuhYWHSIUkjS+R4eYxSNySNZKFHjyYZRcOkf9PHGXk/0pXZjhjcHjDV1A6WWlbXpahV
LNo48jCCV6E0YZ5SUmTZU9T4e2mQAacvP4UzpRohhkzKJZYWeMz6+xHIwpjIHKgdOTTFHotm3XJJ
WNAsvESk2XLicID/HxJFKxJxoRi7TuqqGUu7Kk0x+vSNwM6b1PgZilnyEPlNh29kl25gpifzNjob
haCiZY6hMMlblwmpyoyrFJEjEcLwU09DZBSFqrqTjuus3aZ6uN94LMrJtsIy4wQEq4IiZBir85ZN
mOgigdDTrKgUD+clHVdy+BbNpCQ/UImRPFr6telJsVpda+k47OqGkMZ+VIIneK/6DfPqTU7c6V6H
9IsPBQxHZ9S1/vwzIZfwHZaxMMEQq0RNaRq/kzKMf/h88H+sIZvSnWAsnvFDheclDkr4s1Pidd0z
kFZW7HzfJEEhZd6CehTXynehbpVPON2N6prNLInOOMMwlhhQ/N54oKcVJ0M5NkjqbRAZXufxdzBU
MPjEWhSwruuJHOmblEnUpI0HmYGmpyqTitQxxIir1of7yjJaze3FUvnEEFnfXb6X0x1bU3QIIkDV
CzZ24oOEIS81OVaUTVD+MgRLurE65TdionYDcTzdYrgQhFTOWlhm8F2Pf7MQGlHGIuNC9eA7kpTE
TGGZa1z+OeeusvQwKjQtZq5rFbuUJu2URFwlHnU2kwLj5wCPzo09+vShsVWy8tAiLjv0Wo8p9wXm
HbqUOFFY1M5CU9zhgxlcN7L2+a+/B5BBZ8DFo1kmF6unVtFHL9bzRMgmeX4DkAjmDw/au3yVMxsf
00bK3KVwoJo3l8f6n8KhJfpLkSofje6QWHdROQ5/AuBqt26wsRlYmu9B2sY2Ol1Sjbu5d1Kp6128
V6nB85qxKD6HN2kQ4QufdMbGSX/6tGksJGpcGg06x3WEGJu15PtpiiBVrT79JJWxhmuUp9hM2p8b
z+H0w1ygEQ5eBoEaX+jqw1TwYWQjSVg+EfRCqZ6lxI4lubmGERp7QzxatkjJqjtwUGXX18PmpWvq
4I3CVv5nswqcGBYdlwnHeOHYrd5JnAMnDAySOPQgRqjiPB50OUiuNn7y6ezGws1HYwtl9aCBWv3k
QOgmP6mID8vlOnm1KAXsyGR+g/Ey9BZVjEEssMxP2r77VGg2Xdxz+o/LN3H6hkH+6bP4C6U61n/H
yw9pMyJITkpEEHq0CyfaRsCODo/+auupnkEgFncfkoypxMmhXctcyPljz83a1DHDgjggrUgX6C1K
W+mGfJQcq95Q0/6mxWxENgCXejdNVAWOT7hVZ6sNLihQonoGJXNjxsbGxnLu7kg0pfDDXxAYYO0O
MKcD5m9KmsHUMnG17HGo28vogV9a9PkvQ5PV17HYi5ETKMhzYMsEe1y6n8zcRFcy0VYQ3DKTTHr5
/SzP/7ivAC7ko5AXgjeWQqv3Q/BEGgptkjnN2KXQ3tTsoGPG/a9H0cJRRCUDMElLCRPreBVIY9yK
RdrlDhMr4aNMo+KGUfsMHUATN0C5kx/EpRicmiIaI663XgQ4kaplDgXJsQbiD2lFgz3t/D9j0Zj0
YhKGrSaMUHxH5OMflPsCJp8DVu7IFsoruE84d9em4V5+OSeFEBA94BUQFl8w9NPVBxylxjziOlw4
qZmPr1USKa8K7rBvhtKIB8jRuh3oYn01Ys6O599c/PtbA0Ze0jP5hkVu4vhHRn5vFblOpwWjZQFf
rXxfmh0BMQVBTpd/6UlrxPsyF8bxQhVYPuHjS8FBy0KhwcRElgv8vzI7lyUiqq5DCnSl3czxO7NI
mEdCQvwit2HHdHy5BnMaq+zpljO05QhLrNzVCa89VPpgMhaddVdO4n6P46DiKCZRPRoxGkxw4EtI
jI1tDs/Iw627f7r8GJgJcOWj73HxsFmMQWEZMLlaH1PmwOljVoSVACEQZzF0+DI7YlWLcGdyebAc
LRmJthgzJXjgBojYmyCk/0prQDzyXBX1MwoGud6HWjD8mltlumH23e0rrFdkJ8NFB6Z/lnP2BaU2
4VTA4H6GYGTNLadEmsFeDqTuCc6G3l77fhsg8ajEKrsn94y+BACXWLBQmuqX0Mdi2VGDQcWmuR0w
QzbqYcquqUShlubsxA7acTBLMRDIk24H8my8vFWTyA151veNYCFFnCE33HT4YeHMn4fmnyyc+iu9
HFOBFKZ4xqMfLiza7l6v75l2mTHG1wPJi1bdKaEDBUH4FRvRcGOF0AOR7UcKCzUISP7uBkP4WWCk
/R4YvkxiXz1974xG+QziQvhZipGWI3XXwsLu5MSwOBA64Z6gX4GAeHUoMZWmVKpu+8XDyC37FitG
JqmR7xKF0sRu3PAVHGYxjPajirfSPgv0cCZ/pcSszyxKrAlIuBNdoZGtnxkxCPxApG3fS7J7VVvs
RFK2hAnN2UMbquxWElbaUAmzkbymLp103eu0ihCsNJ6xXsVilNc0ghDGO6bW5Y8+KzIZL/Zmxoat
jccX2May6hqjWL/W+ZDlbme15KjAGK4Nu4A+X7lIjZiNaNKEL1VjGTipDFPZvc2EL75g0s4gKy6r
Nt+lrJIAGmM5Fp5FwmNxPZe4UmGnmmcMLjpOOKITmAK4PWa5vc0q0zWXmFIGgMQbEb815iXGgTTT
8ujqi7jOTYw5/YznZuTrBjKV7WAkckeR4MrYgaURfwT3q3vrrGwWsZ/uKTdBpxM40uNQfAKMduOz
JXbVW4LJGIxE+FusEJrSWyYJouS0UgMRPKKSCqFyKf1jTpwxLPFsxFMBk/PAgIcYEjdDih6WF3xP
oR34g/GKHUlcOEpomfflXPe3Ck9TcjoDgI3YEXUYvRlFJpG+1TzAfk+X7AQWorEwBRPTm4pCG+2u
qdiLL28Fp1sUJyY1E7v/wrxZF2/+PMZ1nIC/WgF2/qLYctZYhFFcvsopEo4EiS4E4pSJ/SSNyPFO
KJeGEcnFkvUyRLj7jmHyjLtE66BTrXZMcrR7MALrmzQqOFbnGkIZWWhDbJhL7dGQ0vh17CrikoDp
rBcltXQbfG3YuMnTRwFzjlYaBQbiSuCR43uEczXDf1DxRhZL86HI0/G5aURr4yqnBRpbr8mBR5ew
GICePPE6kjMxjDNHGFIvHuadr1qkOIsvWqDtjFx7g/Z0G5szBlXkvU6kX2LdIj7UWb8Bpp3UzFht
EfiLSIzpKk316nSS5NJsBxmVla9M/odFOoWbF3NzU+n+tNEenj5a7OzAxUzcqjh/rRUkOajVkFIK
LxEKpbEvldT/WzbGVobCmatIS5dHG4B6FabA8QtUrUkzGpJYSPJsk92gBupLFDXBBgxx5rFRjoFB
MDyCoLee2+OTSyZRCWBU+31CaEg970haW6zwjY1m8szv4VNh5Au5EZ/YtZFjrUA7MEgSdzSTUiGJ
jGnnl1CIN75N+aQWAB1YZAvwhzTmMKvyr9OasIkjgufxb6+JbcqBkJxZTGbT6/zcL+2i4uvDOAbz
cFuIp+G9UvShcEZtiJek5qo7dEqX9hsfyplfT6/AVBUTV+CltW9xE1apilU+Hih1rnuIJk0vkTAm
uvzrT2tf/nx6VuARS2PksTyc/+AWKnyLuUtBIaQK+aIDXyjcsUjZ8KNIZXCqTa9DWuIqRQysnTGg
O1y+/plfCfhoLqYbVKXQe46vn8hVQzgngLGRSkTKWd1wL6aptPGOz6xZRvPA8sBnNEhrdrLWJXo/
xFK5xN3UeObAwkMsUV2lvppvPNBTktgi3AftZf6wsNLWVE4ybFOikmu6iXhqDiG5MW/xbE2vXaSF
VzJpCI9dJyXfAj+IMHeX9feuUeJ4Y/F8sS2PC1zuQmFDhzBhoYFdvdeQ0ZToR7BrdLzGouvJn8Xv
YdK1HzAaIwhsiOgbe6iG3LzBJUx5k4YqDq97PZr+x9yZLMeNZGv6Vcpy3Z4XgGNsu1ULxBzBUSRF
URsYJVGYZ8f49P2BmVVXDGVTnbs2S6VJZEQgADjcj//nH7JV7irzLqBX86CnJeF/RYq+IDPgWU3K
GaNNhuHpV8Td0E0NAN5T5k1Vu53nQfuWqmGUuOCEAPkEfeTf3WBojHUZlpHwY3O2H94fPj/fWCzW
aIlQxOORzXrydvioxB4rHerQCj/gZM0Ow8SzMDE+Ibh0f3Gon/dOC8Br0tVE1gLJ8qxrYAEfIwbC
PXqSMjaOjWbMrl8lpXnlSlpne8CICt74YGGx8P5J/sWRF4QeEQyIIT3isyPbTT1h4UKs0GgM6mOR
EEFCHHy7lU4tPxtROm7NoE4/vn/QZbV/O4CYe5B5cB/Btn9i9xFK0jKC8JR15xY6aTBY1iMWX9Zl
G8Qza3f6K3Xyz7Z5i9yGiY7bSIvEO2/zpmwrtMxEapGmen2XuzMByTrqT7mtQ7eThymUYUNCmxQf
IsPDyt1Nq+zO8YqOMDKVRTfxELChKCuBzVeGGd69o3JzjezCqFdjgxnvgWZT/bVsi+ZDxHROI9CK
4ieymjz8Ukk2uWnRQxNBWdC7IghLdL7sRJJtqrBM04sxSG3hEwVZo6HqKgJcalfk+to2Idas2emY
34UztcU+IQva9JlQseGtG6wN4zmdPjWicaKFpRl0+zFkXfYLZqpficl+eiDwb+dxpwUJE4fdxfL7
H+bzxiKQlOhCcsbmtr0AJ+uQMhCebKJiWL8/QpZy4s0IAa54LWaQBfH0nfdZQ7RYrhb3HXi2k12m
BpK6xbWrIbQ0VPuFeYW8wjGugjLFLfD9Y/+0bHDsJT6Exx60lD9vTxNBmIBcMuOnQqPkCBehXvEG
+cfi9F9fx/8dvpQ3f5xM+6//5t9fywpL6DBSZ//812X8lUTQ8rv67+Vt/3nZ2zf967p6Ke5U8/Ki
Lp+r81e+eSOf/+fx18/q+c0/2JfHarrtXprpw0vbZer1IHzT5ZX/r7/8x8vrp9xP1cs/fyNoo1DL
p4VxWfz2568O3/75G+DPDxd8+fw/f3n1nPO+g3rOpp9e//LcKt7q/k7jmZoM9Bz+OLzB3/4xvCy/
sX+Hr0BdDwJNTb1sIX77R8GeO/rnb6bzO0bFEHiNhW2APIcb1pbd8itp/W5C14I6Bvy2cPjN3/59
3m/u0P/csX8UXX5TxoVq//nb2VwJ/rl0nSEl8/3oL5lnc2Vp5fWsGDw+BgPDKXG0Z9sb9FWmDLmf
ERmvIkuPfrGRoMFzftjFX4q9E/QtTAN4Fs5KbziFRBLpSqONq9r5oRrcpDjkwq2cNfgLkZsAMIl9
UQZTBTcvWSwPCOHSLT81zaI+JYWwmqMMIPFtZd+4EHtaRx9XPZKJ+WCyhm7Qlhnf9NDQCdxOw8Vk
qom8cptkzqQ9uVmpyX3lNXV11KDkE20jyWrcOHU/rtM0DeSpoi0fsyYb1WMYdtM3AWZbr2bsHtfY
xnrEAztt/6lPk6hn6xCzLze8xQgqoZdwZydJGqz7ocLHCpQSBbTVZoE8ZLNnfrJEN4c74drRxFcb
hw5QhyaR3CAV5xyKJNahKlCBJStpQUEkF5KENZwVU1Lt1/qMm+Ep6oGeyDF0soZMqaYxh4MK8jH/
0HoxsFIZ9t4u17vuNolI8TbC0KVQB917ynPtWtRj1K5xsBkuq7gttlFj96StysH5lJM2ZMIIbs3y
BhwCE0roNaO4a6Wc5EYN1O0XGnxSQD1cwRL0vXr6NGDa8ThqItjQ0bHR1FR59eRWbnOtFe7wpWtN
yGAEV7nBmrWQEy0H8tDBlibIWlrZ5sPGrC1OOpNIOxf9n+6uFCx8fa+lgp83ACHrTuSV5cdYRTr+
PIVDuCLy964PUsfayiKT1SqwQ7UJoVNu5m7IJNTf1Ku7m3ia+v4OIjzHDOy8ftKsMlrZFAmYc7bS
BHQkn+a4JOpdpW0rzKNb5vG9Y5Z6vE3CdihI8wySr1quamDYuLZirCERpe9GqSqCJecZUhDwMHbP
u4G8MjCAOjSq4LZJRD98cxFP6RI71jopZlgcsF6Ok9ZBCFDgnMR51DHim1wrqyfaPPw1FSb3Hhdp
s92qGPdMjHCduCzJxiL8LtniIlmkZPV6QXMDu0WmN7UkLG5HXTdWWH6NRZTslJKML93KtRaScSNC
9mVTWXQDlmaGHG60uiuSh7wi4OrCYtgzCu10eTXNpraThEH+8UN31uN+P3pGkq5xHeGTwYCgzK6b
1LVbCQM6dOfZ14fA6ud17BVhd7DSwMGnIBQ4uE4hHuTbinR28djUEVdtjthbrGQ8gxfGGEJuRD3k
jT8NHWddyJZfhhix3hYVUmm/gw/ZPkFVMAvan3G55kkpFwMfR2HKM4VesSp6k/eLrlHarnRGPX3o
s4ZHRavGKVlhvJklHx0VNenNYJtVfq/iMm83TR4zbyhYHHKTkLxKVpSdtPexWYv4gGAkmdb1RK/0
KxKTxMElFuhuF7Sl/Q0Xhvh71ujeB2WUlfUUFe7sJ12po+DX9SPlWLMVRPh+lImZetvBas37sI6d
q7LTtct6yvbkkvq1Rn6vZhgLSztZGz2wd0KuSkyQWGZ0JAiFAQWCbnfbObRosKSkXITcK1X0vqyz
EC5z59x4YZnd1LSvVl3uxiid53g8yVQPkOrig7lJsUZybm2juC9k/h2u1aB8AsetnUb/8UBjneS4
AjQWjpO8AomkTVl75nBX6MyEGRjcNyMPyNsbNfs2K/N9OsbN1iGTvU/wMi8KUnC7Wf9YueVLzo2+
dGqaEUDHezEO7Q6eaHBwiu5LofJrEofcjaGGaK0F4k4kHla0rTOtveXOeFPtK+HWx2YidluMD0Qd
7iqlRds2ikmTp+dx2bdAx13f77oGxHSKacW0OmbAXUnmO9qIT3i3VMCeYXzlQVYmvXfDFmpeZaFB
ykMJ9SNFqfhJD3WizNOPhTmdFgLECk3rsZvdna1F9VHZDc4dqXkgWHqLVe/FDDrpmyaLgezmU1i2
JPdSZu/MIGOESHWSKmMC65IPrF7DusHp3A/N/GhUTKHJ7G6ZpqzH2ZkAIm3X78hw+u60uMiQO+HH
5XwRBP3nahaI5wvsfTAvAB/H38LX08FdeQTl+WEnd5gL+7PnrmXZrUNDfgP+OQg92xexAQzc5tNT
gNyU5gP2yEU0wFrrtWJb6eLCSMJ7Ugi2rPWz33gT/fWxURMOU3kNiStOonSFQLvbar10b2uNkEGa
W/UlUqkjAYDeVRdYt1rVD6uIhiJcx+6x751bLWGLSh/oQuEY1btF63tpeGXEAVP1SFhoaCa7kPTz
jUyN6aBb0yemzoFWa0pUSlGPt1bLooQ/dnwQlfcl6dtxwK06RhoEt1ebfY250Oc5Gm49l5xznXlm
Yw3ZLSQJkaxDpdV+o1qFHYM7Fc/oV5iGROXkYl2NPc7ycOsyP6l7vGbtbNj16Dv3Q0Hgw6QFA52Y
ESclX28GcrRNO/zkTVi6TfHcdr7Qu7haR0aH5XIwVveFcvRnr87Dz56oKrgYTuOlG0SoF8wS03XT
VsW6zCz3E27c+tFE1PkcBW2jb+kbzesuT1K1mSqu1tiE69Cx0n1og1/7kLmrZNPVhnvfVuyciD8d
osoPyA7etINXbshFjy+xOc6YB8M5XCNXbp/GSOl7OgUOzFCj3pRlFt/i9yNZEtK+39q4Pl93uvcM
mzHbENqJL0sdl1m60/WwtL9YOGfpF57ibaSNhyFWCBQGmu/go7er7L7zB9XZq3AW0XWth+N3r46N
tVeWKabjk4gfLbeaV6kRJPaqbkoI/p0Ox9dflLfxBkNpu1+3RAUTIaplEzec8u1RSzJ1ldMDZPdj
RJoLhp9qt2GuxmEttIKTJh5brEMSwq6wybEpr6rG2XU9muW2b6LrXOjtDgt+54un9el+1gbtiLCS
MFUnlJumVQongcV0iAblxBKYjJVPiEnNNGvXVBOedetUFprDCeLR2m7F4v9meDgXEMtckzfZVlur
Seu7up7mvcFPsQoPSv2g4fOMRUObssKHYf+VLvG0k22if6orsuOZ/bJsxiZ/JOa8yLpoH5aJ+ant
aE0jhlbGNuyF1/p5HWsfncHb1R6tmjiv1T4wm/yg5dpIl4kmM3R99uj0R018IWrnGBp5eeeOzmPM
wrNuW6wUfPy99mlXFVcx4gGcFu0d9j2kVIdGaqwbiQlG0wYGIUE4mtbEZ63mehwwUtPlbZyZ8d5k
rtyrGs+iWJbZNqBIZ+aLLR+OcXvCJazZFZ30KGyy/qCw0/dlnNq3uCTPt13TYUAX1vZJQVcZtTE7
VNky39Zuj8oo65pyk8CM9HyvDPXLBBDsaLfdfBUZhMlAZU5ibRMGef61xkc+3yRtXxxcry+u5tHb
dmUT7EhRLVIyWmhcUfOp1PmgaNJGdLwS+LdiJpG9TMQX+ovRJ60BBKUPX2UH6ExesHeQta/xZnKx
Fyc0YG7s8tQ6MDDHaoheWD7xXXKVGnYORs/I5dhAuIhXV3IYTLpw1nDL1NPFPuuNtYu0Cr4wZuXd
ftb7bNeLuYPxDXNzrSTRUmkbj0cyw8V2SWh/UFKKfrXIdfdJqyUnFSZqmxuDfPLY1JQvZhnY2spQ
ttedentW1ymeGB8rNuvmtsptG1N4nP5h6NNuvXP72r2UjaNTumT9B3aPdAVn4Qw7LejZkLljWPot
SelQTM25JGVXa8d7nBn6ngeacAsbw6jaT/LJ+Bw6urVqG5t0GG3yJNv/BnADGx/iQPpB83ZVAVbk
26Prrvs6T1c1yskv1WBUydZLoz5aNbYxXtsDdovABm7c7G1lETY/JjSaT+1s3WZqjix/TL2y2TV9
4xwjXeb38N1MYoTy9khe4Hgs8oweeekmm8xJvtLPJS54VjpuR6UnBJ2EqL7FgWA4Jhah6F4js40R
q8LHriwEnAoHfTubbUBAc8+kXooah3ECcZOJMLw+JNSZyia8jrj9qMYr24V+wJbct0D7fGnWebwz
OpzgA0bmnuDA57Yvpw+xrTL6PkOCBpuyS61MVWWXQ1CIg2KmvuiiLlp1ffwR2l18YlbXT24+W1d9
3Og+Mc/mznNrcts7K7g0mcWvraFwNuT7Ctb8MH6whrpYOTUWC+VkkA/Adnrdorj76nZz9QgW3l6M
TdbfikBLdyS9PiQyqw8aHOcLy8qLB5JagImrkYQZrDl2wizKfWCgc9kyB1XrtOhw9s81u0LeYQyX
qTJYoifSpTdkFFPUo/DzcRRgcqrHDzPKt51VaJQYcVlHzTrKoIufLDaPm2iq+7WEAVP5MYv9bjRq
aF1FL9WFFgViuyAbR7egS7bikRH7Oh/KLf6go4+wz644aEwxSL5xGa9kV1ofbWTVBAuzx0Z9otad
pQwW8blddpCQPAKkN7tU6eENlrb2Ngc/JjKhcD6GGDB9TzyB2bLStPk615prNotkGNV8242X9aR2
4PXf+8SZpuS7iM47BQllobBVqZ1cNBosOK7J3cLBu4mb+QOZtdZaQSH3dtkg0hvbKXsCLEwA8JWm
KiYwiKeh9B2pR8cuG8px1TjjvDEwzF8NQRZ/q8uZ8PLOrLZThHvCdshFpLZFbct+RZL3MiDZUp4G
B26HX7GNvBD4zBymltTs2s5wXCp55JFrm1/sqbPupmGaj3iqkhmiYSrn93FnThvYGgYEBDYTxOY1
bh9uklJL1yN6kEeiL+onKwtxN2xM+UGXKEQsGAsHfIXiI7QGyYBsiSXuBtQOK7sgZQ03hdL7bjEV
3WOm+JJDbdgWfUi9i91LL1fceQ+bNeCCxyl0m9g3EjwuGk05a6lY4CgDMvaa2CuyF1VpdYowpji0
TdxvRRPVaMQzN9zUuD2uRJzEAyHAqtxy5GiVklK5NlSARS6EmLWwuvaRxS0/tEMjr7p5VPtGIMbw
NcaMAQW4yO6w2k0vM5nF9zl5IFfmRExRX6mZq++eHG7LMUiadFvLadQ3gZ12LXudhkIBE9fkW9Zm
7RaiZSy/Tp1MnwmRy7mxk/MFBHE8VlZV7ZKiKA9a48XWxvGaRPfbNCVTG0OG4VY1+IP4WeTk46Hr
detudgaj31cGRB3Vc9NXJfPYxZBqaOjZOZOpxgRon9KJuI7tnClPI2k+TndGHZGaM6k0vk0Mtj+b
IDXszxn+kd0KfCaP1sZctRBLpkRle8dIZ32LI43zZaggpV6k1jA7K3eaR3mIcNd5XjyCnjWRzw+j
hprSH0vhNTxG1KVcvUg0l4NZQNntMZkwT2k6Dds8caPHyK4oflhDtXnfUHF+pzhrGahOBJNNxCIm
IEMLuzW6mQYvw1x/AonSiFC3hvDkxDJ4rHPnnvVbY+WAE/pt6Bwtwnreqy1G1tQ+p9AQj0NUsPUO
XrEsK+v5e65VxVfWhT46DEI4t3h4LdaMud08xCnkFN+IJDYjNfDKfo7qGU0ume9H4c71JtK14T5W
wtmIsAEMIH829C66ys2OSabjRtTwg2dVlaAIlgh0NklBLwAWxgGOAF1lt3jsUQBa22jWgdIEUVQT
Uc/RGG50p8VvwFMyi9YjfONoXTOrg0lEZCOuVK7Hn0czY4VpuhLYIfIKgCc3j4xxZTSWXjH/pfBR
6sISX3g3Vb8FY5ZNWlY94ZcbnEgQDwb2DrBj0g3bNj6kslij1igWtX6bVQ7yoWBqs41JBMWDq7fz
iqWJl/FQSkav1888RDJPIBm9/jx5BZmsBSgxMAU8uG54DAlyIAc+sY3sEAeWhtlnSseQPg7Buh16
qhyQYd5nrTGm8QocsMI2LEy4GIaezNrkRzNUKFqQPcHPfjUNYEzSgSWwdXISTPySUMv2xsY3MllN
3lg9kfDBtapom46rwaVTu9KT3MhPANRa+SCNguhv9rsye2gIem7YkkETwUG4YxmiFzTxBSGsyfSy
hVtSfyECCLwlD4BT/8RtAKu4SIZKwH2ILImzC6KgYmtd1E4A0ysn93WvDUIbV7bVJePtGNTVk7Ak
H2CQLk4w0CuQIysK5pMgkbndDq3GPbCrkJOz5chrvHKo001rhbq9m6y5Bt8aGo8L1aUNp6Rayecr
7hMwa1UV5bVYGqg+qJqen+qmztunzAHnhp8YzOWDZnTZeMt8GSY7KD9meinMhkEZsVNPL3M0kYmF
9UTSpVc6c09+0aNSeKTyb+lH2mPQPOitNlfboXTKZUULA7XrMA6pVw1KbD4BNZC9awaSb65gK/Kt
XNfr7AOYn6hXRa6mFWt6W1wlUD6hE/MdxhNyxBL1mC3B6GCJBOZqEFXRbUgl4hTHDDMs3zC6YaRC
asJd3FnIiWFWXwh7UlDkRvNjPLooWToXIwlL3xJdNef3ZtAPtv+/NCMqwNZMC9peYDl+odEjZ7VL
2uraHND0HNyytZ5+6KL82a34sTtx3lSFYIYM2lxovku84Xk8QzJgcashZfUjQ9bXBWwv3Vd5bxMh
pDlNvJV6l/8qlvI1R/nHPh0DFz0kIRtLfDhN8rPeBNU0jRiqJ992RPUEVNdrkPF146Vhf7c2utk6
EnVU177biwK7h66A9DeBsvhqSOvbbIC9u/J6jUxLo+j8YtTy7SRr63M9QKBaW9HA3rieK1b7Scmi
YOei3AfTFv2dU+vQSfRaP6pS6M3as5PmV5Ld8zYkp7cYIpgLvwr/n/NrOguj0lk/lpkgjE6FHqlD
GKX1upXWeNMM5nApHVg0Cey7+795NwltxZ0MSt9CUKLv9LYJWfOo9XGBxWafGFSWaWYfgIijl8iq
2EFAYMag5f0j/kSe49mjdYfJxNJ90+FVvz1kU8Rt1+fgSA3myFez2RfkywnvOCazVWFC5LkXeVo7
18Lqq2PhNtC6m7ENV1rntmIrVDnoeKJI4++2nbkFSCodGny0Bpd00Lffq6gbI61Z0f0Mx8cbN8/H
myRqqBcbLaE4eP8qnDd/l4OZGu4FKG2xTDgXU3hTYJdlq3c+AVjsriKij7qVN4bmH+3fN93fH5/W
8146bT6aao4OIAoxicv+9qSmHpkwzxTZT1oLtK4BFmWbpoxoeYNlsDa8f1rnA5nDGQvRTdIOBfT3
lh7jD637YtLjgvmo9KvXhSceYxoN0wQKtHODlEk/a6cFhWJhAEWeKbJ+0dDXXykWP04VkD+J0nMQ
qdA/Reh9NlXEpMOMKU0gnwK/7h6jNpvFJjFNZdNuFOE1NYfZbwSMAloDUZs+BXNWQnYO6w5Ez2k0
0EEtBDJRdBCv8FAsAz8oHKwwUeDAIoFZTt5PoHBpWZlETYOyKeaPVR0OMZuM2Zj3+CbD+CxFNJVg
v4VDrppWGljYhRUG9VanmPv/6MFYvWKhpWmwFKEmBOprrJlRlheUt0gOxNh+JvvIjE8FlaxxRdfB
Jiwzs6cJtzalqZtsGLmJXjvq5QObCxZU2jS0AutkZNFVvcYHu4XGlW8hAubbUYuXpXcI+H/ZizLd
pGVgnWq00LehN/HT2iIXwW8G6aB0YsbTd4NmLSsxumeW9z7ny9Mwj3dKKm4l81r4HFZjFWzjRHeP
edOCBJvK6SDApt53TUYslVzjmBogoKVw7JQdBI+FF5CHh8tD9HEmpvvWEZNiMTXQ4vtWFtCCMoDe
s4u4qVjQSVOmCFGuGOd9ZBEN+mJliOH2pRd14m5MZKAOU9mz3LedBVuFxynRoc24cb6F4sHnSOxw
i40x10SCmB4l1WpqIqqoFFvSdgtQE+/EmHAtAzo38z5oQyJTFCR7AyCqiWnevdYjVp168ZGMITFu
Y6nAUttiHLW90gctP43OkNu+iiEe+h2MsnrTv35CF5scBA0GcoCyHSDfwJ7BqJhG3utFcDhph553
w6Ap+bIzRT6S5byP2huF08wTvEZFo6YaA6Bmsp9j3FoXB0hGTaLR2JjEUF8FShX5JqjSgBa+cJ+D
dLxEqkZbwS6S6QpWITvIrE0mcfyjShuHBMWASnqTEL8+X5tAm9/1MjVuoaJhoRAi0sMKLy/m7Mi+
CQ+y92eLM8YBtFCmCkooZFEONK1zUyTPTtNK6mjp4jampg9pIN5yjsxTLqYKGnzO6CpxO27B+8c9
n3zhhpOMoEHUwuLRgmn0dpYyBjaIgTvQ3M6ImPRDAba8hhk73rx/nGVyfTMVeTBJWOw8C1IYYcVn
syHAqtmrhORQUwrnY0R4xkuiyabeR4ln5b5ROOxccVzQ3FMw6+UnxUPx/f2v8NMl9jxzsTi0TfjO
WDSfEYMhbRro3G06N4M73pQTZTxYk3OrGzoMCGlN34j05Bq8f9TzGpEzhgqD5RfsCKJLzk+cpluE
wREQEPSw5CR19jfMWktvOyuapx7a069Udj+tc5wnZAks2KDowEU448wMPLuooOj5knrhXY9TMFTr
cJQveGUwlbx/dufDB1tX1hikg1Bz4FCe10wFDBVPjUmNHIWtiM+2PhW3pUL08uX9A/3VzVs0uYtU
FV32uaiPtN3CbEwHOc9cpl8sK4jx6o+Q+vleX+Jb0rjjtz/YG+8flyf/bOQamoHUAw09lkJcU3k+
ciPUfG2gD9Q+KrvWtLY9TqbWlH46ZcViCk3LPXbS8bsVl/o3S6g+g2zots9tJGO1Ee5UfzPKpDE2
EFOsU0oLkSRXHJRunbyXD1VBeKs3Am9CqO2Tjx6N5+c8NjS1LgPXRcUFvMdSSzwKbiRxNayNsO+f
s9hd+Dl4lB0tBl+5NgZvepZWD/dbJKJOLpid6THVNnl1KiDZbdaN8QARo3AxR3ZYrqa4CeNPpefm
Sq2w+0JN49vCyeXOed1fE5IVhWusVvuls5M7wUEBinUvnqGYhlrcIsilhY7p0E8rerGHXcOsHZmJ
6vymEyhfzFecgBQQfl68oktCsq+4zNnruzdmP/EJIaFMxRVCneBD6oQ6Hdx5UFp+7GzMAzetqyqo
Ql2es+c12pzPLLAAYOH05puwlTMcEteEmUJiJRUVDcbLum9ydxvP5ASu8QAX1y1cgLvxFQmKQkR1
GU3bb4kqFoiNkPTrFl8zTgRODqDzRJHgJe64s9IMBzS8PSShP/33jJCfAgoK0t+VMblai/U0z/1F
ayVA1lZKSmzVVJ25xxFrAuIUVvAYR0XhbKe88/bjHMpPbRUPHy2XymLtCtuqjoKA51PRhER/T1Hi
xpvCc9tdkywzk4J6t6dT7dokzAYsgVNiKpN84KFvTm06w0SrBov49mVNWBKAG+a1QKQXf4BCiRkX
7VMVDcutwlZCHaowph774/W0gtzwBMfVcS9i1bjmhQNm+Wm0SrlGJjJWezXB1yXAtxVPggbNPf5j
KegR0cPzZzgwKTszMoCBQEUNbE6Zu7Nws9oOkzeoLcEbQb7S5q4LLtGHB9m2yVVbb2B85PllPGAC
SZAePiBrCzaPIOTPYjD/wXWZm4mvXBQqrHaYDwFZZxNLJ/h3ReBswzOCjdbrzU2aWM6rym5K71RO
2Hi/Pvl/iy16X+b8d04AfUMc/b8SSv9/pIkuJob/9W865k800VVTPqv4+Q1RdHnHn0RR73eUdfQh
WD7R4sPx+DdRVJdQPjFM9dg0Izdjmf8foqj9uwUwwhYX68uFQmr8hyhqGr+zz0ZWocMTXyyGjL9D
FD2bpYEKXvXrji3hpBKVcjZLd5ZZd+DeEf37kbaHLYjcKBpt+8P1+AvA53Wy/6GMeT0MpmUIjKDS
8yScbdizwZB4nfC8OrHefbABqT/WtiY05u66+VCPKv4QVXZ5OUP5YxRDhhrpy0/gn0kt8x0Ty4Sb
9exobMYoLP2p6F1ilFmZSx/MVJysws7vI5aW/JRahPH4hOBZV97QwzzEjIGJoezGpNxIo3fho0hd
PEGA0u+GLE4+grKP3W4aHFznolx5d3FpO4szk6WtA2qOU52SwLgy29S9hoJPvOb7l+es1lmuDvOR
x8y0tIaRV7wtJvHNKCzsRREoBzN0Ie/Kmd07s3gILQbdf8blX9yHs2rypwOd3YY5gsRGKylhp9k9
TlV5VYN125Ikn0Fu4E34+KMfFaza9w/7UxGyiKpsRjqqe+w5XAbzj1t69ildLwuN7AHYlKsey/AN
ThAlujIn2DIxQROxlPOLAlJf6rUfxhxXkzqOLTx4jFyK6DPcAoaIGXjDGPiz7LwlSgp+Z+ZgVD7l
xk0ND7jAON6mU5wa8zqqVbkbJ7NaZzwxv9AKvoqd3nwVCwt/nn+qSoAhqtq3F6DNC/ov+Sh8ZRNU
yGY9si5RqxujH8uxlpTT5EziLGV6V24YDuPapOt3CYHUivdhzw5jq6lOu9AtHUsOGTTTY1wOwQcT
m89b0ZXedKwaXR9oF4VADSY5PdPOTLqp2taNrbDxcymdfVbqfhU1NHJHIfvBz2ViKwQajvVlmW60
rZbr9GBlY9oTAE8yfahC6FXobRZrq3qwxLEOE9repdUiYe8z8hM9q00+oxTU6vX7Y+anapxLtrDq
l30d7ebzahx4JpypmoSf4wJBeohdf5wCAYlhNH4VQbcQ8t+OFI4FIoHEB0EnCqNlJP0AOeWqQtuD
9pFwRJ3UNU9RPLhtpy6kqOKbBJBkhem2oHQxtCuRimqDgXZzS0wRXbgeiTBCINFdWDIqoQA3yaZE
yrYeKW5+hfmdzRQGuQKSngDKYcYRbPvl9z98U5d6OZ1KkMypEMMuTzxii9pZxOuy0qoPxKwM5S92
Kj8ZVHNInLbRMgDXs1Vxz7Z/Ll3ctMZ2cdUmWnBtZY77Ehh50X+eaDcUPjJlWrq1FmV7snc8GjBw
4NxNbLXds2xk+qCWmMdVL4LpUM8x+WADAT+WP1h5/xA7BjYtvZDJr9Lqzta15UKhiFm2kIhzmXzO
pMZazeifTW4p5gp3FUksLAD9cvT3R+lfjBwY7OTHkdIBDP06B/1wP6aezOBshoI6WAUSKpqW4PzN
s6KavSUXYFi5TvIr19qfpJWcGw8GiC++ZPh3nG8eLUSowuhy4WsYcUIfhV2R7Cw6uLhkl131ZFYT
nMmCLIYBV9929NYp+uRppffOdPf++f/FZbYcDRSaasTSrXPTFhNwmPqiFMyxcC1sJect/kvBr8bg
Xx6G7SRe44AuTOZvh30OUodBOFTLdO61Q2an5SZNiSJaRTJwUj8OTfNzP4zZITBwiSVdFGyuT/Po
KwLt+KrM3JS8CYywibyJjF/kqP3ld6OIw2VLRx94bnw3LQyCSCrh11mkQGY1caDaCf/+UZAE0r0C
fwGQXurBHx/8KmxEWXuN8Gn6qhunHMB+KkM+vn87F9TqbJ3iETd4ajSeGQD4t0dxcNXX55HrrMso
3wq7TXe10vN9UMv5arTTcC/NzlhhKR8c3j/ycgfPj4z7KnFagAWSCf/tkQHceyuhO+abRNUTc1pG
PLGMN3GbmFDHCekrL/HPE5+caRhinurwV9alP3nX8VgBcSEItuzFXVc7G2Qt/fzOdJcVZ4jliqDV
bN0k2HTObmNdY/RlH6pGhaDDsj8E1B3HoAmqQ6rb43rOHHXUs2G6tMIpYLnF8+cXM81fzPw8YXxH
qYGH0QB5e4E63BWp011YOU6jX6e23d2GLcUEvjdzf+FmetVs378lfzUYFlcIJjZKqZ/WmrEYY1lI
wvWYZ9E10Lw+mYMovxQkRuG7KNt1jPvpJVkb06f3j/x/qDuP5bqVLku/UKMCPoEpcDydKFIipQlC
lIH3JhN4+v6gvyL68pDFE7dmPdFEIQEHSKTZe61vvTOruvT1WOHWdjzTy+vf6hNyX3KkJmp8bNmQ
oYANjEZOGz+2ETTlyJC3DQmJj//6qgxAbL76igQHU/b6qspEnFKoNe1Ta/94EijgLBHxEySlIx53
SFbBejxhEfj4sm8Mv7xTjwqvy8fNgY+z4OvrurqJMrRucX4UDWOpg1l/6LXWNPauW7WnuKK7Qq6I
3mhbWDXGqRkzazpZ5aj9mYdZY4kr4U4f2knX/6Tot+NDiaTTCOMcQUc4gruBVYMM/gWxyWIe/LFF
nObEwOugDdiIyTmZLXJnFJ736GFxmIJesfs5GPbozMfeLLGwqHLpq7C3KBpQRJl7ZzfXEFwsmly4
JcjJ+WJ6ivajqZniNpMI3/YmyjVwR1XmjgGtHHomyi9QhAs0pTQpJLacw8dP8g1eZn2Sgt4hJUc2
/kTEvH6Slq8VI50XvmBqbVdRLDFwKKx27HzjaEcpdAyzMtc36VTIa1obM87glORtP7MPM+mRR28e
m2OWWP5tO+jm3WRJTpkf3+Q7ywWzN2oY+orQ4M8n8tl04r6aYEObeuX+AqMhCelqpwvMkHemUxor
LBQ6j4MsorMdre13aubFs+9KGs4bwKhR7kk3Rt0wYHVEAj9fG3SW3Y03eGSA5UIP/xe/k34BkFbf
ZFlcn8M/dkZoJkYcejjF3Uwzng1z7sOMVPQLJLf3XjnnqZW8h9ByJYS8vgynuFLn8ByHTlZZ17Di
UR1HNsoMZySTbS4b/1jDiNkji0x3XqvST2a/+Mcmzc187cpVX0lVgdCsE6XrG4mNVwRN2oVn8XYm
5fumh7LWcZhYzlkxaHfzFKkl4xKQC/p+K9ki7syemlrGt8vsG5j6syc16O6FVfVv++v1skoNEJTA
WiZCJHDeu0lsa+LEw7ah0DtnX5ixc1e7Uu69RosP9QIAJIkn8Yeyj4VpPe5PA+jEa1eCHIoaF4jl
vx0U3A4Ae9avdWN+3q1zhDGnaUVqeat506asgVwl1XARM/V29K9gJWedV1cq8hvqR282qHYloNcE
i5iVy37TdrNC/tfr1V7rDeOozfKz5ND/DT4zaJ0OmRoisJIYjFSv7V1BmtF2hWCAqsycUoYqS15M
sYh91aY29APbu/DFrrP8+ZsCfciCC9Xc5Lt9PZBljl15GCgRSFm/2KwBmAQJS2ZPPatLe4m36yvt
GPozjAvTpTtztpmMy7UpP/N8FnoFd+PSFWmYFdaXdtbdL7go2VQ4s/vy8bt/dywi/NIJqWNqEW/2
VyWltw4/cYCYVj8B1ZhIx8x1tPSVWT/HmuYs2NURzmmcqPIwX2x8Kr2HWQF3IuR0dAsX6J1v91Rr
TQYiDrGhFp/I2cpbWbUC3MfuQtXkZmuyYcHqhZ2HdlcPAFxTFV3YU/2lQZy9ZpsqENJ3KkLMzGeb
DCtxKRD4PHqz0qzPqPZmoLHjMotT2ct62E8NyuwgtxCOhLWpWWQyczSXhxhVaBWS74UXKim8oQvB
lqhiQ4RCuhfukqhnv4gJcwbbPmR3flv56Y50phLVsuMmxoWl9p0ZDbwGZRkKJhAozLNpt9Rig74G
P0NMhrzH3pwdam/2g5pouH3d2cWNufZeYgp0lxI33tb11hmE2sffajoP8ezablb7aAeFFjjWmHzG
2ef8TvsSiPaQlQPif21KtfvBL/rrLosd57duyeUx7zygkbFjXQo+e+c0zu3Y9BmZXuGw22cf04wr
WjUTMUqjXaWP8IOcDaVePwrGRZuekWvjks+NOfvSyl6FmYMi/hDRk7lEX1gniLOR5ayMI8tjCoFt
ejay0rnRCzeOqdPgY/02SqBAu742jZt00voFn5UVVdsKC+xV0SNb2eeejNMTSg1VXVju3m5xAEDw
iqhley75HWef1axF2NdEGlPOtlH7G7LaqDm+dDx5Z8J0TQ6r6CIcUsjOJ7HKm+fBI98+kMLHBe8A
buKLydD7a7WrLvykdy9GUYkCBJQlNKuvZ2fkD/4ApgaGTT3VQdpl3g+EMs/SVMbXj6fJdx4eRU+e
GshuFu5zDFsu8tQx4vXLImb3mIA23eZ6kV6oSL8J3AE4TcLLmvHi0XHgnPb6B4kinWZ7XKc+302D
rlnk1wUowXKM6T39cEszMY8iN/3NXBjFimnNGkQu8S9TjrjKp6H4QQOV8hpw3T8YQHEs6W6K/NBN
LbAGtYlIfSZe+OHfPxzKHxanQ3w71jkmjUojbWBrYjsD0HObDv6MLK6xL0xu7ywLFA0pH6ICQd5z
nmVYlC1VEPydgQZTKezXIIzU7I0vVp0IvCJjf2lRWGess08X7Sx+RkFzDHb52drfJrnWszleR1fN
5K9PyzfTTNqNhWt5H3cKb1cZqWtigbBRWsNwTIzE3Q5EuuI5lRZG1hw+ykgNko66Vx7wacW71uvM
wOfIfKw165qY7qq/zoa+u7ADf2+82iBRGURA3zl9vR5I5lIroxERFgNOUBxTu/Sgzfq/JUeuw5Um
KgsNfSSB7ur1VZKh00an4KwLmdI5dYuD2M0gjuzj4fXeV448nCIbCZbum1VtifPUliTPY2nE7t4p
l6CrxrfWKCqMJP+LKQXJ9JrmRe+P2MHXP0ktuDy6YsZalpTJdSrT7lj31JfsOvYvHAPee0d85wIQ
FdUjFqvXlyIAFMId9OJgcTwEVUbXHwuYYPcfP713dpVQ0jxjda7+7dq8vkqezKKbyErC+LaaLn3R
7dDP0lnuP+Np2GRTemntffu7aNrwzcBMBIypO2ejwqEtheaZw1/MKReGkGrunEFTF0b421GBgAoJ
J56EvyfZ9bTxj5OsYQCwnnuWs2nEFKZrIkqCcjEE3qMk3n/8DN/7RfAS6QPrTAYckl5fa8xIttUA
dIVrUNsGsBoKMYiUFya4d3ahVPVWdTXqSbRuzvqT//GTsE7NiGMqWDtTr/3syDAPwLrHp8Vt5WFE
AxP0WdF9xqWb3Wq9hx6KFnXoO4u/aRySqpyMMMNMaANZxi6U8m78mcsKtRD8rRvbXLKvHLSiS8zc
d14ESTc07vGlru2Ps41fMdVWWvoMsB5nFkfIFf0hBunTso3Mbx+/iLeDmWICbhGC3dire+dTsu1E
lEwMCii9LkjWqWgGzppbArLpQBAAGY8fUk8OzoUD8puYX+Qer6579hvBaI8K9ANlXuKbt05n/cia
ptityq/NgAVwX0n9y9QrxwgEauc7f8p/lLm/QLqG2r2bBnJWwErVPz5+HP+pQr5eo7ix/4Q20Mmm
qfN6yODepO3sLymJJUnb3Pfzomlf9AZMwomqi5M9LMTNouCLY+MPIIC0w6YbucAouyFr7p0GIk3Y
dZp+W2FhdHZZMpJ7Ro3Xe6AJ6NoHXnzB6Vra+td14q0DGVn9FE5TjDM5anxn60OZnMNaR5AXpDQI
rMBrokzDQ5UnbKx7v8tPE6m9zkZHQt9CvrAAgDvLYmSbAT0/Tn3p6r8LQI6fKZpz5l2kHO+pYWVI
TuKu+jmBhuqvhtFpYGg4OLaCSFnKCbnL2QlbyfC+LgS1UFbdtbc71GYlA1Qj85PlEm2x9TtDEKmB
l6zjOZnNFaXFFm6F76GryZdc/sSDzTdNWLPq+Ie+g4Asj51NmVGaItPWT74KMq74/sYW26BLAt3X
tlvxpI5s/H7Lno2uV6or8kMlmOY8aEbDeBk0o3rxKV5W7NcS6P05z2SBK5JoK9RKsx9pFMfsZaYO
y6QnhROWvoLO37N1pqGPWu+baCv7V983hblRzmSf4miqsUE5gHlANmkbZeiNCKgednkY9wJcV9QP
y8/WGpsnl0KFvfCEcdk7Fqf4tr6fcElNqwkAm7dRWqLcOVWW0LbKugEyAyoDPzCMyKMMQ1MowJHc
yD3qTHvCeIw5Z59gGvxckpXz3KPjeFZzeW+1Y3bsUrcztl5Udr/b3jR+5lACniJfWz6RBV3nCP4G
55cnFQRWjTJX/cnWK3hewobKsrEA/KNlgNJsQE2YZ7XpNcuhiR7Hw6OBi2IICtEbX6mMWMDDnAQl
OWwDxMZlQh7BxqnKee+ZkGd2MpmBHpnT4AxhOTXmJ8G3e6937oygw/C0J3wZ3s+s6WyasV6cPFj8
WyOcVU/QEawa2wVy38jvvUG9nKQBTf9StFl54wxksYWlqUhazTuoC6fRFkA6hBcPSC/9LoZ77rgR
hvMCs1kxxca1hCwEFUfpw+00p8VLnpXytrDF8JJ3c50dhTSyY0tuQ7BUymVwGkb/UGdg5IK2SyGF
UKtFLQvTwbia67oTW8cdzSJorLpJdq4BJ2qrW0ucwWaixUxUYgQdfvbHpFrhPkA1JUyoH7ZaNBbH
0kaLsuBPgk6HOYmguybZK4JdXdJoF+fBmbR4oByMlZO27NjHG1t5XbFXXqx+VZaGoqTtDdIhGp2E
39qoSpha+dB8LcqsqjdF209Q4Ohhvowi1wg2qtJuDPGFgkvvS3Kw9oomURk0kgzErYLmW16lesuk
0mIOLQ/a5OTrRzhbT3nX12lQGrN1xf3ieUVNNv3JDVE9GiNnz2A0Heg2JD7KE/J4ITaLidMvyGSZ
/q59QxaBAJH37FZxfV3hDZWrM8b/rpO+/WwDHea9LRTDA0pfGHoovBG3k3L0c0LdH8s7rSjXihd1
ykcsdsvzuBYrxs41ehTBVe3jOV+dBcmwDF/1VlpVMGGFvVsMZyYJY3HMb2JKok8pU/YYJn06fqZE
sNz7c4zgp0JGghO+Xax5j3qhhV9rzfZ0aj07hQkxd0YbJEbl31V9XfwceiOZNjJb5NZpMgIX4lST
93AJnZd2Kvo7XcJaDBp70l9kOxZijbHMdUrnrZ5RJW2aENxA/mfsHP1pzjCWsiPr43vkXpidsP72
bsh37PCIsRctQV0vrr0x6dl8lp5FzdFQE0wCArPEiSjnodvYrU2wxThE7saxp1ZeRdpYqo2epcVj
bMnW21Pxsh8NcxjiwG3z7LPutckLxzeq7FFkez9M6vxP6TwOD7Y54fvRhWUSRCH4uoE7TMOTnlTR
3wmoZErP2ttOuNA14kRfGB+WFv2plTM/DcCI8gfXWopnZm7MhTrZzS4Ooab+iRMpTw5i1FoVTHIu
ZjRexRevaJdy1wK7MPCTptNDp9Ow23J4peXSzmOsXWntHAmilBMDNqK0IJz009hhhzbqeQ6aQk3X
KVEn19YQJTdaG+k/eqNXYxDLYv415yrGzNlQkj7iPya1xbIrLBq2n/jfoasQkI78o7tKWLSLkzOV
bZj7mUHSTGWZt0NBagdMAKs3DubsrjwtK8rv+hFp2QbhERoyv60BliVUMFFQY0+yNnAPZL1ihNkP
5doMb8AvzX6Vwwv/BxeILH553ie7xBuMeiugO36R3tKZ0PVMxNlE7xZWnJxiyQc3ax0NzzzKCCQf
vbQxaasTpLqpGYLzASSYdtu7fpKEvWPHPxd7LvvNYkvz1og6w9jS36oPoCfQCGhJJX/ai21JqmwW
6UVJ5a8NT71T3jYCkyXD1OvcKhANlmeSVkfvxa2r8mvhAgq9BrS3QHRKoWYRPJM8k1FmN+Ho2opO
bGnr92a5UKcGqmklK3yR1iWTQ+webUeY31OLUHEgJSwcwWzM4pMCtqJtlQ5fhOoBXMSgjoR+3ZFu
Ar9M1+o7rHjgqUD1QTU0507Gh9GY/GfYzjHCihSXxDgTBI3utVM3TM06djKKwdFtUUHfKPH2+Zuy
MOEm905l3xFYMjv0O+G4wcUYwc2Zjb64QZ5DNtqAVvVKPCZDG+1aG55HIBI1GQTqesV4HfHmfjmd
kN+oato4DLNIPMBzyaag6LKCCKK2LX+wJ0SSW0oMgsE02cSZGo60fsyqKFETsufTQqSNUA9dse5K
Ucgz80ajbzbUQTPzFh+af6dlw/C5gR526y4tRJ/EEPMJtIL9aM5IftkOGOpzV3V+HKgJvGIIKAU/
COj4+TubP04gDcl42SbSZRcHupHmEyEpagYDhXXjPp4L81sOQ5RJa5lze5OPrriFJ8WhxR4lPe8E
kAeRuH+y3tV+jCbtT30BFoVWsoUobrCGktVexdXOTCVYB8uajYOTdXLYEv6CDAYqt7kTdLDbz1AY
geY1jeks93wfCSm0QxzVYc13CLYh1rxvcs6T4tRkWVVcFbY9QXBKxzm7wqPZoWgp9KLb9EmR5cfc
0e2bkRhRI2xEOzqhZlBNC0x0CN2NM7ZRy3JX5uW2dQrf2rRjWw17U5tHby/MKm1Oysty9gl6Bj8I
4pCT7f2ps5FHjbj/fW1UX4pOyx7q1PTVtqPrUODf02wnEAQuftFrK9dDG64HNhojL7OgHfw43yon
y+fNOPn5E9opEnQiv9a/OqWIHx2Mj+bJhIB/qpUwlo2TN+VuyP2ZbTZD5VMncrZYVgRuAOe4zE7e
NMqbigoa50iF4AAQrTVWGwkaewgmJYpx27u9gNVjt/50ZLSrQ5V7otxYvmJcz44mrkFVGuVWFH0p
rova8r2AfdXI9iXR/DiUsvc/G6WQ3q6ep+jXNA2x2C2qiIuwKxyzOpijg+4ZHFPyZxJZxL2xWbmB
w6LfOpG5rBdH7rBJpGf+ZPVUX/mYHBVaSMrva0s6VEya8lNjJEl0bMyo+wbkprpDy51H21KX7b6W
EzA5YZbrtrqBsxli/3QB13ZZykm+SG5tewRr6DT6XF53y6jF20WPDJjGA8YR4dZwpGzJpiDQZ8dc
dvicRb/r3BIIXI16zeELG6Eb2XC+xw0csGzcNlEF14janAtDeSywwdsyWb4isG9vDY47assOhWI/
hvpahxramDQjZJI3Ww//4kTY/ATxIDJaQtDQPdjzwbFm/pf/Ey9dTmI16p/aYYsVsFUkonOY4FTQ
kenNCyXQ9472NMYJIMJNifxs7Tf9oyAxo72qcEHFNB7NZN9oef9b5FVEEIcdJxfO2G/Lu5xkvdXh
jeqemJizho1jRexqrYHlp63rIJn8fiP7rP9TaaYD3LA0L5yd3xGW4UxdVVtImVYl7VmZioBFM29s
ijq2mw+BPkwVZi1t8YfAK3Dfgd98dJ2Kqcco2y85tOy7dvbt7eiYnJ80PvCAGF1tDAsNsw4OJhrQ
H5/u3yt2uOjNKa6iGIFc/frpI6LUa7cnHHaOuUs1JQX2QAXuYpk87ROuRD0cq3q+8M7f9hBZIkH0
k7vCZel9v76qiFmVGMlc1arHK00ZpOHlQwbrpPaXXS8wyoPyHZewrVV+oQL29tqrnRUlqcCISVDm
WUXUjP0o9yqu3S3ZTBNMeod+ggbTmyBHPSv6pEoO6L2mXbJCvNMF58r4WT2kZgi+zn2tOX7heTLB
XOez0yDSH36NCVSvek5QEHpGxGfvOccojusXFKxkEupTfypwbf92XZVcKG2+ffGEXqMKoYVGF5z2
4etXoFLNt2rpYMzQ5HjiEFSeLD1qtwsF0SSo5uKZ7nl24b2//f6QyiLZoXWLkNXwz0pcGoTlYlmQ
eoLZgT5YrceFhd1Q7aTJNX9R7D8e3e98fzxvnwdOlAeIlPP4TE1PR9U2SCd7ra539UCURQzmN1wU
e05WNjcyyLKzWS9p21K1zDWiaQKkn8lnX2+r3YKo92SoETGTnfpJSGI8e+OPb/Kdh8JiyMBAskJH
4FwEiIvea4BSxWxFGjeQOcVzhDhJZu301vj18bXeaVmj1yYdALEhykN8uq9fO9SlolSVwI011fW1
o+D0hLXyB8hVMp08AuqwvIeDb8dPUN20eG8lxOMFZHtV3vbCvaxv+3VdkRdD/R6bN3J9bDqv7wVN
nuPGqxYl9WNnuK60cgY92yzmLax3ATpg8MTOy10EShXLD2RjC/AoRODU+6Vpul9feBHvVGBxZSOW
0j3++1WV+fqGUsvTmmHG7zBleI/bYrERt7PdaJbcuy+TmnJ3mTT7uIYan7UYaYvRanctwMoDDtTp
20RlcDs2fbT5+Em9HSHrfdGWQkKFHeZcm92ZyrfmgRGSFWWxUUuvY6abcVLFnnYolvaSUPHtFIkU
ll4EdhNksXRdXz+HQZv0lgFJU72S3tNMCytIh6HPg8FfDwjxzF4bGiwaHccz/20IH+cSNEI4ChgS
Lu3Fs5fAzEM8jb/EYdvW5CFMhdhKznwXBt87j5Shx7eAo8YmxPfsJ3LOyhZj1SgmHCAfc6TXnzoT
cl9fLf3RA5Fyyb7zdpvDOkeTjC8FZTNbgdfPNKdogcyJhXZsu/gOLL+3qbJKQChFovbxcHnnUoI+
HCbR1QGnW2dT+1SanTGstp2kGBegrH22hfZP/a+N/tvx+z8Cgt4RE3AFBgu73TVw5O8E/I/dWyxw
qk0JxEilkvLKHavmKbHLoqHfWHk3yRSDAI802V+XvqYf5GL+MSeQ/0gy9bAZqCePgtxPUGs5EEZt
2VK/iXYuZE6sHLmQpwLB7IVF4d3HY1qEd7P8Y6pYR/8/bnnyFaLRmK+JSlb2u1Ka3PVAPO8J9VyO
H7+JtzMKDWveNbgqCtmwl89fBQ47oJpVwgZO08u7jswxj4jYVv0CDgVg3XOn4lvlGhmZ3MqO6S+Z
aTL9aKHcDttu6doyBHqfuBuLZoZ53yR+7F/YD/1VTryahtFTEGMOdY5tMV6vs3u0Br0H3wqUeaFl
OD/FqSK3VWL78AmNSSmTx9o0F3vXAEK/H5RJkht6ox5tcS6ijRIOeB/UEh06EOb4Xdu04I9E01K3
JpUFwTk9Ie3WzVradUrOcR3CKDKjlVyH/VMBFpKn0rG6m7FM+3w7FLHa9rGeqKM2kkuyURpy7due
noV54UP5u9qd/XRMRWtfnCdAivfZXBNFJYdXOMNhx2aTpA9iCjaF7uXfqURY9WbxIL1vqSYSjpHP
dtHsWFqphCEnnG8wBKEih8OuTUjaXfHQjyKzvhe0Hx4sgBU/hcgoJWY+ROfQHXj1Abuw8XtW1vx4
fbJnwj8hGYJFALD08PHAW6ev8x/GPEpQGxYKm/7G6zHexpCs2QVD49c58PmdI8KmA8b88VXebq/Q
FXBqs1YKDrvJ83hrnpSXGtGAhHSMQOeDbVD7vpr7ZFOUdrdPF09bvswd4SZwOKrygBKvH8N0bOoN
GMsaPWMFbwnUyoCPm7oHpPPJg+R2QfL09mlglkNaS+w88dPOuarHpfBtKBp8oTAytY/HHqANx84L
S8p7VwFuCIaPxYsv6WwwUSFxMj5WSkqJiKmQIyoIAaiRO/DxU1+/x9fvFuXIGlbJDCbWY9Trd6ut
Luu+dNNQNg08sNQ1AjAuajuXQ1Xvs1i5V9PaOwp7ZfenzklzZ/fxHbzZH+Av4Hli6EYlpb8R/sgV
JN0u3IFt1tqut/U6EDjUrgeh4omCHjkutmb4e5O24aePL/1m3ebS0ByJx6MnsnbnX/94RRN+1IHd
gntql1DiVrmh4xh9ZtIxAInmZfjx9d55qevZWKy2KygJ57HFEV85ultKL0OT60eQm79mHPoX3qh4
e5XV8r1intj5rBvz178q4nw+FDOks9QtnaeconW+S3x4JGHHriGBrJ/HOe3KBIdOqo/VtF3mu2Fu
MOFKKk3tFWW16a4GjfhTs41iCOyZvrEY7Xo8TFVVPFnCVS+RlozMA3VPtb035fIZoZt5WwgxiJ0p
UzGupCCrDybu9Dupkr62HfN8sjcL35TLx6PJKGz1vuSI5Ih6vKuJwAB0j3KS7j/MzIcUsWD02yOp
aTpgt3HjXSmV5W9XmHsZSOTExSbXkAtsBrscli1laPIJSRmJbUjWieIYxkr1ZEaYsjcdddZ7m05T
/VhzOp6vFGxl9OlqGtqtIjWcc0qvCiOoGqh3AV3u/nlBsmVsEjLn1SZLknriiY61uR/yhXCafLFg
4miRGEgU72lj9Xws9zFiLCwQqogeM62bfvSN2yAk0DMJDYZ29NERzUCiSJIs3X+mjH8FTPkfaSiv
mCn/v8XrIXL/x4f2hpvyQNjP8rsrflS//slO+fuv/pudohOyh1cE+ZVF2rJYdbf/Cdlz/oupz3aQ
/VJaQ6iz/s3/C9nzqOog1kKp6xA1TdVjZbuu+XvOf/FtQaJAzUXdR3f/FTvlP7Ho/5iF2fNSTiA9
mzvjDIH+8vUnaxFf2Ropu2rTXpJn0NlQtSHGuoFhZ0lNRwnekZ8Dw55MWpRTIjg8Sk18KuHeHxPO
bFs2c4BGjLi/9fuheUgs9b3px5rYt9G4KxWIHjLJ4msf4MlN7JHusjH7rL6pCGomT9O1bya44SBk
TDhFPg3Aauqnk2LNPXp53G9dDZ9RYKLBvnIsbdyP4IpOCDCGndHXyzcl+FBw3nr9sfbr+SqeACux
PD5Ufp3eKP713qKRR5bUJC1I8HH3DCVYbddQwp3ZNPeFg+bUV1W3EcVE5UArkcRh0SUQgmy5TW6P
nNXRDcGxX/M3WtOivUq3baUs63aAts8naL42IWW29t6ys+Yk1jCPIq4skjbE9FNiydx1lv27A/C3
1WuODDUKx9Ckn3lyi3Jm8ivAhVnddGP08YQNt6UOX2H3OMrJFOVWJkTgBIaF5ED9jRipZu3FXGNH
jIaqxlTCcMfdOZ8UAO8BXanSvi2dYb6UYyYO9Pwy2AFu63+LjYHkIIT27PKseMOGojhMfV78UbEZ
H/Jq2qnIIsw+GecDVIjqCPczEpuqsvZDp1cHr2yaL7IDEE6PPL6JrYWojcRp6ULl/XSok549CcUN
5wp+tBGOTbcci9zXbq1UxwDjlvWeLky2QdBBJmtqlWCKYT+4OM9rUJykD29GMlwg/K6LPzvvJaqX
exqazr1ZmTTomtI71vBr9t4aCeP7fX81rTEx0K3dE4yuYldMCnCxLGF/81K/0NyTmwgpxg7Yn7lv
6diF5CtlG4d2BClZJNPAtEExtHZ1THTggessoCOV2IPGNDCMLtWtLJt9T+rLixRgTE3oITy6Qqfk
Jp58s2x3EipKyDGiJxuqFSc7JiunWlNz2LQDJxNpuRERweJ56YgjgbjlMVmDdtCEgUcne6ckyOYr
cnHv0XajYScJxsEFqEdENLuFtyX2aNoma3xPvQb5dAPkdvyvZnUV+VDKA52DX1jWHjt06JbGM0jP
ZT9n0/QzZn8eRrGFmAzUo7npG2Ucvd4ZWnqFabKPCRLjD2dAiyVSyKCk7wSpcKLQn5sisMzc2o7I
ZWit8i7JgXFNY0s2kouduFDfzY7COlpG9UJ4kvM4LfI7uYhdiOLeujW66aqIgXatrvC9pTnGnW93
0bZHMryXbjltUebou6rkEQ2Ta9y0LUq1qiqbg6vonAcMNEfRJE4SARC+GL9y9EIvFlH42kbO+Ey0
xvLFnLpmE002p19CIXWl6kOFP25jap2OEiF/rr1e30pbRE98qvBYM6+gCKa+isgXh9HRrK37NyF4
Yfm8g4/+mXQmFIiDSndamuefIlhmGzsfvJa+kxpvWzbP49avsykPKliztKqUOlieHO8GaxK/ybBE
geSNdlgaaw4hSGnCR9pIJuhD9OGalrzSthLe5o05wgzHtSj7dqNcv7oFd51dJUlJPVsns7G2I3rn
4/KiyW6+SUjr+NWKNR7LRsy4b5o+CZXtql3vaTIwlsL/bUSFtvH5//ZaPg+nqijllZmjViuMedcU
Oc0ZG3wPSpFOwJseS3nyxnTy71KkRKRBt2P+1PKp39aUZpCyaNVyX2vVjRd39gaErHlkKUs49KqW
8jPxC4xQYVePqnbt5qjrcbUnKJ1DdWaqLetNgu4f0KqIJQYaeqWDw3RXtFNDIiON9y2RNF/Rx7jE
opTZozmSueJL7zqWGD5FV5ubwWTo5jXoZOWS0skht9+QWxUfLTsZr+NJdzE92vbebIZ1Bzb9tNqB
FWvMSoiHs7/DfsN+cGYEJcrJQ5RxfugUBVvULltuUjebtlNa7sldTHe+Xf108+4bHdqj8KdnURS3
tp48uNqaIpPE2bhzKxezCVvtMaQmBCwvb35MSJJutLmOr/GqcLOW1R30tOi3I3ElTUiJxjg0CzNl
tvS3CM6sZxIi4m1cgKxNPMCvloqaxzwV8/e0Lb1tNmP+gYtE4OE4EQ3BwfubWbTP/jTf5tK/8wYm
qG7qfg1d2+0GcxwhiDVbZgu5y3KhbhfNtsOY13osHMSgwkzC2fbuLcI+dqYmXyqpRU9Dz6nLIuRu
E1fLwrJNXmUv02yTAvRnMktG+xgRehRo2LU+c6SN7wpw13TUKSIXQCgReObXYx4XbeiwANfEo8ry
QHtBf2gmgaYXby6kXS8WoUrT6Dgh4N/3qaOY7cbiCWSYOnWesew9d25Dwm5RPHmifuZUXdmbDO1a
0IjaPRpmY71ERkPVwkUuECyDJa4cDPy/6qQw7/yi1O+7JhFZoHGrd8TnzISt9SfToy8mRRx9rSfE
AFeECxWfVBT9NKRE8RuxiLm1uieIynrQQOTuJceGHVkxTtCKRhz9PJV4y53kWzunDsmpjaV9o5Hc
HCsnUtUW0/aRYDK5YV72+MNx9gxMnd6fo0gvUu5djotEhjFgi/tYLeJHZRafJk6iEx2RVVaVAPC6
4RVHJEyKufokl3n8iprhqa/5ojgTxiE+/9oLFvwz2RgXuxoO9NYoR+uLGWn1IW4nB3cCW0+BUg2A
VduxicDwoRUbBxTDMy0G1sHG6q4ivY1uUAY2t0mXTZ+7uFdHsuOIxNQ4gM6lNzchzCdWb19pP7lH
xDOGrjzWlckTt3EbGVdx4gEHiuky9fYQmg7NBSsuCaJMXLSuhUbWjzSLHP+PX5JP1UbLDtkKbuWm
OtRTeUOWMoGdovDj02SLOtSouNKlmlexz2jnW6JQcxhHHXoEGY3294EmHLEs8K4DkJ0oajjg/oI1
qg5e5c+3NR7E/YLS6qQ6o3uk/zSyhBjEo/1f6s5kuXFkzdIvVLiGedgSAGdKFCWFhg1MEaGLeXDH
7E/fHzPrdmVlm1VZWW+6N2mWmQqFSIHu/3DOdyYDIsBs6OI6CVYh+4r0a7JV3MIBOuySlpxXifFJ
KDrLbDgTM9CH2t+Rj5luvcTXnlFjc3ARjQbubHY72NyF+JBQG/Qzc7Hkm8ZwNJ4zlAvOJus8tUXu
biVon7xPUohUtTGW3Da3DfLDsEeVvHPcgiCFtv8nIJB/toNrPc9B4kc+LOxNxrVPDDPajK/AIlg0
0qtC7EpnCB7A3o5UILX/A3YwQHH+r3aEgrgzfBQR3LvtM/mfcsckxdmKqVQ3p+BRET4pQMM8Mc4a
WMKteP2otVLyVcFpRLazDNuBX/ijo7lvKIvX7eLoybaGLBSrZSm+yRLzIh+2wmFcuUkhzJV7fcxQ
XGBf2wMQUa/NooZ4qj8FcoGNdx+MmV7xDUS5ODcBlVityCupnJ1Rf3gNGjeP3C/bUc+phNfWsZn5
QuL8QPykvPZVmR6oU56kTa6p2z1ImX2bbYDUsLkJPfhuKnXLF/uXVZo7rdW9PehZE1SZ/zL786Gq
vGtSdUa8rMZhUajxvKYrN73QODkz94DWmLtnYRjLQUiIjkNNP+tRZWeI1yr1cymSjGMTpF7kBUNR
bJPM7W+EPBnBPoFRB01jbGvQxt7geE9amf/yqGCfMDYPL0xbrHGTDW6xacw1fdJSGLx4Buew9Uw8
h8QXPScw6shHXQDqi8E/ln2VxrOa1WMAwZ1Y3ECiD1IYDU6+cjWXWy9NIydFtzrrY7pug0rXosyV
xS0d+ZIEdS55Nhd97rR9T3ThntBLuoWs4natdTs7aGmlXT3VkjVHS6ke7GrKv3VbprRcbRvmjmwf
siSdQsvLnat9j1lDr1+D6TWUzmFsubuRKmfJl11V9R7vZ6X1MWaHmkCgUWaxxQR5oxBE70vE8nGV
4IuC1U+wW875w91rkYM+EPlmIIa+1KBr1zl/d1ubNwJOvHZgN0YFUZMjg9wcQk4NAEuuhXHtVi7X
wvRvlRqaqBnfmxpp9OSNz3Wu9NgbUT6THyO3PgGpaep4xPcN8zGzrGE33wPrMmGeAcJcXTEqFFmp
eNM1ad0EaVib8Z5y19zz7tx78p39RwYem0iEnV56cEwt2bV6oDAouMmjl/vmJTMWcytq4vScahSI
Cz3xVNQ83sqc58PY16QNrstlcvInD/nZmR0Y5CwMJZdkFWigdHScMWHqdUla9lTf1LD8HovW2M+j
PkeroaFAXRGUUnGPWnMmBddjy9T3TphnS/7qmTMf2TRFFrbO5du4VMjkhj9SBedZ71+kjyyZnopp
FN8AUVma2/yjzNMnstNQVS0ulOpVBrAhDU4EjegefGY16ZR2855iH30wSJtLo4nNyBn6m99HZDO8
y3saYv1HLiILlaNvtOqoJkXDWln70u+aq7inKRIHkF4VSnHC6Zv65jhqILBdR+zidh67ESZ1ckJc
VwxoFkJMruJ319Xtm4PEDunuwjmETBmsc4sTJkTCYf1YhG/s2sItnydADhEmDwcCgKwOxKCXl7yw
X3gYKH7GYdWPSutFHcvOrtn8a+IwjEkee/racj+DeLQz0ZNiwsFyfy1IXJNleawxXD/LtKMmNPPe
f695ME496TfMO7ruMsL3Ci25ri++gkvljYv2M1HrSrxBn//TGFz/3dXW4lDq5Fr+W+vUQg14cAE7
GNn90wULpEusvRPMRph7+peBmP70b+xTVMGgw9mw45z2uggAZabB8tAV7kMBay703CClWsifaDuL
B2Mx1j/Hzf+jAd3/DdH4P83wdt/tw1f93f8djvz/JPaYrcP/xsv+H+O7/dikX3L96+iOzeG/sMem
+Q+EAx4rF/AayCn+gj12/wEdjP+OugCli+8yn/vX6M7/B8ogE2a8zxeAOePb/cfozkOnhEwJlA4Q
Hdx//wIyX/8cyfV/+/e/ZtqgabvP5v46u2Pn5xg8G3eaJkjiv5OPW+SWYxMEIqT/+2QnboiKokQN
e7wQzt4yqwbvRa1v/R7LgZk8UCzqe69WIiq8zNoyoXHCEj1pVJT1a4KMfuvNCtWeV0Ag4Igh8aW1
tuyx5hgZpXXpLJOZheN+WX5eXL3C646u6hJMZNSoTuV+rLPze/KAtidfsqe7azt/JJg8UVdUTQIV
bcIhIpvsZOaaFnf5PSQ99ZfgyJo7vZIey20wOOZOFRDnwYjQaDlXUpE+i7XBt9EpTMbLWTOWcqOZ
g7bLGO8RRW1o24na/z7ts2JdIxVtkzWqjRI/8bZVldSk5vblbXFTVrwjjPcXzh0R60hBYoGC4ccy
+cnecgqw5Fafcx9LIABmBA5Af+k0swb/1WovnY95M1wk2ak2JP63smfPXd0dDih/HGsP45xi2/dS
guXEqKtDRyjay8hX3N/ObpjRJGeMU/TB0WMKqAT0qD0np1zLDDL/EoMBgc6EHm0+o7k1Jwo8xTyw
3A0C7XuQ4WLzWo050Np9KtwTWwg4ab/hWNSInKTlerY57Qigb9VI8+mjcV4JbQpijRdKDZLk2plD
vyeakKFj6Kk8j5OBX52du7hgKDxo6cnoY77Q+QbRMKNnvk3rMsITW+tDw9xwryfNL2u1vttKXQam
t3FFYgiI/ADxbqaNBHEXhbjMSp1oeox0D+qxBiPrFCHdF2L7kuhcBipEknnMGN9XI+tPC4vpL23U
T4ZTb0iVHcI0762dEnjs/NV+ZtXeHPrJ+SVEt9M0jZmvOhCs8ZOI78dSqh1BZvvaqG8y8HgB1cBv
FW3PdSQK6rvPXHsjWyWPbBAZRaWZHYGpIiC2YkaUslV2xXQitaHajUYdXNnnRD42o8WR8ZrsA9ZJ
ZxqoeucbmogaR/6E27RXjaV/LYFmszLOZIrWlMTubU6w/YGlZ4BFAMMJAWzm+mM1R76dpZPIHJhN
dcapLGO9FE+9qPAbzZ3/soq+flpWSA0Ng+yNMc3afrDL6SGQsEBY6Fmo/TwaPWqJU9ngW1zSHeZ0
84B3gjRWM9fjqqiWVxwp5aZwhpxoSvRGUujJwaXgPADi998JOrIu80QiE81kN90zZl8Lkki8MRg2
S0e5BH8m5XadXEa+gCsZQuBxs4v3biZ+wZLC2AWF5Uc1zLkQvOHrhLLjAc9BehhNZP7lXaveDqbc
LJaTnz0x/WJqxzZslfxcSbHSFK46R0WvM2hnuJVtEGOQFCTtDWUurtDW0COzat1Lwl7iVjvafHZ6
BDdA8ZpzmQXuB7SgZ7xmXti3xTMxC0etIzIxZbcRMsFA+DdM2W2uwJ57RtccWPg9tk2wazNedUkI
EKmnCHagtGd5ZC0eVfc4i0t9B1QEz62sA1Ky3J48TwbBdvlPRxWsRjT4L+Vk6lvHT9vHROhnCjh3
hyyRXA3lebfcMnBJcUwfO85+nkE7jZ2y9i4MoyjOXM7ZVMOFVMbz3IV0qnu3hdpn5DvhN7sqbzkh
3OngN9YlGfi89fMv8DRWyPZ8yypCbOoxVTSY6N0bLzs73VOm2SOJVzJWY1DGaV4zZUFjeE6kE+H8
+BY+gkReznFaZR0GzUyZR77aqyQonXmxe6u7On8KGuVsK6JCjx2hHtvFtdrfzpJ6GMPK+erUOQmX
U9O9OLpkY7JEZK7n8LexpY71j9VuFHMoWnrHOTZTFavG+FgNvT4I3zshhSBAsgW7DUApOCww3tDZ
uflLdl9REvOgDwfh1Lg/QH40BH6YMyGhOpL5IUQxQPDm5L0uTcO3Z0gYI7/md1AWC01Nn/H+N+TE
znlYllWyp7N0Q2v9DReeLPKxqwnVFsuekIi3aRoJwtacNJpXMb45QR1NVjs5ON36mYc4mK4kGX45
6ZgChBy6uCCMLB6UE9KXLUd6fGzYVY1RtKs3mLIfVmw1g5VqVwNnzzUReRl2RvNYw7v3k+xUGi0/
GPHIJFldtaT7mIn5xB+RrYyZRf7upAzY7ZxwSI/TJ/RwDbLhSTfmyMNj9cP06GrM/Ai+jpj7xfhQ
rAcUntZunS11wQC3/JhSVgcVoBt/LsqdkxWYj0Z9jDKzG4/oXGOjIo5tPK9+726KRhREs/idsUvW
wNxQFZNLxxWcFu3+LpIljr17n3qmJhrbu7qX/rFBG8BYgnszlUtymGXe79qxTjjD5RxVRfPU9E2M
KG04plazq9ueLVLX60eiQ+yXwXiYzGKORjXheqSTiwmG0eMWwOK5Lz6UjxN71RPPI99muFmD5uwT
/HkRWw2iEcos4iE09h6d/3WkJuZ4GLoDd4S9p9NEZk7y5hY7NIEPvAR3BwswIfhG4jJztLTgT2NV
YqLCtn+8gINvHkfpvbIB21nuEAu79/HK0p212WOQ1r+l6UWir7g3suRXxXuBmW/4wJXJ1xbLzDIU
wL9Lf/4utGm+pT4XX1LoTujihN6pIFvOg97hiZhc8Zm1ckoga7Dk8CjE8rjguEF+le9rUmDCbO7o
3luepiUdtxzrb7MYtutg7NZcO6muOC/le1pzYRbvwVA9uE6Fj6KHAErGSsFsTmbWDf0aI6G3pV2f
m8J5SsufQY3PLai2aRB81lKLjPISJHnkWYeyHd/Nkct1Ymg+tI/gkohIn4DtkCCRCeyFZHtzLlrD
DWiMfhQNilgD20DuyYNbpEyHtAkjonsTUzbsyVxjyiuta4vqsJmI0Z0sPR6mqY9z1qwksrVudbTz
91U421EP5G6um69yITupN6OqM59RQbx3enZ07PGhH+xH2YrrwAOjZmK6Bxm0Efu2Pga9JeNkbllq
6M5Bo2wNG7iLrHnQtjuGkT5UWbpXHQY9ZP+hznY0rOrm0y8BHmS5/6mVsxn3hLyF/sD1MLWMQQWf
NUaTOjZ+brJ2M5V9EidW6hwK4Zr7uWx2ZaN/KCLe4IQYKkyW5CoIJ9vbbmNEo0aqrFjsZ2gtVljq
6xh7Vi5uneR7uaJLf+Wa/MzI+YtNGuU4laVzcsa22QXj4DOUWkM3k+QDyowcXu07C7yLdGYeLsAK
lpC/1yy4rCw7goUcoiHblgMlmLDs2MplH1r3H8sTbK9bIo5YbaWdYFRPxaQt2fpeGQO/x2Kq33nQ
aoKOureqnB9G3/3VjPpzTRvzgGb+m+qsO7aOY75b0nqqdfJ6XbyR9+BXV3u2a+PJn3oeJXNKHo1+
vonMuKFsZFJT73py0XkTre3oLM1u5S/as/Bpv1CaF8+g+5ZDXnyPeMFNUpiSdWguqqLqgc0SjjYu
SIZT9cWfShNYVxc81lUJv1TV4sZn6urX1W8c/nFrw6FrtVo/TDiEY9fxsPtNJosHiTHibCX9DKbO
dmKhp6e2Jw5pAyTgedD8TAcdta6veHG9n2Bw/DBr5/KcQFWL7jrZjViZM7nCH6JsIsUP+eqIlmGx
EAFZFbZ+iQ6gzPOwdd1HfVUrCekgUrI0O0AD684toDkmlnigh7b8GJPkhpIw/0hkdva46YduCmKG
wbiss0qcaqPvttzIErMbP6PRImJsoSR8gSMw9/XMaNlLTO3Q+hiRWe0bHIfomDZeMYtTSt9ACCT3
Pgje+mQG1cT6oizg9bQ1HZQzHhlMSqKtVP84JezPddurX7QV4oDriZqpds3bgT8iYEyViZOOLXWb
ow7bGKsWxFi1c1aYZfDpd3m6HVKzvY84mp2ayfO8x9KyR/YnjNptG6EsHY8dS9ENw94vKNbB75XP
B8vstLg1FQqQQpCPu3gDyQl69pH5pQV4PWXP7PjNkdhvVh2pN8oDtbXxamcpRlbAADykgfxlJpPY
lv16agDEV5umNIJXOXIPT4HmhrY+eEeQzwQT+vUa+75aN149reHIT/WDVSaBAbNwvEeQk/CIZ8Pb
l15PepY73xOqjETbEweYhPOwvs3rYkQpHuqKd7UaH4ugw6ddLh+ZIpAvEkBUIEuJVVwghyaPsmTa
Jitv3a2clPHQaeoCOC2IDNWJ3dor6xNJl7kdXSaQxt3mG/o2J3ElTDi85KttoNmE5sT0eUApth2b
Xhz7INCOAYuKEwzfV89g14PCwwidfoReR7n9A8wgqmUFoY7TvWbQj9wUn+sYthksER2vsGJ4JPRT
IsY+MpoGSyy6g0vFPi1aoC89sp8GyeUV8p+TNZDIGpTmRTIgzY3mtgRvVZNpiFXqHx6K9S8jq5O4
ZI3FTZ6Ye/MesqIa8StoenuHyDm4J8Mzc+7gU+08fbHOxYo4wO0N+wp040MEmvPaTqz8F4UJeuBz
9rYiqwnRvzXnBFv1Lsk6uUldzbmUmXgppHNHqtjOAd9EzdNafww1z1cil4hFRY8gZkRi0VPKr5JI
SPP+iYS3/aM0uvJpJA2d5VlpRJ2dX60UyyPO5WhGSHJuPWe50J0vVzEZAZqJ5n1y+mQ34b88d1M5
RA1iQY6jdD55yLLPxczkOq5LEgWBshU4iVf1UMF94J6l1u81aC7cICoLFszcpv0wGzJ598dW7CcI
J3E+Jc42aLlydHQhe4/GMPS8jCWYi9QFTtlRM3gtyeQO7LssLHFT6T5ZBMzuSSVPdoFWEsnUCOW8
myJYn4hPMm8Uas5Py5fDw6KP+UgRaM2PgjOdkyizf2sN5BOrng6pRa6qQPn9VLu/MgFdtbsSdPAr
RZ1ei4Mpblk7hL67t4bm58qdfqwV3J2g7ep94PViGyB1pewkJu8cCEd7qszW2aToJH/goc0jTaTN
L57IhUGC1PY1bvazNuaRrRXqVtRW+s4bX5wWyyu/7cQmylcDz0zWbfUCeZeDtWC4zZbzxQQWDQ83
WX5ktRG8N/NA3zKb4mMhcvuwJlbxKW284CpIDI6dSS6SgIC63a+jEZWth+hsFNXvllVHHg6YFHqO
JUOxyRnXUY+1rPXQSPiWyj7YtADxcdPhNGRWasaur+kGwqX+zsNdbO2GMuPe14EQerftVCup/6vx
I10EustMX9pb4zbtteQ17qqWspE85LU8r5Y9Q5NphPEIrUk/IFtCK7T694WI7WTGxVw6683Ni/ph
qe4sUvSAWkCsqp3JsJmT+XlcmllFFn8lpCLhPui5Uf3QOsM+1IambnXf05kaXtUdpOW32AsyogGy
GTfPZhatd7VV6XwnY4aqn5KYS8xvCcbtS7aHZE54J2SG+a41SUvCbZT5EY2o+dOpPHOjL4m2LUVK
Cy3MLnaEZrF4YL2XmS0tUwEMYvba4Zilmgc/wlv78uQC39JCWvjgZ0rWYp0I87Ut6S3qRvQnk835
iVwFOoRKBB5DMke4oUE0dJSLla7aAE+1MxP/y8nawzQGbaiPrc5p39RQiVP8oKPO8qlqu0vaFcsB
zPlxKWiYCu3UZNaLlEZoC3PdoEzcDrQjY9onTwRtdXv7TsoTDXP2sZd07groWyBltPpqJ+1LV0OX
zCtuyMR84lUcTGd4t11vk692XIx+Fo2uOPjyjwx5HoN3cd+ResYOzUmIrjD0UTUM80NK6Xpbfa+P
HHipTqHu6GZwzlzrrbCK0Mkrrpg5b8wI+go7CBTP+vKD2Pgncmsis563cJNebL2Oc5FMyLv3c/Vd
9lxo6JQ2bu7eHNW3L3SG0y5DR6esBuWW7s7h5DuIdUaLSEt87erkZq57DMaSKEhWk76e/prJpbeM
FfB/Xu6d1ZlDHFTsV0xoOrld/WB6AVKLweKmSIj+CPx15yw5K2g/ODW6T6+YOSffcn75/b2mm4ik
JJ82oILXcffc5SbcCU+wt1AuNfo3+zJceiQl3LiBWRSuS2gUYkVh52/wgTHvQJbnZWy7KaIe6/uB
50CFgJND1qlPDPrGZX280R3/y+rKKC9M4nX6uA4A8fiIuRZZVZvWFOHSJdFIutGaOjcHZXXBCKVG
M8Uk6Le5eI/KNy4BbXzezCVqQ+tk5MWjiSz6mbgJd8tD+gW12drcn8kWNhR/JRKBdKU/8dONra88
GQ2yH+u7J3HMXLc2CSzUMEiUXH+JK6uNmcA/204b+0jqzN45LUH66fl7ARVWCQyDXvCitPt8zD8Z
M4AZjDwEVGyk152UPyEpzPzXpHNuQjPSjZQ4GwbtEVXwbmyXLz0rL2nBqx7MhXbAjUla/nTZu1I7
bJfK44KvH4rkTBg4mrc8Oc6VvFGtPpQ2g+K2cou4SfwPkTtzpNb7uZ7epoa1pJ+T3tol5mFd7xpK
P0HdBc8LPS/cDW3XFEjhSxzLm4A2ZtNKYR+4+X8UMOPJB/ajaYGqSvQWG+q0Mg8GvT99YtTqSHpo
8gKk59SNzqIYc9sWT2Qdp5N3ZFxjb2zJfniS7RWNWLkf0uHoBi2bW9DoVExtCAiLM3sKV7/dz15z
dvV6v1pXpo+U/vOy7VpuFJRxm3VugD3x1jAHG44VqEZ4Gt1mwEMfVnOz7OXaIUHUmWLh1AoZAF5n
v9r25cDnDVfQMAXYl5i1MSw7TMSqMnG/KUvfuQJfjvs1zz7NHlrHYg1+I6HbWWgPSI397mTC0N5W
w0VvTIREBJRGXtZxvKKngJnvpz+ABNkEY5v5vkswi8Lr7zb0Ql+VOfLRyXjCW+3i1hx61QIIaZoi
EHUJnikcDsdMiAgUwoeUP1iHh1MQPCL7DkUebD0Bp2cay60ipgeOlWU/J/k5yBETTYTEzHYSwYtn
lxjN4q0zvvEofVGgz5veEDIGanktGys5pMiNWhTD0GRGdVrwOXiJfq0HcSGflnbYJO9GXx7pQg71
PL/1izzrK7LV/tYIHLFMmXCm9pQFQFbfCjLeM1oVt+OX0mHqqhJ5zMeBS3fRXpEsotpmrwGxQx9P
RNxs0IpECqK7SWqxU5/Xsjloub9vpEpPkq9b3GlPuPa2nXaaPNtMqSiB7KMfNLukemXqsCmTVzE/
TC7niaeekesx5x+2ebCbmIp2A5C+1aVjZESte2FS+xcWKptsPBXijYMIrRH94cRSA2KLJ2859ehi
s113gRYq6+o6r+DZQsP8cNafZf/KsoVW766RyZg18MFSy0kOYeN1qCjfe10Lh87A+jSw6qBUGJqH
QWPihuutJD4+opt8W5CXhn5bnZQ+IkwliPmlt1crGtO2jE12NWFl+i8Txpdts5g3NDzrRfSSLsSE
saOGb3uBlU8AmG2OjxUN3jbIAT/aHZsGqpdIy3zj1CbzCwLPB1FoBymQJTOD5peVBTUtIwrHzGvV
GXlodI8ti4rR22c6TSiWk42++k+Fsl2k8+vc8Rro7lY3PZnG+AnbED6GJkfvYtXDiz7b6R6N23pm
mGVXSASHby4gZh8edcxdYYkZGEBaeT/Hh9V/TIph2c19AFijZOzBwcs+4x3WA/p0AnbQrLx6WvNA
2OimAvWGktxyH3MChQ8dSSVAjZ7tktmwS1MjBBfHooxIJen7MNjr2ZudLZU12zqo8926wRzhoept
z6Z5VZJ71tyVebnu+3kJtvi65thYvJcMAzu+h5Ne6I9d92NGAIe356XUvE0/DZE5EBDa6MZxLuzt
XLNfa9QfI1MEO8d8Tue9U/nJlkF4sW9UShpr1rvIPhf3UA7dJdcdRrldlOnZrWOMy5AFb1jQBE81
rEY6GWfhz1KIaczbdQsKTlIzUQrAY7Q0SMh42XL0IA+ZIBfVJU1OhemM+2paU7qQROwRW8onI/De
izzND31PgKshSW8nZyU5ki4eZrwLoYMi8RKI+lDnLeyprbBqdqWG/7Plj20cs9J3uqpE5JjzrZFe
E0vAH7clyfRd52Un2y9jK/P1KHX6eEoburquKaK2tQ+TXR0mAYfHzpKws/sfTLJfhgHjeHvn8GiU
hBsWClW4BNOyvQs0apBSOpWGPw4PKVX0y+o2Hnd3QWHq1belCL7q2d4Z5gTU0c93pGC8rZX2wGzh
tXTKPVCivdH5T6pI7WjQR0ZYwcS43zmqDJUqdd7Ys7wFSoC0yspjlPKvtaivLX6u0FKDzTQ4B1gJ
Ehq/xGDGjj1PMXS8f2bU1BtV+HJ/j4rP1oSS0eHymkoKLfx2X0DvPSVQ6+QlMwg+Yfp6yVP71ad1
1JjH73KLMiqFN7+luQc3KZxDjVUYTp2dhbITzwn5YRgwfVUdcQTUu6DPflV3WWR2x1JzLab6s/Kz
Q6PYy7c1xFJ95QEs2oZkWh74pI30tDxrHiQEmgOWCrXWZEd3Ko7M3JLt3E7rbhIAA4l/qMLUtnat
UiECML5mxYHrjvMBKasWqkrpr2ntGxvk+A+TDrF8AAgX3lsWgIpwNhvgsRPLV/Bx9x2ceOLaRcfc
gbYnQsvFDDF/dwTBbEYSKcKktIyt6kk5l6UBB3115ENZWY95MQ8HfrRsIwe/Pgxkuh9TYd21LssY
JaMcN1ZveXvXGD6TTHVbJhhmNMski7S+3i6a8czn8SpzZjcMthCMYxOMUc6w7FWMxhK9XN6hkYLD
mteZ1k2K01zpxW9X2uRZiUweVZtS6U9I6ll+m9scbD/MLt2JczXm8KWy+YB1oD9oLqShoKnLsC3l
vdZDb2oWxRjeUUWRtSw9+CzkD3rONHYkxieWqf6bbJY3rabAA36xMyZECKY1IyGWhJIOfveeskO6
mvQfkc906uYvdhMzRyINXiC2n8nbu1jKZoHRTjoY3Dt8PSie11G+rF7yUY26trWlCs7UiXCYB3bh
OeysMOjvdmLdvbR0xAD+5EkDynwAhFW8Eujkn/uxcw5yZMCN7pWR86pfsbAED6qriEAym10eDO3v
AerXfjGlfjZFGvxc5157a8tmec/1RoFiH1cGoSnrgFp8GlrjErCpHjo3e1wz86aBuGVKyw/gE6X0
vAhrZhrKCqOwKP4WAUvRCH6XnRVlwdTEnimhMA41lVBeBmgWqB9qinNQmAXHiF1BwUW15t5QoplR
7XWvLpRivAA+cgPYhXG/+GqfIt59GRYw+z7hV6/A6S61oeefbFXkHiik3BiAA2uX9xBF8m7K8+7g
ER4TFrIANIe0JfFyQn5htjGVAqpcWzGeYTw1w2pEEgDMAb/AFqtmeR+DXdqkko/zPH4lTl/FaCE4
0Xpl9uGcUUnAOemjoJPHQD+vqf41ME7INGOr4f4erOY+rOLTA15jMTfjaFkAKp3nXifWoK2qdg+f
0/rT5v0/Emv9/+aTJDf0vxJaHX59/90j+cef+NMjqd1j5G3HIhcBvhiN6N0O/adJkik3eioMy0iw
fOYduoeJ+9+lVq77D9dw4XhjpUZT5XsQMvo/XZKu9Q8TCpEHOsQBi8L/+Zuy6r9SWv2Rf/MfOiuy
ehB7QRqCpGMzw4Mwhg7rr6SNicXNmNtZPFYJsJyCRKK6g489KOYGiWQ8KHvgZuZCvpE+LD0WmIQS
1YcfO9TpPZZ9nSNjZRIy68VAevjcxTQQyXuBpPRWBixE5xKGW1BrQyhXmKGjPTg7SxOwljscZ/lQ
8dkpKVv1rpvjSQZQVxzG/FljoqkVNiRTF+tB1ZvFuYDUF7YdMeEFXJsoUAsdTTNnb40CyYeBCkGD
D036L7/Pf5en/VWO9jcg//1N8mwYmxCQ7uloqNv+85vkuEu/eA0vBQijeMghz46hTslzYKKavM6j
N7+Wvo1ME/jfAxPw9nc/Qd7f1BOuZ0zZuAah85naVdWF/ZqmSfeq95Z/LQxP+2p7tOZaL52vpWz+
u2QOA7XeX3R09x/9bnxFk2ebHilIf890M1Q754DptahfLf+ECAC7pDkU7ck3CucFPbO6raop3iCD
g4IlJeZxVoszkq5Vyh9uJe9lg3AuyGvHfbl0cpdmi/aopxi7/hu0E2/k339WUAWIC+8CQ9Mz0Sf+
57fZLdwWEOfsRq6dNjweg2FpnwYI9Pq355LmevWI8xY4y+DAPdyBlebWnNj8Hapulixrc7D18eJj
WL4OSVUBhtUIcKeNGPs8+6wRyxkPmaeZ5WujBT1iCSd1zojdRz/Ez+HkB2therAvptkWL7hpTGRb
xkRpX6+56/ebhbZdi0TKiu0IVhMX71qkPG1rN2Gj6xq/cM5Wb8Blz/K1cd6qxIPKao0koRTegp8P
LmgPe3PB22BmrX6rGx2Z0pzpSdxqszrMSjPsZ3yVvrE37MxfY4AzhdoT9N6+2qoInm21WpQLhVQf
eaO132nfTc/oeAYuFn9Yz6XKxi22pT2VHZay/n+xdx7LsWPnln6XHgsVADbsoCdw6ZmZ9OQEQfKQ
8N7j6fvLknS76upeqTXsjo6oUh2dqkMm0+z9m7W+lYaDs8YNnx+2xvE1ZmvyWSkN/qOlae2XVivl
nS2MCIHBJDRgguHwwciWFOfQkr+J+a2w3ccRanDDaNruMHR5e9LGsnlN1nratj2GUn+cYuMJE2F0
TIxJU7c9C+FrLifW/dyb0r3eV6xuy6F9NRq9P9DiGttyFvHXyG5uck2Rra8rU727RSToKiGmvMv2
zBoWFny0l2YIvZwtdGNYPx9YQtfXdcXISoeWqVta0v5c92m45xRdD0ndxmd96lSZfQ36BOTJeeVi
AVnucknJg2FR0pMpuuIko2u6K6jfkegg2qFmNov2icGZfjAjdWZcZbSebA6YQUejPEAHto9pmGg6
riK125tWur5VZa3eG5D9B8+GlHZIBnNmUruoPeogu9kgYknYKy/FgLis1zbGOBr7Oo4HpJZSWT+H
bVZBhA2LpnYsualnn8m01MKTrirjmuix8UI1ILY1Kq3DQK+EjkW2Pqa2ms5jpVgXE0h1FxA0tMSH
sGcQeJ9jxH6Ilcnya0raUzrZw8NkdvJrn46r5KVlFzOYL0fW3lKkbmezpQCB7jw4YZRUzyuHwXNl
JDgo69lSv9cxtW2P3L9hI/PpQpeSwapyGDlhXI+KpAnk2Ao/5qpR9/ieGXVXnZIfRjKHNlWvNEG9
iKk/tlrY35daOGtOD1Q5sLsl2yZGifDNJirYrSezmHx77Cx725Etp+3KWgKoPJdWfmxMvX3haFu8
vm2rHdEsoMRDWTm046qSNJCt5ZbnmdunRxtjeKGgNWOlXpgx81pExPdNbcc/bB8HgVqpC9nRrnor
nUNYj53Xgyk5VbOI7qtBHw8LxRDqSWxpPlbG9EdH7AGZvYqK01Koutd3nXodWwyNMZCcz4rXYZN2
cfHVSJ3ql2apcBnNMMJFlrGgq2dBHSbN7Vdvm9lnI+boqjBW0YKFp3APmlncgWAhqyuU83pLDx+e
+9SqTl1TL2dMI1bQNFp5jLC2vaNKSvBqUNFB3IfQuWdLT/NnKPUnY24+Eno8LWmg4/Z7DYlq2WL8
zhnFlzKjvTxHCdDCm1yYm2X51Wp08aibev+0JmCTKOPzxB/LaDy0U1ojsZ7Cx6ohNpsFYSjty9jo
mUl33bWvQuuOTWn/0SWydczZRP5iwVVvOfNClnVr/p6YhkS3M4Ie4XDBSjXWTHMHpBdYEdMSp0Cu
kPHlaUg7mi39Ru1LFmZ7fJdl5ceYLKCvijW5GF0cwrgiYGEXJvC7ttz701NiK6XsZspY8ARXFCAG
hjb2+Ir+YSiN/DRNPWW/2sj6sRmTcNP3erPXMj05TLEK1Djs68Vt2HqpuKhbMbAPFSz9IQZ0O9mY
mwdeIYs9Z4Ka2FFXdI7Bso4h1h32Q6B1Cq/JS9CrQ1w9suSaj6MaSdeSXnlyRFpYoPBDht7VOHwm
ZWnX3gw8c08vYQJ7QLTMka+gBO6jYRfhaDpzCnX9YWVXn7Ifm6O3qFW1oEslc3KzKtH20hTVAe5A
vJB1lDGD0fpS8jtbVu5qiRk7CcrTs92jLFaJr2BDHU7RSW5BDXjgAcdzqmWoSXG1tBt1RrHqdVqZ
Pcx6oYFPNGp9AzGhgDLZG+qukPOIn71RakQIlbiNJTQxnxWuz4eCnxippq51bM2S4tpg6mOyAcjh
kSALk2uxggWnCLDNlVqEqH8brqO6RaK0yHpG2xdnd2tT1S96HCGQ59Yrn5IoZJ+gK9W4NXEZXRHH
dLuB15h6yey7F0MDVhQbSrQDVU0vnzMWUJUWJ9BiFBbDGcnazklR+k2jY5Mr1fK+X1R8KPKQ3/Vi
6h7y0RbfqmqC+NfzrHYlWVq+bSksU0I5xqTjqdetoNUk4pXCMr7Ea64EhILYewWQ9nKQYxz+Ts/h
6+WrCRsCjPxxlQQGZDvs7lktUWWAYoonrzNQJ/YKvEk37Bql9LtYxndn2ihw4nmWDD+r9eQuFX2+
ybNmOIH/1nxJb5O7pq3KA4MgccQNqJx00aiqO0lz/yhixVgPmZGHp7XJlX1GTOkjgdkhs/ukjR5N
sU5YzyXWJp2JYm0SI1oSS5t+9ZG0Vsdanwwo12Fpx+ytSz0o8rW91BNJu+VA1eQ1WSj8DvVZsatT
obW+AQ0g3HdzAfgYyHe3lQoJGkcf1hWEj9DiGFpLO3ts5cQMTCPRoALM6nNbsTcXrNu3oda3L5IJ
pnJHwmWCULBAcG1ytudu0mTFo6x10m5O5TEKcFKlz/xyONVciIHVR4pMmGo6vAhrRR2EMHmnDMC4
CUIYuJBnItG5LaQqP82VqT2ohZ7sWbbXh2yFW+csjF3Yo9DLHwzUn75JlbRbCl3DVHHbFNgl2nb4
2yv4Ekl5zGq5fg/lKPqm/LStnWRmkx9TUoM/tLRqz40xb+vcliZU5/G6j1UOYL9AMHJPIn1IVESt
+1Oj6EFS6xGjvFVseVphzpHqp7w0raFdah4d/jYVCShaeCN0si4yjwm36wWcpbSREkXC9m/bG8HS
NGCoNN7x0POHetDmOSiAtP3Y0NoDQK3Ng6VLVSAhRzu2TZacsjEc3uHJiGOP2uescUPfVSP1MRzW
buQbFKW+USd1/JW0Sn2obASGlQA1l+tNXyAFCxEDKrJ9aMJ0ZmCv6Io34mxlV50wDwpJwD2XfRJ9
KmWf3xTBVaDVmXRSspJiArEAYSCKVXWsrLBdgoqzklfTkqqLmqCRCwk7xnUSJrgKQoWeTg+J4oG2
zVFAdpu5rbOuOayiz06s47VtqVX1jr1fe1gWNfuSjMX0EUdWe8nQ0DJIBFk9dmHXWyAn8Mc/ABAt
7+SKK7NvV+NdL6b1jeHjaBxSTVj1Vq3QJ8/SGP208dCd1ZitTpIO+ek2gH02MBUfhRXXT9rcy3ut
k6HDrAazY5kzeGNGqEXNPuoOWl+sO33sZEjgI9KULKmsho+7NJ6aSgr9diZ/8sC6KGn5EM/LZqjl
+R4mr/mZdqmZBqk85Z96nNTnYZEUv6I0IFzInL/mFiCL0Kv6kFcSnLa1qkLiI8ekpVhK4o+IqY/m
Wqk5YtFPW7gEjQhG27QXN7KG5k0OETbIslyZblPY2W6uNO0gSwxu8xgdat4W7OlQMA1EDuUZxJJb
HEI2aUV8t4rcvsjxmI3eUsR4WI0q4rOrmv1piGikg0XYzXO8WKzjV3StFhlGst+VciqOg96ihicD
4AEDePpC3gKnC2s1+VNC/LXT4+a7EPz0EB3k+yQa7Lsp61Is/qaa7BNc9nsiM7prWDcJi+9mfcjX
WvrsGhI9fDusI8szhnwWe1Jp5LcG6QhG+4rFygNpvQgokGO8G/LQHNWBRBVgdnNxBe6oTI9WPchn
bQyZ67dF0QJY7Kz0S8KJUp/WqrC/qklid4SUzzxouSmqO/TbzTGllGPGWenWQZ7AxwxazKa9RBj1
oefLHPqajo1hkJv+J+zM4SPNp+7QJfP4VvLhVRAMm4a8jRc2CX1PW0ULOj9UJm9d9r5W8Rl3fOLU
KmovSqwUj4hByx+DMeehmNriHkFfgauGscg1ZkN3sCZeCl/SJIsYbsnqd9OyFNqmHnTISyRcPczm
IieeYWnzeyNXJAjreHFxW4bRDpuuVd2lKgWqFxFwQiZTW8Ql6FeaXKez1FFz59Kmoe9QtUDTCOv9
VKHVYt2t5selbYt5m6rS+F4aeKIKegblpiu03jNrrjdKbVffZr2WrwlkkLtBFeOEQFutzhiLp8Dm
Tz+HBhcPE50bJKbo5XyPlxQ1QjkhKVEyq7mqRpGaG0bc4RYjfq67S2eWnyJm3661KAQFtqwrUWvz
L6HM9WM6d+pTn81rA/FHHrHIENPTbazUVn6SSMSXkmYQaeiaj19SaWr9BhCP+ADOovGu0Rinm4i7
4bl06j05N1W1kUPm0i4+Cz2I2uKmQR2ku9UIb1k3er3N1KavfLlbrY+BGVTm6muTohUEWlJiPKg6
zCypds8WJUHlrNUXKe7w51PDAQ2QeopnR9U0dM3RUizEF1X6GtDWS2etaVvLzbpSf4D0IEaviQ3c
UUUEb98t2KfQY48qQxlCxv20NPL6oR1zSONG06TcuuYc3lgZN7UQOXZD4xu9kPJAgHU4VRm3qiMY
CZF8BlYHcbCUDnsure6Zq9w+aQS4EYklNCnATtUcBrVRPhqtkT5mVSzPqKzMRyOpoztTYVF0c6cs
34yn9AsHUR9EhkiOchtnfOuR0JBozuv7Upm0e2QO+aEyRumESHi+KMhiEr+ZBlTueGH0ziUGxzjI
y2jBb0pp7FRJtU+ErK7PDW39lqyH9jK0ifk1xkv7hI8DJS/puCvZGqoy4TGzonA72umL1erZS2ws
62GKsnHb9Z2y70RivLakZ0SOpYXhg1Cr7NXqm3pb9yVKUrktqiugOGlXg//e6UVuYZxmbY1VMR45
HFOzC+8IoGnQOWnYurEd3rI6VM0MsM2nyXUGKZp4k24zn+ib4tXAQoruTqzgOkLtFjQztCcKwvET
n12PTw3Y7jXi3uSSmcudWEw+pZT+r3q5Fi85nDCsEbYUmFHSBmU2lw/DVA2mB9uKRiWO2iaIGQGA
4gKse2BzWUGWWKYb5R0f0zkzRESIYFIfJ1Ykib9IjSxwfTDC2YcplQUr0MXEbUe2UBFUEB9bP9Oa
SWIl2fSfZs+LlwB5PitSR8vGJlbKHEVvCuElUt9Id/HA/s+LKiXDSzNWgJ/NPLuorTWTYzxRUilj
roqzpJa8U61usg8xDpuFDKEclMcg9Wn9HTXkUd4Dv0LEgYEScxDAL0YUO7UtVvVQ6ODdLsOUieW8
pEWIk2vSFCPcoqaNKuwqEUs0iDshys2UraqZrNIJRaICuqijZ3H+gnC9uvHJa39tUK9u7LmuX5pQ
00vvL2Sto4Md1AFGgDGfWBCZl4ykRdOdEl2//0uBzjwE5BH5naJL/gi35dJ2Kbcl3cqDoQ3dQycU
lSQ96f8DJXEpLbtf//N/AJP7w2D9Hxzpx49+TEhn+aZW/MMf+OueRLV+U4UNpYyweLYeUNj/viZR
5d/YnQgTMjv8cjyQ6n9sSXTrN1j7hgJmUr3BsW/T7b9tSXT9N8K6ibCAPwv5nOr131qT/A6b/997
ElPWEDEz/Och2AQPYHn882w647otmfmZnoCp+MOH3H4rC7KQvIolSC6k6BvCYFMy45ittxBzCL3m
MswnuWGFEZCpoT0b7Q1mIikSw7UwNUhrXES9btK15hJuLROhMbt7E48bZ17nVFqOdD8k6u0tZG4+
+Cm6cwST82AqCIRHtfGBi+BWReS9DA7u0yoApx+qB0pp5Ja3IKFHnjWOozZfKTO1qpU2dEE9+Ta1
1eEsxZI6uRxlQKUsBJt0qGBO8Kk0iRJksSazMJ1DOUGZlKevglMTsaFxU6N1TI9rX4hY6A6B7+Ij
T2YS9givZF2zVlorb9Upk/YhowAssdN6Ge2w/OnWWNpTOBe4nZr53qQLvRITB4pZZmdJm4Ovn7zc
yhpeFmUoM2bnso3wp1judHVBHIzOBdfxgtfcn4c63tmYWoogAbX1xvBpRD9OAKIdNGW4vrYgZmMc
HmXNYqVrDafPkEFgCJNxyUCCwah5G1CRVZr25q92khAPEYit4U6oE/1kDsaKlKrB7kp52g4/nGDJ
c6TxbdjyW0ZGcrYpmW6KaJXQLnmiH8L3RCop85WnpdYA1tr0Ii9jghzYKYeYYzAZaWSQ44Z26+V9
Fz33Mv0HZeptWtyOzIDZ6hpt69RGNfVUyQLHqMa8hZsqj28K0kyR0TaupUlBWPaDG42p8msYbLEX
NaAnh3IV6+U4ZpjQcjJLgHry4/Dy0mA4OPJnPai5vPfMMgkKBVKDEiwLk0lzFbUYQ8abJkLUsu3r
FkrmoGDWs4gCZk4scH2oozdUEg2ZgrZCdhYNjjz4hW44DiO8NY+AaR7DaDZIjwbDXD6Zm5SvGipW
3jNWNX9Kdthg8mj0HNqapiGp7mlwQxfACW+ldkmQ5qoDc+FWlhBZxEnXXDUa8pcUgE/pwn7IfgHm
YZcYM2N8YkhgxH5mofHkpSLwgl0E8U0TW9fXHkEIatooN9BosvWJnIp+EZWCPbTAiSn3XrSlyYzt
mA/RD5z0aSHgeGCAPAFKyM6znBGbV2Fsxxs/18smbiZmZEqoCgQUahs/h2tkdzcTecharK1JIUl7
sT4TKcaSLcHvhqh/oQ1Hk9ai9o0hpsaBBHU1dwtNEb0zID/BN5pPKR7qCSyg0dj9+zw04iVENBF6
QlnR5tQIObuTsLIxdRQ7ndogQ/5GI1+YpcYEETn/Dgh8kQbJGhWfpIkhn7akrrvLU5ZiZ/JbBoId
SIOD+dmtvO4KNnMMCW3YWASw2TiCyYmEY4iA1jI2ksXmyq1tyLFug5ln3s9KHD6aSBYWR2ajGHtJ
nYxXq7UqZZ9IGrIFmlhtephrOVPe6TBSxY+THnzNnFO+w25bu1f4YLrmYFwbZ6doBfBMdUkRXdxG
0qnl1kaKsMWpO16kc0LBEF6jSUW5H4dSh4YKC+V0HBbWNptiRJt6lwk7+emJXRqdOLNHMLgEyvH6
JpnoNqOxys/ggW2L8c9sf6vRmpTBZICf90CCJsNmbHPa2jmVtMEhotPcMxtK1Z3UankcWIssRw+r
yiabzVmXyVvNSJGzshAF4SpBvu3WbKwOA+IO0y9rvX8pizAnlE9rNUJGx2HN/RnWXe3oIOepFSsV
dgM+JCO6qkvhW4aoS7/omvVTD4t5wbPNJYKkdGKZVFv6CjqxTMQjo4gIS4CsDHRxskk6NXBOtrJq
Lof7nvBd4fBtu5dGy7tPMWU9k4iq6YiCDisgxKGiVSgVwRQtDiWPRejkDFQEC69RJcGw0ijQSpA+
zEjU/Km7Zr6p8UNod+nI2b0jJNgWvj4pnFJJiB+FN1A2ytTZjelb9ghK34J8RLplPMORZGM19dsW
0f1rwrGvbIAPKp+tjAWKIyM1ZK+lrez28Rr26zZmx2xjQKz7r65tIJbPfbM+SkoYPnYgYTqcOdab
ZJJ3ivksXTcYY439GrbTJ97T6DAYtiocODEEh+rq6KJErx5bzepPU9cVPwMxbdYGE8Oy7aW459Tk
W3zVqV7/zNKM1SZXZJMrZMpHFRXSyv01oX+Y4fVG8zuHtgmwjDflK6JRpgpSqlj3q2X0L1YDndkd
k3m4IBtoJz+DXPaSJRLGlVAb8GnwAukbs+B1uW2C8x1hy4jaFjleKvy5xg0EbaaExYbZArcWaiIB
qEo/bjTCEB8qph6RV4wZU6BYzxkINaVksIeQZfttrAm6JmA1jD+yblgtp6pTOXdWLINdYIUWgIbb
yklzOITWH36eETyiZDFXBJlraceQ0Q2ibWJCQIGU7XyO23iJfKMoZ5skBFN9p8gbOcjLWySGHpPE
sosnVMp/lVT8Wzqg/zep6opO5frfY5lOVfnxVf2pCL79gb8WweZv5N1QAJPAhvlVJvnt70Uw/0a2
ZfsWKGFBVldv6KW/U5nEb6YOA8SGx6RyzINe+nsRrPGvaFJBqZuaKRPH8G9RmUhc+ZNAAwGTpeoC
fYYqCMbQ1N91Mn8QC5kxvpNwREXaqFdogCSBHa70qO4axG7qjdvTglaWXWP0YLnyfvJRTmySDf6W
JVjx3bKjODxHfNrIAd5A3fZHZvWvWPL3QxAXXhpMryRc7ke/3xO8qxt7wA/4Sbq7Z2zzTrFFWO1b
wdoyoWqcGmGcsVWLZwa2hcseyuGydle4Q0Dr7uvEYaTpLu4cjJ4FQDHA6Bm9697gXgcexXVwQ9/2
8k28M/x4k3jAOQ/xVUyusRyHAxalwXkGf3iU79RrvpP5cZiOBeq+PhobdUPS/NtB8nK+iOTJL9q2
3ee++pkEoT9sn6mpH4TDwcx34Owyz1BtxDEM0PsmpiPfj2/qaXAH5xq6na+cDVJnnOf99fnZdk6H
2/9Z3PaY7zr/XXOJ7XDaY3uEprfPch7VAVWt8xo8PkbO5+zVx94bfAxM/Gb23BDJhDaK0/9AfDE+
PtNLVte2neE5DqDhgkXmy70nziPPlZPueq/n92bP/LIdig+kv85n+wZE8r730EgeCScG6oum80lh
qZZwNWxSuoeBSsEEbiOuzde6kXeggg9a6mWaA1ILszfG/ehIWNMFwOGm2w6Ocu7hawO8x1+jnrEc
Dd2evwzrPJmX9pUwVc/ykiOonSB+JiXF0T3jPQfZgBAyUHKv80wTQfGFtN0ca64jdW52ZecNixKB
73d9BqCqfYMJvQ4bujGv/zJqr82cQ5nwsuFOfZ9ReUiuwtHHa039sX6PJ+Z02eZ2gWwyx34p68ZB
Xf+EzB1BsXlif4dH+j0iUMTL4t3MeGV3Yd/x1nIi/gwznCEoOk4aRH5/kHfCE8f2bXmfkAmpDmad
Ft1aswUP4owRGgPc+JsGcM8RYPc4vpCdpud39hWwr1dvrJf6FB/Vk3hoj9NmeDLMi/Rpf1YrwFQr
wVjjgO7jF/I+u0N5fCa7wE2l0zT5MoLmI/MZmZ0e/wt5iG6PPOjZMerNdDR3wEeo7hSYgTbHvs9e
UbBcJSzOcIafEi0YwiHbYQhaPw4feMP0Y3/GZIfOYlr2lCJVvBVeuI8v6S49ogsbfsIrX9L7XHm2
LpfjnscP4fih8SSOgGp2sBHErxIclkf0pUKw7HO7H+PdOBWHeGPvQisAqiz5REsGEm8wlAwQcPQv
6mjeA8rGi6lN3MINwRVfK1Cvo4PLHHnK/Mq7Dhh/8qJcss7V3zwJ4tGD/JUGDvJ0Bx3ElrwF4Y4M
xV39ix+MijCIgyG4LFvVdpCuHLgqeXZo8cjWvRPn8AkDqXf7BMviaXmJyW+Rne6Tx4UkpXTrVwwQ
VMLja3hNL9Fh/mVYfvMtfeKYoY2DZ9GJABaPvimjFwLT1eVRFZ6yXU5loLnB4i8+9NB+t3rnOtAP
n4inT3xskkP6K7sz9hLM/4/SAwL0HZY8JfTi1lv+WcA22qpvl+hkf1Be3czyF/VeXBIb0stuVN/W
Zde7ylWc1DfriMqHPt6ZBudL3inryTr7q2turFe2DqfiOLqUAp/qZSfuN6aL/O1H3FkXLKr+8iD2
d80u3TI1aMhaujezHfWi9qy1/EDtXU3tss08jmX/4yPepq1r72TnId5Wl33qC/fFB8zq3C2er1/V
2P9SPdWLXPyMR37lyJ72Wn68CQ5z4iPYxQe9P3hTEH/gK3MwrTiKi9rJz7e6u/rT8U4NFPeudNpn
pMnaed3zI9AtuziCjoPX+9YZ4Q//CWsbp3ZG1/AQjJKUwN+54eR3+n7yeED89XJUXPrxasuK2hY7
rXSzk/GW7TTK5R9dd/hl/vNmbn5/FHf980JPdMg30O6eTZ/4CzpVuPXdsTlOATI5egs8WD+pugew
Cvy4dSBKB4Q6DPyj94sdvzzi5yJPALxZhy9ed8JzXngAA5TNgDQDy4tjOPom1wPQ1asFywpB2kn7
isD61HoATuWib94YH/Az2JqHYRAB4YZ3pWdu2BN6H+LjCaHC/sHd/gCYHTz1ANoreLoDUaUznAE6
9gGEa9dyb5onBY66u1wSnqIhgJrtic3tbzI4riad6Dt3LA8fkKHqRI8QbMigsjfdkQdlvZY8k9MR
uIbh4IiMMeW8L6Er/br57piZwBHTzqF/tT2cufBHQfucx2jLAJbfect5yHQcNxCuFQDwFeMWoERP
fnm1N2zpr2rRf6uA/D+gfv7fxPM0/mkcz+kj7/88PL39938L4kFIjh5cIE82ZVWBF/X3ulHRfiOL
VNORmFMdKuLG0fxb3SgMhqeqIPhQpZqTCVr8j7pREMQjG6oO5kq/yYaF9e8MT3+vQP8gQubr02YL
cQtWJsBPBn7x5+GpPEWFFGVAq3HoYQcx4aEx/oG1URrDtQTXlywfvRAXJf9Y44s1PA3VpkcpYCzx
VR5SDK0Em6RHkgD9rnuYQoq1btvS3yM2FeAdk0Lxo6Zy2zT3wnVrKdcVCaahIys9wS5wb996qh/V
edNTKYwHqf6qABFJvgIl5cmYr3K+MVvebrRdphuzsekhyYka8zZNWhViJtsivNlwp7JfdXNsOxW/
ZRKTYiQ7C6pVy3hJblInab/zIvVYUmHUu6DVIjrnW6suBjwFCNIPI860rP5ZJ04J+3XBIqUUzSfJ
WeeezYiEQg/7t0P12+rilMnMNpHQzcWrlX3CMwMiSCowV7fEyYTV3gP/Uk223y4CutyXWkPy0R9k
dpgEVM6ietatyJ/DKdCXlb3gVG2L8BmzS6DUxH5VgNIarlt2SWB5d1I18iT2waSMrIyE36PayTCs
TdXiKfPPPCG2Y8FvXpfkHa07UWDgjd+G6BBjdtRNHIIAgZb2DlEouEJcwowup/CLc6ZYZhr0bS5/
K+uXRYdvfyAnd3sWsvD+3Xj5vI07+ii50Nc+wjKA2rLVMRrDqdnIwGdm81VO1h1rLmJ3pttW3Bn0
/hSOeHhhvxHUEadE6SmocBHar9kGU+t5vl21WsOKdw6wfwFBAzQ3NsyZBsjKo2/O9Z2gWQHfpais
enNEP3FHXhHTAKvx4+ajZMcqAc65yS/kwzTGe6IgmdcTBznQ7iwJqmCVLeyDaJBk/2Lq4TYp9DBz
8lgzIkR32vZdnhNPJUax1FFocYtiU+L1FZsZGS0QNBSjEdQTVuN8KaAvMC1vIHhvxkQMmuNosJo2
I9KVQ42SBMOhhdpZd4UJF5HlqprvI+N5HN/qFZNqfsq7kB+Ux8An4fYdI/1dGQDsQAcoyrfsdtlB
i5LFLoX1Pk+IhBeYgbPX8GmzauFGzeqhfEEzTkxMqLo6m+IOuQmbjm2JDRCaBI+eQbkCMLGfvVJ8
FVmyLQt2tHOJgaQEtBkvVEUoBqbZ00wV9eaFkTaiu+OoPNTZfC7+VfiyyZ7nHw8YXQZkDMVak393
FvyhMRWEBGBSTNB85j8kW5hd8cTUzpnCIqB6XNVLhLnJJlNvba2j1qS7heQpZYz9ep0DKZzwO4UQ
IutgxCc4RuSuaLBB4sAgGstmyF8rn+V8T/gBuYL9d6zSEvFnlMZV4F2TEuqxe5lgFbaZjcLzUMX3
axNUpuQWt3wS9IoaYAdTvIP8U9HvW/Iz6jUfMYhrjDFgDD7jwA7Wo6H9ipkdp6V0MLpDUzDz63Zp
/EHGF4IXvJ4baXrMeRCl1d0wRKjyz118X4A6I3vkD3OJ/8L1onCd/NMn9Zbz+IcndTARlFQaT+qa
P8l9dtGq1IuJH1hBFAOkW/CSl/IrovTV2igLSNmm8P75Q2A+8Y8PQRMqVidmHhq31J8fQjlKksX0
dXAyxfQxDzpsyjLSbrtLHnup8bniTuigGIGwATxLXYUl3diV0mtj7lDsZGABOZfUZzk58qmXFlCd
h8ja5LYH7NORjW0tDxym53/+sP9zACbXnS2rMu/F2yNnIvPnR00oo5mw8Ruc1v4c+pyRiOGuJvyA
9V88P7cv9Iel5O1e5Rvh2xJsRXH6/OdXKBpwYE7FgDHRJZPhBkCJXGveACmImn/1vcx/+LEUigT5
tm2VDU1XVIqMP74fkPzPkhrGg9NIR6s07s1Q2SXdtI0AGo0G9FaoHDeFqZKK16lmR6ILVEk7YAA6
u6JsOhFj6fQlI5psSZ9uC0jgrEGU0h3kxYscAbPgno8l5iGgNPKyekijgmXMc8yHl7DCX1Jb+pz/
rp03iEqZydxO86FGEn03dV+Klmxw+19w3XfWBDC73c9nTb421uALusFouRJ6RoCc7tnGz6ILtxU4
ivlgsl9yLEiiIxwOmUhl1GfvYyF2lTwf51tSJ9vYaZp9s823avSc018OcbOr0VFLsbSNCAlefwrp
EmVkucYbq8PTbgEfDWey0e8QlqsVjIlCxT6mUKuoDopJtw8fcS4lFguCfmuWV3YrnOp1MCWdo5gd
Sn1OjLcxaoOpfpH059s1bDL41+lTNcMRDdlnxbq14TCN2kNtwoBJZjTPJ5S7zrz8UuQjOivPuBXy
0uOSJi6kqcUq9pB7CIvZLwOUO/vHUn6ZPAWwLiXWVVP5MWRQcM2zqUDCOo/9dpBhBdyP3BwGeLZG
ekF248nN7zcAiQf9gFfWIgxOSdB91G6nHoF6QCBxJabfRSU5uYWbLF42q1g8I64hRTLApmi7BYZE
s9dVANzZTkisrDXaLg1EmWGDo2UQv4pdvxaPVg43IbK4P1GXaiOYVlPb4pP3up4YL2ha/PCC1brN
1bb+L/bOZEdyJMuy/9LrZoIUCqdFb3Q2NVNTm6cNYZNznoSkcPj6PozKBDw8o8K7gNoU0MhNZka4
m5oqlXxy373n9hjO00/R8L3PrcuZA5RFb0dyiNnR5WKdhhYNiJ9pjOuHgcfme1IJ7vc8+3oFE+sK
8ztAFPQSZjN+HLEHupnlRYqNL1BPGQvewT2Kdk9t4BJYwHe2Ct0n2FtbWF4HzyUVILmVe4flkYpj
Fy2GchsGGfBmB9Mo1znMyMC9dpIvlq+3Y7YNc4fvTAfkAPhrRq/iC81RK+Hwx/roYI9yHzn+WjuX
mmq/bIIwmgaYmDzWnJQL0bIXzwn+Whgz7d0snPvcftSOPtnstaTnHq16H0aPflzCBbEBT9mAK/AS
oGoJyh7DO0Are9+4IVW/tvrbpv8EG8n0Ba+JiI80gSwzEoCRG7zd4LfHNuBEyBQr2LDAiWYjsvUr
QbhHbYnhXVhIJ6L+UZkHt7urlcayvRn4bi0rJfw9NMZzZo9eFhA9APcNrupVVYmLOLhh/Bv879ml
Tj1mrguAuPOItJ4a/9xjSHbmg83EVdg8xIuAB7Xx4CTP/fhg2uaF4fPpDPF9Bu9z1tEao/JaiXNo
GmCdFMyFT/jg+1a+DEvOPsCEPVCtEkb3y0g5pBDlg2UZRwQk1ru4/izb5zrDOsysOWVn6Zq7rn+l
AhyTcLaZW8r3mmjLfGdjjA9PbbCN/CeqXFYzbtMk+kGr135ypjW7wbUBT4VGF4buhfM/AZKsHM4W
hbseRo9L9SaH+GcD17GnO1bcK7wPnjhF3GZb/YzxAw8U1yV7HdAlW3LB69KHJiheKvPY0jPg8J3X
kGdoBkFvC41uZ4sb60DF2UZKiC1PjREfo5Z7bJU9BbAkBkD4fgJegOGjt/Kz57H+aaadTaK+KShr
KrutPaGn9XJTxPnGAJk/5ux9w/bcWP46cvGGBmBY3QtbMbe4BUMIX2OkUkWjD3w+Pi2wDU99+ojD
lRAvM3S0ctx8w07hIpyYndKnFpvLXFmb9D4fvxyOPQ01yGOBp2S6Mwx3D235GBfIJpCczFjdGi1F
N/NFiJMcSPjKVXLtJodkJnvsImT0tBKX02q2KeYr73k0tEs1ZZc/mMNlrLhK4YD4l9gcrQEhmJfS
VfSLGjfZkG88zisRLC1qiNYGyWffaUHffQ6DQykXX1tTbTC4rhAyprHe4kRagRTccSHtYqbaCGRx
z3Mo42Trq3wbITEJ79mZ7gtZbnwwF8Bkjqn/ZXWImQDf6BrjwLyPWDHECOV0Kn3Q8qWDA9xIrDwn
1i5E+R7ZOPcDypPa43LU5usAnSnrrhpM4cSfLxx5Npw99crZcAsWOdGHCBpKeJTdlT3e45RpwgOM
PH6DKxJ+LM/hpJtk65CgW+O7BWvD2YvZJ3BQ18lJZuKyzpxV6u6H5m0un+rl5xT5dUHqzKDDTTvN
m+sHayBR6/SpqVp4EbC0PLFrxwflkfycOEhw0QbmSE8okl9krnvITM60AU+w9upoiXtfG5y/u6HZ
zfGCV6/ewEcDn9/QvXXZLbW0M8kC9OwtbRYPVnVRAf/IXrX3Zon80VJAU60fkBBX07yr02ozxfYq
H7lOWUBR3DibHExioNRvI1agbN4hq4YciGKSvT0dQeGWpfKqV5tQFmC62bN43MAz7kQ1eNxbUlib
dEY4s7zNKHlqc6mOPZ5ejq41tHG9GYlU4Afhg+52DQqwh7QfW0fFzdSp90VnH7T1OAfyFt4kQWSs
1W62zxTNs6TJaK57brjVQ0HZTRyv4voeOllPLo4+xlUe1ldWft/yVO5IkflDvIWbw+H+2vbRSZrH
cPw2jOm6tYsLg8WHEHIF0PCHCYen6eisAssSbFEl+GBeiTSvuiDYlgs/Jx/XHUT5oAhXIbu2MOs3
Tshx/mGgDbcoHOSFftvanFe4rGsXKMTorJff3584H8XRypKkB80OQnq078v0AUILd5PlIZcdKTAC
6DwgmYZb6CBb1ySgIWAWCRzm64L3xyQgTIphBVmA7nLaQvkNHTb2zQzlHmyjG0NN4RFDjHBlABtM
6WOtINmXeOmL9NiZ2JDriRUMNtecSa661CUPX0BUGaBCNPMpcdaEca4NvssxukoX/mjGYkNHC+Hg
cON4N5Sw1K5a+Xa2SjJ+Fyzpct5H0tiAHObSd/aFouKgcmj+mq9sTvxGmH5rQOha+6uMglzFVkiS
AixM/zpephS7PafJyLLI3CTyYE3FbsKjAkl47Zr1SUbVpgolh3YQw/3TGBZsvKjLCrlS2QfBqSR2
cr0wov2sONXducgYPwq1HZdT61i+i7S57hXdFvQFroq4o6GBQaL/arllajc/9tq6oEllR8SL4yqA
2uZmnpJtiwUodWfqHbFYBBzoo63nFl82tiPNbb8hVN+pt5ZAkRgB5/E5YqjahB5Ph8JaZ4Lpk/fI
d4q1NnbcjDvz0jbnDXaJVWQkO+m+Fv59T+mZjnj8lS9czTJcW5O5l3jf0w67neFusije5CHZFiYT
g9bMiaNyNW+G6kkBaShtPu/qcS4fORSIut2Z1DTIfOlM3an6PcqR5vWpmI0XKOPHXlqXTfoSLXVW
jJSD3g/TyR6rhH6I/Ex17DVmrYu5a/aJGPaIcI7Mj3BDN0WZ3P1xqvvvVpz/31wN/5N06eUg+J8b
Gq6/u/j7j5b49k+uhuVP/cvVQLQywNxrwqMSSxH7v9Rp+x82KrNjLodlKKqBAxHin+q0Y//DWf4J
f1A6i3PhJ2uvieHBpnUGORtxGyjHf0md/kU7wjUjsRt7dJnByfDRw/98rIUa0I4TRqRVWzcclFoH
zbdDjcVtGjZsnrMOd04m2w50fxzvU2mmxdbwFJrmIAjnmGOP/DiIo++GweucjuVzM47Epp0OI91u
LuNsOV8E4QOFiuoiqE29poVi2v30rv+FXLO8zJ+0gOXXcHgzENexjtn/5s0wJTk82Mo+J9nZ3tW2
JgFtRkscJOrCDaa65q4aZXwYyHFemLNprv/+59u/Nnb98QJ8U7jsDGxh/uGg/kkuWryghRomlmBh
nl6p1MxO3UD70qprunQVhnYPLC7S5LQz3zh4wH43kHnvceq3pP1Zlc6KrHEwc7KL2/Oss+YsAoAz
g2qCPX5lPI7QTuS2aontxvABHgPTNtaJdIPXtG9neZLKSl28njz5naELj//xVpMn+82v+gtUxVve
a7xlLE88R7JjkAvI5KdftSRbQCVVQ7A/yeo7Um3BdTuaTrub5zpwiW7M4/XgBxCbs9H3caZR/FSs
gZ3a69wP4udAD/m7pyBMkOewQZHAah04ukQOnd0cl1KuuL//dCzzz3CV5TUDAwgsDN+YeBA5+BL+
/JqJhmiKFLALdiCnry1r/O5AmKCl08IQiExfFtXAipQ4nxjlTJXasCA0OudjKjRCABCBfFOVPC8t
CM77UEF0vgaU1V/KzBoeZ5opPqO2nrotfVQJzhtShyBLSs7/AAOP2Db7ne2W5o2PBy4NS7nnY2x2
RtERUa8Jro9J1nxkY6dOFtnP50zY04/KDoy7xiryo5cE/S4Ma0HevTVYKUpOdvDf1pbK2st6bL0z
lar+tuqH8t5zdPBFM9ujyvz5qeqb8rmKyxLeX85S1OIR54JIuUwiDm4hNsGbNi7zRT+pSp6KxQhO
nPbCeqrbUzWX5VmJBoN+qO1nW4mQJux5xFST3Xma0uuwSwaoFxRw7DKVD/c2XNgMRki4YNvIqzJS
YMrR03DyPHQzwWYgaufkekzbM7GT3agcLDo464PefBV1EyMc+TjUmaaQM0q64LYyD0ygEXBkmQ20
ux9HLNrF6KccE6N64+rEhEmMU4PMIGhJcuTLYFE/+/Qh7FDmupvGow4uM4mCZY21U2NRbX9zff16
+7EWudO1WT1KNo2ciP98edVulIyVM+EA8PXAwnuE1ueANmr2bKUUfhlhHgD6sCIG1XEe2BWdJtd7
7gzqibHqaDUhgRuutbEktGHyTSzbgyo56OXbL7yihTTrWVe/edW/6MsmrxqnP2Km6xIUghzy51dd
+tqmKgAJvqgN2q1rG3FiQHkS5hQcRq4gr0g0xfN62OeRRQFfNIGygmDz+vcvZPk5P9+8l9cBJMx3
oH3B4vr13jnaRhVjvmQVMOrmIUj4fClkTTYxvJodYDr3QdZW97vP7N9/Kg8LD48qfChSt2J5d366
jZmWGwmjHwwWdCLW21gPzYukKu+zz2xOEG4RlQPlPIxqWVYF0KGcApVt7PvwVTcTKBcwsK9UNbRX
RoAUVcPsvHSbccPekuPd379Drvtvn5XF043Hm+v8IXsv88XPr1YNnl+yDcW6xAZz7fTemRcPCLNG
Hc4EvJkAOrylmglidOKwQCYBrmMRVXjQOYq1LXl2zibvtWQfC+YcAqQgyeAqkewNh8Y8oMTqo7SN
A07e5Kh1p9a5Uz7bU4OHwYJXlpRteO+6AtNHU5h7L5ePQHSQO2c/BGypIEvHBIPuwUOiIQ4RmEr0
hhISgUd02uR/rEWAfmC1htwHUX41LjQSQyLljRPyJiDu/rklTruFbh7cOJYJarsPzXAVhXBgZnOO
35LAm470H/v7tCLV1wZRuMsimgLJglc4TIbGvW8n5DejicM9DEJG4sRV28AseTI3sXyFUkGx+pzz
l8+p5b6MlcFiq1kK7eWUDVclMTmDIDFa9iDUjeM07W1H6v5LRsSCuJ1lAGtEBF1K6vlYxP04r9Ka
qqmoMrASwlk8xY64rVr6ymph1y9uyGo+CiPn2ml7isNSWxyjsOTAyPAHAiIPSWNgoBkrQSN6VsTH
lqjUkW4dvS/YJJ8LUrfcs80ISZbmJExctedUB9Yikry4a227yMUKbfRsrZ3U1tWut+tkX9YQHxXG
hPVEi+RhbOFp+UmWhJuy5KRhRVUNBZEiCXNOLwpaY67ppXQ3fhLSn9H5FzTgdLsipMHCDO1Lu4mf
yGwZK6GoGoMtf/InJsWmEOSch5KsheFUV3Juu31GFB4bl5fvS5fg+krnFVugMaorlKSez9mp/FPn
q8eZsugT2U7/7Gv2Djor85MHeWENTcfZo5HdmK3xFhMyv5vUXK2MtMXGWmsUk7jJ3W0bpnBHQAeT
jqEuKg1fosyubgf4R+fcpRd6YBZ6DJvJemKMFhfQOWAJR9mFbf+xs4uJ0fjZ9EDng7GO8roGnDJm
l1CXpjVu/eeSM/WadPNwo9x6uqG2JjkaJW1lKLDhQ175cK71wA6m870N3LuI19YX1irWfskVBvaP
YMXAum7s3vgMh3uSF28hp+Rj0I3iRuvEoRm6rY485ryXJiMekgq32rkuK+KC7PLG7vPvyZjIrVX9
6K2D0daUCZW5OM5N0O6KmOyQC5ZrBZnju5Id4kxaeMkOMuzIi7EewnJKkGTn5tSbTKc7JSrjFjSY
ul2KNj7KKjpZZOi3Sqrqk1mMtBsBN64g36WzThYsFGNHrWdf9U/wgu7TOpLHgha8ZpXbHJqFw4U8
J1WK7FdzUC96ZzrkfADXpRHLd4ub/rPhdsUBirx4pA2qPtetqF4YVWmkt9PpqrWjjMkYpnO6RxbA
NzZAhd/Syhxj3Gg8xNMutVhgZUEcvhid6+4yAkbfikhWseniojwlLeTvpJI0xkdoi1xjzQeS2ifl
1di6lPBpHaHpOadkcm9l0YSjgCKRJE/mc0vj0qXnjEQ6vPmZIPUPGrQaVIR2z6Mx2EWmKNZWmt6I
HGpZEYxYmnOLGvXAk+86cQ9VwFbFrEfiYnmQeU9esPhBNBRpBrQ5GZ48+gpt/AwojRzOQYIlRtad
h6aKPqesQtGR7AzrdoC5TZfQvO+jBVdLuw30046W0hTSwzIKXMexa/LNywZwy40u72PW5NwW6jbZ
58wOzNdmdABWUsCcouVXWx2JRn8aPyZYFpdNXZUng64L6Eg5JeCdHvOvxK2zNcSk4tkvwfAOypUf
PWnK+5h0mD1RrRG2hv8eUG1xAuioDnyhMdgFdbAdvIBPRmN8cdk31qV71GMpMZl6fbqOSgclLJEj
sWRvyDPKaEhGvk5AC+gocQd1tLiP0awhhbF0o/Pdr2scl4IcJXB2szgnFKKnyPsWHeRUC4tpm0A2
Gh/p2+R0B4KqAyrV0/lLB5z1NfSI6Wedtkn9Hz8pHVL3hOkhkkTB+RpMvh8di2YRPfveipExvWkQ
typx3eqrDxCHKl7xNWAdm8pxaefYtV1zJi9CW2XPd23bQlxBzHN4AKepTvZ12Y83Qzm1mF7IEu1T
cOfXnk/pwqwWf4nDzZcwXUGse7TGG+p9BTdiGsWcbU0dFkh6EmP2btBJM2zMnBnlskr6nOu1o6iU
ATHZ00KS7EdCQDCfRfDED8+bOzOL0/QjHMvIvpFuIyDJMIzQDaatOicKGpotorxf9xi2i+5L16RY
KTAAlJUm6vDHS82CSLK97ZL9RK3WQ20WWF7LHBxgz2VMgNK6BqdCnaHFw5jDm/I3pPVtwlCzf2WB
w3BX1fLbJyPeq0Jm050KJqqSfFFV4I1njL0imhiBKOMcb+iIYMDoPFffjcZCoJwrat8YJ+V72lDz
u7LGCTOrNJzQ2qUcKFk2Z0Oyb8PlLzLLXB3aUQVXjtNGEPHt/LUOA14H8cZ55ZmqfiXQ2DVrVfn1
najpPlpbeQQeJ9ApF2wVS2BaPb8IoCE+jbZO8XIKw2Pf2hLdCvk4qcTB1DfeAA8MAMFCG9tO8aAO
FF0754o5ka2lFRS0qZRBdZmPJixizzGCpyCqeOvGjP7GWon2S1Ze8DTNtIqtTUpNWF6R1X3PQ8t8
tqD7TavKGsd6V1eSalIkkR+zb6QnGdD75wiwBVUdcIHG44Y045HUI3tycrPBTRnMxrYEVrcZPDlQ
Hep2OaAigNutnqZdbJa3pprle45t4eRM6mIwSmvbzm15GzQjCzBjHoAaxBpvgCYFmY9e+GDnmRq3
MnUwA4IaxdcUR0c7z6dDoPLs7OE6vO1zIU9zQAFElaOe5p2tKC+xku0QBMtJrYWOKJkkdr4Xeh9W
21CAadcY7ejdrC8tOGQ0ViT5V+sxdTRin8XwJK7syWdSIUJ7sCyPHdlUwYQOOwq5YUNCxZ9dKojc
TlnJrmzq/nXu8mVUqVlqDZXFEyTMkP2TorFYd9rltFeNfUBVkVx4Xt3SzFTNOQvYGKSvTeHOpWh4
THvEBS/SXGJZcmtL8W5bYc844VrhwRxL7zJrjfFb+mm7kbmw6GsyR9rfNE4AqYTLTm3E/S3n6CQz
vtlrOP9PoZDPzJj3XhzhrgC+DgxLXbaTae3zvruTtofab7Nd7GP1EVXI9p2Hzh5zxZ/rkUFqcgrj
1higv0ONUjQvGrfxYOLBIJa2NlxnYjUBLSrXS0hYOOM5Ilt5ST18dW6LeTygIvhvNqxgWkGWOiZ4
Euc08sutVJhCLYdirYFA9qnNs/DaZZ1zW8ZN+ogG/wzKTB5sYsnXdtm/GySzn5RTk3Ix4ppWJDq5
NvnUJQcQb09R1biv/WgE61ZG6ksluA/m2Qe1FnSEkWZ38BkMfbkXRr2bfQyDbPS72y4uTawcBNoB
itnevuqF5NO3v5LSeQzEdCJwXiHCq+3/Zh9bDakvHfLy/jWHl2hbDRJrSec/loydyWSezYzoSjly
YrMt9dGyYfd7kg4ZyEnNPb0x6zsS3fdQoh7iGPNflrxTcfT4x0ns/+vgD1P9/X/+12fVl52a7r7B
nZZ/UrQXg/R/roMj0b6XX//2B/5Jt8CGLR3T9jna05VnL5aw4bvtFmbGP3BSmciJFv/Usxbuxb8k
cPkPn3/TIrmHssI/Q3P5J91CBv9ANLd9n+eQ9HGY/ZeCfQvP/M/yA95hn9l2sZIJD/3mz0dr05st
ZUaszY25nuetPadmt0stAIOUe7odtoiwchhAa+nfhOHsstDjq7gXPZf8b2xmv8qUFtK+yTsF0sBB
EflVptSyGZrWRp3uczVt2QaRqFMKyEwkfqMo/O4n/aL9eCBrp74G8leMhbNVUbAUbqv07CbC/J3S
8hdvMBuMgH0F8hi0kuW1/KS0iKrOW55IVP3OxHyzKiNdpptqEyQDDuAYAwfyebdyxYQvfKY8qgGi
+P7T5cjVN0VV+TPF/K9+359fwy/6Cfi2NmUDYuLuipOzbTdM8ggqd2T7f6c2L3/Vn+SshZAiXUKs
SD6W9Yez9Kdf15l0MTB2mms6TfurCsQa7jEf/MaGCkc3JodnqWn/97/eX/1MbxHkfZZCpvB/+fUc
Y86WwkKCcXyKGG0S0e+XJ96LkXFqCGMMzH//A8Vffag+8QmGdAD0lvfLt4amUkrve1SlQujq2bd6
Oo7ifk6ZSQY33FX2iN6vvBKcsOMr5gTGbPNCTcrXb9Nskl51IqTJbWG6ChdaWc7AWOvUuG+72bgp
F73jDBCTWhNjiit946V57f1mlfFXFwV4HI+MiC8ta7nF/XxhUkZWacoJLCosUMNWKor1PsiLxCS6
11e/UTlB1vz7hcGOBtfqguyn+OeXD4kKdZgSPj6SeIbMheTtjQHiVlzestnBHcqYQFUetT1Gvh4i
4V15DtisVVc79Nklc4jZODKAf65R/LFQAMrDNWFI12Mu7DwIw05pdwdEXZvSW9XBzkjnbnyYYoXz
kve9eqRibSwgHks61oOop+4gdTqkMUBxWh/YMDS4t0rMwUSuS/KeBXZjZ+FlU5WUpNMGij4hJ69m
y3JgZFD4LVLoxhsKTcvkRoEjHQ51g31jXaoGAiHdcfNbWY2cTYqUaPVJ+T0mMZCSxj11sRw3Cyeu
gWRS0oQTh77jtd0MnIjCOqHvZTb8TysygZRLvjMECP3Gv7NGX++V1+Mj66w2JoYYN12/caEc9Fsh
BmNpy7Wyl85sgpveZrLEuijrR0fwqDkNWle3TtbQwDtVfeURG5i9x6Cro4U/lIuzp9rmlbfJAac2
iP7LZ3KZdj3yn8K/EMLNab3I+R7QKOmks3RIpCbP209XTt5zUvTuC62N+P9BE0A7d7r5k+qGGfem
VdkvTlbO1wpozrfF4etWV4omz7kJs7fM9iuw3SVjFXvCieEpGylHLqraeZpwHaKjVe50n6qy6tf1
XNFFZBiLDyGs9D3rDugMaGdE2LSYBvIYfifJduTQ8x1md47WRY8R1fTnYAWyjNpyuqQg2xiBt+Qn
tfY+3XIM0/2cGWBFUomhNZVGRhHZUjrNIZ4ip3kyPX12olYcmzQBIklXRn7H49LLt65IBBZATkBy
xvIBpXDvGqN0jyDqpTwmvl4KzOZi0Og8tp8+lqES3tpnR9uT8RwySv4qTz22AmFz5WWBxHMi2fpe
SKbtagfY16WU1Y9JfIZJ6vSEQqomRjxJZZuIa9CKAIvwKkdkzpXj2ltWcONtZFL+x9kv1mTmuZnZ
EGxsDHvFWOWfdpwl43aGz0PdF6BivpKTRqsbkp7dnGHM5rrTHooWndBEDVPppQE+D697tGeOc+sA
S6YNNUl3iDfJnJHPd732PW/CyMLKi5431FkpV3pOURJ1IIxr2rtD5yCA6ZD2dCN3OGVzrVgCihoH
h9Q9iQy/qFkLNnbIpdAtKBZwJHATyktngKbyWDWeCc7J0FgUSxdxYk+duj+dQjQN4yRUP03PI/OO
BszSIGbVZTeO32Ebp+NFNMT8Z+V5AwmkSXhj/iH4ksk1HJD2upJl0T+1bhjrs+ig9Z4RDVESGcuq
S8mZvt0kYdSbt1gF7GfH7Ahfzu5UqX0ISpiCFK7OeG32NZGwMmghFrPLoO+YSyB4Ntkouhdpg3K0
8kono2QJdWe+GEekCBS6lCvYDYmb49eR96UlYrkSQ0JjoVEH5kmL1iAYmpnE4rtkIj5U0VDdH9hl
ckrSFpVIDjfNyrGeHcOOb7DcDR+W08/El4s68Tpa/sKweatc1HXcXEOfleYpFhrEz8LTdorL0A4b
7wD+3yUGxwKExmDO9ZTrWugQlifxKRn9hH/ebHNc7xSB25wTQxrt9YaGN/ch7x3sXcE4ezwFS0cS
B41dMZxgtBbFfpA1F2EvoBdvwjSidgOuTPfQYM+ID0UKKAiOlq876qv4m3EXjtnz5GAgo9m99qu1
0fWIn9ruo30VjjinZFtTAdFOXVvdo7sWMAsgZj5lvasfXF0GV4alSLF67owlPrNCoiqOjC7BZo47
XBkxkVabIkyTJUk86/qxrezwXsbwpVeIkIgNS+0JDsOifA/jJSEE5Xmp85zu2rhuH9nOVVc6mIjG
All/Co2p5+u8bEaoQEUO6bbQu0953NAmkebvlaSUBGMm2xj4xDPudYUltIW639JAtZNioN8hjND2
O8DvK6ik+UMLMcxcOb1lXk7wE5qMsjsTUsE8pK8RDLkNUh3FVH3cOYeqoDDMUEHwkvXYqgGV3+p6
qfYsbJ+ehSA8marztlWMXzSIid73pX0cC/MtZCjbinxQj74JR4M2wwF8VKrfHZ0iQUmleeJKja3X
9CMSirFud0kGJakza/qqmudmBgu/kjRGvANB9XeUkBYHjln9RabC/DUYxUiMULLO6bhFsb72l/UX
9w+QVNO2luMnutIzfQn5QRHmm+yGm71Ams38UNc75On0hK+mXiUezPWsrW2WtVb4JnGUsxkYKggX
CDAfVjBcsMALD1kpPv2hptgYxe0N5zDVlxPaqNem2R6jHSjaKsXgUIfVc0jF3HPYzvWDzf1tzSDp
3xrgV7eFJrZhe/2PNK7drRHEl23bfKIcqY1u8tuqdC7Qv9K9IdJnz/JuhiAd93nB8zhb3qssz7tt
lFEWNqupxzprYpe28lJfUOdp7mj3OLKSfBC5LdFroIQFZdOQImu9QypD5zhldCyVSQNCAXg10A1E
3xWcQvMlTOwOE6uKpr1VCvs69WFmr5ppJngKdo/ckQb+gYHmDYxpfF8KTa7dN7vG2aiQVg+IWPUN
+yF31zU6vGBmfbAdz7oGjcmzRTTl2XdxtSbBoagFcnlbfcSDuE4DSlbUbCzriPbC76r5WEXeOZEV
kZy+vYoFJt/QC4y1Uy43kCGOpnTDoEtDfRn/YCb0PzzU0U0RzJhyXbqlTEPOl+nstkQieoFhnogD
33sikbI0oN0BwSPloMUVWOWQmJCEwlxAuLYYBCisOfep9232/JmunMTBaVMKqMwftInuGMe6M0t9
KqlKf68FnX7w8T5Dcj70zvvNStnyHA+RfhkdQPRyjm+zuWGmbFLWWELQwmfWRnU7m6QkLDWWJGmg
7Lae2hVLI6SPKdZrm23vjniI+3k9Dq1YQU/dMveFFzQZg67Nfb2lju8WIGK0i73iLWq1f2+XEPx9
ckyG2e/BOUEfCf1T6LD58ep3GWiOK0Z7jxn2ooPx3UbxS2fTpdBX01o36hLdSmww5r4XKU8yRAcL
i1V4XeTYb5O6YXPUxJeLVohxmy9GZ31CGcNwO1T+2oPzvo8zBmObHgXOJWO6zqci2Qat4F+mXTjc
R2lqL+89UN1qQis2p+mHmaOGgdLatH0xrxP1QTEdG69QlJvWTajkwrWb0Ikiga7S1dBvZyPAiu4v
KIOpOklGX9YBSeSv8jkaHv0xSdxtNxlqX0KCIwHkDsMaBjUxsmJUxsLRZEW4doDpzpuOKfElciKb
v0zG0wcLJdKuYzehOYKsZ2WQUbhX9MZ8m5DPvp9YlTzHgyvCFW2YBKV0ERUEM2kJzVZ6EOa318VE
bFK3x/tvcc016zxxWSaFM2V7Kx6avPVlPjgbJhG3vLDiVkBZMJy5fwkab0722K6b4KKeve461VMI
4TPEVZChxod0SdG8UphtfBQ8aznThS4ZCqXEeGFmeXCg0SjO1vPcszMsKUr0VmzA7I/IoqIFMkTe
wn22bfWDtzGnzB6W+KaNp+BLESRlMxb2clhlDejg1RzJId61QIDfgn6ULMfKydEXNdbJ6xZBh7fR
MMOH1FyM2HnsiTt/AmxGdbWVXpuwCbON8mz/HZeCNd8DNvQFF7XTJvgdXJaS/JZpuEXZb/wN8lFH
lNYPmXFhvYNmCaWw2o3GZffEIfe+LmC2rwOUGrYWQ5Ozyy/jFKROVPPftdRkaWttxD9qWgCyVY+Q
Cr+oNepuj7rKPtXtjYSKSFIBLK6m7eCE4qmDXyp2aW+0z0PgKbUZp5J3yRMKbQoesjfT0RC5V0lu
U84xC634v+MSwranPThIjtUXT4Aok6ckKrhQ4Rh5D5Y/8hjzOwjKq9iNNFSOMFRvbd2mvFdTMa+S
0OjJFk5eeRNPTSC3MNJjng1RNvLDvS5/89IGy4suqb0hmzD1F52QzTfk/OStGEp9ixt2ePMrgvJ5
TwcS13bZ2FsvD5znTuEZW+cg7/cZbWEdYzVU73U9oIutRBq43ZruT+tDx0nwLMOA+1HuLM4DAKbR
vLEhGj+2tUEaVnFhEh2w8+FOek31lekCx5kXNezz+rGBZFUx/gMQVZqDSS+dBqh2K0sS5lb1rfxJ
vpkYHB5st2DrVAEsr9aJdmrqKfxA9RuPgk5uXOOU13wVy+HLZWRgGQ4Qvl11bNzu4Od3t1HoFMmx
5Yfc5QPDAfXnoaH3EvQsj8vBzYmEt2waEuo8PqgQrm4nAy/HunGi/CmsRPOpc3M+Z7a0qv/L3pk0
x41kW/qvtPUeaYA7AAfM2t4i5iCDMymS2sBIDZhHx/zr+4My6z2RyidW9q7bunZVJSkQAcDd773n
fGd5yyqHZyGs7/NEtJS4bkQsfI2fgRR6BAk0kVB7JshF3FGTUziTEQ0l2v7skiFP9Oko4i+GNglX
RzlDACxfSAO2wR4O72iUN2hDqHbsVpGNyRFhfvJmgIlsMwrmt277qdhrUWUPI8d3tbIIz/hqdJ0N
YAAs94/ED/BLcwHT1WOlDbdQes2vdVAtydKTOUBIFKFrb4cY0fuWICjOnvM8kIg7O9N0isHlDhts
W8Zzhu/bWlmzQZh8k9FXXfXeqFO0CwbhtnmaYVZp24nyyQkaI91GA+PJNZHPckeNy3YRDUmIZFZk
zq1EZYgChrP8QzYpfHaWJoZwNbcVlld0snl7YHpOKKwhCPzqOyKaIZCH1kA151rHHOXegvxN2nE3
u22ChqUX/nThMMQhU9wVyScDU4aCTmtHN4oDqrUyHHLIts48kCBd1x64rVLmBTrGZqmBjCadv3lS
d0CfygDZKe0V49aLTIBuplZZxObRqHTnVM3w4CLrwk3j8zU5Shf1jTXHIWaNYUr1waNpke/NUGY3
TTv69noeNYF5TRr18FUjQZu4T1skxmrQLOfAQWoKsx6lEn7Q9VC53iPRUWW/ViU7FOF4gSDwyQrS
D/qr7/3y9LNAB4PhQ2FL15NG79temlvabsX4HPNDMZq3s1OhKqL9k/PqlBgJJXD9VYuundOKZzJk
o1IuL6vRCHfAnI37hDryQodzZO1+36j8pTPKdaFuX3AuAF1IIn17XbHv6DRdTBlIap97ok84n2Og
KLsw3nIeM6//8cfZDtMMCwsSukLrXa87DevG7UbyhnzkghsRMCvuaTMc4Nd89xxfftD3XX7VN71m
DAIuzTjlC1uho3znSrdFEYrYdAAJz1GgX+oyaLxPKBfLrR1FxvRZ9IVkcuNm+XZ2WveDlubf9E9p
wXA6pp9iK9t599sWZl7ST2SIMLGGrzy2ESyeronZF93TP/xdFX4IIVz8rOAXISK8vY09eFy0LXzU
2GB/g9WfYrNGTmK17nCoYZVsf/95f/PVli+F2R+hD/rYd/dREfVoOksTXyggbWYQjee896zEhvER
auKXj8J2QRdRWjz9ChjRu4+SclBNFGV8VOhBITQ51BQO5YGcLef/IID437PoXFXfiru2+fatvXip
/tcyHv2CerqJw6j9j7f/lcDdv6anC/P+zX/Z/mDd33Tflomi7jL+Kv8QSVLLn/x3/8+/iPkfzCfF
Qsf47+eTt2X+UrzF7//4G38NKH1IoUCafEgSvoPqAJfMnwNK8PvCFRaKUs8WCkklL9i/yKMw+10b
OyQLy7uQYsijrkWvD0uv63JzeTH+9c3/GlX9LqXYEe/WMPAWLk8GEyVBj5rD5zKL+WmilBGtlyUR
iJyYeUj1LPosb0EylrMB/s2A0h5cCc+08pt8jiPsakpUqurwlUoTfkDBiOCycRKhXjnetT6OfRtj
8RAmUUA2DlXotvS0479w0sG74CLOqa/ULCPrNJnjbBzaJB+zhKKEAcl9mgXEotNtsX2CSfKsLE+F
KxPztqQN7Fz3ZWmpYz2I9s7rBlQVtLeuZRfr+Rh3qf1YNq1BImBekfM1hUN+pQiKI8YuRDqLeL+w
yvyVpjn8e3aLYghOgUqbwdxEBOGYD+Yks+Cy9syp2tt+5hU7GfqQFipn8jlJRuaCtwB6/GxHeeDu
RNb346HAdgBSIfGR2k5uW3EW6QgJ2MwjYO5VQseDDrRVwLT3iI0CDeUOobELQ4VCttCaLMGM49dF
LsccgE8849SrNaC4bADul8aL75evEH9u27m9Rd6GlWWK4TGtDRbf3dQkcBPzwWjsnZ2kcbShZ0UK
pSnDpTHBTLLPsD2XwxMDgwq0RdyoeJuFTWzR+SJlD393Z3+Lp3b6lKLxDsntxDNAhBQfG7o32diU
p9nNFbyl1g0pwGIr/Eo6Q0pvJjBuc9YxyES21i8ML7K1T5bn2udxP0V46h/J4VypGh+2Q1vkjNRC
0ayDhAimxNAIFzkwZQ+RTCmrKo/AuZqAFPS5Qp4BGeheQzlPjHEpCyCGZF9Mp7BIDciLfGSanPhX
KnWscRVMkLk3lkVGLMD/5HOmG1ybMKADzv054bebZhi972iQCa41jXCsUZMYWbR3DNbhjZyFvqMd
FZnbxu+rPZY4wBJ1KvGrhDyhRM+MvUX6UYSoG11i56+cxDEtdNA25GhHoCdbhwxVtnNNJgBdpBbu
AeFrsLqZIyCvEXl7O7YlnE0r9spHEpjqFisHV78KRZVfSW3j9GztPsXbr9zisoyN5VJHr5t3XtQ3
90Udx189ETstXvikfySAHsZGW8npvtOu4rSK3wkGRF23xmGKW7zvmhbWV3RU0UNjzYrzSTCKch+M
EXStcZiq77UOaVKQDZPckNgMMD+kXrypCydRuI1t+rmedjOTn7fPnhnhpHrlJyU3QFDgnOctuawY
0Q1IG9DXp1MbpYNY+bF0b6wkDR98TnHQU9AP7yOORekKp5x8ElM8BUun0+i3plEnV1m2IGmcNne+
55FBVDJCc8L9dKZG4JqqH06hsuV9nCXlbdMpWAS20uKYFj5tU0Z8+tHgnNSeVN2RLccsyKCqCPyL
OM8cbMy6Tuh/5B1pRHad9pBsc9e8YsoY+LukTRkLMc+qujNRA59YUZLpr9VgDN9KSWLrsWhRM147
VQ3+dbbMCdUsx/r6VU5a63WO7uy5JKuL36ifw4IFjsSLdSTz9IsX5va4IxCwcmm4G+qhHftcrQUV
MkB8Wi75tu6t9MEia4BciLzLH0fyqsgeodT40hRTce0hhUsoTmvGcMg5ZLkjIHRhmVq18Tl0AtyH
k59V96rtI7oJEIQyaFsi+s7chVoEZ3X55CJF1mctbX8KQkbmpyIsR2+H8nWmtneZ2mw1gY7erqUj
oVdaSzILvGTgHsGd8B6kMAAchzSx9M6x+vxyeVf9XeT04hCMCTb50BqT67pSkkzeOAtuyCjKG8Kb
ivq6buvwyRVtydDG9v3wwIf2I6R2YqSOOkJ2i4nJtlsYaT7+6lpIuIE25fVLbg5EozYDq9qm5hWG
zhZ5SbZTA67RxQTujBvgMvrGna1FJxyUxEmPEQagtZ2YNoVllRlnFVmHHHMKPX9RQeg9wBtsv825
N8NKEsOC5gzTzzrpEfYhxCF6lR+ca3cHYw43TR6md9q3vI62r12Rc+5bqOMh4Ux3DHecZD84Bszo
hDZGs6EJlCxlGZr7lfALyGiy9EAVppFffOKuQUwgdyn46vWkLXFPZzAqjWQphd1gI2uti+a8i70F
6jPOJJq1g5dE+0qn5m04wyTZerlsYOYmdnecBiXKDWqW/nb2NXYw5qqa2I+mDx8zswuvFCOGbD3l
OUTBPC7REJtjOV/ZJEmZG0+GAxJGa5i/ZmE4nMUqYeROSpw1rtHKEnoy0aa7ARNCc5odFecAceLP
ltvCtnFasqWpjBFcACjw7ccum6xbwyww0wn67YsXr1KHwSKQZUUYgKzJLylDTJsw9mHB+Igo12Yh
zRdT4SddaXtAqOAVuXuNaZctZiYOTp8m3BIgvlFHXxspl7NuLE9ASw6F/kRwoLiZ+R+MHXsWGSLk
mlsPbExleub0nWBXI7l6G0exNGALpQHpMLnuIA+z31awF5fgNkq5jj8ogEDMHqaKbeXaxqVP6zxf
DbnHU5PX1QASKne9732YlcMqqjkOreTctQFdFN194d8Isi31hHgOiVq5JhcxJgNvqATvVzRbZ/mY
otT1qgh1auA58Z2PHjFYfHuNt7U5IjQEYRf6PCAAQMLv9tGfRFO2AMUtM32dmctc1qPAdm+XtU3+
ts1d3FRJ0d5YjCSms5yM5n2SoVoAnuLWAMK9CWE8IUVJiVFZNOM6CoP0yZIBmESDCLJT1jEsWQVq
pkeWU28sElEfoErJIJOzhpYkD/vWjDtBzPRPW2Ommh/GBvjepCN7a+M5wEtY8UlrGhoEp3X2VMwH
ojhUvnZ5afQmwAJFzt1MuD0tf06CY4LfKvFlDBay6mL7NJLTMW4d5ZIg5jQG5qzBZQhMg7gXr8R5
owX2iVt40WkYfm5RW9RnqUPDkd08I7cs9bRxi96hwQnq0WKkyzLF3c5KExudKDavG2pTwu3nGpvQ
MbcZWJ6a2VtepcmqNhWbQXKyJtseaZr3DpG7XjOh/phouREEKW9dX6afB5Uz1QUuluydroP9UOVe
ptdxVfK0gp0qCAglL5KEJGHh8NiZ5eKdYCON6vM6nwhvr7TnRM/Z3BlYke0pdP0bq8uCOqMRhhT1
nLe0Kz71/UDKBSNMEzKk4+J4+mQ2+Wi8jmY7pxelyOr6fiSfl3R0nq3i69gzXN06Mi/lc1fmrfig
6n4nI6IPaeFhBh1AtUKDwX1X8weJMNwqAb9GjI6F7Tul2YAD98tP9dFfVcjPgrn3ssjlY3BkKhPD
ISuy+57j5zdVoTntpRsmlBCR/JhAT0u1LI+cGRPQM5YgDoBuYrKeJGc9sxlqZr9xc//jQv6R4vb/
0Zp1wTr89zXrXVb2394Xrctf+Qt77P7h4DdGgocCCaXc4tP/S1ULWUIhBSQQw6YvhN7ov4pW9w9v
aWd4FKZLptzS1/iXqtb5g5HFYoX9IdHlGfsnRSuytvcKQcHSihZRkbiJa5VD4NuqdeYKerdDODPh
MfmEjt17BdHA2bGGlsEDFS4knynsJ48xoZ9Um8zinSFq1MY8E2Kd+6KZNKNF85vyEE1sHVtZKHFp
2px2Ni1ahi86LCK2dTUbl4z8+ulgZouEoKs0bgPkxXBZJouM8DV53ODeZMjUOUGHhCFkb1dM/fbw
KeKH0Gutkkl82Ua7Ia8DFka7Cl5ElaAv6huZIQSZbQV6nfNRSZrwOJIViamayJsa3x2nYcnoJR3z
QW9SGaRXXaixuWhHaovWc1AM7JaSSy9w+G1Y6Ou1r705O5Moi8/TUOa4FevB/4xnn3ycwME5yDCX
bKrjmI4h0V+UvF8bS4+MtwNtvST0MC+SoB1OdTb2J2WV04/cJbYUPRU5pjk6qcuIxDLUtsICZpxL
ShZ/r7o+h7tQOVpsx6Zon5IwtAy2WheWec0WRyQrFI8nMdv1rSxGshzqzgRrRQAdUhpKqnyrGY88
5aFjPysrdD6RMDV8Tmu/vgrcuKfQG10Ob04jI4hKJeyBdc1OKbHExz1AKQFjHuHPoSKLta18lC1t
6eGl0YBj4cAZTF8LrB++Ya7qyqA/8JSP18RSncM/YMYAc8q3D1xFUbvr2o6POmkY4NobNK871qgX
WH83pnUqEdv03vwIy5eglHJuL+eEhTKktnTQQ4hccTbIX2cDX2IQw/qFxVzR+EBIs8aodmE57d7N
5ysM3/dm4J9FhvUp09+SariuFwpm/A3N8joJzae4IyuEqIMCOnHXtuvMoFKJg6PVGyapnnIfRBp7
J6ayggMDOWuNTY9fMOaBKEggWwF5bmI2V+KqOyvHtKbiH0HLiV3eIILwgmgPrOI0e3mzF/Q9E5Wf
WtOjyaDuTJy6SeDHZI604t6npXnnZnP5JTH1UY48gt4wjptIEUzKgAJDaK9AI9sWSXGmukudGPx4
1Ub0QQzPsdFRTcaTaxM7ZtfddwGmwPWSa8fzqvPih75g0MO9nohNY3jRBd1ZFPbNperRyIeIU/ua
mf0JS/nGs7trV6PzkPMG2eujb72Y0+UEIzr1N5ZN98l8dC3CHoPpEZTVNm+4p2qZqV9PqDfwZ6+k
53NMpI+Ef21t4Gv0iblLCIRq58+u3d8Ec3sn1bAzoJ5gqeNhoV2RjwBELjPX2Xk+Lix8NhpFBosl
+mNA2C3+S4/4gMhEzdSGWIrP6TrgvCQROHFOnk42vo7WmVkcHEmIpc21UFscyhaJlfEQZV9EF5xL
hcdxehIuxi8fnymVhRmfxyQT88ri0j3QgfkSuRyHQgDjE/bxVaz758gGFkiDRkV3g2/d12NR7iPb
fzUggvPUnff5xMtBnhuq33xjpDeDb3eoDep7VWc95p6REXcu19gMb3LoiYELUrF2Bwm18Mlt21O/
uPAm1wcSnOxyDiPHliSYHrShbUCrRnO/6flmLtPmiCNcl4i1GwzfnA6B9cruhLiJG4aNDErqdRmm
17HtbVH2nca8ZmzPv50NwZ7ESlAo6M92FnbS8zHrxlvY0RtMqc+KxgMH2/5igiAi5/SRnua+RLLG
yNrYQzI+OrN3l89oEvSwExig5vnKjDFEg74rkRACXMa6qrNLFBevEA1ACDBApOlGcresM/StLPL+
rgbsCTTD3c0Bb7F+oi7/XJParYo8uSuGem9PCM5zeVOp+AoFjhObpzD19lWf3Y+luqQixGmUThRD
6wouvUr6W2EMR9LTtpa+ht2KyiO8HZZzaZ2eFe1L3xOs6OuuucvUfNEb32kmP0yyuRXDmU8kYd/Q
Qag4K+Wk+0GsE+1+xIy1iqthPA/nk1okpgbrspXEV3NSn1DNnlAuonHlxRz0bqpvooqervvDEbv1
s8tMIF1rTkPkqXVaItXWKKDsPlQbBWHQRIe6LZU5QyrHjUfrp2+QCtQ4UGVFRlVBi3g9E5zdieC7
Hp0jMXyHeFDBOS7G5iV33HSD3uigKnq9PR2eGQvBOu37B3tALRLV0JbQC4bptkyBkuphPybNnonq
qc3svYM6m312bq9oZZ108KXJzJNF3eoV5a7t8226DP4SjOXYpmNyOOe0e63xu5uTe01hgBoF1iFO
DwfljHBeZ3H05+JKjXR+ADPoaxNe8GCe2x4BOFJvrCo6+GXOdBM/PkDwuQVjA/+MNNFUX6UBhUJG
R5EB9Etc6RPVwqudVN/z2DrvJgBUEjjzhBgFQ9uuZqpMJd3sVE6fGqZy6N5jNROP3mCRYqNOBhh9
jKhXNKVYfhnrPnSN8+zNDexL90utDLoJ7evcdLtBG+VrOgXkLJEX7lHb6sDz6NjYO0mm8gqB/BOV
zrDRsXk9zaG7meZrn4EzNZ42E16ucgP7ZF2xg01yPDDHZhWMX0BWvAgEJsyKr2ZPXIh2PNQs5pZF
gdm6YP1hToa+Qdt88A/wmLZGD3DGjJ8ag1j5Nj2FQ23dGBn//PTJNFugQSOT20u0zmz+tZNsQaU6
DU4E314a5A5vJ6ENPb7JST5pmjHnzTwe3cG5IPv0u8MOlwIM2Iw1SQW0CJxpQCjLtppSaXhXVvNo
A09lYXqYR3EeljlU9Mm/aYNrL1SPY5Iea9+HJgHmYnz1rBjGaDme49jbouReG2G0r2V8lvjhfdKR
4iVGsm/mZNfZlMFdhKZwKoYtUK1H3we5j+2gJ/esafQl+i5kZ7w+ZXtMJwROsyRTxu++hmRdrh0n
vkAJcFa2IYZbR5FqniJ7mKx7N0T94ka9PA44sOkm0C/RzimUwVGqcx07e5aPtTU3xkXC9yO6kU7j
vrN68zps2PYBxMTWdk4ALQE0tjjUhczw7SRn3R1fcpdUHpQg9nRHkvcOtMO6Tj/LxMMvUTxXmLnQ
zd56LlER02fZkgoCdced+5sYTmKCDKVInx2AtuOMyXaMGXhwGoxOGc2fGDey6R2YCX/t3PCAbPyY
9tYpKznZ5mT1Uo0xSV1jmlsr8pkcYj+dxQrKZCExxmvDomnSx1uJvqn1XPbm8pNbgo2In+fqMUo0
2IwmxoAPuFfRKx9cexcCTwCBs8IbjILfKC9hriuQzPAmuG3umReFKPPxwR5iQaSSMDdTzxedzsk6
eWpq5w7NWfCIroVWeXLgZELb3VoFAkOxa2wjNLBh8KWz9QS2sN9V4dde2HgNFiEn8jtK+mWDHbHR
UvuvR7DIBQBN03V5RFv2O3N+oDaCJhHaO6+5GTiK3+BVcTd9vHA2kdOgc+FADJkFvfSnnggrO8T8
cdWb53nVbolmBmqEBCaxd1n16o0jVM6TIkKk3JKhuQk0ZmMDpa1L+fEtQGGW5le6AkTdlufazMIn
i2PwzTTI+VvXogZB+FoCYuHuQYgMyxDMNmVE2hF9UfRE4OnsSaKklkZxHScQfWvRfoqZDBwdGP4I
JDYN/zLCQRN9v4WMRbXyjg4ch6JNkdYk2QIuHY11VBfRHvLGi9IMShbL7roYMSUM6isEmc1kmPcO
3Xh/rlD21FHLpoyQSaiWtiEdNxTS+jWmITsK+bXt+uGmoIku6yX5wmY0B01XYYeePtfNmZw4eQMt
J40j8aKLyXIO8dQ5N8XY4XQ/ZxjyLcfIoktjMzY4/wNOOYVPoYB8dN3xYiDvOQgkQsqst3WTbJej
jMDPod1510ViN9SAVUd+fyc/RuPrkI2HLJEXCdhyVRHQlDkAhr6hAd46MfjQ4As9rKtWDruQzEJM
3euEVGEcguehynYuzc8kIualv0VNnOe3XKu/4gS8ziPnk8smgrLwRkBZFZ21LkVxkUClR0J9sMN0
N/ffJeFZvZjuG+1e9KF58lgHL+2829OR2XRDc20l5TrJE0IrJNReAP0bbRk3kxu9WJ2BEXmQG6ex
UkJs+xgUN/DvySfJZg5IRqRtB7/nhMHo84hT8BAm6jDWVXBM3bBl1mVc+arjJEOf0EqeMnWLjBb1
orm2UkxYBhG4ppM1LxI9eK286yKkUZhiVG/wppoKjqCS5ipDAnIGO2HjhcWFrBpoEB1ccHfa8Qe/
z7CZDJrYxLUhfQInmJqXQfhpKlgbCWmUWcVAE7waunFmntuali/hN/DQY6HwonTD58hjqRYg3WdO
fjkFcGi+MPDj7ZYZUzqBb8AA+0fRi8KbQQylxdRY/mawqFuiuD/LBLUehctJNLxabQzN2un0AbHO
Qj/J7vIpCeqta/BeepSia5t4mzlvsl3VmPZOpRCRSmJ1AYnM7TnGI9CCAJi+QeJqtrFlnNK0/lLr
YM98xOHWj3t/gLyK02JCrRWeJxI+LaMouqQVth0U0ePJIPaGjINi39OqdId+1Y3y3JlNDEgEZmjv
orObx2KaDjkU3clDQ4RiGpd+CD7C1y952O9VLQgEnEaxHRJit5O1HPyZM/t8TELZ39YSJiKRtyPZ
NUqBVcYm07j7yTu1AcRhhSdHcOy0C9M9xtVNpfcYAl0AKIQplkd36r7P8XG5dx0m+4p/JIGOzovU
JNPMdN4dP0X4HFAFop17jmuoB6u4C9rvgbADcQD6vkCufLMJdiilvHy1SGo85o4VfiJj7AxOUzNw
Rg6UJU7clA7s1dK/RIAJQZvfoLByItowIl4W9tIMZRUbL9rJ5UU2pKnPUMCGxJtyHH0KAmsMD6Ez
BubeLV0LrVpdV1d9PlbGBjyDBVtlgf21vLjA9S2rMrajNalr3/c48dtJh0mBcZD4nFgqdI8a6RgR
FVraEYlHJTWPlIl1w1mI8naaeyrK1J+jJzjL/HteiPgwdSu/+ROZ9/97kf+Tzt9ve5Evxf+4eGni
4k1474+/9Fc3UvyBDI0gXpuunyS0nJ7jX91IQXov9n/+QxcZEi4tx39JaOQfvm8zowMmisjlh/3/
X91I+YeHcg/MKGiuP4U3/0BC80N9+JNOjgtFm4gj27UdEATqfQZbmziFcAeKPqV4Vwp3jPc+cCQq
Z+1tSgyWexHJbQDv48ronb1Vx0c7aaudKdL7LBHbrhjuOEtRm8P/PDWl80nmjBJlPhGs4+lsG/k1
M8leNkc3g1KGVwO0fA1KK0qR6Csj+JaJAUdbLxPmupDUR1N9VwT1xr2fHzy/eFQM1Tb96HES7Ky7
3gVihyRjVSPBWKFsPniO5ujYHYv6M8LmYYXyjS6BHdznvfgzwucfPeb/Rrzgv9eV/78I9iwWl/tv
GvL9S/b60nz9GXPx46/8+QpIoM2WZQsc4yAaAEn8p4rMMv9AHGkqSM8OUjIsPP/5CngmOGd6457r
+D9a8mgo/3oFlP2HlBSN0GxJvjaRlP6ThvyixfyvNwDCBo8+T761MBYRm8p3GjJki92catPaTkoP
VxYDQvhJBkrWVTnmC1GJfdHbdTokWLaMzaw9GX1uqceffrC/myotOs33l+H5uCUZXfi2tyjtfpay
FRQuGgETlwEWH9TfONr+saTVF6z6eAg+x/Ms6lWiquypq11BYd/48bRNXLIUDl1VB4QaMZs+BiE2
97UdhfrMTRsm5OZUQ4lPlF2E1x9c8zJQ+/maWZscaVnQu7luNLrLd/pJfpckSAsKt5RbpD7gDhfk
UBzgfSkROpz3oXC2bRpEtxoZ9tboEvcIKD9dJTX09rB3IeBwlkE8HgVes/rg0hZCwftL49rMhRpi
ssgtl/7TpXUmP51lwGZ1Bis/V5M74mEOk+0YyX4HSeGGSAd5LLTQm9mwLDJDnIY5CxDkD67krRCZ
gSu/keM6PzAqjA3fk0tS6pfJArDJBNrHSmTnQfFtQsR17dTGsAvQx2WMj2dkEDOhqr//Fd4/Uz8+
Gw0yiiUXMIz3btDUBPFs4czh/kCOMldjP4YYH7rE3KV4CpZoP3qW+IUJdP79B1t/8/MD/LYIoFG8
V/Bo3v789AMDdD2EsRch9M3cGP2aRrrwDtpLFEr3IW+OoEcBcZKYcjvAs11N3ZjfqBRi8Qe/wruB
7XILHLUIRGnUg9TBJ//2YtzZA6YsTLEVldHSelcGbr/EknW4Ks1S4RxpizI5axLIL+vZHbOXypqJ
h3KrOvzIDfDrLXHRTrN2sbFzYe6713yw3WIOUnhqXm1PdAd6Xe8UCJCLsEtDNBxsks8xmHESyKrs
MraD6aE34vqeaf8uA5TNlIY8sufGHo3TmJBERQEVHeq5DR5/fwt/fW5/rIvQOBwTc4D97g62oATC
2IRkB2UEpgC7Mr0a+M2nFmyWQDB5aXe2fTdNVXj4/Sf/+vBwvAH14/I72S6q3nePbVnPyI5qHe88
ePQ7punE+5V4l5PVYFTmc5xr8YgeYf4O+nI8jKUXnY/2GO9ST7UfZPaJ5bPerCNcgcdEhWfI4+z/
41p/XkeSMDHHKQS9E8cMqtJ6ZAxJaFIQnVqZzbdF7hfTmWCFvpon26Nd29eAG9p49PxNS2LXjc5o
4Z0XtWH1j+SBQXQJSVSBLkmq3Vx2xMBIwHknw5EIMUuRjy0M9BJlpK0y4q7SacTZ/8EvvNy8t98K
vLOneDvRSUjrPXAlyaTrxFaKu9xpAaN0Q3ewCrq7MBBiXMyl3MlUTvjmRfJlxKFzAAPYf7RGvxVv
81raiskVPSD8GTw9P3D6P/20LMmwAcqx2wm3Ahas27rEnmwm1oXfqocip53++6/9NzeTzRXbAqN3
xvye924hkF0zVtYEMn4kfeTZlGXJ5Cuz74WZFd6mxl63rnQ1nuq5rE5+5ZhnkzPTzxKtuoFx/1WL
MfvUzy5t1wnvU1VCY1MksEXWxHwrynV+wKgZEg7u5KWNQRvJlSsN9eX33+MHeOvt7eN7wO3nVMVC
It5zwRkFE+uQBv2u1VQYm8Y2261bdvrJNsL6vLR654A/EPYrfrpDNYf4czGk3GHJuplsGJt+FMIv
CIR7a7Pt0TpyhkU27F0FqSSuhhX0g/1A/LLs2QvFDNkF77SL6GHZL3661x2GXWNqm2Hn1U38HW9a
wgBh6BgqZ9NNFETiIHhhyAgT+a0yhi8+ZIzTImHa6LB2YxrKE5R8fLj3pee2V6KUxL8zETfQEM7T
40yGxYpYgfEqGdsHFRrpEcvnhSGThDw8xRZrGn1/OdKq/+AM9OtDvLxGFksE+6zghrz9YqKFvJMU
ZCMHnQm0FxDGtseresVJbjoG0k4+eIZ//TziTjnHIW+RrmXLd/sHsmyJ+dZZonrG4km2xlcOHbEG
azS8mmHcph9snn/zeaCzKBHZByhG7Xef11R93jppN+xi7djEBTrpN2Me1bnjgPP1htr5YMFdqut3
S9MyjOfI5JoeQeTmux9UpUnhhQD1aWiVzrqTKkTuUOZ3A0EQ+Kl6wsIi9p26Q4dtDwoVfddBTaER
ZFrXnWrDe9na8Gna0f1gX3pfKKAZ4iCHf4WoU+nxYr291QOaDENDAd/5mUz3weRbnxZG1crP3O5y
bD2gr+Drv7WM+VZSFHr7+7f+7z4ecR0nOU6zvPvvFq+yzhGQ6nIC+J6OD6ZRWZ+x9u3hxDOcbekD
EcjUfmVYU51FiaE++PI//Hlv1xyeAWw+2Bgx73B6efvtyZ4opOM5w06XnFlWXuc7941dYZGHMNGR
kKbvAfCr6zZUx5jp2bFZmEhycrx0nXiSfmVXBcbKTUjtRBgSPvzDX8ehgrQQaMERo9BceIk/LzBu
1sVDbhJJ7XIUODR2Iq4gZzIaEnX9NDgS7kde30a8Vbsi0+bd7z/91yOLQxGLBQnXKYkqvyQSxxqR
LYktElJvI4xbAzDQw2BKf7hMgAXbuIno9a1D9ADkBUEqIe1wYeRaFioroFS6/cdHfy6I8CLCkGwX
n+f7qjYEeG3Sj7VZJwYm6X0LNyMwy/ZiNNIBeVJ76ozCPv7+Z/jlEeVDeUc48NOc4mGgofXzTUDu
HuAFsGyiBzRz6MTvre+t48z7KXfVnojW/Au4JuvQEkbEoMkQ1UcHm+UpfPOUOnxXegMIoG2Orv67
x2Bc8A5RDw4IywaQiRQfeLJOY5DRx0mY9VkDXjs/IrqtCSXjj5wioy+Ha9lavd6QPFMsD2/wYQ7K
OyggZx2uy+UcT0203Bbn3Wk6difRWqJDm0I+EA3yDI7QmnlGMZDC18/R1vOcEocBP0yxKUo3l/u4
15qoubh1j2NhYrBoe+EBIWbU7e+KdKJ6wDRuqk01R85dHA8khBtxNwd7PQgmVgWGt+Gj33e5g29/
XwvPMExSlhYP78a737cp88wicoR+CPFGwWHpliClSmpaDlEfkbERFKHt4iRZMnjhUY+bsiyUuVap
7aTbCa9WC7871FcWYQLZujKVrEAXTHXywZX++ijS2pQ+1SdPIv3Td4u1gk+axYxjdwbNn02aTc6x
7czHWmT+hYin7ODV/5uz82qWkzm76C+iihxuByaeHBRvqKNXEqmb1EBD//pvjX1jHbmk8ucrl1/b
Z4aB5gl7r+1s34K+O24Q2g5/fg5+e2lS4FCgYVELmHqF3vXD/Ue14+NaBcVcRQeWKxZJusXyGJYJ
ycsOzQNrhuH+z3/vX+XTrz8LUu3Y5tUQYK8G1/brH2TAoEKn9CJoMu38rbc8iEP0vKTq+PZt7ll+
R3ZIAIJwBPYSF4m9b9amO7uCgyiyJnnfmajJgqJUN54MyKxEBQ5ZWzANkYWJP5eYPXZ6U9RXeLT+
UmK8c8hfHw7ksDELFpc6I+BL/PrpSzZoMG8q+9Byh997oKpenRaiU1c4xUe50vOK1SplmuObuE22
gGzBArpWv/YR0yNcZYchbIo2+/NFda738q8X1eOVz7/wOTO596+/8n/8iiMjk6436HHwowk2gLz3
MGKyFYK2D/n2E4FkdndGNNGXqe8uYbdHGBPeTsaLLlPAPnwHKg/qiZrr8S7ZyEZBQ2tt+kYPCfQu
b0TCf9u7uvz/fHDonVfWKmMPVM2/fnDuBBfSksVOM4YpsxsS0CP7Zg4Bpkdh/qWdBoQ+Ocwpxofe
HDv72nH011mRC3p9VSPhCKzFIbJYsdgiBr2ITnO+dtTaCEOxG+BXfCojn2ikv1zx309v3lZuyBXn
cInd995y3U9RuTmOOVSDDUip8JzpLWiQmQiveGqBwh1kEVtf/RG7X+GW6jXuRI1icm3v64kH+3//
ONfWNMYA7Xsel/LX6zh5C10HNf8hjIgIKXKP1ae7VuTsBOouVyFrSlVGl7jTyaVDSHgvHCPv+Dfn
yN2KfzvU/237fvz3ffeL7eD3o9fjxA2hpIKFTsAh//ppNtHVyLZXKpyqOwov35rUlr1+RveVX8cQ
7g2JIeNhmgY0feE4f0AgLTLkI8ve4JJKkQObx2uGAwrrRfylbP8vJxAdUMyWOgl4y/1r+P+fD4vb
kn432oM5EIhm+Xcd42sAIXnVP1ooH/AzelUZfSKyZToGKArtQ2wh7CK3CBo5W3lpsRBao865Y1zP
LDkPsPxmWGnsLbUaU8qLcUl3zfpouCpJgrzsDsJUlJkVXcvfLvV/uQ9ZLFyrSYYjHADvLjUQLryq
qIcOSAJZ7gMToQ0lammtCyu/hpCYO8+ljtBL8WpxTR49vMwnjxXzETVz8JfzEX/BbwcRR/qVIxJ4
EV/n3X0Y8uuVUHqcQ4nu+lyDfb1vJ34N9PK2AVnjEXW0QTJr8Tzsc6xwTJSU/RjLtT2Uw2KfpkkP
cgfvN6IzKeAWdaU32rsGQUFqKqlZZHuz9RoFMMaULOuvg0vub1FP36purb8IGYUf//Jseb99J1pY
l2/jBDxezvt2YqybzWrGMDm4PGAPpdN4dyHm50PSiuYNRhMyymYgV9smFs5HZv6jAlvJD9FnRm3l
82QjIvl/fCQaLOIy2QYxt37XedYdW3V25TnamXm8HUPV31bcrwTfIpJ0UYAfIXFB+uKtdM+5sCH6
WwgnHp1wb/gqD8aGyfPnz3T9ZX99BTGmi1ka090wIXt/ArHWH1YQ01CjtyD8tLHEh2wadHfU9ASz
WZ31wVeRPP35j/6X+42RL/cae7Gr1zm4Ph7/8eLDIoqzEHggN0/hHxl8uiewZ9GxVnI9OqWUN/ha
us/VWNc3vbLDn9pr3nDWQl8KWyLWmpi4RovYH/C6HnRWV4XYy3Sza4zjY71GlXvs5OLsrdoSZ9P2
+Wu3uPUrL5pbZRkiKP78hZx/DQ3+8zr6/KzXBxnILvpjBjXvvpEY8S+Hi70HBYS401tNiF6UtcFr
TdzCmllLf4VuspEoMg5h9Mre7CbnVU4KRNFGy7kTaOQNnF5P9x9brKFF5rbIS/arWmz3frM94rlt
e1nHr6sj1v3COuJo2m1U6YLbuEAkEr4GTbkRse7A6Irb5mO3Itov5nJJhz5o28wanKnfz4C26Z28
ASFTzmNCUir18UztRuBWA8CZ+XMZ4dwPS3/9GrQxGCvTVA5TTUiZF0+pQu+XbnHwG0vUxqgpLZP5
DikVqGqC7iqN94U4576t7yNXWGO6BV7+xKUD2lvXY/NjnCuvPljNCklXEOq83CxUOfnJRZ0O7Nmd
lOILWnNzpkJonhjkjD8r19UglPlymdQbkjzWA5oQIEdgVujUcA8ftEaA1UNTTbvVUms66+SqRATm
7aTkWqKe77zNukGZM6CT8TGg22xv6ZYsjUq8y+2kTee542UvN6RseRvO40kFw3JWwkzjwYtrdK45
tvu9jTnpAcuvZV+cjh3bvjGiDEmWjYm6Lwdp50c9Tb1z9Bolnrl4HIdjc71QeUNEPU/jFczQhdF3
OaCd/1t38ttKihuS4/zqVGQ9aNOh/HpD9kMIDYsjfS+dyrkQitseyA7meUFgcecZ6CG7bRX9weEl
fvE7rznTPzp/add/m7XxB9zrsO26+KZtfh9Ya/ujQQVMEvtW99OZKJTi0gKI2Iu4ui+ITD17RfiC
Z7VimlqMNyAYg9MGyRMWpJ3sCxROzIEq9ePPj+v77unfn4oaJ4YRg8/yXffUD5z+gylgeW1S/xDN
ihF3jsbHZS7EZ9hw3eHPf++32oUTjk6NFyzGCpBY732jfbOUbTguUKrJMbutdd5cQMGKL/GyQJYJ
Bp6Nwm/vwSwVZ2Uk8WF2uVzbLKdCk9I4MNeWujQfQ9Jtn1Ht1C8B4Dxo9FF4B8GBMwLUbIQRQbPU
sZVj/+184wq9e1H4FIZO6FJruLwqeGf+ej8hVg96F4vuvndmgjg6Pxrj8yAGIHvxOM3+LtzK8pLj
fVBHW3jmZeD+AwoyGzs56MDRd2sR42VoNDriDPZlyPpTVN0XhNcaKgGWAEJriKN3WmW/FU1D3b20
mAF2IN7aLqvsfvo4tv6NlQeFPOYRYZKXQSms/1XTletTKa/CQEAGIfi5Pmo/l6HRHHyT6lsygSpo
pUVvV/UJrMyk9h0MFLEHSNeZcxGLdnpMcJuPiEvj4HLtr5PMtUcnAKtadAiPzSK/9UR59YdauI3Z
53QS3yIifgUBjzXesBDeNkZKf8RoF1aO8S+1Aemyc+JxuzUNozEC6vm9GNqN3zkgxPTKEGb8Vo4t
iVj9XJS0U6V05KUl+xcn+cJaDw6oF9xD3kNEHtsVoox6MfrNhybkHvy1riVHWujo4xxeF0woXdqC
uGp8gWnI2tbfi6maVIpFUGDmwW6M4m+FEEc0ZBXrk9NXor0Ah/S3u3qUQL1abfqjtnV+57oc7Zvd
m+u1dp/zLqEg2pQHb2/Jhf8PB1BMSGcy9+lUVzIjqJmUIkMPcZC29E7MxYYX35ta65R3hl7CqwOo
LgGD2gdtySt+ImjgpMyJ7dcZQlj3S1xZyaOCLVinpdM1eNQag/YwB1PxSiQkXnB03eLR6iagERaO
mbu11aSlgiVWcMXDVp3EWgf1Lu8iayRi2QrXvYLB4B74p9ADgpLB8G6GeyleolEi7w/yqLys8VVB
6oxF+4KgegDYtkJHeUVyO6tHcnrb5YgQV4/7DYb196amdz0XQBWH/WaUH+5xmQ4frGICpp0MbYuZ
SrqjOjAtFyu2KZ8pGTrb8QbKwtbtxeZjUPOBvCOQ6FRC5kUVJnp4RLIsnNSrtvYDEd4T7q+Yi0CO
F3hXLCY10F4a/WlXjbiljn1d6+UW9ozDP2yaeWSqB0fjADk7rg+d6cVzy2t2yby22rJAEvL5qBxg
JsQ8z8Rc2KsDRJe7EVaenqPirvV9kv9ys1bPLfkURGLOMYmkrvJM/2KZPkRbx7Opz2CS0FW7RhOP
ubYBRiE/niPWY1jT6luzRTleriWWfGuvX8XRuDC7j064LJlmoC9/NHiPrqxWuyTSskdvlzIdjYdT
QpIjqI3KQlTsVoMD8JVJp4/Mr2/mVDOQNQ/cethUpPY3nJKlGA+FNWzRIYxHhFSK/L2TBD/MoU7X
QpOHsVe7Pphn6eS4MatovOWHROrMFVvPc2MhUs7jiuzc9orS5kBZtqydkNBmhEiyitFsQV+Fdkfe
XrFSWVHMEbkTDu/Nu94JGoxhBaXsAaJPjuFygwKDsxpA+C4fVC8gHAknICx+S15gbfjOpZVb8DKp
Sn8PxhmY59AtktgxL/bUwdVgvE8y99mywe7x1A5O1vjFBwsapFjoYNcsqnfaneUInD68TtG2T3bi
6LPt1vO813qsPjZ6jn9oZG0f/WZshxSyKWgICFFFcIOTDzTpLHUc7IutbSmZ50W1qV9h3QE6Lok4
7Gw9Yero1EfQH8V4RLyhEfWuljHZgnU8PgqgB+X+mvbXPJbcMZDz/bafAHTyRQ+IXagYVxdoBlG7
K26jpBH/1HBJ5H5KMGggdcBq/mQDBLsQfkzFJ3zjaLZtV91/6dflV0s2qHjcueKc6IKSaoXF+jjt
hyCE1a6KCAAV0H8eoBDVc1YsE8TtQMTTkz3M0wejYN2mCj5nfZcMter3E/MC90MCT+onVzdobyQN
lktYQOl/tMjpxRCETeJWa6V+eN6oGDebJRZ7L5om+0wiBdJ8EG9j+FwEiZVnREZr97iuPPrHlYp4
2ddiLfCr9TK4Godb74zjdD1b4CvA0c9DBzKHbJqdF05yu1uxTs3clJgBD8Jy0LwXEFaabIgmirTY
JkAEsDrvmYBZGkaGpbyCMjxvIjZljFdQZkEXZE1jDXh/Jhu3HPEQsZ35RItvWakIi/VGV7YXi+o0
DRIJVWlqDczjzZVwnMPedl+bqFPVS25VvMpnoZPxglnBTKeW2pSKbZpfeyhKN6yfMdk0PKNA3Grn
sSll+HkhT289NraNYXvr1PoCIb8EmSTxFz4Az9Z4s0wEc7RRPkds6ZsQ7/cwXbnfA27IbCItidqv
JhQhNYONMqN2pvyCeVdq3tGV+6kk8BupuwGcdcN9QDBrF4jpWS9RbtIwinS8Q4VHTKVYV2xIzur1
8RO7g7U7rE6f/Cjr+GridgdGlMyHIQ1bGkoLsDqH/xecPv15XYL1xsAZmbP4enrtRlPwFpyoCLAA
bhjpgd5UDN+Smdn3ppHUZY0egNjWRARguOQ/8k5iATINf7YGXu+2AzYpXYqPW++J+kYz997OYxwJ
rFyu1DLTbKYv1SSodWLhA/Mn3hP1h3X1USZzi6Uj4rLeN4gLkS9LD6JRRYl1s0UdrdpSR3OZGWGA
s4wyJLw0tAyrz0Kt6y2kOHazRmCQ7EEmMSBbGTBf8mblRdiyCaEqqBh4ecqEz8iOpiUNA2Enr1KU
2r6XrM3Km7mYw29o1xLCWsGXlQDUxhYw2lCMEnvtML2Br8PEFswef40u3+A+llG/X5ZkXNK4MyoA
da/VlHqeEdtugS/4jC3MTHthrPU7gcr2W+SIp4Knhc81zA7uMsswYJoJgD1CNiFLwO5s7ynfDEGr
1yk3kj42UM6dVds4ksOiIXCltZiXR8m6WPyNxJYnKGZyQXvT4dWpYiDmcgCSDqYtji8TBDPrRIQz
18Z2ZPEBIjIvEiZx80n7qiSqsYAlx50iV5KH+y6poOegajkzk1nPHYil6dkQBmHtIjP4P6K2XJ0D
NZ9lPxlrjLqU5534LemV05OfsIgCD0yWKiIdPOXELJWUw4rk7Kudw5AOT3ZScuG9CuULmapssxUl
7HJq7TZaDpwaodqPYgkJq0gSKAlkDE3xKddwztMrDOJpGDw97vj8YCIDPczpwEEOvEBrxuui9/ss
D/rYP0dtjruWBHuLhWAMBG8eYzO9Mfi077pQWRZ8rGu2eREb1T0WMpzzo92HJWtNx8N6pgJHLoSL
Vi1tdWklh4q8dXOMRTUxgFCqDI5AqEO5t1iL1me+YJg/d1jczwjQcnMHd0GXD/iJgxFZn2PZx2Zz
nZ8MnTx9IZ/KtlLfxoSyCFKv99G0sqCUCjiYX9lTdGorJ5Q8o5X31tB1zCkh9j7Kt1WY8V5bwDFI
AfCL4eSrhlTAfHCiLuNh7zBpJ0Uqixmrp/SuxPVSvBWOjD6IJIaS64YzSCjXF4P7mADcyfldYBXi
c16jLwCTivix79t6PJB6yjkU93W5nKoB7+dnm1VZcQp0Wz5MoHGHG05w5jDYNtd7HcukuXhkzqBu
Y0WI9W4ddH1o8H4FoFfMrG9rnwf1Fi+1ohbu/UqcK3Lg873LpuGxHAYqjJL0X6xxICbZa1dxqW/L
BMDXzUA6d40cGn3TsVMzaajQxaxs6GCfZZXnyWdueRQtFZJYNFdw0mnCqsHvDoBKxI3j0mhmS7CF
0R6sir4lCogmgncwQKNC2wv552hT3ogH7YI9XPHue51j8KJolP05bx28FrgyQv9k202Ar2pwIcT4
CMb2NCw5yBWiy4AuDHZhyBddvSsARvNJ1ihsYM7I2nyzK5Kudroi9Ra9KfTQta+5hNbAKxuDazwR
x+HBECFh1rLwlHXxXjsbeIJmKoYfhb+w+FoJCyaAxAq9U+4a+c1bNV3pqvsYodTUYVslx2P4sY7U
b+euEnN3DMo2otEfVkJNNBCXfm+ReiPBnZASsoOoNl/TdCFh+GpQfro0RHA/y3Yy86UxV11sIP3x
9fo06HSQGDxT0sT6j+wrhxeHO7rKAtPXArjbqsnfk/FqY42jFYPpWNUKV5dfBWmtvOk4deRQ7KcS
ZSAGrOKnJkeiuRnmAZBk5HneZRIRplfb7/vqYtWJ1oAXxBWlEaMACTm53AwAfotibbLmx0KTbXeY
pN2+ObUiwLqvfLu+4eydnjStBIkXtQy+D612rIIsbc9+IVlc3lRT0Z6Yc7cp9YnTsYD07OgtwXl3
X61U3iS0jeuhILEmfk0mtH5ZbHr2FYo0GHfPRF91P8N1U+1ewTUfj5XVk840x755XYq5X85slPJb
kizGMK1dZ/QByHiuOjjOQD9LipOI92E9R8uuSkxUH6qC+wEgXFu+zdAR8FI7I/mFq8v/xmtcvrSM
4hKZSez63ytSG0DeySVkg9yvL8ztyudx6Ox/uCsaqPVUSO2OMIfenCnlp/K+6Ie2wuK7EItMgMGJ
2Djh7bbQoj6IAHFsmR9ptT6R9hfZmet2EyJpWV7BSM7guEcsD3iCGwq46LY0rRvfRjjp5A4TEwyA
yk2YGYwRO5E0dDUYeUz1kXrwZJj0Ka8DfIk1y8cgWxnbEWAArDwzC3bCjsclHywgF24uH6mCmtvW
j635toys8JRQx7l33gbgk+pZJtWjBeKXkJfFWtYd2W/6ebAJe9l5fqG2Y8erJfrAlqcd9+DqGowZ
BZEoOKHXwXvomy0AJzHDELQt4DUnnpjki4cOdE/WO7F6BUWLOSduEzBBh3AJ6IfUoOJDWQyUA64o
ekpMGV3KZBu3zB66wk/h38HFp7x2uotfjlWUjShIOJ5Y5J3iaDUxY2GmQBhUF/9edabDw1uhTEq7
2jP64CsijuyttN8IFImtFF59d0F5ZOvLRlicnzJ0qG6vYykgHrpytv0QuyJ8JjLO2Qsn1KhVepdT
P4h6Nd0Edr50RyyrORspkkq6zC8dfUM2lhn3fjc74lC24jr2RUYZRphfFsIT+C/C40XvV0FShwU1
Y25m9gx1st6G5txvTSJuAvLQmJMn7czEucrzp1HlVny4Yv3OIyzxKavzfPlaGgYMRKmG1wx7VgHD
Q9klontNhtlK7j0REfnKrDpi2I4Am9dkrL+MScvbiiKLsoGYiyhr8Q3T2BRigSTYRznUU4uK+TzW
be6eo83H3WttLe+U4ZrFeFrN9cy0xNC1lB80zOe4mYOxvIbQ2x9XetltP2lKH1BDfW8Ofd2QwkCQ
Wf5W1zBZD6ukn2LngPI+s+K8fuElE4Ynds/ufOK2smfsK4zNbqyg8siEBmj0rbTaMAdlk9dbOg79
Wj8465VSI41x/pEOU/lU2JhEn/I+r0qS1Nu1PdUCyEPUdF59Nqu+NolqEpfab2H8OixOFKRXZ/1c
afAu6dqt5BvNokA6kJTcrSm4sSTVLdMD0pDQv2RVhD3YhGVF1KPHV96tauBs6MjuHAFHxF55GBHJ
8W4K1nm6n2aD6h1hzZRpt7MqOBuLhmURl/Fwjkba4YdW2M3HtWvqN29prsBgz7eLCweuSdIxkR5L
YSwWVI9NHT4leb+lLdshZ9c1wnpw7XnIARs5o3ju3Um/9Jap1d4lUfXcSc5/ENJY1An0E25CEhjo
oKGdxR1RdTn3VryKW1uOdOz5sPT+JeB/8WViVVrt+lL73xJGfcVe1nnb3/mEKSHA66tiS0ub3p6A
kAZyxcZccr1JktU3Tz0JbCQvtBhUUsUo/rOWUT3ecEfCvnEsArO+eGqUn52tZBXZ8nD6MChqMv3y
aZv1mZD57q4pLRl/HCdSYgiILceLaJseBz81LEjrRTEEDAm0Ie0Odag4KlCnmK1VJ34sUUgm3+rH
9U86+q499n2DjTlYN5avLXbibwupFSOCdie+BwnLwJeP5sZH4HF8Hqj4TU6GZmA9of3zxyMzo2rP
ajqnXFuFtu8cY8dbVrlAw1Mvsjxy1iu88r0ukh+o4GZ3D+u8tk81SDnM9FC4Hss+gKexMioWtIR6
ptI1M5wx0y43ozQkRomIWID9vCX5hGN7G/TO4hsR8tKBEeeHQRe2Y+etQHNUkfyBxMacY0F2DlNB
BCwijzGf2cbJLDqtbVd3qv28maZx6Ze2Kn80Ze9+qcf1X1GACoUaAfFWk845DBNae1wdVFmWUpfS
ViS+96H6yZBbR0+gQuHnBLG2xmeP1xJ5fwhD2sNoIuyrjs49zK+KDfzFno0rrkVuvKaJFcvyzmvB
lWZajIWVWRW9DRx7X5+JO0rKLOriHmU5OXlmt9Kmv6iNScYlnoZVXvpysO8mr6tetNfTiql4A3Pl
daSETWDcjqM7xk0WVYSTZVuA6f/W7Zc1z6A60D/Sz5SPBRRUd9eD3ht3DDCiO2zD1XBhMR2qQ+nZ
rb7HNB6N93a0BYAD5o0UqdUZmultthrIFlusx2NXohEXvW19lSHPDVJLXRypDduJWUjf36FK3ZJz
jiC1plawtuCQLDUsHiXESOJWMC3+dVoBQ4WxngmOA0Lr6MFuG/w3k+ng38po3cJPTC978AteJxmy
VHIYTnzjugcmEbtqn+OwWi6DsALrpc4921wm15kBKYgmTM4greolK2KSK3ZxpWLrtlLLSOKM1gBi
c44yc7O0FKdeHyzU2HhUB2oIObtHa+uuWa1WIonD7YfSPlNRTsxRjTs+aOol56SlS5hM7yRU3yAX
YvV1UGhm7oGvaHFZg67/DH8++oYO2C3Tsp1KMABigD/njcXTQiKNTu3RVjQLY1NvN9g7J4KHCi9I
x5G3OQyNHtnWNgB9Tx3ZztsteIjuk7FDXkq68Go3U0EXs1cODd9wgn3bkAY5qi+JGeJPUbtexfE5
s6dM0gpuzCrVtm+og791jSy/2eS/fM2XWm1kPeoc9U0oq+8M9+azr2cnOox2DiGjSwYAWyVM+ReM
QqAXKPXI0dL8Mgx7S2LRYvZAZMMTeKtSfwjGs1s70aehsc33phqn8awI4AVn2Ui7PvA89+GxqJiN
s3yaID4NTUNIQpdc556MhHV5R04D51O01g49cTTUXfiVXe2W39It+kDwamcmq6ht2vi5R4MEDm6N
1uVH6G4k9IKPSMhE0T5C1Zr7z3s0AzVI2sD2XTKKN+UfanD0d6pZ2PexDm7euqTkTRJsZZuJ1Y+O
otLghkrjjd7uagU5cgn4M4OT09K7wcjoYOwTDAl1vqlxB6yiFPdlFOruQJRU/HVZcVI84gwiY9qK
lia6oXQkn3ngqB19MtcPA3M1jXl+yHNSwMtFfu9dFZSY2cmq/Q7KaUbQo0GA7MxYLHaKPIo+Hqwl
1A/a/ia5KxlUPeUtiAd2Yug70oS1xyd/GKrtFqjWnJxAGFcZLybeA6DxeWNJbtOPhFrN/d72anFK
atipl2qeWOd7VeFCeBYw8LKmHm3xcw1M3aQaOWZ/CAh0JKeR1NDSpMzD/Rxx0qhPVcdyLNPI3L/T
PdekYzuu9ROsAP1TbxEgk1WoE+2X1nDP3BtMfTWPbtKfqgre7i3Rf0iU1oEBfRqJpgONLq4h8eQM
Ds+KBJ1tJ9uKuWlV9kDFuql2k6yugEeDxFpJBF+BZyNwjD3INFbFBdg5+aJxwaKOBosnB+8CcQ4M
YmWHLdR9lvEZuBfPO9bSRmdqo5KMsrpj3Z3m+Ffrz3o0MDkCCQbrA/u27gF1yBTsynmcmpt56T07
Jb8MdoKAhvWATSykxChC10qBKY6kb6+8cGpcwv/EWJegyJnVPzXg8D/pgeNqBym+0Rknc57TZrkc
ZcySbfx4KDiei5Id847e3ztbhA92KUZRDzi/8or7apJjfVg2NRGSzAoEHGnutEDUiNsLeaygdzPS
Lnp1zpd1IdHB3xhsqrBB16Lnakbq68MpyZgVWjVrISTw5FNW3ZyZcGQWtzjrAMU8qCo6i1F2T7gb
HRjxllmit9UJ1evAgfeZgmmGnbV1g8uCaPLID4YWnop4NR83kHnOBf1v2bBCAPOA8tWzrb3XRyV5
oXNfygxCYOycAtDb/zBW4Fr1JbEkGVd3kZlwgQUepRTxkURcDb1SjCI5TuiWaZ+66grYVPn6Ucmo
+wcolWZ/ypKSCLQ8yk8aPTHYeJo6AjjiaKwzT8f+zTL0hs2rxXyMUF9LU75FqoQ5U7azf0Nxiq9O
LUH4g85nWNMp3rqABkPo+ILhCslI3tXs16JlJCVc1gXSl9WZ6z1bpPg6BnWdB0G1SGpMhYyZFWKJ
qICh8nhno9W29712gIOJpN8ORAjDu1/5rzxJSegJiWSiKc+6E+WtHRGjAqYxGX+sjQ8Md1mEJS7U
a4IxBfb7Q8P5Ox9aSczASS7Ma5iksTbNSqN1+1BGNrqkju8ZHgmUAVoWC3Z+7Ayq8ZZ1IXPBdsvd
n3XRwADeRWINXsTo5RUQzQm5AlRbc3Kqme05KBvm1elI7IOdhfSoQBwBXg87JxQeLRSUgv0wr1xx
uQb5Ra29XezVENpfwYNcYWObXpe/SdX+i+4BcMnV7QHUGW/nOz9C0di0aM6c7LucGZJihpJNSzBf
bKta8At2xffCJsl3b5xIwb8KncPawayn+vIuWxjnRAIY9zIbE56abhRpu0zlh55nlrK9KL44tgj2
viLjDnilUB/+LDx5LzDnZYOpjg8euEjg7fCdaEPITYQL25FDh90TlpBbncsoSljjgN8TSrA0aaOV
OSnLur9IRqL3+ku8t6hEaKMctsH8+3d/m6WUif2mM4clcNXDHCBJyyffceFjJsRxhLyxiMmr2XbX
R9iNOs/GkGjgo4y05x0wM4BsqFwZwqzrWztA2R4zyqepRhKnVUMyhUdpXd3woiuelJb6tY5cbe6d
qo7rHVWqbijdewTLq5PPOfuLEEqfjBjJ7X3RL+OhXEBG7lyWPSxUWMoEe1KKZX9Ppkf5qQJyjSd7
gPu0Wgty8G2Y9IcKM7aXtmb67iFfIoBetZ8Qvc6PLDbGvR3Xa4GMZQGyV6gpArWNlBTqW2lzqfmR
wooowdEMb2Wdh3FmT2zdgOu69ZsBONhtO0psq/3MkBknuPIJ4UnLoGu+SzC5T4WzefbjDJOKzTfy
ueW5LMhzODo+MitO6Lz7GqwgnFLVaesrShXU5HZRElYU977uGKoKiwG21+TOQS7D8KUOYVj8TWHv
v9cJXX926ObuFQhxtTH+qhPyme1u8goHrgSgS87YeNdgPzq7XP69Nwkn05FZvo1J82UJB1DOuYwO
bWHuYB+zXpb+8qArPvOfH4TfHCDXuxH+EKZ/H5QImvtfP1bJiMRlVLgeEJ3097zM7I8JqZNHMHvm
pWNVfySRmn0ifG1CU+bc+xiEOk89RLok05QLobJaen+Rx70X3/KheDS4Rm6E9AaUyK8fanJ7AN+Y
8g+W6IvLmHTztT8Y6jO8YrPTtJrnAIXN31wH1yfvF60qwAVMG6jRcL/GJBX8+mfDaKJwAut2UD1D
7GpUVJ6NP96jnUc+gr+ZjRk984sFAv4y+Msn/m/aByK/zKkII/sANy55DBpb7c3YUCv9+af6b58O
nAdn7TX/jxTpXz+dg/i5YevpHDhhH3RDDNiuauRw17tiXv4ifP/NVUm1R44cbCxCgrg93hMCSpbK
pTcTQYpWx/82q8EnRxTY5n5a7Oq7u1GrDVXn7iu/3+7azmYCLvqIbXRu9v/r1yazjpcM433fjsBS
/Pq1iT7tNSHW6yGv9PTc0LDvSlUlSRoDhf/+57/1+2shdhE+OjayTMzG749mZpEzaorSHDwSmkY2
DmS7tIvHDrDDSMXB05Sf55g+f6YY+Mvf/k17iSI/uV5xhJA49aN3P69a45wtE/c8aSfls5YM/GN3
kd4OlJfaO0FklX+5oVz3/f2Od54JtovFCpeD/f4x62lcrLhy8z2GPKQqMUAjoKCL3e0nT1LTe9W8
nIH42Qtiv2aAik8W3pGxFY09LZF9bmOfikQz0pu/2VbTqNSxCIqF2RyQkczUQgIwo0rMckHsXVYR
eaAuBBkNQBNMxx7lzz+f8/4aErPmsIOIiXZA+Yzp89290qzcRUNJ2460+Rv9jml35FYGrxz/7f9x
dybLkVtZtv2VZzmHDH1j9vINAIf37HtOYAyScdH3zQW+vhZCynoKqkpROa2BBiGJQdIdDpy7z95r
nxphTS+N2+CqLGbuaYVDD4CVeWgY7RqI5fFr+YMBbZAWYfViGBTjVToi/R3Y99/Gif6rH3IdPMgn
8g/e7i8/JH7womCtvRuqytG2FBwO84NaKQ41R73UuiNht6F/+8VL83Vc46XhEoVnh29bd8mx//xd
sSupLdXV1a6uhuaA3lMzmZnWLTNaFC4syC8MOxr37cyyxJ/K9cA4OYbYs3z+VbzvRxj5z/dZewWH
UffxIyZK3OfLBCQUPalU1k27SFOx01W4AU9V1+kXViYW51zbepGcFs582SWfiEjbkbhLnUPL2Yns
sMPSwvdIwRsbkoveeMbgys4Cz1irncZaQ7CZ845/o7Ydt3El66xL9ing3G3D7ZrDpHM78ysRq/Fe
7+ro7CUYNmAdd4jFNWXV7UWBqcE5Zib3uWMKNDU6Wwuy2qabUHX8xZzgISTocTprBQM6OAfQBTzu
xBnrjNm+e7ZAx8wvAqJ6elW1JTKu7OblVI+JZ58MszWNS73HuESdu2qfBZdaHphDTP6Oxj8Oxthv
7QeHTHe0mbzCmq6xssUyQLQkCdESfN394vL4eiuwedyqa0CDCD8j8de77Jz3JSqjVHcEDdQIpoAH
BxC1k1iZUB0IVkZD1i9oLNUdCTrFhoIBMHenwIuSIT9ROzjh8WnUdvzFKPD1qcd9WKdLxvZW9AN2
+S/zCbFOFdiamHdL3sebvhc1QdSMT6tYk6m/iJ/xIP1ySwS2QfYEoAhHG+YPZ/3vfwrgVHOqFB29
ZTucak6zGr606iqqmux7YSj1HBqEILBupbjBbgaa1B69wU3c44AsKK7mkQDKLhuEpb4Kd+C8LS3M
RTeobjFNYSttWHhiNE8ZHiTtpYLqLu+bOGnysGFMlmFdd5QOWi6bjY01qYz73Qz76CKqUNkJrvx4
wSugX5eLGokxGHj109CRk8h3EVVSuuDLrEx7HBIh533Xmfny4GjYvalygZIJxDSytL2XUfBhKkTY
Nus69JlWMvezryJUFKE5gOsEqhyDXdnPSgiXrXjVC6HtVM2O7GOuzbhuCWVFKgRxckoE6yGYMPsb
3RWW7dZiXc5stWMBRvV2R0sO5HFOBV04GMoYPXQs6Xc2anseUDFRvUtDHSlNHdPWxYdcN/deqxNA
aRpl+F5XVJzXizfl7zw7UHwKzxiKZ5YzekPVeKLdzzJJaeHLSqN9qjNLHATHpwJArjXeGlVtM5hE
UbUi1CP5YXBn5RZfEYkPjGwY7l2j9KbDxLLQ2LCV7p7XR5bnNzhKY8oCJg1MsRm7uW+7ufFdy3UV
ATbp50/qdsw7I89a5yPLXOznStzYQK2HKMpSktyTEBRsaCmrBy6WMxzmPAvKbpI2SHqypCH2mpy6
LzUatqZTUBtatBJdkZUPpxisPgMIXzdRoaVlRQb/1qiaip/CUg0eprzi5FXcVOxsDqxLoNJN++JK
1F/fAb2JnkXx+SsPyKVax7ZYSXeVdKxQT7Ha7IVMZ/2RsCwJY33px6OptcnBGWmdDfHxQaHHhMtC
n9bP2t3n0I2KjRW73adMR9aMhSY4RzbQGxQfwxvbBoxq/XRqeADFWwnymhITzr/VHl3CKU/xUIvT
BCuxOaKsOwSwEiemVsKIk299WqY10eIJ5pumJUURZK1WsbOAGb0E3LN5G+LSMrEOj3Opb9hWims9
weyOrmPl2UYxJlaICszoOjDsrrhTsTZb1HnK5OSOmUlcoLGtzyXVkfdJorjUvFTRfFXw5emm4rbq
XqGMY3wBLX1NEUf7xunfpr+yUaiaTIvum5ktlr5ljOKsQwUxFSq0wNGVaBa1wz44HkEcjUDL9bJg
fJriSBdh2tIdYGuZllE5PWKvU4ry3rPT+VBiG/jAQ9Ic7MxN2ALrWWZuawM+yqE0eAcBluR4LMnF
uPWGdkhKN8Hvz67PftA4J7rl8ZQeS4y/vdXVOHPIwzJ8w1I4jkoTPyLHDu2F6Gt5q2q5A8OyqLUz
Fk56MefeacozwiV8SGdxnOh20pfYO6Vjl9JS3LOnIbSy6C+lpqKodQmBQR9BjZe7xKZIhkwTqty0
jLEQ6TMpWVlBpmtZcUfZtZLn8byfJdIWxrVUB/QuUDqI7JBLoMAy6nk1rGXtUfIEdyFvte84EeWN
ZZ3MUwjlMjFQopXyBpd+82wikjl+tVjWbTJKuw0MIMqnZU3L+yojgrFxMrwifiOz6Wli+18dXXeE
UI/1/7kYqqUM5lkpl01Zp0IextTNKRKyVIqAq8UUwcIqpgiIaaUwnLw45FOBJEAZIywZrUxe8oyA
y94rGooIfkRmIk9Q5KLnS/0oUnyAQNpgpgclO0R6NnGUwbLmEnuYkiQRrIGilG5psELwzSyZhwtO
ny1FVgVQ7yJrSNTRvB5tyzhNFtyVejrf9GbReiH9DeZ1WQtWHKUZV7ddZFv6plXL1Q6y4I0O1g1O
7xdAaCizRJ57r6mlVcOxWJz6oJn98jzZNDzR9cWVmkDvsp9gwmfYS7AopRskfFKIeq/wIR8n2iKr
uZ5FUGWGvp0jpFDKSDwrVPgXVeDUDgbcWLWadzu2mJFklQD2wCTv3EyZ5PZTxn30WhRO6wQDSCJu
P66HsbGfLDIlc7o8LJC8Cl+arU4Dt1emgT2iRBwgg63+dfq2kmCxqNAAZJyvhZm6ovtSNSkpinXV
yU/smuRjKtmRch+XMr61RJd9tNOi3eRq1cR7u4S4yQ1r7WQSMtKsJ429Su27LVSgI7wFhRylLXgc
sVN70rKSVP6If68KWXDaG3Vm1SNyTdZPbR3r46Z1S1zo3KbYMdPCKOF5zJ65XDelKraKh1EpWBZa
gvZzz6jkY9zW1K1SGwWHU7YA+i4fifVNhnTpMTX72N7SgkznZtzp1ScJN4olBljrFP821RDhrslt
FwuiExJZOoKllz1pyoEk2KInctWwq+bdZfWqIvnq9AvYs7Sc/WjDjL+vO9eQ+KuHUbuW+uLaD5HN
pReQ9eWhBroJbcsbo8Z3LOBImzSNxK2eEt4h8T3KXcv00HEjJ5rle5jYeEV6pE9aNxdxnY+teul1
+H02vLTDqzFnCo0pGXXLzjbhLsHXTJoH804oedg6kiyoKnW142natNFhTJQ8OcW0Qj5o0+wVB2R7
8l7I9f17hi+rJGvRROqNqxZm6AyAfDZ4j+IWy5eWlr5WN0+9lVDGFZeY17aaE1cFC2/AV/hZszXR
4RUsz2ilvc24K7/j9U4TXkRgF7upI7OBXbdMtnMih0cnVqN3Sowpw6KyTYYxbcdvGQfFZdskRfXp
CBdTX8sns6AlC78VEQU65emeo1mZm1OGFjZNiaPi8eDZRe6CUvhgJMg5+NPUyJPDkYcdsLaM015R
WjA8PUdgzsQAvC71HDzPA3jeiI2tIhtn2w+VfddnaSG2NnB5Kn5to+PrVS9/cJZ56nj8eMt5rDJ4
nMB/ykNOo2HEB2/gXetLeNtNZdnnOoIdGaguAYdttJhkJGXiEu1zpY7VWUn7FBRv3c/LDeG9Gshg
R3MdTSTSpOQ8K2a267ZHR4sGOPFDtqJZa9xq3dylMnNarvMOUX9RHbycvct14In6TitSXWA/G7qH
sZ7zhYnRMoNCXxUi2lVjys3nmiV4kfZSCU2ks9JfvEY2W64UPkHC4MhXZMs8nlnnNG8ArUgaaFId
rSuFpfIUuMmsXS4Y6Lj1LFotNyUNfPG57Muh9emTi16tUVifDbcTyx+n1KpO5Tzq14TfWPAQdu4z
+6SU1AVu0pqyv6MLSN7ZZAU36zMcjLpekaZpHfI8SMxQnzSTDgF8QC4+uVFS2s1N60Jh834hjbE3
ARYnln1nVkIh4BMD7zy6JW/SZj1KYx6J3bEIDBUj2VZPW4uuWHWhhz5Tqc4x0sp9pkM+Vrk5YXzw
S0Aw7j4WGf3x+ZwsCuMG8J9wVnDzlr7Dusa7jCPOERtN1xY3oLirWa4yy5a09K61lSFTdb/sGdCj
btjE1UDOH9SDtknpftVC/JGUGowyZ1AUFFylzzXGEWubj1Wj8dhSFPpBdLO/ACGtFMcCQfNtUQcd
GXhokvfI5r0OSNMM/bnSsMXSTmvk9hWII3v83lnROIYZtv3xUKaLeaOkiWntmKg67voY2miEnHF8
rJVbpveixWa5l3FCzQZ/i0mmqQNyc510scsKYtRLNXQQLYowVRTSbKaV9uKcmMJLb3N7ohbP5u41
HiY3F/G9Q/hyjT/WhgiTLFWpBVpwkVwUjbTzLWkQMT1ro6g5jtMJSONKxFLq7OTUae9Y4lXiNgeH
TRygGQ1tYOljd/PWtosoxVEoc5fVbKwRs8R6qTH1N3hTMO4r0zU8Vjo7Cd9WN6LvsK078O2mwJjY
XVFthV76ZMZmdYPZkWz7EmMNYLxMimd1FgldaH9/Xv+rhsSkj3tFcx3b8KBm/HxMpWHFwh4ghh0G
teoS6MNrTWAPAL8kZF8n8lcw3lU4+7NiAymEPQHcEBdAB4StL8q4x+E7p+po2KVUbj52RkKDaqak
t1PcD1u2FdEQeOX0DFdmuGDe/VVO/L/69ggAwMSQjlAqv/y6g2ujMLdsJdRkwrQ0VApIi84024fJ
jLtHT+vE97yv8EtVSXdWDOX737/cX7//urFBH8G8zQuBPruqJ39SBZBP57YlHLVDrqlcn8QWKgzz
2AHTUx9C7WjCxa3G1YOHh57Zstn8/Q/wVZZYVRD2Mww7Gqq0bn55AWqmCRWo+wweDPc4FmtxVJJa
ffL41ekCGsYXi2fxL5T3v6AS1u+KFAQezGZdyZj/868tiOLpbRSDlleyRzY2yXGcyj7QsaYmGzUl
1CBS1z2lGjCNHJv3LSiJ4hf6z19eeqh31g9YAshi3fDW//6nl951J8LBvDO7mDG0Olo2ELeTOg3j
FAA8bJZTAymqvI0bs/0oPKFegVDpu+3fv/w/hOM/X/8MVUBMQBWwh7URyb68EnBYykrTsIU7dSlt
muJN55va1tPy0VrNNN7iWtGdoEVNsdZIXP9dZxBPtrRDiv6iTzstv8jNSVeus9Kruu9TX+dkfhPb
ESdhOtmyZwKYRyrYeoAvY73kYRTVjuTeHWNHMmOb+63SUuyRNbhiAqXXcvW0SHfAXt7E1bStTdWO
9insquKBtIVZPWMLd/VLNx3IWVhxNFB90+Jg86kIbZd97gyTGWQ2Ish2qDwzJzFOwNCXClU/E/lg
q3pi7z5r4TDoxQdJUbX3pxbPYFDDCbtHfafL1wSSkp+yQkbWL0Tyv+wlHY29MrwYywCFYznGl1dc
xTk7O9lEkAyK80ZijNlGlbtsrEZPHlN8IGcrr+SRMqDKrxiur4DHW7usXlfnw5wElVpX+7+/CrS/
XAbswdi/uYAuHUQ2QG8/X4w9vWVCATu39ToXrNNEsEw59iW+uMd+LsAAuBSakjnKjSYQBvWR4eAw
GF22yGV8RErQoI+SXoz2gKttVneYdzQKAEc0jw+i1N2jS0pe7OcIvSicSqV5cWh1wOIppfVcD5Zr
M7o6zZPStXl6lCm23xwubrMVhbpEe1MnSeAPjQ74Veol3gywGBheimhmNBSofmGeRDVmwSEbnRPp
jKk8In5Y5s1kpLLe5iYw2Tu3t0VzYOrsVXY4VWxuybVPit8rqXvOwB2aGxap1pPeLG2Ou7eRLVr5
EFEjqDm0Ycy9OXDQhdfRbisKnQh3kXzjhDyiPAVa31tYLjS9T69n5lTnyOmHfTec6SUNZyo9hytb
b0sExLJpb80UZz6hBW2cDzbcH/tx0MBkCSU18E5hz7AfBG/U4zRWxlunWEN96iTqSxjH4NnwvepR
vC0XtivYojvMuDHFy8uWTm6RXE59O3E+7hb33hzN2QqyWiy3HR8s6q1hhtiblNEgpiVSQVRzrGJK
OM4N1MghXHkc8Tt2YawJvfHSGlOPGm6vRTAHB9mGvAtLtCFSOGfbznKHtzoXJrUcEFaOUhM4YYc4
7baDpJg2YIjjV4iH2MbANIHnxB9gUqAaFZoSdlDkk6sxhWhzrNSCy9zCTzRSuFlX0zt4U7z6PhcA
KGbgqj0kHvZginEWLc1Y4Ic6he8l7HyHadWdr+usU2s/UZzumRMZczDOF4xwXabH8kp0XmPfUvGX
H/EyadjFXTuPSekkww7PU6VtIy2jG7NUpGadCP7xSycw4ZJL+AXRM8l2kOde5potBAbgU0WrRZ9m
3BN/yucJv9gEpPHY5dLpjrPS4mRS7HJ6LLJucHyEYHX4xUPs66QEz5Cx11q7btauFOOLlQDAea3G
ySKAacHCE9Jrb5aWUhemmeVQcqH9m2vc9fsxJqwML94PzfnyvGIWHYZR5/sZhWLcgSt+B9uD7RTD
ybfYaqdvf39P+ssOl+8HGdv16InAtgBy9edbkqN4dQ4ThvCbYxGTcVp5FQtv2xJ7fEkLQDIwrMb8
NHgjjW3JZGp+7+lyx6rdfdFt8ZY5asn52DZZ4zoQZUFFUw5VRlMSbTyMcgHjUHXO6rE8x6SgiZcm
5tPf/w5ft+7rr8BvoOsumxfNVb/cVTmeRfGQAdkTEsoLEQNt6xCD2tjOguQqdPhnKirgeSCLsPv7
b62va88/P9ix49DDYENb47kOeu3LMraqBmyRQ2Rvy4SADe7FDB5uN5UExiLVGrzLUh9JD+E2xuna
2QKrhzKly7PsG2vY6D3Q74CZEZBTxxGbXJ4x0JHs8iw4Qtta3u3c5lqzF3QJgp2cYQLSPF68da0B
L7NoNOWiThwPSg7y0+j//W/3l2ufHQCvLaYRbkEaXLmfrw2lHCNRVmNNGHlONzZyz3eRgm+l2o6i
SEVT0l+Mqca6jfv55QQsCLMeExoDIyPzz99RgBaENiSa3TSriN6RoF3GHQqgdAQteRCY7ZScHNSI
YqeL1qZKlrnK2MQGr1uo9kk2B2alkioBxuGx1rHb4rHscrPHgJCQFOA4RuzYiQ0STQu76kelGOSD
0JtEHHASodUndBfnHIrVPeG9giMrnWmHDAvHe83hMJzW5TF33+7xx0v9b9WTXdWf5V3ffn72F2/1
/12/9L2q6YwScf//fv5j9/ufxWe1eevffvoD+wD2RzfDZzvffnZDzpf+7ixY/8//6X/8P58//pb7
uf785z/eq6Hs179NJFX5554wzWPA/9MVtX6HP77y8q3gKy+rto/p2Hv//KjKBMfB73/t4eOf//jj
a39vGdON31TMORB7WZh6tA5xE5o+u/6f/9DXljHaErjP8QGx3JUK/q+iPf036rBcVoOcZ7g5G3w0
O0CP8T//Yaq/YeEwHW4F1IXg1Px3SsZ+J4///4sSyxBwYw5PeC3hXtLI9OUWifzR6HGPEK441eju
sRVrZ7T+z6S+jMX8TM+Mz5N4RoJ2X7WufmZyONj2ZL8tijLvyrj9IFCBs9kdrrWmB63ozHW2N9hM
zlYbwWl6MbA0bItMY2us3WhztzGs5hpb1XNt1ebVGi35WJhrODMyV6FuJhY1frK7rPLvhkE7e53D
8AA3kdz10EOuKD5RAfzNWXGXUftQI6NZfroUgbKu8/CR31ZNG6IlbzK32FV2eiVkz90a1ViTFRK+
qywX8Zx4F6hJZFcZMNHv2TH25UNetY9NsVz0WXahTbHYLaDkklIhg1EGReLMrEdLY21ko1obhNaV
ZcX6hcMCnjDQofBowe6jw9DmDz0T7q4z4bQl5jugKXz/bYu/sxDpVVc1nx4pX7+gtn6MgFLBVzz3
zXDGKf7B3vajcZV9baEcouE8IQqHhcs2F1upsR2EizhXsl/V2ADgjfDnolW2uZye2sYAIrTcN1n9
aQCQPyt5eZ9VzstC9NYqpNgSw/ko4VSkmhFv5KzclAnnRa/urvEkmQegEiHbmcpXOsu8U9zUQzlf
Y5TLTtHab51d7mc3+mTsUjc8lqS/dM0FNS6+BoDonuDqWtzeoVgNFk2hbbOxGLQ/nAL4lz2lzm2s
5/dxe5sTavTZ07KkSxp5RyWRE+Reh3xlvPVYWBm0sUPjD2dRSLRK65etByssMFh8+ZY71/Dk28uu
1XtuYIu5Ged+3CUFsd5Io962q4Ud6Bzp4ja3wzjNQqPqHRxx4D1qB2oSZXnaTk705knN1H3sX02o
q4rrKyXZb7UZqJWa4tc5IcPJUp5s/uRcW4oIpRjdk+IqbtjTfST4hUNNX3RfR9rkE1CYm6JK2RTV
xTfmqcOkLd0+q9t9lLiX1FheDa5igrsddzMEMQibeNJTQNy2dHA0rwHWIq6YMVgK6tW3ygHNZnLe
hS5T0t5NMplfa4zsF93tXhwoqxh6Z5OFd9dR3OtFDhFI5ybtuidSXeRANdM3uuE0R8aOa5wNGSEI
00nvbdOY+XDkzbeUQ7bvVAtl6JZiviiswvnjmnFR7rQUYdf3lEHqvpf1a/0Ob4GiFNdWdYVi+FJR
nRF5NULvNl2ehkzfkLehnLs4aCmxnE5x4ksrXuiZMud95GrRVdruOYiX4GoWwkFJqHpt4SPRfSpo
7hjxlTl0yNYYhvcqHGCXfGw1i36IJHmxgJwFisDrzLvSBrbK1gMW9SbrsTqkppz3NvedvWU5lCYU
lsNGv8a23TX5zhi1u7y04ZfSNBfHeyQKNVRb57u5GBcexNTLLF3erDlyLuPa8oIIyTAj0UaYDlKp
aDfmJLaSj0KEHI+uuFdTaq1T9oC3w0L+XqZ4QsrKzGjZmVYKM58veI1g+4xDxcEJ/X14b3KGR1PJ
tnVr7WwPt2CJkOhXBbCeUq85p8RQ+4au93P1c2yT4xDH1zE/xj6byb3r8s2DcxgmBa3Z+qheMdZz
dlFOZMiDHsYFYV18Vi2fGVH2XLT0r3jyFf4ALQj6IqlkcPt9UzO+YcMefIq2MlTc6YleB8CSnNYB
LlKSvDhHGTXPhox36qKwBE7n2zGbeVvBxdgc5WGeCkrDKn3n2uA5sJJZASGos5v3EF+aiQWIs7yq
GQd/w3mdQfJK2n8u26LEicMJMeTx/qKR9bd6eRY4y3EKyHeUKT+DNcJZ1QcDcaHEZG+A0SAaVTgy
+u46GUjCwB9i+TSM94TIkReWoLZfxco1wxdjXTgkSRblWcZr54Nc9o0CRU/t3ihC2vXNeC+1zKdB
9kmpvDFUG/kyD+NFmjQbCh+wraBKLmBqLoQzDZfY+pSj4vabJcGkIkcguD0huBAabvkOwlbxIxjb
fF6nN05PcUAd5o3TsbdkgQoq4srqzA9tNPpT1ODLoMpv3b2RzhOPk5jTC4OmnFfsoySJKnvX8qxL
4pEHXxdhYrP0wJ3mJgD+1Jg+OvcN8YC3xhtOo9rvE7snylRpB2dqFI5R3fSc5nHnV4rwwtLkcWjb
zRU4Sb+S33KrZ6UpihdoR2w4nZeyrFH6k8Gmwi7sexUAhU6mU1GTy0SrrzWlOyWV/R3kxRyorKFh
IpvHBPKo7zUeGkE6mmy8x3ccCZaf1EBYFDV+EE5P6NC234l7Qcq2ZvNOVWVzAzMGxJQ2Mx5QzSEO
kIpNIn618gBfEsNTyfEd/dJiD+skYbtecJ4Z1490tvYXXZQN1xZLcPhpRXNJC3x7K+NUuRT0+B7o
PFBvxOTGdGWDPOztubxu8qiMT7Eiup3h9c4zYH4wG/awmCD+umVbxAQ0agxuB4+QVdAsi/HN66Lo
nPM4YazIlKCbJRct+C4N6YMXrByeqMiu3tpGMY/Et1czsD0cu1iqoacu+a1QF+B+JdbUQC3zYt/p
aX5LUl2/chUlOeajy86pxCtD7cV+SCgohqTVEqOLETpZ7XsBVhI4em6UvaFyyk1DsPJoFkV3tRpR
TosxvynEyT8yLyNAmBYYwAZ2WtwvuPsiLaX2PG2aMp1uQOcgi6lF9D7IKUKywMN/aDC1bNK+wcND
nqa8UKe4PhlZ24Wm1UBjgD58FHy4ub23bU8INGku1M6WQZnnW2t4s4iBK3KkwkVllg+J914Vejxc
AcTSirBOCgjSVtu2N5P0lCOnPGLgg04f8xJjq0ttc7r0OML6ClicwMP9fFQEyyufcGbLDT8hEAxt
rQopFbef51zWYU5WbIubKd+ZQzp8m9hG+gyQ1a4XMwSfVEdtr9hWbwE4MyE0LnargQQoNJiB6a7H
S/WSNTrCJ/fIDieUsuwEm48TX2MHZXUZOdkpckHDRBubJxpN8IQJ1d3QF+/5rALHsImI2lSzwlXj
xzhgUeofkpwWBV5py51e0yI/URLAczufDno7pVfDQODb6YXJdFZzi7J+vL69HxXqLtJzfdO36rmK
HYmMYIBNZt87tdnZpUYOU0B143DSPtUAqfMxTk9aV8xBmuXcwgDQ+jafogD4Wf4wR2yXUElx5xmC
dHdchAPgRwNVdFtV3tpLUm6bWq+uFK+6qAp379rmQ1+s6rs5NjdymsJsBD0RnyadD+ASKVi80RsJ
r6qXwMxg4ngYzlx53TTglNoLcKrMoYSs8ACsqlhesdZWqgdLUQNRaeBI5wNpTb9WnW2d18kOKuAt
jglKWWxyUJChjkUSPS5LX23GxtmoldxojfoY2fUlbhyeAJzz7bIn5TTtpQ0Wc0Rvv5FiKEJbj3Ym
NFfXih8Nu23OLH4NAphazhtezs+eVTzz+CaKzv576K297n7HzeZdsQUVB1l1fBr4f9+U0rV9WfL8
SFhIt3ImMda/Iy4sx8G7l5k4E3wCSwA4zZPdtO8V1Uezw7ASTxUvSOEveFWz7kl6+O0SxsS88zYc
9671lTmmctIpquaKLBqoD2fy4TInn95kAgL30oumXx87/aMWN8rZcLOLkjRpOExRDWHnwuoejI7P
ALzxCxWAz2wuR2MZSoC4aFN6nt15lhIHXn+cGw4f2FI2peatLlOenGo/a+NnPnBkn6R8zdomQbla
ThouIeY0vHwul9TQI2yzn8u2QO6Ic1rl0RwZy3mqKcKGIVL0IaAIHj4tZgDBX6HI3JdEEoOytC87
9E28PVeowIXvlPyYXr9FE0+esiQ1zi0NSX+UZf2vVgtYJVJ8ydn5vy8jx6RfjdWfZYL//KI/hALt
Nwd1yPBclz2upnqc+f9TKFA5ifCv8XlrxFLYcP5LKDB+QwYwDPVHTTliJ/rgv4QCDaHgxwYcb5Rp
rnvpf8kl178rACgtv8snf/z5p54XFIGf9CvEQGoK0G5VbIC6zaLvi1SQpzDfFjsredR18bXsjPlY
cfIjd4b/Olo4E1c5aXhI1mKu1O3I7fcROetDVPnrOBtHneAGs7MX4mxewnquYVZWI33mls0YveAF
pxmPKHFnsk4oonvZOt4WO8HbUNeQ9CQ7BaWZroDakEEqo8fJAZhhM7fmbXRdQpPcx+5MtJ1zzlwL
Hq1Cu9IHeV2orLxG+tTWwfjCbRP9rp2OFelv9ikk6JT4QSb9J/F2HlSYe5E16VpfBcJNNHSOz/43
W4+cg2/H0TfNm/ax3VyW0jpLJ3vWHY1PVLHuKiFv98Vw0OpChKOXnSPdGoLBrm91HJm7EqTrJlap
rkh67Yajs36IlPwE+fhZp/L1Mkmsm4HZCUyIy+PWroLZowm2yVAMaolxC7sW0nV3jXauELWmqKCd
9+moWDtTM8qdlxahm3U7h+BMoDfQimvBSVa3H/tOhcwAhIjzII3rdZB6K1vPMO6wdVw29chHvLpV
PRBZA7SDRjKMtYdEMgbUxgFo4XlUf2AKzhOPN4kHKio6IIlpgQurvgfQz//ZOA9eV8BVJwWJql8F
qAQ5C1Vt5xXtgy5xCc8R0MlFLy9m08zDlLA9u7oEhhg/zCTes1YGsbPs6nVoycpYP8RNzQDVsYuI
ozu2JSifFs0y2WIEEH42JR4r3zLbMI05XhQO5PEhx1+ZHRSO/3rZ7BvLvoAXt8UNsyudptoIRNCN
yLoTHdqnqY5YF6d42hWO3sx71TPqrxNkZU+sfGQG1+wtA/InJtHON+s1CwRjtGo4Xg+Js4vS4X00
0cvW4UxDRvYzHrV1ke3MxuX/I++g6v1qjI73KW33gco4B9nq1YM/M7tNt52H8rzkxaPSZdcgNK8Y
LzdZN95H4JYjjGiZLJEYmKr0noLGVNsldbr4ScojbzLdb6QPdtLFIm3jWsLoXpZQRBIIpEN1nBx1
H4GsxUR0UA37bFTyYFOy6NOZocBvVnmYmtRpcP08RqVzySzIWWhgv+WuIY6pOtPvLZCWmz0+1jqI
OPUCI4IJ+mOgHbwNDaycEHXmQFPc1WW2ZeUWOnP0RM8GHYd6/w28BwGF+N3UlUew0c3REOZmHs13
7NVvLdQ12rLeHbUDPCKte7118vfBTu4QDvFCamfDms9GkfjZ3Ox1MTg4luF3WMkutTXSFDU4MHnj
wanmYOed4UY+xE16IxqSl5Vx1+jiptaU24TstWDc1CEjB55d3uspIPIo07YYw3e2ShOjmXtPZAhY
OhrMQdHb0nB5L0Zz07p0O0W4FOp6v6QV57HUC5h+9lo6jpyOKDSuqw+nzw+p+wHnzvbVrrqbNGZh
+Os+I6HYtO0wbt2SG0RG4srq7X6fTxQQ2IX57jpkgvB2FNta/gd157XkOJJt2V+ZH0AblEO8kqAK
BkNkRqSoF1ikKGjh0MD7/bL5sVnInumbRPCSlvU23W0trKvSCcDhcD9n77U/GWpw9AOwQxkbQFEx
p/Rcf+F/JJAW7c2I6BYqwFemqM+hW3/IbBNdmJQo+llspKLccTjZQuRLHyUa7QNuky3xyy9yql/1
PnvstKBcc9rcJQUhLI3aQPDUVLHrXbaTUxm+QtZhTxzhXHE/83XHYlmcOtK1PKeL9hk2Bc+1Prn5
a+i8skmc1vguYAqFowdV85lESBb+iR0Cp/Ns0D8lVbVrXN8D+/S9YDfdzOY5d5Qmmb0ugQrNoG+0
1Fo3gbISQ/SgxgPUfjNnfxvhA7NsnGb5qmjBXxq8uqu4J+7I0V+FnT/ZgpetnWLeEr0MgYs01kqv
jYNo26+RPXMSEV7r2V4zrCfdbD+3gkOTb1A68mn8YidhWcvMB5Ih43U5dT9oR5U7I8BQahTxczt0
f2VFMKtk3fn5Oa9Vnz+7JeBc/PIC+nH21ocRETxZ9VxIdZtN1IB0wZJrj93nvuV/1Sb4UzUvIjaU
LseYnALQYNz1av7EUjCsuNef4adMH7sh/FSb+TcrsO7dXH4fTR2cbvqF5fxQ+eoh7dxplbaAIbX2
k1q1exx6IHba6sB2kLc54nZTsN+m5dgCYvPZgcLDBHnQYd4fhzsEaN8UC3+sFXKgn+zeK9PmNOrO
97QbgLqi6du4lfEptzLoHFbabPy4fBx6857CSEWkoft3Tx9tO+pZyyoPXn8gkA9Eu9XdFzL4a+jV
L2A/7iYz21VFBONFgoUIXPv7NHTHoi0fI0M1Idsp5bbsBniQrAwrO8g/51ost1YQPUXG+ClTlZ8d
CYFIppuDOWofSHHBt2jZyKeR0tvJiXPTU5bKN6rAH3TAGSv8DA8mev8GK67X1MMRPRThz4kNfVCz
5k95vckGd9/YlIHbEkwsRQ4SjPQfdgy8t+xfWbiqexBg+8Rgm42Vv1yXZfvB7suOB0SImQpUyB1J
2ija4ecQaB8bP8bpq3THxi0f+HQks5gWTbCvboidovxfs6fWi22kjM9pRfGoRwyzNYvkSXPm2ALn
OSoSXFZTizi8oyo4mTJaR33wrR5wUnWu8miYyfdad4Bl+sFqzKf4xG4GHxEmx7lW/blHBApArc5W
sh+JTKtgxETFh6iExmdwboNqua8KFMiKm+BjtaqNo3UP2bzlatp7PU1pc9R/K64BnpEgTZjzf2fF
sFEq59g5EOlgmPFu9erONLElGwHinFZvtVNUfrWwc7YTpyBLemgdD42AON64u7DpJQ6ZaVjhp2N5
qLfQoLbpaEOicJuDCCg3ksrxV2Q530Yta1BntGAThPo42vHOLaevhc9zsjTyh61ioOAe80iSN1S4
4dEYhyMtKJrtLq41vSQQK852UNtpkI410znH+VNn5trEY7ByW6iCAzFeOyir0Rp/6NvME/eaqD+l
+YQNxKKMkBj1DmMsCLCOlDm88q/CIX9X5t9lx8mncqOTDAacHlkPRr+J9hYYvK3WhCbFquRFiVTI
oj4IEkhjG78znVm7LDdAD2F04vP0QNrG28qkv+QQCrJG1XMvswzpb82qAfF9JAd+jYj5cz/IdjuN
0tgZAj6r1Ge8OHrGbQgRbyWCXl+xKV4j4De4bmddU8LIbf1NK8nhqvgW4IJsHljnjtCP71nJgUHo
0Qmx3Zud8rgixVRXPWFJa0LjNkoTe60a+CulaTj0Jujhk3gQG1mnj9ZokPwinNdGHz9YbfS1n8YT
TqL7uo7fbCLMV5Xd8GtE0m30UCYrQQqZN8LjW1uyZCvgA6tXc7iNWmD/LI3W2rAuRnj0xseeL64p
431rypMsffDgXf+oYFz2emk8NwMLs0YNoq+GVUP6y9EZGnsDef1j1g877PdH8NJ3lP8LSBfGj5JM
j6M99B+n0nmtTWdTKc7f/WS6a2sQFKTLLX5NUgnJS8MoDcPaNXi1FHuTouKnFE7SV58nw7orbLiH
asGigyBkbIJ1a+IJA+Z0P8KTw2XCit/gCoisEYZYiiMMuQibZFx1cPvfkqG91zSK9obm9N6k9w9z
1jKJlrG5NsK55AgpOVEx6CWyfWb2cf729R+NLF59Pz/EI9VZIAAlleK1OU4vxIf71OblS14H5SYZ
jWOtj18U2+HgY8DkpXjxovvV/RAbL5lvPToJeqycwnAfZDzW/gXJKu0QTXyr3e7UqHG/DpThbqan
jaI/mqFxCCw6Xl0D6VrB8jhCqfWA2z51oCtpxSg/9UKeMH7h4y5nBn/sPgYC5CNtuWOfF8ma/JY5
zyf1QBUJT6HCvE4Sfy+I4NFL99CgNfaNsN0hWtxQ3PkUK9Tn/boQdzLrPyfgIXZpkP0FnHEjKveA
oNK5Vx0UD1mTtHdJaD2Ybkx+BuVN1qJtkMQnivv0XFzAXOGXAnTeoVHL9qCSGbUHjNFtLUJ66W24
VoCZThxCwXLtFlG7H1vafiXL6h04HXXT+GlPvEV+N4nh1ZfmcSTWYyUj961r2bjWuLw3o1t7iBLv
ypa+E4HsyhZgdMo2RR1XArMx+iCmat24dxhzk61jqmh9+/FLnZY6YiDxNINzyMWMaW7pnEApGxlN
dq8X0axePEbA3zZ+YdiUXJI3o+RtNAuwkvbcYqrcfm6JsQ0kvrEy8opQHtqZSoypR1bpEzjqGrYc
WkGtlxF+lfibpofTETfvXSZApneSJXEwlB0+DJCnKHfWvsVR1A7UByPMnsJQvDWCiltkxw+NYpIV
UhVbRchVMY/Yi2fbRs0zOQ+kgbHfavhDyEWsFLlRHTSzGtA2H2r2KgupiMUCn7TFYQaT7TrLolde
1++6Yz/SwOZ8UcHtdMbqB1b5cq1M4Ucr/z4a6WfLqDJkq9nWZG/NCRbL/ohFcdMoaQY0bNL+IsQp
XzthGWJV0kcmIk6/MSnTewghbxqEezKC+bswqarUXMKPwEdD1mhgn1NKmFWSggEbFQ4QLtX6WFtn
v1Co9/T9v8SgzNgINql2FDMDGQ/nywSLlmMIhVYCHg268tps3om6H06xmUbSwju2IAaxhM1TieIq
a+hm+DTmoPt8sAjzA023Rs5IJoBNBuFYH8pypMYr7ywVP4riiG3k1xNWb+voztAzTa++5EEILQcO
1spsrXFjwXzgi24+N+qXAfLeQS9NZJkY3IAHWXnbrExHfh46Ea19OX2StsUuZjz5rN4kOzwUkK63
vm086plYF669c3O8ZEX/nCe+WOsNLMOiOEa1ekKYd2rYgoVW/loX1UtWio9uUnzSem1PDkuzElq9
p2GCPnR8oYxgrkq3fkKsrbEz0dkF6T1SRf2rXzQYteqp4rDbfonjBzqtr1WGI4eo7mSvW+OPiigz
CXBra7ID8/v5GE83JilbMjpEqK1xXeprQU5PiuqJg3F+17lxj6LApbPOe7wC9gYgFYSu/93QP8PM
33STfI66Mdx1QfrlCCD9RKf91HVQ/AZy3yARPoZVlx6E49/ljFNlo7EWVviztuV9qTq0jbOdMvco
VEE5ucWIayOfsKIvU/Ym6TaVb2SYrwdULJ6tdNumZE9CtxekIY7VSPMPWYPsAC2m8IsPQ9tOqxxX
NiqH8OMIRHhW3jdeI9C0yq5jr2+rD6NtvhSJQ5mXkmvGX7DCLKHtk2neUgLDL35AWCZrIZ8eQKDj
aGxJZavKPaaDh7IGOA12xKrqF/QE1TYf30Qs3mxp24dk+JvooANhAihX1UeJI/FBTDYCFeWHxi/6
jMl47h5+yeVU7Nsm+VEAm1k53dg9jCPQQUhKdBtDSm1SOCgxYtj8rhryxCF92UmGlS6kUhcji7As
E2N4q+w0anwktvHbQYCs3DzS/67CHmVlMwtp9Mbf6WYRnzrhKHcC+e/RaggBHjTKAD1Wbs/0lWld
t+Ljn+vLTtF3al/F3825mOxXhfO/lWb/v6nQZtQX4BHibg08TcjArteY//d/pW/5j/9Frij/Uf9e
a774B/2n7gzUCS2kA18Jl7/xH4Ga5v4LbSH2Hqg4IL9QxP2n7myp/xIwAoXlWuAqMM+hXfu/dWfh
/msGuc2WEJgkBPoZf1J3PpdpYmcCW425CvYYwJGZpXgumjRBK2lRF3H0LwZ31bRtT+XAupNx1VEs
AM32W03+Qpn70nDcAgTKNrdDe8cfsqTpCDecsOhq4aYs+KJ2DeKGisYqBTj9VgbwXDP/TX736/IQ
JkNvobpvqUvvUlIbwpWEKbHg8G99rzUnMabtk5rSqBrrOkXIU4zNwQ3TYOty7N1fv95FTf/X+Ahl
LJiPAv65WHinkqyNSL/L+GSGpXWQqlTWRK2mN5TEs5Z2cZU68wq7lM0logM7f4hJhUwDlwcPsexz
OuJ1sW1zq1xnxGjfkLRfuKHssyxbt9hiukCLzoeqyjp2jHKcvIS4w33jKtMmE9JlL1KkEEP58ghS
7DdNT6au4ffFjSvVLo3P5DeY9hiytaULxiTIKscYOeGMlhPZHVaqfbD4SQYlV142iPVZtZNVS3av
Ksv4lJnhxF6gAL6/wtMSfhys3mjZVJvJ69QX5CkFHVQ5L2uV4GnSzfEHfkL7u1oiR7yhiP5lWVs+
pllojonOslgRFpJoDNVhm1WAb+KsdDdWCIgaeEmwcWNHecoGPKqDqpx8kqG8MIxxGnexOCB4zfd1
oaSPvDcRXVhK8IrvK4frE3V+bsvfZqCUBRCJZJbV6Py54toGwuQTlqgQwoL6xy53AXopijYdHhW2
XjKygYFKfbi7PvCFFQFnHc+TMF7+Oct3f/fYFXjGsRUZJDCXNokIWMUPDfUQr2+rv9Wu/ven7H9s
s83v29llWjTY5uQU2msmPbaF3F/tYT0BPqJKjmNj2/XiM3GRP8ckhUPS07kBqd+sr1/gu5fz15BM
eoFVwmRPfX6Beu2EKFfRUTZuf5fB7ntstQk4v24/Xh/o3Z1koF8LnaXaNpJn43ygac77qkLf9IYG
WGRZ19nJzVCz2oScr6eJpJp/Mh7fDBYEvmHqYsoo5LDGXQW7pSv8/qnPU3nqTD/EgVMBPiKl5eX6
eAsuJN+q+QJNljkS3XWT/35+gRnhoKa0GDDKEjT4tESQiAWRx2cm8pox+Vpj8jq2lmw+EhBU7SEb
GRtF5MmNRf3yD3FYahGR0xhWF3eaE3A2DohNyZZSpj3lCnkKUk7kfQoIJKM/eae0cFaDGsIIp2F5
gMiJHa/j43r9lryfzvTF5x2CMy8r8PXO74hVloRAZInwSomAxIrINy8QGTtmSspghNMKAWdwawl+
t1RgsuNDw/5DZ1/yzpBs5QadHnrZnq7QcCFxcT2kKEcJ9AV7TQLaxujNfAeTg9/gBBs1Q1eS8FC3
Rgh7GzpIvu+A2HkoCR8MKasjpQVwOq5obkyYC3eHhFbBrzVwSQN0Pb87rTRzi1g61Wvb9IMFt+EZ
kHv2IS2tr0UTUdeVqRPeGPPd9wm/wSwx+HVzKLwvPsWmFQXg+TXVKxIpj8joFE5DoPcLVtcXSKLf
YS0aGxBM/pYQpOzGWvP+88jwnCyQOWBr4jM5P7vfHMuWXmD+r4kcRZpp75tS6i9Abwj6QuV+SJF7
IqYW9O9IN91ETuJ6vl7AYY/NYjeqkAKYbGIjhlrftmVmeRU0cgjZZJBgHEWuXJKUeX0GX7pfEHex
SCCusNlQnP/gcSxIu+4m1aNvQOOoVypO0xRqNVAaXlJEBxk466xOf7JvTG4Q9y5MZNfENIKFEX+S
WL49Hd/4CIyPSg6zk94TJxjOYaDB0cn0rzPwdhvwUXzJ22S4sXK+/yTwlOCtomygQe8sJ2ZNK0lv
QKR7LTq1jWOwVWvzLt4onECv395Lr4BQMcwwK+Yt6GI+wGjJKOa0qgfajZxe8BBeONjOJiDoaydA
j98R1GfemIWXnunvgy5WJZePbJPbDBo5RrbTkK/scz//Pqnmk0VtmRYSZVHE/vaRxJ0/3U7wArDf
ZrJoHCR4Ac/nU9vadZz4vPMFpHpPsrzcA7PID0ludttcjcSNOXTpUbIVtdlS4Bjnm3A+Hg0Sclwg
wnpmlttrO/ETYIjWN5u/Z3X9UV746nBpbM8c8FQzC2KxtCgKRL0K87OXZ1njRUnQwaXp6BTVtAbd
EeGitMilHJyO1FJFwBRzaWvnaqjfuMcLf/z8IeaXUKdlE2vrSKMWD1iYKq1j6Fhe5dRkAYP5X3cR
dVaSq9ONXZTOo9J25ZoWMF0qKJTebMi4AwGmbqliDMiaNPVw4+7Mi/n5zo5ZDiuD7Qh5AJybzx8E
pEcyR1xD8zr4XKsQdUvllM8ojfQVGeCIOsasP4R6hJJU+P56rHAxYTDPUPwZ/Y33+/1OjN/C5sCi
rsAcnEVjv6/CRloRAkymnYd/1F+3GEqBIwVs6AWeD6204tfrF3/pLf99vMUiGvMKE5vSaaQHyXit
pxgJgrw0Sagqoz2ICvu5msY/w7L8exJgW8XdRpnLeLeIWW0X2nanaQQKgceDSO7sLTK0FcLEV0JN
I3B7iLzbqlU2s3Pt1i7k0j22qXdj0aN4os7mvt/vsRNNnIQcXjyYj9ZB51B6r6lgukyiXilqphTX
aMCv8/loiOmgwjHhDw/8ZdM6zVzamkZZbrsytQ5WbZZ03sv4xjJ46ReCyMFfyMoghL3wo+q2ZdVE
f/C+aon42bkpyaN22qwlUrntWDnWjVn3/nOGzk2YLPSgIiz82Od3pGcrNCacmSHZhShYaOOgMc6H
g48HCHWOdkKcs05rLfh0ffbNS9z5m8e4VDg43+D0Zcafj2v6ukUNlEOrGPXoQ+Cqxbpjwtx44POf
8m4UfNqmgaUSNv/ybkqlFCYAWeIFhf3klBYhR0ZLJC8G3YOfYCREPZ8hp/Z/ACN1bizz758l18jq
y7aW46OxhPC0XZz1BdgRz1XIEw1tQS4R3bbXFAWfF8hYubHYX3qWBjg9Tqhs8MmSPr+nfj36Ac4z
XEgukV1Shu5KTDmd9zSDoAidmtx4lwZGT9fgz5+mye7EYrNgIVKdP3i/7SANX6+yOGRkNTf7U8D2
xauTtL0xyvynLJ+m4OsB2oid3zumUEs/zaG1iqmNs8IGXiv6Kzm2NIHBrFy/oItDaWzvoEwzf4zF
xDFQ7PnINXlgJZlUWoZFZ5jUBpDTn1c3qePOp3zKU+zs2Fec37s66NrQTHH/dSqYjz5NvpFmEtDe
bqiIjTia/sGVUcaYYTBsoZe4h8nyJwBjOKAg5MTrWnIW1V0MknrCv10f6leVYvnA2FVhtKZezulv
AeGCWSfdrCkwHvZEjnZO6awDvp5bpenx+iSDu+FKQy8CW29xHP8yH0+8MiM5iLRgcevXzKO9/zUu
S6jt2OLdMUefZFIZgujhgd35tveLbhMiKPIGzcHCSBKRN2H+BnhUlN5MvV5Z5ajDbFZAKF+/Me8/
vb+4WDNvw3Aoai9e1IKs645yBAEqmdPti9ydhX+rNFZPcWYn+yz1mxvL/KX5jBwerMi8qafqez7J
8pi0Yem7mue76NwwF09IPqPcAwoU33h1Lq1C7lwrUzGO8qldDBUBEUYZbM4r+xhAZFXKuzl2ZVdA
0numc9CtqOKTZCgd58ZtvbTesgRxhQanF6qS5xcpQ6M1RUmqYVzS5y9QYm+yXstRkBbhpgvyW/P7
4k11LIMSJGdRTg7n4/XNEJu9wjfM8BEXkCBHW1nk4VazmfJ/PmPYvP+/oazFIgGSh4adz1CQoqKD
oRKBwCxh846SZZXMJu9BJc70+qDahXlKlA3LLWADdmzmYlTiMtUyCGE0djiM7jN3bNcTkjFKaZY8
DEhDPXeqm21pKObWR8m57eogJXcmQXpbS4kTzGh3aYM6oAMAfZRj2G5CxFzb67/zwnM4+5mLZabr
cj0hJI9Tap/BJSEH8ZliRMFQwa1slwtTjKEwbhBow9y2F1OMnN8qKUsODD31mju8PC9VUiWfGsp9
LCbTFN14BBfHI06Gfhs7MRaL8ymm2kHnAwjXvNmV/EyvutnXviu2VRnou4ks0Rvz7OKtZCYLg+MQ
2yb9fDwlyB23sRTNqystOMVjik6Ewuqmw4V5Y6hLk4sTAPYZTgJzQfh8KLjkrt3KWp0LSdU+ya0v
s7VuA84TbTOOllVHI+7G7XQuXR9EPIM9BOsDATbng9a1X/GQeooo2Zh1c0Cn8mEQaLXWUonjjwSG
mie9b1/ARHeeSJJob/gEfUepLL+UxHWGUv8Zt7V2qgYXI2MZxuH91BWorKVRCXxisUN2TBPWxl1Z
Du5a8QsCQIqywa0NGl8Z3KZf97Y2tKspG2iVQM3rxZoMyA46A+hvEitkaX/CvKrziQx9cecrEhaB
BqYGx8FU90+DCyHaTXOCpZD5tB+lTZliRbnSfgh0miaoVNLwESQ7aLU00K03kRrAfEZhaCD8RJHK
nWbnudiGNkQGbOoauk8xBhnqQTtpvrp+mqBj0KrZ3CZQo0ozcj+bOoUtz86t8UtG/la3Al0C2Ua0
Bd5opdE/Z3DJ063bi6plQSxrA19e3PzVI4b/CK5a2+IB4m+DLGg+AFErv7pjhKK4ZV+16sERUYBB
CYpBeMzXjWXg3s0QrvwIRBulK8wrpLpgGhrqld0V9WfHVtjZOlXdvf75YmJSYNPYGtGwXGL8RJwr
uHSZlmoOEsGoXARIREJsGorm/+ANMGnz0rUBIsUh7HwyCil9R+8ayk4ti0leqjU+cAu+uHAeyTRX
7qeJ23b98n59BBe7IE3A5WQzgI4BsPT5oDpYFdS4nerVbgK7mmjSo5qF+h5z1n1d2C0eZwxDKHPk
1iWsd1MZI6Gq1MDuEGvla5KLiW5MjekQzzaiNgqbG2e2S+sC+2DSDnHcGZY+//+/nSUmpwbHDZPf
84OsQNFM6ganAWtdNE1FXG7S33fkdV6/K/r83i/uyrzLRzOBGnQ+kJ4PmmHlkSUBIV4yRS1SM/J3
kxVqZjf3al6MB75rkQUu2qAXjxczfgiJbSLy0tGjLznyt7/R92f3QWRhfMBqS9wJwbKoz+z6awjp
7RnDTVSufCvov0mltl+HMjJ/tMZYWTeu5MIHg+OuTVwROWj0WhZ3D5lVWefZQIFFse2tHY1/1WVr
rgdHJcWgFvqNh3WhqqdDpzBBuc3LKgW+8xvXt6YOIb3WPD5G+n1iT+33Pmpt9IhpzFQujTh5FU7Q
hvgyhuCVSIPhE8Hq/sdeolNdBXFQHx0ax7ee6DzuuwfKngwCLkUN4qPOfxd/qUb2NLHtBJeioLYH
ib5dDegkhdZTktg4eXPe6uvT6MLXBewq1VZeL9cC0HY+aDU5ncwBL9BZiwKqlsTaTrRd6E2b8sZQ
l85WdNLIW5hPVobtLN5jVKEF4lMuEH1Iii4MLZ4PxW1l98gADUX3yYGH0eT2E+eazDliCcm3ihzj
v+y6GG7Mugt1FqYaOyL6rPNNX9ztuO7dyhckQoa5K1lZcLZ0WTjdlVE+wkvqc1wMSDJRtkVeCS77
xvDvRRIWkx6hJHeCUsu7smJvx0JvQsqKpDzaPzIS3D9O5iSOtd8nWB0FiUaA71YA9KtXx0naj+VU
VndlU3KrQqtflU0OczayODXU6nhjyb30StLbm4/AnInETDA7W9AGN8WgQvFHyaS2K9X4ZFbDTieI
5S6Fbndji3Oh4s+sYE82bxrp5y8Zehg7gQaO1BMgfJceDSMdheckd5GaEWIczsJbaigru4FkSRkA
95CJBpAgpuvvwvzxWryA8/rj8C1lXUU/cX7VusBwi35e94J56YGCreP17/T99VEuTDyDEwqqV1oL
s4DhfBTLTjutBkQLmcbSnotRH3F54LlKu2bYCkfPvUTtqkNugttrZZ/euMhLNxuBEFtV/gVGblnG
pFcSpiRqG97UUZLyyX71chVqf+xnydbsUgFSvQ22aSi/YNGlgdW0PxpN0f/BC2CwGtg2nVhImMt6
FVlNthq11KsiNLyke6TWsYUk440OCdxN54z7uWpNUW5wNnOq81bYgJFbP8Cv04PuLWByekYkPjhl
X964Sb/6x8upgHqP9gqaA1Cji4dk+KqO1y6iDFQrw6lsJG4BALBGFeFXlWEF2BGS75gf3FRzMVap
7n2lO69EHylbStDxfSBrcy+h/ELr6U2QWipcLc1SAOCVW2Ma4n1Pz2SnpoXldUb0StSYsZ8Vza86
KncyPhtIjA3XmqtOvyONO1jVqYsSrUaCkKs2f3hrR4dMn6qj6B1MlDb+sQDe/o2l4MJXiYMVdwHV
FLJOc3EnSDWZ8AEYujfaOFhC8nWeKub2AYoSb6mBl2GcpltlikuDss2k1UhXgSrt4qsE+wWxlEVO
UzBu2qpKHow2n7Yk4kT7lJD749j8easPVSzbD2M+tRL0uagbxKYbYipkRLc3sOYix9/qCO8pd4EM
CYFhzk3HFlVBmO0msBmzp2V4SdzqLZ315oogn+L6OnFhDTZots5sUWdu/yxufJrlVluAYUEpHVUf
Fdtqd0pXvtZlZe30LK1uLMIXNgLccDYAqOI4SNuLXVESUKwxCF3xIk1gBy4FB7iWbbVF+N6NV//S
07XAQKiUFFnzl+eVMm5E2kgoB7hDk7VKmNGqagmaTwrlkcTzEr0KLIHrd3PB2Z/beCSwAueGPgFN
l73f+bIrWPfSwE0Nj0Z2cwQOSfcGjvO6H7SYwiK2j6KHQhZXCiXzbGoOJe6Gf/Au0SdDv8RDRRs8
P4PfzglRIEj5UfkNEw5d1t+CVLPJfs2x6+DBi5V1GRffrl/3xXtNYQfnHloBuvHnQ8ZaVJCiN/C1
mcLmIddAcVt+hcQlwJIOp2MMV02PW+n6qJd2N/Qrf8lXYY2g7DgftqhMYug0n8mbGP5BpjhIjXas
7oiZBvVHkhMRuIWz4YmlIcnssbOdkPStgiavcN3A9lBj09r0GLYxmPGArv+8S68W5w249/MWTFtq
MZuUcPga95GHQTjZWJXxHYJU4LkiUo7Qs9xbi8s8t5ZfE1QpZIkgBWc7tbgb0Pdrc0r0Xw/BOZB1
Oq0tIk+3vlOUO98of0bkvN0lUD0fy6SoDz75iJDcnfwEHaSHUE4quMz7w/W7cOmNpzerajrNqbl5
e/6MRNm3OeUr05uIdYA1hpatTkevsY38xv2+NAnZb9AostGi0rQ9Hylwa3CgCAc9qQT2vW2mCbXt
yd415pB5EvfvMTBImvvzywMTbvOM6VURdHA+qFkYuKNkY3pW6g7YbiI8mFkLW1MD0XR9qEvX9/tQ
i+uLkWhHgclQ+BB78PoAX5sq2XJmJ1HOKV504bxcH/HSs3NwM3B0sLlCdf5Fv60kg9alcV7FSB8C
O12TO6rhLpLQMmpi7q4P9Wuzv5y9rNLMW5d7Sf3lfKzICAMByM6guKjS9QqAOKCTPbZxQCBN2bKE
0qnZhJyTd5A39DVpdcN9no/qDOBueKEA0GIIKA8lZ5lNPmkp6YFsoUYo0td/6qWtNTkqfC5/pamI
5XMI6oB87AbihDLaSAGCt7zVqrsQJDD+uyS5a8XUrbQiBPGqUwS8Pvp8KHp3nygpzM6E+dHMq8Bv
zwR2Z94GBWSSwCEKgqgcVCG12uHwqssdTgN8cxnYVGcY/8GLPKshWWbZpr1rX4U99UbhpwwcCqpf
qhPgaobBwVmxuTHUguX+788odGd2JkDIGW9xi4lpxYIx8BoVRlw/aPjwUMzX08ZVtG+hk8vTELrx
HfbtNyBBgk2TgEFCHNwunXT0jQDICwWanSMCr3GMdFtSEtbSSoVe66ioldL+GPC12AVWpuJY93tY
sdL8B+8rWwAO/1gU+EgtVr6xUtKJcAhz7v0P2xBoz8bITXknbVmt26Du2BVACbo+PS7tQEy2IdSs
KdQKOtnn88NQxjbJ655bJ9voSAfMWGU+4pXBLqB9NuroGan5qc2sYFcQ133sCtB413/DhWWDFcNU
2YGwy0VKev4TQrp8fmKzUJUKUAsNMfVj6dhfowF7/vWRLh0zz4ZaTBRhtl0LwoXlt4vhbGsk6tiE
y6w60WO9qt3pibBv5Z4qSQvtIXE8sktjL4sCY3v9l1xYFOjm27NSCHn0bCM7ey2HRqOLj5zOa6Tr
fE2d9jUwI2VrJUWzs9uhXavZSBXGUhQUbBCxro9+qeg1N5Upd7GnJu1mccuLbAyVKKFgkRutukeJ
AlBPb4SX891fia6DQcYGbdNT4T6khoEVFrjbmpMI1spsNG/cjPmuL9Yo8sX4E+bVnKCixXfDDe1x
qAJ+DfCffD9pLBXTWCgn9OzKyo7wTl+//EsTTlNBy0EJxXToLI5VMhqgWKCQ91J6MTA6leQQhy5f
rMpI/tFQHNgRLlFJdhaXVgf2mPd6ZXogF1g6RMgqKMBeQ6HWb6yC85u6vIuA9f4z1KI8lvcpkYAF
r1FcuOEKh4260WvQJdfv3aVCNV1blWI1chuuaTGM7fh2DYoGE08+Nm8WZbg1CWSEsglXPdRdwtqo
wWdSA6htDngTMNuUqqMWxWfdpOHOaYE93PhNFxQpcxfGRRmDoZNz6fnbFA5VLYf5W8PvJXN3VhOG
RkmZRq/kloDB6nvkjyZU0Xw69UVZHMKqDndx3+ib67/k0kymRkdxhj4/oUyLNTw2AA4pBQ4nLcdK
74Nt8yrDn2ZKQXRQDHZF18e7/DTmJhuFSpaLZR+2NIQv5IC/qVSfTCOFj5QPRCT1YtfibubgOOWn
MvPdXdxNFsmFWNf6KnS30VAnn8KqD//YBjVvxkxB63tu/yx/jxhxLlYFr3IYlxjeMxmfjJZM95Ct
Bl/ORNxYyS7ecASeaCsIHuEzdv7kYQORJFDUTPqpBYjjW9OuTqX0ZG0XWxHabXpjrl1aO6i8cWai
HsviuZj+ytgVJSxMw1ONILjL0rz38LhWazuSt77Nv4qNyzdap+XCvo0EI27o+cXB/w96sgnQOFKD
36gYn9ZhSYJ8mIpq1eVB7VkFHQII9q4HPkZfpy3BwijwlW2lqBIqQR9s9EQjIKEpywOMuuzeMfFi
OmDrt+RQK15Pt2HVmXq+70MxrvSgh0dhpsVOiiwkk95wtqFiy8cUV+c2jHIdZY59q7B5YY8KABQX
1aytR806P+Tf9qiTCZSvhVhPwgCIcZDurqeHobUD1VbNQC+K/Ek4Hqp2am6sZpemD50tPj2kLKL0
XNxhnFOuU5Heia7VrneQUuqnwCIbu9Vjn4OCqv6D14NSC5ko8yuiLWcPgGI70k3J61Hb45qEZ8hu
BchoURIOXESGtb++Ply6s7+Pt1iPjJJssBCJNQ4oYoabrjLACYX3VG6bAyTS5KGtAIIX2lg9XB/4
0v4GHrFB4W4+eBiL41koSFqFeqZ5yJOTvx2RO3fgeKq1Q7zxKy3y5JQxm9aRtINtH7u3FGyXuvMm
GxukoLagjrDsQ8dazIwapU4ZQY/3Vpf/MAY5btAz1juK4KDQbIewwxHKJ/Qzfes09FVwUav3tW5B
7wbddeplaTyoAQfzTtjax+s36OJWFKn4/I9ZurM0jGq1IjXYinPjSJmTm6fU3BSZ/iMCi77tq3IC
OCudz2mQWFuDaLiVZVvpo+qH1Y1v1qVHRVWMI4etzrbyxW5IJI3WDDOey9Q4n8IpS9aZkpgHoq2C
O6u1rF3bmV+nRlW30TjQGb1+Iy4tqL8Pv5gpWSiqMXBpagxDbb76HMc3U05dECyM+np9qF9N++WC
ypZ7xjbgO/t3XtBvC03UxaorwgLVWRLoXq+PQMZ7FWe1KYpDiz/lQ+D8H+rObjlxHIvjr9K191Rh
YzBcbFctn0maZHuSmq6auaHcoLWNv0C2ceCt9hn2xfYnJ06w44HesXdq5pLEdSQdSUfS+fj/9XgJ
DJtK+94eF3Y3dG53wxOsiuGq/8jtfBPoW8jdQuOu73X61D88G1+MzJFLAlvA2fsDUuG3gxXAPL14
rGdesnTSk/YL2LfD6al7SCbbSOFo971o8TyCoAsgz3C5Iug7BxBhOAeyurfsc12466f6fp76ejrT
NUCfLmuiLk8D/VHCT1xTo3SgMumowQi1lDxIToH0Jwid3enI1UwSjO3VpD80esvDLjXv9OC4v+fq
sJuDWZR9ObnJYOL2gMyOzC3EpCb0r729aU5TEFq+7bOB/k87hYC8N9iGcNdvj+LkDfRZ/2BeDY3U
WbbzAVSWTUfKTuAxtulpm44ot3WGU+K4Bzg4FICQr3W+RnjYbp1wCIlIrCc3wbOxmmcGNKt76ras
FRwB4xje2Hm3f0gVfLo5yTLpPxxcL7xiheuW+JBsflz8RBSxFeXzjQBzpukBUKPJCj0fA0cuKOzy
FriM5JUDpsbpZ+DGH1GsTSaU2a0cpWCXQ1Z1IH4JKak318g3Gne2afCww4k/Np/TEHaFTnp/eTXV
jo9SK5W4wj2l+iQAOyHQjJSgUN/003nv0A++ZZlpaaTOXXnA17dEhS+WvU8EtHLR1wKTZ1SHlqQE
SbM7MO7Iw4b63exduxnUtQRzHu9zvPFslcqcUYq7p2CYAyRL/N2tHoQAZh201Uw3s86VzVjbFOck
aDgUEvBqKC+P0x7/GUmFzJkRkYo42PtzM+YixJreX7ku1ywPVSjE25ewi0khYbmp4NjH7bgiAiJj
O7mFx8te9LVITkhJpgjcI5R97FyNrNWMjwIscNxxa1G2qFUmbWTE9jDcjfTpIBuOZjvbgAqx238e
A0x8zdda5wmklBhqOV73IJVUn/YxqCej1ZEgymEkw8VxQKqpS/7OrAtBxn3H7Un4nwzydzoSrgsn
3I+doQJNGAK4TQCWK+AgyKakJmfgGgCUw3j6c4iQhkuSJ4c/SYLihNR7kdjpCU4KSFkWhIzshRvv
fr28p+pyxkkp6RIko2HyUCpTpUFJ9ZLtQulTdONSZTHedWJ7KX1g3Q+rHXdk2FXGZgwW5947Avb8
3PWWHpeKyTGj9q6bbZMpJD69+x41aDPIG+XM9oHBvtzPmskdUJFKijOPFN7eyk6fHamAJ2+zbsTi
TSOnc+c4YJUZ+G1uPAeQwctNqXVSOb1LTVU0gudOU9XFpD9ABDczTMUQ43RXV0xMnUcUj7WhwAto
jhkoj8jP4OBJcNKSewKSmG16B6B/0686IZoFNeIQgkinu+R+u30chb3dLVnKwZVtWqdUHkJMPeV2
RIj1che66RHe5CO4DM9SumjW3YJAnKw7mYwXl3Va3xI7hpCNQmmoPIC0pEdGj8qpciI7egK8MVvI
1MF93gO3Pm/qT0F98dqJWqbMNyKIieP6m5xI0xXxGc/m1Q8KJomPAs55MUk8fiehyD9VLJwvwt9Z
OT+vz0k5czy3s38qyoqzn6Vv4w8fv476vK3zP5WGWjuG4o83rpCWXJOnmbOHlqhA/+F/tyoUoBxQ
7538QDP6xhJyUWq4iaS0CkGKWBTL0VhqCglXha4UK9JU7Fj4tpsGhSDVWZ37QGOxUYxiPylQuxsh
T8KOqBQrqURnuzZuRfiWTONCUN55LGdjsalvWxVdq5yZpnKnIgws6RWCVHdVbLep2FuJGsJNISgX
28KCw2Vd5cdVSVpNezs5ibVTXsdmC7qdu2FVCSqjqmlv55aMRB0u47CFiZtLK1yLopNq3lTtVtMu
L9zv5MAllixEKcHK89FYMPTNYSyOhaRcLsd3Y7lCBlZYFtuGHuCsLmtXQTk07SzMlVZSXr6A2jWX
e5OG2JySEgh4NZd7u/5gHMBAaUFuYvnl3qo0lqbavROyssB4d7cg1goh/D6KMlF4GyfQ0koOldWg
KmCb6mHpJk5avZpQjdVc8pMfHSyv2uUWdLx0seuJCONEuGU9q6zLxgqBpiP4Tjm2XchS1oe0juJn
LSv8D13X7iN/g04KQblchQDYtMv3UWito0LOi9gWtsi9su0lqQrarGlnH0TiCPkBfTjPHGwsO5KZ
VbYVbRzNODkrtx5t1MIG+RrJJLUtv9BpPnEqeNZUDY8Rp1x54+UP8KZy1Y4WVcEqK6ax4NxqSjcs
LWISalsQvbPKRgLvWQtSDxYPOlm6Cet6C+b4KROb8uGht/FIesrc5PSy64rBq9VGkWnx8/dbtZ89
iYpLl0uyF1qQG8KouPn0xQ3tTVR+Nqrq/KZr7huXqzXrbgKfeCEt14nKfmgqHIvMASWAjylk5aLb
eNU8Cfm9srdVKKRpjwGEF5+if3F5KR+pJIO24Kh4wNQ5yF6LTfWlR2lqG/e5Lxe4U3N3zO9f4P8r
ZP7F5upcS59zn5Qtoo+usUcRp35y9YM359tXS7ISZqoLv+Ge+80vCjdWzQevqys/oHIH3TuJbd7U
8fWDBysQf/8bZVvR7s0eFHqnSyFdO3esvve1EKBaIHau9gk3qldd1XSoUMsraPa7oPKgf3BI6sx9
u8DVDKh6UBdDSsNEHh+F7UbsmTcBZ909HxY0icoq/nHDyg+6t17VDGsW76z//Nv6MdvxpxmVsv2X
RvVz7bHx15iy96X/srBrJq08WzsupuJlT/1Bm0X5jS6pv+xp+muofXRlTFORJvHaOX8E/N8Hdm06
sfjqk7UvLPn5vwAAAP//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6">
          <cx:pt idx="0">193</cx:pt>
          <cx:pt idx="1">242</cx:pt>
          <cx:pt idx="2">217</cx:pt>
          <cx:pt idx="3">94</cx:pt>
          <cx:pt idx="4">84</cx:pt>
          <cx:pt idx="5"/>
        </cx:lvl>
      </cx:strDim>
      <cx:strDim type="cat">
        <cx:f>_xlchart.v6.5</cx:f>
        <cx:nf>_xlchart.v6.4</cx:nf>
      </cx:strDim>
      <cx:numDim type="colorVal">
        <cx:f>_xlchart.v6.7</cx:f>
        <cx:nf>_xlchart.v6.6</cx:nf>
      </cx:numDim>
    </cx:data>
  </cx:chartData>
  <cx:chart>
    <cx:title pos="t" align="ctr" overlay="0">
      <cx:tx>
        <cx:txData>
          <cx:v>Profit By Country</cx:v>
        </cx:txData>
      </cx:tx>
      <cx:txPr>
        <a:bodyPr spcFirstLastPara="1" vertOverflow="ellipsis" horzOverflow="overflow" wrap="square" lIns="0" tIns="0" rIns="0" bIns="0" anchor="ctr" anchorCtr="1"/>
        <a:lstStyle/>
        <a:p>
          <a:pPr algn="ctr" rtl="0">
            <a:defRPr sz="1800"/>
          </a:pPr>
          <a:r>
            <a:rPr lang="en-US" sz="1800" b="1" i="0" u="none" strike="noStrike" baseline="0">
              <a:solidFill>
                <a:srgbClr val="002060"/>
              </a:solidFill>
              <a:latin typeface="Calibri" panose="020F0502020204030204"/>
            </a:rPr>
            <a:t>Profit By Country</a:t>
          </a:r>
        </a:p>
      </cx:txPr>
    </cx:title>
    <cx:plotArea>
      <cx:plotAreaRegion>
        <cx:plotSurface>
          <cx:spPr>
            <a:noFill/>
            <a:ln>
              <a:noFill/>
            </a:ln>
          </cx:spPr>
        </cx:plotSurface>
        <cx:series layoutId="regionMap" uniqueId="{77132F0C-A93E-425E-AC19-F4E033F38A49}">
          <cx:tx>
            <cx:txData>
              <cx:f>_xlchart.v6.6</cx:f>
              <cx:v>Sum of Profit</cx:v>
            </cx:txData>
          </cx:tx>
          <cx:spPr>
            <a:ln w="6350">
              <a:solidFill>
                <a:schemeClr val="accent1">
                  <a:alpha val="86000"/>
                </a:schemeClr>
              </a:solidFill>
            </a:ln>
          </cx:spPr>
          <cx:dataId val="0"/>
          <cx:layoutPr>
            <cx:geography cultureLanguage="en-US" cultureRegion="US" attribution="Powered by Bing">
              <cx:geoCache provider="{E9337A44-BEBE-4D9F-B70C-5C5E7DAFC167}">
                <cx:binary>hHrZkt02tuWvOPzcLBMjgYpb/UCeHOXULEvWC0MjSYADOIAE8PW9qFTcKMvVqnCEU+fwEMCe114b
//Mp/PNT/+XD8ksY+nH956fwr1/bbXP//O239VP7Zfiw/mPoPi3TOn3d/vFpGn6bvn7tPn357fPy
4ejG5jeaE/7bp/bDsn0Jv/7f/8FqzZfp8mH7cDVu3RZf+C9LfPll9f22/vTp/+fhL1++LfM6ui//
+vXThA8jvvn1+9d3n//1K8kFJ7/+8tu/L/D98dMPA9668svkvvyHV758WLd//SrlP1hRcM0VgSyk
IPrXX44v55OM8n9IQnKtKWdE8lzSX38Zp2Vr//VrQf5BCqG41oQLkRcKR1gnfz5i/B+aFkorvKAV
5ZT+r16eT31spvF/NfH98y+jH55P3bitEKcQv/7iHn93iic4p4QTzkTOc5JzLjief/rwEso/f/5/
+qae6NST4rKRqVjI07DkrnHPej8vU7wQ4X1Orm07mWyrclaoPF64qVO+VSMj+1aXvqBWs7uiWfT+
Mu/HOeur9SASH6Ia0h8bP0z6Y4pHb77mTerSH2Kyi2Pl9/cnMxX7S7Iuo3wa96M/bGm7brMfum4n
81wOcsHzzrQ9VunXPD5Z+yHHg2XPsbBYFhqfxCzN9kNR0/6YnmwrI+FJ6sdJhaswhkU+rddhx5aP
H4pBmiZeEZvOYxheY03vurh2N96xhKXx7imGn6Q1X+s5kPikHw+HXx82w0YD8SnestnL/WtMx1CX
bR59nO7IlsR63dC6gxjUxIjFNhqH4MsuZ1ttq01Kur8cvwmVK9Fjm+QltLLsqw77DYST/JZMWW8/
xG6YzFe/KkiQ1szi0DlMub+svXDyaR/qfaVVP3cTbDRn3pmvZmhOpVE14WcrbaF06rdVw3jC1+14
xRsZ8JIxog3T5VE27cVgvmbO4/9CNpAg+U2u12ZmCyzM+x6L6XqHBYzuJ/tBtOtovnJtLHwkNgN+
O45FjwVd5tt0lMnVp26PbJixAO0GR/OyYKnoUjkadh5b5jzg2UzdoT4ntrFaXeW1gcIfvcTzojl9
4VFIUzeb11eNMsbRu7HJs/5Zk28wTJQ216+nzffuph86nE4RwtfrnssR/26JOf1YSxyYSnIaRNg9
22GeenU4wJrr4C95LfSYVYVFLG9V2mQTj7LNaI6TPq5H5mFfh8rrpmuny8CKST79/oPxYKfsotC9
Udc2y/KVXdyjl/JWHggr0mwTfvJoURNyZ0PpDuaTLpcwwnDtNwffBtNCaDYwHLfYnR2ysndzsn/M
vZ2bh6GvY71fO+fP0Hs0zNJ4b9i9YXOfTZdWygYxUDfGwA4Tjac5xm/Rx2nfsbGSdaMN+aPhc+4/
Dz6DHM46OMox56fGH0V7XDvP6wyKYHua5dPv6suIHx29zD1f2s/jt+gtVIPnrsiWdirXrOnE3pRi
dxF+mda2Re6A5A1O4gg/Zne9udbk4fm/Jd7/lMzOXPXvuUwQISmCJqcIokLo/K+5zBypPkyrSdW6
oxbvoKmjvlar3eizkEQoljLHYcIbePIeSWmiVfKe0cPhScYtUhZZ9EKf+ble8PzxK2223Zjy50ct
/sNJ+RmrDCWBCyn/etJpdLYe5oxUj2ec3ZwtV6RjETvN7VAvV3PPGL+dvD+19vPNz8X/oiZsWBCi
c4qqJAn7IeWPIbmUxoFUI6da3qfj2CDtuvOsK8lIm/Amiprbh5/v+mOhERwFrUA5K3KhlSbqryLv
XVvXgk15VcMzl7H8bhE1zxHqD2uM+PLnW5K/SSqkUkzlTEpdaNTRv+5prVT9WE9rlXctk696eXQz
vSENQcBpWhf1E6n15terfefF+JbtndpiOZm5j8PvHQGmed64TSGTkk7zu2U18JGimc+jLkcmm7yi
A3eq/W8Hpz+aSCgtCk6YUjnVWvxw8NRJ6488LpXebSbe2WmQ9RPfNjixcstKnxWeMr1UzWCcvVZT
rVl+aURj6Z2aDje+FnJMU1O5ZJR493OtAmH84D8yZ4Rr+BBnlGj6g/PuuxaHNONUDWnu4Z2Dbbau
LQsfOOkujR1xPm5yqEocU9fz8ujtlr3qxKD4HckawW8HWcDNEmrd/rIpDCqebl2+Ps28hKDOhbg+
nYt0+olmE6J0GW3dX9l1FMd206U24EkRR8T3z4X7WwqReSEY0wWis9DAbX/1mG5vSdOafaw6E6J9
uzbEdC9y5Pf6v5kYEO6vUShJTpTWiijKir+ZuM+2YbA9RUXZFbTQ98TMpLK0yzJfkULR+WOjNmgp
FEEfb6I7JB4ovh72rba27V7MwSzh/c/l/1vESE3ygirEKKe5/DFiupX73Ii+r9hGRvLG6TnbvrYa
UOPOdXvjHorUMPns55ueIPivujjTERGcMspkrn9Mh2JKR1MsmamAdFT/lGY6T7fHFIFEwsGMfeVy
mcSN5QO+Z61p1udNPk75WtZxkeyqL6Kqr0ynePyaOtW3l9nKVYrLHuhZBjtmuuxV3arYP7WiU8e7
CXiz/S9i/F0KTgWTikJxWgp1xs2/QWlre+yfQl+10fXp9RLaaVkux5C5dKt3vs+yUnuz5k8PQw/x
514cTfLlvJGCXf0Xhf7oXFIRqJKzglFUQ/Fjis+LPtZDl/pqGXoqZNnxBT52BOmzV5Ilg6DUXY3U
YI4RlSd61sp3dMrhTxkdCn4XHbft5een+tG3zkNJdjo8kf8hqTVTVH4q5r4KqpNtKuudJhQeUrfm
0OW8RHj2QtmCXPLzjdG0/eBgUmnOc02FIJzLv+nD22IeivkwVT5PvBHPpM7n3N5OTNopq6yf1hp4
bN/DNt9mx3BofaHLaOr7hTmzjlddR5zl5S4WgNChWHfXQ4FmM74arPBZrGxGfXpOegM0UUm3M/Ka
8HH2fWmVbvMXR1cc7HWXtTTtJSNxijdOt1b8aWnSbrgMaBPVjcijk7fH6Ab6phC1Mq7ahjzXd7Kg
Yfjoex7lszjThpPSdWMc65IJW3TbJZsH0tCyJsn2a0Xy1pjprg2cI2k0Vob893quV5Kq2OZivvJ5
aDZ1qacsa5FVukzp4X6aEsuWG7WZObFSH+xYHpQ0bX1dyHmsbZkbWXevl7Rl7RfqJi30Zchbz/WV
2SZbPFnwg1xe5JjN+xOgNDt/RTHwRNw2Hmj8kkJY6CdpW6k/FqG36cGqZeZdGZrGpU8Lj1k9lyhn
ytyyejFZqUwx2lTaifjtPeN717xz9TayZ5k+du2rDtnoOEoz7HVNK7ravf482iFuqkTruokbOqat
7S+kXmG0cnfDmt+4TQ9Td2PY2srXyi9DN5QprLn6PAWq/F7221lry2XxWfF2zVyb3Q1xWMST2vd5
ClXKoPyP+ihG/qff7WzEDXqtOheVaLNcLOU8rWh6SplCyqdLFpMMr+dGCHhgNkrO+hsUSxeHMtKD
duK6p5uozY1auRqGKkdGWP5LYWPsRL//DvsAJwAptJCC5xS484fSBgW1TQwzuuDaA1O4jKNvDa2R
9mHtdC5vjKJnszC7DGXVcCVRzXuRy3m7FIVTqMuJBvvW2mZwL7PaOH2bjl4xW8Ytt+xFTuky+DLf
sqVor4mrfRMuyzKydEuPUU1v7IT+/NPQ6WGbSqZcs16JzYRxvW1WFuNdTSLqvgaOCW+sCnJVl92h
vX6ym4HnN0WReiyc+awNRVlrYLe99Imhaz1oKoi7z2NoTCmH/hjDjZlyIDdBtz28ZBEGW64NqJJx
vRl66dB3T3kPUqEUuk/yaeDxAPimZzhO1Rg2Qp4jK0yFK6fOu8gROHTkT7yso/+a0mSOrfLcTPsD
mRVg9BqbwO7C1jWxuaH9VMT6fl5bAB9vBvTPbSwkvxtG4s8+ZDZyvRmFzXgohzE0XVPNnNRaXBrS
u/1eBJgLwZ93nVPVjhCv/3DMSCLL2Uwd45fVrcjTrvFH9/uu91q7ktWSABcNojgxxJ4XpwYnvwgg
xTpkW3g/7AQa7hObwpPVoy/zFaDeCKubzfP95aYW6Kzu2v00Xd+34p2XBu36TdcuQMAuqjm8199a
qiwMLdTiNhP74TIJvUVX8qYOqr91TEMlU8sCQOhCmx4JviZNqK9DWlck+J60o73WdbND28W8Wqwk
hw1MDwXxNX9cZ0q7/Jo1waJWdciNG0MWSG3Gy1G6w/WvkReX4k23cUReqXfqCnPbBxNR7nrVaPGu
j+1svqZsPCsgEvIa3puoAj741e3hfTHPy9x9AQnTdy+oGyd73bQOR2BJov1ZnT/drQO+35dnj/i0
SROK1Gbsmr1CGl6ZKEPX1e4S2sT57Z5NCB25twCNg4wAtE23y85U2sSzrDldbPbt3MpGFRWZJnhu
yupC3oN9gItkfEnr03rXaFhrUH9iLl2/1u5uNxvMttsWFj/als0fpShwhKTnCP3NhQRWtasK61PR
w6svY5vI/PGxmaMhdd2LR2Q9Lw7om3bIEbdhGLP+c5tPIXvV5AktUQMKBzE/HBGIe6c+h13rfMUT
u61E3ih9jDZWRShqtBvCdTkiphgddC1oXoA/GYeA3hX92Illt28emhYk09eSbE7dxw654SrVyRpW
SdE7ds9aj8xyfAuRoW92+1axdUIakfl6ggTCNqSmrKfwvga9yP5yWno7vm7bbtiehCJfVVOiss1x
BJW3ocPQhTjb6MfWaBsjjj+uDSRCjUL/tB4zUM4yThDIo5KZWLlI4YyDOICOrEMFuwGIPM8wRF5A
UnSIDEdhiUOpjk5wlAzm5rcRrO/8sV4n0HQs75bsVT+ZFS9mlCSkzZEzLMkSvv0aZg7jTlOLfbtR
wMGanULcTln4SZz6RC4+9qAn2oMKuF8fcdrFG9INVWTTYh7SAh7rfvHdt36pTvNHXsgd6WTkazZP
V8U8tsPnYaXj8IIY3vRztVNi4t2jk/HIMkdvkrFU3tAj59NTLulGbNXvA3WXQfp1vC0AdOzD9K06
WFQi/57lIINfoMdEaNTMIaMdIfX7nx2dmX3VC7ExU45u2bOXY7Sjzkt7dJRuFfWiQeCjo8h3qGQ8
Q3OV4Lh+B8k4kZcz2wfyR6fmONcott3SXro9m9VztJ5rZ8HGRkNe8Xyf7Q2LRyhurONgyEpiyGCv
10lYBG4NZd4CQZ6gljYdlJwWBg35MS7t1dLU8XhaeNrOb/lsZ3E9RQcv6VqzdSChi23yqZpoWqFH
ulhD4DpjHpZ3zdJrpNHvvMgWh+6FWQncey+yOXulmQ6BX+YhHHNzNXDlmLt0a5Ty3q0HQpRlITve
LLHVNcho2ch3M2uG9kKbdfEfrOZseN7KWTZLyeOEkKdIbxLwpjs7e/QO3r6NcsKGomWn6vyRqH1g
4460USfwhG/d2juvHkxhrDelKyZfX8++jmQss2xG211uhp5xuYkG8BgJ1Lf6ugXocPaKtJktnosF
8aaqDVm7vRj8G2oYsqKFMt3Bt7E8csGKu58D8h/hOGCIyhUQLf4r2N8YBFEAQajNHqXWGQjb7wxy
y0DYPjLoP9/ub42HLgA2lVSA/0xQ9gObAn7a9VPDO+C2gOgLYa2hk+lbcc5JOikK2XWIwp9v+yPJ
V+RA5opi13O6A/7pr/1gs5iUAUGiOB1tgzZjU8dpWbESmGkPArHMm6ZGje5I9CiUP9/+Ryqj4AVY
AuQnju66UN/w4L+3oyboTLMtlI/TmMeZAZikGtz3z3f6Ub8FV+jngC4Z+Cquf+w2u4DZVwFAXmZT
TSDH0GZn3IM1OeWdB7pPf27SOfpfCd+c/RXUygJNLpgusGVSaEZ+JMqmYyekC+4rZT2ARQV+MQn0
+/PqANzawHzMrv0yrimVXGeJtQ9Z2uKsKqGsFNulZ/mwrQ/rSNL0JzMsU2+XWq6irYpx32n/ZGWH
8tsl7/tNxxvFa8f2++IQmNjwEOmuq33WvJirA/k2vJC5wv8t+j5gqmwDXFqvUlgMJ5eum1a+X+qC
ZQ99EntRX+uxPuldq8QcspKNZOL6uukKklTVgtZMzZsipIKu5W67WXQVG/WCMVXuufAT2qZ238By
NPWAluZhpEVcxGXhLED4vjagW8usth4dnq5Xo47rziH5FZUlaVn9pdDM1rFC69Z5cZXLHhjxWStb
KLMainaIH4o9buSVwvP1uHoMzQUjlratsgRKq3ifWfBpb5MPbcev8kEh8z5RuwxZcw/G19S6wpin
3ZYSAy+/fzUb5hyibERN+PQk5WGctnJqo9jSLWanq3y10e6ASLFBbnvmJksdvUoNATl0ieug9VA5
peejKBOYLDmVASUwkatMdIPOKp4OsZEyUB5sVykdW+zWH7M44jWcsdYvfN4U01yhHZ2jeJKgSLjo
xlWHH8qZqNlcu0b0m701fkl8qagVqPE65ovsq9EYNmZXNDTj+lpTdjTk0ozzYklZTCDIVNkNtW3M
db23fDSX0NF+NpfD0d6BU1zzHM1swz2PfRkjQSWuFjTG2/M5mbZ9HUamp3fZOPMasuwyOwBqdjG2
+VUrl3oYy94X29heo3rs7VGhRAjpysw522/X0S1DnK9UHU/na70vQAGA44/I/FkWOysrHVHAOL6M
qFClOPpTbMazAGdijZ23l2RHN4uhXt1JRDKR/Vqs92I2OYrloGDQpZrsoMlHpKwjvAPRYWYM2xq1
en6FBm1Mz3bgShFfFJyGLdxO8WhTfVnqlebAqmQUUy5vFV0a/R5swN63pfIDCtktPHPtyU3Yj2hN
NbVjzOJNBCfB5tvWr8YsT+jENt9ds8G3eQLnAvLAvESB2/CePeaN2iuwPPG4dGYuYlPVgHTy3mPG
t4lSr9kgmypYVoxP5zYexH4EPA9wt0cjRyTU7W5pDINjtR36kPfQcrt9PjAp7qYqNiiTexU0h99U
Pk3+HHMtoYO61xX5qS1Xno0I0CJl+XE3GZ31H2s/Yk4tWzfhAV99faDQYhyVDVcch8CAcW8ipgF3
C5pKrCS7EehB+DU73J8HX4hjL0XXFljdNrxH+hEqODcsJbLaAX9FIZhCuiGaz3v+tB1r1YhyLpzE
G0U/1ACiutnP9xPALeKimAqFQ+wIr9Be0PHAwY8aY9ejXFQasEO3befBVgAw5DR7tkOkZwVWCrId
8QNC0rng41kD6t850fXy8OidxeiPd9tcQ4o+5GeQJpgIv67DrvBHCNtAFWnOTpjL/LS/yaes0c/J
AGhvbwVGuumPfYm4PdCN7Rmgqfc2vJhE2uuHLW9IcFfodf26PQ8F2U+yiupzUNnKDPMFcKptjm0X
tEXhxaP+p9Dqht7qXgMPlp3XQwLdnGRadoz7z9VzVZ92TxzfTiARhmy7Q/7h54dvJjGZOmWu06Hy
t9mSNbfbOHbQ4DHVzD4UmKiLo+qPfGiWmw6DXxycYZo/f1xGdSaimO3TkC7B45qBLh2ALVwvMyPF
FkUa8cNH5PiIh4bHtGWZAg2e7TmMVCjZLdulWZszwke1nRZZHNi57WJqXGj4Ax2FxaNH3XY7g1x7
T895Ozjr0xQWuYvDBt/G/KD4HbKgV/v5aGbF+W7kIsFJvv9+46ELL9YloayBjMMVgPlRmKKVcGuM
czK4EmDjDFlsvcfz1QF0Uo661zM4+fKYXFet6u1Ot/O50GNink1/BsPmlvMt1tanPh6Ft16d7vtd
cURFTPSFFad7BABK+/AoYZRRwZxNQPv0R591p64fo6ggYNvay7D1537ZchaV7TE4ezaJU9xvMk1D
HlAcOoAp+6CybEGVR+k7q5Ts9QD1LZ0ww0M/1zNXZZ/TI/vSjj4c++++YwQC5kxRbPVYHtvmROYl
MHW+IdU33oj9VrJGbu2D5GMzvyFmIG4oASX2IV7gxm3/EvxZSLaaHceo7FrEdQYvBDC1+qmcNF09
fchGj9p/J/J1698yq1aggkevGHYDYkUXQMD3JsgZCL7uczRrvqj1tl+voztngZvMUHxv8mEG1DnA
Bh9vQAToNisFxS2AP2kWFGCx6yO61ah3tXweEhmbz3vtEKhE69yau3XadH1U6wYnfp/nbba8bXQz
wG8eaTBnCVoZZGe03dsx682+xiWRkz9TCfeHQtnIPR+HcgJDht2QK5TLX9qs6XtX7QEc2S2djEe7
Q+f5HLwLvp+RvffbmTTsZNAQhT6dA/rv5OQacdb1zqwOtOYe0LivV0vaO0DucWb47vsgPwi8Sj1o
q8vUuCUsH/gixmy6IR5ZssQs/NxomMk5E8jHHkdxm/rGy2y4HuHSAsTe6/081coNc+9E7GT9ykrq
8RXKP+Z0h1386fvA5JDB2b0FY4IbI+rsuFidQeYwhx32sDTibsFVD7Q1XT2my0N7RHnGcUnnHS/s
Qs19QjU7RT1Io/8M2hfsVo7Mji9qBWbGXql2xI2FOe0RzN8j7YOO5LxWVIsC/EXVp63DHzIdOTbt
4bNg19Bq4ucgP87TzUVPu6+YM+f5s0albep+xzC+QPbalD0rkiM2x9wjz9JJL+7zuNNnpO0otudU
wtyxHXrojK1UOvOh54FnpNz1gPEEod1510J/U74vCO5lhNiw9tM2zn0DTmPI8uGJxDU1LN2AKYcm
k11PfqpuU7NXiQ56ddUUyKHYhTW4PrSWqg6xVlUSfey7yqwzaDcf2ZkHlTLIAirbNP9s82Z0wMc+
JgDHRZjcwXQLcNWbGDGjWqoC93mYutKxMN3zx0Zp6vK9vu423TeyCnFyc1vqJi0KyAeBC0f41saH
9YCDPLIDk8iw5wpa0r4HWvd5Kme5NkjVALrQ9+hh+eKeDuPpqMvAY3c8Geapb6fnQDRiihWV7TaC
MZozXdx3JtVL+7IW9KzJKWVedzfb4KW+7u3BHEj2cfCduJtXusd5qlxGmqa/zVqWs/167zCYKK5w
E6uXPS4BxIh7JB+mjLDzz44uv+lxDYjXivVXHXIxrgxUbNbajV2Je1Ntd6zXMz4f+hOGRZaZtdx2
5Sb1qZ9EkQowsjJ1sf7K92I7g8aokAdbwzeKEYOWa7+SXg7Lg7fa9e3HxFTm2cfzVpXEBawsLsPZ
IPKwpID8cwSCnLCUtpctcWs154SHFXyvx91KkBOAMgYYsZxkp2lTXNxB2mNo8T4fJHEXQ/c9NU/T
5vPi+MwnvZnirnGD0jvBrE05Rz6M68Zl6MoCNx8B60uFgtsWiNDOWUOrcV0K8oUAJtf6DheZCNmf
EfBHOKWwvsCfPQmzwGGWADB1lzfTEIH225EY5Mx2l1sDVn8bWnfbYegvnxAbMWO7oH3b6u2KDIMP
41BZu2yEVWG3nO93XVKs6+/U2TzzagDMLLJnuZJp3e4xZ7Jri8lj2+LPsSjc47ueWoHlbrK4YxBd
bRStChUVLmSw3DxrZtxEbVw5dy7V8kueaDFNVwcuzqH77WZwnfxuDpjNoSdvuI63a5fNUVadCE39
1u3CSvJHaEmm3zZ8o4bd4OJfs+Eou0Qz+IA5XrHjLo2EQA8+91G97yeK5vNPK9uQH5Uueo2xhrAm
yxDGGZx0QF2fdg2GpfCz5P3DofeJmGeAoCPeaDc/cUCYQVnF7hMocSh19GNj2c2Ga1jkuMwj2LiP
DS/apSkb1U9xvMhagoW9UisKCwg1ERhMMksSNv1ytgMc4WYz4DfjrWF50eqHyc+6Ufc+196k6wm3
65L53WRmD90ToyawL9fao7Soa+ctUGwJj90z/zuuSnnRNmVNt9DWVzplCW+0R0xeP/Np7fNYxcXs
Hb3di/08vKVQP+ACrrct9grDm/1kB5M4A1nEDAQy+PRaztdDtjfFfM3XNgcurUU6ce50yDUOFw4i
Fo5kcPlRv+VJTEVTsWRZXVSzEhGzy+BmDwQyZ92RvcLsxcKOYcip7cp9PMZMl+s+ki5/NgDEgNgt
p7RvOMloTYu0tDqSD3055kXji5sI+4kdN8925T1DGl73TqtPR56LhDsWvJapn++HGtRwM6C53utN
d6USoGaWK98ZDBtvzZ6RZSn7SOvwMoBFtbS0u8Q11XoZqHovvLIbf3LMoNuGP5aW6PDSdR6TK5xY
LmTdy3bsan88OxhuRnSsWsX/o+w8l+NGsjZ9RZiFNxEb+6OAKnpJlGmJ+oNodUvwNjOBBK5+n2Sx
vxapDWpnImY4pMgCCkicPOd1Nctd/NEZ/dzDROnV9Z/TAi9Hixp3axncTypxpQ+5EjU8oGghTCmK
mPCBOAZbD/xQJMNkeYdiVEXofhhdr1uqY6hlG1uZtMbO6q46lkqkbgD05dj2qV3ADtrXwpp1AWjU
lo5THpbIZqOFs5ySJbnstsVxu2PsVrs1HUI/cer+IuyapJ2OZRwkXX3tq7ya+6yYqEz9SSxrZwNS
hINtu9naMnktIMdOL6NTIJQQWxrGe7wF6O9GX82ncVFN6xx2aPHNOTKbdV6SOWE02FamxqjfNpTI
k+TPc9Aev3xfzEKo4iTcHX7xzUod9OxDsZQid6/Cou84F5nbZuZcqmDk32QTNt1tHjdoQg9RINbW
yppxj1V42EpF35ehlpNedEDDQueXJg5Qw9fRbSb+eKpWs4RHVZsuoWqjkRceK5BQi0GYKemIFEby
i3W0an7mrGVON28zaNRpX87mZ2Jwza+73uTxJSnypf/kd92wTuk8uLFDeSrzzr5p2NqknbZ1oFYm
2J3NvD0V+bTzVxNqWF5XKGr7V8NtcTZLSVHljgXNwAm4rQvncfBnUfTxoSxGpw5ST0lzCZyCJse9
6uKx5/L4MjT/tlsDxNoEFcdvIIm2O+uSVj0Mv+adTHjTibeaQ+vzZezjpdHDpe2vvOnzW1cBDUZ3
RBcihX+kRDC5HeqgcNYum0sr6cssRKxrVekwd7QsKSNkBesAnd02eapKMx39M38GA893GbPz9Bk9
smMulYLDtA5lGZs3mDye2/+826nkF58utxxyc98pEQaZqCa9cyKFjFp+OGm/pvpM4xrwbzVzFd/1
roKuSoAqeGGU3MxrMwXA+gBfH7VvNIAXr9A6Hlvl4MHQ7qkf5k0tD1uO9CNIrWWczfWNEabICy32
0IP48Zwm4c6hn+Cvn56Bvmkhrk66tJuW6xzucaSYPCfX/thuXlHsl7QKZriS7qzmJEWBPDhduvfS
3Nz2vKymgS6uOhSR0BBI0dKa03u6I5ZjuXy3hSVLox4ncwmQ+xpAutPubokUxL+0vHQIdGUt4HaV
3idEPeuUlymckBV8XtDhlIB4gcs9OWxeUDXdXXWGMOtmHHL7qojoSmuQhgBx662jw9mbD+CGG3hu
EsohfNCq8Gw6pHAqgAocUGXeVbNGrmWntsyxl9zXkk1Gn+J1KtfhNDkTPcjmtd3y1p91WZRp2/vJ
UmbzhshWH/yxdxnorYI54E4/Yg8q5pFcbofVXdlMnvCMaGjWPi3EOBTvcl3NLpR+aYvlzl5VA7Mz
7Mlm7QdZrLPs0wUUa7lekWDs5UFCNVKR135d9Qkmc/G+ug6Vvj+AeIcRszEqsv2D6Fq/X5AFIY5B
/z7sgfyjcu1CXS2PaHgZi4l5uisdM4tbWs7dX9tYttFtbnViBVGz1bwVh82uiiDMbIGW/WqrPAND
TKswmFE8qZE36w6OedJZXoAcwAorM9YZommX1cAVFJ+Wn3FR6jA4dF2r/b/AD8tCva136sQKypg7
gc52K9yit7s3xvLz5A1liARiGvtJv91r+uP9ZHWrM7/3axV201GKcN0qIwvZJMK+MxolSyh+54sY
ghkbyOguzKjNYXXtnZbGbXSx9Nle+wZbHXY0ccOBhj6RV9OSGJysjyNjwSgfL9TsMy7GKUYPRAMn
2se2jNNinnTwfSl8z/qkRssdcCvQzObFcd96cMS7JUimUKa5Py96PeZDVzTzMRJ2KL6sFdQbXYlF
D/55rMrCE0ATOvCsU+MjibqPloQW6RC6DoDrVd01zviQb/CY9woCRKJuiv1gK/95sxAFU6myzW3n
ODzNpYIxO444lOzliKPIACV2Z5unMl66SMUnz4W7hBaRwTqW930/6K085X24bV8HoVb3K4NHIJP7
uUFPep+MloFPi27g2j4VnRJ9G8+paEazEEpoCV7d1Equ5FxKg1+pIXGAF4vO0CHL4hjh0ho6Uetl
4CXDKGFM0PoA8bnuUOiLSeSmKFsVnPGdXa+PyFvveQatWl2DGT6Bap3l0OCkK8y+9SmSVagK1OM8
+ndrmaxNfTvzxpKeNe97goEHtiR0s6HsPLSAZ7RPjppFmndhyKIvth7wFBS5c/JU9LE9/tHCp6wM
143K3eVy3KeNWcZ9FBecETYoXlbREXnZtKt0Z6fUSPq0K8L5CSdUzUhfdGjbYvfuAaUVKF6uB5lX
h000caeztlam1mEuMZemBqUDOnPoY3geg00hwD7ufjcVLezyqDb76GyOb/BdyrllMVrZeurSshPm
zyMxGZ6Jbt/Aj4h2DA7ah8qscH2+mJ4/jzJ6K3xHCutNrCyDOU7F5PB3tWVTqZI+NI8CgkOD9qnB
MzvP7EYFL6IQx+7iouYPuvBYauS65VFEfdhXRyuy8/3eql3XuXaxb3RvkjwYh/2iqbeamQAVjVRj
JsS6bl99qZztXYOZrWwgsNt1/7qOyPXQ0OhqKqOrcNGNDtMI4YjLEPyI8hZNQ+Oc5sJviuZQyjGc
Zqq3Lpsmg2Ewb/b8sE5FHQHUq35a+X32ll7fP0HzurZNfQ824JwP0oOH/qgswLhv5RkI7irHwLx5
We5cGOaluKIDmTsm57S013iz02rb2zX80DtlPjY3Z9R9U30MPLn73pbvf+Pma80m0ult3D8gJa7i
/kuw0nJGPM+T2r5HVrP4TEYB5hNadNngr3gbVp2ReCHbR1sHpjqYe+MtW+Vif9Jh7FnYLT2XF9HO
kAfBcQymYcL24yddVWe5uzn0bbW1FYIiSb9/ZUlojrc0EUNVfJIegoPp6CF9yd0DSjSLdeQFImL5
D/UccUxbTjQV71s9d3p8cMpamdVxXpvNIyT1hCr3XWQQpz4aXMNsPGLMT2D2Y7l0B5+uZJwWnv7z
zas88ci/PD507fkqDw6SrwHCJ5ccJ1+LzXw5V5qkdR1ungvjtgOuKo+t6uDNDd6bbDgj6qHwBnWx
dU4VJW/3p/JQdYZSGOWm+VIyEnN+NtJPg0jHbrD7J7ZjUQ4pnjEef3+1x6ROZb4iELuVfbvM5amk
TfL6TNV55+XXuHDCZczsce8aO0W33M7bwSq0km3mIRDsHtx5A649FdOop/5u8CIEyH9Kfxqs4Uhn
oDCrCN+nU7vr/Er1IW1vF1byq0DZB0u4Jk2wBJnvzWb7xY/mS5Guuok6eVKyqFx1OQ9S813RIt0E
Xmi7uHtoxTSBXa5QXgqMbfCD/J5JJ/BAOHbtJ+/XvXQ8nQYtouGHvKPEfpvbScXqbSzDcjJb27bL
PxrPW6N3GinyHKZ0VYZjOKP7QzKZDQNcCQoBBRoSVPpYU2nGM+EyFatZRDmbgro6o9yW2k25WQqm
LgpaFJnd4IkEBkmn+biUZdwsn4H8/R16tbP73M/GxN/EnIldmA4wrFdAE7D3wov+po8t1iLbmYC8
KGsqXHf51ZB0XpEf9hkbSHEP6W6FzRumqtGKT6uDa0WfbFeUkz7COLvaS6GNqqYBplZB3d9YRdkK
+oVy9MEuZ7eq24fWp7zpY5gr6W6pyoPVKg/Do0bI9i2Ii8TyS/63DcwVgtJvnIDp2nIhMJ2QlflR
N8NcfdXdDDpcFcs0lwdsqF4FEqKBFOpTn7emrSxGLfwx28tC8hIwSsLV37wg6CnCoCkgkboPTPXt
quARVC96lf+hY+EMc1prkHZa0zPLhUPBzHYrUIy+9/3ZFK92tjlP3eaIH7SzRePHZQ59sd0W/tz2
851Wm9PcW2G0cea6Ff0AdeZYok8QZs25/Wby7V7Yt2rpawfv25TsgXvRWNTpHnqibcGpbOm6QH1A
39gtjxO7mepYnmPet5dYi5rZOtVbPyUMlch6Sn2oR4SyOyYkvTqfLUvUevmQDL7YiwNels75wga9
xO/BUqBuDsmQ6AHZ8TaDbaQxdRRp2lYjtfi7Gls4joMVuYFojnsVtc4XxyskL9QPpvk3xd28LEow
T3anPoS8ji6WlVPF/1qpfRwPNg5mhdBIoU6VaTKPqnyQMYxlk7lwCWV7ifMLx3I6bIut/WP+yOt1
C6VgoKdoDOvaDGMEZMiBY7my/c1O/31I4M/CS5+terePeu+Lcr1e1v6xoLed2XrmpTP31DH+Oiqo
y8yLumCsuFlhrM3Puj6Yzb3YpQYuctWi20/BlNjF9u5MXj09TsWqDPlmzXDb9gVtIrvAYWiY6+X1
JlE1sUpyy4DtWvcVAoQiacEDjsPoea48Rgrbe3wRx2vfradoVDzLBxiEYo+uHQHmtoGgBZw7LfNa
7dEl2mI6/4+i8+tq/tDa5Ravl3tX29LqDvAE5mz1sHhjf6TntjxxvVSaO5s7arXz1MZhkH8Lx3wr
ylNg104gD1Y7bvk3jbJk/OiUhT9+jOmpB4eb15r31pRY5hiKcxeCewS/4/KfuUI9tyqxQGeKORCH
wR68zj/QuBkCdylnQ+qii1ZQgk80+pkOEPNkNvanSxf0ixk5nnb7eN1Nv/DUAPEAGtr2aY/qwd64
NbgjzfkEdWwYWxtqm5kHpZ++n/FLcUzEFqGssnEeQ1Gmi2GQQV7O6oUnBjgoUDoXt/ikC5WzsrZu
cE9W3Y3wGEZN4F/Vso9cxdZBTz8d7SrXibhIetuyfqPMMhkJP5kNwiSw6SRhHJ0It40XOC+0b5FI
ECbvVZAltJwRzJRFsW/RysSGeFp7Hx2w3GUT+KdogJy1j4DGC3rj1Y/g4kBGjIYX+HiDtMqpoBh5
/9G1QO3CDmJvMl8e/apBySjfsiE5hgWLqwCC2Gq0KWBFsKwQomfb4ZkO3DoLUo9RD5uBX3WP3N2w
IufFag6PhG5CTUcf44H/PQcmC6+xxyKORDRv7qmMVhr6WZNnYDOKD5ULDbAhYb8ca89z7KydsRpU
h25dRFUBgrtyH38juHsu7ePqoptk2gndOERYGL300kaNH8kJSPI4idUdTvZegXZgrF8Eg9fr2r7/
16H82LaNdwR5X2hEjj+pCDvUPajc3PjoTdHA3NVoeejcpv3j9cM8986d39HPh3kh0fz3MBBHRRih
UPJNTYPbbJIYTGxMbDuDpJFhdz2TLmCh3PNzXRyqRUjn5vWTcZ6rCs3ZcGnjBAGnZ7ygL518joIK
ga9YaYt5bj5t3WTWEJ0fY8yqe0MA53E0wbs6OUsNagUq8LxWhmWY+d29Blyc/yE0VzUaVdDrZ/lc
dYmhGWDZNTbNhPYEQe0Lu6EfzUvpRTgUgrwzsQYlUJE4xh45Bm06eg2pFji7iY54/bCPj+6/PiJz
XCJL4gijPZEh3mNsyc8rAr34Hm6BGk8uSlsKmUhwav0YG0Fz0q5Ad4ihihLafZ9BzzO2XfPI+1RX
lDKPBPfrJ2SWxrPziVzHTRwn9uPAdRCEPl+h/hgoo+7NjyOie6xmYFpEdCxj0DV/tqDV283u2b1J
o3iMAmkiKNL3r5/CLwsmxlEV8YwE/Nf2g5cP5ISxIERnY2S9vmGwVRfp4Cs++L2fskmu8PkxFWrq
TufyEY17gHHgPJGguljfCaFNdolghICtP9Pqr5/kc9E1N82Ya82V4rAs6uBFSSb9A8mdJePU9vCh
1QAFj5b7jpU64HWbatbPb+rUyyXKIX2HgBkWCveH//P81mA2m8tJxElqxSswz0cyGPrusp0cMYw3
hR2uplpPNXT762/1xRrluQW98hKye7Di+sBVLw6MNmKrtJZ2NicDrw78hXSjq4pKfzpnLZz3gGLs
lXlKtc1yBTmt8eOUnje6v3lUXwQRmPOhOQIWjyOT6OO/tFWDyzSlT6hABm9oFPZnrYzBCMFTlNWY
Xe4s4InBmIn+sFejmtgK1fh2RrOOi+3En1pJhb5O1Ku+0IBozZ3CksDDF2wrr1CXAivO65fSNcvi
38eLU49QkIcBSRV4Z+3w5T3Mx9mSQAZcShEogjQ2ZeYvW23opSq4vO7zuu9o0NM2KYwfaAyw1PjY
VvWjWKR20RlFY0A61EWvIyPbifwSpRJmHqOCiQbflNPqUbzjDCjk2O9dLPHXxU4Lg5b3cVN+/U39
cj8cbojvO2FIRx/ZwUvD+dbv0Vy2lUrxLZ0FOsht7tQ84S9qKOSoYkpjpFgPCossTjZRdjPMtNXG
FUyjX6NPWaGpmrtzVIZbPKoncbgZCip2oczm1LcbLHWvn7n3/CmmxuB9cWKb2AWfegdm9PyRcnew
H8QPOu3sxhAcorFQNU0+o9CnWEMnfcPwEhMZkSfU2zlUvPvDPBSM2CpCJvRd1EQPfIO3CXzkxM20
DTdVtwbLGxsaUt+2RAI1OIo2VQAwgrK6WJgnWoAc7w48hX3/dMc6N2cDrB3oL+bdwfVLfYwTgRwb
wUm/Ow/NiMb9R2A5XZCnzdROVp9tfWXKY4mQtbkDz4zLv4TjlV519KD5wi9bhCfs8+uXzHnei5pL
htwwpiIEiQvZZnK2ft6w0DV3+MLGNcVba4ORPLWEDdAjD9e54UTjUQ8BIoCmrb9By9INJh54V3VR
zEvNrzXdvNe/6ZJfbBucGT0aOAVdocteHsYvSrLj9Z5PEdxT+9EFWA4MV8wCToNZto8x2NFG5t5W
bQe6CdyiGAh9p343rTAln1AYaCWytmiK/trJC2dSaYl8gJr6+gU0Ld7PFYA9legU3/YIhQiwery4
foxYObCHCNLYxwf4BahBNjbwUCs8XKbD4ox/JjDFJZ69fvWn38UG/Hr/2NMZbl0Xi0cUx/GLJQ/5
6HIHqiKDA5QUTzfKTW7ALvpWVh82KhhBOY/Gw9DosJhKcy+nXtaqNFrI2RqRqHVuZ8rS61fml1Pz
ABLtmIUVgQokyJKeL62ZvBivbCo/2/uaHQasF2kcXrKWApLYA/XSQ5XBuWyBndtftgBZU3cq19Yo
8/A/iwYBed7Wf//mvF4WbZJLyFigxHn0aw7t7PPzcuUwYK9S+hp/yQ4LbYcWnlZkLEYwM6eNTxzB
fhMM2m/fgKzEorgjMcIwbPGZ3nbAHGEKXj8tc9SfFhImoMQPPZghQu+wRL/0YfG0x1VL9g6sLNqL
hzbxydY5PIk5K4c1cD2E2MF/1ym7L1awiw3LVIAgCj1akV9axDVGBdzCeoJG2YjKd0cb2gqjQYu8
ZQIwEVCGcpVOjXO2yyUaiB6WVRwa7NL1W+KiIGAPyCkdsgo8ZvMkJyZLGE4Ebw+AdKuEVt/7dUHL
uPes5IumI2oAYdRMFeZNi+GLi4Mx+KsfjGpTIoNebuVmL5t38GcCEeAREtj3I8gLpfG/u+6O7UEP
stfRftg8Sy9WKWElCUdd/j575eWysUifuq+nZwQFOdX39aO+rG4uII9L5Y2IXsIV9stVh7Je9wF0
iUClSlP1p0LRfwlWgdkji8lUKnYn04EJmCnk15VjmiOrgIvb384Npl7nEM+9zS+WVscOh6G9BCt4
/URfJCMwPlCAAz9MGKlNvxi9KMNNKLUjkgXD2JlqrMd6EA/41nqWx9psRk/kuiJJtkOdt9jot0TI
/oeP9V0Yh3TEmoqrWOcdeH8Ih5NW0xRWf41ObvTtuz2PvFDIHhB7cDKMIfGNteHrMEqawK0Bq9so
mPbM1qgK3oJVG009SQSm0xoGx0BPcLpud4OPEwMjAQFWFKXzXG7q+0jQRNxkAftvn/+mvr18bhxU
hCAMgRsxNvzq05y2vSiB7ZGQolnyP5drbVXZMuFe6jKcW+amKmxj6i+xVUDwv9l3XrQ67NdeErJf
J9wSNsqX+w5+FglNsBbpXmHSi/F/PQ4sqhLSDFKP+M3rK+FlgcI/SHnwETCYyYH28HnZBMQhv2Br
4L7bwuBrg9+Y5nSoJrNIzxpm19UMuq8f1zNb6M+V0SWkh16OhA4/SHD+vliBZLaonO0X/qPwnO6m
R8iLPO9Mf/kNPdY9wk/qibXvVBvl2Ctrx2o9wRdaFiiHixnKmhKEesaIC+cibIOsHB1PN4Bf5YAs
ZO51GfXp0EnES0e90pQfz+MoeRJ7/i5C5a5BzLYOFVC86cJ+j3i7L9dsRZcDQIqWV04fhsYmYeyg
Ku68/cbVUzH7WD6s2BHvVnuhlJwGudVue/36RTJV6vk1eszKshn1I1NRXtycKWg9WrFYHpKtTgjM
suhWvpxFMK8f6OWqp3AxOyawpgF6IM9+0e/k0+Jvdk47c3ba7y6SovdI77nt52axtDxTu5hlKO6v
H/tlR+HyH+BLxkSI8ciPXu7cavW2KSKZDh61MQ+8txhKABKIu3/eWZhFsOA7fcLDnz+uhzOplgc2
v+P1s2GRXj+rXy49eCORYCENmDFsv4RYOtVLMgkQlRLEUuQoM9wSoukYYrBCz/j6sV7O7qThxnS9
dAmB6Y1RkT5/CKUc6zFwKpnGj4WVrNFpeDsKgY+nX2hB78JHVtj1BFKOIgpNke6TnT1Xgrd0v8MC
X9YEqoELgB3jQKB9+aUKDXGBLM3xSOWJYC3exDzF68epjk3r0MS2UYh7WIZdmouqa+3x1kMlxIZB
4A0LZrM9rLtpRJIKNgDK7GJl4wgxV1+g3jPSh9UtAjSGzeNb+28vJeBwDFZHIxgFHjm/zy/lWM2V
dNatx0TBeruAi14rTbSdESMlZTI1R3tvzDvIC4blC2HFU/AD+mnsvCzRJnH3vz4h+lI2WYMluO4v
mCUiVXxYmmiI2Uqoc52D/vhqmrWRWOxhuLODki83WYDpDQ33DP9Z9Jwf48VOQeyIMuGyv35Sz/HD
CAMfDQrIGFgv2W0wF88vUlPZK9mD+ZRuAK08OqURwnxTPnMwnA0JK6YSb5r1VZQdTx4+U6OBff0k
flllBsRkEuShNxvPyxYE20bck/rYpWf5XBTOHKnTwLDTP8pNZSyhH14/7GM5+bmoAkXFgDMYBDg+
i8BcnJ/gfTFEOlodn5AeTTTQjGmg0PjWbMTBxWevJAruGkU3LL33KLxQJVxdn3l1zXLpqwD9S0mC
NOoj0jB5i8c4tGxM3/5q/E7jYu/qe1KU6CFwEhs9iCJbcXj7ZJWrQtbheTWqGmFPe7AJoOHLXGPV
i7B54ZvXd+cn/fU3/pxv4Kab2EWqux05JGXR/z1/3+QoBVWdOGPaliZshVnf7PdPKjSrxVv6PVkp
iNUhHFop8MMXgHzYNB8tkI/n8r/OaeXvzpf7nMr91zAS9FOUT3Hl//Pt/7n7JwX9f5s/+/fnz7/l
RZ5e1WSgP/sGKqJ6Foj+c2L5/+8/vshDp6ybePWiGvqfA84phD9dbHMmzxLRP4x/Vr/+/jkO3f8P
64zUSxYdaKidmBHwKQ7dick8N4OaT6UCVjI741Mcuu/9J2J8IJiSYZagSMM2ikGZOHQ3+g9B0Qx3
UWCeYBQS/1Uc+vNlwb4bwnIx0dtU+oim0xBDPz0ORD2g+5iq/hAQiQMKhmyOYAIi27xUjR25QEUj
0MLjyEOJt1gER+tw2RWhpyigj1Ll7XyodcdP3JzydfSh5sVRdVU8H6uA+CZ4/5m4qIGtbcwSXAzx
+5+u9dNaepboznvnJP99pnkTZGLQxRL74boEsrsv3gSpy4TntMsPxa623HPQZUxFsoKG448RqPmw
dSKFQeh7RDyy3DQyWS/j1YXuTNy2eMj7XHkXIYJLlQ7xTrQURhXSiQS5QowlG0ZVZ/E89acChqBL
QuPXpLO3DWEaEKWs06UNVHhyqt2dP4xWnhxqbOvDOysqHO9Cd1W4HJX2A3GBnZtgVXTXiDDccLIJ
WNg7imDSWlFwRAG1ZFW3x0jknXF6Z7klXGCJy8PJCFDDuF3aNXTkXueKIB7YlE9luE1Inrsqny+Q
W/Q/vF6UnmT2qqc3lVNND7GLy+kGAURyASGCrjJEiNAd6H2HNl0ItYPjBOFWx0pEbpuNAwTukRe5
zefCd4/EwG/vkXbBUXt63B7Q5tqYvMRCy7xPBclQ+H1BgjaNGvHYNnX1sXLC8Ug7Xq0XZV8w7w/x
zHWcrQYngJCaQDX+muxlNYJIfCyTIbTuk0mP6jTT0yFQLQf7fY0vNbgj/7DbTp4kBBY0LLGIvhL5
9CBtYFrU9wLDZbkt899TV+bRh7LvvY4ROyCANFb2olOIg/Uh6Ku2PRGG6jDY6aLc3ynPmYgRniwi
eYIJK+EBRhmqwZdOeR2si1QH1UfRm8LGrfE+2qelyvK64l2QLzQ+4K4qk6tmzd371YmDIR2ogNej
xKxx9JcFafuWbAwJU7Ho6Y0sPYQy+Sr8LSOnbeqORNrb01WLoItYQACaa3Y9XCmd3cZflIAAzchn
zhHFBar8XPa0x7gUiak6BvnaiyurEBqDcN1308NawZ4MSMxBHXq/cP5Go62ZbErc/moZLByApPj9
eeZfkO3B9+dCdgQgxcCsODhUPWUzz1R5tIegKD9hfV6/GUeyS5i6LXmS2t3es6rJR5kGeQ7Ed47l
KjCo5iefkBdAi3nj8xWOU2WZQMSJN8bVXXaijQc9UUAm9kfn1CeJftcnuB2zKVoXwsPAw/yr2ILG
zKQTExQ6dN2js9UMGs6s9Tvt2iYq7/woSjkTsnKoawQj2Rj0BNxhB4CaKM8+2qf8PYnKvfvbb4jI
Qb6QKG2BsTQVoWWQNWWS4PkDdvOzKtQceE9QaJ5D09uGWM3Tebnu7oR1VzmKm95ZDaXhvOgwkFTF
hZojKTPUUX1/W+JQ5ekIcbKntYj/xJNoRIh4DY1GqQi+uHM8hDD8xOAeii3y0jGoxT3XBMVqBfv5
YPFBCbdBG8m3oWO0Q21d+t8I0/LlgTTvv2ssI5eu59Y39B7EcQk3uFKClO+wH5FOFjGq6qLrfxRK
zwCzblic0H43b7A5R3XqN4SBn2ritTZmLOmJw87gfSTs1f5MD6Qo/Y17xB+4PWgE8m+GyO4/4YY3
pEhRDF/BDJObdqtwqG0Ww3GqGuWmqs9x9wxD+4edj8nVRPL1XaA2CKSuGOt33ipHlW517F0WwGYI
bbeo/NTq4ENMlLVDBE5FAqRvL1LeEyagVIZYd4C4IRzb5fqICOFgryqH1DxryfjEjqTIUNtWhKDw
gQTuYQumKRudaHuPVNDCE4lD9F3odMMt9lfugWepj0onUypyEVxvkTZZy8TxImhdMUgHc/UeY0aj
uYbx9nbv1XTLxwhgLw8ckOxWfmoiWb/Z3O0H4vn5c4xTMzjuQU5mMyNcb10t3ZB/Rjz+QSGdvJKT
mjGRr21mLIX41tcWpUaVXzVo6IkYUMPF2LB0F4xYIoswllzvPg90tZSS3CQdO+kwJqOXgmny5NbO
ghiDUYUOMWjLH2rYug9U7K44jOSAEpIziunCTqBCDmPUlW/XZEqaI436fAoK0SXG1bxP2E2REKT1
RALdnvgYa+JSqL9imEBM51E1WlkyLfmfGGO8S6fr3a8KXws+YytCd1lZII85HxbyYVqn8AJCYuLD
GQI3abJok/DqiV+7R5g2PqyjbZsrW3TxBZVE3XZrwzwItnRNXzpdtn20f122XqaFQut4QhodYlG0
6+EbW2OND3qS1WU91PKyG8Y5I1HCaQ8yJsrnuqJ9iS7brraGAyIwRO5aNsvfFkj+97BcfuT2Pt8V
6CEySTf1afOT/CG2G4KaYma/zBfjN4k/dOTDD6o8ne087vBPLaRTsS44VJNEN3zERp3c2O0yvff9
Lc9opXUFk76O3zdbih8xfvt3VHg0J6RQBG8AEeVfjiOjD6pcVDavjtUSXrFHt6r395EcUZT2Xu7G
96O7RX928zbd11ZYvadgdkdRFfvnxlmDG8mHdVBtxvwuJhr4L2HvzmdAvubkCiHvQUsSmEWZ4Frd
+ACOcCyWB4j1nvqB0Eu86Uiv/bh3pKSmYxObdkzM43LZoH9NHgaaygI3IIkHx7pxekCxCkc/kstl
uyuHPHwgN4WHnXTmBPNv0CO8RNpAAH+h2h/oMH3/UK+j+COeQ/Z+ykHc4iDbd/aTHB15WUn3BHew
qBRLKpsxH0aREC8Y9l50WgmT1yd2A0I6Q7mEJ9nsy42PSBAvu520F0KCa6cT8m7guWmQ9v02xOJS
yi74jj5juN5LivsBpR3WhZZRar8oncgpmev5XI0jc6vyFeJ9R8aflgTO4hCTdGvXGOUGylxRB/EX
d+KkU20HdZB1AZE9l0SMFm1mCVyiR5qgJkPpbfYZPKhJNhCR992NyFk6rXFR5VnRkgmSokSYsiXR
8rRquCU+aQOrMNvdSO12rIhAXlu5Hbi2SNTtGAyqIhRmJmuMQNfQer9GQPwZhvCoOKIEdAQf7+O0
zteh8p2vuP03/U4RtZVCj/njRVDRCrEH2It9gFuZSHPcl1G9C+mUqlsn1w6MaL658roIVKK5E9Jr
bpM6EV+IvBjvTWTEcu1X67AgxSTJG8i0Yufa5nH8W20yaC/sAQvoRaN9HOCR9tg+WpDwS69eu+Ki
XiQSvzKJSCbBFFUe1jUIca56Nl2rn9ehc99OPj7dilCQd8EadehcSTC4UF6T3HSjSuKjS4MnMtWv
9uVm5g6KSRXebESqYPhotMm5Lur351QSf/SDHzRHb8KudiauoTuhmPWExtwY7hjtkjERmiVZWd3J
ynV9s2JyvelEPPpkwuWKJM9CNP7NmQ21bMyph8RaUSOW/5e6M1uOG8my7a/cH0AaZjheAcQcnAeR
eoFRKQrz5IBj+vq7QtnVLbLqpqy6X/qapVVmpSUVwQi4+/Fz9l6bOuPVa5NYBDDSumtg9dCqgaXc
obuv8kjHGo8gv9UpOubRmtHea5RiKB6ghoaiuAjMSq5uG+4zFOvomwntqpPhocxXjuW1l2giDeW+
J4bXbxc8PvBHqLY2c+5q10VZtV99CCbcjtKSn4+JTgIKwlC+CjLyVcj5WWrVYwqGxQphKXOXIO3h
Ku7xjwHknsbMEoFTwZ/dkgHQdTuG96YF/dnRznqdiw5lDVKDIxefAQGCpbJnf2SsFyZ+LV4m+uGo
aOxFBlOaiWf6NynIb0jEFyyO3x5ypHRHsxWiDf0KiWwIlY23mVqN+SzavD77NbI/LKCDU8AMyb2z
O17ud4mu7CdrKJpXm6HMjptU/tXOrEuQStnM383B6O5E1xQLv3Ea2wdoZNahpqExHfRSr4vwkq/1
NYbnxKDp5yUgLTF6nZeieM4Bk8Qb6a/duh3XqRF7AJLI2GzcAhpXlXiieWjEP1BzZSc90+cD5784
GJYYzj7a+zwkwwpjVJVaqxWhadYhvviqD9PVtNYvqSHXZwXFzd4YrlofvFF6/SbF/nAq4ap+N60Y
Nl83z+J2EjxhQV3aRqhfNgvHkJbJcGTs97Cd5QPlNzZfln8AjCnbt/HlQsjIIQ/44GmukEZ1wJIi
sQ166SFt0++OO6CVX7P5wKKbjBBg8xgUEoBg4Ayau0+zGMauwD9oQ196l3Zl/1Cjo91Xfia/0pr0
H5IFOyTcTysyPa26kIRWkQeMCr1bl+X7TrMTm0XLleVlUGBgAMqh7YrqbCq7HWED3qshG2uM3F7H
dXO5f4nJcPn/DTzam9H00xAj47AVBTCVgNgr4AbzqBUwGK1xP5p2jRY+AzPe5gAJuFOK0vOwZFqJ
1gauPt/qVB673JdfMs9LnhDouidTwu3PmNaibp/BMK/Lja115ovTYlKDPDSlJ6PpV2tDcSJ3Llji
W1OzwCrwtBfJbrZndZiXsgfhaoxPM7FtOy+hgO90a9tUznjTD6aCUNZb/hlWOjh7A4NvEac6S9Sn
Ny7qLN8PI3rVMEZbBpga+fIxA3t/4PR5T5FvfneB9+8XHD4bwaZaRz4CqLOee5KesOeCwRscOmfh
UA7pPbtkeVXBZtngFvLZIlqeTs56v8ZTBQN8Oy25+9JkfhKqPskjqzUobWl2hhUXvxDpn7ytsqze
pNY0Xk1r+e4M/BTUSe0gXas82bkGWiNmosqBZm86LOHvpCJYmwxP4o1f9u5KhddIZ5vLanR2aVEP
13bT93d1HBc7rzW0o2SgXG6QqVJZKi9F6zgmOj64oWuToPRXa1tq1cWY05dpCA0kP+LLHu/Mvn5b
cdQcKS+GfbG48gx9UUchIewbE2Lh81ilY7eZhcw4mznov0z5vOxSJ+4pL8yBLrfAT761oCyGJs/n
ATFdZu1nOtrf7Dpr7jHDDHz5VjzibE7L4WRMZQwPJ+t0fwOBZfxRyo6Li0FVwz7pFxgmW8DINFuX
b95klzd9SxbY0XGd8bb3NBYR+RJs99qay+/6nEoK5gK2plEN1hc5MMu0pTLqXeF587e4qAUpWFQd
rF6SBTXAv1xQeIxXanJpJ4h85kw92KLSDhTjfY5TES2X1SbNxImoYxS06hTGgbLHbRebr3bXGSci
wTAY1QYcM1iM7nbWtK/6rHs7c2T6aOT5fEpjLTkwBVcBwUDthhqFs5Wm7xiIwogP3UKbOTBgd++l
ZxlP8+BlZci+4BQbd+A9zwQrfmkFkIFwmP2ZdpRf3AKB677igXBLbud987jM8SPYh+GmnF1PHiap
sXCQzqv8UeKscALPV3h04NtPtxnWp/hmcUZY+3L0n2u9lPSy9Wm39EmxbudksmHID6QfkroDr22y
160xXXgDyG/kt8Kp5ZsqEknHrBv/nKehkJGy1s2SaeVuxCa/o/LURCAA/RznsWs3JBJq1xyAjBoM
rbhNnQTwRTw2XMGwHF6ZXP0bQD8yPkxlCUuSS9JdNY5bzyvFGnnJUn5bs6FdQo5e/2Ck1QlS4IKl
NE73hl2xUag13XsNPZSJYl2F+HXFu5z0pQ8RyghweN6iqAFcTcJqIGDnzltH9dI5y0LumNkPt4ss
FpBDw1eO4+ohFzUKv4JMrGpJD4rfdqc0UD2BIKzq3Z7cyYFWNqz6MfEEuFgc5drXVTrdi6iG6zaH
mNLQvw1ny8tesqTW76XMqxDYoEkDTc9e/aJv91qi6Bd6QG1iEHg5rbJlT83sg6m1NKpt7sl4iCe3
Oo9qLQ5cJ+vdZf72VcNhGxUJhN+cb2loRjePBjce5yBdnfpAr2eIGKUuB5Xa2n2fcxJR8xAq5Fn3
UM7VkaZfEpJVJ7dS0+yr2B6Wc5N5GJExTNWgIXr4iMEqjIUSwFHZtS594xVijb6f+kbGG1VozQm9
8Uxvrq2/eimIVZLEfmDXnbYd4XvPZmkpCqs4iwbfyY+zn8qrIiF9wvTKJxyWdViP9XevEfqj0/es
oL7q65vSnwJ7mnuiNOs0O2uiHp5729GOeGaHV1HruL4di3CN25w6Yv5aOyKhCQsIpwT6onIVcR/C
xiKmLDHWoK0w32xp9dXdbbaiaYq8kpMnSvWuf/Qq95JPI7m+BMulExTbmd7tUtzCVvAXv9wfoNAE
WanpT0tnq6gbgRYESTraJ63WaQ9xsXdvF3uqHjlx5bjFxE0t1aBQhodQJrQHRi4jVWS0smtPA5gS
fMI4qrwA/+aUbZzZmNszlYmfR90g2WaA/HLp4jsVNJ/Sqhh/M337Vx1zlBfOBdTNdOOzyYVMoHiC
Mv2O/WU5ikrpuAhWOy1CdNlDaINVb2joy+Xaw6z48vcN+38aOTB19FHmO0xGkVn+lCr/MnIQ7th3
RrO+iaavrzLfUrsEMHC00nSFC94pQopKRdwK4VdhrjR9+/cv/zl7y/UYD6PJ+zl2R1RhX9QQv7x+
CrYUnzqd5FVHaLTBNYucMvWzbPkzrmxnfGyFbejs/D5fwazp+rc8z6FxSo/u5maSiv4MNT+U48XJ
5uJAuMxSnsCZx+bOSc1Ki2yEXPMtJAzhBsYCY/v8m1/hozzhopbAC0PeI5Ydh7/ZnwYeWuoCCDXs
MjCNuHB3qYSBG2h1berhCAbC3OCoNUpKJUS83IQEwxhQOpdRjTZPz3ZfVNVuldo8EhN0qerB+7vl
7b//JgWZi2iaCF7ETXVRO/3yOVsWm60Xd2XgAjEZd7EFCedUjQnvi4P7bkin7N0vBmY1IE74kH9O
kbCr0sgwu8SEipAnGe0ehOsL7UOH5NDfvMOPuheiEoESIEMWDmwLhuLik1qAxnbaxh0EMbJUEdj8
teh6E0ftzmjpUV2zb4CidaFhjBGuvcU9JDB+ymuQRvN8UYkPBrdj4Beokruax6WfLZ4UFOXGcqqy
zpqSAJWlK36jb/wkir+8c5Nv3WEVmdhvEHl//Gzb3FlLyLJQUuySp9cqlhI2HRLWcaMtLOy3quP7
jvBdIx9JTDMxiEIw0/wayFCTngDbJ84eACn5vNJMsxJcCXeyaHJ6m3wgSfZHm1+mQXQCUiechsV8
dpwYGocvgYXRBcsLe9tRN89RVXHVoJbuxE4TTdXwB1baD25M+T1zaHqtWcfMJJxXob216SSmu+mS
QuXPllMGFuKX5jer49OI//LhoLlHv4IfExA9AoOPHw4DfYPsM7pfSLnm9FrLyCML1ZCtMelZMxg9
iNy2dYW3jguVzDLilFffTYqjo9f8s82l7YbuPxIzv2ZEG9aGY7d7NtEiP+nuIuxt5eoAqZjsmj3B
e+AcAlEl/Kg5C6RzgVfr/hQJqXLx1oJJWw90XfIXGvz68vj3z/DHzRTpBKJnthF0zxg32JY+PcLp
BV9kFzHOUczHlwoazGo2l4dKr9oj7GT6AdAGqCXgG24Wza9+JyYxP+5FvIOLxtnhMUS76CBdvBw1
vyxzkimdpYZrEKxp1jdbFxcFReQq6Cn8NdLhY/bsgx/b6UumoaEMylRedlbS2/50UgdMfNk6KMpN
mrNxaJb0KreVNamvdc4hyO0zjiEiwO/dXJSEOwf5Xxt1XHazoHawZo/YM2Nt45D4V+3+/tM1P3+8
TNjBZQrDQBgHa/qnjPGXX84huEiP3eE7N5Puik5LXeIiv7Bz6RAAWZxNFeNe8Kxj7BXpWwtDN408
TxbxRhfQtTeTX0Pnh//u3yx0RqMRk++DiVFrYaZkOA++WvKTq2r2FAKZofcwvallpOuTcZUhhglp
CdM2FwuZkFFb16qll+f0m8pvITaR59yGf/8b/5Mcj98YqYJrXqR4qEM/OzRIVPZKpym/E0/NXM1i
6sEdoukvvTNUCXUoaD2NW56x5qokMyvbOQClc2pyrjVDZ+GJ+fs39Gm4z5u4iKod0h0Z77uYDi9C
ol++gsq2M4oImFnDxD300ICHeshzv/aCBBd8F2EBWp5G+ChMcgdIDZvJIRvz7Pt1ltFtGnoVTAyq
c+h3jv8DpVo+bHJsMdeeVVjGVhE5/QPiNaNKp+2qK1ANXfmgT2LmfnUZcLLRtK9m2zuPjqJfD7oL
akHw899qo9PSrNcRJ4PKH7MxSjT4gtse2BeWbvCTgT72XN+cvimswGkrikUoK9B9J8bY+L5WK8t2
VTP3PNEj8T1BSVGe8kdO9hJW7CLDi1+TYBKUPyeQZmVbyb7Gqbu30NZuBWN/LpJOjP29EdxoGXPG
zbyx8rJrotqryJCqFzTMgdLM4ryUrfGEUZ2OMIRNyt4CWE0ZjJV/hY7PJR/ZNEp/Y5HAODIVLJH/
tHy6WrBgz+/+Wlv/lgjosan466Pk56eM57/0QP8/6YR885dn+59kQjv1Tu7K+/KrsujyE38JhTTz
D1w1DvY8HniD59xjL/oPpZD5B0I5LOmY0rGWcq7xU/9QCvl/0BCgGERBRD1PPf2fSiHb/8OmwU5x
YKB2w7fzbwmFPnrKcHAiSf+psLGhs3G6ftrmTc8YIPsmM/ft1D+5lOfPWqfya6/R0pOCJBMNmePR
ZGuHK1/v+6N0mI00Tub9rn7/qBz8651cjniPj4Ti7fOePJAKkguz5q7cFUWPY94qdi3A2W9qnfRn
pch+0UZxRZxrMgSMWJwdNKDkdeg1Co6EIcidjUOIpuBYZUgVjOxea5f1N9G4n0rLy8clqHwp0/HV
e4iTPu5aI0SleCLML+hGlcOk0Kyd7I4eax6OcxdWIm5/p9v96B74+blwqcXvh+8WDffPe88vGyV5
qGJkwoWBAthYdWmF6E36oBncXalamm3iLlakxeolK9wkgmNsUX7NVtDjwA1sQZahAtqxmwrGoj+f
839rqf8/1/EH9d9N+14/DPL9fbh6az/vCx+Egv9LlIH23y75pzob3r//nxOI7e9N9evCR1/+j5Vv
/OFx96B2MS7r+2JX/8+FL/64IA8wj1HP+lR6/n9JBF39D5aheXnKkOxj3+AJ/A+JIAufUgUDCZHl
KA65eP1DGvlBmpm8w1ovORTqX+V1P8Vzv4jrEKZz8qIMBG5AkxHf5scnea3ihjyLqgq3+UN11QbX
4f50d4p++NF+Cn7ZD//Fa30qJfH38nYJ1uKY11EmOp+utZVRDBC7mJOVEsGgvndlsv9vvAL9B8s2
HWrmz8Yw7IedhHdtBPDuJCAePcn/h6/w6dbrA/+xKs5Shhthxu/gDf1/5xVo21y+EmGC3/v4hRhr
0ru55hiB8iKNGg1h4G9e4VOLBG4BibmX3oIheLJMbhYfXyJp9bSzcsYH5dDY81WqWv1hRd3xJUsI
OjjptLHITRxoFZmFqK9qO4s3ZuuVV4JJgI2TfDXy09yxiYd9oi/ri4R3X+3h30ljFzuZPp91Tc/p
iJVFa/6mhP14PvDmeXAM/Kn0lyBkIKD9+OYZPs4dmSBMW1fjrA/fhV8c7UbfQLz5zSt93HH/eiUM
fw68ABwH/MPHV0IvAcu8JPnBXNrHWMj8NHrrHaKI9a8N9INe+tdF+K9fiAuWa3Pn5zv/+EKETLkV
wUBgnZUbVRkpO1PznPnTy9+vjn/+5DD10k7ivOJr/6f1N7slRaTBPBqjU2SNegOHV7zOtUtEePGb
1/p4QF4+O85v9M+X/6E8sT6t9cwDjq6jZQmAOx/qfEvIbzC3a2j2p/S3JcPH4uXni/FLcUOFcMff
P7ccCxctkphTO5grKyzdZ92KEu9EFGPQIRUb72VCE/Rs9b8zkuPQ+7in/XxpTKjMFyCY8IR8fhon
u5VANyS9ZNNRj2Q35XhtpV8CbBcquWEyBlKvwQ75Ha1OeUyGer23ppGAFBjPdmTLNGv2pKBnN3lD
eGlYuG2NXY8WMopmgthfUBQwcHFavcKyqdWn3FDt0+KbPC2OyofHeMlo2q+9/zUWbp5x3FddG5hO
R1MeYY2CUF0xLt5kljstEXEKUgtzJpbnvF3JgxI1/3XnTuO3sp1qd4sKYXpyWzFjx0QHvSmdXtw7
qpr6+wSKAFpkYl/nY4X72zol7aR/G9o2uwX03a+QsdFBhBPe7KPeer0dWJmf3VsqeedoSOjy6WT+
QCfxW3Gp1No1ulAOHqbezUxCm1rTPfpz0j10KyyKw9w6kgw4rf+eEVR2S2pcc0ATVe8rj/GnPVRI
StKcsI+ob0dT7kasxleWPfUjEY1+S4vXEw3jTVSyNpMTzsAtwLT2GyzWMkPxsbYMVJaimm9A1vZR
G5vcDxFzjW8xQsIT6FYrSrtOv/OtXtwa0myiBq/lWawAtTVikG2E2cC2kPHqzY3JoKTajozU1EMy
l15G/YrgJXAZ3c1XvdYn0ylx+1GDgRgDKUVKOhRqh/NM4dVmfrngQmmmh7YGIBv2pOi++qt/zNnv
9vjaY/TN0rob7d5/mGq2752RxNuySukhKA2xMBXDs+Ya8VmTfjeEFWHlZ0ar9XTkyzS3fefN0Szi
8Ugnm5x2XSbApmykII8Tq4YWceHOANPZPs7KL8YmME1a6Wdg2uVuxQXz3CIla4G1E0bEKIq8uIYJ
cnpLKgghDn3eia2bk5YTDFkjrxQz+U1PagaJrZbMDiZQw+ZeYRBvt3O8+OqEE8e98VPRHabY5/Co
a3KBHgueHWs38ce5SZASiquGoOxADD4OdlZuFPkxJ+DeLgO2dlr2XLx5lonTbsQ2WRpCHDxk6dse
rWB57CZyq3dOhyserTM+JPNmIqgt/3OkQWJs4jketP1CWvr0QL8vf+sbzW9O1hx7B1L/6iKa/aZ0
w6XynUe3AIF2HlDf4xrNlsqJOlfmXwFl5e0Q2YphfAT50NzZ3tLN4ZAPJUp1Q3raoZa6qyJcz/JL
XfjS3mZmP0VWbA1bYgv9h9Suiq2zID5BZWEOb2Zpp1tbU9Me+qEEN+q7rynqsR+mMZELrFfmNiO5
bZ9LUndFp08bJ8l6FtdcChr+dulLojk7dQmFi8d9vwjtqY+hDSM5q3QPdLJKvzdIue7jeMy0kEzG
9Yu0LBStXluub36amw1KcL3eIuJ2jr3Zwoic2XW3I/zZF2iD4m1ZOjJ5vRlfheYOwy23IN6HRopo
YMquOmYkYGhvHl4FYwf/AAxAoiHIq0Gc4UEgsk3bMLpCbJyyyaEzWsv+bK/Ll6ZuUwSVVX02iDT5
MyeOSuymqvKbDbVyt4R2BVx4N2tmnsKCjLOnJZPcdCriLXZOFWs019jEsw1qpOrHNHSCEAhr8u9x
aUk0rjh+nZOu6plILy/rjY1htdkScSca1rPDaNAMOi25CPYcxMV7LSMvIHBjbGGxZk8dkrC8VM+V
QmdP5oBe2h2jz6y1I70m7TlQbNHbOE91TImzOT/yvgliMMX0hrFjbF8HWjZc3my2jhqYNsLJMV+0
k5UjyUHkTh0GFpxhSt0Z0w7QkNExTMmb724DbAmvlimPVSc1NNpAwTak02R2MBJocJ/qXpVsdZpi
T3gOnSfy3JzNktft0W/BRUaNSpKoE8OC+sty1zNx1PoVovpZPXYS8A7Sz7q+veRnofWzvG+TMgRd
Jb9NzS3hhehTuGwK66kUA8CmOWlPpUykt28GjGmHS66N3BCLRp89QATUTg+1hNp5LHVCYrfesJo2
ngW7r16GGLExrgJTZXeu7hI2x3TyqPKqMb6WKiWmA9phZ99O1I/nzijHu4TRrb03usmM96QBQCAf
zeTasGv3vm6VaYeri8YuFEaM2wVRCQ7qTQfaLnkDNevIa89WRKmrcpkFBJXVSPbzBP/nGZFb2+6k
O80nyHPJHqKEn1yRhGLBeo1HeVhMrXmo2tFHKjYNWXlKHMWgSOiNf1smk+lvZnOhDb9g9EPr7mHj
RuORqArljey7Pog1P8+wn7vlFlakTmasLtbipDHcKVB4N/H96LNa9iOBa+6es0HunblvqmsgX/0u
0xPnC2MHhH25i/1mGxvjsF8no/pycXG9oIiR3pYUaOJYNAHsmd2W0CCsfqwS1+lhgpqpsUt0qW6H
NRu9cwVTyQjtcUmMbdHPsgsaLKL39rDWfLLztGt7Vl8yZFIPCCLJHuA/69wGaHS7YK82qxLVQrPQ
ZcQHfAZNYE4wDoYpB1shrX52MI/Io12KipgxAIGaB6mPhnEufHca+gAWd31vN7bXbgo16g9V6mj1
rvf53oMe8YGH8npJ7jXuJ/UWAZn9tKbpPds04+NUH+mKdvGs8peiSPzputLKPPT6urvuWs0W5wwh
Zx01spTq1JhcoLamm1cavFWLdw2zYuEwpfcVVC0JVzFBoMeRsI6wWSmt5mIoq6/ajDIFWY+YbGhy
U1FuaguKbgCvwIYXib3wGzHkxqaaVt2NEtSlexTGqjhX8ZQ7+0xYWoGtJTcmKk/YdG2gYbeVt8RF
YFOL4zfmT2jKmKDkz8BZMo4xMtnFtWuseXWSs/BpwAthtkDC6uSAg4M/QhLU9bL6+pQHIhma3cgl
vmCvlYWxT3o8q4dkVUV97Isij0Q3DekGb32R3BvxqsYI4WTRkVVYSUYSdbKFEbBSQbXLo+jrfnzA
TRUaWZYfAZhIiJQLY8LE2ne6k16n9lpgsvbTbTKUXYgMMtkmrP4q6JQOrX+d5/0MmH1TCpIjCCF0
xbkwMJL/6LTRC0yUAKAWMmfXl5pWc9ZeolW8GKXQ3UgaaAHTFRzmnjnycJ2CbX2tcIkVbCSq3Wjr
yIy1b2cbwohvI7j39HnZTm5vly8T48s06JrKvEhsF+NsXrTxgYns6awv8JWu/MKGjjwrv/yWc7hS
GGh+cgBOW1zIv5N7wprm3ubxWt1iXWnE20R6Q/LsA1a82H78nCPN9V5jDDlblNbrpmymiWJC01+1
2RYipJvT382WifK+qnqkkJUh6DeIvNmQM4d+s8tTYQJ5JZIlXdIVNetIubhtmnauj/aqxd/AjlIM
QmXRXrlGKcJnsnbRHryL3T7APV01AZ/98jbkcbF8N7067r6h8TSyrfIqTZHhncnqwSlSthC0f02o
pJ9Sa82VF0E3NqrIyVp/Y1rkgQX9OKfhbPbWo1oq7glVqy/HZdEYvhlZ8zO+UxNnTowRC7HPPMVD
/PaDrAcq6FqUxCIUB1S8JwXMul7gfG1qgnX6aEFocEBOXTBGSpN97ufxzZzp5WPbbwdK+Z6m0EVP
zgLQZ0YPN2SqkMRChM5CZgcb8hoRC04QmMSvcAd7ugNsufbiGo5iveGW4VwrHcl2gwTsR5k55RNL
TiCELMSp91uAwKLXfjBsXHjK9WY5TDrCyKMTp51+WueWRED2/+RPF9T0rltXTJWo2S3ay42IEf3m
ZMZealR9a5AAOEdoVZzx+cIl4xbm5wSgEa61kQ4gbnTckNclNL1zX4IT3QArqBGOdo25i+Ucr+Tf
rUtyKBnLZ6HRV/oOgXdH+AaZLvlBcwnJOci8S+qzYPjCxIiH9iWDhFaGqpzbCYKwaupzQaf71KSm
tRzYFtMDl6q4DKGT6dnGyKflT06DvA6LtcKkQOKQeUy6y70r6ytetR7SrUsY0T5PhonYsNa9kHzB
a98LFBD0xfCO3i5MkL51Htk5zEWdHeNNHzg9VrrA7BgxnRUhSy+4t0ZswfU8KTOqFYwr+v/D7G3Q
tebduUFS7B2HuM2rxwEOMqU/36e36ay2eIFtLYuQWgTdBTlGd9oc91/hsuszaRjuekqQ8J5Gp7Tf
5grJdZjYCHWu1mnSET1kg0zv3RiUDsckDsTAQoNzIl9uQYVn6/M15q1639ujnC53k4IQ1s51gqwd
5Z9EPqobYm/xUdJwLL7Zid0RnhJHg1P77RbQWlxcOV26vjoG9TkUc0nekZUxRFthY33JB4O4FItj
F/usTHFodeOKLWng/BlQImPe1FwpkVW7HUdA7wHIyKfJPeQ+dfzQO9QMviqjhQiqLdrfcZsVI1nm
F5Vla8zJRtc7oixhhlyw0WDFCUJKvhKn5TySZT+yuGISNLqhzO4a2evP0uDKWq96cePQi9qg/ex1
3DlN/GrK1qM3Z3QngtvkdUp8dxnNLSoRcrin8YvvttkPXMAo30xEpTufdO5rd1y4lw+unHfIDeQS
1eQr3CyNjWnEcY3+Cc/MciShMYvQN5nrliXnELNKmgN5ju6fbm9qV8XIaAgjoF7fUZI2r2o07J7S
60IdW3sKINtCjc02kbR4EgfiGAnCcc0Dch1n545zfy7wNZx5oo1oaux8y1vv7iwykR7RAD/ENWWC
Q3cjyK1M93k24I3B3e3WH2w0xjEnx9Pexm46HRbq9zoosGl+6SX2sR1/mn1dpFaBTwD9P5F9jfWn
0D3Mc7JrDtPqGVNYt/2EUFhyF0G74L+KDmBJM0PJwqrXq5TgV40jo7Tidd5A98TeawwNWhD2g2dN
K/ytyU3yhYRTuzmYvcYguOjc+pjhuIhAx0vAMgAq75CmzK+aTKp7F70KXqNkPpWoyc6TjDGrWlie
rhvhVnvEiMW9jAdvo3fCCWuvbG6GPvP3bnHJExRc3ol5laqK3MGdvirlVNHgmb27J+SAdHseAkdt
U8LHvE2ra/4O8jXSJdTOPEtZV8dPnTuL3WqYWuTK2PjBgUL93V0sp1lPNhkJNQcJEoixtm+R2grr
+4hnaX70nSW/S0EgVMyh59glv7NqZVA52hqNtOAfFHiw3Tr2cx2CDqjqsMuWYt+YMR2Lxu7IyVC9
SyyJMW3xvnLweEuDvpN/PRZoH0sV2lJfvHAiPJhrOjh9dB94Ru40E3EkDSV5ttVIDG5LmEicLigS
JvY1x8CiFTBt4Id6EiGfyyU3i13B/oFm2CmTrdUufjTxQZC36prjuTYw1YXjIJ13PEXNhpO+/qqc
Phwykd/HYDvHqxbTTXQpnp8EUPuHSpG9TNnqqeLPVfjtl0VqKMO1VejlLR8Hy2dux8ULjLlpw0EJ
Ip8HAoBvDNgveThdeoPUAbPQd7bZeMs+y1Fcn+vEcN4uDjE2Y/qikbS4WGzxY0qGe5gLN/pS6H5E
IBT23lTiHOnSkeNoQImNdUDhpnBv4WYisO5bblIY1chKUyNLx8PdH46sqdse1ew7OKPmZqnMyQoH
3ISIDWL7Je6X6Z4mGHdJP3dqfB5Gjz1V9AogbFdwhU6VaeE0ZlazIc8ge4j9Nd9KK/M2vlHH2bZl
cJXDOeQh2MilV+ijvLQjLg+tzNkZPXjdwpLJnSsXglJbpllUvzx5UAgxYz3EqwzaZ+3sYAaudrrR
6qRwMyjbFgUXtf6sl2228Svt+7CoeMUzvOjvsXI1AifjChWDMV0Y4XI9TdJr8ACBl033Uy17rNkV
xjGArlGnmmzZI+DjpacelgPg+lHemVpr3Mzk0kR+oatNAbEi0qtsoh4yhhijxcX00XVI8kKSPVbn
qs36x6ZVb56Q4xWqp+XeHv3svC72yi5LyqE8YtK4K3j89kuMhyTEZ7CqnScd9bJmQAYwX1Qzuy0+
yCt68gvlYcOlaTaT9GAwCIe75XTuM3fD6TgJfJpmMc0YvlU5fCcUCz4YQtEqImIT84Mx6SqCrEMe
W2zYA+2TYnweqIO/lY3L90CcA2kgBRDPMiJP0afc1rmTXQFvqv09+vRMBWk7q4uoqu6I8RLsvpRs
thXm64IvvDJSvLPgOW7mdPSJJ1MWG0dnD00S5JiJvWuLeG/M/4PXhw26FwIKWweigJqQupS9pw4m
iTHAKKj13wqVI19tx+JNs2zRRt5E5lW85rO+5fKwTLus829YlndFSucghaMSoLl14oMvlQ29ts9K
ohaok32ik0zrqi0Gk9DcuPWjvE3kCxHldij7Hh8esbDxF8mVxw9NJSbS5vnKnl2asB6Tory37q3G
86IY+O3BZZQ+bPUJGU8kc0HZZI1mv0SEVkwkQ4Mt0PbW5MqrOFnEdxqa741Z3cWAUR0koMLEWJE1
xnZNp7jcJF5cPliDrXaZJHbcApUKDaKPKTyFRtQG0U9tWQXL4lfnJS9yh6WQksTa9VhsosRtlreE
RBKdmBQ1P9uxhzSfGNP8/5J2Xktua0mbfaFBBLy5BUBXZHkn6QYhVUnw3uPpZ0E9/3QRZJChmW71
MXHUJ2tju9yZn9mjptvN4h34U+7kqRDbDSaObeeYfV2lKxUT3Nhu1baJV7NtXLSOZiOyVYUzc4mW
gdB5L1jWIMdtQEju1oEme6NNLxA2sm8B/K8xiq43cZYoBwGyr2JbqT9a2yClvn+HSCLikH6lDSgy
oyTxIVEc75wYUsIhUrNScz0VqYOtMgI/2tD21n/2kw9GqyBz0l3LT9pNkWdT/OgjTfECSlLsnJaV
fWgNZKipNPriX7KDIDiVRpHFt7EK1KMHTLsEw6Vm31L655PhVFKX/c80wBjCKZWy/Ik5YTh9Njy0
koeOvHeXcQYOoKZkobHrQpYfJR8DJhc2kPQizNnu1lcVqd5aueI5TZNlK1UQ0ns4FvVziwssdfNS
lH5PoRKsh0yajS41hGEcwL5oHCCwHB0Svvt6UCqdCrQkrslNwlu1a7xpkwh+9Vj7OE/1uRbxjKqs
6R5n2vCBtK6/yxTYyI4B/p+Cgmjwu/TB+0SMWqwcIdJiqKgWtDo8zCJtgLyb9uoesrbgInzsvWVA
ZNzUyyrzYHa84ngJU4V/amU2toNKZveWwqKF8D6hJurqko8RcTvG4you2yRYTR2ym3brUz8FIOZH
byG+Ubw1qOajlJ147qSr9cFH4tMejbjMuXdxRDTy4SfBZowj8mnPwiRUr9BdNTpr3Fi/1TSKHuDr
m27GWdFsOt00V0idNLyDTVTF9znlwucGukHvJMDi5EOotdafpOHlaoteK01u4NV1v1HEaQzXEKdV
9LOnAuFcH4t6yGRxHTv5AJ0lS2NV4NN0+QYfu/J7qo3aLXD8YidaTf8s4hHO7Zp0ie39topCeEyF
ulpH1mdowPXQKlR19ITKwUACijVeJsII02NJ/F1L6ClAFo5MXP8yL1L2cZAG7xHGS8ga4b6g0B9h
PdNTtl6pCt53QfKC2Wacu4oeeKXd+3XBLObTqmmgMKZoAO/TYGy2da4bt6pRj+1+zCiEHERPtfw1
5uRldYM0RVPs2ijLaBkw1XfogWbdKmu7aLItL+5ku5Inwd8jAE2HEI+75qB6KAKsmfGQ+hlPiuRe
xHPRLjIaQ27rR5h4532AwM0w0rWycaostiI9w6dyvnT9xmTlQQiOZ4Ha0fpBo08CzZnJcOpYqQhU
VBISMtwoMnZFUXYPpY1MELG0uXPF6209UBuNN6iEcS9kJdILsPmqMbrBUN74JsVyuBf6tB7vMV5r
QUIOCnZpWSAhhx+hz5D2eYlvNv2IX7FUZuG6qvAEfC8KehZ2aUFe3lSFwmVbhUa+grPW06qjavNY
9N20D6xoiB8z2nOMzGz8BFsnzXwE0t1kN0k05oKbZobwOtWFeC/i1FHaYkrZSIvLVFxl2JfyqJN1
mUTH0ofbtJiMdwXfJh8gZ6PLKyVLYIJajbcmjxLX1ti02c3QSOovMk6+kKZJRbWl1/WK0edEPydR
GsOGw2RMGzk1zcaNfD+SUU/0S8mRFUnKKSxOLfFaAUV7trZOl0CHxqabAsd1onfCW+4N5TYyuFLt
NEzGX0wcaGADzP2PmGHbOAHJwjNN0YTmShcHE4U7Q3nuG1OYi45e7cZSTUFAi6o+mntP3a5JkQrZ
Qu4sqo1fa9NLpIUd1P9+GF6bUcFmafSVA2on6SNd9OhH1pTVFpW0tNoZaVPEW0TwlF/SoMmrOGGt
otI+GrPaVx1h3ziWJurocT65FCas51QkHbhNGqGHN5h7WLmnZjLxNu7A8a6BMBTJOqlqBF0wW0sw
QmoM/Y8A3iXZNX3R0KxJOR8dBbLrLmjJIX4VNHHGV0HHKfKp9lJEm3TLVxIH7Dslfc2s+tcOpU40
moYwe617jJtXYo2oBhK2CuaeWUjZfI3ShRA8Nl5T0PqCMfkd2+V0hwJAsFWDXMltNUIAMqwV9c8A
qeMZbDp1JZhSnsDc6WjHUOcQSzsqQ1RjKccU4gGnEym8izUhEJ8C1Il5NbK2jL3Glb1L4ZqFNxFd
Zt6kAV8fH3e5/QnkqrmT4r6ceEda+mMocw6DCG7SB9M36meFZ79q63hLhzdIcxePvi8N7aGX5Wyd
xLn/XScRqu1u8Kg1Rni18sCpx59lbBaG0yLh3+Gny+XiyNzbw16YfHwfkDwcEKIY2vBB8RNl2iWa
V+bvmEL2d0moi7zG/Th5z0QQCLYo1c1Lo+nVy6hDFbFVHdA11rH5jTmVFQLPliCnNtStWLPHiTeE
k5axTDGpaNMDBb3kkZ9dkFwcKRr1Ix7bat9lWvUgobG2ktVyeiugvN7mmmy6Ci13V5qS7kanbIKE
h0bnQIeEAkN3M+pamaFCkJjIz5ZJZAxPUdTQ+TTESn6Mslb+VMXCgssXKqDSk9qUv4fkgNQ+R3AR
Nq1HY1uzX3aVFrUHem7GD6lozT1Qco2yeiWWrpWVEKf7SgxTHoKhspbVSHzscrnbyKEOfwlPLvUV
rjQnbIce5MZoyjbYtryJ6VqmtbSVWwRQ7DCzmnI19b610mhO/OHKQtVqKirT9bQo+Vm3VXWbpLTE
8yHWkArwhAy7QOp/QLUFjOOhMzRF+1TKpfxQh224DtNuuBMtUf4mVY100AdJW5UF/6qS7r3nZGGt
pauwpIWYyH2xHut8ZJWoWWp3vYjmnNIJkXlD62d4p1KUrcmcRVj3Y9HsKyXwbw2tMN5E+MC0GeT2
ruhbaxv6Mf3OhB407xXsPYYtjbGMnJTG/yd7yVt1RW09RFVLpSrx+IF8XVn7qSTeK2EbUchJUK5O
OU7eW5HkXmRprpB1Mwe78WDH/fHgpjMTvenlNyhX1YHrIb9QbknSE0QU+kjcJcjkPEdS3f9QMniz
uKX3NVk9ahrKA0IJRb0FwpfdRI2qbweLPBew+pCzokUhfRrBN9DOjMrot4hSzXe5xvzHFum0VWB+
OUbKSWzE24AOIN9CTQv4xkqLm1JvhcpvhW248UTVq1yliSr0t4Q4efJ9k6oDQBbpCTZXRCZF1Q0n
ErnL1pCcFZ5FTSI7Ppodr+nkoRSld61Rrmq8Y3mZpWnrppEyZTvP8tGqSlujENZkFAXWevQItxm2
xsnLGE6DjSNlf5DJ6/Bfjznl1jlX2h7IXyttkinNHjSTJGf0UL2g8irVCJnWIhR6fZ44pN1Iqu+p
c5r+j24qZTZKpc3NLboIrg/57hYxcWxJFMSYujcdT86NhVfsgFqHoA27FlNmqs4mhTS2eMkjUkAg
zeCYFJy61mU7oKU7JU230sdiw3kR47NuxOFN7DfxU9AihkZpZdhrmjG90m3367tQxJ+R+iG8Bfqf
/gsOUOyrHuS4L+kUqQHq+SBKyNNxv80EnrA86tkXuCFCUxDInt1hEsoBM7Kg+qi6uE8dPW+6H8j6
cGihMpI+1HljDW5MfytxKHzjBkxXIntqifqkjlm69zjG7njC6PdtM1SPUjiifyUjR7IbO6wsLU/g
vYJ3cOdMbWHNOX2iophWq8YqkLV025qcw45piOITjTMKvyX/rhxfFdXbjVw23U2j6+19X3bgG5Oy
Uvx1pZkp5EUqCwi+eDqUbwnJnQclUuXbYZY734Oty4edooeUuMxKRC6yyWKaOx1bhU5/yFujrO79
StXYG322ichv9hKmsT+9Ku6foVVpdOAnrT9UVjvVqwKlagumOwnWGvc407SlIul2VK7lN53M+12Q
w5EKvabQdlBL6WeLZFXC3ZF4+cNQDPFK1RBlJkUb1Zs+DivrPRnE6gDJCkn1gGlR1uiSoGJRoWEA
y62N6HqJSXwfdXygNWmChJoAAoU6PVNTzx7pQgTjM0iCpPpG2lPVQM3KYAu/MP5Ti6IpbFJL6YIH
nvJmt2nJZ1ylTpDDFDvsFexKzc10NbdxNbvE0ZMqPTCcJ46BGOSSmHN/jEW6qaZGfjWkdqBb2Ocr
vrj4HWhfwSmocf/JLi8ZEn5ubijP9qRRjqBnirm7m3aRR3+opqdr5bRrUAESMO5tSABiCn2HKJTV
QyxylDgpwLhXdCDUNxXvGDc25ODTlPlRtpU6FDUNiNyMeC1KVKb4iYdgP5r18G5NcaivQ0uvxBUn
LiauHZeh/26Zlfnpj5Mc77I+p4wEOrHKViTwAxI5RS7djlZFaiOZ/fitydToVzhkys/S7GpEK5Cx
+BGAbGocpSxSfJd03/wMaF9YHPH0Xyih9kbpCMCpObqEijZREKX3UQMYfCWBy8AW1sBQextHpvVI
CRMYiOyb4XOXVmJxF3tij27iGGkkLGpfdPcpdr03gdQNHyL36m8lL5E76mJod5SD5Xmd4+r9TS4k
9XksBYinuPeG3nZOz7DJCigtralnI3HUy5kUHcCiZYgepSbmkaFsNd8qXpN77NjiapfXnWe4LQc1
3hMdzWS3T+X5pPZnhlfa+JboFmrpxw4Eb+Qx0IOn9h37Qv2moLH6K8hI8B0lCaC2BlytzU3oNagv
0jsfHptYQIjvf8Fkydqs6jjCw1jJXaFTuz9mW6ObGlCBforbzNygERQd8ATof8pRg0SmIorfL8Nt
T1G9aFFDFLEknSwK9uYxqjfvpa4OWmQG5PoJa/LblI1rGdPucpQzQFt6kRCBFA2is6ousNxiEXkC
HrZ04+UA26WnENkrK7+jl1uoVyjfZ7CulipjVaDMVCSIqccDAp+FRRLSH1BBebGJ3kuce4+XR3Pm
m+FfplPlURiPaC6Q0JpSCAMEUJCjxWNhvGQIjlhXwNanKGiIuxhhgi/T4FD8JUR84dHEQQ4WJihV
mtK9Wwro0MQbEZgsYkpX+A4m3+O/1IoZG2yKmgrZC5Q6nkoz8eMrtTErDcXywhwsSeHZEWW9PhR5
Imz14SNFpMi6Ckee53oZEEF/dANMUOT6TCf5GjAvJiSn/BF732RCKSAg0b/Jqk1o3Ubhre+vOtq9
+vpfZ2yGPYNhkzW0HsQldl32aWri903nonuS83bbZc1aaVeXg/yFix+PDOMdwDlM1+xwp0Ke+zqy
wRBygCTk0IXbO/VK33Tu4Ao2ptl2uModkkzXcqg7Ooj5Oc1qcHpXcvjoNqUSR3BpP6wMF8/wKwyB
0x3Bj4VLpgT629DV5XItTLyxK50fS7Luh/atMa9w3f+S3U7GzZeVZUTGIRAuZlRIfKrUaOzY5Woe
d+eilerIDrUge7L/O27DCR06pA74GPc/owZr6fiu51BLdYorO+iUPzKD7aHzGLqomP/hJn2dDakv
EnQ2pQF5tF1IU8J36XhG6NU+12vpztsK6V63W2bgNbCfP6999IUAAPtqEX7ed192cIfGZe5FhEcP
zQOx8Di7U+x+3KPkZftUVDM73GF7vP0AymJnNpym0f7T28iuXpn+hSPU/JOgMQGHRpEAsCPbsZie
mrK7MVS6bqt165SoinT5e6TpToXgE9oNwMQLwVa6n3L9hhHUipI09gDGFbWIk2MGcgokHu4YHPdm
ifTjzyHlKWwAa6LmqWj3eVC4rdg8IVNWO70gPcgImdCBumaae3KKzkFNUdIlERY53YDjoDoyY0kd
SPRWIuuuKt+LniSyVvvHWsgPYyav2l6/o49LaVurgMeqzcNgKk6NnmVWTtva928Lf3i6fEycmw9+
KgX7OpGPAe3k+KeqMFRKZYhfttf8ygt1L5K6a5Fa2l1+a+qt4w8mOirtK7Lw96gT0VpSfsmqdIX7
cnZCLJE6D+r/OJUtJsSQafJiwWrYZQpSV0OE10rsvsTvz5S2MZU7QGMfl0d+kgXM0/El5GJLyAiW
+mVGyIqFr1EoE+GN06Ntq36bB1eO/JNTbxFsMfeD5gOM7wnWAaoiz6P/bfAKvTyik0yAIOwsQ0NC
WJGZzOOpBEc7Rm2mGLY4ait6Tegrg83mCXE5zOk6hkFpQKLk/J49/BY72DeEphEa9L19zXwYM/EP
QmKU1NL6dZqM/O1ysNMxWdj1ibM8kY5xoLoYEy40pdAgmmMLobiRyLF9pXtjFV/J007XH2HQyJ2p
wrirLiUV8saXu2bC0s+Q3pponQKxyACWAGpvvxmFduUQPF165J8S3KuZ6QXpazGoXkDi2ip9qrBE
tdWw3XVet4qH9DG2plWXTVfinZkxcircdjh6+PNyd4WhSYVYkhGszX91unSXDM1TNia2mvlXKNcn
kTjgWRMMyuIjnkifYIoFgj7SkfGqjUd+Z771u4rGbaSYboD7xOXFMe+ao6ueSx5dgDkvhfILs/F4
wYvVULUAONnCrVOrz5L2p4c+lIk0jY1V2n3Lun51OeLJcpwjqgjbICAA8mq5xdoyTWMflR38DFVH
C6tVq/3GLe5fNzIEY1Jt1jtbGYrjYlxUJ0fZwnDEroY79Ne0yqOUc+UKPDNTxDCZKywHSe8X5z79
z8JUfYNcXjiY1H7U6sZI3sf2yv6V5NM5YiA0FslAZfw3F4+trlFGU0pknie1IB3QP2pwOiiHXTIo
0R49rD+e0qMx61OiLLoMjU1YehVNv5UcecOV1Xmy7zDCknRK7DiLsR30+ZT+kgX1dZlYA2KNdiSj
yGOAHt+Y6Ie8KGqX7KZGpn6lttmVhJT9dfoJIOXNxGQA16zTxacuAfh1SgnL0XXdveveuvtb/mo9
/1qv7fVuZ9v86Xa9XvNX9s7eNPZus7GfNvzhf/6DxFT2y36yN/zjHX9+4vfxe1fzP+cPzvzL4T/u
/AfHsV3n8dHd8mu/JZY7/4H/Ofyaf8v8W+e/cT/3b49v+8994Rb83X7Pr8/9/H/h59xf2a2nKw7n
VTj4GnLaPPOXXHa1pRpKpxDQCgLucfUhi9MakwdPf7m8R09nWcHzlr0DoRYk7pKD7OODMFUNQNic
VdcVHfQ6bZ+CVypCp7D+XA52blBsUoR+ELgg7mJuU6XrZ5sUw0aC6QHu8w7KMLjZ/tDJwvZyqNNl
hCceSgAiA0NuRJnH/WX1omsZdZOPyk+aoNPuvdXYPVDzckD0r7Lmg6b65XinZ52Cchg8XZSeQCsu
KcKBFCuFEqGVO3VqtRe9FCeHaMpvBgSmrhyrpwc5oSx81yySco2s7HhoYa37eAHFMO0QqN9J1M+x
ihhTd5i12WwaeljBG2OH1ljwZgAsuXLezvv++B7BMcH8y/A3ZPVkxQzdGAPyaQ3eHRZdRqie5RXj
yr9mYpdCzOvoy+QVktkaUtUxeaGUbfNOGF1tzNtdBWjSKUewC4qUfcZCVzp9ltwrrVj+axJAks/O
4wViymQBf5+IX36CNPG8QO34CdCJDZy0kw65npPmjN8So/z3rQ7BVFPQXuEKk5cUb1D2I6Vw0l0E
ol3kl0XrNk1JN+r/zzjz5fNlTBVyU+hbE4eusdtLt7jU2WFtOmVy5bY8t0IwJEO/hhfDXDs8DlR6
Sey3EkiGMpce0Yz+QJ72yljObDfIqtz3Es9i1ITmf/5lLD2y1R4u0SQzgDntWsFoQR5qG9PIK6td
mhP0xVo8irRYiwO0cBM/KcNuVVhr4cPEwgt+N4IKCjh1hIo6X/uzBruN0cHlI+Wvl+BpaI0LgOKu
iLTC8SCjFg47sDQe3tJL6N/TPlfFbVk/9PJGpDmthoe8uxGHTQHPs3oKqgNgmdZaY3s/5T+v/Czn
P/h/f5bFZ1CjJvTCefHws4z5xm/ucnT4kfhQtAMkXl3bhMNz4u29qANksNLj9TheyQ3OLCtSI10G
pamzuJZXotTpSq5XfI6iEiU6JgUXFhikywM9c0XpksqNgTgOZZdlsaMFZI2eAD0Q+GN/5Fxbg3//
DfF0VerBv4eaJXawiaakqvO+Pp7e0u9LtYgV3abJ+t6F4yMicXvwkh9eXLRXYp1OHykyUjwU8DVK
t8tegdDLZYkkDqtYETZlaX4osQxT3/r+r1+PMLwI0ZLkHAOWeTyksQNoN6IyZhtNd8CgEgQHiP58
XPEMv1Ih+nuDH++O+WhBjEcE5mH8RznjyxFgqUKNXmlAwSXqDaxy6JrtsLgQ+vekKcpojeQhTw66
S+a7ilBVRMMctUeexnE/OlSxwx1EZ/0tQdjAuPWqov+d4MQ5HaDuwCcxaG6nLh4BZPvNRENuTTc6
+TN6UANdfQq1Nxmi8YNYJdYNSwb/j6Lru5ciqKCBoSmYUbMrsmSjKgjTcouE1SuWJP5LHTbRd5qB
zS7KBvyIjajZwfkZoisH5OlmIXFXLFAVhgFVUFzMhKxVXa1FMeY/+XdF3Uf6/8O/n4crlTCmjjxk
kcoVFixTP4e+Nk75rwZ0w9Qbb/+8mNDh+W+IeYhfJhjRsw5qCyFE2FV0pfETMhyjdRs4E5cjnVtL
s84d6bamYrhpLW6sTgsycUhmMw07t3/8p/at3ANttscV2dWmW6MW4abOb3TJoR6svGe455t+39ut
/Va4ov3n03T8teGON9duujMTSU+CMt8sJMreXVwCEzyKyKhzk52L2wgGS3gXXRn+6Zk3tz3+G2Jx
tjdT1/cQCRHb94XETePBd6Jc7LcT8hGrOheHl8uf+29jarF1Z4U5slgWp0GX7Hhm8wzgdmtmlg1s
0taV4qaIY5TOe1RPQDShEAWu6gWRjSc1GrAcg5uUZ3s8El0D1oskR4+Xf57TN5BOwxEhAcw/KTFp
ixqdVU1Rgm69Z0uZ+qSqPizlCj2CehtNwTdzkq48FU6fJn97dgiV8eoigV58bq3Acr4MwTymmKRZ
dA3MzzKsnam8i6KdIV9Jxk4HN1ezsF7gS3PN/M21v+wi3pYKcMCGY9KctoriPQJLsaW2u1VJMhU0
jS9/yzNrCVUm5pZuHXU7c7FpRR2lC6m2TGpakh20K03p18aEJE12JdDpvmD1QJWiNUipgEvgeA35
caELcos4YamH3iGqjT/91ExXLpnTa3NuBfEspuQzNyMWr0h6jV7uA/u01e5nmIvQSIy1oORX9sPp
FBEFPXuY99xk1DqPhxIXqAAMYYC5aC19NEW28WDPD4IBy6/qcQCpzc3lSTo3LOyEDepZnHqkOscB
pzYbO0GCHG7kL1hA3gWhgXH4tRn6++Y93ubUNdW5eETJjMLjYooSeajSXMAjZv8ttWPbpw6z+Xh3
Vs7jlVKVdLoYLPpTmM3jwwF6wFh8wYBMDvnj2YFoU7nUhjabA5LqNmWbyx/u75dZDOko0GJ5Y2Ay
wGxEnwk2wt9ecUW/GEvHlcLfKQxy/l/Kf/ffvrm31ur2fm3vhnngm4cP1T6oduniArPSVh/2AzxZ
G1yF/b5ZPTvbx8/P/bXa6OluPP4uixmA4YjFis93EYwucsI2CzeZVKB148dPhtZLVzL0k3Vl8VYG
icJbReXqNhfTMPSwhSId/dAqksuVriEtxTEarvyeROTyTMgnWARicXgSDZMJehiLoQURTptdLYUo
J68RXcGmAET+9OYlSBLFb20ygJ0/QBXcB0kHit9JAUgOG4zi1kUs7oT2rvJ+G8ZO66+c7n8FLY+W
yPyDYQxBB0bU+OvFR5iqsY9LVQ/R4obgTBUo4uyzshqAOJDF9DYe81B3ACvDmcAis222eS5rD0Ei
CysxrFpvi/u1H9xULMTR5sRWXPCt8mMPmLZzq24skBIQBmFvon+nOhKy4oKDeARJa5mWyrfWwD1q
TVMSH5PL3/zM9GoWC0qnSDHP7lyY+nKVyF5gUWwGYdbXB22Ww8DYWgivbLGTrTwjHhAPRzSdk4PO
yHGQMi4LUckwPTXadqsBvufU3P7zOBiCrpDuiZAjlrkrFpmtklSMY/K6N0jN65o2j5gYV06l+XMc
LQRMQnALIRBf7LQEiTGV0ZglZ0VgYu/rfYPhsYpr0qp2wHGB2pmGE6IeaP8+S3/ruSZm8QYFwuUH
HJqsjXDegc9ruVJ7MzW8ZszxSpSTk4VpmqvG/xNl8b4YEcecuogoHarjFUiEFlUypL5JDq7s9DOr
jqYOly9vZVoiy1WHMKE0mgV+VoYe7wSAuipkYa8Jr9yJJ1nZPCBrLsKBQUOMc7FtlUrGwKgJEsdT
KxgR0Dyp1d2gJAdllA9ZlI3btn8uL8TTi/94hSzyYPD4aK4BycWnZriBorAW8a80kQFD4X9NSn5l
QZ58SaqMCORKLHyTMrW8CIeYVYZ4RRA6MKBu6hJ7w3js94UsXOkPn4lDnkldA91K8InKYgWqnlaX
0rwmIjO2NZjerXiIk2+Xv93JfM3N9C9BFgsQkYBxTCjKOEPIYSH5EN/qxFF7EmlKHIn3B5/o58sh
z9QCLQCX5JukGirmL4s10oVFDxllwBdADh+DXl6rEOiHSvyQJP9xiOd7RnyHpEWHrnRDNb5yNJ4s
F3YBKoIotfNGAYayOH9bxIaSbpZ+6cWutJve+MDGQPtZKq3kSMBNZhOZ8fXymE8+899tQScOtB9L
ZlmcbrzKG32DbYEqIW7TWDPjmvlY5Zxo6QPaPZejnTlVFJYnO10EM3GCbEk8ucMxqcKQmKr4gTrV
5Ba9V2Bj0YlbKfT17f9DPBq7rCOaKSeXTVxNnVTr4LOtILmRm+84gyNAtRbVK4+wkx3BecKskahw
uFAan2f2y80ZJnAvEVFkXGN5x0L5QKZug9nDy78PZ27aktjLpGCzBcDXMGQUU0BWFzlJ9EPSPjG/
05XPIriy885NEqZHeAmwBWei03GUMBSloA3lCGuYXTN9Ym2L5OpD2H1eHsy5b6ZSvgJpwvOLs+Q4
TJQ0XKCeFToRh9ZGCLUUbUI1DNHHjPIr7zx5PpKO7momaK5lcTDydD3JJiPaoBgG4u8pB734hsAV
5gNZEEmPwyjCJhkhsyBrLMjirzrrjXUGm+E1gffOfohE4wGllyLF4ZFH3AZEiQi7Qay9zxrVppcp
8JMPw6i1LWpO8G3GzjS+q1Eu/fz370UxGcMGOlY0IhdtwbIl4+uxtnNadXS9ANadlW8tz/r3i1/5
GmZxuGeyh0G4QRhw+agObf1GdLQ4Ri/i7fJ4zi0z8LjgRkB3gQBa7BlLLREGxfwZPUsDtFk2qOq7
ZMblE0UL5WPSA1LsyxFPz3egxnNLSSIJ+Hu7HC+5ClHSeMzi2EESPUI7aDYM13dixsyuDRlBzhaB
2moVZFe+6ZmlTlyVYjjH3uyScRx3KvFfEwroawiWOEqsuXktoDAtrS6P79wqB1gvUUmkQiNRpDmO
o9eDpaUVLspdwmOkCCiGP1rmq4q2JkIr9I2acFV6N4q/6fI3RFYG87lC5rj7WRR7daZFrYb2nqr+
5R9LPd17VIsA/M6PRgBli1sVhZFSC+H/IlCxgc2OBkl9bWLPPBaPQsw/wpfztx1KDuWaEMUHUCRU
ptH86m7Gb/2v4fu17ueZW1qbs0gaSPSqeJ0cx8J+eiiTnFi4/NojvNv6vpFVlIfc+hos6dy6IQHH
oGUuUgHfPg7lG7ruIyjDQ8YvtqhFuH6s7dCkvvL5zoeZa6Tz815b3l6Tr9aKORDGzydHB1Cgxbpt
Kv9keTJD4ehyAtYAsgHS/SQBr61I4RgdIofiMKIFYifccnT+GrK6gRQtZquehtmVgsWZM+Y//RFq
0ZSi/x4IX9aF4Jm4Sasm/KwewfKyd1IKiqOZbr0+vZIUXwu1WBbmRCOojCn3xvlbgS4ElDyIiN8C
9cpuOjNZR0Na7CY8IxpNyYgDu83163plNOG2nf7Zu4DZwh6BkhsVAZLRxemMfXqlVlAz+XKm20rV
nYdCFRrF638+G1SLs1iHesTDzFiEUboqj6J2FuyI3nv8AzXl+XKAM59rBtKYvFJoJoJrOd5ChVfE
gZ63sYPa25+wSdc5an3Q+q4kgOcOBU53GCbkFjQZFie8iMp9IOAR6KC8dqB7CPACVeLsExwPWgLj
lQ17JhoeJfPraH7x0Sw/HhT9Ik3PFbRnFVPfi5S70s5w9ZbxgVQ3uitzdOYTzo4oPEpMSvL40BxH
Kz0Tip0Gq9WfzBv8rmEdaiu5vpKindk/9Mglirv0aXhULsbUan0sWALqMvgRbub3cpQWNmZINeLJ
Vybr7IC+hJp/lC+nQqiiimDphFIq6yVBPySxC20a3Uofqx+Xl9+Zu49RMSaFNcGMLUYVdnnIoAmF
8uvOHI17BAevvKmuhViMZtSCzi88QlTFYD1NfhXx7Pf9p8sDOT89/x3IYqMGI9SRySKK2Qv2xNGt
0vZ5UoRrV/nZpc2pQ3mZ0hYQv+O5QZFNnDJ4gqgOqs8zQKuzvO0kB0hyx7cK9nlXttK59+98yv2f
eMYiqx5NlM58L+f9W0Bzr6sgd/LOxzxQLr97Hq4Aob8J8nh9+WuejTp7NlE65DW8TIn6xNdqPywT
Z8qTG5ppRfJbho8E4zJVJKc1r4Q7BdzxyqcN9H/jLfIjuc8MVCaJh/Y5DpGjLSC1Kaki4uLPvXaP
3ZitISwXrS4P8xTvvIi7WP6qhEwXXkEJ/cFpgzyWWj6OChqdm4bRAjPK69FB5G7d1jscFS4HP7uS
vox5sS90TBaR3yA2XTJWDvqu4iA8jIl/K2k9PO/0Sn4zj2XxxDz6xosdog6oNgf5PFb54EtIXNfo
6CItcXlUZ/fhl1HNK+vL2YXniN9W88oZLfTjteZHX7dQJ/0IQO81W6HTBt88fVTDYGWSXoNXPg6W
NInf1Splt0ZDSDxokV0sjY9sbrWE3ku0zVtbRY4SpSNF3InoGEY/PV13Ov9bl185f85+XdNS5446
+NvlPd7J4A3bouHNEta/UxPZnBbNj8T0r9wNZ7/vlziLVaMglUodjiELMtqyk+wIDXpU0w/0fa+c
PGfPbcghlGwp4wMWOP64fklmipIi61MYLVvJEY7E7uFKkHOfba5NAT+ll35S0aQWN6TYZKAPjSyd
6RcHLfEObWO+/fuqpH5oURMGE2AuOdFG0QkBmIPEiSM9e9HFMdlVKPgeAtlS3rQ0fr8c7txDXrd4
fAFBIwPCk+r42wXdLCIbjohaI5jfNTuKVXn3Xae4P960ApLLxm3Su7W3vhx3/tcutzjPsTn3Ys4g
mR+HzTE46lpf5HISwgNaeuomrkfRFjHBfTCbmyB5G9ocxetr6MzlogSABU2U6hXlA+px1uL4btD7
y1ERh4k86eiKOobsooO14sl+eXzzz/91fMs482r6criMUSUodZEWXAs1zp2xXWYbBREawUydPt9e
Drb8mHMw+Hl8TOgCFC0WwYJmquSEuprT1rPjkiKHNsSC4S3PGo5qNfukqjpu8qqLXkWUi/8x3fwb
nTI/UgFYOLMLj4dKlzPE40TISWqRI47gSDygK09VX8voMOBrciXeuU/LsY14CvtdhA12HG9qvM5X
oUVgLYWkdftm1Td0giX/NmyubPmTy34e2pdQy5RmylMVv+y4cFSUUG1J65wxD75pKNSgyPEet9VO
FPSPsZB3I3Jalyf1bHCoTUwr25MG5WKcVdnkYzm/FSE3eTuQUCmKbv433GV2UTkkNmYdmoO81XNu
WTdiORZXtugys1oOfvFYyWrN70Sf7xyl0UNHq8bXpHshr5wYmUf0+0gotWv9sHPbk3XEcOfbCYTP
8dyaeFcVPTh1B/vtVhcdwXuVwtgd/V+XP+7ZsX2JIx/H8bSy7iKFOKbXu7d4lWS+Y5UPQrw25Ssn
wdlQyowkxotiRg8eh4JWErfoiBZItpE0humGlJgOaVNJW01F8flKneZsOFoBdNF5KdESOA7naUWq
/dXAbkU/3JYTXtMCypz2mObjnZVaEopj/5u071qSG1e2/SJG0JtXkCxf7f0LQ90t0XvPr78LNedO
s1A8hdAcjUZbE4qtZAKJRCLNWt6xSHqfY6/0mLMeDz1mGPbGwURphfHo6Dr1cI+UhV2kt3AUQGjc
iP/DZP2/sjMuKjeTQf985lWjOFOAmAMZQ2SglTbee2AeByLSI+L1rRFURAFi7d9bCnBW6GgLOkov
cm2UHMUEUTh4xAFhK9iW/w7cmLp/SnuZCLwR6CVHPhfG3E55i8YRIwoL20B9Jei+1QjY/hLAQ5Rf
YLIgXr8Ptb+MtekpR0sgrkOa6sZE1vmSFkEIEAcqUpCm1SA1aIIAqUnPwya5eL+c5MhorEfZBfV0
tq1+asuxLvWosIFIRnTl0Q/tzlwFQKnUHNlHkz0p0t+C6WjpwPHiS4uKuXVkmoFFQOvs5xpGYoSY
vMBZF4cB9y9Qo8Jn0Xhp6ezXA/oJMXP7dN1mlrwYhT6wdFQq0G/PnEEdsKZRLWBNpUB+bAFJ2aay
G2iDXWXcyRc2X39a1x9Z7Bws0Kw6NYuxrmr8HYxo3vLQQ6Vp+nPlh26YgRShAXA0kBtvwfv4cl3P
pZsYtXX0gWPkHCVvJu7O2qCrWxHXo5UAC9t7sBB4ZCJuJjArZgXHsfGEMWdjmjoNFFcQ1ilflr+W
G4CqRq9l6QLnluPK6F/FurK5XkxEU00gcKoMKkp6kZNffsm5Ehb/frR6ogMTUT7ASs4t0hcb3yws
/P2gS3iUgu5TTv+2F/5kFkiHoGKPiBDVonMRhVgpFl7QcFuxk+jAGS0CzrG6aCtkRJz+fOaMM7Qb
AZIOIa5xiz7G4jBs4/V4V76pK/1RJ7+KPyB2dIES55prAcNP2+u2t3TdoDUHpSPDRJ7zojHXa0Dk
0+BaNcTGBn7IiEm9rNtcF7J038yFMGECsOsUIN5CiGI9l8YWk6ryZIKRRrFBVZp+XRe2aBUzjZjT
BGLRsdQyCJPxwJSQR1N5eZzFNUO3CFqp6Fgsm34W0NNkgKqmQCMoxqXLCKVpP3mWoppj38ty8KyD
U6BzR8ydAoZaHNYWkatpBv1axDvAjTuUgiUJGZbri7a4Q+iwREWYAl6wjwFQEwKKVoP7s8TKbfRd
FDpa81srYiJmT4r3cF3a0hbB1aE8oQBRDAn881NlgQRPyQyYfDG+NnUC8EhOzmRp5X4EmCKbQy0n
M01MCND7XwaUQJNbwLsyeDKY3Ql0Na8zlATsUQffxD1YvRBoX1+npQtwrgZzbgqxFYu2hgiQoQSR
rdbbonUApHxdCk8R5sBoGZ6krQIplVKvAIu8GgEAkDaVe13M0sVjYcKRQt+gsMu+bw0BuIk9dQJy
ucJwSGA9x31BYv0r4w39Lyo0k0SXdeZRI6sdEVpDUuE1RC89O9XB48EJ+C4mAKjfnuvDxEOlDFoC
wNLjdgune80EN1GJaxuY8roaP3dS4wSgNOgB7RiCFVGdGrT35OEqSSKASw28j+EtLhPRA9S0zlQF
rqLdCbfW43gP3lwSY+wGcFZrcQtkSydzo2fz1eSY6P/yvP7ZVuYsj6pWy5SWFa0b1ktfpbfhlK/Q
FohJj2CHDhp0UwfrqZedII3W1y1qyWnNdsBkTnmANy5wrKG0H6J/9RMpaKV3wQk4dmD6evxrWXi7
4PFC8cFoi9i5TXWmFyh51UAWEA/S5qvPTWyurfVrtdtFPN+ytKoQh5Z+lDiBz8oml5OyjyxQz8H1
B8INiha2qjVIzKCRFkQXcdd/j4HujmINLKlkc13ThdNzJpo5PYlaNXWFgVY7lY5R4SblS+ZxRCxY
K0QALBVwWOADYvv5Mh00x4NQIyVS3mNmQFDdCHir3b5ROLgOi7ogqYexVKTUTBb+A8ARkhYiS293
+kYGCVz+EvVP15drUZeZCHrXzZxNQmvsXggRWehG7bEENJswuNOwsTpOqLZwG6DT7kcZquxM0lT1
1hAX2JgmXqXhbiw+Bv++iz6v60MNmQna0Q+DcBqvEdQ72YdskgpdLYPwBBSPROqIZWe/FLc9AP2W
5zno7cVKQh8HGuAwvY32UeZIAWdYT/KA2vZx3PkP4024Hr+Erb9NIa3ldKIvuWvaNfL/pSmMszBy
qxADQSzs5BCso0NxCFbh0TyIK389rbV1tW7ery/kQpCDHLmExn48X1FTYdQzwK8egJsPIRWg87vY
R/s05xgtWfePBPR6nBsEmEqsQWohQRTuuuFggh/Sc64rsZRvmGmhi0yUYwqT0XsdZIz3kzPegLxK
/67cceW9Bh/C6j88twBNAAQUCEJVjQ1DMeYvd5NSwsumIsapUitBt0+dcgKepYM0k8Kmo42iVURw
YeCyVN8aFQA9+yx6baa/v53murA5WNVLWyEIoUtkkSRDOx6YEqOVEL1ayk023V/fpyVTADgJEOQw
04mGOcbYgF5TpXFZFSDmrWSkvPQalLNF4BqTqXFWb8mukUkXKUomALNYixBaPHiQVMeF76OgNTX7
UbT+w9KhtIRnPVDJMHzAaKOZQZfKHl7dQakgiBvsHJV5GRmtKLfu1eDTVNLt9fVb8uIYtwW2EABH
MMbEmHmDALj36VOrHEC/h1kHWXgA5SJ6EAQSapzXCU8YdYwzR16CdxsUaDQSzty8be1x2NWYMBol
tzVW1/WiK8X62LleTGyfC4Vpxh5EUV4OsLjVAFHzIjdNUYoE114FCH+TYx9LpjgXyVyIFWinx65B
XJxl+S7OrDfwEh0VNeCBmSxEfxQsCcl5IEPpEpua6SY8UXwBpxigZUSOX0rjxVIBEbqVwo0XcALs
5XX8VxibpMmbdMwNGcIKH8SMSXYAc84GNEvbUAXbhzH9lvWhJaYg/i06DF4Zcy1PDdYzWwnEqNdB
0IOyhwZAhvJ58GUyhcfM49UdLrB/WEmMVbZeA+IxqmIvF78CSa2IWGt2Ho8HoxjcVFScSAxuB/Nd
1D0nN59xl66jWiaN3t/KxZM/qCg1hUQEQ/t1G140KIpwRsEL0LFO/3y2BJkiJEoBykF70H0QS8Bh
h80fYMhxnM7iqUT+FUBjOvpy2ayOVItBowhwobr4VHuPjXJbZesJnAev/0EdoF/LEtBgwU3PuBrw
tHVCOcF/xmgMH/EstNCCX4+f16UsaoOgA8jSgJm4qEeUgLUHIjykiGDtxbfYcQJK2AEEtUm+ayTe
pXDR/3Cynpk8xnqmfALjcYswGI9bIESK31PwkQ8gxmjVFapBx0kanzzx2agrW0/+FjuNFc54uXgQ
OgCAdXCoYrI3tcdU9B7BMrYysLLXl3XRFmdqMs6tUKQJPDZYVgyaJ/p6jD5ag3OVL0UnuPgMBKsU
fIqNgYqh79Q6gzJh8F0poEZdhfVaCBqOm17esR85bBTk47jLfYIdw5idtPJB/UNQ0LnTPDdxhUPB
w2ZYXLmZOMbsizhMtSqGWiIakKcitwf0vvNGhXhCGCu0GqsDcTh9jPWPZb9J6ofI50QKPBGMrQl5
At6RCHqgZ89OMZAEkgrd4GzOkhC0u+PtjxsOkxb0Opq5PD+NW0/JISQvD6nhVuUhMNzrlryYYkBl
DQ4PXcDok6J2OJMRFqg6GIOIIMv8ascnH0iSg4ZyqXrTwi8NoBuKHs30P9SE8K78kUr91kwqHrij
ZQSQiip+3oi2DqiT64otnB/aiI6mBwBVoshN13YmoUT3AHwB/Lg6yM+YHINZK/5nOwBWdgJB4XVh
C24W4JsqcKLh0BGwMlbdj/qkNzX8gSB9A6vO0UdMjGejY2pg2Im+rgtbsIozYYx1G4MvYVgQwtJk
1w4VYh3S95zy4OLqzRRizDsppkkBykVhT+hEmuRnOXkAggBYZr6v67IQUJ3pwjjSvhZEUFxCDphu
n9tSWxnNuEkt0NaY1hHETc9+n7ngOubsF28JGePQJ9nqevBDopkyJDr6OVKwifNqavTbmaD7TDfm
ZJlm64NlE7r5Qr5NTbCkNLzmLZ4ezDFqQzUfEh96RIOy75oBvF0WFEk4191CjH2mCf3z2VkKMgth
7wAxk7HWGzQYgjxVpucJCAWpnXNsYnndDNCPYF4DxTXG6zWplGpWDe9djKClrfdlyMs5nUrpl1vz
rwj20ksKoc4GcJXZ2krZ9PboqvZAsr3wfCPe9u/+QbHlJ7S/HIu158YViT/TPzHvI5ZuXqzqz0cw
TkOrKzMDVgoyQ+AyBrOVdBg028xtA8we4JzAbD0qozpP7LKr+pHKeI/A6oRGyiE1KcH5rdyn6Xsx
HDpgnfkDx4lwNpIdJlAGcJWiaxmhNHCx+3Ftgsf6v7iPH2XoF8wMMwdsW1FbVAIetGZPBt/to3Ua
0yFTJ5LWfcbJtfFWj3EcIaqIw5RC4FRi8NiZpjsKAtGGTq9wBnSWj/aPaoz36DMrrVIRkmpxjWFO
E6hmmcTLhtLU4LVzwPiPEli/TRvSaGxEC6+jh69V9tFIwDcVP7LIGWXSDevrW8YzCsaXYFBNVkUV
einSS+t9cFOVvHVjvIdUdpjpG/D3N1bwSxj7jZhmr02hra6rsRQ3zU8vW3Vq9CLoJmrc4NYDxN3K
jMD9YieKiOLfUc+cTN5pGU8oZ/HYOAOUTEPa6nDEMHRzG7piQaRNtg+38B8qaORvhSf4ELBwX1eW
2tqFmcgYEpMw6ruUw0bk48kQa/a+E6biVkE+zBC+wJ3NuWkWFfxX0kUuu5JCMW1bSBqrmOhVTor6
v5yrmQTG6+YGxihEepdVwIgxui/NX/m8WbHF+3Img/WxZllHlQLb0JJ33Xqc/Bt0BgwJYD0VtDlz
lmzRJQHbHpEuRjwttkYoCaBM1MseZ1i+VyRUa0xnqA9teFsInKO7eLRmkhiXBCrato1V6i3qB1Fz
NNG1Cp5HWjaAH20Yj6T4cphPPbTpBQRMnSsojQvSJakA+4Rk5xWoFE3KhdWZL3H6nnd233IOGe8L
GAc1FiVi6wZa1vm3rnxlPDCzxZB3toqMg5pAMOWlA9Uwe/H7B0tya+HOa3FwnbSOXJT2/m8GwsL2
a1PmqVkAhfxog5K27U1273/5gEnqeKUoji2yyTO9r+SpBYsaYI7Rz0v36y0c37p4p/HKajxJzBFT
4hwwRDWVhLFPRdiHQgC8SgIGwoHX27Do/TBYg3ZlsJAhz3weZJTT2ABZHqdZNF8xdEV8/bPR7mpe
N/bi6ZqJYU+XHCa1TxOCk/FLt7A3B93jpK8XTXsmgjlcjdlJrUFfjr35GDR/RnV7/Z7gqcAcHS0q
dcX3sFJyBoLC2HfEdq14f/5vQpjzM6ql2Xd0neROdzIltYHIpvhv/ych7O2eVlXUIE+AdynuoUh2
J0EjgOnhhK+c9WKv86oDq3JNs6WS8RyoH5joTQZO64NMD8LF3f2z5ywqCLBYyySmmhgSsTZ9SrTb
D/kuujXvpJvSiV7FLQBLAQfq1IdnH7ThJSn3AselLh7W2TcozAky0QBs0phvEIBu172E4M+o8kMc
HiRr4KzponudyaJnYPYkEEI5iA3g5dh+8cuTR2cqkxcxUpy2F93GspyyTFeanr5ftxfuMjNOIvBy
EATTrWxW0kECYw6ZVrLb/0ntqHf07bTOD96+crMXcXXvf9a7l+vyFyOOmdaM82hA2JNM9M3s9x9q
8Swo06ar9FUiSahj6iYBtlDIWWj6V14zLMaZ5EHn9aAsgMYFKTFOYXluhxMidJzri3dIGKdi6Fkl
DVQ1edyag5P2r8LfQpegcIC1+9fDs3nWpppUEXc+7NNaGcNDlnxyJwtOWDVXlou9hUfFKHJrghrR
obbztfQQEnSp3SEIrQCfc9SAj2sXr/LKe4he9VeR9Bv5prUt51lZp07KywJwFpW9qMsMs72tf9q8
p6S9s+oHNeRcNssiMLBBq+l4OzD20SRKX4r0RIxTS4II/JDPMq+FY9mx/MhgbKPVZW8AZw/cdDI+
h2lDwkFdxYNHiiJ/z1ReX8riKUNDCqAQgXCE/NS5bynB+CmnCoIOA1NEpZ4Tq111VeiUxS6ItiKv
jLGcIUJ/BQg3QWWns1M+qZ7V6ZCOyPQ+1C9okIaJhAfM1WkkvVNvMGZ+3YksnuiZOHqVzFxn5U2x
NRpQLxTf1XFnlluATqQmJ0i4GN4/nbaZGOY2ANdAZvY5tBI25v3oisdwBy7z5LX4qIi0jdbRLr7T
bM+9rtyiOc6kMveCFicotAHAw24AuFS44vAaCBzNFq8eDO1h0JwiWrAvsb5KZD31UdRIMEML2MjY
rYHEJQ9ODXA+kL1PvHHzRZ1mAhmvX7WyECsCdErMUT7oCIltr9VQjxTHvyXfwqYBHAu1amDsoWTN
DtlIXipUilSndtsNHRFBwrtuirzmRCs8hRifMZlFHA0Tug5bK76fssAOfWOfDJyR50U7ny0b4zVk
OIjabyFFT9amsusBbiLeaLxplwuyiZOdz8RQc5kdp0b38niwaAvlRJkd7ESsgLp8UxbukL90uW2G
e8zOhd6+q8FqbCvayvpPL3aDDloCAhTlMGY9ezUK1F6nZTbUv5ThoI0fOs8HL1r9TAazmmCgQQ8f
Kh00KxAoTpp+Gs2vZnIl77tU3ZI3nb+4eTNxzKrWAnAfKw8qqeqbNn5J8pNu7bnpvcWXEqAsKeY+
Cnss/4I5Jlqe0b2rx8Huys/A49jgoqXPBDCr1quA0y0MCKiadQyAUeW3n3Hc+dJthSQUoLboBYmj
e25/mPkXAtOHO1fGPHsogmZnaWgum9pI2zWYlbvxRTVey2qdbq672qUtQrcoSCXA+YRuHar7zPDl
IRs0KxvglvQHw7hHr+Mg72NenmZpBRUZlLLgp0fXMNv41cuNUJSBQo+X7HihuPW1yREyZX1dmQVL
QDclRYWnPMooJJ8rU8MdCqGpAf4LI+62GHgiSYqSF4Ge5rnn4SEaNpFdAPqnDOQJbBpzUksLWYZQ
aTXi1xawPqfGOAjB8CbUiuzGgOgnaYvsA6glX5u+GJ0mGlW7jsMHX1E+esl/wWRdfCPo47SOMYFM
fPA/c1Jz7ELgCwFPCtAwzCGgH4EFY0xQqcXsjggiCeWpKV777O36QrPmyv799M9nVpOldaCmaDgj
ubSOhRdDfhqS+yRda6ZT+LykKWs8rDDGi6hRpk4F0H+JlziiH5BE8VfoB+NcZxdt01QMwkTarI9S
5oUbkeumQywpqwT5QKIaL1r8oSjPQjaQUjvE8nPZ7+tuJXpHOeY12lx0ukM2njTYJwDLntCfmfU0
ujwpFUCWyNK7hLFVD+gznWuofwzNBj9OVfcYbO5dq3/24nrlWUcusOapQZcxanyCApIZ2sMLkpTz
TxD0XDeHDkZtjAVSuE7sIbsQ7hoVfFKYcRVu2yAmXYQmVN0ekN7N8tWAXEvrohaFW1mG+w02JbDj
Ro/Ecm830boznrLhsa8cRQzQ8B7bpRasehOtKp6H0fNHtdqMWUgGsyJZ/QvU2U4sHJviI1V/19Wj
Zd6q1joaxbUPDhrgKSfpY2vssoyH7nhRHvpn9X9UZ6w5DA1vygApAkT22An0hAzAXvRHEqi3Q+vg
2eyM0YPW8t51C4fobMUZu46GQRCSHmK7EbADgIjHOj6C3ADG5h/AXcC5Yti7n9GSnaZAoj42EUqB
vGxEnmEciZjs4mFA67Qt44mkj9+iWTjX/cTC0Z2ryE6mhMjN60LWaUQbdCR5JvRopySceI+hi4zO
P7qhb5ISdVAm33Pj9cbR0+MWcsZpsBMrJZX3mCW/LW0ntfeGIZDYcqbYwexqX8WOLq1k5RvNfKTX
dCKnPRGAKFwox35Y1yLSIkLhXl+HiyYG9gOpw545TC8FG28uYfE1hA6NuQNWEMnUFOJw5g2wffxO
RongUeIa/t0UfuQFSB5T0ogoTg6WPYaYY7fuwe4GIt1bs/NJZdzItf7r+mdehMGnzwQ7IzggFYNO
fJ5/JmA/xXGssY4+7mnBsK34OQy2JSiTwAwUWb6jGg8msK0BHG6Vr21B2uFbzU3Oai1azewrmPMo
l95gxB6+QgQ9rIrQlNbT29TmKEufyBcebyaGOX+imbdR4vUa6StLecgmSaRUF9p+0KYKtNZWQ9p8
AhqZJwORNUsDt229lkRt1Lu1EpqcFMzFU/u09rQpHu19GFdU2bUXEcJmEnrekvI+lVdBtVXUhARh
SgzLaa03I38Xsf+AmMS/v7Qhd0Xrva9AmvF0fWEu0l/slzDrDxJjRVFqfEndTSQqNy3I4LK43Jvy
zvIAZlc5EtqWBPmW1hYxjTXdDOOzKngOilYtEKCjaCRyu6tok7TpplpjR6FCBrUBz/abgYbzMS/W
17/5Iv3yzzdjBA7N5iqK/Uw+RIiT3rD6UQOl3Jsnrw3jXVACUtXqegD/kddNdgNeJFCbSry+lkVr
xZYZIhjpQcbC7JtvdnqOeWKNtEmfk7apcwcDed9qA2z060qysfo/Ov5IYvbFNz1PVSpIAr4bAP9A
LBysGm3Y6q3OuSt4kpijIafYNC+GJF8RHQ83N+qSREnuVN7D4EQnc3EIf1aPvZXUrDSNMYAXDEvP
MVUyyfhtsivayUnD+1aIXBmu0pfQ3HgjiWtZ2fnhXrUQFb0k1ptSvBjmhP/46Mcj4L9J1d6iGQdD
qm4uvyDyHa3763uw7CIpFC+GDgA5fTrGM0+uK4kHngZ8sC54N0OAPoHKuPclA/iWg7KKZXU1iBOw
7wwntayP2PuqKmDCYHp2PVmdkzc8ovdly599EGN/U6CifR9DlCTTpxVN1Ulig1H9Qx3ItiWgRBnu
a/Gub3QUxf7+egfcOyULxnpgbIExkxTgLX2YwlFkTQDgV+HodYkLiEFOb9qSipBjgNoJITpGupnr
XahjpG4MXAiDJkS24Ac9icagcNKxAZmeVwsr/H+9tedRfOkKN2waI6mWdWbCUXgpUEeCHJDmQDOl
bdjMlySKN0ZBCjcTVfWvwVec3JJelEZ35CG3rVx79Px+a4rxwRI7O1WDe72XbkNVXWldzMlKLK0K
jJACXePRgBc8PcQzS8wjQEIXCQ5pFMv1rRyNCLDz5kuxQAyNP0BjXZmGLwBkyvbBOIW20Iu3ZtAm
HF9xWn3mCBsIS8VT8IX6AWOABmCePDWQNNIMReoGJjqCZaUSD5KHuftO8+ksZd/bqhU9BkmaAuBj
AjViqMnYOuRc0a70wDmjNLfPfNHZLjHRVhtbCQodsMuW4q5q6w5ohfoxn4Cs4N8qvV2J6c7QDm3K
cQ4LV8GZXPrnsx3xSqW2MtDEEPA3bxOjX4UTxgWblGOF9PMv1JOpGcJxgg2DWfAEYPRSSNWLo50u
Ab6v4fRdLZmWBsbmfyUwN43UqWMoZlAktW5843VQtkg8xf2rMtyn+Q78hKp86HOOWkvvsDOpjDsB
Z4wfqCb00oxnaXr1BG+diDshu6vCP0kDdh9wLvEAdBe3DKkpGbc3rJhFY9UapBf0EZqqOjyGp25S
NL7mmcXJLtAFu9iymRhmQSuxCkaDihn81C76dRC7XuYqw0Ou6OD/4KR/lo4kCIp+tGJWEs8hmnGD
a4jzOynFBPMRvHGh/zsJLKSE3DRDzGDn2TemCsBhv75+/K4vKcaNz09BEqWJ1CS4kJQ6cHtLvO2U
/Ngl5n85bP/qCNjHczFTEgPVl7q/Qnuom9tIf5t4jmTxoM1EMEFlHoqB2A7YtXgSCNAX7U7guCre
WjH3CTqjRA3kafBUQbBWMF81DP7OynmwVNQjsOYH2iBAhgEnglLTna+VXw5CSsfDgU2vuGEZEc88
SmUDap+9oPMgkJbeD2cXE+MGfdUstDrCzpTSrhv/aIG8yZpNmQ+2DlTHwLoVp/Y0tV0ZAJIy1qJR
r83h0Wo3rfZtqTei8p0b34CYVOU7q8mcOs8dtd8Lxi9TBwYr2rquG+zC6px9L7M6SL3h3Zvje4MS
qRFZb0S8etpuG6egQQDHTEEweVdzvB09gsyWnAllPIKfymbYCBCaTm6G1FqfjaQKMxc0WXYbqQC+
fDYxXXBd0yXHDi9HAXGQ5ZMxA3VuCBhBUTJ9gCFofUXqXZSYsGkMNTjmTWLcZmP1R9XTh0rnlVuX
sqtzwWyTlt8pSYJVpq/bp7Z/l+Q/viU6hfmUV9smAkXsdF8Y+7IdSKtxfO/CGTuLT5iVDuS2RmIT
onUttdPuvQcjbZdxDvJpqvtiP2dRELuyul52HkCsSASP3sX1Ohxf8nGCc3cU81dlEinICHKnRo7G
LdGe4sCZ0HmXj49F1DhxuMqbN9lCBjUh0/T2n7adUlQAkw5kUIyvrIGtlxYjQrS8fR7GfaJslWTV
gXRzmDb++F17+1S142x7XexSWg4r/yNWPre2GINpgpXhRddbSDLGboyAMExCtwFjb1U7pmTaufer
i9YSAGzzBHDrBiB7gWiI5jrhIZUd2bC9xI6QnmzMfc37PrrxF1tGQQ5lvN1p1fX883IQ4JaBgFXR
1d6JxpDEdLS7vfOMbR2/jxPHRC7G9fF+p9yB/8pjDFHI/SQPayxHFA4bJFOkEFN60qootomwC4vn
znzUtCMwZ4KhRUryOBroZ/R/R4MTSvd6wRusWz6Ts+9hTBZzkKnURXR7tLesnbZVMq0kuLw2fJYF
O25fRhWoPslTOeKL3Ou2sRTszReDHetCmVAbJGDXItva4Ao/JF6x0r2jh4JYiudS8W0FXxEPW+N/
kWqJSLJREqKTf5xF6AIuocpoFI1MybuViETL3vw4IUb5rJvbcqhtw3gUVIGjLGtoKLDquHfBXQcG
OVzBzC3fiT34egUThDDiVotGwDUcfO2AoZqqe8hzjru7eKNSjDvKTYgmJNTEL1guKFdih1HQwH5b
fa62v+++3JtH3+FV5S6smYox6V0C5hl0K7ANVsDxUNpgSkP7RSPH1YqQA/jrie1uOMGsxSajqCDw
HuGJD/g+FHZplDbbM9mTk1z2i9B2js5x9Xb858dqdVwdCcTiJ364//MvfrMmW4Kfq9O///yhS9yM
HA62s7m/3/y53zj7+5f7l++XDceo6YmZexR8Koj20L5Bf5oXkHNp2Wiql7cg37Vre7Vahfbpx4YH
pHICL7kQpICLFtQ/YJBn4XbEPk/jdMTiO3vHWTkrKO0Sm6PNpdlCG/Csi2BYR28F+zYCjm6almEZ
2jHZ71/2zvFjtX79Usmry9nii7DktG4zSYxnFDNf8qwAkvbHI7bNdnmqLG0MCqwAAwSJm4rWgHMb
CnMrj+oQSZD90XHejqvfZA1zsDecoO4Eg8fuy1wOo4jUpXkQ55Bz/Pj4fHp68slEngbyMBGMZuP3
+C+Idg+uvXn8U9iPfx57Qv/5MxLUG+n/cF5JJxipyy8Cap9lAicWXvVc8wqtJVlQS7AUely2t1ss
L7Ed6L6xbY76p7/smjAmJdUbmThoJRXmwPrJ6mGNkwlJzsbhiDphrlyIUtEwY4AmAsxyTEgjDrUP
0NOaijrSE7Da0mNPHQHUg34O/Xn9QCyv5UwmE8/4Vjy0dQlIRyclCsEvgG7Hry/QNrZD+/f6dX13
uDscXM4mXiSd6flAU9C/yjIXSFt2ciDGEAwPmJPV6mn9bt/wnMqSRz+Top6bigGsAhDiUPWcI1Jl
8KB3a1jqM89MLgIPVh3GJvUwqSTxJOjNWW3X5IYn4ZSHvbAOHaNpqAZjMp0tpilRngkxunToTu0N
8tatWtdZre++Cvfr5CrtDT0DnKt3+fjPxDLHP1a8NJ0kiKX2EZO31n57qd0e18FoN07tdo5j4FQQ
3JQqafBPgt++ouHAblwUrolOMvyD9d9ct9xTx/q19WBCPTML0Hml/rO19Bp1jqdfcHDo4aE3Kq5R
eljpL/gVPw7439NhwnHCD4ce4+tfpdPzcuWrWAR/ofTKVjz7qtO3rZx/bm/6FfRb8BM3Av3B+wKF
mjT7BUCyRN8PWOsRxzDrkufIFKsVGlyoYEQUpx9wkQ/kFdrf2DvqJp37FS+ouYhpkJsDXgJ6/cCv
gb445gQoVR0onQm5XTtWpNVRMLVaYsWaqyQ+591xgi08U5IRxnjlJsqEKDAVXH45ufWJT/AMtjvy
G7+bCLAE8A8iNxf6Eqi9PtzZD9uH9dZ1of6fP/ffWJbtih6kl/v95t65f3nZ329a8sd3evLNm7Ni
kzE0PqaLgtBDQx2c5YzV4j7NUGqKMZcmehVgBOO8dIHghKbccvBaYz0ZU7j1qyzhONmFLdExVgKC
DrBjGRcgNKYnlOOkAiEAUwoqwSuudVD/R9+qhiZ3zLWQ68ZPXQGzKehVxBywjE4LUC4wm2LFihJX
HfRUGuRf0OqurnvTNpCiMCrXsDjFoov4B/ntuTQm/smtLNa0SoRy012P+XPrRtcPQ7YO0ejV7FBe
va7cRYskdvFMHuMISzAlRq0AeZlFpjfvD6B1NtNn8ulv8230UJBqHT+NTv+pcVwKPTfsqioiJS7X
wMgINmD8+eytoCtlUnm5BQ7v4j7sf/kRypK8dCFHxumNOZPRyrGU9h1klLGHFpUYvQ6bHoWe60u4
ZI4zTdiXqozCfq+XkJImypPcA9C3ccSuj4mkcKLvCx9IYTtNdIsa6GykPH/nawbHkBTWmGZ0+Mce
o/Zm8FXO2VoWAbIZtP6iaZZtzJVz1D9UMDzY5ehvixqElgCy+PrLBYMadOrX0ChGNWDLztXwgxYs
uR5A0Cbt0xyQTXyvkOgWe46Yi92nYoA6ClZZUOvg0mDEtFHcW3qF1VL3eWkdU9VwAETI8Q48Kcz5
sfquV6QQUqoCiIZhdYg09TvN/pZvnOJUUqI1rBvNzrKAx02oRVbeQYyvv4XZ55B4YBx1uMiGl++7
Mzm48c4XrdCbXIt6yEmy2hHK9TR8KPluCmQS6DHRrBsQHmalnfDwty+cLCOXMW0Z2VS/86hctXEB
aWNnnUWQ9Ha7AT2+yoOYCRzPd3FsTRE0T5IGPEogH+O9ea5pNnhhMzToEEabr+0POUrBPfGUF48H
2MMTRI/czAvpGKKXlBGCagWNsUaoyFvQy+X7sSo+YhCCcfRaWEkLLeXwqpqBjg+WaLQVgG8nKXAS
dRG/gHLPafy2JcBrIZGYHZXUIB5ATf76ROOkgbEJYwm4c09xzUzF2JDAWRW1ma2ge7TvOtIFjoUy
iVdy4vaF00ZTZpSdC6MDoAI7X8uw6yu0IcF1aIK1M9MM3bCgFs4Vg/fEWto01N8Ano5xFRVpwXNB
1igWcOHQaIyRCZefOuteSdywUjgrt6jQTA5jHIEooJwddvCFnrEO0SIgG6kT19Pq+gZd1JnhP4AC
/6MP/Y7ZDg0eOhHMFPqggdqJ4wlsDqvacPXRLvSdFJMB3Eul4NToRWmnfahwGoMW1USzHyzEAIE9
W83KwPNEoe8yG5e8KwmxK4+qK8k5L4CGFmdBBdXyRwxbu/LUVkqEBGL8ILBV76NXykdVzJ1GljZ5
wTPGiwCYSqMXMZpAJcCJMiFMOKBY25sTlIJZiEW+F9XPMPwNEmUnSHiF4YWLGcLQx4RHq6aCzv58
AyWhFsEHCdWUMLsTUuVglL+u28jiHs0kMKZYimPlpxYkGFFnZ35H8D5+AIkpxxQXFUH3CNClkSq5
wB9vwmxMkWeHfzL9e9EYHpWQEyYtG7uFGg4SrjKolpm1QjeAJqe5BmMfvAcvn0AO82Skk6MWxHzM
Mlfu7g31aPwWEc1nabO+vo5LrkMB6Ss+ACEOGJLPdypT69LTRtDcRSZ6HSrApX6Freuh1/C6nCVH
r9AGcKgJRnt2MPb/kXZlPXLyTPcXWWK3uQWa7p59MjNJZm5QVlYDZjPw679DLt6n240aJd9EmotE
SuFyuVyuOnWqsbnUjVSHHJPeo8kzGCvHi6bcc91iPzDdA+Bv4xj/wUyqBwz5clArQ7HUVKP2YpZl
KS2rxMgU84sVA9Ga8v6DFuZt3dn3Zd86/mwlr05DP6VylJ6dJ/qxsaR2E3FxxAPeDOtOcMBEzbfr
2rh4N+EwokKGkBL9tDaQxedab2pbl+kUcb+ROvAsPkj6YxFiXmNkA8bsvvbJhh2vbTN6GExgNBzM
IlCfvzHaUFIHEEa/NGIv6r9TGpb17Kf5xjavLuxEjhJgYkJ5QlgFDHE0vHXj01AeAZgLuH2o3Xu9
Dmv5D1cs0rSouS2nB+i7c0UC3WuTSCZ4ATBMxZLALmMyXttsPTzXvM2pmEW9JxeS1QGooTOoz3Gf
JK28Du28zH29bhRrR2R5ajh4Z6AjTMXfsbTl3O3T0tfHhyi55w0mJtGDq4VduUumf1HciTBloxKt
qVpeZPA6luYJcWuk+xZjFq6vaO3OOV2Rcufkbdy2BD4UVG4hob1fgookqe46FIKHfzHw/9ZjKU+B
AfQdsoghKtbfa3YY8+fGeBX18fqCVo/RiRTFWzquzMfWhhSXHV3AwOvHgXjDFtJt9RDhpQk7QGgM
GgHF2uJiyFKOGDw248Dtf2lI6EEabcGFB7QiCkU+m7bigzUTX+iYUcRGtyLVFKFpVhkcrRWlj+Bq
5xYCUGQQDNLn6wq8zODA8wHkjnwASDRA86hoMC8q1KwxvdkXovXsxPSkY3nO0IDDeMyORhWFtrQa
j4jes4Hf0csf3C7v0UQfDsCgD0KibfK3LbaYt9ZUjncMNVwb0YphK34EF38kswSZhLKjAVgN4PN/
53W7r/S3cvZJdV9voW3X9E1t00L5Hhkl3ATnm1xT0oH7v8BpFzw7CK0AUsZMxvvKLJzgutJXRUHv
eDa6mKajVnUteJaodLG4qpnvXTRSylF7dah8uS7mEiEAGfQPFAGhkoMX1vmSgHh0uLY8x2eAo2me
vA1det8Ov6bopymBX0+6xLN7zbct+aKn487G6MyAGBrQ3P1WHvSyNIGPObVnJUDsdPDqEhf2TNBb
89bn9lAfohYI6t1g0+nFAmtMFKLTubQ9JPF7HtS6O3yDZcpgcvUYBC9sKABXSXS9+sQM0n0eez3N
PBK1Lg0EaeDTpkRWt25T0e98mt1Pg9MUNRIOOnvJosx9Hh2w9w48at8F/pfMy9CE8LUQbNx3SRXn
YUysofMMjH3tvaTL6+G5kUioBdiiFhNuMoHJcoap5aFMgK/bSSmtNqRt4WCiz2wGbUPrpzoSM3of
s6IpvL7uqE9Huw4FOJl53IGSqbWqEoWgpK9dbxJSPLhNp8+e44zlT9LT9Ou0FAC9lAot9cBjilfV
aM0IqVuBjmsrqw3nJh+oCcxUrL1IMYzZfW9NzpOecHfcgSRRxjs6GsUjhlD1gVGbsYMOV9BqWIUO
1ilBtOhzUrsjvU84novgwjLpo97w5pjEDQ3HbEB0ELEYJ1+0jGtYfUbfZCZiNMr1Q7HXm64KOcCf
ZZi5aIPyjRSozSFux2+RlmS9L0c0Via2UW+1Zax5+1MTUuy5meXcDBiRjrlQlddGD330iSK3xPKN
i/8CPrS8d9H8DyAXkqUA3yuC2kxbGh1wQKfxsawOYPjPtHASb5jY49XZLYBjJjlcP6xrPuFUpBLR
jGxoaUmQeGkSIMcNgZaKpH5GL+37dTmrOnQxDh3AKAxNVmNwtxXzUBaQ043NQSbWvhLZG7CMn+pe
bri5dTX+J0vNoI9TKVN9yTjPzkFn37XpubNSf2LfrHo3z7s2f86arXG5K48M5K/w1gWl8HJvMPVC
0/q4SVtMuSzc+1g8VfK+GX/Eybep8jM7nHBg01eccw9UQEaNHgAjSPOvXfH9upov76/zrzDOXa/U
GxZ1Cb5iyEHNE700Ux4ANOFHSSDrL0nqp+3Gu/XSgCARzB50eeEjy6+su7RB05MmXemjAuTXgoRW
yo4y2hKzkuOFHNzLQOIvCEd1nlkkBwfdSBVCLum8WO7wnA5Jc+gS98Yx08rjRi79xMQjr0ubY1ph
fDkQ6WzDtC4DWfBxgGgE6TUGTp8/0PST+H9muVunS8I3bdt7RC7JPuKsD7oJIEPQdiDpCzT6hldY
UzAF3zJwtQvI7w8o4ERmPbi1m2pFhST6WHgNL1o/FjLa9bX+67rxrBycRcfA9S1YKbTCKbFIpI8F
13Msj4vPqfsrTybPbGAz5J3wb8P0AGapaf7bBlckRc+EWucmq/GoiBsLJovG6EOmO1+7pA+rxtpI
cKwvbqmpIGlP0dCoLE4zhRFVmKODRnMMeeAPjfvKEUDzR9b6VrPj7T2PtgDxl14PawOsBuoEkhFJ
vvO1YXRy7/YNDkfLfzUtWperhyiavJJs7NyajZzKUY595LrVVFCsrWlvquJ7x3e6fL5uHMs2nCdR
zpeiqK/BDGVb51hK1zzPWuWNmB13XcKWshRDYEZL7aTEIvIafRGEH/OUPVOMbzL6LRTAqps82ZdF
nydnitcsQ80IiynZI0EvSOt48wgq88iL9DupR17bbZV111aHE4VTDOgBorflk05EuiaaDyRDLtvo
LEw+fpzSh3JIQ3OL5XXNFE7kqMBnmbTmpCWQk+jlraOXmN1eBHMRB9c3a0uMatljMVi9BjE9WD5d
yXYJb4Kab7HAXWK54B3giahjo4QIriFFjgSbeaox5HfrVM6oCsnICg0MKpi8Me9Mfp9jTmNYM0Ee
Ui0ddmYzlR9M8uHWaEsTvJrN9Nessvgiik4ndDsBBI1k6flGkhLD1VzC0Y+bmcNXbZrR6hJJnYI7
o7XYt8qZ2kc7jWXnExQVEMTB3+7+QfknSlGOOzUbCy8VKIVFw0sV6T9bagW02njHrR2SU9UrJ14v
27meImwxlV9cMLvqle5H4nk2HxJtRvT7dZz/ZV0MOS88vZf4TZEIEHZeJway7GnKojATmn1TmUOO
Km6xNZ5uzZ1htJ8JFi/c5Yi3z3exa4surhZRfW/eAdPxlJaOf32XVm8c1P0WA3aZYarZ3STKs27W
UGoRaLiIG5CvHQzt0A0hiOx198lw0HfSb/B8rLkZqA8YI+RXEIUqKiTExVDPEfl1e4w9qnd+MU9H
blk7p+w2dusyTwn2U1QKbACfIU0NhmjuimZOjRK1U+7NJJiH2NOd98a4L+VN2bxd1+bqwk6kKYlK
ymU3cw5pCTLXrNybGmgIqtartshqV10OrmoE8y4CTcdWPDWZm6Itl3VNtoaxXV0IoHqQ9q3XtcTP
qB7I6YsrC38S431U0DBCy8XfrxUfgEw28KWL9ZwbJ+dVHY8SN2GCh37Ef/QsCbgmQCubbuzh2hkH
qwjiExTBASxQzCWdHVbylCzImceByVArPLd7stmdmR3lmHqUNhu3/JrVoPwDJlsL1xSqMudrY048
6m2RYtof+zaDxJY88dbyWvRg0TGI260pIisROxSJd8myoSjfKao0RFWDxkEgW9AzcSsmC+RIpAHD
w2hl6c5EFmTfdayNNla54l7AdmYikWg7FvKcil6dcajGanmN2Jm9JzML63QLMrEqYuGIQOoHzG6O
osjBAQsFnSiO3xwfhYEUEUq4f22H+sK84YCvDRfwRcjcTyAj7G1cvpwfDBFjjv1dkxqem2xR8q6c
bjSDo/iJKaugwbvQV5UVoCVz4PkzidRQDOKLG7t6jo0Ne199RlKQeKGDSQMJkhpP2OkAA8yhtWqh
nDEl4AsvwvXG8sOeHtP8sbYeHWc/iy68rsplN9TwGS2Ai8XDKWvqbumM9lYsscCOfCMW5osja1XG
G2/xlcwrOm+XYekoKqIRRYXROE3EDZvjcFED7ETTvqqexuzZ4ch17hPnoLV3hhHOqeVLRJ76O7Js
11d5sY1LWOSgM2wZVKkDgXJ+uJu+os0wj2iAJR8WcknE3RluhDk0W9u4KghXN3JkwGXAg50LimWq
mdEiSG+Qt3X83hj9FMCaGdR2ZpiQr3H01pbhWH4x6B7wnsl4KciOOVuPyotDuCz45DuW7zyJ6jsU
JLQeQ3TReh55zIjCArTxYOSWKNvfC+ZF5R0FXF/fiXLwWHrnkg3k7YU7VT5AiWPamdTFZOADLD2J
McwDc/g00JnZSImUWr7jcbRrDHtD/RdOVRGq3MWRWffA20FoNya7rL5pRu4VSUiGAxnfr1vUqig0
+S6JD7g6tZbQRm4PmB1wzC6mT5J4Xxu7AjTrxhBE0d+WQpdVAV3naBaAl0DYne8lyytqxQ3Y2Eb3
ce6OfPgybzGfXHiBPyLM5YQgLERoeC4C+d2hFAYaxJNJIMkbTPrvYmteyWX8oghRXgdJk0Rzg7Gj
YGGmWguGO63F7KS4/8oHt9g5LLMOcT5rL+VYZGFR1/KuqwUddmNP0mNepPZfeyXlg5TLUCTGXKcW
0NqJEVANmWZwrbLAjm7p8BIlz256FG6Y9m7g0PvU9pvN2XaLgDPn++cD/gPDK2o3utyaKccH0Kz1
O93nZGdaR0e7tzF/AUiLigRug2cOmEd/WPbxugVfPgMU6cp+kMma7EnAhCttn3QPM408I/3OgE+X
XzQWFk3YNhsqX7ez/xasaBzlaTGUCx7fjD6K/NNUA0f8+/qyVg/mSYPB4hlPPF8ltBkjTSECdJJa
84OlN5w9DjNYWf8arKzoT/H1Fq80VlRLK0M2PVT9B544oZGUG1fXmiNFaheRjoXHJ3J15+sBcafV
uAm46MCNGTchB6/W9LVPexBG3Mpof115a/tzKkxRnl7YiBCBKPRlJHdO/JxZU9AM368LWbsjT4Uo
eotgd7iLIYTC2RjDPccQGHAPa9GWga+uBqVe0zYB8rvgaWNdGc9TC8dZ245X/RgH6U02D2x91whj
x5IXjEIM9ArtQHhuN8FkPibjt6bf+IzV5f73FX96mk8MEuS/Q0pqfEWZ3XH5bbRvzOIl2pr7sSYF
zdfoHQIfPN5Lipm4Ljynk1eg45sfrDxw2QMZA7bFcbOmUQQ1C2sE+CYBDDg3RqceklbytvDbePQG
970lhSezjVTBZTstDtbCzA72umXkjdolNkk909xFiq6B964vRGGBhbFih9wQ4JrEqctRqJqLZhfn
rL9nbMawjExO1f3o0Bb5DFYw8UsS9EWDurmKXcOfs6QPWFwYv7S2wKCBJopB4wxUoybCdgIx585i
vOvuhsEctX3B7RH3QWPVVoAKfPwv4ShmiFgLMzw0qZZOitLQSZ92hS90IyijHdfx7GNeP20gDNei
QETcCzZ0eUarTRt1rZuCoCDviybuwzqjv4vatv72Sbns1tJwAEwFMy8g8lFvJcTSGULNqr1NQVQe
l8nGtbFm3AzVYLB0AyEInlPF7IakF/OcFn7aGXkwjh+NjjkVoz0FIyD5173Tms6AoMLb2MVMCltF
uUXgGBDTBO+UT9xj1fNQPP2DAHTnArMD4D0AL+eLYe5gk6LAYuyF+Lw/Zt2PfxGwoA1dVLURMp4L
cONsjF0rKfxZ0p9g+/AZWNg2Nv3yvYpdd5GoxB+8dVBbPhdSYcqQaLKs8Mc22uvpzjXwjuABcQLT
/hxjoJggdyXTPJdsSF7dnxPBy7+fuNOhjoepKfLCp6L8NgzUt2Jj49ismdvp2pQLCmkg4DwSrC02
3pEKC8xxRxhq5fbGbbt4SzX8A+M+StSoxCG8VzYK7JGUZTPIOxuqR34ifowNnkryC0AdT+4YO75V
FndavtUsuLo85BB1DZ5nQdOda5CDaqSLBoidBgcTKYUZ5Bn9XlTm55L8vG6Kq/eFCUSvaS8TGVQH
JBLLqKYWjo4I90Gmhq9L866L8911MWsrQsv7/8Qo776itfqqc+DnpsgcPFOOPgcINgXrZdYXh/+f
LOUKtHJQkpIBsobynRW3ZX5f1A/91qSJ1eB8aY9FvxRS9BeMZTFPp9bEXeWjo/RX32Y+BpV5GGaM
pmnL40nzlJdFUInvS7Pc9QWuH23c7QDBO+BZUUlDNDTzl04lsMJ6Ge5+R6vHyXlI0qNh/qrEwbaf
ifFKt2YRrcXtgJIiUgNcw8JL99wqrbSaEMjBKp0meTJQxSp/CvDSs3xvyfD6ClddiAPAD5LLFrBN
ygGorCGhwoAo0aELudWbQxRnW/ywW0KM8/VkGi1h+xCC6eufZaShZ2JLxKrKcFdZhrnElyrEhUzU
HWeCm2Qi/S8Rp8daYka65R6Y/BDNFoJ57SHinkhTFmRqeFpJ5EP9Xp8RSGvowpjRRS+/sYR8iQb3
Qbe/XN+ny7ThcskAaIxdAmkWCovnOkSNjKAIAJEVsF9y5r5ep2+UVZ9LbfIk5qLYpR50ZV2j1fCr
6U6B0VtBz+odxVju69+yruv/PkVxMdGQTUUhcO24tkRvF5zLQyd2vd3tiq1C7oqikf9F38XCcazj
9/mqWwwoFvwPp/OIuTLtPqNBYh8ctLLF7IPIjeO+JU3Z1rRn3TDzEucObd3O/Cbir2OMVHqOJxMw
TOXhuh5XXDXF6wELA4MNAgfFfbZ1Y8+G7HF923SPbEtPftrdJzaL4LqclbuVIorDA8LBQ8JUS7bW
2JC04QPmGIDkrXl15MEmN6V10IvWawy8nuuNLN2aHnVk6Ixlhg6asZWFoR0QkwwieM1ifhqFn5Tj
rbE79oDzdu399bWt2CJd7MOkgG0YWOK5gWgEnTJajVu17dntiLjCG3tMcLE5Wmdy+uQAVHhd4Mo1
DoEUPUqmgzYltVg1x9UY5QSXUSaNfU+Y1yGRLHHOrotZs40TMer80aY1artbxER4FmXtfd36UW1g
3s6G/1+74SgGDoFyQwM1HaannStQuHbf1TNKpXPdgC0+JkXudaUhbqfCeiZjmz6zdDJ/RMLpwqms
8jDJnD7xrMRBt/b1Na9d9KhkoQ6/tKQvHGrn34L5ZwbvmI5vye5qhp4DADTmaIndUQYKiQaHhiy2
u9WfuGquJ2KX6+skjAYfOh+HxED8PpJnALmDPnE+VwnbE3d+EjQDMesW0fXakTxdqaJ1jXCdThIi
0/Ej1T6kERbzMrrgxtb82G29dKsramuNimub20iklQOB1URA6PhFzG88ij2jynzJP/Rkw7Vddkoa
eKGe6HQ5Ric6tdEgaQLdU/i18WvECMUBk+uOsXtH3SO1Ht3ureehsAs0jgCIuvFEXvUJAPmC1gCD
vEyV+akHCqGKK5hRp6Ec2h46aoYDw0S42JPtRm1nfaHIKWBqH4OrU2+oPB6jAVOsC990ag0ULinI
nuQEglNuca/Xox9WjPmleSKNG0PTX0ikm4GkneODp8TFJZ7w4/VTtLZ6IFqshYAQiFQVmODKWmR2
aUHzEdtRu761MKO1DRnJ94LP++vCLvhdUa9HK/v/pKkZPRCoxl2dYt6eXj72aBkjohHg3H+G8/KT
ygokz4IScBORhLUeGD5FY+drnd3BSRP+SaNe9jQGJNCzjQ9bCTnxXUvVD+kzBib0c/sjZkuQUoMW
RlSjclE/4mrYUPSaiwa8GM3TyC+gV1YxcTePkoZ0i7fKU5oH05CDwhYDeY9GM4s0TEe3e7mu7TWJ
wEiAwBDz2ZCSUbzGIFCnYCXocEEHkj32cYs8mTbn92LQ0yCKu3Yj0FuTh4YnzNRCfmNhDj5XItqp
3X4UuFzrEiQ+ekw+5mK+SXXjsUi20Birzv9UncvHnHgMq+9yA2E1Ymo38yvxbejfnHkndVSKv4zG
PU8Qz79f1+eqkcA/wBBwVixX2UGukTjPGuxgIV0v4u2djLaYp9dUiI4DvOMWVAE4NM9XpUd6PoPL
qvBle6cVtxhXToy9uwX8XT3z2KOFcwToDBXvyCqzwXzr5czH5VNukhuRiJeJpTswdDygd2cjoFzV
G3pEMOLaRFecig/SAPHsOJj3fbMX7W3rVO6dM7PP1zdnUb6SEULC7j8hij3UGXIByQAhNrqS3Vx4
JMsDYXy7LmXd7IBnXDCAaOhRLwvMgNbLLHfwwrc4erp0QM/rYyqTA4kwOCe3DujGupX2L+r+U7iD
rOfCnQHjMy8ANWDldKPURfzfm0GXvusE7ViNEQ5J5I8933P7Q1bjHsSoG85xTbXIo4B+DhhEzMtS
nCPSJjYBGzGSbS0Jov444yZKfm0odnFG6v6dClmM6PQ8j3OryQRCBuICvFNn/hiTXWFjqZn0qmHc
z8iQlkvvHXVTb05//j8/QDndFepupOD4gJjw0Cr3dH6Powdr2ndtvOubZ0N7ZeZvFCqvy107HKfr
Vuy2bTqTcRNO2s6qkJh75ozBdQlrsZwJaiG4LNCW45V1rtkm1mOzbSccP2BjTX2nD28Z2Vvk0OeZ
X2DO2nVxywerG4lEFPqNF75s5InOxdlzBAeXwIXp+p3uAvrVYZZt9lGRLaDjmuZOBSkxalvbZQw4
ROFbdfnSz+WrWc4ba1mzfFQ/F6orxAXobD5fS2pFhckGRGtJ95Wh3iCeyn9JIpyKWFZ5Yve21hWC
/wnt5RtuL4q5jXi/+n3sd+JJ6Bv+a3VzThakGLmbu5pII2zOlN/ozeATWnuSZd64FVBtCVLMeiSZ
0Q85NJdFNzp7G4r7pkWL5UZMtbY/KCOgRoYRJcuIrXPljdnMZidiOLMFq7yBvNe1OMi4fL5u0muW
5gB8DdgkSLrAD3suJko0e7YoXAPLM+tWi3Rgvzs9e7suZS1nh4YIIBWA9TYcANnPxWhdRsteIp+U
9uSjF+beICYGrmhALWPax5jcyfa7KVkg0J/s9vEuxpFidewXPduw+9VnPsNsxIU7BlwmKnTCrB2J
/DqHy587jHJMh9HLR9R+rQrzJypfEtevUoGxkqmHuS1+NW/NE1yDPKEgr+O6QSQJpSvKSBbmrYwh
0cCx0gZzLyQmZzsCrdCYcVyQo2XmhodR5Dcx5q5Ehu7bbAvXvDhG1ZOdKkE5mo4rCk7LJb+HUKLs
w5zelkMIoIcXc23XVxXeh/51G1g7NqcilVXboCqI6xhYBLcZw7T73qb7SprB3H2/LmdNvbC1/zZY
OZ926U4pxTg42BYw4eVYerWkgUObm7iLMw/c7gHtvptzvpey3GVGiiHaW610m1amHF8rHwwGIh9k
43jkFQbKFdyz2K/Z/iGc71Ny3429n1v7tv+HhCOz8NYH0HQBEihaZuaU5AAnwK3r2SGmrudW0Z2R
vXQsyJzv2RBcV/ZauH0qTtG1qBCpERQkwQY2fyknsRssB/MqkU1d8o66+/u6uFUbQsfygvK2ENyr
l1aXZi5ra+RvexZMIqjqh1nDWOytUc2ry8JD1lzaDBZujXN3laRz1Vsp5Aj+shyKQexHHeQ54p5t
pU1WRf2h0kDZFVyJigOuG544TSbgjjTd1+KDSQJehVP0LTU3IAZrwdJSvgNPD6DdVMUwpBMbOxAs
I3rpdp2Nwc/PQ/6oOdKn+l3bbZz2xc5UB3MqTHkw6+iNihMKYeXQlvsBJBIeYVZ3RANct2GDW6KU
IBBMe8LiOkSZ8oFOPwryhEzAhow1wwNZK6JMQ8c4YjW3pS8cD1UGg6h74eV95aPs7NUGQf/JhqTV
1ZxIUkI/TMNxZ7eCpLjDSDITIyGjh2F4v36O1tz/6XIU+87EAMq+EkJsK8UMvE+tSD3d3uv6K5+E
146PaEi/LnFVgScJFMUf4rKJ+3JCAmVMHqwqrLVjWrwa2YbVrZg4blZMRwUrJ9JYqomPNUA69XKz
Uuu3QXcDmjzt4wA+VY3+GDbRdStHdyk/AumNhJAGzo1zL2G0Y9XOS5TO7QFTyUkIpoxXyxkPQH/f
8tjZYoexLs/UEi+AknupuAL5eS5v1puxN03oEKC+nXTYDmnr67u0YnwLxA45XDzC8RJXdqls22Jq
TNTHEvJRxw8c7ahZsZGT3pKheAarSDXKBWQsraglAz8rudPZGF5fyYq9na1E2RuZ5rYZ17CEJqs8
cNUV4piaLzpmqP9/5ID5StmTeEAeasZqAJb3Ku0RgIg+q8HntWHZf642xaGCDgC1UQu/3IseLQNV
RoF+YaitARjO65upRqspupQCQjg4Ac2qtI0d74ULHkTNOibgBjxmmAN+N7Ia31fIJA9mJuR+TpIs
hIz+F3ouwJ/TgIHjiXVuxHd5kyE1l45zTD0+5YD7djhr9NCjfgHEWNWau7yoDc8m8/glkrP2nsVt
fOem9fQxxgWNnvPeMN+tHhOfq4QgCyw1Gu8ZSHV+Rmk+P9HCwCQzghbpfV3XpQReL5aZP49NH+2b
qKPDndvkRIRmm+vJXo/j5EtjD/ILaYRp+mVVJe/1xPTUI3EEzhTWGcMB5cAylBma/jd88Zo7AYgN
oEy8kYHMU+7mucZlwHUkE6OyCzp73yCIq63DKO5qa8fZp+umtHYwTqUpnj/O0CeeGZBGwRfW1+hH
AvMUQ5rhupi1k3EqRvEibT7DaCaI0c2fOn/Oo09D/0NslfXWAmDMQabI6iFSA23kstqTx38T2Ylr
ohXab8WPGkRMfG9aj3mS+WZ9S7I94EOueHKcjefspthl9SdiZZfEBaJi5NrMnwOGZFf8U9Hm4Grb
2TY4ZqzHluww+YNs4bn/9HAp5xN0jiiBuHDMMBdlvQy0aAQQOu6DnuqHVX3MwxgCFBUPYPFqb5x4
2jGExXFuH0d0VeT2M96FxzmpbiaT7q/v8Mq9dPYpig66hhWoxuBTLKk7nlnZAbFrQJa72O+rHHR1
W6xwK+EEFo57aQH7alSlHo6cqEwtDh7LonJeqqLaMVbnvs1BPkWq38i8H9qpfakt9vP6Qi+H9CyY
dhOQDnRIAjiicg7S2Kbt6PYYoz292bUWJjr/7MoS+O7ixW0BOgbWvQDlg942GDk5PqUofHZ2+tIZ
L1af3Uf660hrn5hbXTSXO4AoEe1+pgucNWjClTvOtkGIKakGGje93oPyC4Th6HZzwjThHinGjRO9
Ks3AacNLZZlmqrgpVOSyJG/QRd+NVTCVFPM6AEWaqsCIAd7cOtlrQPzT3VYZoG2Q7kiC4V7+UM3H
CD3Yesw4Rauo1d1rzoC5vXWZZ7fZ3NLqJk9IdKvRIsV0l7pNfkeTqRG/yx0duX4+PGnGlB0yzvTK
s0heGBgRGnXvSW6Pn4cYuAAvsxJxk8jBvpk0rXjSMsQ+ZVxtvI3W/AYCYtSfgJmzMb9POb5ZPLdd
MowAk5Fh8CM0EGisteGKrXcMhMt3TZO/IiH1ZBdot81NTx/739eN+cIvLwPsgGXHDy4cRLHnniua
45nThBIvQZ40ikNXYu7lGAjreF3ORRT5R44FJ4U7HvjAxZpOPCRK2G1ipJDT1K+FCTLf+uO6gOVD
zzyhIkAxfifvpplXi4DxBXah68+bAzO31qBEd509mVneQQRL4tDuIw9EqhuB3YYIFXZU6Rkc2qKm
NnE8K/6suRv7sK4mQCXA0AWiMEvx0tFoOAO4ILGGrPWoDJvmk+H8fUgBKBjAswt0EBAt5a4HlHwm
ZqpxxPP8i2kme7elnx19C3J6YbqYUAR6GeRTkTxDiVxxQLPMRscW8AiTBEkjynboVOyTPQc66rpp
rTj8JVeNFh3A6UDbqXYxtLpE0ZdN3BfG+4h8ifV1qIJGD/h8M2hvVh9GIKVMDqYYvQLNSJr5WKSg
bDxopm/g765/zcUOIugGHSxAYzbOETz9+UnSimwm8EkLGpsDjHroJ/DpbTn3FXeLnUMwgE41zABG
XfZcCilcPMOSuVhmFj5iiuLr6zJIENOoXiYPszQPfz+NCx3/NlqL0RkEl6j6oT4ZqDkCkOTHwGEB
TTHaH4bxedxqLr44X7i6T8Uo5o9HjinaCmI46Gak9TC5W7RZK9ciJOB17iykLxekOXYxpTq3IaEy
+92kgRI3ADx+X8y7aGt48tpiwEeP5wBmWSzH+XyPHGeOYAqIQ3I36566MgWAouN8w95WLqmla9FB
xRMTERZ2mXMxALyYVqMJ7selGyNv0xl+SudH1Di8qEp29YxZ7dP3ceBh0QKnaL9ct/cVhMC5fGXP
spjYg9M1HPU7MBuLwRMTAemenjzM0e+mTcOJWOibxKt73Mr8rm0mKq8ILxHj4H5WNFyBN8qcyxaR
Huol6XBvYIQHHhPReDvnW6XRS3eGZf4nS0VypeB6tRLwmvvm3AHXjrnc4y0mKLCtN/3qmtCFijIf
GjoMNZudJw4qIs5CeotUnw6WOlqE/fRQdB8l2W9s3eKCzy5lHDechf/JUrzIOFhtn1PIQooHb9hf
mo437MGJKt+i32eURVIrrAAOHF+vC15ZIxIWC6HU0omDDzg3WZCnpKD7AhGm5L/jknhGiaAKbb3Z
DXWz3T/IQjIO5gFCZ/ycyyKy4WXWY3KNa7SoNO8NY6/Vtp+0vdf9PRQA7QeAWkMKaO8BazqXVXeT
MOIJPJBuu3f0+zl3kTbVvbnf0N9K5fRckHLmanNqnGKEoJ7f5sn9XO9H86fBdiNS67T3hvIWlTrN
+FxVR9bu+vz5uk6Xc6XYDci+UYXGrauhz3zZ35NosbQxNAqPNzDu2xI4RRASpBg/tFTy6UvZ1mB6
/plvdcCtnL8zmcq9asKbGnzhvpytInSzUOfRgZo3drdVC95anOJUatHZWT2iV8o0M485APbRyevz
H7odBZ01+KkWpuz9ukKXj7+iUJXyH7HExEAeCTJHisz0TdcGs/UxtxaSYv6YNce/l3b6EFW2bxq1
AX2DeBqyCvxR6KzPmzuCfHguxlD04JWqN6mF/7R7n68QVRKGxmIb4Ez0IShanfMumfVeT3AM0cuP
8VFVQ1kop6IdvLImLtlPeeHeNiRuqyBvEv2zjsnagOXW1rHQIpo+zDJmv6O80n+PbVndkNSJj1Mx
gXebg5eYxRIw6rYqmpd5nsc9LUX9pBHm3DqTYX0tpWj2lVtbmKXW1VHkV/akfaRjl344egZ+G1kT
5wvS6GUUMKsEkbsxjmIIRJE3kydSNph7RxLrReZZ7z7mbllluGv+j7Mv65EUZ7r+RUiAMcutgdyz
tq6qru4bq7cy+262X/8d+pWeyST5Es1Io76Yi4q0CYfDESfOmfCegrRFu3dEamqbNI7sD9B0KZmX
owhZ+TKBZODG5Knzp8g5RksaQUXuc64YxIfYldZvq1iNLHeoUbkGb0iN7nPWlkW5EWXa071iGa39
ojtBHTIean2/N3hqWW7Y1ml8UAHSwMZJUQJJTPptFBhO88jDRDR7MynFrnHMASacPv0WYAz+sStR
4WdDZ4PoJrPBwzvq9sC9wlbQ8U6LARQL1OYAvY8iid0kTXprmxKD+1yvIO2UdcI6RXlp5S5qDhau
dN4itae4SEBvkxjDb7AFUvS2CxMjsEULLqWnoONasx8itQGjUGY5FQuVIfmSQyPwUdeLPvR7zE2c
9UHhPWQUkl7bgC5HaZkZGtm3ltAQ7DxO0VGoL47aBsgu8hN1LNN+TpwOyJAmAEO9S+u68Y0RcLBN
lEDliDVxUDxao5HJ1xFEZtJNnSIrfcdKnXrfFI36U9XksFV5kIWMDpFAIbmKrO5YRZX9LTCEBa5b
LrqtOtYDOrCYG3pDsyUs3SjNm+e2K0gF+VPAtZ3GgvappSvZr66g3e82MMuPfOjUs4ESx66kwjpK
JU4xWCBay/I6p7VTFqjmuHeSQnmNnTp9cfq2lKDlCy2PpEF5NKSIBAsTS/9SJGm14aU+jH4zQCWQ
1Z2I33OtKp+qHBILjDtdvbOjFjPUNeapwTw7tvwHSLT6X3mp1DYkPupxC/yGCr4wC6NOXtQ7JkbS
IquE+liKiWJbGbIf6RjFOzNSyHupSYd6ic3zP6jZ1oYLQgCzBVlhOoLsoLN+CJDUQ8tM4/lzWNFi
W9lUL30tsKzH0sn0gaGJMEasDR3UcKQqLOFnadKh1kh49MNWNF1uKwnXhHcjgsemzLpNR4MJc6OF
2TlJGz7pYyRdw0ZVoGFn4llwVvp4UDcZDutPc9BiweK01dakXm6CMUoV4J0keFXh1YpX3PXtxju9
a6XUFCB/XKV2tQBKL6buRurZjp5RsrwfjG9eCZM16PcBa4r34k2+F4Q0qxMOa4rzo04x1G2sVF7+
ZqZXoXdmYZbl8cAAeWCEtjRI4X6Fu2S/GXd/yFY5FO+h+7NloGNgqodC4SZYmT6bgvrc8mX1Sr/e
yTavrbBMUC7JMGmCFmXbPNT5ezREAFf1LK13RbdWoVkzOft4SdqhLKijgCKG7wnALmrGchyIBOMV
P1qbus4adcyU091b42x3dTk2bYZ2Jev7B1vfEOgraOFaoj796hsj0HdEVRG8yzeJZWcGpmK2MGK+
6duP1ovfk33XbbVtvM+29a7c3ffJWyWAqVp3YW+WX5YZtE106LqwdqN90T7aD919iV1ee/rTqTvp
J8tTt5a3YnTyhnuLnKUlRjPGAXCpqH2J2BMlWLQqb3SOrXQjw2Km9RgoFStlyOLaU9dUc5aO4cRr
CAwvCIDAq33tqpqIzdiqsGKLn8uJUH2lwX2Tvv7d0X/+/ix9FW3bRjLF31cGkDWQ1h9spo7nZI2x
YW0dszyrNImgw+SOOVRUUm3H1TUQz//HOf63lDk9d2VIBfSWMIEilyW87+HzeGp3vzCMGXxmx4SZ
m3RTvJUrG7hqdvaQC7kTjn0Hs+DoGV6e00/VRcqCdPzYffs6eOn+zYE621p1ZTGe4DBMM6C4EubP
R6lCoxuNb4WNDisP9Je+Hbb2ufxsvNcnEAEMjwHOgvAqFr2pR3Pl7XpbW5m85sL6LICWTg0YE8eR
GCgbAz9/b1hTsZ77ylb/GqxFmcnHbw6gA+W5iUJwanhcn4E8DTXkiFhrdCo/y3fdRe/uaO61bf+S
f/SHigH6doxVtuazi8ucxi2siUUCp3BmGMwm/dj1WGYPGVSTYpKdiegB4p5k2BfUi/hDuQbRuFXv
wtZaANUawDej7TGvQdQxb2WhYLFp6ktf9TPJym12pC+gqToNG3vjPHc7ZNT+GhxpKRJcGp7FVrMu
m7JF4s5i8AKobNBeDcCdS7oSw5cCwaWZWUDDt0TyqcOMqn+zIIputn/ux+vFvOLSwiykKRbnOgdM
nKEMXTL9UGyMp4YxcaqFZzKbvdW7bPtM9vRp7VwsbCHGxQBuMdBWBhR+tjYdum50rDCpW9ZvGhrL
pTcY+955v7/AyetmxwFWcBlMaC6QmM0CDommGa5qRJwz/AxNx6CKgbBZY3de+E6oGEGNBRNwGvDf
s4Ct8soiMutx6Jw3x3pWg5UJXGP6mVfLQPmZog8Mpn4w694Q6rZaSWsk7oF7BMubK3bOI2H2NvIg
UsWaTXiM/eaYPkOK2+9dzJO/P3Vb+mAiK8xY+lQ/ItYcuW88PIxbMA7vdSa8t8T9lzs9+4nTHl3U
kwI7bBTMAUA6WHmIu2Ns+oT/2+MAE/iGaLtDuEl15sJxrcBgYNVlAV4yGDR8McjK37+JndPfRwke
as7gLQZS7noJSquKMO3ywG3Ip1Z96ZpDF+Ch4gXhiqEb358Zmu2VcDjOhYBqtA593Y4fQuu7kfjq
GjX33+HVudv8zYUmCnBAXGdnLBlREya5xII8871nll+cYp88fC88oMBcsW1O4aF1033Aogf6nLw4
+9RDBrBVXnN/DTlxc0Yw6QJlKgCvJ6nFG3I6iKqraZV1YKDSP5vQk+0aiHJhU68MzEJZ2kC0Z8BU
o0utx5FvMHReAES+BrJa8BG0XOF7FD0hFMNmRz3meGnTZrJSnhNes0yHkkLu2gnaad6/PlGXpswZ
AlHrnZxoPUz145ORb2V9aO2VhGxpNXi5ElSBJ9qU+aWd5IHRyYbgoxi/DAg8Z0deYwoVuJp4xeWX
Pv+lpenrXYSHTDdRVDJhKacA8WRAf6wRE96Oh8DDLk3MvN0B/5yaFwb2a2PpLKyZ7qMq5tdiO+hM
Qdwcf9//QLfECDOLM5cTTl9rSQ+LlbIJ3xWHGW7pZkdxKpFqGb+o7a7NL9x2DWYmZ/7XKCOuCAMm
5SFTIAMKg38ct3fVjzB16cA0kPJ5w/b+Qm9uUQPcOqCgQasJYRHdnuuP13RdGxs1DdwU1ZT4zTD9
qFrB6fztpM5iFWxgYBH02hPV6MwGUUwo8/VgqEPB9gGaIcw+WI/pS89Q191En6YnWO42LD5lD5/E
79gDkLnMfkjZj46Jn/fX+7fpeO/HzLzVrtKaNrkVuIOLsiSEBjxjYI03ngw3+Nn4fJMxkP7kHnd1
VMEZX7nvF0LZ1V7MPBljndxuOPYiIX9sg6F0xsroJa/XUOG3EIS/H/afTZ85cBTnelmPMDT4hKWs
fqg2IDZ/zd30pdlpu3H71rrGJmHEN7zmwdk6B7lDZ+zfEjBOvwLcRpCExbWLjP7avWy7c3KrcAKo
ZXsRcSOknvbjuMb0sBCBABUAxwP0hHWC0eJrKzIkemiOMnRpAyzYa5i+rTjNQjC9MjD9gIsQVwkg
sEJoQrnNrxpBzmHJPjxCtHgf/Bwf1Ee6FW4a+L6zX2Pp+AsPmLvr5dJuzk5Y6mULy7WfJ6z9MD7l
dnysWYAJw7PyvTzVIe71tQx+bUNnh6TVZRakGqwW8aZOn5ri8/6G3p4CYPaAtYR3AOZxk+6FQeeQ
uhIAxkd6s3N482AbI+r+ObD+ZR+sYV2nTbreRFSMJ6AvHBAkFn9z8IvP16ZR5dglRmd49jQCUVI+
y7XC5kJcgQ3IbiCTB0Um3ufXLmI1pVK0f2kev/ePmF8ot+0GKXy7E1vLcdEx9H3o/bLITb319t3S
+vAWQuPOwGT9/JFim1WvhTYquPEukqz/km3AiOB2fo1BcVdxS8/5M5rueBabfmT1Ua68DxacFGv/
x/685KRGYUGMHvaly5/BkVPhtrQ9zOFuO38/ul3gae6X+x50WyBAPf7S5uz5F/Yo2EG8CDltzqI9
qo4H60PJ2c/YBfsqFu8Ffu/zr8V5rUCwkIygDYCABnomA9x281pkoeeysAcBHvfwq8VdFeIC7a4X
WwppjFx5akEOVDYsM1VUQldu69tHPVaN2xrS18h4cGHPvEwF0WukjGAEjk7Ei/ap3/mOjwsMBXVG
ttGneLXOIIsamOX1v6Qr16Q0F+7y6x8wiwyhY4IdwsIPSBk4zXYjZtBO9mdz+vhtb4YD9JWO/RFz
XD6mXaAPcoxfDcCBXfXw0IxuyRmwOSslwMVQcrEjswsVb75+dCJQZ5aDb0Kz2ao2ITJ2oaw4+e0V
ANg6KFYQtpBM63MIbp2MkkvJY3CePWpBjRGJTVc8Sb3eFN2P+759U9TER0acgggtXsQEEnLXoSQu
KQDUBkzZuXSeY6jrPndJfRyHuNrlbR26+tD9JPXQH2P0EO/bvo38iCHg6gSjI0SZwFp7bbsTpFcq
G9sJamuXW5lfr3E+TInHPBhDmAtGKIb+MApwbUFEpZlk5kQFSqVvKUjBrOYYF+HXxhrcFugtCx3f
/7AotO+A10ICiqVdm4yIDAOwLILJoHyK7II1a9Mbi+cSX+1/FmbHIknGIoaEOKIRQdzFBCh2r/G6
H1Ax9KCVCmatTcTe41fUpIX7WwWGY2WJSz4D0BaSoOkGuNHwNWzIMGCEBk28ENnslE4bj+KpY6tV
6EUHuTA0W2lpREmihzBEvyQnQAxGBhKE4hjuU/er/kvf2OCiWjl6i/fL5eJmZzxOs5HWJmxilOtV
Paiu8U1iP//Yj6GLcTWW/lyjTl7aTpQyQCoJPC3Q/TOPaS09hQ4fZuRpSZkR+Vng9c4TBoLUCNCR
Dj19776L3j44baC98fVwe6PQTufVB3SAQeSYQkYuGza98dhNaSZq3mMLoW2myrMDEhb7064qhjvJ
02i54kDTiq6O5WQfdchJB8mehEevzwhXMqJ0U70j1Q8dpqHK50D8XlmjftcGmQ9eDhbl1Kxgo3aM
Zx3crak03F79FdH45ET6joTZ90YM3yIJ0KHU9kW81h27CT5Xq4Ss5PUq0VmBWK2NX5BPpBY9ZHjr
hyJojmbTexTQjCFcAzgufljknphuBjOojvfJtckyIbEcNQPaUoUYza1Cu+pDjgIFJnXompeAtsVz
qSo03eh0YmHg1BLipAkj3llF3pKNTAz1AA6Fbm1s/ebqxGYY2AMU6fE8B2D9+pdBW8OoIQcBCcFU
PWrqL7Usd3WP4aCIKv5/+PSorIHiA5xrQLfNbIE6BuUbK4Z72Q+8e4MSN1MDcPjGbpo/KvmbKY+S
HtL2LTBXXtxLn/zS8uwh3GZ6FQYV1M3V4WyVZy3bQ7PDpeTBCt60cbeyzptyPvaUQqke2n+AlNP5
WAUubpEOap67hWOcjFx/GdpXpy18ITBAH6E/SLqzqsYnW7EPtca/3Te/tFaKpstEFgFW9L+p68VD
J5QNlSXwWlDnc94HGoAhlQCNabtBpX5AV/HYCGMtcC2uGIqDyFYAfkAX9tqLlH4gARdYcR/T115X
D8qgeb3WQHfDFCdTA8N47BxUMNBT/jtFgen+km/LZthxE3sN7Nj/AQSu7RMeaFbbQPcwr0/T3V7v
baBrSxtvrW5nO76N2gZU84iXgsONbuJ87ZNPxdp55JywSFNzgVCMllz/gMoJeS1VaFh20V5LgVuG
3pehfAYhCkjKLhkACTxjwO7+spe+9F+GWBOEmtOlf20UFJqiDKZAhhZqdIoB8Gc9oJNnJ3W+oBLy
YEX8Rxs7zQpVzVLIQH0c9jAdjJr/bK0aqTK0LRsg0EvCDJkxy4SoZd8xVRMrpaNpBbNtBaWsBbj2
X16c+YOaFxibsHI1d1v6y6nlFomy1+Q12Duq/Tor/G2TG5feBJZGAwpGMRZ1vaEyQXYfOxDdxhX7
pUcJG2zO0FOLfc0ut1391Dqq20q+EVq0cvMu7OmV5dmnVHIzKrtJ7rvmTx2wkk1WIX0UG2KtJhkL
FzBMATwHNgqAJuZNAWUYAS5IER+akRyMEMRKRX4KFOGRovLjFHoURbDJ7RfUDY9jZ25rdW3AZ3Gx
YMbEE4Ng/mxOYZeNqGcFGRY7Kt8beq6VmhXNSx2tJXAL5wNJKrADOvB7mPeaJXDSTnmNM4l0SpOH
ysYoOaZXzVL7pWTNTkn7fcL77f0jeVuSmFzIxoUKgBKKW3NkolFYVgZsce7G4Z7mu5AeNLGtkh3U
2TN7F4xean2lENNxNnr0pmQoO4PL3nqUawpii2vHADPIg9FRxnjfzJWJ0wcAjOZuBFFnqG6QV4ue
7Yq7cXB0Erq5v+zFL/qPNTrrZbX9UIZRifif5S04q7+WNXLl3gCB10rIWwoIOoZSsLEGsoh5w58n
ePZKOUJQBKCpQgnBdSpfMq04BiR+6Z3q+f66bus8+JwIPuiJgDAGkLNZrKvVXg0xZQEstTMwoRWs
qDcxCodGcc5SF7TYPHzh2Xtoh6gBvd43biwEv0vb00G+uMjjttPUKoV4ipYJkMhHJy1oVtx1IeHX
IcqNcVUohRpg3rk20dZFEdjczjFsb/t2JF2qDsgCw/39lSzdz2D3AdP2xLAwdQKu7VBpAH8OZLRb
V06+hayYgcnfVDyntnC8lvbJNpD5GQBmGCfCqwcjYoGAuGgq6Bu4yRuMXKTDStay4Ev4sJj6wz/4
uPOjmhS1kQ6YcXLzuJami2Sbn+wgHjPP0QHMZ1ZF4iNVeLTW5ZtWO7vVwEWKFA1yTZg7nJdKzRBY
6lzDaFAlfL166MzS01GbtTCWk9g/0tpr2rUPsBD0r0zOPnQoM6drp2kky8ZoevHmVKqr9qmP2f0n
i1QsDybOEkIxfqtDMc9xoBmpr3Sj/yYGs3XjHOE/IPVQ+5k/qNMBSVokcZgqErI20VgHeHhJf7ek
ORoYduYxLjzjhxOarKDV1pAVhtCzXZg+Vba5i2mD8QoUes3wyKGxHAAu3RerBIBLpw4VN+B4oUaO
p/gslW1rGYnBwanLUEPtooOMPyC6bBGP1+ItMoq9EX5oNWG62b1CdWgTRRWrVH0lzi0dTBxHlPPB
V3uL88MBABPbiMQnJErjhobW78DMh4Gnulp5Gi1bQnsJmD6wE83Rk5pVl4mcnqaRoe9syCjULeR7
k7Xq2NINYUFbDjOgECvDDPh1BOhVokS0SgvXDkDAVu/C+HeY5xtjddZ2wdMn3AYQwqjM3xKJZ0NI
oyYqCxCwA/zmB5ii31C1apC4Ke1baw/WVww5abs0sIpTbdUoXZvQAjayonVLzRErN8jSWQf3HIqC
k0zOzQWSN4VmjnGbuWbw1UyebP6p93soLIzJU5B+WUX8LWwzan//mJvdGVET6mo4mQv42QahWe6P
1buxWoxbeO4gp5qwaqhSIbuYZVY5FFAJ5bJAPMcAyYnnv6XyqTe+ZXxQfVtm22QtWN9WV6eC1IXJ
aeUXt2EYyby1YpgcXM2rvkIW4+UnKNXximbyGLCMPR2CP8qTdC0vXQlcC5t6ZXq6SC5MD0FR1U7U
Fm6UfStBTKMnUL1/7MhaY2XhQrqyM+V0F3Z4ytW8lrCj6MlGKRVMpfcuBGz2Mi8YUYKV+28pRbzc
0dmR7EgQ9mGHHU2aj7Hq2Vh86cIXVfFyDkpdZ7OSA9Clk4l3I4HoOUbgIXF2vbwxQjk1I0gSITxq
Ydir6vtqW5c1xl8Rg8xD1egl8QWqsZshbap3FXI+Twp1BnJorBQ17a7Q+o0ZkwnkOViD2BjjMDzr
Q65aGPkmJHlCOC+3RZcZ1i7kcf8j1vrcBG5GED8YBe4VgcGFY106GHTDtJyBYQWzxQR+T5XqkKi5
4odTHCCZzhUXGlDab6dR651ed/HgqamjhF4bRJnl1j23H6gCnRIGcdDiiQhDfS11LfmgagryIkWz
gXBwalWgUB1qHNDUvIn2Mu0IHl7gTPA0K6jwG2z50FqcUJZAyuEHhtdA+KSb1RdSkq7wBll2mAFr
1O/Qj0LwNNTQzNFMEIG5oUGpHwTo9VPWFB0ar2mN6axtnSqAxiGQjczQEsOL61HdOaWOMZ4mkfoI
guTeQXmvz0rEejQTD10cONItRWT/zjUQfw3Scj5jUWj7lDjhFmWuwXMSHpgHNERzcPAOLfYtxyYz
UWNSyCstKV01bkzuStVI/5TFIM8m2DAxmRVHXG5CLgPJqiqinyka/T+0sBlsNxZ19UvWWvYlD/OR
M1oOaJTYivOZUGzvi5Vb4qHSejVyxQBBS7BNAKHTjCCrreJoj9sTl3Tn2Ns243rvoruzTxsZHUbQ
A+/lUOp7tentH2VfdCHm1wPQs1Y1PEypepIdMM9L0nNGc9uHAmSI+YBEZkeSt/yMuRql2g2ZhtGJ
GBT851TCd9mQ6/mHXg0cND8glTTcahhLTHVa1Mmfiz4KjmY1EGDEirEcwV9cljGzMGBF/T4G3U0U
QLpHoaP2xaj6EC2TEkptTCe5rj0VtM0KX3aaFGelqcip7/TaJ5I4P1tnKLdoFGYU4/+6ma4kGosv
HAelwEnDG07090F7EXSqqoH3pAXuf9V0ub4NyrPefYvDBxKzLNqR/LMaIaZ9Mu01uoYl03iWo0g5
ifMC1jaLq3nbOGUNyRTMptNT3bYPVPyO9ZTRuNjqMDd07SbXu2OZgtI7yaFTlq8EpYUQCMSqBmg3
esSozs9CYIbBEdD4ghZWKhrT3S09yc7AqVRdkDmt2FqI7phARTfVojpIUuY1Uk1JaK01Cmqkkpnm
Q5GabljvBv7KyZrC29KyUJ0DYF1Hn/qGb6QYOoTNUhQYBzNQjy2N/KCpvUxYOJYUfNZqKL1RaHEG
3gOz69j9SL9wXaK6r00YFBQJb8qSKD+3VTRiOj+Btn2YQE1Yqc6NooLnYI2Sfc3U7MYERZwOZCFM
lX25s0sQ5uFbNn3sin9NwowCKxqr6IlDjwovt1nGQ/rBqewBahVRm/k8BS+fruRflL7zIyv1Qdzn
932+kpovPEWubE6rvzialojMoI1gM8HEf1YRvEK+3P9UC8n/Zbo4Bw3xwgmNvywRBSbCQQeOoc+K
cXtlvHXBHS+tzN+7WRDJduwkeCGkg/tbeQ8xVxNmJqQeko0ljG0r1nhTFhaGgQ1Q+OFcGwAzzD5X
Q4Y6BBsBbkwaubUqkdPwfRJq/z4zxGQIVIuAKkBJal5LbdBWsYugQGYIbu6K7jDcj+Tt1Vorey09
nQEsmLRLjCkNngeqwewLUoiwcDOc14+yjwGBNocRpCxNmygQzDAFfkUQxQOIvDrMo7EB+c53DFC1
JRi1BHC1QrOOQd06u0CYAegNCnEMwk7xwZPaogBbQzHUi5suf+oT08awUNUG8cpls+jQF6+TWQYY
UpS4yeQIlYVyWhehyhMHZOWbLMTZK2+bfsTFqYEsz6B1DowYYOfR+50mf1fGMw1/mdS/f3oWow8G
DlHEQVELrPPXlmQkG0vL8dhqUakCeYJHwh3Iox3+ft/O4vm5sDNbUVQ7Eh0SrIhM5wU8JzZ0+jot
2oCO4xvlxqGI4xW89lIrBH6NAhVIcqaAN7PptGFGVVkVLmgiGIhBWJBkfjJ+DyC5oAXfwRmqJ15q
aN79pS6d20uzs3Mb11mqg92hcCXt/CJ9JcOwTeSKkem3z+pQEDOD9hfwc9DMmr9emwS4qVZFiaBF
d1SQ4DEWcmX/1kzMQreWV0gDBEykKaR3Bx486024cj0s7BUC26QzA4qbqe957X5VqVptUjcoqajF
S1YrPwRPNikv/kMF49LMrKQgw6QyGxtmgJ0tksccXFRBeI6Af3Z80n5Nze19F1g6vyqm4f7yEoKH
ZuYCaYmeVUpRC22GwMvz5jEaLb/pjYPecM9Kh81/MGfjb1qoxKItNjMXjWZpSg2Pbo4enzYmPi1N
Ty8qdOmDc6Hs71tbOspA2PzP2swvyhYCrdEAa5XyOHaYYdF/1/G5odCkBVx07dpYKj6BJABqOTjB
mP+ZeYgRh/oYdCOsmX8MC8Qq2777TKJXp+NeKX/3xhqAaOnbAVsHHR5AY1E9nRskPbq1Ii7dMOx9
mvMCg6dGD2qmyB0CQPukKX/e39ClQwBgjTPxHk6PmNnnS4M+n6YL0PnPoVvSm49C0K2OJ+1KUru0
MrzpwC+HQH8LurWHwQpx1kD/VPvteKx5xZzeDyq86NYm3ZZN/a89ME/KCEf9fEyQ1FrVR66qLA/f
BjNgBd8Na13Cyd2uIuHEXncBY57lz0UDjEZIAGPWrX7faz54pyF0+zKuoYxuAVAzQ7OHFsqSGs9G
GCpO5He1GT/Sg7En5wrjN76xAS2Z3N33i9t64bXFedIZNTVQivBFVx1c43u+673ocTiLl3YH0oVz
72J2ws2eQRT2pgEpfSi29+3fNoJn9mdHIYs0jmIN7Ad75dH5IkAHUr6DkOpkvw7CH3cWntdu+ao/
YHr5vumbIzGzPAvYWtJ0faMheRttMD3EX4Os2DRrCfZNaJkZmeU+FQ+7aCI5ckcNmleArEHu+6V2
epY36rvQGpZWHas7ZyWDvKWYmNmdLt6L7K7HumI+eay6bU9qtAPlgxv+GRyGJ5L+2Hn9QT+CGMAj
r/9hU6fBUMQ1iHjM20JFV4MtycCm8gSa09G2yt/5v+bPm9YGSmGAP/HAvNUlKUWrtJON0jHbXUed
P1BefWyUodgB9Lty7y16yT/G5uejdUiMiU0YC8gfqvojANd4id3ftNss8npF8/a5FVDQSRAYMZQT
N7zWPEVWC5opsql0QN/8sfilKx/3jS7GtIuFzdw/iEZn0DhsOqGeoaoXnWk7GKByQHUXipprSlpr
+zg7CKnKM1x6ERySPAf8qWzB1b8CuFozMfP5wImC0RIhPpX90zYY+FSZJVbi5fLBAgpABTnzJEoy
/YiLgwU1QWp0FOugzlnR3LE85wZrMElEdjzZ0/DVUoQrVEbEpqSPRgJZMqY3Kynt327jzYV08Stm
+ZGTkQL60/gVfbVX0WQNejxEfSv+EfSPqaSYpvfweHXatdGtRae5sDvdyRerD9Bg1ooadofoi266
erwbi9ADc9x931w8EDDjgM8VfLiYfri2U48SyuYcdhQDLEkG1qGZ1Y5zcP5ziPYEE0O2qnlKTQ5B
tfImuckrcBgxbIf3Anq9GFya3cEQ2aSDpsN2XNoHkIJ4CTA0XU++m7m1F2sX8OKn/Mcc2v3XS+0t
u8wHPQZFISZlrD9Fr3kCRab6pbDBIJdVXpBv0qzbYzLs/iYvfctLw7Ob1wzVetAFDGdR7ZXE3Iuw
wsg49FLEWlZ4W8Ke9nQqdU5dLeSFM79JZN3LLIQtG8RwrCWY9ZCo/dPEG8yW0aL3p/9f1eQh1iYQ
mAYpnxUGt+WNvvgNsyQOdKBNlnT4DQoAn68gyOqOqZlh1nYEGCtTIVrfKWLcit4eDkWoV48p+m4N
xnJXwJr/n82ABtX/0eXNc3EtSFLQQ+CHqCYYnhuvlbvI+qU0m5huhMFyyAh32CS07/q18DWFwHnc
APOahZcOiMNRfb52tpJEoUnUHCFSDA9EKSF3tNb0XnQr4F0ppoANG1CGaxP64DgpoDrY5vC7HW9j
8tuZxKBXEpylWA8NNAfE5wCd0blWWKT0RMmLasoz6EGa+S6Q0Bkdft4/IreALPgt8CUIQha4gVEF
uV6MlRShZkdIo/QWIRbdtvfMUtB5aVBZ4jLR3zghm6hJOZ7F3c++yD/q2noG0ZXjail5442xVmBf
DI14YaGMCvAtnnKzo4QyJi6mCoIrcZ36nPAXUKTv0O1zMZLixTx8NmTqU2CWRLKSMSzm6gBkYegF
rjvR21/vhh6nXUsUzCHExVNl9tuwMn4mQ8zS5mXUGk8TwR8btFeg/2kh7tEW3xpU5v2u0vc1jZGo
oRbrfLv/haZDO3dofBcbRV8T/zmzDzQAllMCMDeNGkaHuH1OCQphFHzxvH/IIfnK8ci+b3HJvy8t
zvKmonWSYRhhsYjGkhGka7WafAsxTk9XtWiWvPzS1ixp0pRm7PUOtmJk0w7as1bxXnQrKc3SfXdp
ZJY2VVQJas2BkQEhOIpKFoqt4hw42v2tf3/vll5Dl6ZmDpQnjQzyANpJNaj968xHg91C9T0Wno53
3iAkK+RK2F82CZQahDUQjeZszVFXAOdjYnUqL2EpcqtY3w+OyqTpPHCzZjR9jJXx8f5CyXRr3/gl
BjwA355y93l1Dgh5E+gUxCdjG341MGSMZ+wpPxMQzx0Vf3D5HsJ1noHBx/RceCPjrx+lC+avQ/jK
P8rfxso3Xor7gB8hnQKoZOpfX59cJa3oEGgIypg9ZwB5PoRiNWdbdFY0/sCMQjAbMKdZyrN0hBoF
2JP5s/GibfKD8FvH612QKm/FJvaKjrlrdFtLvjt9VGiwTUPec6xMXkxAjxrzM5lpDcVTOrQdhBMQ
NakXJkBVR6KhL3UN8mZ2/wMvLRbjfxRWgbIGfu56Q6siRTqhtkDeDo8x2TRZgJz7P0QajB/gHnUM
gI7nqhtAZXQZekGxK+UPZXwQwVvovJn25j+sBG12fDLg4fDP9UpGqx8SXKc4IHb4Rcr2PaoAce3G
laO/mPWAGBgoDxsegtfTtR3oL3Kh9ugAJc6ZBr4ZH7tsM1TbSj6p1M81n+ChZJ609vU/rO/C7ixe
B70mgy4YpxgKrgcAYkj5kqfKyi4u3UOXq5sdsEiEo0g77GJgGagjE+vPZHSHvnHm6kVmbcJCal6Z
Zf+2Z4wEBecZLyXwyeJOnj1WaJeVpAbdrDuC+ChM7WNrmd4wKo8YUmWZpmxM8/P+fi6FkguLc4J/
3qRhS6CsCUVO4drRgyPXtCcWU5xLEzNXwQvPKE0BE7bNoUiMk+UH4kl0XwvTBdOYntVIm1cO9NI9
8VcTaBoQozf3BKcFrUcM17pxCxpG+q3DTEgfdx4B03NY9YfGSE9qN+zvb+aK1flmAqXVx5BxxEr7
x7F4jOSTHrxXylNt7KrSLdcItJei1sUi530HjBnJGGqAEOuLoGOIYRBQTwT/4SRc2pidt7yvclPo
sGHENVMMRg2MVmLEvxq8ofFBe39/B9eWNDt4Q2rHQ6nCnBX8SKCdk/V+9f9I+5IluXFl2S+iGUeA
3JJM5ljzJGlDK0ktTuA88+ufQ89Oi4WiJax1F2el0xUJMBAIRHi495KvtFWWJzhinDkT6S9KcR9j
l5FFXd0ikfD6mbEk0PQh+gpQEfmRQBglcEpg86bSzm7p1DWLNzeRcgeiPxBKAbk/XuKasXNn2eMs
uSA21o7rHAJr6NACVyFCpewCwrQdnvCoQh3D6NTSybWHUHIwtk4jCDdBuEaAyEKGzX14VfNp2AJu
fg5yGMfauih2rd9HuXVm04h3a+Ps50EffeRwN6CZmd04LZe/WKaFYTHkbxqCnFiCbSgmPnKG93Jo
P9nmfWkfNFkH8LPwGjCBaxtCyIHwxVI4qJkDY5d6kFzfmV3pQgDYp2EDQVXlooNuKR6Im2gQGTEc
D3T9rlpobpZOgECCRcXQXeBPKWqC1x2cYHuFTPLDLxPOk02zOmx54RRTMI7xOvY4Q6dIxpazEdXh
3OhFEt7/xIv640cm6JBjJAWvSr35lTXPcfPyF6vgOQZETDnxkpAvtZbahnOLfDh3djXYWkHpPde+
XcioZ7aOhIVpSXgsny4XZyZHPcUxzfDCMMKTrvxTDxBnlrwoZCb4Vq7Og2rNdTpOMNHbT8B/gEjX
V2dJjUhmg//7ykaZNYNt2ni12OWvOttl5d1UPV7/IltfHKBOYA91EKCjOvfRBEQowEBA8cUXeC5H
7CEFu25hM3IYmsMpgTlLh5gkR0sddlaEnSrJ2ekOU7vjI3T0qxmr0BREkx11NgmqaatigyLjH5s8
UVvtXBNjeHVwCjjAk6O58x7Ac9f8Wu6d2wVT7q/txfFNSTV+62NhOo46UACDzpkIjWDEyAG55Q9o
5cLAWoFnNPS0r+/lRqKAwf0/NniUWC9LU0F/3/Fl1b4GTpzIX/KbMHlRqZvpbi97FGzGQ/TYMIaI
CW+MVgk3XhrGVGsnPBh7MFGqLxMG0Vw0pjxQ/QfJxb5Twc+mnLuA7WWw2M3dNEB5Bzwuf7OLkQIS
NaTH7IKXaCczPlXTNzuRvM4373OMxf5rQ3CSssgwjx/hqQrtBzc5YLzwa3jpA2cPNafHyNckHYXt
JUGnlFcS6ach47w2kzhesCRbwz39Y8xv5k5i4v8D0MV7glc4OIIFD3ARxNKlUzNniZJiRjWpXzBz
bX231Gx4Ne28OvRVqH9jbeEcwyRVbmmRdqc01/JdCiTHISzV+BilTffVnEL1vU7L8ACSgiVIFYCz
XDyxjX05RGEwRXp/gtrPgLlUWixfs7kzPRJNDO4xmWrlKrXd+Pmc9jddwuAjLamA3u71m3amyl1T
h1Pnqva87Gutjt71VGM3JO+rh7Bqp4uZJt09U5oedcIYkFtI4jhTkPQgYY9U/bu9ZD3YhcwWUyI6
Ep/nvk8S3NNDcmvRxmr9xErSxatAftC4RUxb213KuX3tSGbusXHjIy756Ag6IG3nhHiduX1vm4e4
mvjY0FI3l8Qw+C8L0+MAKL6v131RuLMZp37hlGNQE6sJVIxS5HvIVPUH9IfGIwSxkshTl9h4idhi
n0bSAhusToWR7EKTzZVr5qp50Ss1PESjA1WgqlXb1u2xicGYg2vDAjH710kjuXIYepZ4PbUGJ0jJ
kOzzxSFf8i4GCkRVlecUSce3JbTDu7YazZ2ixUYP1QjTAGIdjGCmb7DIhB6HmmlvxqKj+BJN5Mzy
XnvvWaP/Y5aJej9Slu5KSBPhlQ8dOuZjCp+9AX431l7klOxnEVrTKTWU/DXVhuFYFtriNeOc3+A/
729iGyQ4HaPGTQjyErTEjfhoT3p6oydW7TflklQuJgrLN8zSkIexiJzUdfrGwEi4abMxCPMoYvu+
ivVjqbfdQ5YadQAomNN5qWHMJ7Cnj9/oEKvgO2vQ5rOVMtqPECYFUWJiYTIQen23LKzTCrNXPPF0
pugpAu3VY1ksGPpJgTPGIFhdf41MEgP2oDXjuzmkEFxhGjgdTnqMOa4UuiJBurDqFPaq8Vz0lREe
zTFLDn2mLw/aaBRQQJstTwkV+mDROjx2GpKY/WACVbGr+zrUXFKgY+aZABMPe9a20wOrhnlwJ+aE
l9FScshPKv0hTCoMTdCpLr9DvTF+NrAvsVvHjfIUaVZb+AXgic9lak5PetRp35zKwSAPw+C+m1Zp
8VwYQ/1uMdSCMZwDhKEbZ3H9Vo7MeQidCKMCRWUY+14x87M9ToDM9MMUsLLF2G09640bKU35axrG
aacBg/KskwQqh8xGm9/F0PxU7fLEiZ+MDIPzeWLFoBFGReFZn3UlKMPeiF21VBl0o8JpfDWaaDyG
EPFyAMIj5DxWengbGR0OcKliKNpYoF4Q59VwHsdM/TqDudvVs9rET4cWW+7PkFG7zRuUIl3wh0/H
OkwUhA7SZPM+qZbmZDYYtJ7TBYSIDoTRj7VNsqCwQAsXWkvcoG5sTRD4S7Of4CUfXyrq9MfcZg74
99C+uStQWCogWxn7VVM275EdxreIhr2vNPn8neZ6HSymoeBRX0yx29IK5KOYjYvOyZDgve3MJNyD
tS1/giAxjnra6oMLQ9ERent1ALLD7MasyvRRCef4QGLDwnHIKhwkEne7yCimM0TyMIyzkOwrxNkU
15zjfpdDxeYwAoU6uSSyBr9pZop2jaaDF5H2AAqYM7XvBhMzbElamLtyyKxxXxHSOJ6dm6B/gmZ0
67hjmdSdr8cti1FJagAoskCjobuDaRS7niadAREbmu2IlrFnOzVQ3C7aScGAkGk1s7e0JiCOjtpm
v2LCBXansu5e69IJd7PRVF+pGXaHIWZZMJus/WpESneowaAEDGYP1D5tKt/gmx4XyvJmar36azQz
26VgqnoAeo5eos5pz9S2l6MGR3zpcwV8o9fToM3H0Cq9/5QG2T1CHzLKCo5ZW292+S3MvbGRlXe3
kuP1M0JIQhJNB/rfgp2iP1nGSzpIynZbGcH67wsJiFLjKghNpIx1vqvBENpar5r9en2vZDaEd3ua
6cbAKqyha09p/9Y4T1n4cN2EZJt+PwBWWakTFqCVaWACupQxq/EU+u+QHqRNDuehRDkFzvYx7Z3V
Hip5OdLQXDsBKqtgwk0NZU8GnsuKmdPaiPAxBoONVO1ghDzk72Bdv10Oikf8PhgHt/eqd/Vwfdc2
3yhrg8KXyRjob3W+qtHTEEnvl8P9cAb06t7YQ/lJvchSar5LnxaIIwi9NXA1AJ37cRdVSGJilBf5
54zxzGa8t5WH3rqJwC5OJMUKmSXuMCuHqBED4wLqMt6s7s34EDW2a5KHJYNgqeRBtPm4RGsN1BMm
kgz0YD6aSllukSGHqfAhvaPazgJk4gQOCH1n/Awlb+XNo/THlujnulaFdZHC1qD5tnm7mMEw/s1R
gnoOmmeoNGKC7uNymonoTAvRWwcxGQZl3S6XrEHfip3rB4L+0YJhsqkZMzwQMCF7AbLwS3e8G3eR
7ZF9ek986sXQi/rSnYjr7KtfhYe74sXU3MOImtdOcgJ4cUH0yPVvETwyhm5qZnB11sF4XJJABRhI
o191500FoBNeiVGtbA7MIbhudytegYka+wu6J6A5BLMNqNoxuo1SptLuawyEs0YmNsM/06eFrSwI
ByDqKz1yOJLT6edvlfaTAYToQKyUGGhGJj8chuH7bpLciptnATMu0B0DWMWCgPzHT9umrdFq6e9P
q3sMgCpUIA426PW86C75fn0PpcaEcFm3NO0nBcYyLvcC+q4h6BGXbStI4sOUvIXmz7T+JTHKnVPc
1/UKheNRNin6MjmMxolrHJqf+QkVf8/8ofrpbtoXLxJzfA2fzeHVYWH+CC1YYUNN0HtGocJxPw8N
2MPZ8XviRTedS3MIcej3YdAe0R+yb6M7WSNxy4GAyvvXsrC7TrPEETQvUO6F0OeR/You6o/mNd1T
SYXx86gkKt5rQ8KOFk6WhBBCRp8GtNJP5Wuw7CFCCG500yU/8xvrEXoNXnMbFS65bV5syUWxhSUi
vHeJyiMYmFGLEVwWrzvdrPBBb8rH7s6+N6G7s69RtvUcL/LSb+X9fMbrGkKIb3/zbVeWhThoOXHp
xNyVui+25d4hP9b2xDeoW/6wY5BPQ9XZb8/J9xSECZ5UpGLTkVfWhRCUKIaCKxLW69cRj7PDnUZd
9jr61UnZJ4FMbmDrPuYMTVA1QtMd5bSPu5y0MdMJB3mX4W0CZhASdBUYGm9CWddv64ZcGxLi3jA3
szNw7LXSPPfNFyM69qrEZbaC99oE/wmr3CKt4a4JD60LPU45MCWa8RfZJhAQaPWBU94G3cJHCyVI
Yk2do1Sd8TzO0KLYOZakVrx1Ca/6TOLQktbmraoN6OYoi30ZbXbqEnCclIlnpLp/3dE3Tf3JKESy
QVZ0JbFj3tIZXiBJDZrKMtwTmVrc1ocHSSaAmABJ4n/CV6FqUtRtzwvTdD9GoOPJwCUr+fJbKyEE
8ogc5eB8Qi+V1WLH0QjoSAwB6xxYIszasnKnSfmntw7n2pDgxaqSNmbecUOYYbug/JidCpS/drRr
23to6oZeM/QQKiHk26RqrU8WK2AkMbzeTGSX+tbRRTOO6xpg4tL+Hb9X7s46YykXHY8EmgUqeFu0
+DFSzx1UPCZNUg/fOllrU0JELCq9xo0EU3xoJzEexlgGZdq2AD4zAJs5969wnxqM5TTlRf2u3Vfl
rTFIsudND0GD+n9/X7w1C8fWmgl/vy5+pn3qRwXqag7dGeAJun6qtgbm0BVB7giUCEAqokwTHBGQ
jQam7IH4GNxByqMEVgS6fVQ3u4UCzk1dPUp2UVZeMJR0O6NKvLQ9aqiDm0LuwFhUNxmdQ6/d9iGk
WQvJXmxlEOsfKDgxeOn7ped70StvNrkHHxH0luLSq7tTXR0MGcByc+tX+yEEAFSncaMm6KVkwHu0
SeeSaoai4yFCKfH61m+FmvXC+C9ZnYjCAdc6m7GwFEMRxkun3Krq7rqJTT8FfyNFzodmnuino1JY
6IYBT5jqlzjT0HOXgpu29+uPCcFVZ1KaKJdjv3oMmHhx7vW3RRDt6K72yV1/VPziV/LcP9mSi2ez
6ADGsH+XJlxuw0JjpeLfCRNsyW13z2khT6n7U73o0MrT8NyT8RdvRrA/Fh1hsiUpmFMCnQnEXwI2
uPa5pUHBvrD2ouSy6bLNfuVqdSKKMRzDDvRc8A12XC7G2fBRzb11vGqXHNsf6g/dpZf5YCHHfFwk
nTeJyzhC8ATFVTPWOlwmTqpDmSYXYrLDda/cdvx/P52YxbWGPk9piI10SL8vjRF17sJllEmcX/a9
hMBRD1ljaiH2cIaGr4rhuWJw68w3h6cxZf7/bUl8yauzPFeqDn0m7JremT4pX3ICXWdbsm+/Udbi
M27tFULEwOSt2aroLnjZq3MxHybfCUKMU49fuzNo7k/D4+zK3GE7+v75VsJNF6paQp0W3ypKDypG
eJr2Zh5vaoLCG/ELbe8YwfWd3DYIVD0SI8guiyFL60kyWaxHWvxlvAU26ZLdLyfDS96um9nC7yI1
glA1SHxAhCwihKp0zkbThB2aXJL8FE53DANquvZGxkMPUIDpmpoHpJwLfNHfBH4O30ebz4ASnuAs
xbRkaIXBdNyeCuj4qugpxulessBN919ZEZxlSGlmgYIJwwlQUV+eIFMfJKfqDYRzEfGa83ysn0BF
ProAtx+vm9483yvLgs8MZjErhN86IOlL6R6ymxgZ/ZswtbIhXDt1kSzWYsHGlEdAyyP4/2e6GBQU
MJD171cSLphorKpEUWABn9ENQeA2yIa+fk+PfzrPwDdAm5Ciki1OVeShoy8F5y0Dr88+eWS+FdTe
ciCvAZjOveGGfEmCGJeaHbSXl9ltD5KHyNb0L9b45wcIPjJZiQ10K37A5N+EvvMjOTfHf7ILOaa3
BsR1SeGeSklU3jzfK5OCc5SAf5MyxxRAYafPKXIgN8/H9rLEYOykxgwsHZsf0RR/xzSCxC+lyxWc
BlKhU0dq2CY38YBhat+5SwOyTx6KN+sGurAKWC9dbZcEVHI9bEYbCrUdyOByFYZPQ7jZ2KY2/9KJ
xenPDcz6P49tjQZpdRla6hWT+tBM35fuFWOyoOdmkpDDP6ToaRQM+pg+ht4v/YQjVPJRbzSsPE/B
zRmodFYP5qBYPx1WgZvCLrWX/x4D4FcEaCuNIJgLMQ4Ms1oXD1iwE7taVgFccLdEs2RVWyFubURw
X9ieksqEkdj4kVCgBA4MOVHfPLf96/XlbO7fajmC105TPUdDj5d0NUHHcAR+ANAcHcgDo/t63dJW
8FyvSfBRpEOEobuPp6XzHkXgC3miVHIEt0aH8T5GYR3jpg4fkvmYrZho27cKP/Y15erHO+LnF+Uf
6zQ+g1N5f309W+cdGFz0BwGVRfIi2NL1um6TERMdRfhOkyCjQFBVwNSo7ui8G0pQy2SetzfwX4Pi
DILNekwytjAIAaQdmQAuJF2QA8ZzfV3bR/rPwkTAaTaB3GauuZ1TM3jPberrPxvbG4AgjDpXS/0m
uG5x2wf/LEz/+NWq0tIaveA+mAWk2JmmX7Anw5SEKp4Vf4oUq2UJJVar0Mu8r2HFaL7kqBlXkoeb
7O/zf19lyhRqzVOUqyjOTF7aRaADlKVXmx7H0zrgPCEgJBYKh7RlYIjUkPjQp6aD1vf02qgmADjA
Dh2TGT05mcjkZhzCYBsGuKFD7Yi1rQii4kA/wKKjXZIQ0/dpUESjO/YaKggSL9jcv5UtwQt0cI5a
VoP9i8G0o6DFb7xed7PNlzUfdf/fagQPKOy5AFUxLIARbU5PVfNURo+N6RX1vgeoClWEFOo2wQgY
mIYBJpl8z/bBQqNKt0HsBRYz4eoIx5xofQgPVGINunw5HeYXM1EA0mpSu4QGYwjqRWOqHxkl+R24
liAtx3F7N+DPArU38E2yk7e15yDQgL4AJjNtlDA/+ixxloLUDo+XU+Eq02Uof17f862Yxbkk0SvH
sAKqfh8NZLpZT6qBJdNw2XOcTqWoQYRe9n83AwQViIw4SbAlmqF6NNZtaGBnh6dU37XjqXN2/zcT
PIitjreRg7c6YSZS2pTeZlAJC4v0toBE2XUzm2d8tRLhPsYlOdjJAjOQrejOFh1LpOjaKZ0S4rdW
erIdFkO8MzqbdSmr222mkettFK7osam0WafYxkfmuNadvgu/tm5XHNSz8ZD7zU5/xCVwkL3EN4PM
asnCRTpCgx56kXzJRumqetBkT2W8L2NMS0ncZMvdV+v7XTJefcM0bQc7amAp7iy3McEgr0uC2Ja/
ry0I3VJqlBQ6brDATLwNq0AHxtjMJYMtsmUIkdKZtAqIWXymQXulNmw8XffBzQ9ig6CVgEwD8yDC
oS3StJisGr2vBG0G1fJycM2xGyW8xwjVdUubAH88M1EvQFzGeLawlIxpKTP41D/Ux93QOA/DLxa6
ZXqrNBAbLnejcaD51zm8qax7DHRJrG8tFA0bjvZHIYiIKVxhZvGSlOinjA9OYO7Lx+VQZq557HaX
2aeA37iXxutbT5H09Lftop9umyBQxzz8x1gSEqVIlRDREFf6exNj+Hf6BiD93WQ9G1krCVxbEYVz
qiIdxpA6uiEfjZUl6jQ2H2oAY7w3Lec8/T4ZtmuVXlych8xvu3+ub+umQdMGtQx4hPC3BYNKhVSr
QpkXuJPyPLdfWyhY2tNtbI9Q/YqeFwhfReB3uG6U/1Exu0PyA3E48Jo7RGwJU9SdaKFhzj8zMfqS
HfXhPA+yBGzTCLE4JglDpp+0lBx76tEcQ82wMdugDZdjHav7NpLKf/Io8WkxfAAf7RqKTpwQRZpR
z0hG+aM2YTdzc7fMaEA07S3UyHYYYQriOr4H0/rjnLaew96v7yS/yD4ZX13ZwkWnGswGDQOyJAge
ur2OoaU86NMn8y9orX7TTP8vNRAOgVZq49BjVsQLkcMmAHllAHVqYGeRYR03/XG1IOFWS+yQ9BWE
5r1SV8F58w4Ei8meOvOup35RJofW/gt4AlI8hE/IFRqGiB2oxt5RG6hleFF2mpcvKjlozV/gksEr
jQlNrquti4m5YqSoVCuogTpp6tEJFIS402QtsK17Zm1ECM4kWyD9W8BITux7lfQPTvF43ddkFoyP
sckwoJo55zi1tTWA7fbOYpJPsZlzA0ZocWoODWdWSC4ydU6isUGG29pvagkShPOsPyn9Sxo/aFCV
ulFuUAVfZG/orTO0siq+1GLkqMzi9ZsxWzAN/do11K1sv5CxlnLXFc/q2o4QKKJGHadChR2tJsU+
0eeHYXprFueeLD9yEJW4NPt+/YtthcC1RdEniswosxKHKbMwG9rmntE/ZvXuuhHZ9glukeutHjUh
ljU4+wXUxwtxa+oaseTFLjPDvXOVDpa0HUHwDDMVXpxsmt2cfId8aaXKgOu8gXrtM/FNXRkyZ41R
HXAEiJKDc3J+X0J8sJuwemygnRJlladbOjKgvwBzoN1kaOCSBs8rZNE/mnXSCIMx/Bphg3rqCno7
9M/XP9TW8eIdLQgM4wWJcCcE8dAqxwkzejBB69ualwWqxU3i3s1TA8PKNcphJ2oU/mh9maIveiXj
ydv4hMCSgBIcA73g3hEp+sjQazlIwfEqQ7d8LPcp5hvUb1ayv77ODa//YIb/jNUHRIcDapoUZroO
g2LddNeZ9a+uUP3rZjaO8wczwm52/VIPCSeJYW16Y4Ioj2K28mGizk1ThtBhkFUkNm5GykV1wPQD
2v1PKIpUU9Q6hR6yl5L61dTLXdz/gu75Xhmf4FKYO/ruJKNkKzfXuLIp3MaKqYxW3ek8ZPnN8tRk
D65rVImbdhKw1OY3Q36NfJBALtkRNrNqmzxKuKFxLve9HQeQpzrVi0zSW2ZGWI8xNREdVZiZun1N
7tM2YPHhulvwXyqED8j0WBa6HDoOs4hk6sK6KjIM2HnDiCkU6A81qFphkBdCabLm6uZqQDUAokYk
Z2hxfHR0aFvjSHFTUzz6PTkYU+8xWZ1h24gF3VwDMpIg6P1opM0NjFJaNqo1XAtIf5lBbGBFkpt/
y880FRBRlLWwbSLnShRNuhL1CmDTqbYPY3Q2UjPzaxPab4ODwdgJhdOklHyprZVpmMS38QJBTBKf
PulI8KCsIoZkDKJ5TpPXPnWGMUiMRbK8rcC3tiREpGWhBMOLWF4M4baqNy/F4ByjIvZx0xyvu9/W
onTAkcDTgb7KpwckiCxD5mQoAlcT2Y0quMJTspsbR3Ibb3m5TvB+g68TwM2F2wqiew4rE5ROHOh4
JfPexC7aZ0LdOQ2uL2hr79aWhHs/VvIF1FVYUKEE4G10CYUq3W4wnq6b4X9GPLZrM3xfV5eGpuhQ
S+Tl+sJa7ujo7Muy8q6b2F4JxXMXR8n6NP7AckbREkUlKC9+zeC+ct5ovxutv3EAkAH/z4oQ4pJM
M+qYV1f76r7sjzMIJ2U681tDTxREpaiIcFVZyxA2q5qGPFM5rVeOUT72s7okj/PpWfHYeTpYQXNO
jvSEfu4dyPlvgV4+P3BiC9nIwZanr3+EcKiSPHf6kf+Ibr6drFelhwp6K/lkMhtC8GumscGNCxu2
GZjRl1EDS7YM0LcV+9CQhwwiF34GTdpHz5uYnoGuGncSeBa+V3l8GYz8nBlpwBjzrNp2oYvcutdd
cSuX4Gh8XtUCA5GYiVmY/Bm7COtKhgrMJ7cpro06L922iTwCLUgdDTHJVm5FjLVJ4XMNlc6iSkXE
qHN6C0Scp4/5j6HSdrljBwPNJcFdtkLhy5kNkNEhwa7OJeQlO3N6DyulPUJt7Es5qF9VJyp3YeLc
5sAjSzZ3+4P+2VzhBCoYr51Yhc1dgAzYqxXKTmC8HPycKu9TGX5VS+0mtmSF+a3ogoqhzpFc4NEQ
mUqiJdfnSuEReTzj8WJMmbskXhP+uu45W1174HihJU342AjgcR/d1QTlwgSaI5x9ndyoGfFmRqBZ
7+xrJT3n2dfOzo8WGBOsaD5EVv/juvlNL+KtKdQ/wRhnGB+tk2EYGvDr4AlR/uiyHI6TBHo04GJ9
x/CR5ENubunKmHD1GJaahGCeRmkI/O0Vec2W7Oi0UWApf5Pb48/9uyxhUy1wBqSkwbJmaPjh2j3T
giI7pYd+Ku+gwOs3cefai3Q0Q7ZC/u+rWw8qa2DrH2E3TqsDmHW91OohhYthDIfdTPPsAa59H2Fi
S0/VQ9h3T3lF7mgydq7SsX2d9a4GFYG/+MREBTcr59sBve7H3wTeD9aMPT8+qDuzOHAin5g+OK/c
+ft1S5sHdWVJWP1IG5AMxli9OX0zDTdnB4YeCjATIZ/PGySuy3+3mGGAtOvfdQkRqZzBzWTwdSUg
iFTnLyGqtVok81mZFSH4xGNmKRbjnmRhHmIHjgoXOaHkE20G19VS+L+v3MborD7WZv6J+u6L4XSX
uCf+EL5ilmxnkmSXxO8FZkWuf60tRAAGr/7dQCIg31OIX9cVtwpkbmAkyRGqCJ4GRdSBdgfk8GiO
pD7Y0R6HwQgAy9/Z0Tt0re9ZfLz+SyR7TIR3V1crJMSsHC+G674Z69BfSPaV0kluzK2U1CAGnicg
pYcqj2CGsraynAwvr4hawZiSA6h19n+zkj8m9I8fEhM3yRQpiHDtEJ1SGgNmH7+GyyIxsxlmVisR
onZpdKUN0W0ctDk6Nm11ow2PWmEDfCPT5N3qUQLGaoK9EzP/QHsJm2Y6XasYsYOsELznE3TlrUcG
OnLjlZpfpiXowzsLcrYmOCj6XSub15RaF/YzRr7cmg0WqqPCVZoPJD7FtjdWZ+jIsP47uGNwHiFl
OOjA7o276x9zM5ytli7sckvHum/4S71MQACdegvZR9BajvKXwnFNGSfk1sT6h50Wbscoiqs4x1vT
i5dba9hVAONbw35JGuRVj4byyHR/SiXN9E1H4iBlfiCgt8dP5irwKA4bVaeEzSqMj0UzQGGs3RW2
su+xxOu7uZlpcL5kUBGZqJkKjjTMVj6HOt7sVjwAK6jtlN7cM7wwFvMLri1JSNlaGB8iclQIGIL8
XLA2l5FpKWaJhN+grdtk7GdXO4OnRyRxF916ub62zUqwBSgkGGBAP6uKRaqodOxWtWAOiERz32bV
pWvr0re6aDqCb5bse2L86JK6dSe7L31jsiNIAC5POalkumNbwRRBHagC6HZ/1hzR886YkGUxL2XO
yezB11/TGyZ9ZW24K/pv/FHMsQOYqxXurC6NBigLDChlJo928V4NDyUUYebBA3osLnatovC2xfV9
/vxVYRMFOmCuDeh3i0gnxdbjpAxhM809rX1K7AY6NMdylLEJy+zwf18dC6r3aQQKPVz61Ov6p7kI
6HLXmG//t9XwE7OyUqUjJNtsrMYCGUZsY2hYezJV9LWfr9v57BF81+CenCMTigdCHKuTGDJ+HV8N
exqHh0K9q2XacJ8P90cTQuyKrWpxHG5iot8jetQaPyoBRvi1yHoRn+9wzDyqOvQ0oe4KxmFhzzpQ
qykzB6BP1UPUOI+q3Usq55sWbLyHUO3DQRZhMYaWxmESoi3QN16XvpnGfw65WAHqo1AFxMsSBeCP
X72Pq7mdfrcA6EtrBEZYull4V2Ak9fpX3/LhtR0hcdWnAojBEQU4kvsRY25EQf2IlpQpWc/WfqEB
hhYUqlegzxUibd8hcasI6mONc6eX/7BRl6Rtv6tfHxN9POVQXMFENig4gC34uGNEoZU6DUjBqwvm
Oo7f9Milfr0Lv7X7eZe7qvt6o5+MwNpham5x33IgtodT5OOB5+IJC6zpe7iL0O2G5s7++h5v8IPg
p+EjcuUlXiUW7s8GM17FXCBz7a3KbadntQ/dGPQrgOK7TXnjOL9Mkj50Rh9k6YM6tAd0gJ573fBV
rQElaYnwVcteLBtnERrmkMgwcB0hVgrb1fQsbEFtjWyasHO49Ocm0fZGbQUzjuW8yNq7W+YgpYlT
iSIpPFrYgrIE5/lI4WdNu1RfZxqCbS9fbKp7JWMtc9NZM8Eq1NfWoVByTN6Z5kDdZaLjKYJG5s7p
F2a7IEsoCygU2pyWNB3alxD1rXurHEzLv/7Ntn4vGkmEoN4K7IiI7wuXIUShHdsz46njhpnqK8t0
spPyMindzyKRkZt8vigxHfH7ntRQGMQHES7KRI1bpYcKGPI6NrkJ6yDCAg5mO0n+yWIgnGhc+YgV
xQ43TuTXdGx+XV/xp/iPH4A/gPkkkKziBIlfaJ70inX4AVo9RC7+z6jUzeP3UGllykmfMubfllDA
RkMceZ7I8MRrWSmaw43nmOFbwYbBc0CBuuvwQJ8sYAsBDHKhpT7/108qmBVCXYqKZGhoMFsDaQJq
2YT6ZsbcuAjd6D+Tcwm2hK9ZNA2AyAo2M2lBiVPgg1aHv/lc/26iiNOtGtRVU9jxEvsWjJ3uOJ4b
GZDl0+XwcRUigsruVWcJO+xYhDn+RgFoQXeh9X3X1YOkscX340Pw5pbQE0Tc1nQESSGVUkkSW6HZ
4tukpxFkyxW5AFzrzpo3cZaJKoi7PLi+gZ9OuGCS//sqr1JjECWiLg3S20H3q1IDM1z/lBW1r1oK
YLWyS2BzL1crFLwv6cGCbzswx6wZSmtHMjzU7ewZMrjYph0dm4j0AeMTprAsNPILbZ6RlRCnPMch
9awh3ykVJtILGTZ4cwdXpoQlYczdGayhQ8RoMdD5TqZDkk2o6hVeQ2Rv/G1bSOnR+MQtL74jet0e
q7yAK1pGb7tz+U5jdqp1Pfbxljo0phR1zROSTx7J3xD/3+BvUbSVe1hU6YtBxQkGNvqoVuaJJO25
jdRj0X/p4voOEFgXVcxLnasu7dnxunNuBmNemgZzE6BJYoisJ1aGDHUFEKBXflpDA3D5HlqhJCJu
+srKivABS3Am910KK2qc+Eo/HNU4DXqoHjJLpme8eb9hoBodWKAx6adHmQ2q2ybKYUvpdvrAIGwG
PAvz9Qj0xqZrR+D3NlxTNnC8uY8gHULrBFfqp1tV70mds3FEXJnB+E7GytWM1CdKJ0Grb8avP3ZE
MOMcK2OYK0PjlZnjMeMb9ADHArKRmIHHSJjV/LAcc3fdRfjH+eSgK5NCRj3ZemEpBkwyfDAn9nFz
DrnX1t9SrXBVIsFSyKwJJbbFrjD6ZmMjTWiuh0+R8kicm9h8whs+kr0VZJsppKYjKYhZqLBFhnq3
KD4e1t2CtOC1GDCEpfkZkvXreymzyF8vq8OegdUcmAtY1ACk6EBrnTrRblygXoyTjaLzC0umOyCk
f143y//stU8opFxaoSWDXcJshEmOvGZ+DP7C6yY+k8nwaw5JHfgJTfQOxdadXgBNR5MZeYJyiYf/
x9l37citA9t+kQAFSqJeFTpMT+rJMy/C2ONRDlSWvv4s+Z5jq9m6TXjDwIaxDXSJZLFIVq1a66Vi
b0190KALoe5AGF7lu4xspim1/fhIZUhGoP9BP5jtXoPyWxAJHmmr23HxMdw8V6Br78YUA+6Mh6wd
vTI5IB0hMLI6qwsj3KymGuAJPcOIk+RKqwaPjSIBk9W4iRbFOUUJoji+JdDEUqVNNyGWYQqV7qsm
/swxQ5kor746XwtD84cs/ZJofhkzGOrLxi46cOlrL4ohiF3nRiC4AAwsWlGgwyPzt7wqVdQUCCwE
ErzAJCg1FC3ZgD/wn5fl1AwXQSQzCrREw9qDrKpD9lgGVXvUiLh4zpfm1AoXOyR0ljZdg8HQSXWz
+KWCnAfzf/T6x+V9tW4HGUZ0uOCWwOOG6VDqcWrg7kMaYwstyl1lmVDe6Jttb6idYOrOwxMGNfdf
wdkUeDYX6lWaTOVABvRZwQ3C8VGLHWq64SxIF3t4BWDXCsLG+R46tcgtVhZqRhKkMs4zY7o168pu
rOB4eQZX3W6usv2/fIDF+XZnDmihGTEoSUt/5HlPXhNi+ls/gWTEZUvnd0cULoB8BsIVXbxoBznd
RWmJp7syEpTZkwKSGbuu0W5JrdrsHTmiy6bO20PRrgbW4hnfg66Ws6aTti7UhGYGro2jo7xt5MfB
Vo+FUx6A1khs5vZvgdP+UETNFL/zjadHyaldbsGUOkroCE0Xx7Sf6FV6Pd3X3nTXbY4KdGpNu7Xz
bYv/bUJ62X7SvcHpXuut5FFX96AJt4tfFMewZddyiuvCbbz+Vfu6PDPq/AWXvpDbmbQoKiiTzF94
F27Dp/LV9EKHupaHLziUXo9M3HRFbfUBvDPhVrOFjDvnV5jTKeIOn0kGt2c74AMgxlRVr4rxpMR7
kt2PGk4KgXOvXHdPjXGHUCSrQSFNMKamrkJuNN0LoA4iA3NVbfzysfK9qRSEpFU3X7get6HGvovz
KILrzYUCrUUFy4QybWF3/s4UnYBrc6kZCgSaUBmbpSRPtxQwm35XSCa2VGEPkmajwcEeO/AXBZ3b
VgcR6PAc/oRttbTHuXceQYk2RtuwkyfPDbFT+TYrP/D6c6ziRhpRcd7Q1qlFvPxrcRdZOQBt8XIA
WysXOIZykMIk9eExwx2ElKTIstPAU6DEkwC3Iz9TUT1yLSaSuQ6JHCBKV7w8pRWBumQEN7DTJJu+
+jCLl8EX7MPzYjmmcmGDTxwxXS3VppJwclXV45RPLhSZuyT6IJB6q0blXinJodRTV6Y9wPqBl0yv
wM8KQvJ5KZT7Cs6B4jQK8RkYad+XTqn/YH5+zIZio6CBI1Jfpj7AU+ZakqJt1bXIA6eC+s3aZlnO
AudQSaHomZVjFgzAmhk4aSbyOinXenxvDgK2sjUvWpriAl+RdyUzawxVRt6xKkGUbbpa+6XVG1y2
k3pnighkV4PP0iIX6Qpdi816gsVkfIrZdsicoMhsFEjcpnuuzcCDZmEl/3vO89SxuJA3oEmbTLPV
wXwuwKVFRHcu0URyAY5mil7XJQzU+RTaAdgDpL6z6zwCdrfwNM1/ySEUPeX6w+Wjay3YLaeTCwNS
7ZcldM0RBjTIEQyPJAF5fmM6ZfgrjvfRv2dl5nlEjsQE2gKM8py/TA36jVIZrhlk333TIRlj56CO
/2eSrt878K8ZzklU5neKOe+AZop3fj3ekIZ4ssoEr4u1i/JyNJxX6FETyLUGM3L9kPfzoaRt8tIx
Aay6vEr/n5Dyd0Cce2jMH+NAgqUqLJ0hbTw9ejUmVzW30KsAufX8hNedKXQ1XYRaWT2f5j4qCjo/
BbSOXDijQ60UEwlqp0/1/leWkGE7twbv89KEdEWb+d2DVJL6FUJ5zO2qtrgietl7VSwUb18NbIqK
ph6AOFFJmp158WTUUqONzCqsnawjbhg/leiuxSuBEM+MBEn733h1/kpHFrbmDbuw5Q96FyU1Rm1W
rQueL9iEsSl+ZgAoV9Z7po0uhnlo9GTLVOPdhLyYDCxPN/TXcvct0WwD99+n8k9LCR30p221QdrG
kf/Aqhj04BBYtf65Uwdub2CF4Sfzk4AHh8BIAOKCBqQAyCcBNRXJhq0FncAZRavA7WEpLBNACDEz
kvxryPd9tSmlQ4FUsSx6cYgscdvYgkJSHGawRK3AKUwvL58K+S1goVeAPOPyFlsNwIv15vZygDQZ
gdohsv3ppqnQIu6gVwwEnKWd6ZEjta9K9HLZ4vpRtjDJbWrckSRzMrCpdXMb63up9dB0KcWG41cg
Jz9aI7JYrS0wOq/OJb/mAr4FKb+2MTGnWnk0W/gsFMLr13RSvBrcV3nV2O2cmDyO1K6sK4j7COyv
XgPBnKiDpc+Sz9hBmDb6Zt1EtaMr1zhWnd5obShQTfEtgklZfdCgRmvjgzI4Rv/UW1eGjJ4mkTyd
uu5Zf7+Cm3qSjG3Zq/gK8+7OeAcofVu58R4wOdkmToM7ot278r5wfpZ2aH+jPChvElfapJ7lTu+X
Z2T1BF5MCLcgCpu6CnGtdgYJ3Mpq/4FUCbRz8tFtZbbXSe0OrS6Cka2+WMnCKhdK0yCwwlqB1co1
7XwThvavD+s2sv2vEI9VQEkxAaCIt9G9g+6EvbQbRM96kSNwATaCiHmRgpDeSSob/WVOH7pFKRJn
0Oa77rm7/1loi0N4F0izx6kOKyBqybx2p0I8x9j/gPjtD93WvkYn8MpXX7KpG+3zq85r7MHp37WH
n4oTbYp96vRu4oo34exflz6LO1PbutFoN39W2SZAZ+opGx00xk07PwkVpwiq4VnqqPKgoHG1d8w+
bK7qNkLTVpxF7S+ixAQydP5o/UDnf3zoasW6kZuMNnaQW2Q8ToPfvBddwq6VrvbRe2Hq9QNUqdrN
GMbAKKt9YrmFhUd0Ew0S9KfK0mrtMGR+4EGmk10Fsd7sQFCnHQpoqtoyk5TjILfGIxIdEfLCEE/e
+WFJX7O696+SKhgDGyDE1sW+QnJd66fb3LTSbSwN1rbO68KrfWCEUMjybzJ0objIYwOKk1XNcyXp
eHQaVhBdpZRYdwUarT4hkkNvsnYqW6h/UjV25aIzjY2vk/xKC4dko/um7OYA/dmQdSDIIdfae9Qk
7X0Br85ciM2WKHRPuTs1WfgkxZ1hp2FG75u0G0ElQaq2to1pUnZNSXU0ozSj8VPGtB1CFuQNUpCt
HDi9Vcqazaxw2AGT5e8ha2CCmzCGQkNrWdULnbrxCaRE7J4OQ3hXyyB8AZpR2TMZQndp38nfEVMB
Cy0q+b1rVGvf5SF+0adVtilHE4s+jUqzr1DtugoSIh9lvw80F+Uv+tzJXXMTstEoXcbk/MufIIXr
h0brz+h9badALxrQryCtyFULiJFhq2Fj5RvkykhrV76vZ6hmJe1go96kjjaNVTAGDXVwJL4Kidai
TP3bGlrp98gEhJptMJp9mFXg1+DfCtCRX5uVBFgSM62dTHJyL/tJcxVmmnRjGU3aOKUMRt/K8Mdv
ozaIU0xx3mwvx8bf+flL+4R7ypIJqchExj5Rb6IHXDY/Yvc+ufLdn2gR3qp3xT5yX/uDuR83oQ0t
OoH1M96O+RnxN0jysLssrAurm4Mk3f5okbXbhY/oWJ+Oua2+Tx714iP6mMxr886HUjdCpqiPc/VO
YqEtDtqaqPLy9a0xxWYmQYLRNwWxm5HdGGSint/2n1lMfyZVe23mWDS9GPeXh37eGcNdJbkDcmis
pDeKDkOXfjYtcMzXIZ691J/1cPFQ1OzKfDQqV449NfwI2AA+MVNQll2LkcvbLHcwDlqYpnGITzBZ
5sqhvknIw0iG+6o9CgY7R9szL5sZThFf0OPOt+1HTDOzcpjllpV642sg+Cqo9Qn5ZrKptA4noCHh
Ci8hyS2nLLIlBWm5osgFaZu18SIV9+cruCk3m6qg8iz6jArfrS8NWyLtp2zL4t69PN7Vy8/CEDex
HVCMEkqVtdOyFsnzNunsMvavdVl6byNqd0I6pNWbLlCi2gy/A+88/4SU0sTSBwK2sqY/aDhZR+rC
fxQcP02Ah6LbDTexiAx6bZTotJ3pH3DHRsIBi754wJFmVNt0ZkiTqx+5ifuM/mpUuk3bV12ES1of
H/KahgrReqCAuSdREEKXtq4wo4b8FAzolD3oaHaUWpcChGeSTcTcSBGJc65doEDKq6BFVwPmhC/9
dFYUlF2T14i8ua238SFsIq9EsuOyt6yaQdMY+NVBJXBGehe0Y8Y6Hw+GYtpVCU5q6UZtvi/bmB9y
/AbUFza4hx4yCRAuU2EjMKHfrVRNt2dJ4HuXraxtsKWVeaQLj/DHUWuZAitdj5aphNk9Og961a2G
QPCYXHcIDSkuABBQSOUhtpGRl7EkwZTeV97U4zmBA5OyyWF1sQf/DdTgkbUMK+qSUhOdW2srBvQz
/hBENMLzz8XoFsv1uRhUSNdQu0/8mzwQnA9rC7YwYXLX6qDNWdG2MMHyEXDv0u0BrL+8WmuHHyLG
nynkwuGkWEnLejzIE+kam9kFi/AbQPLPsZR+KD6CSErsshHVU9dXjhhzeVOdK53zZy2cRE/w6kLj
GW7m1c7X7ETZduAGVZ1JdYxpsJkCbVER6e/aggHtBG0+tKKissoFZNKOEloVMFRLe9Dhj9kIHVrB
iq3aALwQqG9AsAGJOB3XkLHJKkqMKzWCA1O3alfuyvLX5TVbzRVCBu+PFW4jxw2t0qaHlQidYMoY
4phMHhg0aGpCHWgWdU5WVVAq6t2+0p+sKpfcy1+wGvUXHzBPw2L5/FIxlCLDla1JxjdjQLJ0in5K
WrmToQdYNaJEwmpIWZjjnFTPlK7vfIw3D7dN9xINr0300rWCjNsK0AlpZnS7okfRQrHQ5JzSz8JM
KVpcBKc2+Zpk+gVmBk83E1urg+uO/OwYxFBBXWK3WnRF1MymWRLZEHzsbcsIY7scvkqq3ESQFiWN
6N6ylsBYfBzlYgGk5Zso8DHl/WSz6DDRbQuVF712YhlaASJeg3U/BjEx+p9Misa70wVW0Y3rB/NU
gM7dLnPFraRiT/JckNpfjT4z//H/muEceSBKD0EXmIm716a8a6fYHcmGphTsH+iaRo5fxNMrGhjn
uWOj+CzsYFHOJqehQWpTQMSLZhAFVpEhzmeD0CiJUs8zaD4n+u0AQv8SbH2X9+Hq/AEKO7dBAKnN
n0HoLimjWUQVUpV4SSavfXwbjLFb+59oiMMBaNd41142uboXQSJNFbCuojrAXfjSsm0NXy0Qe/QN
ZRTyuVC9uRlbZXPZzur8AbusgxELMiM8u06Ci+UEDkyc7cC4T2QfIncKojHvspXVQLawwq1SRme+
mQkTyPTyOq/HdBM00rvZ0MlW1fZYBCDhumxxbVzLM52bv0zxeymdrw16LKNfuHCD8RCGvy4bWT1f
QcgGusFZ6fjsqiwHShpJFFbSJHzH37dKRXeVWXqxP93kugaM2TEHNTnSNYWgpnNuGzAzUMHpQLUB
ZQ9mzNPYgT4jcwjo3EsvVYiEtez2WnsNYUDXnEa3YhaYbjJI4/ZbkMSLusTmHz+5487G0ZNGKPqP
ANfmjEMbDU1QE7q/h85yq17eSbK1MWVIPOj6Rmq15ynq0RUOnQf1qSuD+8vzPserM+sAdM5fADUG
np4pR0PFBFkudNoGP/oQUKRahOc8234YH8AdM0Mc3kDYhaeTm3bBwLTOB7GV75Fwz5TDkHtt/nZ5
HKtruDTDZYSgrCihfoxplF9K1QuetR/y++iCOIgE9ri9bOxsR3BD4s6aIQ+VRg9gqzP3eCTYEbuz
qGDXnWNWfhuZhb8BFgSGef6IxY2lrqZoqmpwBuLOvkkg8mMjN684ZqOMW2RhEjvX+8RNiwRtBHEz
3ELLAwldHE9XddYeu2YaBV90FnnmD9JBHYZ2BvyXZ07UIr8noFNPnUr9Br+cndFbX5buW6sHg90g
CNrnN8bf1nCrmWkmcOfm5ljrapCdzhQTpYLrNpSnri1fA3yOFey9i4x4g87tuyaYzFtVk29iKplu
PCWC3bHmuwTNgegaNcAXyrPH90gNl9EAoHraWnZH9lH5EdM3wxScHGszOzdrUPBMYa/wLC99UWkt
NIhSh9DeU4d0b1iJG9bAfGnvwUCcy97723P4PQ+vwrNdQcQDHfmpZ/k6DYfODyFEXRo9np9dpsnI
ZWXkSbKgYo5seQXI5JDk4QF05di2UZwgvwno/rQ3zbh6GrSknexGMskn7ZCXTiRtQi6QZMmVzMY8
BH4Kv2TXjVE/FVakuKVfIrNc583oBZORPatGo3ukKZQnuSHSN8trtrViSX3RfZ/t0mbM3Dgk03UY
kQx0e74P6AvqD/ctCiD//CqGoy0nnwscU6d2cVxh8hv0PjBV9VLzng2Ca+NaxMBlR0NdcybU5d/9
apgMgWlFmPKs/9kPxnBPze4ZLaHCs2ztOCHUslDqB8nkWUotBhNx1c/0HoXfgzr/Rz2CIPgwWTby
T5R4qnnVQZ6yFF1+zu518yzOiQU0qoGPjr/XUdKYvoEeAcdonqf2cShRKoJ6tp1Iz3K1U0RkB+fA
F9gD7lNGag2XBvCCnvpwW7RlBjJwbJnmGWrEg+bIietHXpPYZvympWgv2SnGLS23lzfP2nm5tMvV
R2M1zKWeYpy0braROez6UaQmsRYNZpIFTCaaV87ImKqmb9Q0xwpCgbas96zfjSyb5Q+ASxfcxtfc
cmmK8/2kCPCWQp+6Q4PG6QNjR/XUlrP0P8S3pRkulgcxZOOqEGZ8BbmZ4X5I3qyscPzxKxSW8M9e
nbNjgAAD10iQYaBCcuoYM11YnfcNdpq2M60HK7ZsSz9W/mMLZL8hYgpT1/zBQH8/rvsa6jF806LC
JLyxtfmUBh19o9hW+ahOWDlPYsfaf4EgrERu2uBzLJyM7rTkuy5vkRcD9duWdgeZfFUSs7PyMZ12
ueFGefZw2V/XnGn5fZy/GqzWEj1ArAcAHNf3btxU5lGrfzSR4Kg8L8lh4tFuAHlVJLpRLOHueVpF
ayXUMROVGoKNepuOoEOzWYg+iuTIjNENFaTNmtxLi8pu048SNWTfSdlPXbtKhpecDrYxOLJxFGZd
11xifnGC9Qf0KGi+OHWJZADwWO1yeLkKLVLVvM/1nw3YSBMFH0K1zSBSN1u9vBCCZn+UTOYWDM4i
qsqkb004PPq9LHpE61nevubmU9h9ttYxApUb7qW1CBa1tpuBf0PD9W88Hs830afqqJspOL8AC9gN
io+XTHJnVERwlq3eTJcrzUWNVkVLwzD7FMsOo5zBlz0kzFGu0aynONsYqNsku0Jy0yBz839X0oKb
WTAPFm0kY/kHC2MgoUEtPQWoUQYgAkrFqPLLgri4dpotjcz3wsXdO6lLK4fMHmZSeW8aW2+2ZrbR
wqde32X+nSpKLq9dM5fmOHdhbNSDaIQ5Q0eXk2ET7XaA5pkleoqtBQPwmyBlaICJCzWI02EhnYwd
XODw0pIOenX7anoIWeIR5TMV9aSt7DncPn6rS4Dz/KzQAXlIIFIITEXxoxFUEDUEBry4CxQ70dAw
LLjSrqzXiTVuvfpYDVJpgLUk3k+sgNJqCOIGYhuqnZEPDdqNEN68HFhXNtuJSW7NYshx5noHk2ql
eXLTun1xI4scY2XBToxw0Xvq49iv5rtp0Gc2S69AAIlptSlwgCLMsrq6YthPqJWAegkw7FPnyPKY
pGSc5zB9jIZ9H902uQasjKsHHsmfopg4Ido+86/IuPannalVbk+AI5XnNhRQZDbBpvLR+NN60KkC
Fhm4oW6DC1pC7CK8661/v1OgYvH3c7mpwXHT5mqE36+AtbAAR1Oqrcl+9BL1zK/LS32eZofqwdLW
7H6LcFBRKDdN86XPZz8K3a2l1wj0VFZjJ+FeHr0q2pTataV4anHfGFfZmDtMfbD0tzQLt6XoRF8L
v4uvQcnm9GtqOfV7WcbXWJhmEF0GNzra7RPZrru9kQe237+11bDV9fs8c/vhPzDAwTxEyEAwAE4j
vhAm4aleo2o0T8b9YD1B0B3Cw1dDKLhPrO6vv2b4lh1p8iWrjmAmr9+iqneDcpez/L9s4oURLiDq
RArRYzpPpfRRW4HdRh76Uy57z1psmnmyZ7UdE1oq3L5S2qFHSnMmrzR+pP5+St0ezKRm6g7JoShe
h5fL5tbmDeUJPAF/V+X55ZEbGaoPwYh9N3oS3en0cfoPR/BcAfk/E/zSlGoP9rkSJip2kwbvzPCk
XLC710dhWNCGlZFs4nNNY6FNjSb1OD6m3Uhe5fi6EoEzVk0gK2nMlQHA37l1CTtVqSYTo+iGR2hj
jMk1WDAvr8VaUhK6439tcEFq1BUW1MjRI0C9TR8ERGNAx+u/1Oij7Y4pjkW9zQQ214c1l6es+UHO
pw1Z2bSkALE1CDj2QfAdIc+ifV4e1tpJAfq/Pya409ZH9SMD/1jq1L7XSzu8aXQ3zm8ny1NrQWpe
NBpukawxSEPSwpRFwdOn7ProA6IZl4cz/waXDsMi/R0Ot0hJO/a1IsMGi0aQkNnEfBlpZlvKQRMR
9s0zc8kUd5AoJqt8pYSpvvipSFdp/V0CVhxsLw9oLTmCh4eCKopJcEnm38BT3AOO1MLtRtzuwGGP
BiTF9tvuYDI0EagVHsblLYiptqPu34RmcAyZoC93Legtv4BzkRKqBNDUxRdodN+Nv4zuSdVAGXrF
gh8F3USyaMRzoOYmFnpjqKOA15EiBaWdnomdNYVDr+h4cFWRg+6FNHo2Cy/1rwYyoVH3VUMKucFT
XHB+/I6mZ3YhLoo9DlgIcCGnds1MGiu/MMBkYtcv7WfmaT80N/wqADy2o32V2MEXsA6vzQ09jALb
K1sDijjQcQG8DEq1v9/ji0tJUjXMN3GOzCGSUjdrtt3gXXaklVVEs4mChjzZhNK7zLlrmZnlwCIJ
7xIWofSM3s0tAMGgO7T1yMUlLxZlL1f2x9Lg73i6GJOh5pVSDj7chsR2GqNDNdpP7XWsCYpua3O3
GNjv9/vCTidDapxkFjICUgBMN/LMA3oq/8MCLY2onG+UrZ7nuBI7IeS5LN/RrNe+EmBhV2IXhGCR
UZ6phuEJ878vBpIY0pRpCfwPPJTXddE6GkMTWR95xawo2MWCeVuJ/CfmuFAJTXotkGT4XKp+JUC8
Rqpip5LH6BXFXIp0CkXWOPer9Ba3kBzWVMOt4k+w8tuk2g2Jq6vHpP2+7Osr7x+C+iGiHu61eAHx
VRFTTy0G2GniHECmuu026VOxHa+qfe3RveVIz5FD7oJryIXdSh8gV/bKbXztIuDYtRcIil/n7nn6
Kdw0y7Jv5K0pQcG1ZkiKXTWkAy5wc3nA53sNRkDjIqMgsdK+qU8Zys4DxquCipS0LgNXQ2Y+mNL+
sp3zIAI7MwkaKuy4NvLvyngKCrmMYEdRvhPTQy5sYq9qHtudcczM3gl1wcvhvLcHDZRLi9z0If8b
K74Pi9rdR+Rob7X3iJblbes9/bTs6S16+JnVXuQA7xkBKWgTN7ou7fSqeAw2k6d5yA9uRdXc8316
+kmcK6dyXyhjNk+274F/qrOu6ubd0t1cRFKxcuVcWgJy8DQigFu57PPZjSdACvGi8f1oYzZ+cAMS
uHgTWZmOJ2lVfJHQCB5ChYZbo7WSp8trfk4Jc7IEEJU4/Qp5VIK+N/AVvVMhHQPWE8trfqSyfT+6
JShhImybg7QzBRtndZoBbgWWHK1doII8NetXVqVlcgRJBnZTQxYkVY/UfB90l1WCSLjq1QtL8+5a
BN4MWJgqN2Ep6cFRi1s9A5UMRCAKsgv7144cSSO4Cq/u14VFLtRT4kMvVoNFzdwWvTepJihA7vzy
P1Te4UFIXqM0jBc+LlOnQyNDmA9jCkOy6UQG+jHReAl2XCRZq/bbJw9y9DRYt9Cuuewz62v3xyzh
HNcP5Dgw8nl8iguCfruS7g3Lyy1P7gUJ7NXw+neAPOJGCSoIFBewJBEPePx+ulfGt8uDWd+GCxvc
4a9IUoku2hByJ7OCdeFlKLo2U+1ZfgTtiucutqVx34kUhUUj467BcmTK3ahgZJ06uaBnhId8+FP0
zxebEwch5NRBfCvP9HJ2kEg7hPFjC4aDZBQ8Y1e9HUeGBQkq5Kp5Steyygp/smCDgQliim0KWQjI
CIfIgF5eqVW3WxjiDovEyhsfZIGAX6FsRaSfAbuxNG+qbCbiClkJGQYwj4COqgr6tnj2cclvU3RW
Briw956e33WR25iPXXELLAtAdWb2715ugDgNVN4oyqEmx8WLOESHP00iJNDia1O5T/W37N9vn6h4
LkxwcxcBsx73IwpBSX7fqPdV98wKdC7eqa3gSF8ps55a4mLSwJDCAZIEKae35JM4VW6ndveCTsxN
cK3d2qx3iB1+XuH+e1dfabH9/S1/pAJP+U2TcPrYmwu8CIu4MwExwqdWRhCt0aEFAEpRwDVlky29
kj9ZaicvxTY95KEzXQ3fQ71RBfttxUVP7HJnDWtRWDU72KX+fSo/xsyh1CE43ONxd3kzrIWtE1Oc
04B/npqlgXmm6XcjvRm/wh4NoaNdtzcKe1Him8AXNT2v7PQTk5wTpRIhOY0xOtRseuVtkreVdZ2L
8Cnzr1xaO86BujGpp5FiYJbyNXafmuT61gMLH9Jo56uCnbc6IgpKbyQv50IlH4Xbvg77HuU8gmx8
hzIvMPBBeq2J4P8r0R7CD3/tcHE46TtVSxrYCaY7VXf98qkT3Vvnn+CnDQ6PCDLX9nX+8p43NCxU
H5I5AFCDBv1bE+WS1w1QGTrWMjLWfIpBo8gUmRPkRwNFA3Ob+jgJaZhXTSCFPKNpoGzAo3vROK/3
GPQcpb6K8sGAWtflXbO23nOO+v8McGd92CjqMOUZUq7ZUcY5pSZ3ZvoQiq72a8u9NMO5VRWzDrcW
jCOs91P+YjI79gX7fy3SLE1wHhUGdYAmeoyEFi9S9A45BCqhyjUmdioiUl9dFZDoUQpcMHDb3Gho
QnqllgGR0CO0cZVOnYn6GUQWuMEkuLgWxYyEa3AkICdY6oIb+eqCLIYw//viDVA1JQplFnAlUvgc
kSdtHJy4F6zIqg2ABmeROVTW+FRu4E85SwZgOorhTpJcWlxr2fdl9127lwBM8cfE7N6LYaRVUCek
hIlyvG2o3VouAZC4vGHSri2ZC74GwX5Zi8UqBdQdAAFUivhzFHAZBZULVN3CccOM2lULPL9HVzKu
EZ+ZkOh61akX5rjxNboVmv1cL6XVda/sIvPF1Nyx2oGI+fJErq/V33Fxh2ffUdZFEwy1w4cRbxlq
FUTgcqtjAfplloqb0W3cMUaZlUHMClVvrXzqy+co3JMAGPDHOBbcuASG+EZO1vZtljEEfnncddkT
XjBp6XSA7xr/2kaMRlT174j4duxApUC0A+ztGOGrlIKdu4o8S9R1tBqhLRTEoFUPdSze42Qo5sTQ
n4aLg28fdV7018otNEQFN8TViLMww3ma0sSxEgYwo8pHSXpjoibG1esZWgGwxBTFPVzsT7dqERtx
7s/gRjZlHpPCA40TV4vUHfhgDnJ/O+Q58K9qzsCeVwvKZCu4A2SMdBT3zPkODHG7U+NxrkUmbSaE
olvlkG2R/ndlyQY6CgxmNrhdY3sQmPxdSeavH0uTcyRZhCZEihbEgDCpbvN99PCU78ECpbxaDnPL
b2SStuGtclQ+NEdCu58tfV3ez2teAwJWzdINlNHwmD+13miZpU05NttA7wo07OvxrpcAItxfNrMW
NoAdne8PyNKDauLUTNh02lRT7IBC2ar+r268G8EactnGCiJx7iD+Y0TnsitoHW6hhg4jbekA9uuC
Rsc334m5tXQHlMBT/hCDkCcVbO61DbG0yqUBg1EDMmq2WueHCE22JXm9PK7VJTKxEbC30VLI56oq
FaQUU4kN0YAlq3UI2i+3YBJTmcPMxGgcHXI+mXvZ5tp5qSEpoaBlCx0b/M1l0CZwBIPpxvEbgi53
9GzEYOQsJeaYUUO3eq9CW6cuoxup8ZHnHTNle/kD1reFBcrcmYkfLALctFY5ZSSdemAg7+TQCR5m
jQg8Q28tb7qNnGgfPFlbsC6jmdoNPf+22ItuvKvruvgA7sabBkxSAwUfkAH2PB/fnSgbuFJZhcMu
THCbz5TkTBpilMqHjbLRH8OnMHQ7l1yxbXmAMNwUOuaVE7zLb5WNtrnN5RleO/3gUqaONifcUvgM
YZah8dUIYZzE39ok2VNva7pt5c/6v3efYJh/HZjPegJxVyd0dmBWfGbmntH3thUMZv3UWNjg3IWh
E52VE2woxh7kbjZa7IHWvU+b+wmln9p3CwkkqN5/mEKcUoAgGHgI86DrNJWo1qYwSnAtTjWPIYD6
VmpL6YuaCy7Jq1FgrvyjcofqnTxH2MUxIWda21lWi8xaFbmgmwLveMPsMFVx5xdS5K2G64Wx+WMW
xqYiT/2BwTfk8n4kbtM/J1SwYuvu92d/821nEnhj0jzF9lJYvmWJZJv0E0kS9IBAETPUBWfDajxb
7DTuaGAGawAaxoDGCNo29H2q3gJrOma5fJBzinsfWg3Jvze5zNv77w7jIgjKyENYz7PYyuhXBOea
5WjRseuAM3j/D46IbnMUOXVcm/gMQ4OeBK0xBmR+AJE0m9uKOR19QlNS51eCmVxzjd8tSYATKUA9
c35ogGIt0rI5LkOlOgHXLWuRDVBfLg9oBd4DVZu58+l/zXAeGIWQYFErmJF2/k3xKUE6+YFUXnLd
uzoY5+xMBEOef5C/hoFBFhyySKDMCexTly9kHepEyoi3uvkZa98DmlmYf1eL9JbW3B6dyOiSQ3up
ctYp3NZtH1QhViqQrttgL6u3aX9Qi2NrCNBJq7ehpSXO+2TA19qwmX1CKbdTZR3iBmheLddcSy1b
V+nQelmwrYo2zKGuv0r97fISrk4oRghsIzJf2F2nE9pWdJoaa57QCkwcEnED5jXY38H3ZTurDrmw
w92fqSSlQNLImFF6iPUDiTdSLbgN/e5lOXOOhQ3u+pop4wT8HO7o8tE4Kvuwg/hH/QvZnGZnPDam
Kz37gT05EFtzRdnJtchF/prm9eqSwSi1MMI0Dt3raKFkM+ziYbQD7XtE1Vsdb2XtP5w06MwD7FkG
AyIEsk4XzqSj2is+JjRDBR08wIbyHY5uoIpEo1a3Aso2FFB84Np0zk42Rq0a63DQBORa8WcZPUm9
9z+kfVdv5DgX5S8SIIlKfFWo4HI5p/aL0FE5Z/36PfLujFU0V8T0B0zPSwE+Yrq8vOGcprzVRXFx
7k5cgjAYD1xo1tNJu6ABZYSKk5BKR6P+Y9H+J00jkKNVglIlERJz5urUjya/BtKg3lNrp2WvpDEd
tNl423ue6zlqqyExniMiPehx8BUMqbLOc1/YBPogfR4/l432UCfddSSD/id8UkuQYYd3Ou42KZq9
wfqmIf4wlSDmMiKQC0IopQ+P2x8nmoTFsV45D12qV4ZW4duUym2oV2pnOcTT9WEbZTnWX44klEqW
akgD9x6ze4KKDqrSoxrSGt/T7g/EZkHLLldXU+kMv7ahuEkxpMX+xWKWNcxwD+LtjCeel7/hmX6L
rg+wQ7pB6+IZAiJIx4+d4odIO5j3AtHQdolwBEF1PZtM1aZYGaxkOSDjbaHcQvzc3h4Yd6VWAMxK
JUQqpwSalE5lpG5MriGollZk1/9NVH89EMZnMNWiz4wOOHr0HmWzrSOgIdK05VqT1ViWsa52HZS1
0RCwYExdZsfJ21gGTgL2+bh7sESFMdx5Q/+hZqAsVkN92SXWEPSIM0zAqkGRDagG7PfOKCp04O7w
FQpzsYV1MyCZBMsf4sgasdf6Nup9O/nO8nea9bS9FbjXzAqMueFApTsQZSmnjuSzj/aiBh1OO6o8
hdBrqQ9V9G0bTjCDbKgmx9NX1acP5+CtK/YjolzkKZDdbRT+vQ23eKkPX5TCmFFp5UTmkCz3dnYy
d/2b7AXQFwfHrz3d5XZzp++Nx879DoJgZxuZ65R8ArOhZaUski4vANxI1n5WErcy2rPfmsdtGK6F
WMEwRlCPkFn0Y8CEYHiLQnDzvm4DcN/VIIb9ZwZNxvRVhED0Ahrt4AD8o3WyXdWHgb5o2oNavYao
jJWUK0sk7ipaNtbwjWEvG1oCUL3EbYZIL7xxN4lCG48fl5i/OrBchflDZ+AFQr+NUbhoFBRy/tSD
OaOCdFWsDc/bE8HdsKt5YEylBEpsvQzwSX084Kn6WJbo+3uopf02DG9B0WSPOmfU6aI6jdmwWdlm
fdEaiPWpbjSBMXCeBTuT+7JaQXw5enoUWAUe305wk3gjNDJsfxc9z/tul/xCm2EielgJAZlNahSB
HMhLiXN83f3Jj/5Vf0Kn6ljb8x/ZhlKftNueQ95SrQfIbFkaJEadRRbmsH8dZXc07xXzTR/+4u5c
ozAemB9jO5AKo5rS3yM4pYLEbsf3lv7ZHgzPkCCfry+tmWA8YS2YMRRNjMqgRUbWgT6prUPV9b8T
1sE0rkBYa2WppRyqNUAqNN5mwSOtXArZ2Npu4lNTxG4JIurtYfHutjUisyegokfRyg9Eo9ppUE5U
ccZVe8qvh1+QaheACeaQtWEW7Xp1GgAmFU9J5479MxFcZ7xa4EW/EwW5SMKivYPZDW0rafXUIRKo
182TCUaKwzipO7Oa32ihJHYyQHRtbOrJjYJevbKM9G0oKgTwY49GP6Ftea1nw46McytI1/K8IqQe
Ed81oIaApPOlp0LVTgshHwAvuZcQ4YpAgeQjPPk9NuxWRDrNm+Y1FnPuatTAS9ABRgKyGqCSANrY
+qcmqmvlHe41CDPRcIkCa1qa5XIQrA6B4hZpf5NJiT3/VdnOByMtnsLon2UjrnD7rLAJRlx9iquP
iR3m37cPAXdxFsrb/wewjHXlssqxFVAzA0CgoH4czWOLuKPfvxSap+Qinl3ezQKaMROqhyDMJh9v
nBVYZ2mTHI3aUmTxXg4/q2G3PRje6q//PjOYKuw0M/AJXqRIWwSkcUPzqYVC3TYKb8rWKMvvq1Hk
SBz7GZr4nSI+9vrel0Hs0DuphRfu4zYSdzxgN0HrIG5jJN4ukdIhKyxr6XqbtBjM1TvS+TvVFNgN
7qJ8gnx4X+vh6H6vNjJAfLR9W+Y+hBT09jB458VElwBRsZWR1WaGkdfoyhhjXFOkOswgWc7tfHyI
/6bCbYXylQZXR6ZMxTjUYJcpf0ZwmW0P46smA64oE/R+hrWokyo6M44OfNtBMQHBQDon146ILRjd
bTTuE9m1/GNZv+KEJu2+DCJUWLo6XpnbX8CfyH8/wGAyCGA0B7f4EgNYJM1qy/aN56J5G/vjNgx/
233CMAY7kCOlUBqMU1FC28LdkD5SkevCPUTQD1MRVqAoSly+YbXr/Ik04INDgCYHGV39qEdHOT8W
jReLYpe8W95cAbE2QS2mIA4RDkMUUR3Ow/A8SQetfauzgybKj31VdVp2yAqMMQ1aQbuaVgCDZMe8
Mx+pHdlTbBuhfXdtv77Oju1de55hH4gov8k9xStk5qE+FHGeTiaQY+T+ZpB+lZHgGufWhq8Hx2z/
OBtiGoyAILdd5jYPkiPdSE61D86mV7nVsXQ8e/SCx8HNn7XrwBW9Z7lPstUHsNs/t2ojnCXsGetd
eQxuihcQHrZ2/PgbpBJ3yv1V59Z2fRbR8go2EEsaWaij1kwWUNUsBJMy8oTXVnddta6WvKeGoByM
B2YtPHsI6qCnnGWJnwOqpd1ijMek2EWq6nSmfuzm+gCFKVCLjXZbl4LiH65Zs8hCt48qahXJ3cuj
SFo/ivwUrmkROT6RocxgExKBdvLWh/6ZZUf+b/jKdlzdJOq1mbjtuN+2N9wH/voLls29MgaSVUPl
p8cXBMWNOrpz4OrDrkzPYXCusb/iBx8P3r/BRNxsSYCpoJVjRo1ixbaNOopHDToFBw0VFndReSfV
p9AAabYBGqAiWdTXBLDLn2VDxigrw+2BJnZwUTEWIrWsPMsNwNKcSL8goNkglUKHUzdK2TFvlp4D
lGnvK3SEg+M8JniQqAMeqdYs48tQ9tJ3w9/UUy7JQJmo6G5Gudvl9Hcx6LRrNcige/jQkNe0Jljz
/8zUv4S+ViCMZ67m89Rmfpg5GpThwyvDuoW7FA+C+eWZwTUKs6rpNJu9JGMoeGfYZkVsU1S6zbuD
1wjMXvVlJZNzBQh6cj9kiBoCA8pMoagwh3dBUlDyQh98OZiss5FYclGV0HB1pKB+iU16VyvSDTHG
Exgn9o3aHrY3JnfiPuFY25pkUazPfpQ5vd7tR2W8n2F4tiF4bgVdmIwgPIn2WJZIwVB8vQ8yQDTl
TwKKiCT0huDbX2CgqRLGE264yXrMFaLHOZ0XJgW5sPP2rbL+lKhi2gbhztUnCOsxj8iEagMF4YDV
dE6tyaheEmxjDhMWTotiQa4dlBDYBMyRLILBD3If4wgju8rs7I90G53GU7nLT3ijRdemN+DGmz3j
JrwSrRM3a4/qarDngmsWLb7MRa8g3mNVDbZ4ETo9tXHPXifnanhMjokb71FqsT2d3J3+aRnYeKOe
gKA1aLEvJvBYFsHPDkydCf2Vl3fCbmLuFvyEYuOOijZZQxRhZGOQulE8X0dj6KrjIEjB8goHQcKO
fn/krsF5yXJRZUZa93IFNlmIQ+/oteYEV8Hv+hC+BvflDwQeyYNV2uovEBwuOfvcKfJj8ro9q5yh
XnwC4xB2RhPolVRm0MaefM2efFm+Q/tnbLoQ60gjbxuNF2C1FChyoDgUbJGol7y8Q2SS+gT60zDv
WWxDddIx9WsfRYudiQIdp5wTCH+FByW9I3W7i1sRkSTHb7qAZ24XuVfjxEhq2BZtJyE1BQ7m3qVo
piHyrSwJPGGev3KBxtwyDbqakyQCGiEPLcINc+uBQd42w5eO4GJHAO7ab//iarsAZS4efYIWYati
hsPytoRmyCx8XvKeLxcQy55a+WEBsYpMSjEuSbr39V1jeSQMXE0+6/5bInlRLtn1LwJZ8Tj0wug1
jLulVQFRHcdE1XZ0GqDhGXybqierF2mH8efc0FWYo2WPsVXxaMjPKlDEZyisfslAhdV/1+fdUFr7
rH7SZhebD007wh59zimCgpeJTMiSXIdyxOWMkEiHRq6FSZ+u5N/atwoNO4fK1Z3kSXe6E4RGvUFG
Tb7gMHEsIp7x0KIyTdTFqmzUL4ylNpdUnN1xN3nqd/9d9WZQamTFLvid3xi77JZiZx/je9G9wx3u
IhNITDAd6ey1I0+aXylo2nf80Y7Ji1Gc43a3PTju2PC0QUsSQpomyyCVSjIZiQk6tkYle3P8qaa7
CTptY74f4/02FMdV+2Dm+geKOTEVClMtowBUqLiphE6UA833k0hUgOMNXKAwhwbMTS2tGqBYyX5U
bxtL1FPAXZTVjDERDCj1FmoZASCGBFrwHPW7MBK0O/GufFT2LwmYpRb8S/9pGNZQZOnR82hGsocm
XttSvCz5kfjQTbwm6E1OdmmkgptC1DHEO9cXyMw9JZEULMdk6bas7jukxSE1Gv9AcBCCMFHpQiBB
GN7iQoIhAIWdqNpBcHXZoiszp9DYT0mPRAmiNCmUE8DZ0oFBv4XCaweB5w6UEXg/uNubkbOK6L76
BGXHCbHeKVkK0PP5rjDuZOWPMf7chuBcghcQjN9W+8FMqhEQgYV2MijEQmk7uLZsSMlvA33UTTKv
2DUSm6xr+lYfFBlIpBye9K66iv3JjtFR2KCHPWmJ25I/dfpmKI9wwyvjOhtDT7FQd2PZcgKSCT08
Rr2xg/60GxjPqi87mfozAtMKiijtXs/vxkG/jUGUtP3dHINw8dmskxL1oaI3+Owe8Qy12A3KC0W9
ZO5tw3DXAYy5qCmkqOZlY5uBFvqQAUU3zmTM2ktEafYeYBuCnFkjIfx3HZa9zQ0Q9sggLP3vrxMo
vS66vWiTtuQvvLEQgszASxShYit9LORTngpG93Uj4++bi1CijrpyDPPy9GR9GdV+jL/fIFFLqwAy
c8mOym/bc8ipLgQMCncRKUGeDliXMEvBh17oaLpPo4caognJTib7MXCNIEArxa0+u1Vvm/S6daon
HeLMjqPaermbRaaRN1zoZaFlDEMGARyzZ9qwVOJJxXCr4neRGNftJO2nThVVSn+9FhftG8MA5QWk
XkECcDncNs2VKm0rBOEmW3+S970rv2RX/rV51muntc1z9it3slN6JaJy+mBJuDzLQDahYGKAko0i
c3yJPMtyJ5UyDPBgGDNUvPEu/aOg3PA0FWq/KC63qOVvq7mHpiRp7osxBdvCnCk1cZUoKu4UhKZu
UbvVRGCwoI3hksFXvaGpe1TIG12W25KaBoXdVkn45Jtd8zTMBdaOyIl1UP34v9/HS00q7nz0qCyH
j92ffgE2+3AxtBCsp5oPTipBtx1vrdYIzIU8VcjjlwkQxuK+h+bL8CjHJ5o0NiWP26dg2eRf1gZ1
6yB0Q2zWZG+qqstSQ4trVA1oAeJMpdl5KU0hTiVZll2p2fVUp3hupCAogM8oKs3kSE1ga+AtB5kP
NGh9aelQ/BQ18zUMWXxU3/3vxC6vJcTbqaMd0cz01iPcfhgGO7evslvtJvz936toLvA/LvLVRS0p
I61lCvwi/RMYJz/a9/6rnu23J5l7wj9H+eEbrVD0pOxjfemMtpqHJHGVGjR9yvM2BnfLgH0BDSUg
88aL4vKQdQ0aJkvSL4185Z3a6eeQkr3hz3A3CtuSfIGz8dUnxRlAN5iFBmILEiHMs6WpiBQoHYaE
FkZwIqu2Gn7fHtDXOw4IdFFERZhIwf+YAfl9DRaRAVtjvkE7gFwd/NDLB1u3nFBYab58LnsMVmCU
yXuCzDeo86UNsq7cTD0P0z6rPCvxlOBgaLuRuEVzm0Vu4R8skgh8Bg5f5cVI2SZQX8osLCrAq5vm
Xh5t6Zk6kzfsf6Vn3T23oR265v5VOdjBEXIzaGgpncnOHcsZPChMiz6Ht1nXU8EGOjR0WVXLvMvV
dY2MJj0E4W57aXlGZw3BbJ4ypL6vLF2vXep24xF0XbhsoV8W051kOU1x2Ibj5J+WCcYdj3gVNhMb
OhrzJNFyVJE6Qblr2jt5flPjg9XcTmg9bX9b5Jhq76U0oDIrcQr5e6MLonW8wwIDB2cGFe54EDAX
hl8ZQdwRjDcDvyCaqO1eFVgYLoK5FACrYOZEn8nlYZHnskxUYymRJWirz85yJCRIXtadPSKQ/8A9
jiOPJgHmPNaVJFd+goYZaJ37ximbHhR6kJJz0HqF4QY0sasGhW74T5A+5BmCFTB7NhOzD9q+BzCa
1ai0V8iPuL1RpuemvFL+ew0/TNrnINmjGE8wReUyyDIods30vZzVKymMBMZTNCL2iFV5akxLM1cI
Nmtjvk3zE14ivvFDbg8odBag8Q70ekzMaetQttck8jIm1F6Z7017FQ/ftk8Y7/JBz768UACZKEJn
9kZZ6tA2adG2a/kaSlbq6HfUq5I9FJCuDMdg9sDTKKL7403iEqZDghVV7xZL2D1KIYnoUoiXJY9t
C00uR5KfC8We6NUgYkHlTKGyaJB9sI6A64YZH3jrlUIygNVSBH5VzXgqW2PepSZ45rdncvlLzClT
QG2F/B8edgt7zuVBDmQfD19QaTlRHtnKFN0ExR2amW4kpbwqyU0ok52lwz3eRuVkg9AH9wn7JW0x
drjlddiPaKQH9EVDNNJ0g+iFTOpBkoyrpnyqg/DUh40LhxccYhquqEaz4zlHieWzFocHrdMcTfm5
/WFfNhbi/Ui1QdAXtIBQYma8moL4KqrdcxgWFKYV3bcKskqNHB3zLrhCQP64jfZlSzFoy+8rPw2+
Tmx0kLB0+uooKc9xfaUP4f0MzZICzRTEEmkfikbHLHaezX0c1cBLm3GXmeSuNBqwUKRe1MY3Y6Gm
gmX+Ep24HB9bwGZBjdA0I+ha90qLAOxT3fypzF+jqGnta6yPwWGfmpYfxWUOnJaq700Sh3Yd59IJ
TMLXapaBRXUcDQ8ycQU677PMa9X+j9SWicDuiUbLWNkmgrq6soy2lnaq5Zao1e3QYzSaVADEXUaK
whZqIk4LwurLbUNVI1PphGUMy3NW7cbkHneIbdSvoag0gLtBV0jaJdIgmTSfRyBR9QUZLmXc5SgD
yyF+l1h2MIiMEXcGIbaHOD3kThEnuYTTINvSRv2yjhWQoP6awfK0s3o20M69ffREUMvvq6MX10kp
lwRQpak8WurwLdYRIh2MY62LSMu+GPNld65GxdiUJpbyXG0xiVpA7zVqoCi/+6FZjWBE/FOwwmGs
Sawhvz6EZYPOWI/Mbg7hXTUs3Rx7o0qf0CSegbYDreIiH0Y0lYxVScxw7IoaU1kRRK1UWthp3aE4
v3CHHKKg2+v2tWv0YzbB0g3RcZSRsFG0KitKmSpA0+Pxd1oqDiq5bq0xOLZZ9ObnGcKgTfcn1iEX
R/Pr0JJRyNK4ceW7yGG/amjo3f6gZXQXF+jl97BlJr1k5uXQfcx6bitQCrVAuZ+GhqcXO8lwU7Tq
NoPAAPBmHModSGogiAJ/hNlRUpHqZMxrrLRcDDa6gDwI97hzWbu4UgShoa+5BQxwDcZsq7SXCqsf
4Wtn1YlAeNRwtOh6yNzCfI4MO6WvIbIa23P6NVTKYDJbKqvmFr2MwNSUqzy6zVpMZOm28WMC/7Vz
teIcyIck9pra9tvzZB2U4SpsH8wIjt8pCkSlqLwTvJoClmpHkiYSkhSf0+jB+5A0vww12UNt5L8+
2z5GjRJJ1JQvtKaM+VPwBiBRAZjYRMWSkX9DIPJ+e2Z5VwdCiP9CMGaPBsTw0RaEiY0bu9FODS7/
WbpTkhdfFsRTRFDMJjVou/Dz4WDUIA4Ks/tGqnaledKlHC9uwczxF+hzWMwebZvQz1JU+DgwRI48
uoGEKkOReikfZFGoRuwQuQhmQMlIraiRcOoSOKJwMpws8E8lyQVLxLtzQV3+LwwzljpKC7+am8aZ
8/NYPxlS89bkN0XaQkRntEONCl/ai3vEmrA1InPaZqLlctwCsctHJywO9DcGR26m0r6KJLByO10v
Umnjbg4V1HgUpDB4CTAuTAs/tO1GzKUctNcxCrAkc/DS9ga90S0RpYIXL+XL+FZgjBdTpkEe6BHG
F5XEG8E5H2ao8i5rxy93faDYSo9+l5eC3qMNF+SOIItPRWQZ3MsZbFb/Dpg520E+pwj9YsDQ1KL+
+6g9gOE/az1Nwg1Wev5Q25Z225jfts+7EJc58KVpgsK0AW6NgiWkROT+HiLKlborqwQta5ldGuBg
01wFnsE2NPe4rEbMHJc866U4n4BcIsQv91ezMe570YuGv7RLuwUcJwRvl629cuOkYZYLKegaR51l
F1QOeDW13dv2QD786a/75xOEcewHWrcmHdvGUShUM+DivFK6r6XrTLvpIyh2vlJ137Q3VvGzpYJJ
5BoD9ROaOSdSlWhSTwFN0tbpdBmyVk8IRJR2LTsGPZSSKUqR8PwZg6jQNUCREKp1GGOgl3ksBzMQ
pfJp6s8ttc1o55eDnZLK7tqDuC99iXV/md5PRPZ27S01baYciL25b1XPKO6mZEbHXuHm4UKthIbZ
Ekm7/9xGs9y2mgoNIxSIQPCOsQpznWUzUva1kyov5RjaNO3tIeqOnf+NDO9NNR+2txF3Yld4jAWo
kKiPhx65T53OezKPe3WQvbKAzjDtb4PK2MsL20CquNuw3B20gmUMQDb2I5EXWJVKL5L/o0+r0G7J
tCvIu9Jn3qCWoocI9+QjtYxrEhrmClsQ1YUQSGtnzGykTjtVHZ+VuTxH4MuyrPkmVp4jZTqMAT7D
nKISDhzKR6n0KifUthp/XxiiJkqukdCWSDJqgSja3S6NhIby5i7WrdqZq3Gfqt3DGJLj9ixz77N/
IQxWO6kv8dKZQ0BA3WHQb+AVx8ne0tB8LPB0uK7/Cog1eJ1uZoiV4e4yfCdCUVuHfA2aLg65MEnF
X8Z/pg2E5JfThj7yIpKXZezbQ2/cW8Nrq4isDf91sRoPY+Byo53lqcV4TMjO9QqxB5SdJulV5CM9
k3top1YDvKsaUfOGEJg5/ihF78pQAXAvtx40v9DqDFKlQ49+lXq0J+NAqpvKFPh2oillbIDVF4kV
SwDNVddEw4Af7M2mFzyRuSDoRYZODP6hKPFy3UieZqO1rFuOcoQxKvfaZHggqRFcTdwtv4JhDEul
GpMVG4BBYNnuyh81uouCAnVa8c73RwEYd9uvwBhnQqGtWdQTwKopt6f0puw1Zwq+N4UoeSECWszp
yqEwAqWG8w2gKL+Lh72CQZkW+C0FOSbRGjEmSS9xASQxNoJs4mEdZI+hPO3Amv64bZb4MCgtRlcq
GqFYOq+qLMKsmWGWIP9lD2RCgPRxBL/M/4bCGIo8KesAMfXaGVv9oNDwaaqifZxTgTgK9yZD0/U/
g2FMRReZadBZFDYWD8o53Gt+7unRocU7pYI0oOhZJJo7xkBYtT9oXQE4tPBBO6pUezuORMlv0ZiY
s4ooQEiNEVOXoU7LrVUaxnY0Z9+j1Jq9FpWFDZplBuKRdO6etleN/zTAVSUjYAxnj02iaZ0UtsMA
Kvu69fT6NHceGE9tUtyUxRVt3di0u6q2A3SAbwNzr+NP3I9Wk9URy4O5mvoEY54V1U5RYumPIg+E
61KuIJhbcuqlNk0VQFg5qiExitI8GDC0aE9JIHw/dTtj2qXBfy5UXFzKFSxzEMw8R9lZjy2jS+Zx
LLuXuU7325PH3ZUrCOYQ6EbUNXKDRaPFuc5yVLA9mUJlM66rugJhtj4oHy1pAi2mg9gmlM2OzdI4
qhK7wYIZ40ObXM3SYXtcok3BHIR0kLO8UwGZ+yjEMtMrv8jftyG4pn01KubCMoiPZJQFm1uhHiqv
z7lf7DvjHIEe5G+AoICI2MZCQ8GsUWyEg68RqQapPHrasjhwVLAh92NuF5aIxp57C4O5+h8sZqlq
CG20BsV+yPQTHk+jUrukdUnoyMrfRLrB2vEvFLNETYpmqbwElEK6axJMTqw9jBnSxnIX/Ojr9EiQ
eB9KXyRixt/yn7jMumlyMvZxgulUYeM7sGuhZSAYB0Gcm2uJV6NjPAyS0MEny+gsMHOnDyVYfRQU
gLT6rqypJyxJ4m/Gz0Etn7MygnPXd1TJMKg08HrkCfpyT5p3zej+x73IOBpKumjLyBiWWrX2uLz9
qgi5ieSxK0QSz/+fC+WfMSnsIyi3pMyPLGBRqBoNxxD8qUkOEj1nhp5kmjzO9M8oPxWaqNP3K43C
h939BGbMPQQcUmPOABw1kGeJ/zQ+DXbWKNstHBKwoO+z8rHvJ5v2ljvgyVn2YJ2BhK9KoEHQmw+j
Vt1NmSxK/G1vKRR0XK5x3poa6kWwxm383PYn3bpvi/AqTl8M4z2pDcFK8402eBYUFQkwqK9eohFl
Kss6xZ1XQyw3guROMdoRaexcOY75d8iy2jR0/sLQfbSSQUwOHdCMRRgTX1UjKOc6iN+gV9CDMnFD
flcidm9+AG6Fw1gAqZviuPExNBOcHPkxgwKz9DOtD1l/Pyl7RcVd+6vunqv0Hu1e7vYYuYu4wmbs
gmZVamssdzqoflIDVVPJS4PUZmftugANWKKeSK5dWMExdsEoGyVWWsAF2e8qutFKp7Juc10wKO5t
u0JhrEJDYwNNSkDpk/mo690vpfvPUobLmfwXAvmsy+2YyjEt8wgQUVW7IeyaRBZh3rTaba8P93aw
kAZFQZGmUZXZg2CdVts4Q7+dOhZnSSNnI5NfjNp82IbhG7cVDrMH0TWRdD6BjSHDK3Ik0ByMox1R
7FYPPLl2pe4ADrgQXJ4C3OXYfomOrnCZ/adOUtN0M3BR0mbXfXXlz8TG49H189HOk9oL6fcmD3+W
cWuXlWnnXXNtmqBx2/4O7r5cfQazLwnU5MjQLrYs7a5KrTw1qBbKIFutSiJOKK5Ls4JiNmdG9XLA
66t2uuyXjo1Tx3jcoZB2eAVR6eF/GtYXHvgm8XOUnuK41bsgjCBu4tLJkTWB68k1IsuBAMsWaGFY
RV1NG43YHLBJq2mvNb9RAlKiLTCSXb19ruVGcLq5N8EKjVkr2plJa45YK3l4V+tnoz+p9GXwQ/SP
nPJyN7UinRgRILNiSeNLWlEsw8tjOzCcXDorKNGvi5uMeLrhEVE4iGu/PkfIlujqYQjZDjXEobdA
BIBIwxy3T9s7g1+DsMJgnAq/QR1JPmJQcirf02igdpMWPdo51d5V0vEGcoO3ctv8rMkwO6Y2Pzf+
fJQsH/HD6DaqFz6zOo29IiW+k/cgVBmmAhza1JcEt/BXpgJ8JbqsIO23dC58qUxNfamVMxNSsSlB
vrgJ9uhwQgtNUR7UGH2IVXIV9u1eKxNwSMJSxcNxbOnfBIHWH8HYRw3xQORS8RFKcT9A0cpARjPL
ReE5rhlewzDmUGszCdzJWHlcXLW1a5rreXgxJMOJ0rcmfpaLg14dq1lg/fmXzL/nl6qXl5mPTjo9
rLAXYnm+kpAoSkvtJqgSkfCoCIfx4UxLjsvYxMlF2PZA/MKrTJTXa6KoO98cgcTHlJHnM1hOGXRg
FSiQwnBM47k3ZrvJ3K5F7+HkgSZHNkTt3txFW/qSIQIDyk8Ubl9OXzCYo59oWLQ0cVJzsovuOkM2
EUoKY3ge8gNFtasEkbdcFxwNrp1YAS+/r15ZQUQhDInUvzOZ1V4ah/0gElbk3osrBMb9SMNMh++E
qRwtBBXmXWn4bmIeCs0UXMDcWxF0eGgooRS10cwcgjmLjsWArZGHD3rlRUjdy3BDNQ8twAIo7i5c
QTGz5o9qL+f5AlXda8pgG40M/uJ4t21gRSjMzGVBCIGW5VkvRdcUKeYIdYNCflbuzYQyWdD0mgT1
7QxIOKDqiDRYHgV8wUF0PUFRQgZbTXNLUy+GsFhFBFf9V9LiD2uMphUZtZg6RIku91yZ9kmWmIBs
czs56w/TnfHU3Kh3/k52F805tLH3x+APvLjt+eQd6o9mmf+Ly7oyap3ksfIRdZqPlunpKMGM79Tg
1CnuFAvyWF/7KC8HySYWotxIeni+uBz31A48M7ADW3Nm27jLrjLo7NHZfpXt9LnaBS5oCFDCLwmy
AbzzsB4ua5LblkSGhu0zj7suPk0TwlBPVu0ayvfteeVmCtdIzMnTM5qrQwAkNT7BJHdT5xL5pOuo
USCH2thVmeFUopa1rx0SzAwzh9Cy+kDtJcxwYxfnGX49WnLtMYDKjB2+ts/+w6klNvon3O++F4jS
2US0mZhzo85JJPcxLDZ44Hb+k3EXvzau6UUe0m77AAt6H7uWqzn1UX+oXOm9BTHDvnkrsbshyH2A
n0TBlhkfD+RbvYOk7SkSPYx4pn3p2TcNqkIzhO0/RUPTnMRZjDtsvPGjEcwEomuLZ6DWrgaz7nWe
tak84fLIfVsHgYiU7X1hyTs3trFGYda5TvVIm5crKoNBhwSbmZ5BpqCFv0iH4olUglyIV8nPs7wf
6E6fZG97d/PurzU881aQyhHFtRngtUq6SmbzNKR/QEj62kwiTVzRdDJ2se7lIs/B/e2Y052uPE/9
Y+v/2R6MAIJ9FsRd2uVmgMGoyeyokQryz3k3p7m7DcP1Z1aTxnbtzRYN9W5YJg3cXHiR4y7urGOt
3va6Nyi/YuVUKK5sZMdtXNHwGJMXhGOvyCFgA/2tRt6sV+519XUbg3/w/31LsK6abqGrOyuxStGA
yr0epEyD9GZZw6nW1R+x9dhY0WEbkX+QPxGZAzDRpE41H4h1dfZleIEZhCYEdyMXQ1kYShd+nC8V
STlEkpVhOWRqF94UdEB4hGpF93N7JNy5UzRqQYpZtXR27mRUAEF+YUGpDHeS7AmiP1CnVyUCoZrb
ANm6/w2PmbksmKcEFDV4C1UPtXbrJ7tkuo6tb5l/P4KbZRuMu/lWg1t+X7nSphzFiWwAbOpnVCEf
66RBL7igVJdrjVYgy+8rkCToB6S8AeIPlQeaI0eOKN7f1i0KPQTbTrRYzEPSCPJYTWRAgRKSUJSs
eO38YxofiXqSWkFuiTt30PzTQaWNrkc2NG+2zVSmPu5yEzzA03ClWG5UibrO+T7ZCoXZDrmmllK6
PI2tc3hbH+YDslfH7FxCvyi2kbgt7Mglx9yRztlOzuz0bHmqYP2+Uq8sXsvqG5hd0nYa6DUSHIH+
5y00cIIX1PT9entSdei6VW7v6HvTmZ3p1fI6h1zNutPuNME3cDuE1t/AbCLERsesCTAPHVgL3Gxw
9Ifx1Oz7Q/yj+hneE9A3ekiDKd72AeF7bKuxMzsqzdXJaCrgQirJkmx0/p3ag/rL/9URG7kleafa
1Q9kSW9LVCmbXiYqeuAenhX+suNXh8fXtCShEfD1xzMFUcOrfz3EHtZe3kGK66E7+Q/qDQg6gh/b
AxfhMhd7bDSlbuRYc1BaRwghaOdZ8oQSrwKUDy99NTozQfH3SDC6qP4R+/+HtC9bbhwHlv0iRpDg
/spNki15k+22/cJod7cJruC+ff1JOu6dliAeIWZOTEzMPDkFoFgo1JJ5C8mAFOLpcyV4vi0/lk+3
nxjP99V/AkP0JlQTe9lEcKpm1PyjIsyGOIEjq18zlRH5y8jbilpmV53R36P7zvCdoGrFXNN+AmpX
/pZCzctSkI9koDl7NpA3jJvg+old0mKef6bfQekJXlTmttQt+dPJhQASSMpc8w3/wbSgeac3Tuu/
y5+tKz9J+2LTYtrazR6l/bS5/isEXvGbRePkR7QqeGZLCXZTQahlHJSAaS4Uz//LvXWytZxHYqCH
7+liN1VdgPKgcnX1R5uKQkLRAS7We7KWrC6WNgWgyMmvRvGbzqvoLz31IQTpJCIi7cvXGcgmMaYO
Skuw6oN+mltTHSU9MwswLFgMqrxSFyHDqzOZuJkdJ68gn5vfLTuzd7HaDdtEm1Kv7tDq5ZSkTd2o
nUOnmlP6o6hL+aEISRJ68tDq2TZs0k5z2DC2N8WojrEDbRDVMzFF+rtL+mhAKJOPv7Mi0f7QsI6D
RhunEfZpkE+zr/VdMUzp7RRZ3QgW4Hp+6uxaAXOBnL6HTRXvINHc4LUcN/leKjr7kMo9e7huUxfn
gJ1BmKdD3lMz0TLH7UzUyVqfL0If5iTFG8mYMU9Q2TtUxuudqqLmMllW6ExM62+uA1++44CMXp+F
CBxDmReTKHFegjnCBA0+eexw6+W+SsCjI+/mGxbgOSw/N9vriBcxLQdIzk0OVHIgLf7m3W8eVTCC
myKZiAuPywFw799Wi1pLgh2h38cHiSGT0Ksfy+j68a4v5MIPLDiYFMDEt4H/4fsQpaqvunjhn7eM
yu+69K5AE33X14KW28u4ADgov0EZGcw84PnjCjqlFiYI+nFxgOR38EE8vmV7NXHL23AbEcfe6KVT
bCDDIXhRrW3jKSx3TlnSKhotAas0N6Cck9TfEztkmCO6vouXTTBYnkJAEK8si7N4plsM8/RtRTXo
MPR1IbuU0v6Az3z4ijup2cpaZ0WOkZbjp1Vo3V0xDiXCkh6xEDoimxuk6OunLGXovm+lOX+pYy19
qDKp+yxtaRZ8pSumC/phkI4sHMR4jnGREkbDqmRIBzAfW4MXS3BPogLh8hfOrnGw8kPTCMyDUJlS
bZPzAwNVtKGvYVNkcmvFJ4Xfd8Rpit6phY3wKwcMyhDdAKe9bYPVlvtOellDzveb2Z45ffFRj/ct
Q25ZsGdr53sGw4X3/TBUYzKBo3/a2Mcoc4jLnszb7D58iN32C0QJKRqaAhRSvEoQWV6GC8tu4ukC
aRGoqlm8nIampm2YpuDuV476UbvRfMlPPrXHT/2uj5zeTXdgCO62U+648U51p22yGUSMMSsmc/YT
uK8o1e2YWNMiH1C8G9YhETUdXOZ0uDVyp5jIca8v5SJX/7VIxYTQOeodzYuJI1O/+zREr5SVm+ps
Qdxx0jiDLBmFhdJdd2AGXirhft5ooNe4wbzLIyg5f4C6131Vn9t3gacQ7SX3cUhSpmYawVLrt2RX
7GLL639oUIdxlMWQ3PYpDf79XXW2WC48osgZ9NmiUmChCVaW/GgU5UJEa+JcSiInRpsvaypIujP6
ZIvq9/VtW//M/34Ey4GehHhVSbNqnrCGqogCW0Wae/xhgGFZNCq8ioPsEVhiIbWAKO8cR++VkvYY
CXFzyGHooxNZPzESbWMk+/p6Vq5dHb0C/+BwBmiA3nPCwyZ3I+kBg55or5E6kaUtV+qFGz7B4Cwt
NULSjD0w5ugpCaHlmvuFiRaRYdvOB1I/xsVOtn9iPOn60kRbyJmbgWZFKbYWZ6FhaBavqkp2S3ar
io5KtIW80VE2tXaH5YXWUS/v6wjCvyJWIREGZ3YTm8OctMCoo6fZ2rLBhfioKHZY/XpAlGshdIXU
Ks9t1lkkjrQGG1bZkI3VPTvegv56YWI15ReU1rT4tc6OTYgXFN5qXfYsiYLAyyrb4n8XfjXkZzFD
8Z1ZOvm8WFNB5ZTB7LsqUM3HPg+gSRSMlRvmyJ1ArU8e9xkLrhvKWkyo22ShWoOVooeQO8FWp0Y9
xYhxa2/0IHj4OecOnmy2mznRve6WB/lplBwhv8nyDfPfxSksd6iJpCbYBciDGRsIqG/HIHKc+nZ0
u7fqWN2aglLp2udwisYlaEwjnadaMVEszLeldkBnndV4dS/46JbffGVNPBFObecWbRcUvX4rSk+b
D1ZfOikKmGMQ5m/XD241JDlZE88urUjVOFcEaI0TbUD4gSNL7s07hECJgzodtGjeIq/06NNRvUGT
feINaHYVzftcpvxgtKe/gotK2NiVbUhhPvP9R4xq/7wFKdfR9v+QXROETr0pMTN/ezsK/OqaT1gE
kTXwxJhovOasdi6VlFkyQsGs9uq6BiMe+JOfru/w2oMWa/sLwtnoMCtWWk9YWxv0nr7t7iCi8jPf
D17o9JthC84OAeDaZXEKyJlpVys2aRQAko2SBeFmfI4e2ds4u4rhQJLkP1x/NrSoFITu3/PH59cs
mvE0u1rivbhA8Lxvk+0genGuHpOKFwEYzZCo4VVi2VAnQzzCpS0KQnRRQATRey9Yx5rrtv+C8Bx7
o0XNZJ4B0pbPIeRsYiFfsGAZPMfGgDfclOS4gaSqdCCeYXQ3oeg0Fou9cB4axFPBF/9N8n9+Gvlk
4l4aoA3XKnvw93T9e28GarqbhleBla2uRgNrKOgJIA/4/cw6uWc6NTGjKcS307njrxYuInfMAC7f
Icd4N7vl4+gKmdlWz+gEk/uULNC/9UYEWxsD7Su9HXzLmzdsn91Vu9aNAn0nGrFcPpXL7fy7SO5T
yvS2NiAbCLqXTfSUv8T7dDf6JRK61zdz1eX/XRc/yamXMUWbJ2D6wEQTjtMEOpbTC7ydCIXL2yQF
nRS1Wnbv1+xFj+GeMDxyRS0vgi37vnBO7MKKSNhmA1CSPTgoXIp+l96PA9FdvBrnoDHs/9sfH+d0
itZGyQgc7VHB1d/e1j4Skm/ZZni8fjgCQ/8Wvz1Z0EzMXEM/2CIcuJ1DL6p3IXm5DrH2aEbQBIZm
aB4vTAOcnXWsBXvCDKE7JXsvpRskfT3W+5PxFJqBZW9S8mXKATMF5dSVeAaoKsiUlu/3YuRDp11o
QF8HYbfdo82jhbbntkL2mQnyHv/L8kyMSBMbAiQyZ3lK1mUNyVMoOxmdz9CxGlo/mPwG7W+ocCo+
NMGgnytBvBJ0eNGcfl7f3RWvsUSk/6CTc5/Yp6ksWRAJg4otJj2sO0WU11ndRwNZHfhCpIp5x56Z
fdNC+AHLQ3idSl/j+CTRAxWF9iuGCIC/MNw6Wqq2GBIDjBrto2Tf060eBv9hq04glnj7zNYlq4rS
HPJiBMTuaFcto+frCKJFLId1giDVUY2kPxaBuovD7C901EOcRVB8XIu5DGgrGmC3VEHg/v1cOUGZ
GyuVSgKUJNKcciHHQRWwUJ2iuENKF3ij7s0NWINexu4lFLXUrbjAM/TFXk7QU0ntE0mGweV9smls
8yj31e1kFg5YA32IZnjJmMMQm831rV25+89guWg2zpIIeVUselafmnCf6YdReVfrD3UWhEqXZ4iU
sKnJZJkTg3AF563yZqjQymwmGJqXqZN21V1uSE4mU4F/utzHhfYfBFpod0c6+CKD03ZVW0wG+N0K
0Ct3h3I8DtXkDupObje9+VCI1DnXFgb5WQjs4TOWIXN6fnBjCWrTsjTRXA9dFeUlpU9S8379kAQQ
fGud3hmFHTJAlFDTrbU3tTO8ZvKug6wIJ3zrl6ng40JMC72+84WE4HlB8stKQQ0BhVirdPMv28Gs
meq0tWN+SAfjmHqixplLP3sOypn9JJXmMIwArcBBiA4nbxDF6CuvVUBYGoqSqgLtEr70VIHiisZQ
M3Arv3juA3DIB8mm2Nn7bNcYDnOLrVq8mpvSfRwce59s7L1IAvfS15//As4J55pkFHKMX2D2Tint
dOL3ao/XyOv1E1yBAevQUsXDmNvyVZ8fID6vvLe7GAvsXnT7Vh0DU37uFMGHfDmbpVlgplvIjYgM
5pLvd/mJp5IbYld5liPX4ORP6avSowc9UVwk7J34Jt6EXuaokPE69H4U5EehINm3Hz6Pr8/xuQ+u
ymbS2AhB3O5mDiDFGGjvyh3addHxbh1+m5ufv69v68rFcAbIR9qdDLq6xAJg+AFm40F209f+VnFs
Xz90Y6B8Jc7gCCAv3TIKpVDPwhMZTlPnhUITeZJqHXM7SI1Jx+ShuuuPkNo19gtfpDNv7A/FTb0q
dFVd+K5YsyLoXVuQDYPaD2TZzq1IlyZDScMIVpSFGXp8wqdM7u6GWWp2ihyKqEfWFnqKtvyaE2NK
TT2ZJVVK3SIGJ6ZW/hyL7JlE79ZMtlP7dX1bV/yohW4U9Icibl3EKc/BkqSkYVXhIG0WuaP8c4RA
o1Eer4OseDQIu8LTGJiLVnS++jkqY8tMG/IYI6TPdAcxuvmIENASWOUaDBpycKeaqN+rF8cUWzmG
1QYkT1HChQBMaYnSAis3KYhwCa5QzJJfvi8maudKtehammGQzm+0HsDBtAPPNVMCiDaj3CrqFIay
DE6A+7bhqVE3hnocgZ/hgn46S7lNo2JRgrSa2ZG1cHLzUA4fIPIK+zApagsO1Uv0TFl959kDHdBM
aCH1gmIAhL4llKHQGT5IqIHGczPshkHSXvOwQRSPoYpym5RqOnu9ikBEzo2WbrohUxWvR1Cyb+qh
26O8X99VyhR1t6UZaw/GbMBjz9MckHaitwbJ5Q8yMet2jK1m18GAwVWi5IhptFlTMHqJWi04XiPb
+MplNgazZk2fsTTpj6wJQTUGeZYfZWp1t5qdjoEOjMfSghpZCZ566uWj3d9omWG89RWtNiSdqALG
+qGdPCWSwEQcQ4h6lrMmcqda7n8iXk2agEQK23XGjIinHsz8YSjqdr6FdNAQPthQyL1PQJ/cuwPI
OMFDUlC2M3U6vZZdTQMz7u3IYUpLPLQFGBsaqzOIFixWTl4E7gcoQxMq3WekkN/Sag4fWdvEEAUx
Meq5sMx6ZjkN9U2vgWMfBTpaYMo5ZTc4RhVM+HY6/SEVweztPKT5c9yREgUFXZaDomnirwYShSQA
J1+BtLhpdikKEFH3RrShfWdzhOG6nlrJpxLVql9HnTY6kCtR95hmRJ2xNUJJ4HfXHISJ9yYe1SoI
NPn8VGzHMKBFEQhb6RHz1c7RZy3if1gFQTcMYkVgQWXm3AtpZhZjxh49KZL12DdB1nm66l33QSs+
HJnVvxBcwGFDstMIQTOB9P9Hqhte0kH7thjQ//KvJ4/R1X+KxLlUmXWsHCQsppm2Sn3TINoWaf+s
XBHgz9NwJUFtCLpa3H7F/UR6BN+L9k8R5GD2zzfGkc65r4XK5vq+XWa7UJSVZQW1OEjRgav9/Ghi
wFCpYsiC57OrjShkSO1mTuRN3JZu2Od/EkmUef9OBfEuT0c0BcEhaCVjheeYfV5VNFrklKQjSjbF
/o255uzkB+35Obrrb2PXOOp3qV953UP+SX0oSeB7d0QDjGvXCUqAOrhrMOKKbvnzX6GHkaktM1eu
mgYGxCG7UVivWTPKUwjuqoeO58isFhB2GGBAkhwm9xOVVdMhD3bhqY/VLt7Xjr0TJUpFS1vs6yTE
KIvMZO0A3EhF7jKbnKHYXTcbEQKXYm4npdOm75sS/rWJ70byeB1gLQRFKIZ4TDEhPAEa3fM1tBiC
ZkU7IeZmRPowe9N8L2iEslplgcXVsecmC3IQL+EWyg3MiLQ0jInXpiT/XUdqAvuNm9syHvpK4GnW
ln4ahnDffxaF4xAtcoZD9yLhKWBQQefgmtWcAiw/4OT0rLpNGamgkVUN5DUlxaay0R8+lTcFESCJ
/AznNEcm5+kkoaoZlvF2iHZFhupA67XygdLt9fMUQXG7Nipm1KchStBsDL3WiL0JbefsVZMrrwCd
wnWwNae2iGoh6QI1YIVvkasi1neNDf85lODoip0SMzfa1q5VRx93QyK6EdYO7BSOO7BGSbWpkAA3
5ejj6r1J/gp7p89er69qpfxrWRbqSOgcQOIF0z3nhtHbek2HEjJtnd/55tY+/kF30C+4TgywoRtP
3cjb4RYs7W+D7YlKPGtXOIJ8pG2JRi67Zo1u7PRMBzaVWge93RY6AJWZ+deXKEDh351TEckG2LNR
FaGFY9EHQ3syROwxa6d1shI+OZLP9VylE1aiY45kM6hpjdYP5TArC7tSHibH60sSwXHfWDxpVdZk
gFPVX5n5q0CkX4JHmyY/ruOsJQmgT/jPCfGVnqTKLUVaXmHxT/tZRq7RmfdImuES2Js+WhV6x7qz
gvhTALsQa/GXuYXrE9c5+l6h2X5ulDVcSB12CopyuAly3bX1p44cFTC0RbFHWdBO4p61te97aayG
sDmIKMGof45pU4UOEdOwp6wo3XJWb1nXHbuhzH2lvuvRPiTZgn7YNf9lE8wA6oiITDTfnkMioh9U
cyCIWUDT60vqgw5+LseKC3lXWtWbYZmiLqlVRNTxlyYpDHka3CKNrtWaKkWcyabMRKeXEs/bdIiV
D5KGEnUrrQqzTT52uaAqsHK/gUIb7BWYK8XziL94ccRFagyoWBdU37HuYIbV5rrNrHzlNuQOYaqY
vUQvFLcyCXVPS+tQxpPTNPf1WabQ1GxGtPubf64jrZQ/l/EIGx0XGE9QND7DG+f9BGHLCV2m7Wbw
ofvy0+69wkmgLyx65Kx8gOdYiyc4ubclEAQQWgMLHKX5XX6wftPA8LqABOTehcrxQf6UBWe1ksE+
x+TMUmHVRAZ8bC7zKUTvmYPXm5e6sase6F3r3KAJX7Cjl4d3jshFfpKsgB61m9Gqh97hX/JrGrmt
M+0mB9KZfnhU3Oym25neddTLb+EclAsGh4YwSI4ty7SPs3QLmsLBcNUW5SEwrFyHWgk8z7B4YhOW
97rRjsCSCqfxZSzMNV3tWNwm3oP52BwjwdpWN9TEB4cyPYqivHoz9NsK1Hfkwq27yZ3hYRLtuRpF
53bhMvGXwWSuQA/egpCjsfyKE+M0iwFpx7krIAKUOXXoUfrUTJBAYG6q/6K9SO/g4tb7hluGIgyD
QNuUs8spgtIXMSEJmEQoefV35cIfED/q6b9+Ki9AOjGNJXmBuh33VJ5DvJXlHEBNBmH7g5QFNRJd
he1XEF66bhmrW3gCxd3kRTna5qgCapL2ckockkNpKLuJCPYw3ev/usWcWxnnJdVYpbJdL1soV0FK
w9toGLbXV3QZUXIYXOSax3Yea92ye9NHYTxNCsbTR8eabtrkpp6DdHDBMpmVW7SrSRCsNOKXwX4y
2gdUG9GJ8Cz4NcsGnoUS3K/hbDQhHWOyhl9T925X32o6OMLszukxJFQat2CddogcVM0tLfxOSICz
GMoFOBLLFmTU0WLCd3hKRpVGFohl0VxN3lPEgqQa7qSOOpaSbiaoTEKH1Bvrj8IGtW0Z5qKjWMW3
QFiGLhOCei533Mj3TEMswa92ioHZQUwOSajFdy+ygTJTrm4ltGH3efgTkpJvmiyIbi7vEWw9ODGQ
BkK8Qch3a8qJe2Bq1xuZhdX3w4+hMLyQ1JhdzDGWXL2GNtmZzPRLUPNb0+hHevo2DIUfGu2+zpmI
B2fNdZz+FO4z00OITWYtNqJALTaivmz/UXF3VtF/2fFTIG7HWyuXkR8AUGWWoIp7Va0NkUunYc8G
Eu0S3t194yTlgwpZKIGlXwTN39u9xD8LRyfyG+fe2JbbtK+gqfudoFFLkFb+VuXHXPGTUffT5J5O
dznxr4Ou7+tfzMW9nRzxrOHL6qBn4lYxmyufxJOaeUaSD5s6i8f33i6Hp+uIy1/kPyks9J9Vcrc2
neMy75fgRNd+J9JtWjpSyBw6uqp8SDLRSNXFPXq2pyDeP19fqFRTQsolMCnYDXSRt2UTwn/8ub6m
i0iEQ+Hum36uu0xb1jSNnQvlxK3SmYciPoK1y0XNRBAbrHBtLt8lpq5lWUU4rnFbmIFOkXUyggOd
Wg6dXVl+1LUM+hLPlvGZDG7GJifW3lh43xWC72PdXv6B5jXTm1HSU2sCdAt15IEEedd5OUg2YpH6
/GWQvuwp+lcsHBrqznwNwqxHaa4JkHL2SsOgnlwSHVDKcRT1Bq305uzOvWBxl712HCb3NZgzeJoU
BkwjRW+OGWSy5krh3koCSb81qs0c+obkxUJ2t8WpXHwTJ2vlDjTuLanLFOBiKtWt7V3d3ukGnLvb
Dvu8w7Ba64VZgHcz5kdDcGVet97VM0WSAMVTFdV2voSqNMmU2rlWwG7ql25IHuNhcAf6mkmi+3T1
azxBWn7Jibdpxz6TxwFILMy8klJP7eOglIr/4NSWtyQ42cC9iyTEOQxT+lGKiYIFQaXYBWtl5FgR
/GihaR+p0gmmKNe2D8k3FRSm+FfjDdWq6lyRZCjKSqRwxxBMHS1kWaXqMdQ69/pJre3fKRRnnyrK
nJGK+ifybXntpWqrOxn0r7zS0DfXkS7frfgUTqG4PTT1gvZ9DihWgGb7g9gPRnnXVXta/kLhWJ0/
ZOVVCbek/8HSJ2XEbKDgF6z51JMfwGf9ihF9cpj9R+jDfuf5jWztFXCAWOQhj0VtJsu28Z/fKRTv
vqtQa+woYm4zm18pfU3xVmdG75WoclklDXrt3yvoYHftxTrRWguReQ5RSgwpbfoQB1noO7vpXqAD
51V9+F8+hBMYLmpSLZrFCiSqXESRty3TghkQ8ahv65wI+g1X9hCjDBj/RwcqBBf5BKoUZ//vuEx7
aPws1GwPcjpgjI/Mh6SVwDJeQ98S3b61IJ5YXiPc4engIdGRgwa+wes/FGVn0DynDCWhWHpSu9x0
czRFCKxxMXceRUOmDy1IJnJgvCLpXIEIOVfxMM6rV4h/y2BxBWVx+GHZExRtc0cRze1c1kNBHIJi
BSbwdMyjIK157sQqBkWWupKZG1ulo2LGPet6p5tNCEchnzroW5vMfkygAq1LOxV6waYZ+Xobb9o5
cepouIsLjEkZgz8b5rPMFMeysk1mp0Fip15Z2G5KRGOiK54QP9mGEwS/2NL0c/6Tp3HIqrFU0ErY
NF4ZIhpJnCz5nbeP153Tmq2hFR7FDrBMoOd/cR0n14jZF1Kc9hqD1ttGJ0gR0l00PJMUb6J2a+I7
/r/BcV6XKfUsm/MCF70wmzqKfZf09zR8KYbeyf/LM0BHGQeKaKioqAqflMnLKh4b2WAuuG4yy6mR
QU9SxWvIa2w5jb6b2YGF/z4EQJM/GuwwRaGZkG8539GIdPpIs4G5fe21KrK82Z9ieh5kkXzTilM/
w+EcUpTbg1Ep+Ix0a9vbN9Ch1qFAqcxuVgqbqFaCqsWzgukOHE54b/DWGI11rcXAMpWHUXuQRpfg
AU1id6EZ1+3AVDxWBjX6xRJ1Y/V/rhvNWvwK4wS0gYFisGVzRpobZmLk0/htpK38K60+TB2CP9sS
ZII6+oC6TTYKvos1V3gKyRkqbcOxaAycotGAkni2j7kqmshcPcCTVXFhATXUadB7QEgV3Vd6HUhR
FfR1fNDT7EdPJxGj0WJ4vN89WRLf8k2MrCmtFrtoVsPvmt6b0BXKaHSPHNhNqXZHKbICG4nKVntr
LFFgvPbQOj1DnmPVZjaEHW2slja7tPKrBERT5ZPU/Q6jV4vuWXlULL9Wn0HEL7CeVeP9u88296HE
EiHFZAG5rhJPgk7T3NK9biT3tcFemjILpuFpUulGinovTY6T+qr0meidKdr85Uee+NlUNSY2lNj8
tPqdhY9dNXgQF8+Te1CyZv2umPEW+9GI+i3XbhFMptloT9XQg8RftdMUyWOhAZUqXtEezeYhHIKk
EIQNa3fICYrGJQbSJOyYpANF13Cnd7hdg1nZEv2DLM2Dz9ePcyV6MGR0earLCBemPrivJjanQlNA
NOba1otUpBujfJ1s6VjLhSMxY5/oaNrWqWByTADKP9U13VCkoQUoRMxZ/6KHtwkelFDXJPIeBMWO
IeKfWxwq962CM2Ghm7eQsAQR1Lm5oIxhR6RGxALSkLIlDql3k1AXYMU6zkC4D0PPjTxsVYDM40OL
V3pmQ88GMZhItUG0GM72Y8lSmFkuONYnWn6RC0dht3Gu28WKNzVkELYtb1QwXvCmXlQYbU9NBEwo
6GrZq818KK5OeoIEo+hwVvdN1VRc70im4GV8fjg2wdwFkwFVhvdz/6cajmZ01EUksytfFRb0F2W5
oU48xpyiopRJQJFMJEqhbGD5RuhX3XukVu4gkkVbu2PRnKhgCNOAr4S+wjlcbaGkRBY4MwfxyeeA
6Uh0Rxn6ozlvlcEfuo0ksou1I0NxyQTPFkr+yJicQ+rMsrRsCQYx3+zFYKG3TZ9Fd7W1r7RY4IDX
vmBM7eNTQnfpMoZwjmU1lJHQAhbLqcPSna28UPZmQfBKb39BKryGB75ukGtWAvNALysCJvQ/chs6
VQYEaQcgov0baihQTNCivYLJXZL96/4oTAacQPHve9QcUr1KFyhpWARxtxL5oULPYGaWqI6xvio8
oWx0daImyIViDcaqyzHSmTu1dfa7CCP2aZWK9DaQpjw2Jgl1f2JZdDvoNNtn82zujYnk7UaBjvSu
kkq874g2M+UBrf5K58czrXpPVqH8d333174eBDuKvczrodzE7X6pj2PTTSZDhJrBkAOjedBB25iB
skFl1Bnq9+t4a7aM1hX0cxDE/Oi6OLevyOjKvmyAR9vKSRna1N9HhOOG/GDFVGDLq2tD2Rc0FMha
XxQ3wMjMOnVZ21zVyo+R0MknZnmooxLDsnN5l2Ys3mLxol6IlaIKpIIxxWdjQstGsuV8jWEJTrAh
Rdtyyd6JdiB25unGY0keCRk9Ot40mo/63fV9XVnrGeZijydeUDPnutespnQh/OPM2ezl088lYadn
mdOi8bZF7fs64lqp7gySM/FxGqLR1BbI2pdB9qlt8nmzFCwVc1sqmE4vd3Z0QFKmrYKifCzt1+s/
YH3JoH1UID6NmJkzXdzz4B/MOtA7yIeSeU37ZIFFX4UWL5La0SRwU2vJEVNRUZhFXRYdDLwXppla
xUjrluD5McJXq5CnJzPSlOMcj0Rx1T5r3wdDTbdEy/WvSu/sn/ZIe7/pQb3hjKjk7TCnob/Bj+O3
gbTNerKSVE83EtOGwTOqnlK/7o30h06l0csNtfESqVa+ollFFktRIuW/PFdxgv/sIB+upZj7KkMF
hprIaEwlW2bfTf2uq1wJI4Ydhp5D47UEiwIKIsbvsRYpza/dpWf43GXDZAvkSRFOMJp3Sepq8Y8y
cSPZneIXqm5H/a0USpWvxFhnkJz/GWJE/2QxGkIeaf9Hnu+07uu6XS52x8WkZxDcdV32fTaPMnaV
UpAKoz9DVgId/e92vs1nr16M1b+OuOJUQU4JJi8VXLLgQuX2URoUe5jVuXRn+2aCEnBvOXb9GYcb
U3hma1DI2ihoaQZtDTLK537GrnPMhUVoZx6lD1Z4+owujdRXSe6Ms6ilZuUOxRgaRmkQpSr2RYZI
a8HjBx690m1zVPyKPSJ9P0l+9dX2+vat2SFGnPD+g7tehmo4T6b0shH2mVK6WqejCb0wtS5ztEyj
3tC0bHamRibUGW252BuS1Q5enmB2zauiMf+3jfCosZ7+ksXnnbhxiJprcq/K6Ban42Mz/2LxW4ua
45Si6jKL6NhW9xdcUOY3He0FMTD61qM66bDsbG6YE5ogtzOU4o3Z5puUoRXh+i6vfXkKOI4Ielp0
7WJEuo9oaKFLDp9FhWG6CDRAIHgILVMAs2KgWI+yqCMtNwP/6JA12WqVOS1RT8WWhY5Mjqif2umn
KiKaWfvOQc2lguAK71rC9zn3Bab5NPBfuxYIUorXcoLiQHMDSt9cGjc5ozt4/+tbuFYsXsh2Qf5i
y5hb4pkcLKmuS7DG4w6Sv+R0g2jdUbrYAYdEP0IFxX5n7DVSX5NCwKT3XVDkfdoJsMmlLsayS+VW
BbAm9W7VgYxD8hL7QQ9/EqhCVkMQhzd2tdHnLYRLGu2hNt/i6H1md43IaFfDjtOfwjm7sZ3yvjPw
UyRIk+n4LgcFPVK5p8s/E7Nx1XpL8n00e8XkRBJ6691FMPj6OayZMlIqGsaCEHpcjMWZaqhGmlrh
T1u2n+j3lIKpjb1fB1nzSniJ4ZNRkeDAVBznaonZkhzE/VA0R6FlCDLyM8w31mLIdZBMN3XSuwZ6
X6+jXiwNzR2LnuryFENDO+/f59I2QL+DEZKEgRACnO5gZyCVwI6/u53PzAkooDAwwC2E1xG+oXM3
hyGOiObqDCJ/DKn42oF6ZKd6xe0UZJBXmyGaQr3RxcSpC8nxYuP9vHEtX5Tnvfh+uR/BJQ5is9Rr
TcZg17QBMzrYBD7t29BrDvGO7eyD5VS/0z974qT3pWc9Xd/l5U9fW/9yCiduXpktWqc11q8bkzPK
qqOKOiq/t/AaxOL8TyDUqrZ6S8HqMH0HvUft4yMJjPdf+o11D7ZGx3hs9/FH/sie27v5E/rukeYq
fvjz+jovnDG3xdzFas7Q7pJV/IgaA0LJQyIHirrN8z2Dr7yOdOkWOCju5owyuQDfE6BMJ3vHvLox
OuVn/rLvX6Uva6s9talvCh75q6eoId7C5CqCLr7akxYj8uUTRpapEjlmZ7sl/XV9VWR1A08g+FOM
Y7mQMHTussxT7isnzjetJznm/XNiOr9kh34Zzz9qR7Ld2s83lTeUmFZyOkzXGHfdbSIa0r6IGLDJ
aDtBwoAsog58digdErNUSxTrNOWGDDeF5k/WF0Np6V8ve2HDRR/1wsGBfzjXp2d5N8XL3HGbxCyw
u6jfFr1dz45Z6EbkmTa1DrGc07vIph3zapZXd8OQZcd4VuObLCc524S1IiVOVUEqlhhhdiTgytqT
ZBwnZFbGamuA4zT+aIYB3XkJS6TYN+J4IqA/iPVjZksJ6FMbYuySpqmww5kiifKjlw4I6zNVzNTI
aGBAv+/5JxpOaRTWYAjD4K8u+9PwP6Sd2Y7cyM6tn0iA5uFWyrnmsl1V9o1gu92a51lPfz75/OjO
VAopuPdubPjCgJmhYDAY5OJaqeuoVSUcu3oyWNSUK+RO3WtDAzSyLcyVTOk61GMekC1ys9xj0Kle
mk9g/wmiHAbNQJaLXW1E3oc5KDmyj2W6u72hi6YY5gHqhSQEYf/SVG+FUpiGUGkCKBhsQ0qDo5/r
NJrbfg1Ys2SKncM9gS7LDFRfmgpzRci6uIJffsiru8zU8xc5rE2qbwpEFLeXtcBvNNX2KKfzGYHP
/j6+Z0G2D+qmq/KCa8pJP1tP2aHfaNKGx0NgV6Ed3ddb+Dvuvb250bbxlkD0nu7XxscXFnzxG2aB
T4qQuPE6fkMb3mvam298pSK+stA1G7OPOkSi12QmNsb0yW2e4K4Ig0+3v+V1ML34lPNpl7IfKwQ4
MKGOw06S4gOyUJs/NwHUULXAiliaOIe3GKAAC9XFhBAau0A3IOuIVlaxNLSjn9uYBeyWam9aC9go
trG/DZ+TL+a9eJS9rXSy9mTruT2ubc7Slzs3OTvHVWD4UDdgMh6Z4U/Qb1ipLV5n/8Dyzi3MXMxD
jpbGJRbKe+OT78glwlnaK69FO9l1GwhDHfPJOKWOuFZinP7hyyTm0vDM73iFBhTRytQxX+LndsNw
p/lVu5NR/jCPxjbGvPUmvbUP7uoQ3aJlGjw6nVNuoDkpg661dR0gneXoWWCr6efwAxI4prY3OtQ4
/Y/bjrlwEejcqxZXAKxT1hxPRnix4qasAT5KT0Pb2lLvbURokvSN6e4HV9+vgmKWDjSf1uQhzsuC
ouZllGxCP7PyrKVQSuon9qck/N5Uzu1VXScLWDizMfntWXAslVKgCYAN5teCv9vqXfQ2ob924K6K
7ROJNUUbHkpM2F81GSutnjrD6Gq4X8RT/kmf3ELeFSYa0cOfdrdnpmYL8jvZ7UuB6nKi3QngzBL/
kw5G3LdsSUcn1inGlWf3whfkaDHoqk0gcYoZl1+QMXdLp36cOHn+VChwlaoMrw17NRf+fKvgk2NI
jvq2rsji7Jx5sl4YadTC2A2D/BBAsDYGjz60gJVavN72ioVodW7q96v3zCvcXM3EscbUoBd2X6VP
Q5N/vW1iwbnxCJkaPVRW1tUbtlATcrocE13rbRJXeY6YFvCjNR2/pVhP/3cSWqIjrLGqy+1pkM3p
vHiAwLPbNeNrEN8J4ZsnHzV1YwYIEhV3Y+904WMeoyj1+fYaf4NbZ6GRuih7RdNOm1iIL43rtWYw
i6ei9PSCODdCgvfmcRvtoz2Dt4M97KwXgXcsFFKN/UXYrwFmlnZxgsqgQs4b/gp2KQqC0QaRBgFy
4sF5yJEI/kPKCOgVZAcQdxOw7eX6tEbLXJ2nhRPkb1p2GuWX1VRx4c1oifCsUfMFun9dxwGpN+iJ
pPM21e6ibmPZ6a61+5fgYXyhG1oIu+/yYa3YLC8dapiOQEXQ/wTbOzvUY65ltVawsIQZ6eb0UW1r
IKuBzRRzYyf2U7uR99ZjflAe3UM5bM1j4sBeqdkeFONrP+Z67lLlC5z9GPnyK0djUuZxxY+BFUiy
7LBFb8CDs6N+Dnc8J8UP4zVwPB5IgfP414oHT//2lQef2Z7fQWYaSFGK7fYj+ns4wbK2LWz1ufn6
0/xr3PdIStSH7l437PDF2GeTStNqLXEpUpwvf3Lzs2DUFGqYl9NeZFvrk/JBJZN5dW2P0zn9Vnh4
kV/yFcz6dVUPNlRCEu9oXHuqHc9Mctl3XsmMiFTvB98ZttUDda+nqtpGz/2KsYXlTa90uiQTB6sx
J+QdvCgrxzInEEYHMRHskfIsc92393EhFEB9AaBomkShJDDbRlPLiiA3JVyIqd2GXpC6hn/5XUiZ
eQowYWQ/Oah0JeY8Xa6b+lWaGRB2P1Z7/13tbMjwmVH69Bx9+FsvPFCQWMNJLR2NC6PTOT7zDVnw
k9RMMAoQa+8dALOT/x6qr/m78SAf5CcgU+XOf0juJKLfSqbxu8BxtWJiO2UBeCDJ/y6NG9bYM9rL
3CtTWPviITyaJ5ix+x/yM2nhS/oWbLRj8DV6Dz6F+3rl+lwIULomM/02aU9gelbrTwqpVHzXJzdM
H1z/MSgeDOvvTj78sdsgdwSMishLkWc+vGFGQYocbcTTuXiT1A89/nPfp84wgcun1uhVySGtmnqI
1DR18gaEVrSR0yelWcnPpl2Y7RLvA7BnFDYY0pi3Y2RGTnR4vXjsSXsp+dyZ+8x4V/WjqL26Wmwz
TGHf/mhXB5qxE8wA1ZmQe+zQpVuIIhK3pGZQ69SRLQ2bXEptI9j/b0Zmr70ih43a7TGiuci8MSir
pPtqbXuuosY0QKOSufD4gH1vntqKUtfrfR/RZwD86iubDmDF7WVcufFvC9iAaILp1Hmtsm7yPGhl
GGf7wtqkxca0XiWQm+KP22YWtoS4x+CfJksTp+T092dhws3KnOw5h4WxqG1mUexuePf+OBmCLUMF
+gWeF/IYEMqXRoQq87XSgLsp9ZUXRuQ3WirtZW/lnb+0lHMrs2RgiDu3CWmEOykKNIzI7qWgeVKM
Nd77RTMK34tKskrxcRbb2p5SpD5CK9fG2n3dKw8G3NxwWPy5GzOtQySbGOlFKj6X32wYBVkvNVCu
FXRrhHGjUGz4em/v/lWZgI2BV4SzD3sQaK/5JZEVKXVMHbERTdt1VrDNxgER0InuKkRBrYPeZK3e
dxV0ZiZnMSA088Loa2AKMGY4mbgN8u+eW28iZKtVCLnLvRas3EbTv3gR5qiVUbbl8oWY2gBjcvkl
jTHTc21ijzTNilSChKyDKSDK9/povrb/gYFisjex5knyRLw4vxp8V2ncJpmIDWF8auJtrsNpu89C
JzO+RLCeSy++/2F5K/3ApVWCQlVVHnJcGXPeDe6SLkhKSkxKefJ86AEnPsm7qrfsbA06txCa6GlM
k0+qjFivNfeaNIrHIsMUV/8xUdz7Jo4a3ot/N9ba3NqSqWmoS4R+nytj/kZV06xieAZv0fRWtCsp
bx5Mf6jv86oQ7Nob/kOkQmWa2SNQO7Bwz2+oTjYryWWExillfQvXr22iewlb+u1jt7RX6O9M6mKU
ca8SWwtuY7yHzkkmRcYmMjwDzGP6EkgxiKs02w1p+vFfLKLNoKCurtKbujwDhVG2cVlAG2m22q94
6PeyWtijV0LMYUa7Sl8jH1le4b/2Zi+Tqgd4ZPjYy5Pgb9GvnSrtTz1kaJVQvOjlGtnUQkw2kBb6
Z3mzIz6QXRdxxAc1047p+M9AeHZZsL39DReNkPNB5QbP8xWzTJoNlgnrJjdyJB8L5aVutS2E9yu+
sejxZ1ZmX85LmjIKJwRD78s7sXQ/mrp4UMafXlCu9H+X1kOLaWLrJ5mh43TpE8o4hOEYDkTi9jXu
LARlBdtfC74LNww1ObrL/I8+4fzqV0N1KF1hYuMSpY0vvovBu0tvKXWrlyL4nhgvt/do0ZyBk8MD
z9ikMlvT0PuQZ0+q7dWYn4zoPlb+Krtiq//KoWVtlU+3rS1kgQbDzSQBJDZ8xVleU4pdI1bgJZ3I
sn4KsblV0mDlHbDkDqRnCoVu0jRj3qTnEImqXBFrebwexSbdNN3wjUou2qrayj255A/kTwxrM6vB
qMb092epYCDBXZ8aNOtDOFEVBYWdQyXHK0+A66IVt+O5ldnloQM5S62CBdWxmvwljJp+cnulfM7k
dvgiCaOB5r2e7+nVx5QkjeouzOkQ2mkZWk+y1bWf9GQrd+3xz3eST2zxYoVfAI2Hy7U3MYQ3sQ8T
pmS5z0qQP/fFl9sWFjcSFXaFAAJB3Rx/LXtaag3lZAHYcnBqxUQK970iFT6jSwDRar9dqw8tmaTc
ANrbpLiBC10uiqEvxa00gnAQJx+d+D5Gyks+cYlQXN7dXt2S79CMoTjCbQZT5Ox+MYqWGRGUTph7
1CI719S/rTo5UeQuVsLj0pGjPc73M2hYMw9zuaagVtJsnHT4gFh8zQpmyxmRWFnMdZFr5qMzI1Yw
aK6vcxKE4uDG3R4ZOX10PM239XCTFYqj+vvVIc6l0AUwhbyD2WdGWmbBRBK80hg1wCl5WR8DXTmO
QXPvxv1hIC67ZXOK1HJze9fWTM4cpM30wU09TJZlwTywbvfmzxoVHs/dApxLg/8QnHksM+swvZip
jF/uXTsMrepNjP91GuwbQ/xIxfyU5bTVDPmhHoKNkBjb2ytcOgLgHCddI5qFTJRemvSLsddCVMoc
gx6KOoq7IUnv1IxSuamtVFOu0a2T1xg0QJlapdw3b0rKBvMQWcMZQJESQfHOVskVDG8XRj97wxaU
x8L9ZMg71VgJqUtnj8olyfjEkHI1geaDeBwjdUI1VYYtpckzxOc7F1zt7U85Of38GXVmZj59VjE5
COcBZsTS23r1m0Dduch2PqwebbhyFS1tmyaTgfOiYa5r/sb2NEEK5XhKkHsYwCvX/MsqOsMR6t63
Byva317Z4nk/D5QzL/Gs1gRzw27pjfIYlK+ZaWRMd3X7WPN28hh/7Ufto0yeQn1Nc25xoRrs6jAi
WyK/4dI/Q6ZUOgAXE2gfdYFYtrMQeRlVthN95X24uEje+pR4OHmMVM9MmZkwjN0IiEmva1M61Zbi
xQ8km3lvQ2lnod/ShpVp650cPTK74L/KvtzcmSi9rNRprtfMc47DyC+ZNILmKY2mdFqXkwU41G+3
nW4Pbrbx4GVK1wbWrz0WQ7C00oeb3llzQ0rbaY1iUd90q/tU/9YnMMKkB56q4GhWDsf1Gbw0Na35
LHfSJCtXehVT0lDalbW1MtKotRRizcjsWmo1rSqkCQCUuFuv+mEJLUw2K4nQkg0QHAQS6iU6oexy
IYgElWLvARKIkGvS4/aQGPFOEdZoOhfMADjlEkAsjKxhXnoeJG7Y/Dd9W2V8t0R1b7gcOS/3VgLJ
ip058F8RCHGdwgQYxCK2nwu7Sui3rram/rJohkG0Kf5y08zJYAQLeuyq0Plqg9s6opkxwaTD6Fk3
7p8fYwmoCCMbFFeYDJ2/cLyi5AzHsCQGKLol5pYJlCh8MLNgY5bfdKi3TKSkxjXk7HWmMDU5eMlR
xAXwPqdm0YPKD90Aq4jZfc7L8k3OudhEOvMi0lEaKmyJZ21vh+WFODFpoekWq9SpQs7TBcUL42YM
MhSjxF2r/IiHbj+Sngxat7ttafqXLq82HPFfS3MvcYPMq/oeS7X5BR0abp2twITz2H/TZG7zbbHW
PlgzOLtw4jpzwc5i0K+KaThCNR7DbqfL74Fhbivhw1hT8lj8ljKIEmbEQCXML9SGkTCtr6LMkXTQ
Ff5LLw8b0bXbNZ3sJT8BBvZ/dq7IQ8ssF3NXZ2GhpFDTfVet0XFDR9A+EuvdFNbosa/PHRAOQBa0
LgzjGi2rBXljWnQ6naisv1CaQXlXDjepkncrmfLi7YlIwtSMmXAjc/BlqEl+bBYkklRUTooJP2Lk
FVu38r+5bffXaMlvTIQ4cpY+S1TWbrvn9ZsHvgaqThz86S6bQy6M0e98D+YTp9Dv5AFqM89bsXD9
HaVpRId0iy7A9IK7jPp9EVNoaIhfOfNv9iB24TaqE8uG0XeNaXJpMdSOoX78HU3mL206arEApTlw
Ty+3Ne159fX2OxGdnWakXYBQEScnZr1psWd3cVMih1C6xKpeq1IoprU7I9HqnTDABywKT0mlaidX
7u4lQTiZZnkU5OxLUYwPuex50BUTayr/mR6SSvrXnjK5PrgCGZknKu1K3LlmSyIpgeeKixaRMtLA
WYjryhboUOTDWSTou1xKDqIP7k8XN3lrOUGPOkXoOmL/0xu1TSh5jtWu0Yst7Dyi1TLVJei6ebjP
IlGVu3Qgh4m0Ujp5rWF75assySsJ9rIRNCvh9qLRPI8+SL4WST54hDsOj1uJex0dMnWNaPc3xnq2
8XAky9NYLXfGVW2gitUxlC2CD+qIO+HxB2Po36Em2phOUdn74Wf5/jpBfdO7++iptOO3T8Jn/5R/
Mzar0LorVOfUgOG5yZvMAFg/T+ubsEglJWLBWR9tIR83hmn4o+4PUDlsyrLZDG75KuWlaWvVWqha
/Ng81Cbr5HBz+gbS7kIJNGyrofV96GsHfsG72F8Ddy6cY5b4r5npxjk7ZVpaQuLWYCbI6DTF+mPt
B19vx72FW3JqTvJ+Z1xHk+ckJGaRj1EisJ96+aq6j236oQDt6l/N6kNVD427kisuPOClC3vT5Xa2
pHqoTXcIwolwY5OVjxGU0JThJcg2TqrwzULNuvsirDIoL31I+glQCU8wEqQXLq1GbW4VeRnDdHVA
MtB8EbeZI3/lPaRv1E1ybPfRz79uf9clDzm3OFsnKp1ZkgOuojkjPg1KdoLp5SkQPv7cCo07xktB
eFLXmkUWvbAAmMbJxNQ0bMt6OBZltWF0Zq3sIvN95qceQQ6OPUhLmAum1Z7vmtVFvdln7NqTf9/v
2mMF4FD6lt2rP5loXoP0r1mbuT2UZS5VcqzVOybZDvo+2Et35d34CJl4Dwjy9jdc8g3YQSeMHyij
qwZDF5p+QT7PIUMHSql+8Xa9beAamzbRz55ZmNZ79vUMpkgbMcECxCfxsf6QHQYEaK3aurSJ7tvT
6Hynfvzn/ToQLdw4TJ3zQqdWdmlVDhkhbfWKGCV+lrSTIm+7eM0vFlJRwE2035nRncZlZufK1UrZ
LfsOatVj+GQ+fNb/ko/W43gS0aJ3oAXdMA3kCGsEVEtnC0jVpJgHporQdbkyF9ndDAAAMQv2mrTU
bU+hwrFaoV7I5yfk1j9mJsc52zYE3gy/zCd6vCeY69sNGWHmmJ9BFUZ74yG7L9/0Q3FnHceV0PG7
Rjs/beeGZ6dNyxkgyBPWJ++/9Rgen9L7jqi1Uz5RMvuV3xcIJ0G9WwMxpHP+Lpy2TePE34fNYGvH
VQDw0hVx/nNmx1GHFtoTdX5OXW21g/Gpcto7yL238qeJUmfXb62Neijug6fo3YnWeGcXjQMCo7GJ
l/GCvNwETzcziyohp1O/a9AQqxhy7V4if5O6v0pYNrKVt/+CR4M2m4QY4YagAzf79nELO6s1ETMp
gYhsVG/L3UudPQcmFAphAOB75UJc8GWkcyeIBzztDCNM6z9zMmFotYJqEGSWaYswqPkTEgwChfzH
E2DcfPSNwKBNzwIq2Jd2UkXKXT+AOLA2S+E0dnJNS1rrVzpH16BUzIDpmBiCCXoAfi/NhL7h6Uk3
cDS/mN+M+3pjIEmFzHVgIy/WO7BCnGTJFh7MnbcGh1gKsxe2Z+e1CMuhQDSEY+NUfydv5X38rNwl
hW3ipBbENw48fPkX8f12dF+4Pi6szhzGjAocJsZqldz17Vu2xnCzcACQkacShTAVoxxzjKLcGFEG
HAfuwnKbi/RUIuAkn6Xq3o+2srcf1kayFprHbOGZwdltlUeRVef5ZPBO39f30r1xN95ZW+FXtRkQ
mbDFu+pw+xMuLnECllA5QZp+DpIAU6h1tYhvGll/aqx+T8PM1q2/FeMH70zblYy9aKzpyS7uG9wc
8GfAv3bFw9y1adFFPEtJ4Sd27u4xgdvm9roWPZJlwYQEkHESl7k8DWqj+JnGf45HWRyl+zg4BuJD
Ta2mccr2izzY5vgs8yAMvsfNviW5Wst8l1Z5/gtmmxlpfdsXKXSGsjsKJ8Vo5Ce10H7eXud1zJTB
/hGg4eqjOa1MP+IshiUC+tR9BctbE32CO1YPT3V/V6tPgnhS1V+3bU0ZxeXdeGlrdtyALAhZMsXn
ofluqPuUuZP+XgoerHBl89YWNbv1pgpwo2YYqhkQMx9D94vlMqn1mqX3vbxy6SxUvuhJ02un2mxR
I1CnH3P2BS2RKa0InKjjB+Yx89+hKnTCBBEzA9qTVNsP/U/Riz+51pqLLl0/5/4xi9elEkmcATw0
jMStwJ9VWx+NYO0WX0ilfiNeGIEDI0qyeLm+wRKHoLem24e3cp2bjtRHGyl4KrJsd9s/lhY0YWv+
z9LvL332JbVyDAI/gXs1VsYDRGQwHoXbsdNfb5tZWhDkN2AJaLTTVpx9tziSirChqeZ4tCwNy/vR
QzYuUmBinGslQ5AWbIFLstAwYNyClH728SAwTmLFw5Yc5ndN4z2Pgw5tW2JTpNlFUX0QlWeJyeO4
kG2rf5SlT7pe3nuVZhfKjzKKVpa+9IQ//z3zT1wX1PKrht8zau571kpbtZROWp6ewsh/rmiXxIwd
GBRlAClAiZb+cbQhV2IohFqFPNHLzd4cXSsPUVczC5BWlp1Ix15y4OaJYdBPBEoXX29v9II/meQz
E94cPC5DgJeeO+peOSR5gDVo7GpOYvx9bFcY3dZszIK05mZRbLl+7pRBao/uPh28DQJh9u2VLLrR
2UpmLusVeS9KFStRYQWrvwpM78YbP9z+b1Zmd4GfW2gBN6xFH2DYBBt4pMoqm59vW1n+YlQi4Bic
YJWzI2FKY2jghtDSSRAmIJfOcORgrYSS5Q/2j5E59aXfN504ltPWCw+p+pQYh3Bw+mYFfHh9z+DO
lOkZD4ZjBeTwpYMVqeGGvcEHEyqFvLw+5kpx36h5jCi77HSSu5e7tQ7S0ueb+hxMPvEYgNPw0mYc
GlFpJVw3phnSTrXuxSTdW7X05fYuTXt9eVfzXiNkTSEfQ3OQfhEVoTTksJOR3T4MIxOa7o/bFq6z
gamYR94IIRl8LvOWqd9VjVwqvJ4MM0g2XYsSe+R3KGtX6bduCBviopesxL9rt5juajCMtMXgbp4T
umh6pTUjD3QH4qVjL1h3haW8hKX+ADvrWlfqen0yKpvU9QBXgC6cIwVGUqvaUsnF62DTWl9VZes2
p0791ojOn35IDFHSn8bUCK7zOyZwJaWpMrLhvPno9a9uefSat1I+jWs0P9c+cWFofnlUWWRoccf9
LJUfTKfbfb+/vZLp6F86HYJL6AZPxbyJSnLy/bMEoFLbMatrnYymvxvrZz3dC/576R2K7i6X77xq
pVi5tEPn5iZvOTOXeWnYlHANIhUzOIN4HIdy7wbfhB4d2jVc76IthukZMAClDNjm0lY7TppM4OOd
UXyrzfCgauNLppRboWxsoDErecd1kJjY9yYMvmnJ/Dn9mrOVaUIdetl0K3VdgorTrjO/uPn29mYt
naVpPBJeE/5Q5/rtWdiaaHnAxNlkv7ThtQjv/QGk4kqZcsnnGL6CuYIkdCLivFyJJBVJqhiTFelF
dwNaDC+3l3Edw3mUEMB5Rf6OQrNP1YhFnuYFvKXQ3er5F9n96alPSnhMhsiO1uq6S15wbmz2VqCO
7DdNzLVkjioCl0fNeNG03DbEY7VWC1hyAYPaFKOrpJ9Xg+h1Z3ap5vPhigL+gXJvReBQ/LXEZNGK
MukkMCY73RiX2+OXmUZHOM4dS3gZrNyWrVfBEP84+2GLzozMvppZdAKRFiMjhzM7VsHPUTqJUrRi
ZnFzgA+Qm1I3vmKtTHOI66MAM2ak3SVwYByoYFS26vXfjEZ/kD03WTlCixahdAbnBRSEsarZ19PQ
6hNdriM3+Wu6zivDKYSj0OWbOtvfdvOl00oR8f9MAdG4NNWqaV2FGbSqxXCoomMBk6ClkUKumFn0
hzMzs+Oqu1rRNB1m3Hirt18b/zUP3m6vZPGj0ZNB6YGmxRVK2gp9tQSw/5viuw13tXYSLRdcKKrh
K6FhcTEEH5FpJqLDfPbXhy2nUxIW01Voig6KEzIn0KvDyv29uDVnZqa/PwvWcdKhajeZiZqEQrXT
B9tB0u06+w+hlLTnn+VMH/bMDoxoyPxG2Ck1H3k/8y0dvf+y/WcmZieVQrWX0tyB09Z71YKnwHoa
+5V6y/L2/7uK2ZmpVKsptMmRKyna+d5dE+0LDzpANbPb1ef75K7zhOTsk82fEZA3dlWhYqxJfejB
umkccEQB5pvemJvaSLbtqG4KvQnh020P0Wj9b99znjUg+Oa2hYd9wmsjf27VvVutdRdWvFyTL90C
gucgMnNsxKW1MfwnsbZsYw3/u+Lj8+meQs86SZQxInkbq9625k6TT8ZaAWnRN5gtBodGxcWcD78o
4uD7Uo+VLv/ppnYxbNv4JXY9x4Ai93YUWqgPcymd2Zq5ui91QW+02JL30q45BY/ZIzJqu/5gjDZU
HiQPz83B+OO382SUQSw+FhfUnFLUV42KGmROeBU/K1AQJr+MtQg+/e4rlz8zMSVkZ1Ei9OJaMV3W
paeoYPzope+R5bTmJ7ND6UBd8e+FetTlgibnPLPm+nUsxQULyiEACmz5a3pX2saDsA821l756/ae
LbvHv19vFmiNFvGUTuVNWwpQMgcNYi29Q/7daT8y7e22rWsCL55+51s1/ZizlUV1X2mVjzFxOCRb
0QneVMfbGo/tqTygu/RFsK1tu61Pwl7Zl6/BJl9LzdY2cuaglee1YpHxaf1SOwBgaPt3DYSwpHyV
84dW/g8vjvPlzsIyUMOo9FSsyan6IzYGxOBkdTeU0vH2d13zmN8gt7PvypxSDniR71p729L9rKUb
A9TTGB76ZpPphyzgDvUPrrg2RTQt4Ma5mINMR6n3tXyia3fL6K21wqPVf9bcySaj/VYI31PoFOVK
BrKyh8osNmfuWPlehNEGUvgEuqqic+BKkKuvXZLZSbdSnl28Cv49+3PYCWNSRSRO4SVtmCOCVKOs
89dYMFZWtfYpZyFGFmptbBPMiNlPLXTy+mQ0LjXAg985g2VXa++HtWXNgowX50juKNhzhwejfsyy
z3Lx6bZbTj/5lnfMQktbxDmlJEyM3ad++KGsqpZeIyYvwskVAtl0PT1sMWD29ds4CK+SFdq55L/A
ULgddO0uSJ/ymFHBRF87cWumZ4GkNOVCDANM62r2piTNfYiwmWEMp1gNTqUlOmOe2pmkb7VeXLkf
lv2fLB9NcybWfweDs8OewhPSKDWXUSioTiz+FEN/7yfjbtKPS8rwAeqSlZrQoq+QQDAWxaMZepLL
sK0wKdjH4XTitG6rF902lVT4pf5LcRDKlX/MzA622pilFQ580zpod4lpOmUXPLWBvEmUX761Rsmz
0IbCe866vLNV6bz8AjWhIep+E3x7EgbQj8VDefBg5jlyA52QoZW+hsc1dMDi/p3ZnS1TL2ulhd2C
tK+W7DqJHKvZ1xC6i6MtZ++oa98+hYsX/Jk55XLzVC0cEW+kme1mbwLYYfO9ytAy2aHQddvQUgQ7
ryPPjgRc8WkmpvhlL0d739t02UszHqi0bC3B9tCF6pkUvG1yaW3nJqefdHYU1MTLizigVlDFfyfm
ndD83ddfoAh1fEHZ3Da1tGvTg3eSmmKUfK43VTZt3aOhRTCLdoYL58U32bx3h2wnyxvT01asLTfQ
z8zNnCTJDCVvKswVZCmGeox9hCLNFxOU0Wjdm9k2T341ur5idulFcr7Iua/4cW3kk+RND6Kp37cZ
GTuAFX2NCG8poJzbmW6Os31TMsaea2pLTtZ9i0RH9J+jNeLi6Z+YXz5TzVw2YRKeCPEuTdA+aTy9
IGZlZvbY5u4rd/jKJbBmYna/pZmQm1ldcmXn7j1giG1RrT3eFj/UNIkK5e3EITNzcAo9RZBOEocK
DAmS/7USeztc45pcPLj/GLmav6I4FZhVT0AyhuHbWH8OkOMMKML2PyrhUxhILyaUhbdP0+KnA4lK
u9OwGGWZ7U4K2MB0K3YnGr6V1rP65ywW9LTO/v3Z1vRiOrTClLQFun4wreDJj+ile5mwdYf/Uo+A
a9Skew8WUZmrC+t+G3TwoLBHsD/YniEkdtDUp8Jf62ktO8M/huZa2o3RxzJirpO/kebn7/9/Xngl
pC6GgH9XM7/rkVttjIDXJwh8huhj24R3p/kSrKlmLwAr2SGogNkmICcwIFyeT3rBstkCR3aGFygy
3JdN/zM7QTDu7pJj+u7t+1O6HzbR0bXj0xoCeDGWn9meBddUqOrBVFjjME3TeLHv+EnAYFkfoCaI
hk4UHzpeMLddfuGugs2Q6WiIzYHlXyFsUi30mW8DcR1vg3ajtlB32WW2EdY0QpdegyDYIQACfjvR
SswOVwQTmJ7oFkhArdmqQ7IX4nHnom4bl+OhVn/RLn/UKGqFw6SJvtb/X1onQCKwxhMTA39ebqw+
il3ahaBp1AbRNCWW063URZbdRFntcIjSjehDGXn74y4cDWTp2FKZNgUBf+ZNKTp7NThjvNbwj6kH
B0pKJaP589FR+cLMzHFQChzGzCDfAGJZyomtNp7drU3XXUtPwFFzvpjZLTxG1uh50y2sPSWP8VO9
s+xg+5zuYOcbEV2aqmjVj/YB+hVtjWhxIS4z2MeUBRgHpjp/F/jOLmY5bdLBlWj8xS6KLtb4oxtg
y7m9VwuAXCQL0GClBTtJ48xbCO2oVXrS0IXTB/U5aQF+Ya2+QyYyPQnDQOmgF56puRl3EnmcI4/h
d4g9gIjpbWQHHtJL4Z8TIU4/iaEAWJYgmZg32fNBFpNeYd2t9lMrPkVetEEmCO8d0IO1Vi6/JWc9
Nza7nBpa3GKuY6z3esBRgjY4sl5qtuAPP25/6oWbnWXRJebVxneex5y0oBBjVfhrObSRE/s8beIg
EDbSIByLIdB2ZWxJNsR7v+o++3zb9kKQvfDiydXOXClt9UIPpjaBNjxLsiO3L3X1Kkf3CaU/afu/
2ZpFvLgtpLGvsOX13X3a6HYZVo7aVts29J/D1kLPr13ZxIUwB68BRWcAQRB0G7PltRaMpI0OLxHb
95zDN+4X8Q7UzqcKPINurA0DLPgMiGvouICyw6RgzGICJeFYNfuJk6jxt1lZ/VTq3tEFcaUdtmgG
QRZOAlH0Crw1tUo5CNARtWH+kbYCQpPls7V6+S+EGSqdE3phEjvA1KVvGIGeaKoPgw3yqNrWLKLw
VdT9jzHywm0AZXXiolQe6u8Zl7TdjvqD6yWKLdYj8hluYR2jSltLgpf28/egMR9Xg7l2digTLZeC
sYAVoFWQ1wQTEI2PWu1IETysKydjIcUiTaRLOz0jRbr0l6tPqRv5VRQicdI10kPYeC56nXUHDUzk
dvDOCPUaXPlatGt6sjJeBs5aQ/Pkt9D32WEE05b6oYc8SFDaxdawqd0Ydvv1I9snNqMJf2V7gzZ7
7ODO96Nz0v4aDmtF6qU9N+BnmpDMzOXOU35YljNJVfgJ5QhMqpFDO2zC99txYMl9z23MNtFDhbZV
NWy45ljuAYhJR7nyfxhJtVY9uloNZQeyOJRqQJFAjTS509kHRY8WNiIvgylfVN6NoXqpOJu3F7Pk
kcj46BNzKDjdefBuW7mo2skjLWj3OwtN5rTWkUVNS8lhwAQKQH1tVYsmpwczdUUiwLy06PeGxxB6
kjh9jwLhiXFI/v9tgNAkX2upLVU4GJz+19Ysl1IDvQ11FVsDvcjER+wwhHzYQZ28HjeK8jJQfCiF
7e1veq1EMlFwn1mdxVEdwsGs6hEP7pJoeuD0RvggS1n1zXXN4cGsA+VJcnXtl9v1Zr7z6gY2iFgX
3aMnSi2qM3G6GUdZYmBR6MWjJbVlC9l2hRxyrjQSBBWCJf30K0/fdoGHsGDdhbwoYlnJD24UeF/8
VB1Q0RZqH/ngVvt2e3lLXinDGwXrJwK6+hziJvZd08MTzGWUNzrjYQzFCd6aSsSVk+D6Kp8QLmLe
u7C0Xrp+GRhZDvYXHZxYtM3us5LW0By+CqrijMpK5fkqVGKLKT9GtWGkJLWfHbPATVprgPPT6cxP
uvu3IG2S8bnp325/tt8volmxaJL0meTQFfi356xBkNq2mtKAmFB21NTdo7Th+WL325/SBhW7XfPi
bZUTZGsCOlumHZ7CI2Oq/4+069pxXFe2XyRAWeIrFRza7hz3izDdM6McqCx9/V1q4O6xacHEnvPs
RpdIFosV1/LyLdyp3XgzecWmo533pB7YU+GIAscVR+r043igIU0pB0la2jlmA/Oa2lNHdvjISN8M
1rHoBd3baxb0ZCf4NCdg3A0iLTsBBjJVpYNUy7+UgdmPnRRnH9e3fe1wMZgHD0oFvCnAas4VCZBM
6CFa6I7kcHxItE+9HI9VYaN3ZBaFHMu1PjvgJUsMbmd0fqLTFP1s56KYjinOwoKoumHu2O17Dddx
S8qtpN8ohjPOnmli8mr4SKybXPT6rq0TWQ7YcAPaBayvc+GkA2ED0FPBFVgAzcTaWPZuQQmPkZG6
vqFrkdWZqnA2tcpny8wXVTEf6shTblTPBlEhUB0BD+4Xt4Enu7+vixTpC7e2CYsoWbrcnPCx1XeV
sglE4NYr2Dy4k39uJ+9q6waw+JsBMqyn99ibd72b/qM60d1Bce7n7X0AUjqqH2Jf80L/+uqEG8qp
qDETKIwK0d1v63l+7+8+URPaoIqyv883I/DuBCe4vp0ILDDDCWvH21a10pAY6PDmZ8bvsbgHlqJw
dG1VBLDMF1QqCx4+Z1I7UibxUMP3lo0JiMkyRRbASysR5u4KTBFODdMMUHzkgQASda71atalavet
GXFJp0n/DIuvvMsOagNbOWU/a8VyFD1xjDzdzpgOCdP4XnB6i4izW4/H/tSn504vzeRWqbVFOdH5
62FG5E0GfZ1vABEazm4CIDpDf5JrO6OyHN+MRix9WECQzpXO9BAi/2fGweVzkBCDrQNrBgK58x2R
gTOfaovfn2i/WsUbgC7L5q3ZOdeXfWFuODGcEQCfCRuUCmLS8jZI3Co4dglOwBAMea0fMOYfAZYF
qiHwRJ4vpxuyNG5YmjthaiV+j2alhCSHZJqeSfcWFdmxzjqHAbu9MyW/yOadob5fX+klX9Wy1JNP
WJ7OUy9cSaIw1/EJVuhGz3ZFk4hmvyePeXeqRN8GN3xSJtrsyK4faCJ4Ki/8oEX48noBMQkEz/ws
Sx82OYINOLCtjkblVygbHctNHf/MB0FUvuoBnEha3L6TZQI8AWNui6tct4ZLwP8VAbJjBBM6K7dx
N+yqYBAc7oUjuaxt4R5DLhDNc/zapHDqMYYENxkDoyPN03Fy604XUVqsmSJ9eZQBJoPs1MWFmGId
Y/IFdpC5Sfoyotwgz65AR1Y6NTCJIWPmyAYKBhD+zzePza2lMwkJGrDLDoAtml4726/ng41SGhqk
Fcu1gkeBzLUDO5W5XNGTAwvjACMABDJVhLolJoNhaqofvXarBT5T3dm8i5gzwRJJ70x1sqGjpey2
+c4sdwQIoNe/ZvX9RGJzyQEuyUD+opKiWSa/Fkq88iYk1NB/BeMDWuukgA4q3GpklT0Fgx71nZHe
aKUb2NCsfdd51fCRgd4nEbyqawZKRwgBjw+nfpH/JWOJtE/WgT1P/jU375VpoRBjO7oiak/TVyWB
M0xf6i3mRVnAIkEY1SYkNV7mllt9A/fBV9zs0Ku03xr++0AV37qLKbmVaLPpeoqmHecj8jQnB9zP
eKN46a64tdHLQLft+wQno3+dNwF9qNzgGHmv109q7T4gqsLgyAIQcxG+dWnTjIY+wH1DaAnNmeN7
+y+KiHj74QcvIA7wSrlHqIntsosZlKGYgH1jgOiuVLaS0giM40rmGTRUuG9A6sWAHA9pNKRZGWaA
88eYQAGwlHlQ5LsedaF9LbPc1epWfug7tdvnUyubzpRHxdv1vVyropgGJrGQpsFHIMt4fgfluQnq
csIXVNFGlfd97UXkWEhOzjZh5tos29Ty3qyAvKx/BbYX6R9RvQu6+1jUabdW6jz7Es4CpUkYh8kI
LUxfgSw4u/UncwG36/zqNim6OnbRwbiPPNvrtuatqA1i7QYgh7Q0i1kLXS933AabAWxjQ7aEeoNi
bIFwFIevZBYkHtY0F04NyndLak+5MDFDxiYFbaZAsFI29aj4dhN5U6B5gkNdM+aY4VOAZo7xoAuQ
k9Aw+2b4ZvecSNZ7+RAZv6W+7lIAgqtJ4JO4CwCwytrHDMlVy+kBqajAtcyj9m/eFQyX4g4t07MX
OWw4clKNrDF2dosGsg5EleAuN2pf8sH9rQlc2bX9Pc3fcj6dkrSdFSxk1aBdJto/RQ68NVFxc+3R
OpXBOeyp3FUsmhezHLozUsQg/MxQait9gIeDWeL6Sa4tyADlzgIsDzocvnUT84vxbHa4nRLbhf2H
HGxykfVfW8+piOX3k0eYVdqE0gNEMMSHUnCYTS+eXTSAY5LWRuVdoJurKzqxN9xN01iqNXa9iOtV
R8/JMRoNb4pngW+xuqoTMZwmdIyZrGU4JVRF0chn1TUtpDezeSbSrhIxYaz6+KdGlNMJNYzVWR8g
DdntNnufQToW5S9w8aPqrbW9skQG8JfMdmgpEHgta971aSqfiy4AIWFJYYG3MHtuyluzvRvno5zc
xU/X9XBtO0/FcEqS2wNrKhkLDNKnsNEpIDUb3cWY46xv4NwLFrX2KqIYiy4hFc1cOlms9YlK6v1Y
qGE/wpF/B8alHVH1I9kHj1NIg7/QRlTXYfhB0YnCz/IlJ5JqozUxRQJJsnFjJ5tMBYHaX8SZJyL4
yXd10mo2sOWEhrd5+KkCqLN28npz/YDWIpFTKdy1UmM11boBC2mBtqN2DZ16gSVfu7hIDgKzDsgO
S978fKtA6ohKiwEy50I7GGNB89k1NcEq1g7+u1gs4yFGjpm7R2REv06jmnBEJ5RTNjMmNXMEcQDE
p2O1aYvUTQaBBqwWWE5lcg6QWaSKiQcTJjbE9FVxaMOatv2NnPvD5DThLRpX6kGg4MtecRkX4P4B
J9YAaxvQLLnTktowqaMCtQFVxegh2uFI/iuZRjrXn1qwva4Z33XSS2HfdJmAmEIocX5wcZaGXVwH
qCA5utM/DTrNczqB+fg1vml3mp8DiLR4JBkdQWx/T3Zk0xWUuCZNPL1xROmAtVwh1v7v55iL73Jy
5cwySItawtqLg70xneI59NJjsAU4YHSj7eMn+fH6+oUCuc0Oh4lVZYL1xya1dzFwAcMHQL9B1Pga
ONmu2vwUSFzU9MqOm+r5EuchD7Q+hcQBPfpUoqkz7hP/fkZ1pMDMn4hpdi1yPdtS7tpE3TDYOYO8
1m0P2mHuHUJTWtLiTnfkH+VtSN/M2r3FEUfAZYQ59QULXrE+Zx/A3aECs/xAnP3+gObYqD50zPS/
wv0bykCBhY4EoPeKEDRX9BrFLqTUFloomCS+O8IIs66werQndsbSwBq4pt3TKfV6y8Rk9087QTnY
eK+Q2SIgbdUVHxU/mgJeMJmPOZKtXbPVxwOxnlp5Z9qPYVcAUSNzrcbPRYAKl/d9+VQwnwJTAVV9
3nbKMZmqOcenZo0XD49K/oEsSy8jmTD+un4UFyeBHqYFWQPxBVA8LpKnDZFms4lAstqVwFhjs95S
MMqK8Dsu3oJFCjGWSiBezgv7BWLlyixi9L8AjmzeN2XzMhIVw82F+fLfl4OCporObmArIDFzfpN6
rQ3Q5oeASY7CHzkSz7MaOtdFXLg2WMvSAY8yPhqUwGJ8LgIMUVqG9CRKedXHpD21M7ovUb0A6m8R
vxqm4LlZ2znUJpDVAbStCl6Nc2laUU3pbNQoPcf1q6GEBzuqX0lYCVKhF/EsasHoG4SgZZYZDZ/n
YvKstQkMUAt/7bc5eSR+Npt9Jqr7XCobpMB7wjuGxAFaVs6lGFZjk2hKWvBNRJqnV2bo6lMs2rLV
tZxI4bxBAAiCvjFLWwB1227e2Rt1YWmSloqIwI5dqsKyHtBKA0AIvievCmWWx5rSQxLSgEjpLnCd
Qf6jRd2e3EmRCM5aJG35/eQhnAGXhq7PDCQCdXujBX1DWdXEtOqV1kfnyQS6MDOmOSGiCHZ9Q/8s
k9PBLgWrJQmxzHp6qnIFbfjg7Jvh/GqCq3Xhzi0dCQtEOLpkUc+xuKulW30HOkL0PRR2QM3WQiAE
vDZV8lIYZWSeALBJnEHLtv/1Ri9i9aVN9ftqc8rPYj1MlRrK34638DOi+ilUdmH+GVUTOh4twSIv
HcjvVf4Rxz1+ZdGqvdxDHPhkvdS4tYoEeeptoN0bw0sc+3nnwHH935bI3by+QqUgyyAzbL/nnooa
7ptxa4aebD3YouDiu5565tB8LxF9iDI45QCdy4kbR4As2QYa00n8YsioE24aaZcCrTfRDooK04ku
ENu1YDOvL/MyJ8gJ5u/+wAITPGOt0wfFQa7/SewfZfXCpMZBsz6yk7gfmrSb2pR2ILYl8HJKA4i6
ubZpopIS0vlBlbhyofkmmkGuf9ylKV/U7M+mcNrdsgaAJRK0e0Z8oAaPhfmeiIC1LxyHZf1AJEef
2dJJxCcM67o2g3qCDClqa4w5F8i/R0NPezPrvKkrbhFDicpol+VCTihnmPrcmsFTV7XOZJUvyThs
wF/kVsVA4xhzfGgp7VHiSthHhWpwYvzW0vmoKy+ZLFHN6t3CmFxdmw91UGyub/i6Gp7sBme4ZDPs
RnhNraONyEdLb2q37ftNNn3paPkpBi+sjla+77vddbmrBw3AUXDwovEJJaJzQ10kbIwSZdmPsdga
FuD37XCLdnHR8i6ytt/7jlYDWHcAYvFAJwRJRZQacan7enICUF/PBlAe0HEKMECgXarPelS6vZU+
THMkkL32ki88bf8vmrNh+gD8NLLYsM7s9zFjO80QPQbru/hHBGdDCnBfdlWKwyPt6I+1DhMCNmNd
+SuTcbIUzmQMZiGryYSlMMTxbrpFvep3vEVB41Bvi21hO/fqEygEBwofeTsJgk3RIjlVqYo2HDJ0
KTtxOroNIIgzs/GGKRcgZqw+rCdr5G6oFTSd1SwPqx3vjNm3y0eCpyc9JB3mo7dd+vA3F+DP0fH3
DnymqBFhSzPFbYajaR7M8ed1EQIF5LMCSRIMpFLgDEnl86jdCZ3I1f+PmGjpxkSvJB8sag3gb+x5
WUJx19ZPjPyNzwGaMVRdAJwIIOpzG2HmfWllDWxEK6eHITWppiRPRvVs6tW2NrObfmw+r+/Y8h8v
3uQTiZwOsNyUGVEh0ZxQEHcm6Z5JW6P8GbQCZVvV6RNB3OkPRAaf0QRBkX3XNQYG1mg8/vduWTx0
CFo1QEyjiZV/6NJhlhJdYzBAA563PBt38pSVNJLf5Yk57SwLzmvNB0az1dJiJAPkkmc20rsyCMq8
Xha1bfQ3W3FN4re94OVYzuDijGywe0AhgFV7wfKBlEhom9i60MzcukVzTcbwdjeAstoiaUIl0SD0
qlL8EUi45FoEvIs4HyCQlRtbva1rry1/yeCNECF7iATxSTXJZuHIlpVJDK69C2reNP1UFYfMgh6b
71iV30SAaaDSDyxhJAE4/cutKQynqIXLV9DIQTF6b4KFDlyb8TamoOndGcfBv032H/eBS5zu/am5
6dzsxtgwv6DYcgdJZMGVuBwUwVN98k38jHElD3WtmQDenO/eJS/ca9v2pnzI3rRjBb6q5C3ezd5D
KlPjnt2ELgoXo2gQ5zKtuXzCMoGDtlgQrvCgQmldFVpOusaZkNzaa5vRjVwgM/ZO62Eq516j6kbE
qH2ZaORkqudWbsqCvjZtyPwMZ0c5jG/y/XQvvzP3o3BA9edgUteN9voNdn0rYk++BCLhhHNh3UC0
hJCix4L3S49KiRl1J91IzuAP98YGYewhu7V9W+Dlr4Ygp/vMuUYhwtugSiEWxS6XeQYt92lKidN8
HdizfmdTyTWPliu76kY0gP3dfHGh+idnzPlM7cQGeQJCs4NxC3+mr9bd6H8+mrQDqw5gTO/lO+Jo
Gx38T+nbU+fDQxehzq4GA6fL59ypvmjrwQzwCepRU6Birfc409GXnO+rV/j5e7Wx9hrIoK4/b+v7
DrCAZcoW81+8N4wJpakJe+y7RROoVuNhGor27xq44Sw/dqqbZEIbUsKc3A9QpxG4kWv+Aqhp/pXO
n3qTYXLRhvRA1aneeyqZ/kIC+D9xhzEahTFfTp0rKYuhzmPjZMDtRGevkwjT8otl5NVHRwOTpWL7
wEPDqY9SZEMSyxDR1FRx2RZGuv2E5tx8Fa8V/RXuwmcwd+/AovBqizZw7YE9lc3pjd4o2qwEkE3S
3gkHJyzcCKkDSVRKW9UT9LyBIx79U5ga4PbRBHNXyjDW6mgdnb8AAbbMg/8Ah7BjPGTUqJ3Y6Z3y
AwmSgU4boVVa845OxXOKMrA4zs1x2WOQsH2N7+kxqSkmmsKeoujvpD80BBr53U/B7ViLFYHJixUD
HAQ1Wc7fTNo+CdigYXuVVwvwE+kv0zr06XOqvibA5k33vQiGc/XNOxXJOZxWrA1Rn0BkHdP0od9i
xu6ucIubapduB1BqalS5BfxK7yR0Ka0lHkB4ohcUIK4vfUWpDcTGmCtEjhbxKud5BHWTRyM4b53R
fClB0pffVfoGOUUbfQIdu7NFnunKASOz/Q3Agik8iydNUNXJLkyF1Q468vrNSNDsowdJj0AoE3V8
rhgdG5zbGsjUlglUvtsH4N5xr8tN7aBy7NvV9GPWZYE3tbqaExHcIRZxD1fbgAilYYAJnt12uOtF
HL0rdx9A/EtdCN71MtBz7iaYrEu0uIKQGehZZZh6HZaT+nnwcV0V1lKvEITEGMCmkM/mo7pQybVG
6toafBn7Ee4hQBiAc6sFNJRooezs7FhFT9dlrp2RDWh84D5gLgSjG+drC4F+kKR9VzuNnftFUO0y
q/avi1jLc2FZf2RwbtZsRGaRpZCRVmgVkT2E34CYr2ir+XXrzhMNZzdqgWAswEdeUw70uoJFGr2g
CFg4U1qRooqJjYYHbboNgl/x+FR2v6+vbVU1gF2n4MwMzAVwIsB4OAFzCFTbbfXMAKoQal9WluCF
fb0uZ30pf+RwZjkqYtT0WsgB2kGq3erdrdI610Vcdn3hjGx07yItDuptsPGeq4IEAKAxkBfty8uH
OQmW2dXytZ61Di3beridwnlG92xVHEol2tVE+yCYjHUBnS3iJvnGAuFeenwKMA9UlFnw0nPbquiF
FijpWDt9NoYZbYjVvA5lFN5b2Vh9TXoxqk4yVFZOATKVun1T2LdRGmH4tZNS5sCgFVv883JTpIBP
ogx+yWG0m8GiNTHDksbzfB8SzMjGUjVuQEvNDlUUti+gFDFB9z1UGJCSQyO+L0bd+BnaKXlrJ7Xd
yeNkvcYEgzZupMfdQxykChS4pqM6Jk7UqsldCVJ5EE5Xk01V1sd+mU7l7yGSEDSB1lL2QvSs3ysF
Q+TMlE7dq10HUs7rR/ndzs3tH8YO0WyPbnvdsvkemUFq58mup9opTMmxyxdssVeOuT+TedvYCtUm
bQ9f6jM0fsusfbInlUZq8oYHw80NtFWgdbKo/0kX6vVmQPewgmpaL6jprqg02tEBhID08EL1zqlb
hi4ImRk4Y7WNbwa0WJSgTRytt+tbsfK8nklZLvBJVTKe7aIzZEghTTXc6gDMj2hko2mTymY87+Si
SR9TmWxCC+0e1TjcXxe/Yh8I0G7wvi/cPlC5c/G6oiRyIcHstYlMy6l39OFJs72pEchZyV+cyeEu
jBTY2jTmeNXtGsjKsw+2WUysu2x46nsR/OLKweFygkkDeSD50kPFIEMZyjZsETo2DpkCxAWpOARh
+BdPO9QXg2YYW8Cl4FxCYwxzs0rm2ok6666Sexe93xHGWISwJCu+J/meRgayqm1dTAnPTBl6C4BE
Tksm0yPdwmE5mWjWRzfOUx3CEZ5D8KGqmTJQ024KT+2K8Pl/0xPOvhfoCOjbtMae5jEFdygFYU2W
A1pQkOlZ1UcF/WomDCNqytxz34Wk1dQGeqK1kQual9o4VrpNLUWQj1zTR/RQALQGRDVLPHGu91Ew
VlmyXLu6RPpTe0oq8L0Svx9exnDy//vencri71gQIbaeIEsie1JvjKg9yqBss6TdX8hBvQwBCtKf
6BQ6XxNIfgxzDqEncaTaD+gyb6khNcpvYgIiejaN4uW6vBXXjCiIOUF7jukKmUflKsY0njGDB9OV
Y4ZNGx7zQZT4W7nKZyI469i3OiMTwTsxAG800RSfgPOw7Zu/MPVATcHIJLwwjMJyOxfGtlJOy1XW
688aE/Fj8JRIv67vlrKYuIs370QIpwZ5GBkNmk5rh1nfdSQ5BfXAeyHvFOVFyzaGDYi/3hna245s
0DV/XfpKZhwbiRgOQPfoJebv1QxUowKNaQgRzAaUEduhQbdkeJsiuRu5TS8CU1t71QATi9475ELw
wi+/n7xqeQ8okaleVL4adkGib5Rx/Ac9Ijdl2B90HZgDs74ztOH1+irXNHKBowJrJVrxYCrPxVZB
KKVmg1UmY7Np1fIWU7r/3eovQ2r/iuAMYdYnuWYuqmLI8UMv548JkNBbTHBcX8ma4uO0FFgn+JcG
j0OJXFw6W12BuBFMH3M5+2o170g+CcRYa3qBiA7ejQGSZoyBn+8Ys5BhVvWydrpIYSXNCA6M1sDx
ceU8rQ2/jwzTt3s2Ptld1d9WWZa6mcoC/JGEj6SxHLcTSLGiRgVDcMss2o5Aj5SNWpqcOkrSe0PK
tKOEhK43lFlwp7ZJNNJAlsdD0FvzXken8Ns4qwmmzknA3tqA5J4dKYC7wKxAfBiaen4g+lA9NwmZ
9z1wsNy+rWabIg9kYYx1Bn8aEkBVkgDpVMsNGiJZ86UZWdh7YNoDlkahEDcco+AevBgM76RqDX6m
j4VjVHq/0dgIeHYVQzIoEUX3da/FvqywYCcVwS4tJXVnSYanVLPmF5U1+fNQEbTdkekOoB4zpjEk
/WAwRI80yroy97QilR+00QSoRj7q2naam/l1qk0lp4OVVPfajHo/zcaoBY5+UmSebUT985iNyqZj
efohhbEC1uXYRA8V3KZA4HqvxfDoD4NDAUOHMVc+oFaJ1BSZBY9PBv7pIQ5YddsNdbsD0I3+ila9
IKF10Y1uJY32rWJ3SUHHZBJxsa6/80gnIVsBG8HPe7J+SlhbLbEcckp997sGrJJueGPw+/o9Esnh
jG5dFnmlYRrJUdTMJyYDIHLwmmT2fiBz5Pxvsri7FOZsajILaRiDBJ8m4igaoomoqTObDqX1eF3Y
mqk7PUZuYRkKeNVg4BixkMOYWo9p0W2ui1gz4ssECtJX4FYHPNW5bRgQM4LmEXtX2IozdwCfKzEY
EgGACuQsnyUGX4LE3lWmqFa85psBaARpOcQjYDvnHGtCBqnXFh+wUA6gGy6lkKrIbSbZFnVAwXVY
049TWVx+Lu+SMbd6bGNlMQCAdFnuS6b83GasfkRztyZ4PdbEYfD7X7XnXo8JyCQMk6KLK5i6IKuv
zdSr1OcgEq1r7exOBXFnV4K8Oet0CEoxOmR1I7r0ayqT11lDaSdO7/O6olPDBAmty+UBe3IpH6m4
10A24G6AHFuqZZeoEY12/mZXbb9VYxsTznOFBHYw1bvrCnr5SEIcEATARIqCFTD8zhUUuKGxzQjy
KXKC96BjaeEFigq3qtX/+90G0p2OdhNkP5Gq41uVY7wmJJJr5ihatYnqwiv6fjfG1hZQbAJn9PJm
Q5RhLnmlhUmRryKhIcPqmwaibMD55ta4iaxG8OyvbRyaPtCqjogSDaacvxtEksxMrWAADM4UCsiQ
n1Ykda46W7+un9DKa4M0iYXmewvgb0u0dX5EGGBTqqoeMFfeF44udzd9hvxqH+wq2dogl3ebqmyv
pJWvBPZPgexlFecONya+8Yotk9A4Or7nROnLLomsmTlqMHltMHtlm+2UvPdNVh8HM9otCbYclAx5
boAMPEoEu3xpxyAfqF544AwkkHj27LorWo1pMnOqwQTYHlJzjjb0t+EIECw9AR67bHUiyNm1kz2R
aSy5hBPHu5N6KGWvMCeKXNJZ/8hmSosMebLre7t20cG4gjk+5Fk0jFeci4HJBNVQoDKQM5ONPIxf
DEP8xlxvkcD3r4tayc5jUARFabBbL8EEjwwV1yTTZ0NjYGVQnaIgSF7rbligrhqj31COqN0xN+9f
01B2+l5EkygUzy3VHnMtDBnEN91oeXleBlSP0QNR6ewQxfBy5V67G0NpoiwJPy0jOQR2/SnYg8sU
EPZAWdhhUSVAqM1d2BgQ6RYZDOYAL/XeNJKBDjWwMAP2Q5nUfRJomw7tiF1EAPw9WAIUhbXDXjh2
EB8jfkRy5vywCyRqQYFjIW2tm8ehGR+rcH6UQvShzOTj+kLX1PdE1Lc5OVHfCYArKQadIKqtwNc1
Ffld0puRY9Z6ILid+op1sDEqgbof9hXFs/NVqVNrayEQMh10gXsaqz4G3fi6vprv+VneAhGMylmI
vE30UnHHlrdGPE+pCk5Ie8d0V2Y38/SzS7dZptGieY9a88YMX6ZqF4xPTPmZEBCrZEep8vN5axUb
fXKM2avCjVH5gwjq4PJUMYKNAityXyiqoI5xvn5AuoR62YPfWGGuqsy0QxJnUr8S8nh9E1bloKcG
jj7aufFSn8sZSa/19TdpcxZQY1rgDDuaaXu9MP+z/40VYUkw+pi7VXiCgQhp7GBYSIGnuaDt/Gjp
71NwN+Y/ri/oUnFU7BiSKTYqF7bKiyELFo4dACe+HTITJMCt6QSBEF5wbdtwE4DjoaA6qPINrk0n
oWq80DH11ZjdECTpj2Wtmq46RK/hNIiAcS4vHsD9Mb2GtxqwVxe5QwV1tXFGLOjUYBEa225jAKbE
LK3Nf987Akb1JeWAyg8fUkRVq6VZAeKY0drmwU81e7/+/xdjfH7hsAygnmEty6gI38QEpntkxvMe
HYiGq1U0wOQ18vGoZNNE3+mdwLtZ04RTacvvJ9ZKUYJYy1JIiwfDm5HTNTPLvb6g5RZeLMiGr4Yk
EFBJ+FvKiIaqZjmCXKXTbqXM9pTyg4yPlvqqYnyBGt0nIngRNNd1oRfMO1pmM9NoB3CzStum8yNj
M6GTaMw3sRk7oOWhlYh4Z0X9VI2gKWuBd8P0KWeMbAx8kB68f06FNgky+9Isu6mQwXRFCiDdUEpB
xh+dyHyaNxiHcsLYMQOMZe6a5ehYtuSEc+KoU/I2JeZzX74iXeWmwQM6Y78muboBOSwKyS5ThaS0
6uXJnn3M8vuJ8jQDyEGCxQcn5EGaYeZbLwxjN8UTSFv7rejKmz5lHpklLxuO4zgJzNjKZmBcD/lu
PH6YXeabD1AP1qOkHNHPF9rPiNtCwFig/y5tMpEHd+kHg3cFIE+A0yE2cPW4F6AEhH0s6SF6AyYd
zWESZvSrWb5nVvhlmN0diCwtQRVppXcKcSGwFzDQCdQyDCCcb65C6sIeLKSXioP6zwwIgtj7+kjc
FowlqRP5tafSAsBWLwM16IMo+b3Sw4l6IEiwUD0FvD307Vy6bkuRoQ5LzwpQHmsa3hb3M8S6hhce
e0d71TA8uIlu8+dtSiX/usFY6ZLAcaoEOo5HA7kbbrdDxBqSViILpR6rg0btvb1LnbfyvdylvgjO
ZV0Y6G0WugCEeDyAyKgFnR632GfpCb3ZW+Is8LM5mrELp9wKoSxWrowB5qB/pXH2NsqscDYJlsY8
cx/uJRrdZW4M+tq7D/2mEIVvK7ErdvJEHKdEFsmYovRY3PRQu1VPwfJALQAWbEAHJXBdVopD57IW
d+DEGphKgqv63Vm177zP8SbddO/s3URPo+SPdyLf75IRGxW706VxGqro4AixlqW175hr/GHdYMRx
XyJCpxUNn9pN/fIgKuWtNLOfy+QCqULX7EEBMZ1jP+RbFJ3Quz450YFQX8spQ6Oz7o8bgBzKfrF5
FVyKJfHEPaOoJssIIAH9q10UhgbUNZqphmzli/xMf/jBUXUAkuHjYZ335U54nCsm70wep6lG3Mlp
tRynfkScfzeAwSLBXjMn3MzIZt4NLiajjrYjGtlcebnP5HIq24IXKZcY5HZO5YMj7fPR2MiyWF3X
14fqGYbUMEjEW7hMUatIISg1N3t10/3Kjxpa1SWKyWSn9vof8e5HtO9ugP8hOMdl3y7P8Y9cTodI
oWmJniwQQe/pD6Q2gFB1QMnWU5zRKzL68iBCLV4ViCkpoAahjInC3/m9NFrNKNRFcQZpPpiWfNMW
zLu+KG3VrJ3I4JSln9FvXMR4LhbAIHJovDtlNzl3j++BG/ijC26tW3V3jF9+mXT6GNyIhv4muold
/ZY8v4jmLxYNudhhFIhslAQXGFTOExtiI7YTVcVNKZ+r6TED3Z3odqyENkj7wdvDjCvKtLxPOxt2
yoLUqB0U4Vykp5eJdj04hr3oKVwVBNYs5GyXIiqfSZXKRCnTQkdPZ4QhlngLJtsPnRoPJsqGA21c
VIOo5c73nQjNdPXpgIuJ8BotixgF4O5hpLOONZNcY3Cqt7fVPTCXHM+8kzaxLFjk6hpPJC2/nzwc
MfpxlHyEJOb1ugP0NlqIiMFWRQBIGolMALeY/B2Iu6zHlC3Oi/UvEcCzAm3L4p0t8lxWxVgoQqNu
CmeC9yXqAgnrfoLmhdLBLB5Vtp1jZyq212/b6jOENBZuM4qZSyv/+Yaldq43gWXi6fsa3QHTLunG
8kA2tLMPUUZnr91H9Hag5TY4WjtVgD+7drsQd6BzWkZKCIhk58LJFFUjs6CRlt3dT6a97Vrix4MI
KmF9kX/kaFwaOJ+VnHUj5Ex7NXd7zamA6OooG9jIx2FDvNkAU4yHVXoR6vYOmTzVBdGNYKsXV5O3
JSgzm0sCA4U8PsToijhS0hKKYx6bH0B8QtB1iMH9MH1Zfr2Nfmgz1f6pvfBZ3mZO9RX7RESHtqpT
iDgwt0EMgNtz5jsN9VyNJnxBPu+G8cEKMDwJZi9wJF5fqkgOZ8KnnNlTGUFOkGt+BDhAaNhLl+TA
bZ4E5aG1J35JBv//kjjTEqeGltgdRE1SfTSVwB8M4pZoj1KV/rU2v7K68itFEFCt+qenUrlbI7WF
Nvc1pM49OMExj6f+mhTKGOLFEv1EuzLyUMtoW9WxVZBbede3d+UVBlokpraMBXwMvQvn16aGz18k
RQBFshJgEbW0EbVFrBwggIgx1YSGNmTc+IbuHOUnxE3SUnOO6GTS2fpIsidhW8/aPiL9hfGw5WGQ
QWZ1vpJKDYH828WNk2fA+K7u9F3gG0f5Z+v1XuVER1U413dZOkD56UQid3KWOi1ci5D4DTbuqPfD
PWlohz3c1prgGqyd06ksLqzoF8iJcpEVM+CgWc6AZOJ1TVgxoGer4RxAtW/mNg8hoSI7A8D8UuMW
QgzlFbt1JoSz0nk1mv9H2nftRq5zzT6RACpLt4qd23Y7jW8E2zNWzllP/5d8gG/UtE4Te++5HcDV
i1xcpFaoais9qE3iKveB1dqRxSV2b11GV/192561lwK6ryFmgunieZeoCDWldUKqHLqQ/Cd2hTOm
1MBFNBiVqxynXwww4WdAxqsOM3uAQmMFXREdQqUsfDnBcKmrn4k97UFNbYJrHEqmRuTiEXEbb9Ud
FnCU65ViIfZymmHkshOtOupMXrNuI6ylWq4sojwu9qRsEgUQCKql1d9LLliIIqdSZzUcCzRbjS3e
z58khZEfwi/5kYHOMpDyxsHvIQqVAb01MbNhx6ePziEmGs0scsl/ozP8z23Alc+uK2spx+SGloAE
AAva63dhYmMCSxCNKPaMjKVwtoakICULKmoBvY76bPniWSkOA6I9yTH8ne6rBtVzpEB/56HVsOhS
V+ZJZ1rDv0hURBQ4oZw4AUjKMYKw505xZft8dyaFUWwGw3cTYycYpAUVMVSNby/nSm33Gpty0Kmq
VKHRgZ3fdwaPIXPvHLud/dWqBmu2fHYF6i10ZSblqBCjEpI+KKD/+pYdgnOz4Y7cfc143LJ2jfLH
pk1Bc5jDHh23WM+DeBaVTaturH4aGGu3MsIzr52KajRk2VHJoQxq1EYI+bicDZqc2mx85KokI7aH
bbX5FTj5q34UHoOHcR8hSRB/xCMjuKzlsK5+AGVsUGZ1pYMn29TQjepXryX4uDljzD9BiDWLt/Sf
kvQ51SdUjkUZfXgCFFZYi7C+q38XgTqQYOOEsiGZF+EYbcd7xeX3mjvslS35nW47A61PTgfBPs/h
d5UROqqbmYE7nHXjWd2yeBvXgtFiQ2hKnzKtWjKO+C2T3oD05F7KGc1r31mdHz4sYnwe07ng5lKo
LY+rsJxCUtVmh7QEnjBQaW1PAd4wfoCsqLQJrXYz3REmL8Namhlzun+Bqa3OONCI1gOAJ5B0bQm+
dYk54biWc4wPC4NFz7X2GlziUdvKkTyLqxR4DQ+xQVQuKs8QeFDa6/btCDT/oRsrSosoatxYt7GG
PSOjqfJm7e2lcDcXyFEclyVHDD5v462wmODU/l1JuiMBrV5R1EGo2Xzzdyi1/cENglM7mXj0WgSE
DxorTrAsnJ8ki4skzzm+8xVY2EabrLAqCXUfJ5VNnjOK9AvMr7cNXHsfLu2jnlOaTGJZbmZPaY2G
WEP14Td3tyFWn2xLDOpulDEN38o8MKIDMds/3mOy594iQzmJ/6IserVb1N1YN+DRangsXoMR1+E5
5U9QF2FYw/B1lboDE0Vq/P+3Yk6wDUxhl1mpiz6iBh4Rb2unMvqN8CI93Ib9zub89PyZ4g9dQxgF
pTZKLsEwq6gwTb8oO3UvvujIHtfGXYdcjGQQpzBfEDnNBKldsiEW/+tfpJuwtn9/ALWLfRnFYRZi
F3keg7CH1rcDkPpEjOVdDcooAUK6HO2W4jfJzsL96yZXuQm5QHPAfCU+XQxQd95eydVPym+6BFiD
MW+65yHQh4S0GgxRXNTFzOh3EIAZIrzjrMRO3H7rWwzAtc+jJSC1cm2kRV4ABUpT/ma2742XX4JR
X8ZNvmG1Ma+7CeaH5q2ajaNPQIlUXgUOCjO3iWcrdmvHBjEHQ9o2qNgbyiyyeefdfRYPvt2geBUf
RCiqMZZ4ZRPBE6HxMxurgGFgKpsWx5WXlAJ40RQUrw2UXa1OBgPJ7WVdeUpAqAjMaCBjQyaCTpZJ
aoxJFl1CiaisLE5xq/gVLblTlxpFew4yxiaumYSOLBTkMU0/V4qvw3KZSMpUBeh+UxIyXZSmfBqx
pf8824kWpr8g1LXdNl2W5wkaB/sQhDiSsGsUCZ8ryuYfr5xOkDKeu5nnNmPqti4jj4+yLsAtjWSf
U3YqZDRjvTCyLD+Xla49eFJZPoZJKTOAV+42NLThHYTGBnQ30M7ZdIHXalyKgUuy9SGUpd9VeAFG
xzJ+qxszju9v27nyur+CoyK15MN8VQJchTHgFgSUXGFHGJOIIXGCnbwNtuIgOhjg0A8GLj005VAH
D9MrRZvOFb6p3HZpDNYkVgfMysVzhUCZoyaJXASYFjOrgjf4LDbr6EFKj9BBZ/j62rotTaF8PegR
WeIIQAq5ryGZl/mFPZV7Pk+NBuwyt9eNZRXl84VSjUMOujqznbjynAbxYLeQyb4vJv0eVLoCw7Z5
G6hrFAds7sAGS/R8yVyf4zFtpQKK1SCi0O+zdAuZT2YOfW35kHxFlJAQmH5wIndlPKSjgInHOr8L
ZaNvNz1mV8ZLlzHeBCuMc+iZWSBRazd4AQ/tBCCNLoS3vian2X9MqFuotvwgXfy7wpUwMuPe3rD5
j9IruASlVtATPMzBxQDVok2K8ETuQKostdYYPASsqbe1Q/UXCzm4693S2i7KghxYzXAJ+53GKiWv
fROjR3y+KNGcCsUbKlHuZ+oEXhIRp/acayax02PvDnjLyfigwN2IqU4ozeCNXzLqA2tuuMQVrg0b
/WBAzhS4IdR8iPoSeYlFOAbIWrpmZnWAWKiK8h0oAq5R+iYoJ+THEDF8yxuspE4tXzFq8iw0rw0G
KYdDVtxP+tdtB1m37X+o9DdaOsUdxKFhm5b/LhL5RaigX15nr/8Nhdo5zMZCmLWHbfjcdOMCj/Ak
34kax4gXa94OCsu5Jx0d6RjMuV5CbyZ09CUYo5KvPNn06cOEycuughQmFvLjtk2rB3qJRoV4IZD4
Jg6BhkkS5W1sY3kfqwnXoD3Xm0xwj4r2gKN31/C+bMpZnR/UoRm3mBWqbQLCPnNIunobRKli9RWE
3Zq4+H37J65VStGhD+4njJcQ8AlT6x7mYjamChgGpliwu+alxcd3GwhWBDaIvvwEJ5VRdq05FBj9
It2xEUfJ6EtkvNpfk3aXQJyT46UdqkZnmXhWoVeM+2R1DZc/kDpamKZWURLDD1SOgxPd9a6/SfCF
JkFrZCNd0m22CxC1XDQD316ZtVi1xKU+0PpAxZh3hJpAHr800jH9FwnRq4Wf8RdfRrkUSbEkIRYK
CBkiegabzlKDXRTdeR30uRhV07VDvLSG8vus6LhIwICSWULprJrz5s+y/nx7xdau/iUG5e1Kq019
WWDFuMSJ4kcR+ZvYEliU52vpB0w4gHsKM206JkuojfGLPh3SbyoH4bn3VbMqtxXfGDkyirIL2RkJ
7QQlK+mxZtsSlNqtWhdLzZNnIo7uKYkf5QRfy0eF9VWyen/h3ppprDCdjob3a6eQ0MsSjhOPCG/h
4E3WuXZD1cZu2cXRszXk/HpDemCVLdecA9SOKgpimNVDl9c1aqi2XSpocI6+iO2wRAWuhp5yppxu
+8da7F3CUCdZSzWPxCX8I2jcKbdwpo1umkAHAnEWkIFIrGHjdU9Z2EV5ClcpdU++HXKE6k2MyTlM
p+FL6ZCKEbSjiWomYnDOwfutlx3jWcVaU8phhMATfZFgTT1yH7a/4tatBsa08drDdLmelLNwgppP
BMozZjgkD50mGGCOdGu1eqyCzkYnEWP71nKn+hKPOt9oEGg0D3xSpnixpF3iqK+ibnmX2pnMcYv6
olOz6DnWYrAKyUI0c4Nm6scoMApjclh7QFQS7s8Y9R9ZIlm3nXItqa8vMSir8oknsc7BK4lbP2hm
b3d7HgWMzJA23qEzWzAtkz06oR5u4676h4jPdWgVSegro85c73td2ot474Sl9hJ66YbPlaMWyCzz
Zh+nn/f4fv0fDnXoeDnXyioBTpCGT3X5BPGlrQJWwFoYQbsI5hHOFbr2UoeQM+lro2hCUxuTp39u
LGYR5tlNPF7Rh3QdYMQwkZoeajkQ4L3r41OiPhLCWM/VfVxizNFncZ9C6HeouwwYqmAOewxVP3Bm
aCvbPjKm+3bb7VIncYdf/G+PcS7WdhJDd3BTTKcKmPa+Bu60BPyDKR558lQ7XheHRl4XRup5jGzS
t+rR9Vai31hBew6+AYR59PgaaIQUzKgMPYSfLgroyPlP7uwhbJr+KYDMVW/xFqYBXLLVQEw8GtIr
eq132if5DJ41J2T41cqEyfxjNJAOgDtvnsq9/jFNqPrKFEApibiyk+N7dQuVcVD0OvwJo8KR4duS
VR/EP2BxSYzMjVzliXWf/Fz4658wR4/FjmNeb6xCGaokbbTTBVtACyPr4/jntQ8IjIhiynEW+KL3
Nq0lviT5bGXxu62+dKkDNeVF6b5un4+fkfwahvLdGE0NASkBk4BPuvsg4IzKj7kwGCNh0RmvnJMZ
C9/I+ISEIiA9vhlP8TAFHrD8AQLE7e9JUvaN8I4iiKmAz59XehMTBLnBx38aJbTUsTvqcm1NFVr5
Iw3UJ3eDHz/etn/lpr7+UVQQlmoclw5MlyY+Q+02rm0OrfTjdgwtUXmdyo1GTmLLAJ3d48dxAqMn
2pMFLAZ9nEiljzm49vAxppH7OFUubLXsny8emLWAoMwSg5gbxhKqH0Im2lUE2mCXxBZX+NuR2wVZ
a9xextUDsYCjIlHd6g0X1IATQ2L0mMsMktqYpJIBs+qtCxjKW3ul4IfWw8IpMb/xayePUJ8S5wlJ
TAlt/4VJoBtBlAE7p063h/l9F0RdAceY+aPlUjGkxgYNwW2QVfeD4iMBiTTuYkJTWSqQs2uGFBZV
/FeAVi3kevH1EnomJ4MdEcSxiiEIm9uga+6no6UUs8Yoq4BO+jp6qdOglJqMzSrALd5U4inpK8bN
tBa9lhDU3c+VYKMpQ5jFQaeBw7BYhNwvpIKKp9umrDnEEoe6C8IyxqoWwMnUGN8OZ2QvJsw1BLnd
sHj8WFDzqi5ifinkfFxLgIoFEPxrRlEJ6Jc3q+aQhJ+3rVpRw4AC3mKH5uO2wKqyWBlTAjlObtOO
RiMY2hE0YbZuCmcMxpqplYD0n7cnd6edg4enyHzyLdb7bS2CLH8DFUHQ09K3pJk9E3LBaWb3U+70
aPqQ+T3nWxz3+7bNaxFkCUdFkBLsKWOuAQ6TZI+cAG3aCCOrZYGk0G2gVdece2jQ+oklpqmLeKSQ
RK5tG1MqnUk8FNJR898nlresrt4ChYpUuh4mKaZ6IY+Wur3WbThONkJvP9SpXWh3fuvcNmqllw8e
s8CjErRZWRYgFIRV+WhoX6pvpK+iBTa8Fzk1/M4ofJN7Rp/JRjiVToMhPP9y+wesbh/4/NHHPfPt
0FdaJ8rcEIywl4sgVOSHZiiZCouidjVwLUAol/RHJeC+F9VDPyQRXsKWdcHwc2Cir2a0+CMjgQKc
wNPd6FMMvpfBwzpm3LnM7zL/V+W76vAZSr+r7qxEO6U4+pwbk8d/sX4LXCq6eOABiYP5xNeTb/FQ
LpdVvIhY7OmzF9yyjoorXNWl3eQBpcxOUv5HGg8CspcoDftFZmD+3M6Vf8xgA79c2EVt2ZAXJbj2
Z7+od3r0K+yOfv1LZt3VK2d6bqsGyQl64PFipq6BDqmWCdq0uNGglhypopOg2Bhr544PGa+ClTwZ
IBZQ1Eb5cSL0aoZPoQFdqxe+M6ZNeIQg+FG6qyoj3YLKZa//4hmdTyvhBHVUZJuRdUSZ7rsTZXEh
FNB+EP0e+tNNcdS8wYD8K2gBDYnPUbWw25yR31k5zVdwlJGN2CdqHwOuEA4p98BHG557uO3wK/3j
s87ZX5MoXxyUotdKAoxKfuihOVWBSerYJlaXZaYX2nz31UhOpe2Jdl91ezm7q8Nz7VstAlvAWN21
T0r8lm9KfAyGqHQ7AV8TmZt66EQXln8Szy12Nn+XzIfw0B2aTfDQOilneJv4kJ0UYxc81SzxqZXH
xdUPoI5J5nGob8X4AYPneINTBFag/+r0UxGwRJyZtlIXbVWSMAllQIm+VUYbAtpWQ/odOH/iw2fk
RC85b4Vb/643sgPkDx8L953VWsQylrobNS0f1FLHzrep1UuWBC64KrVD/02Mnm87GQuJuhUTNR+b
TIGt4HPqvH2Z7MbkoR4vXsi6OOYTQUXW5QbSLcASuK6kqAJSJRwq6a2JGQ/qlQosJjMldOyBUkOb
yTyun4S1VAieNGuoj8NZ9s4YJBoSpxSdKduPgwXjRD8wJ0lmvJa++eQowzC5j0MBhmKMYtMfC4Ff
10UyoOYFenirQnwbBpA+uhGEeoXeTsCSG8VQjVc2abH3uyMX7EskD+S9Ip56+VXp79HqZwgjaMp9
N/asKO/sqTZ6so8np88tdcKXj2iM0jbSvH3rQetQA2UmxDebjDPr4bkLCgy3vQutm6SKqaajUcT7
sTqrDXGGwNTxweQLRsiKgCueA2pcdDaBkUkCgRh1oyAhg/7ZScY7ABEQbci5foxjE9qzpVxZt510
JbZfQVHBNu+lqUmEGSo8hIpVB+AqhLAUZ2m+pRSMyL4KhpFQFLHwD6OZ127kTz2IVkWAJZ1uDOnk
EE4xGv6V6w95e4qKxrlt3MrNPAP9D48KbG09glSOB17MPRNMConCo18rztTat3FYdlFRjQehT1Er
s12yZ6R16mjCZy67IvSjC1XbahOrh2oFEJSx0ERHRwTOB52F5IRA8yCY04Im3CZ+sQ2nt7E5cll5
Dnn7n8/tIwkhYGwRCVgUJOjrP81UEP75emsKsmeOxdOIGn6gOH3G8I6Ve/8Kh3LFghcDqQY3ppnp
5yE+Jvxj2DFC8kqgvIKgHFCcRD1ERbM1G08yBbE3FYnxRFs1AjSuSDAiXKHV4trFhUlU/CzAYklB
+9Jkk9UVwUMWMd4Mq3YsUGb/WLzIOl7jlJAABayJhoj2YvCd33Zplh1UxI+4QAf1PBDK9E9R2uKI
XBfSpP8JhB5Xl+Rc9HFA0GYBQbtG3vaahMjLaAFgrBVdcdJSdIZKOSwhrXwOOsHCkKR124615DLm
OP+3699UH4v9mKURGxlEPuAtmI6hcpDHGAznYCMcRasIs0PaoBgQ9PgYJ2AoVO2Sh9hEAJ3PLjPk
nrhef2liVp1g3iLq8rz6UdQtkqHprNE5rG7aPmn5pRxPvr9P6n3nH/nY7tr724uwEmyv4OZ9WKxB
5JEui4TZJ8Pe7ULd4MKXRHC9mDGOxNpP6gy3na7VhT6f4Ti6a6tyn2aPty1hIVDXRl76ujYQIPTS
q5e5QsMz/H4t8Xq1VlSUUMJkwqQR1iqRyaMWRZGBHhJQWevj3dBxth5rzhDmRlM/6H78X8Gp4BH4
E+Yyeg8HgjymHvQLcMjbczrd1cpuiHRQ3uwzTmCgrjojsl64+lFz+FF1qCsNzPhc0JkpIpaX2aEU
oZ/KVAeQgr4rD6T5c3sP17xRhEI8lEjAt4GxhWtv1AapLgYdeK3efaUV1O6RC2v5zCIic0GFlYO2
xKIWtG9ALFHGIeacD2hNrKCJeije1aN3eRIeqs+c1Q7JMo0KzZonJREPhUmz+ySn8Fm9xKfxT6kb
xV5Fbdu25O2zfM+c/ph7VOlosjCSZpguVCHx6wSo+Dq1+y/MJ8hHaQvqlMAoWBRsDAtlqkag8UVO
sgFYKHRaGXjlp8yMoweNxQy5dsktbZo3dhGyAjnCNFIEnFREd0Ai7YM+NPuRlSBiwVCBuOWDSkyb
GUYmptbvImTXWFn7lXEgkAj8dXiZCr+jNqpjO4NwYBfU3Oo1eswOPHRj81fpEilGyAjDq3feEpCK
w6AMIl08b1KdPfvvqqG8NSB34+zQhTa6bHB/ir3wiA5T/T55vn22Wes5u89i2xA3kyqsgCyKn732
LIi1UZKn2xhM86gA0o0xz5HZN5SjiJ7LN95o9uFOzqy2h0n567Qb7mJLLqD/rrE+txkBRaYCCm5t
Bdq7wEZdHG1p/FlCId5QwGbg278I2gpUxhtppcdJAV++IM/kxt8MYNdL6o1pqBcNj4HmIsS3/TlN
dnFkJ6IFjgUrjC5jecy8Tdu65Whx5SmKXcZyz0f6OrzMPwBjAJg3QGGa/qKZhsnXk0zCXGBfGXGH
VtdCNkdiYG9BRBZhyjpQ7Mmz08JmIK9oIV1DUycn13wtRMMAOFCVPfoqmyoFTdMm7rdhfOT0c5of
qvI1F91KfdZloxNCg8ttkfzh+XcF3yiyQYb4Xp/JcXxii40d9ket9DZTF5sq1FdFR+Be07yy9CIy
avBJNtXbEBCzac4+CKulYiMKkLX0t52EqUukL+pDPUEeRHvTwAHLNZI5jA4vbCJwxaZbudzlXGaX
/TbjXC/aKtlkNOii1VxldKvuEg9HTzzL0E3xI99Ks99+uPeh3afgVZGi+XC6S6JzJliK4KCrswDX
QnaO0m00OqTBezV7TjE/4G0idaPpz3lxDz0+U8z2yXifQO+Jjy3oJanlRWucNBYhXHaQlV3k3yv5
gQNLmPqio+A/HeJqn4sJxrG2av6Qxm5Wv3v9I+ommX5Ru02uGOroxuI5w/khHVi4ws9aQn/kuZ+c
ThXsEGT76Supf+VqaKIkYuBRFCvHQDMl/imLLlz+Lo61pYMBAA+WRvGxXGDRK6VdzVl6+Cnksin5
v8h4SqMzV4C9GIUUocOkh+bA/cwof/JKMFE7U/PVQA5DPxDvjDRWVz9p8Udf9UZQHjoQLDfZHlTs
mT6Ycef4kl2Tesu15aHxoXEunBOxN0iuuVr8im4hJw3tVGfVnVaqayCUQ2ssRgQJykI0e0sq+14l
B+3cjGPyW3VbOQ24aUIjOdSYdTbInXhUnyobHnbBCOTIeLitwWNQl5fAv4Q+eTR8XYeGMpEhHSsA
PjoklmD2Zmxm5wrkksbLRTn4Vrb7ROHopbZZwyUrQ6BI0S+QqYOp5KOiVrjUvtuDPFvYlcb04pdG
iqer+aDa6rGw68O4CbaqVViRyw0GsXyLdRPM0ZYKTVc/Y76OFtdN0NV54/f4GcLM9wJoz1JcBOMe
ZBdPmYEbzlIPsfGq/74dmX6+gq7Np665roi1kaiolw2+FaRvhWDXRWG0Isu++fffso+66Uic9qUq
o36VGulJMsV94MSws7Q6t7G9fb1pTVZKaaWQdW0bdcOlATQDGg1rmj6XRrDNnFICawbyj9Z7czxB
FdHsGc9mlpXUqzkRKxDQz26s6jtRdr3hJHKb2xu2dosuPAXDqZSngMNbiStgRIr/QeTNRLJtEdVG
3b+j4mTpyfDe9IIBuvrYgFqIOUK5tQ+7+zhmfWF+0xn+/zcVRbvrn6LriVDoc0kej8F76LVDxW4b
WfHJsz5id7CmB9xqBsosRu1oBuQnncbsrZ0cGZfba/LDiSGfJAlomfwmVFbozv6eC8aECB6eUWPl
CBhXLRFca/XInI/4sb8A+uY2xnQEQjidW9aTKSkUKLQg8QbOQyUzCs4WBee2NT93mEKhzqTQiVMy
oGnYrEJDw/QU3mdGHrnZxrvkW9HMBiNH8YrFocyyjTqhGUY/VL+MepPL75vosZCdnjdvWzb/iSt/
oQyjDiQyllxNWhjGRYRsk7hMXwQOipc2lOTzo9pGyRcH0TRGHnPNO0BCDz4fRQHpLP2hF0Pale+m
pEc50CVgFCQYban2gvh627ifw1Tf1v3FoT70JkmA4gka6U0d7zqLHxzF9XfCL043/YN2yR6KvXyM
t7JZq6zbc74df6wraK7QawlhO8hSXZ9DX530Xg9jMEFvceq2KjFeMP5hi269jWy80ljExT+/A2dT
F4DURrZ+2YZVC0Dl2BxCZIZd3ZTv1bceLNvBTjsx0xE/EgMUIBVYOXnMejUAYCmDHgiqjqDMMSq8
1JzMrFmUDD8L99do35m1xWXcZknejQRog8WfNbf7zBOjBo2pOX+fTa5yrvEwCszmHd40blj31upB
xLcAJEbIzD0w//8CfeTzPBOmtEdjFVpau00/Z7FkheU0q8cC+srQJkanOWgarmGURlMLHcuKx1b7
1brEVGzuUO6KD+9OtaEQN53SO99pekYMWPcdjGWgdDE/9ehLA4Nsra9owEVh6VO6R2O941nJh/CI
oU2zPLcfjGM5H7sfh2OBN///YjllTkiaIMjBxiugk6VpDPSfmqFbY/akBysRvv4YK/uz/2B2nwXi
fFwXiGrrJUrKwULtzYdyF/LUTuZwHcgDoSsG1YbzCEYrbhuBy+oLOiFvxY47sPQM5mfrD6sxiwvS
UR0rTfcAVklRa7k4B6PkIPFfGkueZt3IBQAVAtBZ1qd+g1jeDAq6vHOjlCIzItoD9F0RcQod/S4o
5VeJEY0SUtCB4Q0ocvfBxi8iKB3KBuRgIcdSnnvIOMeaaPB9ddFkyEUXXMj6wPj5zJ/3ZPFzqQDS
xeAFJ8J8uylb5a1/n4xccYJLsXkoQFaqfabO1FvRTtwNJq9Ygzlal3/cAXP9E3Tq4SZy0lAlMlYM
fMEleePaey2EeNcLJPQYHri6+TOZ45zlwMccdbSjTi7DqEb8mlDryqbiNAzEZRyr1fCBsSPoSPOz
Ahfl5EOm4vN0jsggw5LBBnhqT468F1PQyDeG/yjvIPSAHkmncm4Ds3Cp77XIq2IxbICrh8JWKqYD
qtSmn492wOIzW1/FvxZScbiLRnlqfCBp+ksYPkuhfduS+YTQRxRdLmh5QfMAHq3U61mti8Dv/RIu
6ctujaSHdwf1pT5z+Sw5pax2jzVrlmhUGEyVYgrqBGij/tL6Tt6wep5YAJRDKGooD/wMoGgXif8N
fdbbyzU77Y/lmini8fWDRh1a9p0XRlFUuqo3O/Wjlq28cevQwTSL7rNuqFVL/iJp1EHNBxAsqzGQ
QpF0UEUMkHGOo2Pq//a92PEFEc2lSWNlnf7Shxk4obLmmXSYZpC1/OQlNcPjf3bsInCAAwiyP7Og
Ktq6r++T0ZdKscvwe+IvkNnoVoOmohqksyc0KSEh0hDGV+zaEQPtJuYJwauODhoqfEihKGlBWfem
74GqRD0UYorpGjuvrds7Osfcqx2d/XExPknZJakpH/ZkHu4b0ZHoBeioru0okQ6c4u9AuW7L6J3L
MTh5G/bH+4qCnbd/cT13sSAPWFFwG1WiARo8o+Chvalsb6OwjKOihxgin9PpQKkSU4MZwxO030UR
qoHvSbz3oP11G+/HplFWzf+/sIrkSlwG6own2QGSRwE6XF4IiyBgFUWW0KkjgmAc39vXKFkSkHSc
eZUy8UAGV/atvj2K/OttW1YyN/CMBQy1ReOEucF0hpGO06vaGuIHGO64U7hrXpRtc188KL7B/2Hx
l6x0IAIWah6z8sxczqUcP/TVGmJlWMMwf64k9Nztqi9VsVTh3IGIPrGG7n1k9cD8CGvzvi0wqXeU
39SiOhbAxAdjHH0Ncmv044senZqANZ7448IBFMQpMJWHCgx0/yjz8qBRwTuKcWVZO1bZsQ2OlXRu
imdxuofq7e0tXHOUJRZlVitw09jmwJKSwEBVpfAsKS8MrmccM5ZN8zFcuH3IS2GuBPMIdove/kEz
yvx3iLoD2lIMBbEZxBmMa5thGV2jnnq/LSt/XsXinPt/1O4pnCJDZ7X7rPkFoj2B5qgoyD/4cKss
IT2nQhRBnue+kpPS7yZcMV6zFwr39l6tBcQlFLVXg5QMOTS7EBAjzMa+E3Ur+3/+GwS1TVkORWPQ
L4EFgx9MAfyRxWcJ7qjbIKs783fJaDIlvZbi1ONnnwtbyY5IVmHOBG/TEPoLZ173WEo8q76HdwKY
5tBQD+6ta99TmkKDauo8eT8Iz1MU+eakDFbVj3uSZCixiS/IIjIeJ6s2zmrnoG34Jv28xtSlgPer
HmoVc7Evni8SfGQFViJd/sVagiZFEcGfjvZoyjY/5ys8ENTK1LMemTozGnNT53yzGBnON/8h+hGA
aI6xFqjqzkqk1wZBnyaq6wmLWHbvdQExWtEQc3dA71hliZnNDwy81XO1wJsXeBEw0iLze2EAnjBt
INQkCpbf/FL5Y1Yw5oJWaloItzMLIdjzoC9Ck5hXQtgjsmMJ+6N+6jOTf4k3BUZpql3yBDpmzvAx
hODZ3h+93cQfLAra1ctsCU+darEOaqLP8J2Tn9oECuJG9gE2YTe06k2Q/2O/xGOR5zFHDNViFQMm
18sqpByfNPjoNHMeNCl23xy9yRqF7T/1SqCIPPJVM3ukqlGfTKkUy8I4QWMCYx2DfIC+dTVYHItr
6WeyAK8bCbS6YF4gioDm52tjxp6fhrRDsX6EDmSImiBn1GBfF0/CTndARp+7tQga4QhVpZ26hVha
bUIyjVWa/Omp+BXgHdUJKFSgf0kvqaRHKd/ibyeVFUwWh4/swgnyu6JieOr8h66P4DUQdSR6zQ8g
KgVzB/HTh9AeuLLqj9sbt8KvcY0xG7s4dkpHtIaLYQy5bw5ght1qjuh2WNbQbDat47uBWdio4YNm
l7MiW94SV7OlI4sZZuVliRq5gNQjmbkSwb54/TukcfJ6Mmi16T9Xn4rNg87jjDw9OolUO9tEL/KR
37FUlX6mPOFPS1DqKIayPoTCDNp8jhjAUpGHrA4heIZrh3urTuPm9mKv7ecSjnJfXotJwHWAi8ZD
zX8pc/6a8bxjrSP9CmoLQSjrCRjPxVY7qkZ6zxk86vWHF30XXpojf7z/T0bR2ZJBb+NGmAGFcRvJ
W5G4HOtl9/MqutomWbj2jTHNVc9LAKFexBc8Hy100D2y+6CEH8WMa3egJ28GTHJG7Tjvz7YCF8gB
PTy8kzjSI86CnW9HB+LBmo3mGuiTeKHDUmEUfr5bru2kvq58xfekenbHHmMcwUE6NU70C+Npu2Y/
PHSbmepaxVkk23B7+hruhLNgTXb44cFRWZUk5lpQQQ4tmJHoNfgt/nNrQ+jzEDno3c0c3Y4P0Uf9
WjxzbnS6BMfejFzWt9dK/931SlCRT5dHWY7nnRh3iu25WmLo+9HmN7zx5wBKgs/4F3evbXTG4ZnX
l4636jevD0ghBfBvXPtZwZWgnuFRmldD4iYNRHD8nMFntBYClhBUxPHFiAzTCIie6zZF4W9CnJay
ZU3TrF1RuJxA3wMxylln6toSVUyaJm/wGs17+T0OUuRTUnU4Qq3uoUfHspPJAuMiWTujqoTa2Eya
jrE1KrZJo6eBOnL+3oMKTeKfJl1xu84Opm0QiOh6M1IWM/bPFzdu37+I9PyIV8pkbLv56yh/9vPS
Rs/kW5d5h0npAsYjau1gIu1B9LkFColhyjGEVotDb/6gQJPUPvabByUF4xVXKo9D7z20pLNyZXy6
HVdXz8ASlHKVmpRllRK8EyGAfdf9H2lf1iM3rjT7iwhQK8VXbbX3vvpFcHe7te+7fv0NzT1nXEXr
K2HmGDAMuIEOkUwmk8zMiKK39dT4NKLJ4uzHyJgFqgNU8WFr5CNBCV59wzjdUPZME88GZ9M+05hb
xP7D9c9aNOCzqRDWuYTQm+el+CqpmVyvrW6GvrDyoFwZ/eKMI8RCZkjBjUqM0VUjbFtjwD5Jhx96
o5oq2jhpBDLvu2nY1oyY10e1uF+gDQpuXA03AzH32dBqopGBUSXpe6NkriGV9+n0nXXKodDW/Pzi
2M7AhOOs5LrP0JYElkRQchhZvI3rHeWWHhzqZicZwYpXW1yxMzjBF1Q++MKqClM5eR4IknonQiH6
EK4RNa+NSji8WqJT0nnYIwP6c4nyMwhtQn9K0WtnHNgaZcvi3j8b0zzms6i1G3jFQ7A+WjlydIjh
7LL58odsl6Bg+rplrCEJJ1FNsiqk8zVYz77zGLTuMtgqnrJVyZzlVZr1adFvybkqrJIMsmIWSRzX
bUU1QQV70wzorqjj7fXhLB5xcGD/hRFWqcRuA70HDoaiiakNMhNpO/a+4lxHWbaF3yjC8mShSmuj
xWD0+mhQ5irsret3RbPRiVUa79fBllcI5RIoy9ARwQl3T23IJu4R2HdjEIu0uCTptamUzAyyNSXf
xXGhZ9iYiaPnm+6l2ZX6ICmejtmTw8is9AelfGUD5BvzhziTLGmtQ3LJK+GtFrRDM1+WLtb+Qn0V
lN4B7u5ZpZlxdVOBdwNV2WP3VqkrXQdLkwhtYgVlHyBZBBvv5cgyFXFvlOECn/uStu0qH8GlHIWb
rNDuEj9qnq6v2ZIZzmzkTANvCoUe+CXcLBGipo1fW0oVOans34z+4F6HWJg8EAJhMDJa6dU/3mlz
za+MKYJoKCf34H6JUMfAClvHy7OxljBeeNJB2ygoIZGbkMD1Kb6VVTlOshy1nlYQoV1h+uQFsaUO
Yobh6IZ4gWZKLpm0H5G/mB4ybU1vCC8tmC8hcpUg0qBzFW8SuiaSGUe5kY4g8YAsHh63UMgZBe/M
H2NHano6mYkcx08g+ugdqvj5joRK+tnkhm51ipc/doURPHkNggh/BIlZnJHGNaJQw0OOQY69UnU3
bSP1kGzXclhEocTl52Ck9VucDIql1VLxhrJ1IwAtTUEsDxQbHxScUw91abCbKuGelZZpsIUi2PAr
bPVUuRk8Ndj5bI7Tkonq3+DYRQ5TSQJ5V0wDJKr9KdlNNGCp3fBYgz5aHERHrUA+wQQNtkZNFCzL
oz0OqBGH5ICa9Was5xwCp7qsFqY3pWrgRFKhoMKVshrXiD4AYwTVOwc3ye67g4BfbQYsClDoEbVc
sbx+ynajpAyHSCLpsU7S/smIp+KlJuWzrCh3gOq2Q54xiKbRaUIjB+M5NOZlaPpWnqy4YdcnP1rW
GNYkFclDi/woeAK5BDlzGbUz2QCuW6gJhFXhqHrco70tpfpG1RLF0SMa7aQkk51Ewhudrgxsj01D
nKyr0HFQdeVe6zpjN3JZ7pBzGAKn6UjbfMZeK/l7FdWvkFZLC2Nfgb0yd0q1Ysq+DwYZJS2YchTk
TaD1azNaQoK4igsTjPbFo1qFEYLXGAe1F+gvaVGB8I1w7g6dB32AkumQhkNT/o9hjJDraxOU5Nsq
9wfIZ0Ve5IK3IyrAk9b5j+1UN8Zjkgwt2E60TH4FTVG6LdShkCx9SmOUrErjF2U+REQqqSiclMTd
88ixZraUeXq+mUoVmDJ6HV5VEpfGXvVL/oTIO92OTVvLoFYoPeU0oeaFm+BphIx6JrXNcZALlu3B
l6yq9oj/d7KSQg8252AuN5WsGTszzzibzDYs8MKj9HnntlmmvoSpH3tWnWTZnqSUbktMl9sg1v5C
jZaKC1MsMzBT+d6T1imS3Q20ObVKM7jgyJf3dZCVW480/AjColAGqh9HNqONv22SPnqoDG/aQQgX
ycppAC1D7jXhRkWfk1mhMns0fU3rfbtIWLfrqpigITwcJBv8cNK3EnY+eoW6EDFUJ6P9RfcH76gQ
kjxSlve/+NSGzsin+H7s82YLzhbpV0CGojeHyJgOcRZ5dupryn1ZS2ADTvECbioYrauVXQw9MuJX
P/wUVTomSwv/XY4iZLGKsDD6Oy/L0j10rwgyW7RJ7tW+5o+NXPp3qZKN7/1Yj8ylscI3Uy972XZi
pD5Cv4XhlNdC30nRx37fFZAms3uDJNKxoUnxoEFI/CATPfrONUSIZj9xJABVte4dw8/A66fHRoce
+D5L0OtVNnt9YqOtpWnkxKiqHVeCkz/rgUE8jT+4OnI8NVIqhFo9Z6lm1BDwHbEjbDLl1jCk1si4
DZ5jB0f7s1b+UhMIBgTwm60Z7z9GP7ez/KTR4eP6KfVnDYnwMUJAVlNa1GD2wsGbgAype0qz1I7Y
j2FQQLPlf+flZ+lrx8BDzIkSyRAULSsfsHR0nM+GEKslEkmMbJif7vtoH2Wt3ZaZjWYJCGupJvGk
rQr2UT0J7BSJXEPhr/8Kf36nQJm0oWhC5EFIGUFvA0eXXn3EgWoHdeAqWf2jTV5zOvRm1YFRU899
OykCkxfDSiSyEPigTm5O9Wvz5U98zIfijDJArQzwTQl2o/YDW2XfZfsMueqVkS48L15AzZ9ydmnJ
STuxpoWsHSlKO+QOjUoHL5tmRa2xe9HDzRDs2zXG1YWQVUKhIa7QsqKjtVKY3pgmqodEHmJInIDa
1L+gZ347TdQwecYgAx4/kPHn9YEuRV6QkP6roxPX9z95mwiZkhaQYY2GajDx+nJgEbLzEquJNtex
FgJJCVVPeFUHYSJDB/TlnHZZUKsFugGtQPlEn5bJGvs6wJJ9nAPM83u2aHCDcpkbAGibMgTrqpre
ZL33lkTQNtazpFyBm3ebGMihVQBiGAgkka0TlgtaDTi8waluZd1j1b8E0auvrzDtLE7ZbwiRLywY
yViQHhCDMtj6UNv1GoH4yiDE6D7zJrXXZSC01QcISFv2/C+y0wpKkTXE97Pvkv56PDtbFgUiCSMa
p3CBCANId7Q45UtUA0rSWyYXxy5o7icoYhZlv1bLsLSfIFKCTCfY0GTVEBYoVpIRlI8y5JBryfTS
D5qCmnlPgsmpk6dhreJv8XjAOQUa9vkmo4vbl6TDSOQG6Tn9R2Y3spncVq/SDeKnXf5VQq31n1YY
4jRCnylHGSf4x7CjLq09a8u2VuajMZaeytxJpg/CDoiL/vmeQrcWKKA5/AMeNi5R2gC3WqrAPqLs
tkYjHFglSwUhxD8vvVOgivYbR9i7WsGbPowpRgPBUJqzbT0l4BobrSSjK6napU2lz7znGkr78WIp
mMVAql6LApgFwo1jYkzHMV7z5Eu7Sp9JwaEX+tet+XLWxo6qCBVgCqQFyW6nZ8wuB9B1ZzKS7tcX
6K/7ouiG5k46XNBVpoKrWMDickk0dDNDgXV4w5VHT51DA6VZ1ZoOhRta+qPnogX3GZl3iK+b1T77
53kS6fwDhPns0VGfJGz+ALC5h8M+y37F04qvXXphPwORxY5N6MgrUCIDCNmiO790TqnTfNSWt0lc
fZd/ek/1Xf9a/VjrN1hKOwNXg/vCTR0ZfMH+Naa2VUaQ3aor88e0ZakZ/ggky989ltSUtxDeXC06
mX/lnwv6G1JYUMWfQDLqYajU6nYgsG9t/a5rTA6lZfKub9WHaC/fkDu6XcvdLkbbOupt8ICJhhcu
pqJkrRgDpfFALrEZjvIz3skiCHZ4W1QUbGQTpRrhY7XpDy/XLXhxP56hzj8/Ox9GKWnB80mwtCDq
ANGoJ68woMwG+OeE/h6WEDZPRodbsQ+A6pgFZneIvrOX0IUArfR1fSSLR8D5BAphY5bpdRyqmMAU
3Bg3zVt2DB2CkkpX23A0c8Sv1/EW3czZzAnG6Qd+2DUj4HyU6aHk31TL3kz6p+sof/bS4qQ5H5Vg
kLgfF0zqANPY6Q1YNKzSeQOtEN15j9T9WW/DlWEtsG5dAgoeRdXBVtMxACqfKOVNTxO15N5s3+on
f7KVteEtxfp4RcW9AjyAOmqjLu0P5HZSxEqYB1SHmrd6g3bTX+xk3Gp7bc0+liJU6DpiNucAH5eY
S6g6qks+oeXLwpvag/LY2ahxbI7Rm7ELHlTVaQ+G2/yMNnzljFjc2Oe4gl2Gma7EPpKh6BaMneAl
s8PBxKPC8IDKbM2Sb9QfETHpJjitNUQv2g5kItF8gZc3kMYIJqqHYRnksY74MqLlts5ivMhrzQhy
miAiO7QUYvhTiWxXoWgp/KqhRo9TSevnvGeS7aXSsM2VKTsVVUFz57phqwt+4fzbBLtuJqPK0FkE
v5B1UDkcdjnp3esQi6aMZ170oeJmN9cyXq44qKtDpTcY4ppJxeuf8iiV770cbOO0s4oMdQVgbSzo
facFK68Vy4P7G1jslIO5G3U4YuK9SHLR9+tmUrJZGdyiOf8eHBdSA4GON78xweD6fXGUvmo8v+CY
pM9GYPq/juQ0/Uy+0Ru6lgFe8udnc8qFpGwz5YFU6FoNtjH60hTy1vfqzcRQ/cagPxyXvmWU+l1d
qO/Xx7vkbs9xBUcBZgrU/FBMaUruyuSjJHu2plSyOKPgd0I4h55A5Y+gvhwHg3mYUaiIM7xfarc6
Ksnp2/WBLNrGGYpg+G1I1Dgf53ULv4xi164Vwy9GTchcUlxOZj5aMcQGE1xPQx9Rk3KLQVhlabIb
elfa+mfp8l27HdbSb4sjwhUTcT3eTzB1l9ts0jOE4TlOjE5+AUlxTFf28eLSg1QbnVYy9M3ElG+F
LgI2yBhQW+UoOwb5U3nfTXQlgb2Mwhg1OO50eEq7HEXfB/CEPUYx1g9575TjXRWv3BoXIZD1wr1k
bmoWDcyXjKZrehx25fjXXfwGErJm1NfP1y1s0Y7PYAQLM6YUv3c+wctop6kx1Oa2qv5C05WrxxqM
MGE8oXian8/TcQSz+DFmu5bY8dolYP5YMX6cM4X/mTNV6GUELUQ2JT5QZGZN0ZFWPxJmc2kHCnK0
ol+fuOUDE9dGaWZwAm3fvIBn0TBJtE7tywC09z+N1ik7Z9gbmalskn1oG04HAtIO4geWsuLblrfs
Ge481We4UlZFkl7NuPt+w27JA+5zpxzkrafGgaDEe7u9PtDFpUMLFf6gTBxtC5d4Km31QalDUPBI
x3CCunQU76LqKybFSrp8MShnv5HE5dOQ3vn/EhJQlGwL19APWvEqja9BtoszUJnkuya6T9HC7q+V
8yzHXWfQgltSKqlnIGsBLf4nZKn5a/AoPaSn2Dez7QClXismVnCih9ymbMWOFm32DFk4IzvkJvwm
g9JAHKCw8CFtjkr7MrSgWTsO5Vqf1VIlM5qJIYNKUVSIQgfBaGkU1H1VYpw1s+sT3XtIku0nZ7xj
m2KLZONJgeDkrfxw3YQWc/mM4310JozBo7lgQ0qelbE2wWYbu3uF7ze9R3/3Hpz4drpbgVqcz99Q
ohFFvcF9b8IIi7fW0TfljfYR/8pP4+1QmaOrutpd7NIf/ntgrr4HzGHFH+7nDFo0orFX8nYeZWdD
TMZMN8mB3WTb92fPyg+rhrNss2dwguWA5qeButE8qS43pe1dZ4WnzmSW8gANBYsdk1P6sVbCPN8C
rg1RjKwoTvUMvZUzo3xFDjG9q3pwQ6Hoybm+jrMh/gmEl0y0oOpIYAmGivtxlEYeljHkkJhVJbPn
H12wuw6yGIzMz6X/ARFcaaxXTcsjKJcQqAxIwwOylNcBlqZrLm2SZBQaoWlOsIi46NLU8LG5J2Rr
mhGKHn5yygeQJBX1JmPVShZiyVWfwwkW4TcKmvQKwLWRZyaq77bViRRuutYYvfjIdw4kmIFcDZEf
ypi4wVV2EehQtpo52MOhB0/RARWE2o/2QLYgQ7tf47dahZ7X9Oz4AwV1ghd1QKsb7RM1AjnEzWOH
O+ptVVj8XoU2r7+bHM/J1m4za4spmCQ1qkZpU8wuN36mwR7aw2OCsodtG7nXrWbJ9s9nVzBL3vZa
3zQA0lCDCcrMPNjIkBC5DrJ4FIDQZKb8QGXHn/3fddoazRzDlpnjkxwlMAc/ea3UXeKZbXSgwQNR
zaEAT8Exkp9iqDgFK899SxN6/gWzKz9bSur1AevnV8wmvU3GR1QQmKhiQdLV5FG4MtylOUUlD3b6
nPgxxBdTBk7GyRgQGobjrUy+ytRV1tKmaxCCZZKq7mQyQ4y5dJ9FeADTPbeBeOrKws1OQ3SN50MR
7DDusrRoM+A0fMOTny1xKtnx829FO6HM2g5GK4XcxxojycK5CjNRZAqOHYQQYkvSNPQJ4m6gSlVp
StJH19ZmmkKy7HHwUIO3poC44Mou4ARX1uVhAk52XH8Uv7ors8xWm8jt0CaLy93KhC6cAhdQgjOb
cFs0en2+aXWpUzXxHoo2zvU1WxuNYBpVR5gyNoDo0ttJeh2lR2N6zP7FlRED0XUFmnLoZRbbRcpe
5Xo+BwRD/4giHC3cZWv6P0vPZOcYYoOIRBovawqcy6OR2OiRtrmfmugqfW+g9Cz7pdOEkz2Fw7YM
x/vrk7h047rAFk7TUZYHrvXApupbVDh9vE+KbR6+TKVTB8++tm0U0Grv+sJW6b2yxiG34K0u0AWL
jKGlo5YDZjf1QaxMvypwgMaBb3o5Ba1zt2Ixa2iiUfIkSOL51tXyO0n5pXaRZWSdSdMDajlX5nX+
csGh4M0ToRtEMsEXLrZoKVEhd4aHkWkjwuWSHClSu33j35VRgDSv955nKDVtpAdku24NFTyd8dv1
T5hd1rUvEE6CPDUIl2KMNhpQmWQYvYQCt0qymFSu6eAuTuzZYIWrCGiA0pZmGGwbaoeA+G6hanuF
Q+VUTqwg/fo3A0PxCU5YBU3BwjJSfwqSTMLAtHKngq4yR9Hi5jrE8oB+Qwi+BQISpUcGQEioCB0Y
9NQmvLce424TxS/XoZZ3IISY/juceR3PTmxJDkAnICH4GvdInHknya1PxhcyMXdZYmp7dZvcr52q
C+LJOHTmKmywYYE6RlQb4tIQS10IzOapdSIbGi5bFMAS3wSP+ZaB9zO1Byd1CzPY6zf4wRG2e1Du
1okyZ8v400h/f4jgAMoYZtkn+BDtNrFe4gO4XiBhJze2cURVujVuf8Z2UZrkKXtWdsFKaL94/J7N
gmhIqPUNKw2rPCZbkGNR5dB4lgped1Ct6mvqh0ux4cWcCzaVD1XM+3yec7ewQW2weasHq9tGNn+Q
HhonmMnm15hAl40LmuloLuCouxeTFJjdspcpJBEHXTdr9FTl+lwJPYFTsTslWm1q6MeTwUyvh76V
SLKZy7Hdap9oVVi5Fy5uqbMvEVY6CKShhtgAfAQa5fqTyjOwWqFHurL7wF3ZUotWdYYlLGxoFHEh
jRi1us+OJ2RlurvortnqT7hIxSY01kEr2H4R+x5axSuOf22YwipTueeNHgCaMFQt6Gi2aWK7qloz
6n4FvWqujHQhfQva6t/rKziPIoJ0oFYAbiSvQ6CZbbmrGCQDwG6lPnH9DoQaZliujHEx8jIUQwLf
P9INYhcJmWS9zSuAem1sjniuN/TiHrwSErTEro9v/vw/3MMZ0vwlZ75R00qwTc2Knj4STyHIKzpk
atmKG1gGAccKOFcN9KQIp1do1E2s0RTU4g1CYaNwo9pwA7pGVrc8a3/DiFFeXA9kihlgIEoaETvz
7uLa7vlKimMNRYjnDDDTBUOSYcbirTZ+N/wuymyfTysLswYj7GYDvQyjBMIWqB93zY7W4SfpsvI1
i6NfUqcEKwa38NaJfiF5tjf0BmuqWEUJ4fQqZXGIKpkOSisMSfQ7yuywQxF4bQc5PFbhsuYl9Nd0
V/60jUtgIYiS25KivizAdbrdyNFhSH4N6BK/buR/HkOXGIL9ocUll9ISGFxGy8Fbn+7SaWNAfaxi
sjvpKyI6f/rGC7S/+BTOtxTEqtpuAFpqOAQCHa1Nsy8CjZZJRqsPRyi8Ekst1OhdIgomWRig44UQ
EmhodiiglPdoRCqOzYE7iRmeahctJIr1MLrPyabb96ZmMvv6/M4u99KJXOILtqrxyQuKGCMmceP4
aEhvMvc6wp9Of0aA50BVC0itRH7NriUzm3OErrb8pYXOBz805UuQOExZGcoakHC6aAMpcyQXa7Bo
uWXwNdF9NlhJb7fogLo+pD83+OWQ5o1xZiZ616fBAGYti+afYLnSmZWUDAKeK753eW0MhlZOxChU
vCaNEdpkEx1NFRGqlFMjRkywuz6Q5d31G0HYwSMNQPqiw/omKTJHiFr3YW55TD12OQH/g2bXPftx
HfKvh68/Le43prCjUTUccGiI48iCT0R7Vm6mSVY6lCfpFqy9qgIRplTWzBDF+e+gmkstg5TVIU0T
1IZnIVE+ZDSqfbZDTqCUbQxH2g/FD7UJkoeOROopDFHNZRq8C7fpVDd2VCCMKtvG+E566r20Ix0/
VFlBTUg5oNssViAhgKcSBc2Hvr/1G+a5aaMpeJ8seHxiHUSp2Tj6u5Dqw0vUNKe6CfFiOOa4XpVc
CT87YwRLT8whFsJq9VdAywhFaXEKHiaiOZEyPNKCpZu41B6VgfCtmsuaU5HwLuchWVnQxT2ggMZt
FmNgILK4tEySyaxq5Qx1f9I7ejZGEppMMdX4OLC1Y+fP6Aqb4Axq/pTzTVD13CAkhWeO5J1OIjMw
tgV/JyAql9ghDiALpTqJbl03nyUPbWioUUJ9rUrpX+w7Z6hl20ckU7EnxiE1qzpxx2zWaW13lZZt
Aj/ajlA7qxv6eh12aV4NSAHPJfXIGIvdZhmKDtFbjf4qr8ZmZ6jKitBdV9QfkcdPVFqreV86Wc/h
BFfmBUwjdG7niul9n9RObTxHuH5dH9PS5j8HEbwYqww+5R1A/PwXshphbHfJfVlJZpIfZE9f8c4L
yXYwv+IIYHNXDKIVAQ56qT1yKQWaIGJwy3g/IZZaVNxWPDPun1rsvxp3gmw0+diYnvRxfayLE2qg
zhDoaPkQFbASohaRkTcgn5K/NINZ4fTalCuebXE+zzCERStTTaniocKiQb4mnDa9L9ssQgTxLrdf
6pqm2PKIUMWn4PjUcXu93H6GEue+1mOnZwrY8gLmqB+Dlq/EQ0snENL2/wURubrjXqXo483xUp3X
L0GmuVnFnX+zMr8hhAAIxOkkawnGURehExjELMfG0ruv6yiL+5eDQxGVTcjFiMbHlYaHYYS16aSX
JrZkPYIJRLZRIKKCUuF1sEVDOAMTnLDSKJOcxwDj3aOn30lGYffah5HktsZ2UMi7jrZkCHD46POB
WzJQkH1pCF6bFcyTWiQuQF3rs8qMBs3J4pUN9H/cMv4+tkVTgGI8q/Qax3bmO6SYu6DNNGotTXkr
qcnJccqf0eTLuzUvtTS8OQL6TxAkklJmYyDJbY5YCw1pSJkTE/IfVrxWFLOGIoTBhCXZlM/UC+Xo
aBrU0jo38H5dX6jlKQTpK0VfO5yMWMCFVng1zkaAtNGjP21o/zxpmxhMW56/SUOX1B9V8Bz2K8Hq
kjXiBfVvVMEaVSLndTUA1at/huVLKEW22h1It1Pix1hbY9pZnMgzNCEqSKBTgHdpoBHyHiqfasxN
iKX/jxM5D/ksCBiHPPK9uds4Ku699lbmNwPNzTbfg6u39hszyy305ccgsrgOvORFzkOeefBnuEXA
k2RqEPKwyttMw2ClYXDT9v5NxcafrE7d63DzyoiR8vnOFowSfBJartU4tHJ+48V4DmSbWL6LkpWt
vRRSncMID4JtDy47dQIMtEy3SaNu6q41K8UA75hstqBPyIZbKq215C4ZyjmqcFry2PM5FBmBKr/z
9ltu9jJ/+t/mT1iukHGlliVAtDMN08hH9JIa8vuQqYdaeriOtTgcZKlnWRgQwYvdDBlL0qZTOxRO
w/tSydj3qvZehWtVBYsmgaK2v478WedXsMAmj0apBYyGq5s1GPyuLdRv8MFs0uGfczmj/BLtqjhX
sGVBMHGJVUWhWkLiHsU1xvZWRrFL390oYbLinuZ1Foz8AkVwT9moomZfQwNpUm2LqTGrtbBswbwB
gPpDSqE7AGGFy2GM+hiOsQcADU+KaQR6WEl18/ZpAh0T9chnUKdmbXgr9ccLXhdcPjJH2yWoxKGP
d4nKwcWCQoIGTGAMURP1zEFX7xnID6Ls2BwLLbq/bn8LhnGBJ7pEH0kJMJlUeAR0FTyo1/k2gaZw
Ha+MayFpAqs4G5gQd2aBrid1ACCp3BXqTpOh3buBUEzMX1jvyqgeSuLtEG20qTWb1sAlcO15dWGr
nX8BE4qucTHS+kLGF4zjKRlHU4bSc7a9Pp0LZQcXw2RCVJX6LW5H8/rFZHQ8MIuoEUcLK4SdeYrw
I3JaeJNA6h9zXHlWtsT/Ac4N1D6jsxRdEpfGE09sGnu5rSwFMY8GRh1iuEn4mqmPNeqmPLaDwoaJ
vqzrY17cKPw3qmCypEjknrIO7SWtK0EUWLZwOXRpufFzswD7z2r1/PJC/gYUbLb3lCwlE4ZZ1afS
uIVCczmsXGAWpxLcEhKKOtG3qopd6qPKvMIvepgrDZubgQeDTcsRvPCSgjQuzwoTFP2tyQM5MjV1
0s1OzZWVsGHBxc0XD1S+QZJPk8RO4ZrBi0pcRTcZJeiqKW2/htbE9cVbmktQKIB6GyKcOtAuTSbV
Qf0V91OFhs8R8aQMAv6bIP95HWQh/pl5Gv4GEeySJJB2mTqIjoMoyRrit0TeUNCUMqtfI59YqLoE
H8QZlGCMDeUVKIwwHn1wfN0aivtQew2Kx6HZcKj79IWTxKcg+QBT9dRu+8SaFDMMbZm9Xx/ykl89
/w7BRpsQDBIoeoZfTSHPoLxkdLQRfkKzfPg3K6iBDwP95FCgEJ8oYrRLaUEpY8SKhoo+d5SJVeTu
9eEs1HBjXs9QhLAr4EWQqAlQIi21pdoexg+D7jt6CMqNpx06lrqefAzjk8SsoX3X4m9v+gCZz/XP
mGdNPPTPv0Kw1rGgtG9aCQ4udNiI5cytttTMJmDIeeNttFnZgYu7A821OgjEQDEj9lrq6JxLCAPe
NPHCTmoNOSQm/9Qabe0iqSxsdvAD4Y0BHTpzk5twPiZRGcRFgAnWUCcMPmNbM5GVg4ZzfBObSCSB
oaAHGXgbmcl3tQWz4DF6/QUqkFv5JrSlDQ7MV5QFHem2sK/P+fIc/P1hYopVr/qyHXp8WGk8xh7k
pKddrKy8RSw5CHmmMESz3fzKIqzrpPRjkmSQW0qrl5LCR0TbZtxrkyPJayUjS/N8DiX4onBEnc6k
YDhN7VDkRmJ5LfW4hiC4oLQEB1w8ASFPISsqlWa8lrFaPJ3OByF4lwiUZaHaASJEM1x1CFSnT38G
dBuh45vsvfooDSs5pSUrkEGSgY7jmZZZPA9BWZGOkTRbgepSkJaHR74GscA6r0qofMZLGyhu0RYp
WAF4IXE7iWAFqNPf12694dyuP8PN62i3KJtKbc/yoFdqpgzioDl0ca8b+pLLPocXLIPkqZaM8xDD
orIo/DSib6buw+nf4OA+MTf/of1TrPA29J5GdYhhjsNtCE7F6EPPbzX58fpoFhfsDGW20rM3ByqT
nqPBCQ4b7Zg62ep+YdVrxc/SfAkSHbICWg/UvaFfCvynlyi9nLSsA0sLWg3SG0I31TCYxosH2YDJ
VLT8EPO7FPiq4fLE4Ws7bQkeuml4ZkZXAJI64htmMup+IOUj5CeG21rt7YHds+BVGz7l7IlAB2ay
a31vYFMot3K+cu4ubHNZVtEtA8bHmcdIiPTbuKubkaOEBhyYIP4YNReaYCu3s4XzDuy/eKrHsY7s
g6j5SHtJjyvwWVlaYJhT6EyTCjrPb1BA1ugSC42V43VhB1zACW5FD8BKGs512aSPXLAqnxT0JVcd
Ynpt2F43z7+ODcFywEk3S2eCPVfH08el5QSG2lUeR7FLv8/NwO0tDxWT0CNGpdw+36CKGFrAzodh
l6b20Fko5LMi07c/Uzs+KhY12fuahO3SXJ99kHjOEZ6o/TSXRU0tGJ5/jSyw4U4DSCV3Psgixn9x
If6LlE+DbCNkZsW4rfO1XGVQLLWkuQePWKlqY9Sf9Vuw5bH53kO/nZngmVuZ94UdewEr+AW56pAS
qAH7Au4yavql2W4gImZ6O/UuPE5b7naHxBxADsR/4IU5NX/yHRhZUPymmL5bf9zkk924o+U51z9s
KcLEh0E/AmWVsHjxwR6q1RS5SnyY90zc4ujbzWdbmobtHX1HqqB+MpqID3Zr7UVL2/gcVr60Q89P
iDRBMcPya5BEK2DYfb0+sAXdKpQFnA1M8JEK7bWuZEAYPjtb2apOeJPfRG/1c2h5jxryLqb/qL4V
CPVQjmDvAyc2v//HTxAWPS1izU98lMmNVm224LmSjhA/fb5LT5/vxUnb9K/gaTZ/EtswNXs8rDWu
LFUrXUyBcLJz2feRW8UUkO1puE2/DSvfavrW2H2+5RsamV5mkh/qo/HIN+x+NL+uD3/pUngBL5zs
Q4U6IjXE8LXbW8OCNMmHZA9mbvr3n5JVQN5HsarBXCkaXKhNxrozqK/hH9zjRQ/HY9DqptNcnOs5
deFqcojX8QRFwzYSo+ATJv4emS/oWhhoFPkRBs6wmnxb3OzgGQAHEcVf8XYPnbtCZz3mfWpw8VUa
M6aqCadsqeVGUXY5vzVq029RJZTdTMZNsXY3XTpQUNKqYvzaLCksnJFkkKdcbYHfawcjsv1ol0EY
uu9eri/wGoywh3v0Ssj1XGzqEbiwMj/Kkv5JquBBaryVOFheuKrICtrgdfTKzgItwpACdGRI2mxL
/NZDl3iw8e4NJ9kNT8aTtFG2HcSayCn7ftS+8F7j4ihxa3s0B6t+XdtVyx7z7FOEYVdRzXqfYHbj
EdsW1E81ro2Rm4IiA4ADhArMbkPdCWp41+d76f4xxzwSCskgDomHhUunOYwSDSQVZfe8Ga2JDRsi
c6upsLRDOpkBWhfxwPqzaf4fZ1+2XTeOZPsrtfKd1SBIcLirsx84nEGzLFmy/cJlyzIncJ759XdD
6S7zQLyH166qfMiSrSCAQEQghr01n4Kw+rzwNYON1LgOvcIr+V0pgyu1VlUTrhUNrwPy2gcfzv/+
lcCZGphKU1FuXRk3JROzh1A4SBpN0+iEZWGGu1ENeeI2GebGzktbU6elNCnkSsKqmaoR0sDZdMxr
YwfmYX+yAOQQ684UbWSlVvcOS0NXIJBn0Bp4em6NqYZDB9xwmJwYLWzN1Uj4xutmLdFPwcRh2ihU
v2VQT2WESTEBBrNs3aKYnBgUzXOA1rza8tOguOwBuB4AllXR44NZ687cdOCm5EgEai6wErcu65ph
ELjAqHuJ0Xm5hkP7LNT6rgYKAIi2yhGzC3ZwmU18PwbjQeV0l+d8Zw4PAp0/I4BE6aZjTlWnskqn
ZmAd0Cw3Uopj1w2w4l+S/GuKohbrSjdP+fUUW8AUaDkKrOaGkq/eMHDLIz7WABOvy2/hVKcY+SL4
crX6ZA5Xqu3Q9nNp7bvojpXOmF8aZIuIeq3Tii5lit1cPBmNgNWENJAZNqkToyMk1xQ3HPxMU3ak
uB3ta5WDi61DF9uu+4PU3olwSTUjHtAxmSC8G5SPbYMhEuuxUVswz2fOGFTggPp2/uatRgXL5cpX
L7dYM7ZiuSV68pCnifLPKZKKhu4ZIYDqK0+rDwRo/JqOp3PrcLKPFTfnr6ASNu3Xja9Zc9XLr5He
Q6if8JCM+BozaTx7vHrrLGUeHf05SEFcgdniT0TJnDx9rvirYj1syF9py8TIOUwRDDo4jOWsBEsx
Lh3RDvtPH2tEQ3r0hBc0pUcGBglzZ6foSduq4a49uZYypbBUj1W1HPUeIC/8Iep3VnwxKYZja7t+
LJ0i3LBMK6bWtkw8pVEFBLCMPGHDTBLlGK9Hk37DBdXFQ1Vbbsy4Y4E6rtwqeIrzkt63J9Kky1QH
am2EsWhzzUMozTXg14LABFXch3QArF1zrWsbXnldIvLPJsExEpkwCO2Rep42iC3NmPtNjXSZ/pxg
8r3LtIeh+8GD0O3Trf6FNXNv48mGZzx6ydBaK/R6YTQSPelbg6EPT8UxshuKcUZKc0evfTIcKfeB
Bu/qCtprvrIOWMHpsdIO51V3xamdfIGkRRHQbJTQxk5rZvEpb8ryaLd0C7FkVXkWy5QiHj0elLAQ
bZPg5ziGIUCQ2X1txC6qPLtW/4PeKywJJTkbOFbCLJ5uqpm0ZjbOOEo7Jr5JZ9eKn9U4fgRvz25K
oLVquaE8K1HPUqLMHIuwTU36TnRsop+3pPwQNKGb8j/IvkMM+nd0XA6At0tWXsHoG8Y10cyr4Enm
lMr8hZCv59VhxaiciJDMOth4yoGK3lOS5AckLR1j3Im2gzz0RjD+UOXTeXmrmmFTgU0IoieYztOz
0kBAV6TAn3eV3OkVbdcEt3UM0lIXpCneeVHrl20hS1L1Prenuhkgy5wLcje15bUdG/fdbO/LHt3R
GlUeqB43jopsrzM2fLoLkO/xKwZuCZ4lt62VZR83vmnFcQGE9Nf6pZthg5yyt2N8U5AlT1rRfMlI
ecN5+hIMTxmKc2kQeIMS7FmaOLOe47EfvmA4dsuXrIR6J58h2duiYF1iiTbxJr/pbXahNjpqBU/m
76PMQXVtDP4CcVc3Acl0etxzkxeoIUEOZnstsgep0bHA3NVmE99aeHIiSDprnfVjrHXY1956IVG3
N6YWKdHA/BhG+UHjn4GvfFDBRAi8Di9rnhva33XMfi6xw2qe3iQTAc1ItmEmVi/XYvXSYRcoro8k
wkcR5lDzCjiMcWPtMxPtoZhUGbewC1et0kKcdKiKonRKTbHZ3YTcd+uN4FpFP815DV7XHJwm2u8w
1yCXtgYy5oCJQrtfVbqRWe4CTNwyNF+l6sZzZH3zfgmSLFORGEE/gY7FTfPvOpvvzPi+s3Ys97rp
RQuGjaPaWpbkQ+ohamK0d+NCaBperg6xm72i1jdgpDu/f+IXvYt07P8sS3YdRQbKY5ahbT2KPzfI
mnPiZW3mtuy5ijzTSi/HYX9e4lpqDa4R8SqwHinQyiQ3kgboXHxr/p+z8TBWo6Oi1SCPS2CJFTep
NrqKAVhG9r3rfrD8laaVg5egQ3LbM7ps42PWdHT5LdKpzoxWaZ7B3zRDkjs1avveUGmRp8fRFn/n
2pEuRUlHWrKCW4kOUekQHnmvOmHcHZM5c+eRuue3eGNV8kTr1JUjHdEB7jJVuS4qZPw1ejDMjfrW
qkNbrOgtcbyIHqE1HCRIEBMofN/F+rNSYMqCtb4Sag5vKahI0Mk2GPsRYG1Tn/gmUHsaXXfiYYur
YO12wqpTQSUKSigZN8oiQ6dUDGrchIPLi9oxWtNtbHY1tN9idXwYANm6YXnWQgcgSAjqEGTSNLl8
OSBKqSML1lSbtI923cVOUyQcQvPKqzRwHIahunFZ18/1l0h66r6CMkALPCYiXdOqTDAazZZfx8Po
RD3bKnCJTKhsF0CnjPqWiYsKSK5TUZk6KLGpYUOz1riOw+827y4o6fYkSv0k/WGyBFGg7Zi0Oxak
37B+wju+Ey44OcHTCh4YueHZUhNNGyoIL6dkFyfsQ9rPGwn+1a1ciJAuPk3GhBQzDGxnpDuM0hwI
514RbU3Lr6WCYF1/LUW69VqOU3pj1Er4lRZ9HEBtNBr3DfXS6sKIEpeTTwqGF87f/1VTA7RwwWoK
4iE5zZ1XNghgGjhFo8NbJwt2edLtzYKipXQLXW9LlKSSHTMwJqtDVGQZ/ogYIpkE8Zt9C9q2u/Or
Wr3jqMkAkgIIH1SepAFnqY26K45M4S6iVcys58A+QExVZ9+YFf7RHv6SJha+MG51mDY6YHhg3NRr
w0IJMznaUeykW2nOVTOyWJXkDQHBR0w+YVVTmIFGbnDi8odNmosxeu4VdcMxrJ/Wr0VJWl9ERUW5
mIhUWj/m9nVqfmuD4bbZUvu1qMJeLErSeprHbUpjjKf1U2x7VRikKEa39605fArpcNNNAwjZMH9y
yY0EGP3n9WRVOHo7UDoTcE4yEVuPNiGiZhDOAOWglN44vijN0c5ip2geePkj3ELSXN3VXwJlWrYy
1DDkCvotJMP3Q/W1az07fc42ObHUjYXJOK+owlYBaQZBvIIrEPrxIfA6tMk6usP2X5XryWtuZz/z
wgflagvFZ9VeLtYo3fPe7pMJFKaQTdM946CQpfYx07ac6npwuJAj+Z2ZqcCq7iAn/ar7xgX1dctn
H0p/2uUfKqBvwdntyeUWXNtaNQ7M7f/RGUN6r4XAc2ZWKcQ+gTst8pRD4OvXw5P+mu3zw8RBOOrW
PwAdxDaM2uq+wkoL/mkVLV1SRRIDnnEBkH9B/3xtqxiCrrzJrDfihrXiADr/fkmRTg88dLGmCs1J
6j1rblkI9E40cM+NR2qvDAs/nPYV3mZwSHb/eP46rt6OhWzpRPPM7GOwFmLmq9UvJw4hpLoCAMq+
jo3DeVGrtnQhSjpFQEqQpAwhKleGvQLMGDqBHCxDw4LBHZiLj+fFbZ2d+PnCRYxlUHY8hzjV/lyq
94Xoad4yZlu7J36+kME4kkZIkmL36hiu4T5rD6F5Yf3BeA0a1FD4Ixr6ud6BMzat1kZWSuCF8kuu
eHX5Em3x1K+HQoJ5kQpgKV2eiKgAUptZFFEda59VC7wCQwmos/nzrDTXAH/w+7n8lKvAAC4ezp/T
auCwECx5vRg0QzlmKpH1QYLPrtxihiFpA2dAX5QBiM/EYH9QrbAXEiX/B5JicO1YIlQhGDYfqblL
rM9j0N+rlegVIxucBkKv38XLv8TJDijKSRT1IlZJWowPdOHXfsIg1vlN3JIhGaq8Bh98JvIfOk4N
L4PAIRPZShmtavtiIZKdAkAd0ztBedt1JcCsCHMDavmzqSL8KraCobUGVEw+CaQDdPGhEVW6v1VT
qROdsG1gYSzmfVzcJcFn9F/r4WOrIQE5PVN27JK7Mjo2W8X8tbnwE+HSxR6GtshjMQqrc3BlX+r0
OjSeGaBMRoejoFZdqQzcHhveZjWCEOSQOhCWEVlKK56r0myKGEJzJQM6HiYPktgbKPVLpjtNYzil
mbgk2+QsWH1NLuRKix2byBoNEXfOaPGZYpRpDUDaWpM/Fk8YoXbV6SmP0ExgPbF0K8O1vtML4VKE
3TVcM4EJhNAl7dG7cF3kNyZ7mRKQGZoXnbmvAi+sD8FWemRVlxdiJaujhHNoRz3EKtRvEuu+6gyH
BdVONZ/O38xVN7QQJBkbwshQtxEERWZ0nPCYtJR8J2bwz4vZWM+beV94oqRlyVgyIWa0A6caxudI
m0EzDpzubosA4v2SGEGDkGZqFPiDGD079XoK0MHJoGsgOp5uDLC5Z9MuHF/Pr2dLL95+vlhQlOro
HaiwoIT+UEt/1NwgPAZoGagEONSwI91ubJwe93BD8PpOYlAGs8lgbJAb64oMXCxmiPdCC1qLEOAZ
6RhikkDZW1rmaHVxoHzC/18fdZL4Og5Tmc0HjgE4bj9N2muZdceNL1q/n7++SLK7ZY2RzKnGhHkP
2ErTH/rbnmPeL7pgUwksqb2CeozR+na4EbCtNZLbtuBT/bkVUnDYcOAi5xa2Yq4+16G2bw3QEI7G
rTHpmMAx/RIIvGpy32bTRW+NqAqSI4uyo0YeNB5d2Cx4rIxvg/VZsN6TjkIVo4veRLEKpHr7tlBf
G177YZg6VaESp29QXxFIQENlfji/hauh52IhUugJ/ueUTQwL4f0d8B/D5KVCK5JOvHCcNk5r3Yj/
2jPpctRB2duBeN9W9LKlD00w7kl5r7a3Ot4tionSzuP5tb2/jfrJIQl9XlyUsCbc0AdoR6kHgBWz
Dw1RMaI5+ufF/D8u5K+FyYY6xxRuD8R/wdRgmX5lAaQqc0KCBrNjmrpZ13n97AAeeb8hWGjZafzE
CFougM+CMTbkj6UdLW10DMLgYIHxVROA4la/MKDxeCJ1ybcUqbMxcfv8asy8GnTlKI1uyH+/wZAv
eEANtGQCIF1auGL0WoPCN4L8CnBYDXJou5Rc6jH1gsryMja5ZnFXE7fmuTs3AC3XPB7dkun3URtP
v0NyWRRQAl1U4Tuidi53SOAMwBWKiKfn9W1QgC0DSHPT7vziV9fOALCCISCGwESyAMNMQUXKYOo7
+4brh7B6TIsNKyM++93xCvIrBh5jjO5K29vPDUqtE4Z9AkA9T324Bzeg31k6Bn8i6tnBVYPZmQ0j
/z5cPvVg0p0ZDTtE37yOB1UEKEMc6Wb/1drGLX2ktKp4qngwio3LIrdHjn66qfin82cjPlLeuKUI
SR86ZAZsRYEIM79VzA4Abr4RXrXNxgDplhgpgBng7VVxBdyxutbG7wUGGrJ7S9soaayfCHodkGUB
NIBMQplNxhBOHCfS0cFpw13avv7Jbv1HgAxREcSTNZEUAsrpoa5FXT0KHmgfbGjWe/MPzaIG2m/A
CWqBs1GyxmaMBmuxW0EfArAS7e4winMZsO9G0uXPIVPS77Neto9zkAD/uuFpsPGKWAHLxyeg1RBN
1hbA9eRO5DkxqDXNYGmpd8UNRsiP4RcWOg3DhI/Pn5ibu8bN5fxdezC94ZOF2Z8EXNtA8Tq/3yv1
R/EZuiVwL2G75aEjrdJmtMoArV7nHr0YvfiL8RmzpofAya7Swsl9+1H5fWbRU5n0dPctpdejysaU
HVyF0T/S3y/dnv5+6XTrVknURLBkRNpVXR4M+6OdeOf3bdVwLLZNXJSFO89ie1B0CyIM60Zhx9BK
nU2gwtUrbYOzFJMGIuEjXeneimdiJJCRVQKd4iuelwJAATDi59eyJgfACaBIRbu/uBSnayFpN0LL
xZhOb/C9Naf9Aw+sCA3fVke/jWlUbE2OCrMq20SkatEwSVT8w6TdQzoh1dpaQXcfLxBu/ggNEKYW
0HqzB5bI+Hx+fWtGC/3jBGU8wgAjIu0jSovVoHWwKfoItCfLwItkC1F+dUGYYkRFDaRV6O873UJz
JomWGfCOKh293PAnljo1hoqA49Y+nF/N27HLm4cJBiQeNAwJvj+upkw4b1pBeG4f2k/0WgOuhjN+
Gm5SEH859MU6Drv5xnA+5tfG7XQ33X5G58DBPpgYYMRQgn/+e9Z2d/k50mWuhpnMUYnPEYc4BiD/
nJ7OS1gZnmMonv9asXSf4yLTaNBChLZjN8E1BubuWs88mDfZRfdZ8fqL8tpwgPONVWZXud8GG7HP
2gVZypfUtaVNhXIY5OtAFOL8yopvgkLxCjyCzq90pcYgVmoBsRrJNHG+p3qUcBSimwH94Lg1nxRE
qumUe8aIGXwj2PPMOOhdmzgUPbFogUdG2yNF9/uFb1hPzcCNwd3EPLCky3miD6TQcV1oGAFc5JgR
pwG/RbYFob1qQhkE6LagL5CBokazyqYGwM8Y7f5i9Rg7DQA1Z9yf39G1i4nmh/8IkbTTiEylaoUQ
HZYtvpuHB94/4anidF2z4UrXLsJSlKSlRRiofNYhygquDAz75122oR5i5+Wbv5Qg6SHmQ4xS6SFh
0D9l8WGMbxGwquXHBnqRfCqGjfaOtZAfXkHw/CLWe4er045NXSTMxnO8eMw1YGlRzamj71H5optf
4vx4/qRWt28hTV4cRuEHJI3QbzEdwASvlBvlhNXNw5y5gEOFGLlykmppOIQ9fA7rn9vwSiM3aYmE
jP3ZBEXZ5FbDy/n1rKr3Ir6TrnLekymzRHyX9LpfIfsOu41Boq3n5pYYYbsWgUhtZnY2lBDD2VG3
MaOuIVz9k4fYMkKQbtFcaaESZph2zIfnvrwg9sfze7VmYJe/X7o6c6qWWS9IStXmUPY/Bi0GmPW+
z7bqL2vWAPyu8CRIFGCCVZIDbpEEI4/QATJ66hA5jB56crSGBq+yDZ+xdi5LUZI6K1HO9aDCuZQa
8p9z6mnRc2XF3vmN25Iifr44faU32jBpIQVQVJnau+iZMAB09ydCAEpkCIwtNLOdCpk7ahutLZZC
vweVa+pALoy2UAhWVQBztP8rRHom1yE65cIIQmKME85a7BmYFk9T1Ym6x/PLWZVkYhYSQ5jgYJQh
RWiJlHuiItw1QRSlB7fJeAiID/7382JWSrV4V+JxKZDvDYx6SMo2plNMYxRN3N7U3YqZT4luOro2
1yBwapwZzn3KADwQhDuj2RrJENole4qlbEn7rKnVigF9Li7NZ7dj9d1sqxupgDV7ClgWkNICOQ9O
Qvx8oXphNEc59EX0XIUwOV3ee3oD4PYEPM2uUgCwu62D1KNWDfjFoduo1q4pPp6sUBigJel4IJ1K
700amHMMb2EmiBxCwBaX1lVgtRuv9DVd0QSXG2aQAFAiY8V3XLF1eF04pcCnGP0M+8JrAWdnV7vz
2rK6nl+CZJDwaiqGqBQPCI006uCoddA+gDx2IMi0ZLgR56Wt6+ZCnPTkQw6/mLICkYQRj04aE4cn
5GCNcPLcrJwkzsFYi9b18bYr5604aS2sQKYSs13IVIKNQjo6LVcDdQQ9lhsgUavbH8oyAvBqdRWl
1NPV7y3wrc6vds3qL1+bkkDT7ka9zYXVZ0PtkDYK3ZDF+YFWwITuUcKtPp0XuLq9JprygZoL1DwU
Q061kwfqXOmCEjRJu4sA7K6ZYTlJ3e06CiQEHjr9dJdEgBGMvp+XvKZGS8GSFUUxvkKKB4LHMHe6
+JBjgrUdNyK1tUth4vxUA8VFpPwlp0NKu04NA95aMfdzAPSSvWV8Y/PWJopjkW0YugqAzK9aoDqV
oTvSbtD1Dog4rhreGWDKxFS9G6f80KvNEYx/h5hND0b5GWO74GrPMSauXtB8i8xxda0g1ANUgAV8
LTnhqSiUKmg+Fixu3EV3blKETlb75Zb7W7sU5i85ct5zzEljocMGGpMnH7Q48Su1/DIHxOtp6JTV
9yneatdbs9+g+CNExxgJGpwl+63PGeYnRqAUBLEGYHttzg51gSdYMgZ3mlZcj0MfubRQApeqdIug
ae1KoiFeENEQvGhkGwAKmiapJ8AwaOxbMtz12es8uGOzG39/jlSMFmig0DIFEbf8mMXYghKmFE93
w3oum2OSfAapXFp+7sjLFmzGSukNsnRg3TA0ByMKkuxMMuTdBAuDHUVKuet3E+pNw06NblW2s9Sd
RcGcRJ/p1qtwNYW7lCs5+zEFExMBFhvIlnffR/deOTT1zvryQXmyaj9u/Pppw8qsnh4DvoWY98R/
JfNmzBzVGDEpb3EM5rIrnTia+pUkH6MtRMS162ctJEn2jLOhsGIhCSGWAyK7knwdUlffwhxf6WLC
0S3kSJchHE1ttIScvEWnrHroHe7kF9p9i4y8V91Vgcsez1vqjZW9uZBF+BQMyc89jMUsPiZmi+ci
BR9I9uG8nJUpSiwNrx2VMWDMUTnBPzdmAWTmEcmrveGqB/VxV7igCrNu1S/hw+wm++oOYB6DM38+
L3jNFS3l0lMf2HKAqhfWAK1svoX9ERByob07L4KK3yG7iKUM6cb1hGtFqkBGv+PUoU/VReCNR+vY
eMFD8agOXu5qgMpjXviVu5eYP3D/5EW5/ALp7vHEVDSFY3dnSu/SmewAeOUaaLaYrbu+qo9vC/6v
l/H/hK/F3T9La/7nv/HvL0UJzsQQLUen//o/t+Vr/q87/vXltflv8Rf/8welP7d/LW6+Zu//0Mnf
wS//Kdz72n49+Rc/b+N2uu9e6+nDawOIqrffj88Uf/L/94f/en37LY9T+fr3Xy9Fl7fit4Vxkf/1
80fH73//RUXG97+Wv//nD8UC/v7rYXj9/vr+L7x+bVr8Xf3fAp0YzxCE5wDIsXDRhlfxE5X8G8UT
IMEj/oKP03ScTV6gi+vvvwz73wTQAoYA5IL/eWtWaJApxY8Y+zfwh5HtQjFMsy2ALP31vx92cj6/
zutfSOTdFXHeNn//derW4VXxAYjHDBW/TNAoSPar41qU24Otu0o5Tn5bduY9T83G06OZHrJaDX7Q
pDD8hrBkq8R5ev/+EY2pdCAdiewdOuNP7x8FUpPdpCUD5YqFSgTVy+u4b2IwN6n5xljvuii83BGq
AXfjbR5hYcsI1UE1NOfMtQa98rJ0nN24Alq70itb/lzcp183/p9VweUAWl7gylFNMtQAoUprrcGq
1DjSL4aOTZ5e6dPG6/LUwf2UAs4zPG0pkvFyiqDLwjAJyoK55WygxqJNwa6fSHnRdTmYkPMoA1Bn
OA5bzbSrYk1dNN8DggYae3pkXUUNniQVcyulRYmq0+sc2Xde7HoAELnFEJtuMFi/1yf4c7E4OFTC
Iffd2CfSrkD5NyAVmZfJDckENoEOz6OyTpt/7NeJ+VpeB3E60umJshUGEg0VN1NGGLVaNZ7UzEA6
hE5R5hiZEe2TOa3uDfC/eTqNey+y0CBhW/V4HZQAAlvYjZ/Xcyl/RXugM8IUoLiBFmkpcMnjKFHB
JsbcfqyTS1qAVNttaq1lG3JOnfvblkIOw8ynQMZ916Xfk260wyRhrjbz+Vi2GsHUoNFclXlUe3UB
vsfz61q5gEDiBWwhkAaBeiAPoFvKmAZdgjRTisoOgI6HHgTaxvSRtfPWQ2VVlEXAB4EqLUpVksvl
aIrWSitj7jhUL7wuzX1o8fY+YqA8Or+oNWXRIAgzFUDCxoGd3oagT+ymZjE2cbJKkN4mqpjDDNVr
oKs0j9lIRguoimX0RNJAvap6knnnP2DlOmKWCKE8nvCiMC5pi6nkaqLQiLlRSZVHO8AcqGlG0xGo
vcA7TjsbTyMzJ+55qSsuQ6BligcvmlOAKHS67GKcyjGk2OAiRsxbhUUETmWNoXd3UC7AzNXtu9pm
u7KL6x/nJa8dLZ5isAFg6gR/imRbsz4eu5ZbOpKGdHa42rH9zFPmWZWtbGzt6iIFiZVNUFzSZYVV
mwLFJTXQ3dawC0+t5uQ4GqP6rWzQhZV1U3zXI/UGbI1S34QWWlkmzA9Kgkg9gVhTnhaLYz0JMVGi
u3mU8END48RrVDv1Y7WINu6l9CR8MwSagQQiQ7oEUbhs8BrkwVIV/Q+YPLIiz65452DqG9N4ExWz
H/yKBzHdD01lPGhZQXw1Mb8rJCo27K6UkPr5Hdhn0CrBPIAD61SpgDff93OE74i0EfocRB97M7f9
OApDtD1VxEOXE5h67ORLMmTVTunI63ndWrGICM/wISi/ERh/cSiLEKHt8jkkka4DnKatvFFh6aWW
AkLP0Md8l2p1tHGL1g4Z4KQ6kgwISwDofCqvzGe719kABSvGakfiUvMIC2M/JIq1ocsrdgpJPtxX
IKuJYE9a2twrNWFBprs84KFbmL1FHV2dhgdj6OpjkAHmtzL78tUsB35b99lWK/zKUnUVIS78qSDM
kuvoU09JkyscOsZQce50xTgAunvC2NRU7c+f4spSgTeCmBgPf8CDylPBZdn2OVEiHdgJjNyWWkV2
YYhinVpj9IyHKAyhDSf0U70FRW0abUGFCtMnhQ9L8fKIVlnPgCCbFIC51EJlQ5LuqmYqNs7zVFXf
onRANoCKBNlNkd6UVIcY01BGk1b6OVdjR6OZ8ayTyvQ4m4EJnxrpRpn99Px+ygMcGFwM8sWAgj9V
VU1RgUkKqlPf6tJ6T/kQHtIozkCWnGz5ltPzexMFnA1gNgEQVDT9SR6N0DAgidm1PikbdFyha3g3
z/QrCuHBrumJeqnbZQGEmC70IsTXG9bw1J/+lA7PhsZLAw8sGepE6VTSxFxv/YABKi8C5IeTUqO5
6AhDnooPql+zRtuo4KwJFY9DaC166MBBfbq7ahcqE1WT2h/UJDti0pT7pNET3yYzEDisJL035+73
OifeVopWM9QX4UUBkyX3YwcJT6w0LWsfeCoz6isFO8TlZLikms3Yac0C6PIh7XbhXG5hAa5oL+Ad
0cEDOLY3hIfT9XYBHvXZ2Nd+1qJ9p1UU9BqXtu2S3lR9Ws1kw7WcevJ/lgoYOxEMYsHgRTmVZ0Zt
klA61L5KAAo7xhisNdlQueVoGFe84KB0bzWl/lCmwLI5b41Wl4pmDtGJLIoE0sXhkZKZQYSjncwh
uTTzimEitR2fOnyEn0zj1tZK3Vk/14oee0FEwWDwxfVaODHSUyPPQwA7lqVm7/LMYH5pRDNQiNhc
fgSfHaYtSoBTxoB5s6PXKAfLJPpQi6MWaJOv9oPJN66UFGD880lIn4jJSzhV5DpOPylVRh7Pc1P7
ZjZ8xP0CzUiI/EKYsBYlPJo6Y02NqyTUNN8iADVNhkHbWXrUbRjNFSNmAz8MUD7wDSJyPf0Oqinm
XGes8XNmTndxPmju2Cdfg6QxNxrdT53APytGvRkJHUMniCekU1dsDOoOGNT1s9C0r/WBgisjKNtP
v69bDNx3QM4BINo73hEVTi6aMG3p27WaeTS2+Y6TSf1IOqPzRpInW4mNtQ1E9gqw2xTwS8gAnG5g
G0SVGZOq9UcMqOy6mYwXtqUNx0FLov3vrw2dvvgPsMModPlUFJp58ilBP6zPeVX5JTHzw5y3k6OH
ne2FU/t7te1/TsxAno0AbgYFA0uYkMW1aeopGwrNaPyq7oddZ7L2UBp2ibHkIN0wCWvWCAEfmhd1
Q7Qwaqei9JEgcxJFrd8WBvXAVpY/Fo2V3nI9pGChMjQ3UXkYoSYKNJXzu/qWy/sVnfxcJgIjvPnx
P+vdXHBpmcZkoN5iodp7bOxZ94GM2bmT2bc7VBG7x3hqgpcpjppDxGebHNowTnfIkpsgxAx4cNtG
6NjIxtC0Lg1OkWTSlQisJCrAOw1uTtZG4LESDeD9hTo8RqYEy6tkugPaBBW1u8YfgPR3bVvj1Yh+
7Ts7z6NbDDhHj3WRAhIobjAjpeWjvWW7TrP3YsNsVB/BpIUKIGJXWS84SyYkMAPYrihVHB51geH3
VcJCL1YKQ3WjuUHxUwka+2tZK4bXdBj1diw9sfY2z+uPCZu1p41DJFCQ00OE98SjW4TziBfkXni9
LKu+NdPSD6yg3ZkReFijxGwvSBDEGOaqFWeIBxAappRb9+WsB3dAKY8/n/+K91osXLiBnUHqFjGE
+MjFhen1UhvsAoBC6GKsXFaltouN0va0AbdZVRTWYeZAGVanequbUHoovp0JJBqY4UPCBckrybrO
yKWYeqdANLjqDiVr5j38FoDhK5CB/jCV2Tg2mAG6xPhyGflab9BbNQYf+/kNeG8MAZuG8jAB9ygQ
5uUCYwQssbnIp8LXlNL0wLqo4saqya05FVuDoOuiYEptQN6JZoPTvcZtLoo2gKh01ttvtVIzH5TH
TQTuocjYuHBr54pOMETfqAegO0S6cEOKGb1E60ufEdrMzqRkCgrTCh2QE7S1Fyuu8y+B2fSZSyv0
WGwZqDXdFnBmQP9GEx/Qv06XOiZZM6U24NnqNKKXgREBRplgMhSkxLNPSFhe2nWZAFOqyd0cJM8X
eq5uNOEK9ZGvl4WXBxIvb65VChOSgFVmSzngQjorvwnLfkCsFBn0cmakAB9B+vsxoo0IHBUd7DcK
FPKLtZ/6FsNdSgZ8kjo8xJXSu7wZmeq25jhfxqGK0Ynzuvv+wQGJwFE1hV0FD4R0yIFWmkMc2Jnf
I8vkdXDf11OSmUjYNcFlUiIV3NtpujsvdO3eosUBTg+jZMCgMYSaL01GUSYW7dPCN9s22Gucpdej
1oC2g9n1vcI686Kyew5gzrBvvKRo0xujjYbv579i5S7B71kAgUKWCUBM0kc0Fs3tJmwLv9Z79dsE
FKq9Zo7ZjrK6/nhe1IoiwVujDIQCG3KIbz0Ri/XOREXWRakrv0+78LWhdn6Roz/e0VqAMbEmmbdw
u9d2WEScb8O9ooAhRU0Np0U4WXnlIxvcMw9jBUHmWUH6GDAlmBzC9f5LBYta+jGSQfuGGUHraWFg
cv/80ld2GZ2PJuDDRfMcuuhOjxo/6RXO4sqHBQfzM7drFMJGXfU0DDpH3nlhK9qMpWI6A0hwyPqb
knmcLa2viq6v/HRq2XWXZdrdbAzskNr2PVxA6PdKTA7nZYobIhkJtM+gfALKPyTUTOnJzpiiDvGE
BYZppd4NPQNTMlAdXs5LWTHGyO9AhnijI9ktrSwp8OVsYqXf2bXmomE2vQjSGCAKJoIzVxvwM/RC
dbzcz1aU/IH6IhiGhUAdSsOI3+kZ5ppRRwwTMH6pASsnK+Pe7aM+GN1cH9W9ERXg0z6/3JULg1hC
lDORdEe6Ul5u25tFrQXIMploq4+mhNeOlaIZuecAte2LPt//X87OZMlxm+naV8QIzsNWpKSq6nnw
13ZvGHbb5gzOBMmr/x/04n9bFEOMcoTt6E07BRBIZJ48efKxwZ1jyrVE2hZVaQB+e/PalJO+6tUC
Bth42fxcFYH/fpCr+IxYhf/7Y1N7a1P5L88KZ5R9vd1Nq+mNRis8AklLFGHTwhoXcaW9MTIf6QO3
PmpVuQ+cA9sLINTQvQuytK1M8Z283PcZNmXmaRPmNpeCtHTx0MZK3Whwa/m2Mzq0lvDFTC9ZliMV
z/0f4JPfgBtyhjYLdiYv5RHjB4xrLL4z7nt8a7ZkND5UhbdNYGcnZyZyHwXzIPLO/Pb67fbhMjCw
jiInAcXtducjZGGJwtSZEGOFu+S3Kc0tFKenyZxfcPZHAtP3wIuqblrcUZAe/rDlmnsVUJuDjFtE
c6r3lBUqSplnI9K1+avIhfU8peMcLqumnWYNWdNl1LIwn5lY3Wr+9FoAgh9DZRdRXTrX4JtsonO9
kO0Y2EMQZa0c3iGczsBAP7Yvjzf5zglihYQRF0j/ALnzxsvHQSGWQrp+ZHnlesmHnPnXU3dUoLq7
pHQV84ZSMaV6ADtyY6VmjeaamGY0Q2oIq6Wrno3Okac6tY5kau5NWcCDzIu1KVWonr/bU+N2lajW
Tjej0WmbfzM/n2lVccswcKCBP967HVNEenQFqFhbaSDdmgrmagB7W8yojZN1YcgGGmEnK0+g1861
veTnx+bUeb95r0Dtqf2owikzdahW35pzOt8nKbStqFvcv7Qqns6OXJpLN3lUQSqpPT02d3f5sUQJ
TeXtgCl38/eMYkksJs6ZEeBnGmXCbd/nuRg+qCmb7/S6719g/lRpFPfp+jR1nWYfePZ70FGtlc/o
IOjpEOGqs/tL8OU1deNk9mhGEw4WwRUjdlFXiWf7Wzr5Y444X2d9s/PVphxWtVMBGyhfCIhno2JE
R9ExuffxlqjHa/MFKL1BYVGNs5Q3Nx9cNi0tZGVlRX6v2d/9hskq3ZC0H82k/Lxo/foFLsnwTzob
zgHetPPpCUMNoGBX9fls6UhVT+vO0FKMKpmJ8SJLy42Y3j68yV0mhuVr7x74nr2tV5OWGfnMGHKK
m5soNBhXa5xHd40A1BRyUsbFs1llyXTicnGFS3SykQhwmMh8nmNpTpGXNEZ5DbKYcsukm+B8j/d+
57KpsUc2xAEQEyLF28OwGDSoCDx0ZC5L/ly3XhM2+sLwXK7bgan7GFyRanjm+cwGWc72OzNWyegS
3V8ixILTc+6n01nWxfRmmWxxqQKAvUmbBIMy5ILy4ZCHsRKFfrzenU9OZMpgEjUmTFV3btc7abrw
JmExkd0z2ueapt/IjO3s3LRk1nIskwPvsnPdwRSp2zMGTwmFbPYXerDM3MLRI8tOB9gDafvO0Frt
hX4B7R+jt6wWebOg/QRbZJbhSlhrH2z7zophLqhwB2wanG4DquZxBq66csjBxgoE7AfkxeJ+/U0w
3PQfWQd1drDFe0sm3QCkAJFhrtZmixk0mQc0avK+O5Wffy4SK32xKq1wmGrhoIVBRchvT6KuCuYF
rIbxMQNn/f74M+/8BlIPXhF44cjRQAO98XFp7kAX8NFt0nzKvnq5DgA2XeleG3dEjjR2vA4dbDO+
tua0huWS/of3kiCDudikB/ALtpuAbnoHPbFbIylH85SPRnGqjWQ++1YqD5K8nfiKRgwQIdhjhJTW
Np6ck6ksgsa3o3kUXRIVzWqdJef/rZ+iUZrkhfdHL6wu8lPNfyrKoESJRDOc90uHzLJ0hvSgt/De
n/OsWaCPTM0lYvjpB355YBbAPmOinhc5yAu+SzJ3fiKq7WiqWMsXwYSzcEy76QpSfbQV92EXyBTQ
Lw8cJTV7izwWFnH1HMxONPdqQGfpTC/ovNgHhNn7G0UYpLjH6nQ5urN5r7KFOneT2U7E1TK/+Elr
XvM2taPcau2oKHAiB1f43kljjrDVUAQcB53s29OspT2UZytx0X4rqkjE83q2rJ4G2waNsscXZ9cU
ZbMATgozBrbvgSxHX/NL4UY8yEboj8gsL33qhf7sHbnG3W0kAsEpMR6C2PJ2VStyzpqRxk5UF9bb
ecyTS2aV1nny4wlpoTw78MR7p5L4Dj4wpTOFGtya001Nrq5BhmcubfMVVnBJTw+TMdEHyT83q5ae
KsOKr7Ur8gOHuLtQJEF4/kCp4QbeWl7tqRTWJNnTjG63qbEK6Jep/g5OevlE8eSoNLNrj+IMU+ro
Ir6rrBt+HS8JPfRRQKHzyXNl9TVIHHK7MhbPbtZ0fz8+M/fOFmBNXXY1zYia0MbZUlxpRVBjj65l
7WIqSlG6ON1buVb2JQkK96SNjRv6XVA8F7WTHwS0e8ulDArMhb8HI9lcx2FuKqso2V6zWYKnOHas
62JbSWgNgf2yzslRsVx9rttw1VaTlX2mLCvm1rYO0CwS2dSpcyO3qOJw5gEqUdQ0kzcMKo8jqx+8
S+ImR0HyrlXyObodDAr0W8DLWpk/7/g1w9fxbS8BumdhmhNBNf4SPy3a1F5lM5iX139ZuuEURYP0
7677yJhzK2ilcKLej+suHI2su/QwVGxkAyf330JPqinUjayAKpMJnamZXvr18U/Y+7pQAcFKeUbZ
y000MaD8vg6p6UR6PDgv9WxN59XQ4ojZi0M0jsNRerRnDzCK1Ix3BDR84yaC2S/LCmwxQi9l+aFX
uXGB91n/YUCyt059URd/PV7gjscF+wIuUEABGlfqB/3yWhal3tTVaFmR7A2Ll3HJLg5x7znxxh+P
Le0sDbzAAnAH++El2TjcfCiq0qhXL2pgXOe9+LNeneycZXkV5q17VMzfsQb9GvI1YQkUrq2AQl2U
2rxmuhfpowWYZYFLeCPDxdpi7qJ+SKeDqOPeHi6IRhko+wo82M6x7No4rVwtS85Md2coNi90KHMN
rfk8pzk1nqaDKOAnM/TWD7hwdyj0EuCTz2xVCJty8ldLJ2PoxGL+mO3M/+GvffWpkpP+Xl8t+3tV
NtPHNM2T56wZ2+Iae0F60atMvqUWoVNpYB5r6cf+NyJYkt7HX1t9ze3PI8WhSdckGudL3J6rwGJE
qSHSOHLNEoWhjszOXMrXTemj4oxD4qbQnwhwq4L+Wyt9zZTHNF/iKMtlfW2QVn/2Ku9r5QX986AN
Byf43glSk+OFCaAQGVCINnfFovhH6NjHUTH3U2hCMg+DuLZOeiLmS+p41ZmOrSNG6f0FBRcicFC9
zgpr21wb28r7PHXX5GzrpR4aK2KjeZHYF+KMV9driO0Im4lR4MUptO12N+spWKGS9iTHJc24Q+Ih
OeK29XktGfFdSL19s9bB0cuysz6HBBH3Q5+EogbfGkXedqbs5maQ7hyoLno1hon0xi8Vmm0HBeT7
SAFGAEUh0lCgV6jst6YCn+lVY2KmZ5RvMnSiR+fSarL6w6hixI+o51qXRcZDe/bWoX/XOfqRduXe
pXV4tqGrkB7yh82tIB10pZQiO3tirv9p3Kn7IOU6luFE4eqqV1bD422jWEtDcfdDH0V97kVSi0jW
CzSGgecnkPb425LI9F0LBecgSt2o5f28UA4oCTRb1V4PBnq7RXVZWnEya+l5nhbkFTvDyl4ys9E+
5Jmj5wxpLJtTNlcmYmhm854+jOVdLPI0auhw+9Za9fIhyIME6gWsVbta/HCslqA6+b1wQ7twmd9j
Ip5snognKHO22pFcx6YZ++cCVF2MhgmFgSNOcLuAxob9U8VDeh518aVu9PLZaItU9VKlofCgCqVV
P1yLsTFP0iuGq8ZzSwPD6L8vhZmcIZUcjeK6exnwgvQaUiakyM5/N/GpIpMJma52mEvGAyQMGZ9O
0gZgLILe+uzocXV57Hr3DHKReBqoaync53YL4kHU2jhr6Ldbhv1kpr310oxIS3qlqJ+bKS0OIuC7
G0xDHGbg8YKtKSHYW3teu462E9NrxZhveWlpaYG5AFVhlf4cvXppBNlYoWUBMSl9s5fEw1o+OcIO
J8mwyVMPiPRvsNbll6DSaNiug/7AoNqrm2dMFSCJxPD6MHyIj27XppGd9VXT0griDePVHGvjGWGR
8fPjZd05Jv7nXDtgQaRREH9QD88vQZg15B3QFF0YbibXc92Z49lYRHluKg+5dSTGorJa6s+pqU2R
n1RHjPN7YBj7DODmztBGoJR9bu2nzJCwBgbBhS59PpFjjsmbYB26i8W0ic8NAtTzmWsT95fMkMbX
oJcLg+ua9ikpYhk+3oq9DVfMWdosgTgocN/+lAY+hOElNMQkZlAxU9jwItGL/sDP7VwRogZOEfIe
YM/bNi69TSc0oGo7hOI/XSqj/NjF019+MwVRUVuvLsep7SVnY+AL1Rfy4ts1LXSMePM82qFFdeFZ
ikS8HVvmOzzeubvoRFkhd1CUN9zfNgI1ZAVdRPZ2iION/7ZqYi8rc8VfBQUULYRBb39cYB4ddDvv
7aTq6kHj0adh3d4kSDkxoGEvnhVmxuD+3puimk+O2+iX1W6N/DxY3RFGtG+RiwLGB7C9Jd11Zjuh
nkQjTzutFBsLWiOWVNLoaK3Q1vN4ONjX+xOJzg3ICZQZ4BOQ+9uvV5lesZoCe+Zoalca8Ibnpfec
y2u/HlaoN8JYQVPY23bX2EGMgJ1Fd1RKdPbRdOsksrpgeS+ZcAaNc9GC/FTrvXPAKrzfTGIviySJ
e4Dz2U409JLVkPnKRRhaI76McZejBqrpT1nutU8yXo8mPajre+tPsYfGMYihxyu9lX+iAl8x/T2A
Sj3Y4mx7s3ge0d85B6h6nakCAsc5fn+qK/uo023HyWGaThOETFDxRJf09jsyJFWTsKut0DELBg4N
0gvnwTHPXe9V0QJR+ZQYU3epxllGTmXOF83VrM+6A5/38ae+fy8ZR4umCkKiigqw9bYDw0MaN8fF
acZUnOO2TUPdGLwX11mOguu9z8u5Ap4noEPNYeN5+iyRmhkjIZGMgxN5DbO9O2PRnkzHm05GPxx9
3l17DnurWpBVfnq7xwx6MiQEUju05844J1rFBo5u+Xbkq9Iy2y8HWfDeVkIi4WYyVgJpgM03HV3p
kjWg6FD4+ngy9LyMltSfzqNhHhXq99yA6uQGAqc1FN7D7dKyXitcS2CqY3LQOSCKiyzhv5ppRXTj
QntCnJvdM7d9AIlckjRuOyeUNP2e4rR0T6m9xGEX5395k/c60QiiZRVMUYvh/it9n23tJqYAajae
wfXv+5ZwKjeuZSE02j+7/qWn1TvsDeEexIv3DxVoHmvjFtBAQnXqdieNZqEQ7A0cyrIn7zLc3vlo
AVEsJ7yG8w5dUsHIvkKff39879QX2voeGoiJK3gm6eLeRFlNujr9PNBG3GV1ea7GNrsaWhB8JdFt
yFgYb8/ce/mpQR3gAAzZuxZAtUQ1vJIeq75dsYVmfO1Kttkvm/bS20N7yrI6u6KLOpzG3pqixyv9
eRi3S6Xqi56DgfIcPJZbg6J09MLVE+5hH0hk3RPB8Kg4Gf2/pR+7bWRWpSlQCondKnKtxNFPS5WJ
9/o81b8bJHRMtK0aFI6tWRjJuZ4bj8SJsXXyNI81ctsZc+11HsQho3wJ3Iz2VWtW/ROU/wKpxFY0
6KnTmU/NWXOLz35m2AkyuQIKh5Ovozg169Qc0Bvug2hFOAI4JQXhZG2ZZUOdUr9e+bztTKdQisrg
yQpKxiyjkxSm7YhkauC2oQlQdyoH8tGDPVe+bbPnUPoAaxDr4UJtr25g9UHjxL6F7oue/bFY9kBN
x+30H7I0+oRBRt34ZTAgpJ5spxDdqcos82trLErPdcjs32vfTiiTp13rXIthjD8yPbmN0WsXOtTk
rmzXsGi85jmpnHY6waIp/7Vl4x4VMXdcKqVheE8/VQ5IB26PTr6slZN2BHSeZiN0HCzlF4kO3oms
ezk/3rI9Uw4VY5gJ1Pzg3tyassqxaYzCtjg8UC/5fJRqjH7ltSiHA3h2x+eoRqH/b2rzEApbeTlU
gkPHGY03k9mUv68qHTqR9KVoqIl2fpqder08XuGuWUchTiTIiKBvNtO2E4RVMlZYUoArT13jdMxi
kWOdnfRmbH4Pgkw7x3Z3NJVjZ2epnpoGoi40ZxFo3O5sCt4yp/yeUO+s6qmos/bUDH77Njb1H49X
uGtJ9R4Szylm48bToIueButS2JzvufqjbGbvEthtZzKKowi+Pba18wTzIv7P1ia6mAVE42RUMXJf
6l8mVHG+N6ou/djK7ooQiQI4IVh0tv3Xto7wXGk2SHwYCXK2cxt8HmtTvDAm+qhjas+UwUdiXgNM
MEhxt58pn+eMywycMRrJ8CGpOnm2MwT5m1L8/XhROweRcIIyCAU8ssMt73SqvJmBfDFJDFMGzxJN
i4vmS1DdhmlcRd4an5HVdP54bHTve0FvU+eCkhap7+3ygA38tB4zO9SzyY+KXJS/aTQ+//bYyt4m
klUTR4Du8s02XgSgdHSXlqX1XWf+kXTin4YpaZ/dtvgPR52lEJugQgWKtflaljfBUZ2YUlmnU/au
dloeEkaMNdG6xtrz6xdFFB2o3Az+7hbDa5RyRBnQCD3AR40grg+0jK9f5zK2oseW9j4SITTqLshh
k2ptVpUuhnRaiWc0+ny+rHWSXr0hfjXXEbhO9e/Sdc0mceRvj0IjHF+6CGOE3tD9tcxje+48eH41
Ajeh4U7N039YlII/idZVsrlZlKsFi934I6gEaOhbMfbkWHHpIYn72M5OYMey/mdHnc1fgTvOI93r
2LEkXVpMSF5fvDJYEcYIyhdGawYHQOGuPUBdbPJeUhG6tQeEyJDLauUaF57ZnOK4z75N2TJc2tTz
3sVj72QHoeve8SAhAd5xAoeYXf2iX1aI1n2fjzqHPs0rBxkT0YUi0c3X53FU1jggqq8FDYDNe7X4
UyVNtyd2aqrgNKz0AySyMKLFO+zF2vOEqr9MBy0Drrorchm5qLLBZNYs9eG3XgwON5RZF4klzegX
9t/IIP738Sm530MAFhNMBwokssXbDoTcGMzGkBx+5iAz7tBp3M/GZPlfH1u5J+IRtgHEwcRXhWF6
X28/Vc8UjDSl3ZZOEq+8po1rP2lAKnStn+Vbz8uZyZqxp6KNm7CShAQ1mhShqPPx/PiX3G8xPwTh
TDBlnNfdzCx7REdz6livqLzpnaVZ2Td4zuObekDUNCbrY56u4x8U9+6fAfAkBUAqWi19Weoj/HJQ
ATn7MuU2Ih4yJRd/cl32wUdRsszGA+9yfwuVKZid+N2f0NmtKSNLXJR8MLXUbhdaQRaEMY9pNOfD
j0WLj6hje+ZwnSgm4zlhGm2uIGOfqY+uXPpiGlskk024P2mRngwUAH4rxko7gHT3jqvyL6pFkphk
S5TODLSDZEIiQ6qVhNQx5ZOe+vbB99o7JDAzwKZ+YjdbFCzvUMijGxHOSdBn70mC5VWTOcPPV8kc
j4yxq3TRiejxydxZGlUjhEZU7yOciQ1aDaMyGOjQ5stpiXxTmmV6DibczmMrO0eR/JNxQRwTbGxj
Yrv1XMYuYIXiJ5xbT6SnzHb7D4iAFa/Oa4h5FIrC3wVQ3dbeJFjU5FbceTPX44iIKz/5qb9GwdrU
oWGLMZyd5KhLeedAMjlO4cWkVPcFP9Gumd0IXr3UHv8wisR/oaYlvmma1BjEVRUHsZD6KLeJtWqd
hXNBiYqa5pbQ6zkVRdp1QR/MX+RHO5fzmf5jL2SUaBKWbSNDeuGrlzlJq89+ah4pOd5/TXolCCR0
yjR0szqb0KVMp1IPFg+mfpXI774b620k6JU7r/WSHElC7xpTGAYf1KUTe5PiVHKd9XEVNAe36Hm1
2WK/7dbFvZKwGtfHp/S+IQJpGmZ3qm56EFR0G27dmNA8s6zHpYpSWU70Ak3zWedKnIN8XN4kw1y8
dWa0kebUoUdYm9/ak999fPwb7u8jdilYqQcLUZkt3QA+jeZaKyI5aPPOz3rGFPgkW9PLf7Ci3l2i
T2LB7TB7EnPOaOlXkQSxesoIeeFTWPbBrb+/FSpyobNGAX2syrzdTmZSzlohANSsHsTbytbp2Rym
hOl7kuHGRj30Bx9wb/PwYRZxkxpksyWCJ3aPcDL0gYgRW93nwSjcd1Pj969+7FgRTBBYKyYsyC2s
VeUeoreM64E5V9hP6YwaQLnWMxpoc3UajOTI3v27cGtv89otNUVlGlVE5C3auxJm1Dfw2IWBHXVO
B6f/ndkywUGMe/fl6DCm/KWodKB3d90SeizGpkqQgJ3Nzj5N+RgwJM/rnmxFQjey+ojBf3fJsUd3
AIAUk3NV9n97UrxUrP2QT5wULc0uaddQ+7GgM/Arh4MHbzMpGIRf2fo5/pJDQiv1JiiccY816r5V
1HfTEoS2nJPfOUvzB28dJyTtskpQd1tK5kmNwbltAutPPcvN6tQVev52WFPzt9W00BpdcnRyi7IC
UponSsu2qP5EBYTfX1X1t6Wy+ifD7ZZPoNkTUm5WO5+0ujsoV+7uHD6LGgwvLAXT250TDdrPM9cp
yqrZfSt1bzw7E+mP3/dHw43vzqHaOMzAx1DKo1siwqimOkjS8Kh0l++O9MWfMq6Wq8iHFAJ92+cT
YyGzI0W8PauKF0ZnJP/e9QSKICWmtJhzX2vGcg7WuaEVwtFOMRI6l2qgMsukI+P82D/u7SrACf3I
dA1D+9t4rrXIx7h1tZL0DoGyLjeXqJdpD2Qojijdu6ao+cAwQ2OQhO/2A8q1X7wEkkA0wAA7OanT
hkUm4ygFCH+tP+YDorSH4Ds0AQVC3ZpK/UTa0mcy9SAr/+pRWIsmZ5jOWpEyMyqo4v97vIv376ky
CIHRphsBdYgtAUObVWUP7kpkzEnenQy7Di5QnsuXsdPqtzJZ+zfanPfo9Bb131nQmWdPz+uDF3Xn
AGEF9gdtbNQhtlouQQVnsBZ+EfVT5kVdZtXROtvNyUEV430QBy3C6bY4MLrzVXGdxIQg7Dx8W4JL
Xw30Lvp2EaFtmJ3jPJZfV4MBYe0MWeLxLu+aAqyCvUmrB3HZ7VdtBS3Mi8RU0unJte/L5DIxfOV9
73Tl650NpB2lNqo6n+7q9FllTbYlNExNbXCq49W/aG07h7XojvCPuxCX6EeJ3EHwRfCZFO52VYzH
VDwlJt4RPgeRnhTOtUHAnHGjQfDDddr5PBlIqnaKtIDK1FFatLepULSVdhepBCDFrfmWiMjVScyj
LjXK0zRqKLo2uhkaTTweID07by3kUrgPqliAE9h48NXL07ZyxjJarUmnmaxrmBe+emxvJ56Myiqv
j8/L3n0ARCX6c2G3AMPcLs0awUvcYi6jIjGbl8pz2nPdmOKCBBD1NKOqTnmatweuRy3iJmNRn/MX
o5tHNwOimzrUNaM5thDkGqty+UKPt3utReE9F5aVXoLCMxi8bZvFH48XvGsbaAv6BW8/NMnbBfvG
vAyTuZKuzIP1ZhX6cCIydEK9t9KwE+OfRSCMl3F2j5h7e4cIGFnJ5KLkCuXk1nCwCOFrWVZG+rAm
Twu572/04SYh7uqIBrprimjt5zOpFJxuTQFylaLRRUlzgfFprXTvSz159C+PenyAUuxZsgJ4suQm
Sst/syg2bbZp3CuY+Fpl4dqv2lnOMDPz2esur/9w5GJ0wRPsQUnc3AwBRpgzX7aI0A4Vz0uVd+0p
KKvPbdtpV6uhgZlHUgtTs5t/e2x57+UCl0QDFvNMzdsOOoN1im6hdPB0q2ZE8VCaIV346cd60r3T
2M1LevIy/9vUpnV3MlVlfdIc/yBU3bup1M7ptcIt8Gpv1r/EWaFwkyIa7Dx4Hs0U8T5bpGFbij8N
P7EiyjpHCm93KRQXVZFNqBwR97Py24PUZGY1Jc2CzYxO0Nnux0/IAPkHgNrelaQ9BSUjhWPQ/nlr
ZaiSZU77oMC9jvMHYfM9/WWOL7yW373YadawHbzm/eKibnGwqXsPC/16dHep6bvelr8sxYSqUVeV
kT2ZXRPaQybPc18kT45TdN/yofH/9INkTk+dXy1hv/r60bSGPYdP9oiyr1L7ICrZLH4s2hRV0iJy
eeRC0me4IumYR1IHvcmFfdT/v3dj1QtK9A6fGpT/1l5WutRSNew5ucPUxSVYI6N180sadOXBjd1b
Go1AJP2gQ1zbjam8m70+qy3CniAzT0Htu3T1x/1T6YrlLPvVPjhH90vDvypVT0pooIvbqr5rd8Ya
J0kRTbP8nHT9+DLoBJoljJ5XB3SwMYBklC+iTrKNR0ql9xXYfRFVeTNepc5lhyQPU7qb7IMTel+2
UMwP/qEyrZ7prd8LemEDBldErFo2/2H2xdSebKrG2anr5fplocL3t5zLOeyDMbtkrjOiOCbck4l4
x6WSsj7whvd+iB+jhFNxifRhbjmFpa4x23kt8MNaVn6thcPQwNLp7SdXAled4qrpf0vGRiQHQcOu
XRAWJIh9aAfbku9oUv8fppxh35P7Y9a07AwLwXuL4hE6TrZYomp0rC+PPf/eiaJ7A5RA6QHese0D
6mB21dZFZEujpGtQFhcvl/q7xWLGxn8wxauGbB5egDzp9l6uckz4n/KZOwiOF8fPVm5M6zLcpDsa
SnV/L01oGxxgXmzF7t+4nB5NUme0MSVtsz5NasjrQIwbtUmiP0E/M59fvzT1akG2gRkKe/N2aV3m
jqYoW26LcD6kfleHvOXi4g/pemBpb2UkCpwOxde8e68WQUmLjrUCUCJTUkWiOa1tlZzmLOu/DKUU
B5y6+/dR0UWImunIIKvcfjTbXBLNq708co22vUye1n9o/c789Pr9gwGjxgCotvZttZ4JsWD8VZNH
qJzCbNMM9+wUlLpGfM75sam9Bf1qSl2IX6qEImOYczpgyod68KEY4vyKsvf0H64yeRRFSCj99K5v
YvCZp9BIGIiDhlgxvwnE4L+LO1RGnWmO//IEzc7NUB81F+6cDTV6RAmx4Le4zrdLS3pR6Tz3WUQV
7e84BrqBKOAxG4N+syXWj4q8Ozv5U3sbeilJP0ozt+ZiRKr8Gp0TFAHa/tKn7vwR8cvXDUNT8CX5
hALCiPYpVmwPYBeYlZ22WBmrZupOWh7XYYvQ8Pc51eb30E2PKhI7HpHWBHAFIlFu2hYLQ5DPxyJD
jcd+7kKav5zQTVPvtOSHCiR7pnjwABbAM3n9Nm6qmbsiKQY+WBlXXcQwiP6yCB4buCRHNay9R1bh
mLRUEasQ7W4yJist6PvG6UaljPUTI02MH0as2eIUZ0popVQTZJhaEKVzoF8TWZkhYijlVYxChLJy
xz8fX8O9pSuGgs4xJbXalp5sus6lo3UZYu1a9sFYy/gdTg+5Ij05okLuPKseJVKqlZQqlSzi7Tnt
GYjlVmuT0aIKA9Py2u5SNCO86zTrJtSKjBgWUrA+vXaBqoWNBxW5bjKMO/DRpIzn6wV9V10WnM15
7E7FjENw8iw/SFHv771FQzFUMbrgqQRvhz/A6vcavciyqJplieB+O50hrzHDpaa/PzCQ2X28tPuL
D5NPIauAfSxym6fRHwxlbEBof0U07htYb3WmbVC7PrZyf0JQUfLIlbgclJi3dI6xmN2SDvc0mgdp
RVWbt8hm9YzeYSjM6bGpvQXRu0pihnzVvYq7FGjPCUNLIiJ2DQYcnckSmD96bEXd5ltMCAugwjSg
cwo5zbfnEAlSyoJTOkcCdapPehfkF9dBgqojN7wW/LWTl2jiU98uR8yYnQPCIw66SDSkSk6bNIV+
c28OmCQb8QIz4mUIxktv9cs/Ys0ZIyGK5eDs79oDNv3Za8EV2ER6DGOKe2fAXtxVC3SqugwrfUye
A7Ndrm5JD+/BB7y/4iQPRHrUXxFy5Bvebm3ZDEgNVUTIfd7G14Z2XTRPV5Ph9OjQU6yyX6xszA+C
lj2jNKniw8js0RtTB/iXSGIqLCLzeZ4j+uXF2SxG7+z1zL4y3FF765pJ/Slj3tlBYLFzK+AJ/8+o
2vpfjOpmB0cCAgSVUDcO63b131CEkmE3lMnnx+d1d32E6Yj+czPuepKHouzk1HBeGZa7/GUYknEa
fqaJS2YuWtRXHCVRe69uICMPpBeRKw8WjeLr5lPayAvVc1rOUeHQsULVbYlm5MlfiEED8D3Hf72b
wR4hGnMFVCK/+YrNuAYM0xJzlHtLGxLqDGcbQcpQerl3ebyhOw6A1O6nJiB1L96i228Xx1o/1WMz
Rz21mzcrKgvnLrboOsrz3DCeUMXRrrGhi3e1JeMD2zsujvKeqoYBwwCKbM5NYc752Aar5L2TX/oh
WD7MrZ1/fbzAncPJXGWaj1FqItbYwiFETYZgsKuMxtRSaotjduV5b6IiW9qDvGTncNLvR81SOTZk
BzbhTJAVxVIHeE9fUJ3vimkFkdTFS+VQ7yubvP8/rZrKA6M760PkAAhP+VGDB/f2Ay66tgLNZDJy
gzk4paLUI2TX+6fck/3p8Vaq73H7WNDMTac4HerALygr3JpynT42Akm3Pycy+65BhAttOqY+g+JV
UQ7wf4As7dqDsQkTB/IR6MetvQXGRSM74iF7cfyXqpyzd2mZNLQcz0n1VxuM1YHB+wPJAqnNKsk2
kuZtxan301bOxjpFRsfQlIS5OW8ymvMOXqIdK4jQKYKREgeCYHy7rDRdC8tstTHiwJZPigbxwuAi
ceCUdzYP0IZuRqg4nMotYLROVj8avKrRlFrSIqKW0zWWSfFN68bszWp08QEKsLMs1TGlhCLAp3hn
b5dVO7LOKOqOUVDb+rXxJu2cHvfZ398xwlYKEUjlKDtb1vLqm0UbuOsYDU6ffUy6IX7RuiXDM0sD
OHn0PiJl0h18sb29RICCMAVZJ5Va3i4ty7SReMUZ4TRV/l/IAJdhQpvMU7qgwp1P85Hgzf2dJgMD
d1R6nfQKbKmafdDS/tVUE/Ohqvlspln70tkcGNDbIxrvzlejvgKTCryNtswt62cZ82DtB8GRF1P7
0uaWcS1SUpLHnmNnQdxi6GBcYjDE7YO2OrnW+QYLmuOy/Gjm3XDO7Zqpg+mRzuq9JfgicK3pqYcm
Y299BsWq1BvymljE17sPdq87X4OqWs1TJtsgPVjWvTCR6u35+ZXQTcYFb15PhLemjGl6czRmaT0h
DS6g68PDSz7OSdb/E6cSgEq3E/G3Q0SD1s+SOShJiVwngW10pzzFzCr+UTFTGTJEv1p/S7ksPzS/
z74uqT39IGpFqMhoUUR7WgCYrVMpTWuNHn+e+0tFMyDwAloZSjRjyxGZ6HMorCQboiwBrTmlc1X/
VlA0Sk4VWiUnFNdpxwrkwa261z4AngQbor0ApVYO/ObpCvC3fZU2QzTR6vVtjlcNCeTJWY1zM47L
cM1G6V5sNXX30km6z90ltv7VvK5xT2uR2sGBA7u/5WhwkzkqAgeC69sJ3nNKD4CkvoAQeZ+96cmT
z0tSlqE1FcObIvOSg9dmzx4VaTgjFMY5sepq/hI220x/L4x8IPSqHDOsEMk9By2NuCnMydPIOK2D
F+H+qgNyM6GcnAT3cvec9hNFlbImqsy8rIXp0HH/RHEUK+9ZUY6Sei0Vdxz17aoYCwpJGypmNIk8
uNYMxr1QkOoOTuz9NVeaRErckOeaaGQTGkxrZ9QJQ2ejxPSzM6hb9+n/kXZevZIiaRr+RUh4c0uS
mceXd32D2uI9gfv1+0Rd7BYclOjUSjOtlmqmIoNwn3mNGTaZr3IC34wNkUMRoSLeTBt4iyBIZ6Ds
udcQ/GM25ltLMf5ROFi0EpBPd3ZYRV9vH8a9qaFTgfYSupdSJn39AWv01mA2ERXX5uSeWhTKU18v
q85PDTv/++1jyTCE7UfpnoLNeqxOqQUbBpGquTPjR96+8EzpKXselLk8spvauWTYEESq0sSJMGEz
r3aaSm6CiNRNFeqdMnmOH+px5ddAkO6b2ZpOOkn6+fYEd0AEyJkQGiNMzbMArnw9w1BrJq9X5Q09
NQKsYhJ/KrJRnOKS8+XOlribUQm717GNO3WNuly6edC+3/4Rcox13Cxxd1RvQWwh1roFMkxe5C1L
zoqKRqDeN0oZEp6C0f3r9jh7O4cwGc0uSVZDK289Vzd3HIFUF/nHQqm4oKHo57Vb4yhbTwffde/u
QnSIcXhkSVI3Q9FJmEdlDlE34xz6KXJylzpF1iB120c7G4cft2cm9+HmCxJTohkjwz4DIOF6ZsuU
JbjJyiy1tDScRIFqisSrG39YFu1u7jEsjmPh+YOxHGmt7WxbGYGRf3ADMONN7AdMQ9OLNiOgiJYM
CqWRIx+RABow9F75Tq+w9Cennq63J7yzlKtRN9/XyKN5WUYqDgZCQHeZm8+PWhRNp9oTR+Iu+xOU
dWipIsq2WX9bJq006sz9NqlRcplMewbTUlHcEDzHmKqPj26mHfleyL90u6ASkAqomN66tQVMOmE1
odChIf+XqTYouDZ6CcflCJi9s0vpw3OTElyRKmxVSnmkzNC2qBbFOqbliRd97/PU+ZgvTngp4vDo
/GlyG25nRbGPyjfxFEaJ8lP/8qIjaBAufQVcxu7c4p0V5+J+iEITHHFSvWjTpPzTz20f6J3TPSAT
XX3EjZVwEMHA9MQtkX1MhiX+oIf2P1Fshifiju4/+q5UYnNrxjEuEkedx72DBauOdI0mOP5fm6po
GI3oFNa8o3q8SL0pFMPzFqBlBeAoQN25OkeiXM70+JWDZ/X1tqPczK2ocjfTBdluu9HurT5zHFSt
1DqZ/cbN6g9qqTajT/E+ea8ts6vdC6g/0cHAr48WpRmVTI7yKAYRW0TDMBjAR2YKwf1s25elb7xH
Mv3cX4YwfPMtyVCS04fUMx2lrYy13auhPU1cW+mslHB7naEOlHa031lK1XR+1hlHKka7k5M5I0AR
gDLuJqRWlaZFzUXwyPbWGCSJZ18K3DX8RG+1u9tX1Outw+TosaLoA7yczbPZ7KHQU7Nk6xS9Y156
fcn+zZTSfYebb3euB4h/Vg8pVFWzI7j+62PNyFxWNOoopFBHWY9sREbT2F4yBXO9TCcvm8KnquCx
i8MR8YMyq9tPt6e6OyA+TLSxqX4BX10PSCDbzF4iI2fXaR4d6Hx+XqXVqWgn/RInAIVvj/f6HnHR
EaWbhV+LzGY3nzYyNWGGNVdygVf6Q9Ia44OnIc4zYwoVoNuUf6oAdlyroV58c2n/fPPopiNr6wY/
AEj0JqmN9LwR9AfJBm2THnOUUMD1jcLlCvPa/pTB9bhANyuf00T0Z01vjhBsO5t49QO2T+7YKFox
On3QNzT0aJWAJ+mL4amzpiPS0+t3iLiCNha/F3Arnej1yk5a5niFV4oAS+wuQB0SWRC3P0Il7E2I
244DSVURndjthh1Hy66HRgSNTfs+nLlo5lBgF48p0On24u1sVdkFpU1BxCIl2NcTSvjDWjOFCNQM
J9VQMzO/HJEtrOdCPcXKocDU3tSgFRI7MDPCvk1kNpTtVFu1KgIri8o7V+Eijftqea5BbR5M7bVO
NcUWchBEO+gJ4le12Rd9plQCoAkVxmIeVAIw+tl+NivOX7S3vMXHIti6YMY8l9dZVzEbj5HkeeeK
2CrougmEh0BOaOJMtbn6lM2h/VRHZATX2yuwt6UoItAm5lGlUi6/2C9BAN03akJ5LwI96du7yCyb
oJ9U46Dsv1M8IUDEOwzOP6hAitXrYabBjbxG01noqu4ubVfhWqdQ1K3bFL/essQvTq/FBROdiSOr
uicX8dwHWFvtwbLs7Dh+CLEDJTdSge2T08wwcUXODqhEjnAeTFnLR8fNPpHfGlAWI+fNaQ7Pm83X
JQ8gaN02VmM9GeoijcZgihNx77gDJcthQCbDCpWDue1cxHAHgKBzS5A7bjsealGBy5vHIShtA1sC
aGL3S1qkAb4jfQC7MIFWoA53zRIvgYFn3cHwO4eLUjclOcaW+dxmwwsbNm1SuTRckkh9cHPjrwIr
nq9De3i2djYtiRw4SA4XxeAtIrsx67pUkxAh57I2aBl37qcIY8kDUMjufMCaU2fGTYmm8HrPWk1u
EokjLNhOxfKQLuN4jvNEo26q1Aefbic6oWCDGgaUF3De29CrcbyyoAkzBJYdF1/E0pUPeegZHzU9
0/2hxqiqTLTJL3rz7aUpcN7UUyhOaaDtvM35dxR2FKDzAY2PRgtg3RDiNlV6nuPeOIgTdi8BaCBS
NQZEDxf++oOasyO63qL51/YehWatiK5FmVbnKYs/9ZWVvR8svX/iIiqCwV4yX3hudRWj+nZWI1VM
VPkkIk7CJTeXkSZct3GrfAyqGa08P186Wk6qlk/f4tIEMx3PyIndvmZ38gcA0Qh2QqSkvWtszoY5
63a+pPR1vaZPaPoPBjZVtvPoznjuTPiRnZQQ/ajbg+4dE7mw9MIRXSVlXn/vGTah0C3B9yZt8nN7
Uj4ac5W+vz3K3jEhoJYbiAgMMvl6FCc1Ests8cQz+sg6h+FQ+YjZNS+TXh2RzHe/IvuGd4SSEdiG
9VBeNKcCn68hwPMYOUUthGWbiKE6ow75Lypfw5dcNY+S/7358WABpmDHuDxe60HNQrOEXVVjgDbH
xKYUXRWowtZfRG4dWS/sTZBqt8rulK2Gbesub5dQH+OZK0cbYvfetvok+di4oWp9MSb5SkUVmrmW
PuZHzaG9dxEAKsUArjRej01oOS6zafZoLQS1ikZ9ROwe1EMnLiLRxjOwwiORjqPxNmF7qIWTUaeM
l9R9GqjNEJ/zpq0u6uy5l2gwjlTG9lYRQgtgQv4hl3O9ilJSaBBzNQQKMLZvGPDhmS1CE5OAtkoO
WiVHY222qTGhAJDpIAFAoejncba8h3KmElbN8RFMf3coCsZ0l5Gsoou4nlbUGw16kWAAjLqwvvSI
yZ7ioVDPk2K/ncZHkxfQBr03mUpvKxHZ4CljpbM3K6X1rqjduVe9BQjgcTwut6+UvYsLcSjsEomf
yXg2m4MHyC0tfRgCuFSmdi75noMkIhzdynubkCSA3Y5CE/jrzdUVZwnldtMlKjXt5IOp5DatBSt9
qB0z6hAVXo7O995ySStX6JCkrHCe1svlYhuPZk0EZpYI7aLawrw0JeZs4ST0g4LH7lAS4oCF6w5X
hOZuVOpLSKCrzuU5w0L0MxtDUAqw0oOh9pYLgC59EsqjJIybz9iGro4rcDIEXjh09yUp3SdFOfQs
2J0QcHKbZ5TW7xavhEjX4sYoCQUVRIprahe4YdmDqPykqrODN23vHgZo9r9jbdapNyrDTR0wDAgO
5Ne+wlE6K6f0T/K56tq0nXtJYZf9xq6naYfQAghzypwySPwlFcvTum9EyhVFRaP6t9BaSFxR74YH
UcHud/zJxJXcZhA362GsPE9FObLpITmn6b2WR+aDG5kcYhEuTXD7JO8OBhVLwjUkDHnzrLSgvKpo
rskJhs4MfaO24oe5b5X5amrc8v5vjAYqAL1KZIow6V5PTUPDSh2y9CcSpXqxwxGPkMl4iPJD+a69
efHtMLYB9iRZAeuRQi11NAWaHfChPArUJWzvMQb5Eg+VcpCF7KUG5B6kkKToSM1vwg97aVq7TPiC
NR5X35QJcQGn0jOphZ2ch75X/XJS8tMy5d9uf0xt73aUITLWjcjecOrWc4xsT8mKkSxrSMb8UcVB
DWOJubqmYkD1XSjWNS/M6X1TD8l3JJTCx1ZP0TJHvzs7V3HVXe00Mv5QQ1HYT7kdl/8KY5j/u/0j
d3+jbAlwh9O13G5mFMnrVPN4/0hvQ0iWY3JX2nZ3wdxSPHlDemRksjceLRrwFgAnZR9i/U2sEoJq
4/AylaGHaC2XxMXuZsT+dVAQeHodkav39pkEuRDuglEAeroery+1hPdk4n3PZlTFSjv9Zkpp9Kp3
fycThFlIB00moKhgrofi/MZ0Kpma3aS4M2AE1X5DZXtAA7LGWeR0e+H2JibfCxdZIGhe2xwswmzW
amdt4IbVy7vKdpu7Uk8QFSxQP7g91N6agYaTyRf4FXCn64kNgxNH5kiFeJCt/EjH1noqzZl0Osrw
2vaG/I/bA+7OjV4DeTNfklx3M6DZ9K6RpAIVM1O5j3IdkehyiBdOah8evFR7by8SdKgdUD2Q+cl6
LDJ6p5pNxqoGc/iYZXavBOSEg3OwXjvjyIYrFDKojPSjNo+To3dzWSBjG1ijEd9bxdyc87Apftz+
crujAAmg10my9arRCrOnGIoooRpZdF11GapYv48SffSu/79xNnudMg4IRd7BAJDW5M/uVAPiipOD
3t1Pnvy6wwrbDhVXucfp526TDsv0kkHDGjaodSOeH+y8mjRcB3KupaHJs+9qn1R/jnPVijujyjUy
EhHDujfBl/yJxZVunNXZ6u41NVLioKDlLPwyyR1IBLrT/9GWmqb4qhEnn/qkzPVAlMhtcSnlZfQy
tFnJ/y6fjcEfwtJYTgI+bUatITXv3Y584txW2fK5nfM2PIgHdw6cpP2hFkNWQulsU+cZrQ765IC5
b1gik+sWyfyprSL3Th098Iad1l3evprEhOybn7DybRchC0vTq9GFCBDITQt/HNXWd/q6PsqRd6JC
6nMwbImnqYptyw961xTpUKt0etoWQpoO+p+QTQ2w6ugvSk0405MbHWzVnctEsitoPlOFJMnbvAAL
XcXF6PmYKtoed2M6ZR+7utB8eALmwbrtnT6pZ0nTB2UEQtH1XSJySisYY/ds18yiClZk3wx6wgcB
zd4oshEg9Tklq0/unl/C3FrRB12JShp2jap8B2M6IqpMiTy4vSn2qo0ydqFtL5W+eUTX41hen5md
7vaoUidCDWx3it4PeZTkp7JM7L+bboQTQywfjc9jW/af8HOf/0ptW9HOppZhf3L79+ytIzEctR2M
j+AjbA4F2MU6BUDKlWNQwFoiTb8DG/tfqfVHIOm9kdCFA7slORZw5dYTb0Z1UsMF03SXstiPQaPT
hdRsNvlhB1n19qz2joRcSxIJ6mOwjNdjZVOU5Z2hdIHWKY72rEeOA6xxSJXqZCJxm330UsXNfUQA
p79ujyz/5u3dSh2VW4a2Co/FJjqdu7ztNHxvg9hScR+Z+xwbHjx73oFntk8w1OffWECaoZBtHRqj
0ObXU40txTUVZSCMyPXMVxzFQWIZuf/a1uuDvbs7NwJMSeSnJLcVX8hxwTaz0eqDqjf7e2fM7VNo
xcN1sGtxb0kt5NvfcnfHAOlFEQ7UAP2O9dRaSsNEttwxZjeEj3GlGDjreNqDEWtHnY69qdFclnbp
VJKA0qyHGtAs6gcUBAJnMuO7mezw1MAvfojSVPlbYfyDuGX3GgC0he43ESD8XvmDfrluiP5G1E5h
QxR0ek7FIFzE8afpsZ7KJfLHopu+lIs5/205OPf5hpjSK63a6INtZOXRadn7zr/+ls3JpFLXmREV
+WDg2yCZD4sT8WALaZQ4+o1ngzsPqMtPDYUtCCSOjaGxBwg1qLeJU2KWGkjOtLs07WSeb++evQsd
XWB5CKUj2Pa519QxRTCNXDieleyU6fr4RBFW/X57lL1+OuhpKcxAaUVCojYL6ZptNymTgBJbOfY5
HbX5YiRSnV4t4R3b7vhkGWn1FJdg9LrGmmef8tfUX9pMOPOdoOhyBQBefS5Dy7rvyZ8PQvGfEPjt
lQRkFtgwAqDs8c1TrSOkWKI4JmCXtf2/1ZI6z6Y6z9O15BzDqe2wSS4yp+Mg16H7EuVm/3dsGtkF
O970z6Q2tAKXSrerg7Yey4NV2tt7NDHJJDUWiXxy/fnKGukgjRo4oNTWSU7NGLp3oDWtPzoYtwf3
yd4hl1oB5Aq8diAm12O1qUACYppFkAzj9CnDtuRUumGIZZiy+E2SmB9u742duUF0AkeMNAGUuO0Z
r2Il7uipoLvK5WYSAY9Gh0kaYRzsASTyD6Ync53NOqMZDdGbO4Vu7ZaFaqL0Og4uLKQ0dE3fFsiq
l+bo+GNTl8/gfPVLkqk/9GnsDhKK3Xly0PiwlNRe6f84XQVzNIeYRHVyDEw9Ta9uBuxeHdwj8YWf
8cirSQI75HWVNhTbxnAJZ2k2tIZTXRrJXTML3S+dWvheisex0rvOSQu78UOkcJ8oY4LpgDG/2duJ
kelcwvdF9g0u1vbuDsE7xT0dLyE8DfUx+08huvLcoX1xsKT70yVHA6ch/Si2HryOmzbg8Sm+Doum
vLPKyPoI+ct98MbUwbqhzfxlmZ2gQEPed4zZObtpePQ87ARThFH/+xu28FYX7gb5Bzrytd613yeV
VrSN0cgnhA7Kh3FKvA9dWmRvD/oJRmlJc2xIbLZntQu9WCkKQCNDN4w+Uhv6Y0icejDKzo0gSQ00
qqgeSCOX9Y0Qoc7a5zajaNg5fI7itEpPjdk7L8s4q+cwpjRzsKI7rxKkX9lMpZglu/zrEVU16UTY
qXxMM56hNmsxcWjfG+Pbiz2rcTYBDVzBuAGtQEXQquvLOBXhuanB24zF2BzIf+1OSQfbg4sJ2eA2
AsV8Mx8WR7BUTTXibo5JktkkRyXOvV2I8CqyMmxF3EU2FSXbaFq1TlkqYRLXR3oog11zOou5bYK4
rZa7YraPeFh7NxtxLlU6CNToQWwGde0KmU7BV/TUqnxQZ5Ssews/MtwT4oOIcHcrykoBIGdp1L55
pbUFsETf062yK0TQS5yUNX9xud6AyeVBVHbdp7e/TrKtjlC9tL7YNv1GFwHpaCI+MhoD5nm60DNV
nOiL3eXZ9XeGIhYjQwFvvGVjafPiKrPsxGldlkH4naugcVP37FTGEWN7b8XwskJinf9Sm5aP5C9x
tdkiIa8p8rJqquaraJboD7w8rKex1MLPt2e1t+9l6C7J4SiTbN9bEvfeEaNsIqmp+xnudP5VQbTg
YF/sToi6F2ksqnAk6usJ9aoCtaTnwaNsp1yw9Wj8MWvru7FUj16bvS0ImwTIMiIPQJE2d1OEPcmk
ubzjdS7wWcJg+i5v0+zzYoj2gj5XeHBx7B1pwAFMSorX8BnXU2vhoEfYFJAMmFMT1EL13sXRNPku
ZY5zEhsxrr1L+NftVdv7nqyX+ZMERcCyOWd2qtT1hDlKEBWZ+xl+/4g5uKgfwxEp9dtD7QVkvwy1
zUBIlrMmq6mtqG5cTJckTpSXvHKU2rex1jw5vVU8T04JKJLrzgtuD763mLybaJgSO1Aj3+ybpU4T
s1YAZUvToGfSy3e51aqBqs/Lc6LHRx7se4cBKBeUAlnaAcy+Xksdy0TkYEcw4KYaXlrTmi5Kpx7p
Oe0uHqmc5JJxU26jvwZvp6bIqCFZyRKdsUUrz2NcN5Smw+7g3O1tTjalFKaj+ACKbD2hOETBCecv
NuciZuA583xO87T0+9bSL0Zm4OkRI0x9e9F2vyKYNfojXM3gZdeDZnqhp1FHcRDUXnate0woIIEc
tdT2RuEeZu9TiATwsdkaIfIfhp3ktDOmon50cD9/nvuwON+ey95aEbOiWALenNxYbtBfbuJpgYNr
Dez+FIXOb0laTj40njnyncz+nahKctOgh/K8aK8wsUjv58KmguHUrnVJraqAS+Me8bz2jhQBKdej
AY2ZKGQ9I2nrnsZChRKk9D0666aMBqziWhdZce84VXRwhPeKRIQCgGUkToExN48ZTTwVzAW0SfyT
gWcmi3fNlcR+MpUlPo8hwH1jqa1Ls6SK32d2iVedGV4XfT4yk9+bOf1lae6BQByNo/XM+3EY9dwZ
Se5MS/xjmHl6KkC54H2GCYUWpeaPt+8d1MykjwhWx/AA1uOpcx2GhT0wXl4pz0Th2Sls3OSjm0IJ
uD3U3mGgHypREygovPZTT8LZ9UaYbPHUepfI67IvI36qvxEBIUFFqIVsINHkZkJanseGNkF+qkNd
8UstjYJZcQlhFe832GuQcWCvsXOk9MnmDqlabkR8vuHL2X3op1ZY+Y0WDp/zeZwPeiY7dySNA7rl
IHYQ8dyW2busox7mSSGx2LIvRtqV/pzX4wWNtBYmg+OeaMYeiRTuvKrS5JMcCs1+aUqw3htDKJLc
1Xo6ioaS/qGnrnFXtYM4GV2b/Tcb7QI1NPnghcI4MOTbudBo5gEypKdN+r/tn9eAHujhwQgclATy
FjJbpyqt6xP53J9v3JNUjCTfURJ0TMnOW0/RHrBPT5KYglucd6e5Ax9Q0Wv9eHuUV4dajsLzxsoB
S6IHtB4lzpqSon3OKIMYH2xQNS8lTiEXQsSP8aC8WeJcDociA8xzNgxJ3Hq4KDfGdqiTOqhi170q
qmgDZTBTfFo1462nDQ4NAQIaVNwgPArbYGSmcRlWfR003iQeTK9Ygm5Oi0fEto7Cc/lXrepRUiKQ
LwKTiswULdL1rNQ+KpwiIgRBFA2RFzGP+BaW6SWBMnQNQff6yLc09zXlbn/0pjdL+cnhyQzRQIU/
RpVxPXyBuleVdGB+CvSOzpTLmo91IemkBGRBWzb0u1p+0u2N8+ogyEHpkUrsPm/Bds612uIqVkRN
IO2OTh089EulYO1pJGF0+Y2hyLwBs1EEZ/us52cvvLmdZdSBszjLtUt1LhebkL1unfngIXh1mTEr
ogekJimTS0+e9VDSvsoG01EHqhfJTr0Rdj/0uBSTH9Wm8qEyeusDlIz4y+0Zvnp/5LA/YQIylwQV
ux624ae0Y6TVwaRViBTMPHpJVPW/8R3ltHRY28jWbM/6aE0RCTD7pBz68mpYih64iav5/Rh559+Y
kIQGcIVRJ9162kazo3hmyIR01ak/GgWHlJqajd7Q7XH2diFVJ/CbvHbIpm+ur7Gn3h3nZo2+V1Kc
3Sb9bxIeeJTBO+ok7Y0kiXlo9jEhCvrrJUJm2FMollSBrS3unQtWxW9ST30aUqt+6xvDbqBjxRoB
d5CA0fVQEe+eMjrUR6w6GXFxHtWru0w8pp2Z39/+fjvXP80QOO5sCvgxW4olWyAZ0DAvg6iyReN3
c66mzzpB3j3YA3eQqhVZcbBme2PSIgDpJSWAX/XlMYgzEmaIB2o3JucEnyU/7abF1/DRvpaue9Qc
3zvTv463iRWmPGQ1B+xBLaHxWte9ckonfb53RWig0RDH17rJjrSO5HbYPglUNNj9Gk/eK5uSkvfa
6tSmDHSlLM+UxtVTTmHlcZpcW6pwAwXKVYdQ041OxmTrB+fv9ZxhkkoPEbJI6O/OZs5OYrV23XKP
lSiO3efRYgRjD+tjiPL+k5qNzb2jc2Bub6bXR0TSVyk3kCnDpNsq4Hk6qJVmQJmBfxr0JErlYSKd
8HWkId58lbFn+Q+lDbSWGG59RERFgMaOlvbfk/W1G6bZn6yw+FS0Tn1wRF63TmFfaLBLaOGBsICJ
vB4rtexcWZgZcMylT/Cb6NzUL5Uq+5FPZQUnELdggAJF1J/EpHXPAM55cjPIZzovVpT8CL3MLHyn
XuoPbRMXn25/9ddvB/k1ASJXBgQYd3uEm6GiGmLafArFSD+lFOtOKp4rX26P8vrQ0nkCHIH+EtUC
5KXWHwHjyD6PXUKcVNWhiieK5UfO4H0WWf1dH3v3oJu4NykGJGWnaAB4Wm61X+oGy2y3ZkPFM3Dt
3ry0sMCbd5iU20cih3vTkjRaGJ8omLyqdk6DWS5sngaMdoMGWR/nmQ/QNPJLr4teOqEcVfhfK9uw
m8jnEesGHMT23excZJ1USnDsXDeNo/sJbvCLR2L4uVeg32DeWJufnTmEQRgOTvccCk/8yGyvC8LM
q76lpWs/dn3kPqpDSU5neM14XzexiZtuGn3May2hi9UcgnDkFl/fZvxoDHRljRZphy39wwlJmg0z
aSHh9qXjK16mfmgWPX8wMN988ZxefSqt2fg+a4p3kF7urRCoBYlKI/pD5nW9E2ZktyZ3MBoonOZ/
Yoq8F6ErGJZYVu1Dsx5+Y58DNYJ7S+NRApfXwxll4oVqm3TBjFPRP6ViTXcCFwz0HwzXF4V5VN7Z
uTN/apk5XJhEMdvKflLaZtkPSos4hz68xH2r+RRRzfvaHY9Eh3feBIaSaR4pAMnX5kypZtyrGWY5
QWe1w3JxG1GfS5Uk4SFqOMC50blBFyXJQYH/dfsauS+MNniNEDmjdLS5P9sK69k2gxOw4KyKJFba
AXLXwrH10zwKv2AHl2o4/dUIRFIU1XD2Mma39lszyo/01V+/yvwUJKVlm1c+EJuiZ9mFudtVehuo
oxDfU2Eire4W01OrjTGya8L4ijxBiWOEPiYf5zITB8/WzjnireL2VCm70nCTm/2Xa83rlhAOdtcF
bTRn32vcN3wnTmKkECBHYqsa/TPXYryrK+eoDbGzz6QHO9kp68ATvckw4BJaWj+JLqhdxQkae4ze
62oUPwJjyD/cfip2h6I6Q2dbViy3aJ4ekjTNlAoRmBI/42KJTF8A4jsVCUjv20PtXA7UfqTijCtL
pNt+aSU06PoIcQRCxZzmuijt2PM0WwA9tX4uzp0eH+W9t4cES7VeQjc18GZC8hMfZYeWqe2GCcmh
ZSunZFHmp6GzprdSdjk//zdJIArrERvHnlNFCdsgcpcliOyWVlE/L09WBpLoN76nPKi0gn9qX62H
GpVOS0IzQ7g1G4xviSfyp2WoFYyq5wQiUe7Z728PuHcgsBmhuE1Oyr20mVsd27W6JIiaxrpI/LAq
q3tvSP5N9KR9Dxt6fnA6y3tBEOGI47MTYFC5AHIl3TpoWW0CZOQOus5I2jYIRWZfSXLaE/Jab08a
IahRkJEIIdlf31y5c1MIwybrDiK1/rMq8+XZ0LQQXtHcn29/yJ1Dh5cf/VMKXih1bAuiXVdXSzSQ
VNkhfpNo8zXBOOIcgQzuERRo5xIlBGJaNPhgJ28b+eas6ZAotCJoDUN0p0lLm8dWwAREGkjpHly0
tL7Gw1g+lGaZPaUCrN3tue69KJLhRnZFSM6cNy/K4jqDU/4ELAioUmk8/jMMFPUapTKvrUHdRott
9xwRDfllb3tXwvYjW8OdawBmJQksIQm/4ZWwWKrOU59g5G4WY36xU3N8NzYeIOXpnBRefnd7xju7
9WcRE945RwWY5PpcIo7eTWHGdYOORfyYV3b8ZRBdcjDKzmFkFOhaZG8WaffmjciFFjsEIMwJQ+Ef
g5rZvmcUzbPn1PVjhg3CRyKYmhhwObp39rYUAR7Ucy4DxK+2Qd7kzvHYqpQEIs26i9vaDcqU1lKU
pONdl3QKPTZND6bFqC6OO+Vfb3/evcWEdUxzS/bXqGeuP6+eZnlYm1QIUs1YuHKc7w3h8SUX7n+q
Eutvv2Ql9537DgAjQe12MYlPSt7eknL06FyRVO+frSKLr22bjs895YqDR/L1stKOZyS6MDqB2JYr
W7lemw4NomzeGM4fYtsKTwXmGj5wPuuKmHsdREmIlWpoHkkKvMZFE0aDYqIEgnYQeNTNujZh1Ik4
qrvAsSKs/7LYSs66UFouW5zBc1+ddfPOWUbr7CiD25xVZ86uHalNdsmq2PTVvmlTX7ELA51ABfbP
YI79n7cX/3WDlR9J21Zao1NEJERar75rR2mVjKiJtlM0P+qLfI1EVvmin0r0sNz+abE/0uYPPKia
sa9OtnWXGO0RnfZ1eM7PgA3EDqRCQHdk/TNQmrDrKBKoYVWGfd8rw4+ow9xrHsz8oqGFek7D5ah8
+nrjw9yWvBEpVwUlR/75L/Eo/NYqicIOvhMxeHpWlmnQ/Bw1TfUKhB1dSK9v5/R6+4O/fqqIf01a
d+B96KRtMzrQZo6RC3JugSfJiYZkdJoGO3zXpbl1UEb4iWJYJ64O6Sp5hVQBpzmyWVsxcyS8AmWq
UOlNvI2asFj8LjQ83dfqeHzoE5TKrzhGNiTTIyCZ01Da019LqwzG2TNStF7UxXKfXdG2xUkB4Phj
1Fu8KhR3dr/m01jPF+yIo97vSrV7Vw25e5Qhvl4j1sbig6ErIbudm0gFyG8V5imbUqTkQ+ZoOyfg
Usp/URXnECeH4vObl4cMhTCCihcFmG26hpcyf72TtYGTmpGNKmbtfVgQPvzcWiOf7WCw15cTaDaS
Q9o6XL78y3oH1lmaWnPr4Hueq1XznOlGaP0YsxFHexQ1CpgInWuNvoJDbx8ouYIXpVWINLw49NLT
Sz72KFbPbV5/02kpdn5V2Xrsu2oVP0dFQtFcDHFIBUVZXgwBVMiPvdr70tTwuX0KahgzhKPrvAf4
GH9exFLrvuogSn8JUyt+54SueBpdRY2CqiIm8ps8prWc5YZTnoAWdtVZc2sLP+MQ0N9pVIRl4WeO
EeDdAAdsPk31OCeXJS7T2o+g0kYPRZbTIswqVMxPXj6psMOWEOFcHF+iFPvsJB0uvdK44nEgyou/
twBBcTPQ+0g/N62HAq4RqeF7Y8q0+g7RMlwySi1vHapjtvvHUqOJdPB8vN5/ACMovgDDpmxFS2K9
QiBP9Vi3qWRHTuL5EU7tJ2uICkSUPe+cz7Hz5kgWGhJ6wj9BEpLKsB4PCxVb68B9BwsVx++d2dTn
Hh2m9+WI2Pzt3fd6auSn5KnIKpEEkBWvh8IbIGqgezaBPjbFNXS1+NGZNYBXTjY/wkI5SsJ/tr3W
1xG9PXYVF598abbVHqOfDfBQQHvn0FKml1lvl296KhJxzfg/PJWGEf7VoccbBUSxYfQ+nyuzOFWU
apaTY4de+KVyp/ELT3VS+RkN4fDRbFvtn6pu2sbncWm+Ceop75OpooISJ9HiviD8TLLfDNF4Xygp
anJkXPp0ajO7Uf1eT7wYkTvP+up0RvTdwnn7c6O1ZehbdmHV5yLKp8hfIM18beNCVCeAMvXfJR6m
n9S0VH70A6g51CVG92vcIXzjt0nU3dPMzZcgKUX7IUoV9V9A6Gh5116YLr4zlwTtcjW+6cIUX9GB
sx/yLtP/nQdsTALbXJK/iPHa+qxNC+bHdY6Z77sldgtaJWnjfIiHvPuKadFS+K4SdsWp7iCZPxaZ
5n5ZoNpFL2UXq5ZfsE/rT4uIx/j9IpxGALXpzD4P9EgtrfdhgZj4ydPLjIOHcsBD7nrTV6OPrf6k
GM3wXWmLpIOo1SbzpeIIIMmJmhDFK8wrs0AAMCuobITZhzyTRtSmFoqXEdkm1YftPle+NlA1vVTU
Jz4LJSWFLfES6U92aM6pL4Y2elyEV43vxbQo5yiiL3awv7cvrVRPJ5qlcc7Zhb2x2d8jxwyYMECw
yW7rB6338icoI6lzamf+4GCwbY4iB3N4agleoMQAl1wfpr6HSDELS8MSVc1PUy6cixuKI+DPq2hN
tjikkx8vkyziWcZ6GDryZgOlTz1paRkr59KNpv+h7LyW5ES2tn1FROAScwpFVXvfUksnhKSWEg+Z
uISr/5/aB398u0cxHft4NEIFadZar7tm2pRnQnLuJtqNzXMuxXwdLGrEQreJ/DVpItuqUqdz1GeU
V6w/zj/s/25q/kXn93wmZp+dwj/yNTEUdEuzhQRRdJR1L+HcWAvAnog1buVBKb6uktRbf/TPekBH
YaggV9HtF3iqVDiedspMsAtciwT4YdLDF0MYvAeHai3gVchuLQ5urOswGYdZVxc5+Q1Mt4bJdlMd
kHD9OIiq9rJ+dNsiyU2ZO1ndBuFxHKdWZk6Rzw96GSV/uinOR07cjEm0Rr08Ql7cl5SAya1LZrGE
f1a7VN0p9payySordh45KcIuayYT38spX7/rwfHPKrlclCeF89RbY6NPTRffYnsX+cgLX2UwmrQI
ev+HGhZInqUa57u8QVef4IC/BpdVV5V5lruD9a3uZXAXYjBGZjFa2JixvmKbVZSh7EHJIDzzldtf
V0VhlhvfnqO3Xit/I51Gt5djsY8yrfdC2UdbR+Yb6N90uWlTwQ2pc+dl9qNJJNbc4/hYy/4eFKmv
DkbuBMWpKKpzTC2i3kulG1a3iMFZVaBp2wty+PCK4ADKOtylQVPaPp+jhAAl5tcTDtrziZYKI866
2fZr2bQdHHKyUdIQ153v7AP+hS68gKvZnoVETNsSkTI0Vr8elfQ3hGqRqZ4DCcJ5WGqh6MUKAhwT
Hep6OORLWzzIjmrlaY6U/l5UNl7QkmzCVyC+LkpM7q7fOhwnrUPnmu7dtsc9uOixMN7T2mqjN1NK
bVHpjLJOYUKINwa12/PSTNFdEZEIm27WFP/a+cc/Gz24w9mFI/g29U7Vprblx6+22fMiG4MiHw5b
tzshDKLcxa239AbSDFaZT+kW5vJ+drrCTc2ErCghw1hW0HM8UyZtsMXjl76NxvfFauwtgyI/3EE1
A37wSkfctLty60M8q9ZLtEL5C0nRsq1DPPbVUbcWtlEaNwjvCLgYvndTs/3e660rL6Kp93gdTSS2
Kt0bZ/5DM9HprIjM/iqQsWyvoScJMyWW3RrTstOrdbNuWqg0LKKqwjEqDB5xcCmfZ9SR4lrUvL2E
vvmso9Njyd/dBWV7Yv/IJ+0tEdlind6nirtwWm6EP7fxlZB+v6ZLaQKTncV3RbJOVdNlnQLsIBJn
W7zLbjTdG8G4o0lUGFqnoprID8CppvhZmi6/69dINcQgDfab6NwpTFrPk4/zSu4y6gfXPwhp0Q5a
eJY8+JZo3DQoNu/3optwSvwZ6U5i8Gu5c4tIs0TrpXmW6JDdU2zjiVUveSRuQieHJCk3f7Avicnw
RVpVdSmqRHZh56aCsNmbM4j4vbWMy141dfXU5efRmql385JbJFVC8JXBkLR5vS5pbKBgGc8dFPWH
45OQ0yMyuwtohORFvpTDPbr84MfQraFOpp08l/ScXKWPuNnMS+JpFtWVX3n1g7RIc0sKbx7Cr3Fd
RcfFBmg71OMWpH5e28v9nLtN+egS9avSsdJ9g0MtGG5CS+REB2tazFPouTo64EETTTi7DuY5BHTo
0skrcvg5Mmp6INWABzumKpujpbvCT6soL/br0V91c9XufvXLymlXL5tK9ltG4k9hH1WEjWkKqTmM
DzmvbE8iYyTJUZu1PpGEKvts8sv6Dn9yOCVuQbLaFRLUYChPVT70RdLLPW5vFxnIP6AUYZhB6t+8
o+XPoziFzWb/MCsAb4KnySoO2qm9dzptaqB+q7zTjjt7kJ79DB/wJGnzVA35BD0nXEPo3m7VMGX0
xWRfWVYfS7bi7q1ptaPbuXVZdtiWQ8N8Ggo3vF9Cx/8uyxj3sX0Y1uABefDcHFUfF+2xa5T9uNVi
384Wlt19uBZ8E+KBCkJSymZnWbvNcFm5ov1hnw1mUrJK58egD+zi1HBNr1fbYro5sfrW+bK3euJo
dk1xteD0KcAq3P6NeZ2/YC/VrV/qDY/zZN3DaSIQjsjoVXtslx5Rijq2fh09LtohpMs4UygOkIr3
KLPGvMD7oFtLlVpjF/3RZhYa8oHqvrAt7SUh78VqLlc3t39V/q6Gq31unUcyNbw5q8Y+uKox2htO
4ItjxEvq9VMeBFSNtnaD/XHVlby2KE2pKHI+ixyx1L4M5dC8WKVlj1yEY/ujNEvvJoMa7J8Ibks3
yfNtutU5y/ywGhy+rrC1GntUAL4oj6KI44vALDsKJnJrdTLC9cmPxTotcTpoSuO5Q0tygCKn/eu4
0BPO8tVgFGQvVZ/HYvH2XS1nbnjsTNNXv9+m+6ZwNjsJtLacQz3n9nDVOwNu36SOld+oLn0i6J24
79Nwgbh8tZZLUaY+yeADVYFjXVGeCnRVrPq9ORHH19coeMvZxyZw6zGaF9XgEwY9eV+0VpyF5T6X
71B4pZtYym/kpZrLzU3Op2/3kCs+y2W/L666rSIMTl53Su7ypgdNKRKQlT0mArOrzgyYwrmvd6eN
k8Br8znb2NZLKhen8egIpmjlUDhfPFPo788EFbp9BittH5lyjON2kfvVVhyasG+/2E1V5Umt+uF+
tOrwx+y3/LEqkAJHIKO3+6FCKZFKyUl1HMq4iinEpfjS57H/OIBDTtlSO6E5Yqu6usd9qqcq5XLK
8b4PB4QjfbCSH0QLro/NIDeGD9It7GSJDKtDj2K9HRy1L0nkG2e9cRxDh3iWovipGFT+RHw3I3NH
DvmTZTlzl0ooNT+MrGIPWayde9k82Hymzdb6zlG9HZ7WUpf6ahAIKb6WZUkFF1az+DpWtjWl5FyG
b9HO1OPgigb3qNDFBvNssyVvsXzPowTcYV5vReHPYbLzt8IW7JlbxJNrNYnpXY+BR5ePRZDoKFpv
+4XAjCQa7IrOnTDPMkFPu+WpbF1zH85bRfhXbgcPdFXR5ejOq5V2PPKdMFOJBbLEo2P0Gq85+pVr
BjhP+bSdhj0O0TBXQvywmZ/HST7o/Be0glYeSM3py1evkz7weuANXysnbNqk8hfnJg6WPU7c1vG+
FIwYsDqzausCeyIrOszu4nsnTnV1E+67Hydqc+zfjAwEqZVmpihYo/ygTEMBZXt5kV+YaC3ttFKi
0OkgVlEdMLNw3tEtWOfvIh0WsePVhzr3ovmIk2735PVCam4Ndxsg0pRqT1zE7N8Ry3KD1KMPZdpp
iEPgvuj6Iu1lFa3XHkdVdR0tlenZ1SPhENjphVd7Cz072Val8yObU6u0Dab91u9GNz9Es2y2pAR1
4YYNfc1oA74ZHPFlHorTjIJ5Rp2hQMyhRpAtLOdouShdywmPTt+5X0XHIPiE+Q/bQRnbfqRBKuss
dLoovilqkhoTO2/W28YTdX3ZOFxbyeCV2NHmYCfP9qidKSvm3f5B/Jq2j7l0tT5Vzaq+hrYBUKKL
kA9ipZVKVYEpXCLidbigctkADSabwCUZdNEVNbbXJy7D0vbE6MoKDgrc1Ma93WMXdwQBGrxnF6tI
grNxG0E/5GjTzvUBiYvKHROfroN5FQEJcD8E0pSUsI3xJY8F72fEbuhtlLj9sEKLDeeIuYgoLTvx
vR7dSaUNaUEcSyxwLnUGKDfaKHzURnuEr+UCWVnMKUK1JbU7jbedaeolUW24Q9lDzozZm2bxpsHe
CO/oS2YISS5iaOR8e+RcPFnCd12H+edYlUHHIdTGX6pgjhxqSe3nZUJ+TlCd8mCF/we+M0QUZKR0
JjVc51dKaJ+SzQ+WKFGr9H4NHV5iiUuO1HiMLDVUL1FnYjAN3NHCRIjFLOj6Bob7hNY22Rx69Zj1
UA1FAjsdSUmLuIeDLY4JJNG71Y6nBnuSq90zFT8D7ynn1Iq69VMPBcqe7F5X7yl6ReOkXjcvD2Iv
VmimsC5+KymDht6gDG90r3xCyrqoC7kMsad6yDnQv81i4i6pWJd7Uu/BfsPxQIHt9ZoihdRf93dX
F/mjbjv1Nu6t1d549bJZOM0Jg/zSw8vmLGPJ04oE3ld72TaVLvnqBuBKUXxdyU088kUcL9U0BEeE
GG5IuMpivshqg+1Sw2JzUn/JPQLchAyvXVPCFkeIM9yKdeOa12XUlSjcwEcP+Rr4DWXXYB0qbc1b
Go86+BOIXcTXYpiKLwVJJHz9eTFvM/4cBONNln7v/ZjBlrP44aXT+4ubRqPnPRjP2Tpmfqq5MbU9
wu2si+HF7yUF5yIrPvM6EaKUBopc+kR7bjulnRnya1dhSpeudTV5h9IUbZMuUhXPC8bCCvqrhvhS
xuVcXA/FvOak2ARrnzDZnLAcNGLPlrHw+yvM5sXvIiz9+lBOAw154KwyvNiQh/WHsQymNdF1bL3u
nav7VDAy7E9uSyBN4M5tlIguQGHLn2Au1tr0BOPS9nOyh4up2HbxUB5Ynv7PEu32j8KqcGjUZpiJ
FOdQbwmAz6d3oabZvQ3bvRkzL56C3wachDzRfWjoqSlRk7GuyuqwxhUzt5qEoIELvOWP7B7xZO+O
tbu/ZiVZxnZVnT0LEAaMYCTl9nvLy7OD1hQMOJdgEJMuTMW+asuHaUlCfMtGszuLg3Gc/VcMI6M/
obMJgi6cKSoO1WLG8GZt/emxm4PiG8ZtQXMoaRXqhNHtuF/tZO79JhxguoyoveK0aezml2PX9spN
XDJYmHU0P7vDWsqLyYZpeRHl3soGtE33p13dtcpqSrSaUWjnvZmuWX7MYdVbKZkn9sAYpo0ZwzSr
NhdnBRzh0sPuq0Qs/qLSOZrDR0sLcBIspH04sTnGdlA3x3Dm5IucW1Qt0Do7Jb0wwY+o/NMQL1Cc
r0s8ujvI6O8TCUc/52osanqpumsOsKbm+rA5HvpAoJ/+55ST63fInaY6FaZY1IHyrKkYLM7qbg1z
n48RLgNDoXBxwRN44+vRVot4s4cFlCCIq2VKvLIP+6TimOkybWzxRwUBjcVSnjFP3BhowKsSkjPL
q16TthvXL4hRZJlKKqlnywzWRHFgrAsFQhMlCOE0d/MyA8/W2FkkXr4SdDtS639RrfJIczfL/G51
Ut01qpS/2rrPv5qtLL/PlM0Mq3GFflVO6e9p3sn9dSPW3E0K30Le2vjRlnhylzJ1m205hTRpZeKU
0r3VG80OClS0nNlmHHlaCGJ+0ls/PW1RydxlHMaqpqtW3IqaCfR8wIApkClO38NLFBK2mviyN48c
18wpKmOtPwbL7/+oYe0HJExlqNNl9+su2XHxe8TWy3vO57y+pC2Y/4h98p4KNtBvM/Sw9xpmKD29
v83sNi68AMmQsoM1ybHTjRKbZpSoe3+LXhUt4pIUzB1+OM7YFweoLWGVqSGgDsf6eARaEbt+YKCz
NRTZU7WkoDKdfhT0ouWVF+8oBSq39b7pIugeZtddfsT1UC83amuiFWxyDUViq0AON6Uuoi6jDyeN
xMRrfyhHFfeXNdjBe8ms/zomErK7wl8yfMSx7Ow1B+44pP62O3aGInC4iSZreqlXa/+F32T3ghQ3
rI9d1zE2ngFwb8Nx7yW8xQDrYKhb9ZiMcye+tq2Z88OuomE4D7nGJ7LCcrBW3+r0BcfvcJz8trCS
wM05wA13GMCY3Vt22nJOP+4OVzUa54mJJJw4gcOT7fSMRyvZPTmBnrcrZhv+806tDNa30DZnUElV
mUgG7wSTAr5dLi2T0rQp7ZE1oy2G921L/F1S6a1z0iKy4ibbJs+0qZ4bzM9c6HX3jfbUdiHjuI7u
fIDDP9jZ7K89Vm1zum7nOrrY6uhS5u1aUabZan1kCzAaUlM5342y6jRe1MHapk2MT25a19p7FX4P
ZjERGHFGXazOuVGFN10VjDHyZNUId0+blrvK8rILmxMYvAHqXPfh17qZ8hVybk/kGaa61SEvBHEC
o559igHQ8z/5upqbTS37e1Nzjt7avbOyLVGBTyfK3+VK7L07XmyqsS6CzZYzcFAwk9bKmLU7jdQs
P2Jj6GS9YXePQ+6p9tD6qnokRta698PBfx5BUMtkVkH4iHa5/abK1Sqzrg6hXo+Wy19pNhLK00As
HY3h6ucMAszGdaHpGkXqcXjXh2LKz5zjcTonSnbb9J1CtvpazBGXYZhbg2TTR6BXJdZsF0xG9hmx
q8euqOuKXivc7CEtBrvDL6NW53RXUf7KvUWMybRAzcrUYmQDDuOObYJ6vTcJYg33lZIkePIbE47p
3ETmSvaDEydDKKzLZtkm/3oN4M4vczuXF83mFq/tzhjppsDnUR0lFr0l9f1CW+J7g/i206wUmWDE
zZVQjTV3SRjlcboB+L/iDiSqIzK0XhzmZlPFEehWPsKVaghXcRhNDb0Tn+DQz9+EMuGtNlYNtFa7
9iUs/6oHV9JshLqN6xsHFGtK3KUuHyzX4T7X8zJWWTd1+Q8J829I1KI5DQlyRhwWNTvSEpsS6jnf
FofSsenqKQuWfPy6Nx3sVz1wVCS4LepXFIzWr4oF8GuCz1CkIBX5m1+71f04UTWk+6o8UHE8Xk7z
rpnwFeXQzdkSyJHEw6VtrpputuTRsUfrKuK0CzIMU3yITEuYdxf12OxtGpCg0CZDGXDbjKNwbnx/
msMMnwLqLXpgtMxuWBbHWLuyTwutnMudMT2oQq/mUwUeJpK5MJSrQbusESN2NXVMzwKfy5kjlgpD
wuuLOX42IOK4ug11H1MSid19b2Fi/Ox9jF/T2mkc6oAJb4tYlpzUM87xKaDbGCZxn+v7td1L58DO
aEP8PDYC//x43vxT4DS2pHEo9q+TJ1Y7rbeg9w6TxcSHCsKZqzTsjf+1b2BzXxdkMLmJhl5yu1lb
7KQqbp37ZT+3lhw+oriGZdq/5OSDnKkkrvMkKJ5xAPQFYG7b1FdAHVGR4kFmPYcKS5E0cir3vqHD
6R5zt93fW6gO0WXvd/NrVJbyIVDRsZSDPV4Yy2E21gbaZSrgb7UPySCOb6d4W98ALKLhAplUe00T
pN6tRnIyELPK/1G3lvuwr/sYU08uEyxRWoD7gfuHuKpoZ3KbUzkw0gn9hjaz9ors3GRjiD/U0YGD
VcaMbtZZXfRQvJgdDQ0o0EY4fHOjG6/gsPTX6m7zc/NNcVc/eXycEgbX5P7po4JK9+yddzN5cY8+
2m37ezQAA6VrZXLm5B7/zS5J0EqwIob0tTdxQwsasswT8i58BLLtAhuQD/vorTmTfQb74ntgQsoG
V+flLxgRuD9NmH5WSYhZR3wLrMvIL+p8xlOE3Aj7sLFCBcd3Y6Fngl2i74tOtnbSB1iIEfweTDLr
OzW9+DHBYdczsMaYbQ0KOlrgAJnuEOwDsSH2Fv2AQ1IPx82ir86wHOWycXUh91PMyP0VnbR3HhoL
upVtAXC62JhZzck01sjJCu1ImEUybP2EKXjEBMji7uB6CGSX+XuHxSCVntMcy72GBJnZ0RzbKvHU
uonj4k2tddcyeSbUdqibafg9FFoXd0ZGa36xjmVNlUOapbdxipZu7WZNYyxoJ4uEzKnv5hJQekuD
0VPzq5qV2k9ULYO0kir3YDTFBtomPnVuYT27k/Ej3OjdGmJUItuAczALldNVT54M1JInNh6jDT6i
m/JefIJ3uzvVWcZm+MKl41+MdoCqinBNl8q6sy3rq120a3tZmVWF5/+vLfvrAueK+Tlwlp36yor2
qP8d9qVLPQPoxzOmIUbDkMy9JVZa+321nQthane9VT4jdPCCYen+YGS97H0KiEzzddRDIPM/ebyH
ZEdjNdtcjx3RuF9r4lemd4JznPXOjvo8SA3G8+YLYIu2X9olqJcqzeOgdb711iDs4Ng0IIQXubMs
QMmjt0f7u2X6M42HGq740UGarU88RoMlynMU98aVSDjBm+dbNpvbCbHOjwmszicM8iPtjzg/9d1Y
MXUBT8HuoebtIJsY51BcLGKfredWuD2VxrwOIvw65oveIDdPtmJLCdgW0c9AeUH4cw6iOpxOJSip
LBLfBNUwMnUq/fZtiLhl3mPa1TwzkfHKa1OWzXQvNoU5dorsDcvvIjR5eG00Yo1T6S1Le2PTlfun
iISNNWsYnO+PwcC/v0/sCKAAC39i/N5lKU3zEhS2Zb7nm+HaACnZ4gvN+uanBU4dnxiKz8ulMy1c
mYXtAqQwUlv11WbNmDoHY1gvF2O7kiUydU25clXOY3UHDapQx34N5/5K7/ZeZYtovfo7Hh+5orcd
I50x8/TtCw3BZE+qjvr14FlbG4JkMGBJN+F30VvNjnnCIrAyN+MmaGF2m/s1m8yEPwJ+z9u3WZri
tza7oy8DDoH6YPw6/2ZJ3duJtJb1FdNN6R6NHZMs37fenCCjb8JDxfXnZ5ia1f13OdZ5SIPlxeZC
DvyhlHtjyy8l2+V9FqoSBxuW83aCjum8Ij1iriSY2DOkjpm9JchprAdwVNkc6qjav28q7J/QRTsv
WyTtkC5pLLNRFWUHhECNmBQKxW0CgFLcdvTbDxE2HlCY/bEVSR7kxfdplKOTLkJPS9IOw/bWuvu2
Usgutn1wZlf92jAlf1vn2lxZQ4j7fMys7nIeMbynMwsyy2NfkHRZX3pVpWAKTPsNINDSZL1c/Oue
3bMmuzsD3gxbri9mv1zrmyYkKXP1J+AH6Q1DmyyFO5ARACwOLs/g52e7O+Zl6IeQkWnYLN1BNRDb
D3sB7vtUcSK+2JYeGUZjaUo4hAiLDVTDg3rQOAFUj4K3+1IqdCWHul/0G2yj6CmvW6c+yi4Pw6ee
1O+vilRLaDq+Ee9xv9QbAxgx0kdvou1SsZo60zI2Z5OHOsSkWdaM1VZDFO7NODnrRZ43qr1c7LW4
WKEw97cCERMZEaXg+o51x/wCWzvQGrwnmfesrl3cIF4XTTrMeSWZN4+E+HLxd8CeKg/9RIlQf1eS
uykzWwuLo6Jf5zauY+Jv5z3fLhhlSf8wRmNbXMOhslriDcu2ycp8n193SAJjRu+4/WwDp/iFkX0U
JRSY45UnB985bkqV3/W0QlKOiqJ6mAa/BLh0ox624rZPOgkmV1/TL9GzYsMf356FDTJ12qCYUvg9
GzWL5YD1TktH8sHQEr6akDo6clktjW8lKt+n56KgHU7suse0NKTS0QffbOZhqrxl4JUYYScFJ9Ce
SB02nHhODM1KLiPHeRwP23hyGGN+BdaH97DUOFOnLEuG1dVeDtfSUGJlC6KdhcPtnEwo9lJ9q5Xn
v9ixyZuEY591447b5N5Yg9ZlYoMDvUk5Bg093giRux81eLLPLMq8bgxkb0PmSBaLJx4fxSj3M9dP
uLe91MED7jr4vbY9x3di7XW0ZUW5bQ8lVNxnr1SqvdaAGEWW+0uFHzxkgynLRS4jMB7Ki2OkQcPP
EwOG+IuY5cDk0hHq6Lht1R7nwY8Z+dD6MXKdzJLOmzN/77h1/bRxsML5iqyi2w/KhuvGlK0IZWYX
cYk1euiN18MIj+zNqfaozHbfin6E/Rh5qVKdWTK2Nf4JVdu1pLqbMfYvld1Pt4sh5CrFDYmZetS2
3ZXbWwysC4ce7khp4H5RYtG/OT0BterSPs+GmGPbNJ7GiVJdkQX9WlV6v6igUOBLW1tAstCB6ldd
aPHiGByKrx1uuse9dQIqgX8nZf6DRwY7HGulCOMjm2ruo+9R10zbTDnF1HWo9LE1hbhcqk+f8pFt
j9svjkcYgONOF2N79IH5TnuignbvonQYmDiHDV9f9A5cpxouh9k8mZaYkX/y0/7Bxzs/9D/0T1SY
zA/P//3/0O1n6XAH5dhT+4QMX2OY3D/34ZifWqD7//1RhCZDzsVAivvko0gLEx6n2eohTAcHPoEX
ldNJBvV8KhzVfWJX8pFFezZOPie0/ycOAje6D4y8Yh06NtwSpXk1dEmdk5NQh215Yi/UEDa7n//z
+jjzg0mkxuEMIuCHL1dvw57DHImhDWzuZbMv5jLiBP3k/f3tR0FgRsbqYoP6j/WBmr0Na1PFKYw9
4mZXCN9ejja5WQRob6XFJ+zJvywNhxR3lwoecQQA/X8vDRdC+Dii8U/jQP0sfbs+yBVKeTn3n1mD
/GV/kWqGDIjkNnKsxAdSKKo4NSirjFNGH/oZHkB421DvfvL+/snTZFXESPNYEAG+Ch+luYPQgraQ
z2RNTOz7enBva1HA7XLJpQtHhgGLipa0aor8SQXG+QKWOGcu/Jjn/329xAKet8+NiYrmA3+dxi5E
msGbHTV0+bSMoanA0PK8z5JK/vKTifFgYUYM7kiA9j48ya2KqKwIPU1h4NiHySkZBloFQgbumCNO
vS6f0xVF4kEcToXVOwcN2ynZ1+Ezc89/riYPq0gwLsi4nKTxhy1pFc4IlEJ7bxW1+QmeAtiJJbd6
Q35XfhZC/c+jlIedZYne2aGen//fS7eqRicH9mAYFjrR7RB2P4YhsMCoOERRW/iHWi7rJ8Kej7IR
BwEdmVoI27DE501/eGYIF5xx286rJurqENntBpi5j6c2HoaDJYMN8tT6PVKmOv77avrrg0PszvCE
ISX3I4MfmonxVQ3ONDHoQOEO+R3233Y0hBEmk1+rzHUUHNNu/iwQ+K/f9JwvclbdhmiC/vs1d74i
PKg1cZp7e/ulsdruafMaxqyrWdv7f/+V/zwjEPZijny+IbmxPnrKlN5YDYuKeVYno5O9burk7AAL
//6Uv/0iQbeL2IgjwvnoSUDLnjNiDTljjdDoiHuArLlrrzcY85/cUX9bo8JFC4bENDyDQ//98vY6
HlWIS1Maw+O6M9OW3/lWNXxzcGmws73z8zWhTKhE9u8/8W8vEpM8EtJIW0Rce34F/+fGtyqb2ehM
17uvbvu9caVoD02M0//h35/zUUB73g9ILUMkngJc0ftwfYyWQ0zCFsSICxAPYhTLrqsm5wBagaAS
QgOZNLN419Aj71YvKj75mf+8LSHSwP7HHsbHPfVjNvy8uMC1gM1pjp926uPrnlRuSBjdWsUXuT19
ZtP3t5WDsePZsdVjpv/RhbPAmqPaELam0WwvR0JiHnOyhA5kp0Wf3GOfPenDi8VndC83xYuVQS+y
pnXIhqjq/NCqwb/892/410ed81tdzCywJPuwwRl15VLnfpz6Vun/xL6CqHSvHL4MZfFZiPnfvhcS
iv//qA83FTVIMANCxelSxFhau2SNSmZrGSHgAqomuZP//tM+npouPMGztBtt99kHWnx4Hu0Phm9z
PWertTon9EgGqtYWH2sXFqHnmeUYSsY73taMn5xkH1/qf54cE9bOWmFffFQzVu6MytF15ywa6+hP
2/fxZQ0cjIe+03+yB//2KGwVbc5mLAmF/+GMCfDob7bJnpHRLtEfyPZ+ilDiZVq09Vkj8fH7nX8V
ArKzizBuwty8/32sNM2s3VLCb7U8cwsa43zR7aoTgIvgqYmaz3RyH09PHneW6+IfA5sRV8wPv8yZ
ZjJSonjJjFXCngyik/iPnAJ1BYBq3/PvANn75Mt9PNLOD+U4oWrzz61g/KFOLcWiprCHsxkBgN64
lqgvFgxKXjXq4SMVh8gYAPVXxayiH8Vm1uf/eclS0vAVaaA8fvOHjb9IADa9tVPWbno6TfWx75+8
Vs4PbRGJDBi2h0LSf/aj/7KG0OqzRc65rCE6qv/+sMtMvc9DpqzGDOAtD1xrT6lfgz9Sl5AL/v0n
/mUVnS8NXKf+H3Vntlw3dmXbX3HkO7LQNxVlPwAHp2XfSdQLghQp9P0GNoCvvwNK37LJZIk36+06
HGkrlCTOATZ2s9acY66UXAbT24t5nReNOUFfIYfFfCtKM7vutD49kYylhXanR5/cUu3DC1pgXAET
EgHyHmVepE6sxnkjkKd3+oVONZdmjGuL50LU3r4dpbxzkiU/ZqLXrzn/FV+oFRthi3239UuPDlrk
lSkFKzwcYVRHhq8RPP7Z5vnDT4lYbUULIjd9P9onTvCETWcolVXceq1wF58BYu27Qun3nW0V33/9
GH7uc/7dQLaOdAcDDPZ0NA3qn3Z2PeLFbp6GMMEzduVEk3MvvGG8lfVgXKQ6BWE9jtI7r6fSW7RT
dSJ1Nd3gcopOeVr0+9Gppbf933woDqImGEmQMu+BMh3lUH2NPgrzxi5PdjZ7m2Wxe38cozF0Z6pd
Jq35oO6Fdd6rSxNaRY3mmycftgOodtJZ60/2ix9NQwTVuGy9IUqY75k9qP3jqNbpSC8yKU+IzMW2
Ee54yRnrOW9ih5bU1H4yC310TbgQbIeBy7KAvVu5gHSqiyJjEWIjyhDI6OPauRLOdTa7Y+7T66MG
UUam88li8uF1SRlY2ZaoGOz3Uy5N8yWhNkfWuWHTbhDVCpwdiC2l+ZLgrVXUZJvlrfnJc//wuqAQ
14kPt/f7x16LZEoHqxKhqhfG3sly20Z5LLJThDV8M9azRg8F59knU9F6G9+/ArxyrGqAtME9vuM0
SBTAg25gCwGxOd6n6dRv9MG27n89qD9YUogFwlvOiw1d8j1sALlpYQlv6Znc6iz0wBMd8BCguejj
H3ibR06Tkx6wWzBAtA7GJ/u7D26tzoMk79PUUPe934qwdZi7XEsYSkVmnzIbdb1LotOOTWsfikpH
7df2n5F1PpjMuCg1GDYKq9X93fhlcQNQ67GMDQMtZ/AqLNgzNfjcidLAseT4199RmEj6um4T0qy+
XzbdfgU1264IzWJWTr3dd9cJ4t96q2KkTAO1EPF29pz56tdP9qN7S0GAXR43Vie5+e1SJrBXWAju
RagMi9jNtVbuhdWoIVZc90pH0o6bsJuv/xcXNal4rOFF63b67UWbsk/VwmKxtvOkPk04y7FZWMr3
uGmmHYyfC3J45/yTN+WDHQI7A4awzn3UIfe/vegcZY5dmJEI66jsqYwbw60gl7NAxt7hV/31N/xg
304iBgZnRu0aIfR+OyJ0fRxGyR5sxoBs4DU7WnIxbhXanr7A4h0YsL23Il+6r7++8p+ouyyK9E3J
ml0JW2tC7tvvqVYLS//sIT+ieEBTY24vWnqWP/BozNukMQhSNZrO+u42UUN2rtaPC0rUxjsW5ITf
08KRp0aXVbJBBIWl4Nef7qO3iuWaF4vSJueKdw/BGqWqMHOzOLpo27CkIvRHAnFOI131o3j8qwjA
nzeDijd1W7ZphGy8vRlz4mpO23KKSdBT+pYAcaBTzdylutD/+gKw0oTRlpLTppI58/ZSNJiMPsE8
FkbI0Hfsgh8q3vIdEwzHGa+zLj29zMO/fjuJzgWQB3qf4J53LxL+t9pG5z2EVllTPtCq4VKm1Rx6
EToUk6S4m19f76PZAhif6xls8lwypN5+R7dSF6xQ1RiOZqTup2TQMNr34h6rpAatuowu7LrOPysl
fDRowJ8SAAMbc8Urvr3qmCaejLEdhNVgGYHttQjRilTZoCNUVm6B8cmT/GCmMFARmwbPkxCR99dr
XGZgutQytOY4P2+stPvS6ea8o8SWP/76hn54KVyOkNtIVSMX6e1X0xwQNk7MpZy2nA/xbGNUVAa0
4WndVp+EWn5wG03c2Kzf9AZX/t/ba1W1iT8FK0WYt3G0rWz5WpqpvidjDQEzGu5PxuYHXw3kJiRg
OsIwJ94fkmi5D/SJVRn2zFchGsB8hwLCRHxuf0Ya/0l+e7cLWrdARKeBAaO2/G7OsxNEZnY6TaHI
knlvGdAN2lQZrskshpArRc9hVK2u0qFXj32D+8bqveVSlUP8LQWZ/Yz724SEYHT7cc1wcQwruo2j
brhwOQIeGQrZvsLiso/jXHyGL/uJkfvTh1+PrJQgrT8HYy2aQfYmSrnQ6voaMVGETcvSJ+tEtl31
pUbzwQZ2nuKvnDu7Q92mcEkQFSmvwqhTLCOAA/rNr4flB8sX/QH6ahrbHIeO19uhoio18NSOoaLZ
QkGWVLornWmE2oL2C5RFvl8Ur8eEWRufnOk+ujKVesradCcgGb2fYawhaZwknsJMdV7IqDDZqy/i
Aue5FWpCL77Y/Zj6sveGTzaZHwxXmiJrNjE9N9Sd+tuvHOMNq0SjTSH09AQhmp37hAsaodUSk/fr
u/vBLAqXe70OlXH4J+++oyGK2GAlnGA7RKuM35TlDk3P5DfDhAxyXrq90+rjJ1/wg9d/nWRIrWBP
oOrvK+qzZg1dXmOAb2YIKCraWVTdYD32i5wqZgAQIE3w6y/6p3vKaGZvaa2dCop77w8nSAVqbXKH
mbcv7S96Lal2em3KHaLLz3qIH12KAQvOmA2M+6cMuyYrRjtz4GWs8swjzrzUz0cXRRL17U/2MB9d
ChKVwRN0bYtNxduRUmnNnLm2ModYhqnXl505BBYilwRBkyw+GSvrCv5mcgAySJkSrjrlViS6795E
FxcNmlnwCinC6gu02pmNQ64G1PKXHxVzD2cdnfvHf959KS0GjhC3xhwWI7wEE0cY9hgCgmOvbp9+
fak/Df+Vm2izK2bG5tTxk335b60dO/dAFazlc0yt7V4MfRP2eC83YlDmLYXw+YuqFfKvrunrRaml
r8hZDgHv87MSGHpYWTVESgjd4Gvo6U01U8FzBDLaX3+/D8YHlzLIKli/HNukt+PDxhWnoW9c9VCC
eFurp2MPnw7xvOf80Z37j+/Tf8av9dUfA6H/x3/x5+91M4MAS8S7P/7jsnmtbkX3+irOn5r/Wn/0
v//Vtz/4j/P0e1f39Q/x/t9680P8/n9ef/Mknt78AbMEDqLr4bWbb157PD4/L8AnXf/N/9e//Nvr
z99yNzevf//tez1UYv1tcVpXv/3zrw4vf//tZ+v9P/799//zLy+eSn7uqu6onT8Vf/qR16de/P03
xf4dqQu1YEayQzYArd/f/iZff/6Vof1O+tx6NrLY4DkrFrLityV//83Uf6d5a8OZW7UkdMiYmPt6
WP/KUH9fC68rC5NMRQqw7m//97O9eUr/emp/gzN0VaeV6P/+2/oy/eul5gosqzQh1gXA8Na8hLcj
RK5Aa0R2ToD01blI0O9dj33Ubt0xTo9lldaF36AC99sqT89V7Ju3vx6h7+iefICfnQEKVRgv1+DN
d7OKbDB2gIG0Az6pcq/0LPIYWU2uWmED68oW482sIWEUfXqB7wL35qR0Xri4zKl+rSjLabLs5oGN
y2OUNnh7IIXIOz3OxmWnNIU1brvKCavJ7ne//ujvENbrRyeZmqYp941WEfXMt/euteeaPWCN8t6e
p3JPMLZmb/u0QSI7z7rzdea0V5AvqKASFxHv+aE2Ji0/zZPe/zVAMJ/F1jnHIoKjpsAS9373rtAc
L1p9mjBeW3h3QE9p9t6uCxt1XJ2bkAarGC4GdloSMvNEbT7Lz9PezqU/74bucfYj+IqyBmvtu7tB
RaqMExg25JzKJfRwSUALmIdc3U6oXp8zOk1bTmeZSw5KudRbXBFjtO8obKm7qSmxGNcWR7otbaJo
RnWjZkVYyLhFep7CQDjpqpTtJ7vLdyWK9b7RfOa1pNhlrXfv3fAbkRfbtL1XyHoSlX6CYyFGy+BN
fm4UI7wzIDtZclSRjipXMME8E9vFUBMZjnvBjm5yvZBU/sxCsUNDK6C9KFmbiodPhtrbtffnx2S4
2asciM/IifDtzXW91E5R+w4B3b188qseP7Ta1fm2GVQ1hjLSCi3odDpP+2xR9OSiWaYk202UsSJf
V5d2Cvul04yNXbVY09LekPonGSE/gzfeTCXg3JHZ/SyLsrK9h34yzPW5q3VwjCuU47Joqe0EWUJb
yCdN0V42VkMNcY11S0NnLt0WAEIxbpHE6s6+GppxwAGauccFUNsz9Yt2azZTLk+tVTxnLUpp357y
7qa2RAu1gW0r6LRWUcxNp8gIJ3EH2zkc7KwcLztpRdauo0Ue3ROYIe+dyCpw1g4OuR02lvvPAL/v
Tk48INrTCIrQ2QBDRiL67gE5S6FX8+Cs+ICsocngrtbKUlVRWUu1BOZRRy30LynNLJSzrn5J3NE4
60QXR1Tk7Qo8lI7c4pPhDSKSgfHvDwVkJEds1BxAHTlMvBdZtZ6Qg4utzDdhb63IBGLDpJgnOHCS
c/0zbuQuwsOJy/pUlOIAN5iyeiaNyJ+Fe+UhecOBO07y4DTFFIyjsgXj1T1AxZN3s+F99TDGHgrs
6hhZSujzgSgbJ+y7bjrzRCX9lLho14FLBTtlwMuiC0zLbil2htpl7Ltc9a4eq5eqilBnOsU9OWf2
xYwkHEr3PMOzjuoisFRMuVEraec5Qa2Z4rZxDLntivnH2NqtPzTVt0nt5nyDEa05SZwHUUgMk7rH
w0XrzemQgKPyhjWqqlsMYUtOMTlOXvJOwXQCZRKceZY4btirU5L4CsaEcw8lw3ZeQFvrzjAc52m6
WSjr7WJDNeFwTc2tZse3/dJokKx0dV9MGbSYqWhb342qfEuwJsSqyXaflLbQgiw2kvOoxK+Ivc3+
xlR67I2O1CdSZvZzrcZ7CHLVcYIhg7HLyWN/EqhmgsIC07ApYt36gjEcyJSj3C5Z6+G0ExWkmDne
aXALtyWu9w0+8iFgIylvmlq/96I2v9Qbp8V33yFyU9o56Mpup6TV2RwrzteunJRv3WjiNSrVDC2/
molFpT5sS+vooTV+nYa2fSkFWsepD12jR4lUTMUVrDaOpy5pbU0ivqUAO7fqUL0ak972odfiXAM+
1xsWnCT4XAqa6We100i1mOgNWUEjo+wHhlXnpeXUduWZAzgJVNWvTbdUQJNsOfoEeSkXZmanu6Y/
Z9+hm+VwsBE/7VErSBr31YkNrXdoNL3CZ89zCNek081C/cfbZFMCjM+O02sphDzEC97QVbNZ72RW
dxfjmOHWobBg+os37kiorg+o6e2NMjecDEc7eTDmaBdXiwH3JJKh50nzGOeJ4vqyLMwdSOrqIDAS
7kHW0URUrLG+b9rx+5jHHc51q+qeECZ3z7o0dAaoNElrwgF3S/Mq21A9sGxfsrPJg6Wukyeviinq
JWB3UkGT0O0b8UVxHOh+SpmqzOAa646rK2odcLiUV643qNg9NAKt2gHLkG/n5pDxJuVVvwVt63SH
pJ/Qb2cU+Ycy/RorlnHrii4KlXFun5lY87009fZbIuviam3bBy48f1+bM1wcdoodv0ztIGeCvWsz
+GHQUe0cQqOZrBbYrPMVjIj3FjoDP+li5nJ74pX1ci06lFB6z+a8Xc7jTkvAkqo5nJcUiTKMEC8x
vX3FAfBkEAASpJNq7lo5PDcq9hhNZ8T6MS082Gd2tx3dHl9HaeJajuQV8rhHMZgjHi63O8A/QJfr
sEsOseTKx3rJSYseoyjwZK5du9JMbuJ+VA46OSY4Redq15WOtyf5tbubWkvtN8jDTWhV6hV/Sh8y
nI/73BmBzlSj4hzi1IjvCseZnkfFzr6KuUD9W2Gs8vFq1hdYtZe9lgv+MSUdbaNo7l60OodY4GRZ
9SiIgN1jJwUPmY4w0LppBZQUhEdBwuuKezyK1wZEsMtJsednbyF6sJ3FM8fdV69tZQ7+ScF5DIiX
RMQ2JzItG39Maauy9zWy+gz0oreLMiXZ9xhd9/pi8PiMXLpyE02SIBfWuXugpS9dmg5fTUXUNyUK
Q98sDPeYAnsNkmW9CRP38XuZyeXglGUS5Gts/MaptDKcslkEsRXBaTE7is6xlgCjhTe/13RERP4y
kjyBnU1UD3ruGpdowxffcsjiMure3mtqkh/1qHnSRDRe45zJjlZPV61vcmdrW0p+0U22GjYSyPpQ
df1DVDXRGZQW/TC72fwwRaO4aqFKX4KGnjDTTnYcjgbVlHJM/I52UuhERbHDIFcE7MDklzSvxEXe
laO1s+O6s7ZR0dvLds7T9tKdOMqkncRBVVpx/KqmDZa6RmXex7J6YfccJKQtvFBhD8X/ettpKV6x
LoznpUv8Z4pF+2rIsNgno+sGvZ0B4GznhwZX/8aqSWiv+8n+uoYIbc2I9xnIXdT7QxRJ2DNqZih+
PlsaB6vxOu70/Nwak+RGk3p3yOqIqAqtLGxSnolOOjj4rx6wvplnUa3YZ3XLqpdECV5RLq2DkEJl
31mps4eUoHzvnPE19Wr9EKU6EXC2O0++PfIPJ2JG8+kBdRsP6cG+nzkHdMSihHkvuu3UufpdA1YQ
4/lgvii94Z258MHxnYphvETnvp3TBtdQM9z3ZaXtLKCEWP4sfSugDx2WvNa/OV657V2n4bZA8X+1
GqoLzqxDFzTjbscmdHqchma5aCJtuEitePaLOO0PdiPBXbUNkao4HicM9st8yem83VPzMTfg43Wo
V7ZxSssxvh+n5su4eN5RMWKl8SW5umdNtKLYyHp0fDfNT2nBqYuMoGmH6Ko6mpUx7stpVPIA+k7H
tkN/bWxT3mIEBX23zi3uWGYB6nL3zqIWFcO0KuydnHRtW7pmfcubXZyWFgds0HV5HLjswMkIABXW
kiQagltUHoQ1qxdpnTuPk1E6+7iNtBSX/cqUiCbaUGPOQajVRvcOIU330Maq8RWHFrO8Y2TyFUS7
c2VX8Ib9voSybU6ijgPe5id9NG9LN+0DLJm7yRHeLQG/3bdhLOLbEbX8Dwnh5zX2muQ6TQlaoTRu
7901Gc+HFIgdsXExZ2hLOh1sWxCy2CQvwl6SQ55bHZ8Q2lSaEiJdd0l+LtZnppuxMvswQGDCpk26
zyhd4WXnFTFmtb2t07rnZGGyu5gQQewyPK0BbBBqxpCm42sdrpXgxcrTFwqi+knXMWcDGFKs742a
LrfAPoQZCsJrHuTYKNdJwwZ/oyyl1PzGm62vCyqcoJzL/HY0rPZLW6cz3uzSfUl0Kncb7APMAGaC
i3Gq1PnKqhs4hmnZGEcE9O6lkuZ8d1ElUxzwYkGZ9Xjrt8M0J2flmNc3g5Kr2sZT55ehtmCQTUgC
9a2Vts6jDnfGAelW80+2f+49lE0QranhZcR8rcZJgIEZbDSlnKZjIrPMfYCxX221YvBYMfHn8LZL
QrY8Ju0Oh+yW47jXsmGd+YtuqlvvGqruPBOoC0Mr2bc4bws/avXG3kd2MV8xOvL4zEvnWG4zoE7e
RqrzaG3BjTHhxLg/90MvvHstGcoXNDbNfuSw9yNubTargyzF+TQs8RX9GQytCBDBUGcL1Jte9YYo
SBy7BlZfVecJNuwqSDTvBf0T7kzsnmx54LA+svImZw0d5b2aZuBosyk1x92gmtG8UXvYaYwQ095F
SgqkShhNcgYjrFWwGmKSyAX7mw0rT/1YQhCbQs2ponu7c/thqxJ414CgLGq5GaFQr2wEu9WBq4/F
i0DHfl+0vXIxyY5fDOXbHvmdtfIEsR8zM1tMKDKZ68R3+WRGTyq5YVAmcdXuuqiY6qBwW/deprms
dkNfOI9Vjh8nWEvVYqd5M/z2lG05WUVp4jx5meg2ZXHHjtD+ZqcKOrDSEWoSqHWfXygDTGA2ySDO
0E/ribu1ZVffTGy22ZMgagPSoiRqtZEtrRvwKHpyVtSjcjGCM8QxzHJdEIWTSnnMo8q911pjsnbY
FiztRCO1UYJ8yL3sW2UMyRmvMtHKqgodesf2YFh22WzhE6NgUQ6Y+YnLPckEYnXQwslMAoBb6kMq
csJN6lIdiVKKwVz5euW4Bnv31qpxy+C58M2qAY9hsG9JT4ZaOg84C0W2USaeaOg2gyW3Dp58eGay
hLMZ1YipAjJMnGuTrLWLWdI3gDbG04LCBn21ya2ZHiCOQ2WY3Mekm5SJwD3XCCu7sm/qBSyPndhX
sFH1Y6NnyhM+AtzVwly4YRmpNwouUFvx60QmuzHOp1srAl254H+OwauY3peGZArfre22DOtp7k7I
nIynicn7oi6a8YdHLdLkNVLqvZ5gSb9OE5ALflaWnDkRUctml9tigGaeQE7yF7o81paPbtjbyRyb
CuSwUimbJsH0/UlLZC3Dvj1eY0fjUIEHj9Yyldx3vQoyx8d+jLQeZFjjKcGScPoB3C6YOr0GdEg2
uX5Bg9Jgic3spzFbDDUQklwZlmjdE7hWRSwu62hRzBAXKDQ/Q1ssEUqL2Et/ScXwOOhTYQdKLsuT
OsfYQUUySshZDH+TFj3ykWBU2+IoYa4pO6aWtZ9hDEXsq8niCb8Voo3W/UJuBRjRgSP+xeIU3QVK
2xQdV3WRDb/obXGqrVKnVjlD+zSD4u+IEvHmAy+qX2fpxNd8FBlAjteu4wSe7rqgw4WyF9IBBOyE
cyg52aUG+5hRm5qfqW7+VKTlwyE9wuhF4YwMx/cfToW8BuyUXV9fttl9HGkc/Dp18TJGYFuOZzJ2
s11hTmoaiiWzasDe7dgHitlyNvv1jXrb9lzLizRaHaSDqFWoer83h5APoScZTA4OWXOzAQF1Kr2B
vpZtiO2Sf+pbetv8+eNyhNRQNUSXTLLAu8diEn8t01Qt/Wg2nwT0vwdhk2FQC9t7+vUX+/BKAE0R
EOFW5lj6dgCUca1koJxK6iYe7szZU4+0CGUgvPGfBpu/1Ga6q0v++75z9Kbb9P9Vf2ntpP7P/aVb
1pCnPOWR/NGt+tmSWn/kj/6Srv/OEZeFGSGbs6q8+Zs/2kua/TuuB0AzhAUz4rB//Ku95P2OmJQX
gu7SKou2+KF/tpdM53ccKXhtcIOjB0C2/FfaS/wgv+rfpkg0DPyaNa/4p62M7Pl3ldG+n/OuYB4P
oq7Uk0ckJbCpKk8dVUoRGoW4Rsex4MeenaZBZ1jFi5tFMRhgbeNQad+zuM9EzHnMsoFS6O5ugS/7
bR7T6gCbtn2spYA8Wmre17iMpocy6+HTqsud1Vg1O1KSS7HylnfkCls7Cdc1mA0nf4WylJ1GM0++
SvgXN1mXbSrWmbPSXZS92uZT6HRj9R2tVbqRkBoemrFnkWot5TpqhHJGughkENcBNAcGutzrcGEC
TGbd0RTVc6c+oN7x8/hbkTjbNDO/y6y68vKrxHwAw1heQ11vQ8sox8MS94HN9umliY3y1uzT6VKq
pEltKKWLC6fRrOd4HvWbwamXaydL7K/VrObVBiZzudNjb95zdrevieG2id21xTFTKUagLhHHxnCp
j3hgnSfFAcWcufsI5RXHrsLedrFqhx4brr2kWP7VA9dxscbyBGOz6ctJ7ka6Jlv4waqP+GC5qJbs
fnAaBRIV+JMxJD2Acz7EzVOpy2VL5UlsBgqJZwNxEwCWYb/1FuBJkOxCatMVeJvpfDTK6izKdQ2C
E3Tz2kyvXFaGjTBUCohNlF3L3HvQiccJpk51T0MJ7t8phgLeV98fQb6RQAUrxS7LZqN2HFpdvnba
UbJx7epOsRTKtknTsZEU047aUHU26WCYLTisX+RSEW1jY1Nt7d6+z1LrsVVj60oR1IyU1jHO6jhp
dhHKdV+6swcIperN3Vy1339SEeRcGntyFpSjnpRRaHRG/TSUDzYqLg4dWXeNXE4/lwYsttETPxpP
R2JfNIN2Wc5RzpkWsMfE5wqVlgxvzn3qaZksJK8YpIobl5ZdMLE67Cn9VrtxGYDMzzHPA8bRgyYd
WK4jNw4IjvrF6MlJUYvxpDplfBqrvj1C+Ru3uqWQFFLUEDHAC5atrgaubGmmWqQ6BAjj5ZFyhL61
jcT81hiy3fUJppCka9RzIniQAYl02UHH0kMTIdhlVrvteeO5mfBFC6Vko2TT44o33Vscfi7rCric
T6mBCByBVoIfCRaCa+JDaYjS79dCOWo7Z1+kIGpG2DmXnTdR5RC5Vz9U5jITNCVnv3LLOdQXPdnE
k+4cB09hvwO5OOQMEN2XTcyIznoYt6PebqFedt8JggTZqtFUMkqh3Zux0R2iKIVSxk6NBgP6ioOG
im4bZ/mjZI9PiHBFKZGsjLCIsxsIlPSU1UZ6L4weDgZK7vfLNHC8q+sNlWDORnPVB6o0qd40S7VL
TE4bvUrk0rTY3xY3wVykzooXQqPVeEWyhNZW255KJ/YO0spVKmFtSaLJQs7YYjrMQLli+ezp+8tK
Nt0tXM7xqJKJgPsuz0I9HccTgsnyFOlmBotI8+6o9LYnY80BYoFnx+4qhDfYka4cBqkjV64bfV/J
wXxKqgW4vVEtvjfFHVSaviHAomhPrt7otwrVjxCv/Zm+QEBy7fQRvcJNX+ePCqfbkP4wMndTac6S
JE4OSh7fLrQ9wsa2wemVaeA6HexFXmlflxOBNXIcNpTlQMzTS9x0M0ntCv4aPg9M3LgGHxUhOQjU
2HSezXye7ydK0apfms4tXglyWECLnqLV/ZcNUvrkwdhnXemZvBOCDbCcmX3rZlQPaFCvYi17Rhpq
mgrkPkffKgNRKOBQ7TLZ2CS6UfJ0thDLnin+m7QXE3k2E/26T9oyBwNO/seNjrb90nBnKkeNccgV
1LSO19Ch7gZfZfu9ydOxCUFWRduRauShK+Dcs3n6ouRWFqpkQpG2E9AJs8AkLuB14uyKhpuPCFTZ
GHo+nmJ6EIfBhgsxYALZY0+5Nd30ctbsNKitUQ97Iy8vhlwZr+SQxl/USDThoCvf+nYR/hRD/hrK
zNgSwE3aSPSVkKVDq0ux72bdO1Ja2Nsm7H5LF4TjZFstgQKjSOfgiHYrYkWFj8n/izD1NCH+0ZS0
oLbexlI5Tob3A/DXlaXnsLJahbbeFD+pXtyEiia1iywlbAWmdbtxSmvwu85dvuPEyDZuz3ua2Q0c
06T1Y9vKzyihiMTXI5tYPgPWTjs3P6hkPibNSPFKKfU7CMHxVgX0mItJvqZmPPn4epM9Gm0aJTT2
H6miuWd9Q+KkAqvKN1vzNDaxixNiJEhpYK6a0tE61izlB479YFyXvD3j3HrOyZAo+dJjj6Bd85Jt
NTuBZKynOSWF5UJz8+xyAOgFfEVoYa2T3jQvssrR8mvQ+0e32E2jOahbKjCanxZ18oNuwXhP9a/Z
Uz2EWMfhjESn4hs5bCRXqLFzsHtpHOyk+0FNqdiiU+yQn3i1e5tTfyQL0FKDHjL2SXF7ZdcLpycb
ABE1UbWRddMulnkRe0NzhcwUZ5uo5h3F9vLGEjnhvKVnH3G6RNSXXXvbtkNzWOYCeCIZNgcllUTq
yp6iWpcp9yr8tcCqpdzSE2W1E0tKgK0KefseMir0WUCh/avpziQleOhONh1oyQD81PKcR5ZDzUWY
R6+qYatXinjIlmG4ykbIwIis5EvVrKxejqDxKVMJJimz3A1t0ktivEUOJrKtWdp7C6kB7ES1Pahi
brbw/TZmltxaTW2+5BD8tjZL9qFQjfJsNMQYDj2ivUitNGr1+H/hbAObVQ0luqSxYO1bNlmbRNHd
/Rq4+436O1s994BW7zTp88mmzpObytZeg+EMTCoNjNBcjY55OhyIpUE4kp0GFEUBBH+a7IqRbJOs
OLcaGcBDN4712JjETuNCI+5kk+ZDcVa7pbltexKhh+m4eFFzPY+2cz1Edrkl/rLe2vH8nQSzQ9TQ
3ehph07z1SxOqaBSUac7o8lI1I0f19ZmaE31uZpWF248LUGvzCdh4S6sGcg7wo2+aPlyToPLN2tQ
frbaAW8hKXnpBHwFAfV71jnSjyBWQB5rNcFmarEvFRKs5qXaUF/agO74TqXO2SQZg5h3ZJuW7PuU
bvB2sNnCIZfPrfJNNFVC+TbRpnOXpWxjLB0Bnt58M8/WjRsR2jVxJ6deM7ZFZp5lQ36P6rHYJt5Y
wgpgxxXXJ3cuml1aXXozJaF6sXZ9TLzlXEPZyWi++AIu7KaKx5dO0+XG4EQdgMKm9lu0FONcYmXZ
f9PWKg+KHn2vR+/Bso+zPpyXbLv9ylhzqdXyhr43n388GW3mj4J7HBXC4IVhkkkc1saCilBjJIQ0
edESzGa6M2PtLldodGRWs1k4S1xGiXhJ5HSaEhSNQGTtUDrJgzCNMFeHb0YFjksUL2MX/4gAuUg1
2ydVTil67HZdym5lzmdjY1jpNY2ZIViasjxTVLvZGiMb32EczuZZeBs4pUcTWmQy0K5rkwFqI80h
5Pe9QavVcm89njWngTFobANi4fglMRrFbzStfUAxsCW36SK2YhZLHYteTRBYbRT3Vd2W/ty0D+gF
jtm0GSfmU1CG4pqAIcIB4gPtzfoIfGa6VJZYftHXaZN8Cq95VoRxhzgJbVeipWdEhgUuGx1A+Uzo
w77r2jvcITrCdLeic2sFiMgzwvqq7qholbWfk9jMwCDr3temBYrWgw/+AVzR+lZMETFDhDfP5ZHd
Pg+1FmEb441HcxYUU3ORMww5W0zJxipMsl8SCn7M/k73OoK038ZDS/5XyyinRLw1WmdBppHBtksr
5UJ2abMRtvbMt/s/zJ3JkttItm2/CM/QN1MC7INBRh+hCSwaCY6+Bxz+9W8xa3BTUj3J7uxN0soq
UwJJAO5+ztl77UOhaadyGlzA+f101qfcfxp8d+LDSP3W63A6lClxYa3mdmHOXxuh2XAY9439i5H1
c+gF07k0RmMjVFFvmRRpR83pdCIbg/J0Res8+STprDi4NKi7PfLdmvvFknzsgIXOjxyjI4TOZBpE
fEM2vE8DQYGBH83cQqW7y40/Q0Vn6Ona5m0dp4cmbWsfMV166P10u0zZGyCB+pwNDm3YfDrk1XVl
Wiai7ueE8YZ/m6K2P/b21G6uWOwTZxLohzNTjsqSG7eoT+Q9fyMYz93YUp36IGbDQ7mOCbAYdj1T
kD0shAtbAIldoKmHeQDnXLfyxWaOxxF6/k4jER0LwZOM6eIDs20O+iigVnMygQhtO7mthXUSaX8/
tNeECUDHvM6NzXuSvoLqYe8o++RKnI7Pkz64ryQEJRTnyBI8wOlroeHlT5n9+1bC9yInexMA2+hl
/WgXJU4yJm5F4P6YjODBrPN7dkOgLSnkY2bmvguWsjNd/angOUd5QDTEUixLGM8lmy4YZlBZfM4m
uOKRB3VXzky6vap4N4EKsIyRh5lnLgcIf0jXTI7MT2TNW6RVEboI2J6VgyszPlTYByLNYAlL/CZZ
J05TvuCRXXvITQ+940ROPpLCSfhUSFbus4nuEai/cwB4iX2ExCUTwCY+PIl8pIFhT4jvVgntHv6O
WCvHORW+t2YBi6NeI3kLxirtwdh7Y4ppsNe4xamDMb2eUvNzMMk/1ofzWJLpTdLVnemkR6ey38yM
SSb89h0xembk+3HMqSQzwPfpL3bu0Ri2K87lvhmv246Bfd7Vz3WgmHAJoZ8sN2UYwea75cjZfPfT
ckEv1CKosseFgo4UFgZP4xe2IhievKZEPPdB4e+XSsteoYoOJ8frx63XFlB+0TnyxDeL914RBLTt
XHuqqIby4mBmZfwK7cR6UQsgM4exyDHNEEQmwpkjeOs1SRZgsBdRBvuuU82TOV57imVvjTyGZLKy
gHPARA4h2KqWNJRB6byUWjHbmzFIX6+RmTejYpVe0SxiJoA1YrkFd7xw2q6qJ7e1v42yL/cJ/ORD
W0PDYnxpRhO0U87vEzB1okARkHhoHlLb3lfj4EXeUHt3JmPVK8RU37PqpY+oSkiTb3XtNlALu643
oHxyYru/HSzzmvKla+9znA934xCQL2kPJJGRdXHI1WKcSJqTjy1ZvTs9QSpoOo4iRZGXFCJo1r6k
k9R3g65yXE9yOvNCmTY6JWjB5HMjc+vtMn4wnFgjJQLh+9ptqvae8VH2bexdncqrc3aOMOk6i167
r4NWHX1KgdDsqem7pnLWVsmI081jf0M4vL71GZxEQ03gpWd4ROY1jRJ3gVlwcOzcnAxPoz4Cs5Ah
Xk/3o2ss72iMfUBMT51mjPzQ1tj9xEVVz4s4WRbxVK1iG5cV2Rjrxl9Ab2g+YfSoe+RmDqxu0wLt
POa59InyYMTAqcYDPiukx0SKVv3ZF027njxf066JdNOxSB33zQVydMK2zPxlcooI/n17yJNAizoM
vXvzGpRVpnm8IYM+e3Lt5L2ld3cnveXdgdUa1jaxqi35iXuArBZgLYhzs2C5ytvKvt5Cew1Ih5Nf
HQFcj4g1PZWcUCDY06KL1b5moDkNKgTVSl6b2iAO4cOKR1QsAxGsImrkaHw5o4c0wp6DSPMctUvB
Uu+cpmm2ohr1fYA+/61qxzCr4iLUiXddaYnFqZJemnYhiHwA6CRLcSBLMt2RexR81nrd7Ahk0D6a
cUk3Q22OW7cTjVgPgW0+5VnpPhg988RMC1iuvAnRbpVYKAjha060Z0C+dcmF1NIaGJXUIqP0u13r
yelCLmF7ZyPbe2F5KV6CyUkfExF7tzraxC2BINY9mdwsAgXSjfsMefOeFITimdza2+sYn48gq1nB
DYvnB9gwHOnQsWsB5yuShkMnzcpbQzbWi+UI4yR9WvWrNLEpv+o40/d21Rpnadmzt7aTJb/J67Ej
ZgzU2tZDeHFJdFnfg+Qmmwfm5Pg21zYqixRtx+vMvpWsbNaEB+FmTh466C0NekyE+a7RWAzHwsI0
9E83/H81Efij8eT/Q0tJQBP8/93x337vyvdq+XfD//oH/tPvNxzsH6h6Ax+hMZw4iynTf/r9zv/B
AwbtxvUsev6Anv6n3+/wh670CIwkwGRNJBj/7vcDrAF+ANoLOhRQjf9Nv/9nuTFEA1ZwHiYuAkkO
1sovzX7lxUgyKE7DeIkTYsp6t6IxNGDRzqC0gwg8gcKSn4as+v2/fqLLfyTN/zay/OrW5Mr8KqaP
Rw2HGgbmn2dQ3ky8GWnjadj3ZYmiWej6R+uyZ68Tq+H4EMxuMOxHf8i/I7Yh9uzPl/9lznj95tgv
GHJY8H9c3F2/GGkGu8d74mao3z2moSuVFbYV+i55sujCgqdhMYrvtrlUZqSRpBqmQ2PU26FH/fjn
D/LzLO6fzwG1FdIDYx+Lx+MXa/Wk1wiQgVoTEq2co24x4bCZwB7IY6F3/+dr/TzQ/OdamLcxIYHX
BYX8q1EVDdesJg2JZg49Z3r044Uzdo4m8cSGy2+OMEJe/nzJ3x8wMF4mBDoTRzcmk18esF7Ochj1
LA8HVTD+b3rpEJc5TEG5GlIN9RedxubWU73+8ecL/7ffFTMw99lxrwC167//l1Wwr2hXmY2Rh1oV
d+6tK7M4O1hSA/5Oht3fCCG/P8344zGFYTvmYcL7//PVpgWJH2YHInCKwjn2Zf+V2eMwbpSsEFxB
+tKw5qKumKvqL+/Rf/mBWUF4cw3A3Wx8v1y5GQc6pblVhqiInSMZqfmanF8dAXr2VXYUgiQ6OX+x
jlxv2v+YFP55jgBBwygBFOcBfvnl3ZFKH92C8Kqw0R39wzFIcFtlrFR/uczvtxCYDWvnP5ZP5uO/
DMTxsCNgaCRVBGkEsNJzQXxoNaovVYnyb2C2Xxwh1y/Fz8cK7TjMUOHP/fKlPM3Iq9bEDjNldvbs
TYjRQZzo49YwMP+vJXLEnGAwcc0QGAm8oBwaBh8Ar9TWbV1B4C9FNbd/eWV//w04ZLNKgmrV2UD+
8UP96zHOfT1Bq7rU4Sg4gR/1uFzCagjy+ZTCtvhfr0VX5yIros6OALj1l5dVLbqNII9xVNDMznFo
9XRLTwTJWm/Pzduf38/fn6Hr5sa82mdlsH+jT5GDSP6QTXT0nFLLIa/kGSIwI/mbkfz3N9MDaXgd
jcPdY7f55TsRhCaxWhJ7Rck2nciSL7aKCWpUKHKrV1ink09SVMrHMga5H/75O/6+3nLW55IIWljb
cfT8vCoMVZ9clbdEbuE3+SDLW5GVpCgUQxfzUH4aG5Ot58/X/C+/q0ffBloy+pXfX5rWYMJa0SAN
hankRVNF8czK60d/vspvqw72/P/wl1j2TP7nz9+MtE6VKb7xquoMjXZ5Fp/i1revzd74qjjFa8PL
+xcu3G/QPjoCkD5hEFxfVK56/b3/9TLUnTZpiFjHEPK1CI6xlfi7opSkuPXE1u+0glbeli5VMYNw
G3mglsJNvtKqrIhBQpC8hwyRMxOmBld/udX/vBs/rYncaBeIpAUIGErKr+cZGvLBsEzaEioa7Fs8
vNm0zVwHp45hEk/sVV525JwvLnGZoDfOVLXvsynhNVb599QL2gnLjtPWVylY+rf3+reXALqcr3Pi
Ma9rnGv/8sNNkjZdZpUqHJBTvXTDVH5TiLDctbsU6Z3KiD89pYXGg8k5kWOgoTpprhdlMsTkgPiC
ZKLamaM3eVGQTObB84hCXNvdeA1xKTq5REx/WZJz+FlyjcZ0opeEAydDiWi7MsKkk3/VHXsofvZ8
QuIv/WHezFVpNmGjUYuvbFJK+pWeSP00u9L/PpVkNu960p8zQN8trv7G9PnvTFqi3trUaYWQeDSm
G3qzOgKO7BrALSQfIhiHe9kZ6YWU8mpjUsxiTZtl8ekRz8CEGD9Q6FMdJqHNbxKv0JXKCxFUmF2E
tPyjSW11rflQeUb03vz8LXMzeZvqlhzWf36Nfr0vrOqc44MrzQptD//8+YEmnFmKcqIi1m5xViLD
o+q3oxr44J+vQ8XwyxsLkoi/H6cjznZYSERh/HypTI7dEHTCRxecuuJdMxnLrwy5EHRt6ulErHDX
k5FboYhXekZ2UDZYlzjtiNPRydZd4UCwblxGn7ekNTVVlLiBuKhebYpc3OAjAxoFo4jBzpzZDEfM
+F7hGm4jixdPrEWphlBVZQGIuDRxOsSq28xD+k2ZE92JUsVNiPrNZY6MnjWF5f8+k7xeyzZ7JSg4
6bDo5fMDGmcU2hx4fAZovt4TUmnSjl4MlUVu295dl8R009YxOobYay6tMv3pJk3zLGwQrBLAPuiA
lgdfsPYnY2wdWA+Y2FQ2XkNCjCpFhmk+62Qs+t4dU3/nlBciNOEyuBvsXnoHDVXDJgj1zN0KELgb
23M6zCCjoV6sJN03dmOpd246wdo9FLuoFbLotxqUSxvFwjx3G60op0fd8AKCikaaNthrGEOTomZM
DFNWA59iWRuti0UgUD6iY8zXUUacwF2sL819a3v5A8rE8rvdjwyjAtH23sooHHKnkiYj3G9MzmPQ
tNa2K3zmn3rfBz+6xiDJutE05zWeKrngylR+gmheok+1rr3BzpPjRU/j9s5wpmLPcCC9qdrYOTDJ
YFQY+JvOktaRH1+/hX/RhURbZtvUH9FvaYYzdOukau1hB9jpu4iXbxo8JUrJcQ5eCRLL7oXmNKsa
rXu+qlNySIvZsN5IVDN2cwDutSriZ6eazUunoy6bCJYkjLtaZ6lPzr2vGH6H9YLbPOiKgIAw2zNP
DJOyY1k6zn0TYJpBgpa4AzHPVr7iYt0PLHC0j9E6uuZ28kcjvy3i5tMT7kOa9f4/UuRlO8lSWStb
FQrDnmU8NzPO+22cmAS0Zo1+Z2Zkq2a6I9HdE5eYpOqzmyfOYw7RRACFFIpra7z3ChC7RR60W3C5
iggsIeutXWc4n3kQh4hVq6dROvILZhre817ThgPqzKFcV3GOoClNO+/RSLJHYcZDcqBoKfZ5p1si
gurQb82gQdugMLW99HIgiazOnYIVA+1OnxHsHcqihpOsNH1byFmPRsPGzje68kCZDfelS9+ma0hk
nXWYOwr0QQVKjtHaCF09d5nznFE5gpc1nVWnVfsFHvl6Zh+/6lrgs4m5iVytzGnXjgYGvilwvsyM
dAtSnAajiHqrkmcaqWQFKoFpSOYWSWRwC9dpIQlmxw0D+C2x70QrmPoIvw5jWIMEpYmnynGMPeq8
B2S/7d24tOmXmNxyX9XFTTb0jwGtqsgtTR5R572R6j33oHmu+iqfvnHS+QqIosJBMH10srVfs0V5
PMv0naUycwzQJeKh5KwtNf7T1tZeslidHenNTKzSNwO7XZU++UnAkNKQofKXA/GkJxaoZOWNE5CX
ftsqMrqRKVRr2dtvCU4I/KLm2dD6lNZls8kq9WR5gwxLXR4TV56qhLYkqWlPiWZYW2fJfyBxjxrf
fAuc5kMX6VPgzMzf3NoNS+ZHkPAkGg8PeFveLJ+c7e6lpR59EtU3Wk/vA5I7+doN2vi6grCR9clN
w/NFjstq6ox7AkH9ULDp3hDStsK3ew2zlW5IOzuJhGuciQrl7ijS+QCD3nD0xM1CBFdEerIZzfVC
nOWAH2ss52IFG9fiCrpzkAQMRqY/Y1ggU3MlKi0kU72+rYyAiM+W+IbBajzqIGunVTk9Zit7TGZ3
yzFHcThwWhyJSTim8BmLJnkwLd4fMgjPKOJCfO7k1prpd1LT7D0nN8dHA2FefQKG85Vz6MDJVmry
awAf+wp9sTrEvGM3BJAAnMKtbeDniGapBTutmc55b2jhpJnywdYY2Rtl9YQh50isKnGFwbXASNIx
NB2CEhu15yRxUj0u4ID5XK+MJirmwF4X5LZORv9a5fGh74p4m8prHKY9rgebRhFtPrJbHWnB7U/F
usHselvggPcA1JShbejcmNJ7bJUCdNCT5zUYG81J7pgHZSs6FJL+63xH3uhn4i5TyPqa3Ggt3oFG
E5+9maTRZLIaVhU6G68joLTSeicKzDw5ZU3zaYruQKK5fyDKol7Jovrh44CB9lemPygNBVGBUBX8
pcY6Fqvq2BVOSRM/KB5sZyieFAl0ayJFA042mlrT1iZyDv8/STEMU9G3cGLeNrPJrMo1v5tlQMa4
QUNj7Jf0lJaVv++a5V4Y9s6Yp4eyam6Gsbmvepm9StnepQkzbE14qBYb/9NYCoJcRWHtFcYnelmA
AVyMbyuj7dZxQQCgGNJbxcp837XTve7UWJFnubUokDQlz1bbMrFu7Kc6p7Dwr8rdNrlkuTi0mnOj
5HSHyIlFbpzooOe3udeQ9ktimkPHYpfP049aDczBmuVGJAbrRlXdTKQSMHMFkEco6A+3D0gJheyE
YxENAsfU+ZhjgsWsg0IFRsiN3yfbtqyrFScMbx/3mH8rnv6NwQ+5Kq43vBzePCL2Ik/aW40Fp11p
lchv9WTGFKK7KzNgWhYM5SdVDR7Nrp+xlJo1SmGafjyLygag4S23bb8chi5Qa2sM3li8sdun6luM
2qdfGQkbuAWeDOVNcmOkpn6CWMDgtXBCp2p/JLlGw2L6UQqvDWfs0mApTDQLOUF0ImXaViGZWnVq
0CJBMGZYxdlmCtJ1q+eIUkRo2Qv/zZDCRQm60KqSH4GJg3LWAi/MVfWlpxqyJVsEGx/9km8DXysZ
UKz6yTpXnKcBZMSPMEpuXIxDq9h0kXAHzXsyG8eJoMdzHufjzklsI8pEgxIFYEKst+epcbGXl4sX
jk18W6MeI2k23RZlvteLx9hLdvG8ENwLIqA1jqkuTp5A2ed37MwVuts5JkCYwVUdDbG1nor2K53E
p+ul++T6WwsXObmOCHJByIm4s8vDvuz4EyUtuY4YCog6DU585W4bkaLMY+7udObFx/3u6A+tY8cb
2fZb19KeYyq4ORvD0jIvxiwOZUMmgJ0jZ7bsL7OYDj35uUrXtp1uAqLAMbbqHW2T5IxLPf9Ch/lJ
L+OvrLI3zuAg0rTXNvKUuvYeZqc8q56UWQUc1OtIJLTmp9pPWcrZbfvaWNsTCo3B7PKN5RcXeqnF
Ro5TvTZLuD3kIuIWrtKY0ye3BIVsVFdZf8swmMM72HjclaGw4nlHhmMN2MPaCmdagLZ0Dy3Yh07T
mo1Pb41Xjg9R1ugckXesPKnfQPO5NxPv1i5pPblSOxr1kK0LPR8OLgZOHitb4GhCSGen1bZ2IN0Y
g1bhKHGDbymdn3WMC+C6NTiRDBBlLdmRuetN7srpdqrqT4/AodDDm4nIi9M5J+sXv2wvnj9X51G5
YufgnrZ0vD9eiQAV//oOwIP2lFKhPCZ+8OGODa0jj7DQ9h6k3iOj3HDoaRZK1/6Rev5ESWpRxnne
Nz0Af5C6DVJVkpNXo6VOqW9WIfhgpFLe9Ear/X0cfG8Vd16zdiv/0Z0xNAvD3Fx5W1up8ML75J/m
iU8UJ+J8AqnuQIOha5T1LfhZlGK1+mYj4OyGxgyFO4qos7x7I49/kDYI3CRpLhrJAWEfS8TRrrfn
vLZFG9gDnEI04wlmsfTPz2k8eWGPuW7D5OWubrOPvCORc9HEuYaOxRFQFuhJ+vaHbRR3ZW+wF9BS
WqGJeu5JHgdK0HzV1nxnNAwaGRtbT5qBuNucBycs4gTvvtFLdCjqPHjOEGlmMm2cJCvxGSzEshP/
+56V441ZNCcmj94BuV4cWRRAEdsXsmDagvmJxw6OVwrfocLrVpULyx6nE8WKeuORPUpYj+FWO8wj
n9pA1O0wXL1zIj23Q3wmVPeAJnkk7DQLtg38e4RhnrbWbPShRtfMK8NHPlnn0Et1U3XrzHLjKAPk
vgqy8rlV/c6DbhgJFpeV3iL8KLXqpnAyhe7ajNRYkfKufVfInS960gsiV9vlUHu4WMuUuyxrQ1sX
7pycLHQ/eh7vxWxumRFpb1PFhd1CwwpIOmVFnve2KrRL5lcbv1+ek2lA8oHPe16SvedBZkH/og/4
sXuJHWHo7+oRgITZtDeWiteBgzYpX/CnOpAzmbqI+zHwHutMkmeoukurO69LFZyD0dohRzH2HUPw
UPN9GRXjvM6S/slW2pMBROLY+vXd7Cf3rQEXghH2KlfpGy6+rVXx2qFcvZmKWpINYR46JzgoJdd+
25yg7FChUMywc2/EIFmiam9jjx3WeYm6U5LmOBjsMz3KSAytRuj61XJjYtFYt1OwT8v4zrBhbE2e
zGmexPugKTdWOT+XRYmQsDDW0qC+lShQ49n4gUrw+uo2BAnrnrsm5LMJGHwzYwO4YeqUr/UEBMUo
zLyO2mye3Y02dxBYcmcOnqgdh4dAjzHmIgvJS2ywjWBRybK4gbZu6OoWLtSS37tpx66N8o8oDief
xAlPco4qr25/9KTCoQfoek6QrZVat+T9YtM30sHWDpA2OHcmMBG+aOo4z9pUyh2xDjOSE+bdW7xJ
8rmFa3ZuUvgqoW6kGinwzmhe4kaL2buNKSbsyyqKNaKy3I94pfwWy/WMMH80HutJjAaemsF7RIst
LtDfkmhMlrMy48fAX+6AY+sfUko7IkOH5a4Js+XD6tR59pBYpa2ZHVC1kh0Igy0rNrquD2+SH4gn
DC1jENcuxa+Y7hyzHDcerS00Je96BqpISx6lDdQX4XsoZXF/tbkWarxgOrqjJ1yFMEbZxwLnLEVB
F2Sps5MptTwOk7iPPwiKzM8ia9Z15uVhVuthrGC/La390Xaoq0ozngFHlQ1Lez3b/CHloCrl2Q2d
jk2mm5MDoJMEn7GssZp0RzD2L3mKMLFv9fGx88y3ym+ePQ/ujLG0IpJ6uRVxT4+kqvNdJh2NWiQ2
sEpn6pgGcBAyT7yI3GnpSHY6gAgWlVXRO8/F4kNZaZJXs+TN5SGpkR3y5WyttiIsuhj3p6xVq7iu
Bp9mgkExmrSCiImpm6MS0ZDXT3vNau/T0ToPqk4JnzDjIyP3D8wd9TZJF/kgGg3D6SjH6p16LflA
h+lfiiZvNzL1i3skRXR7U4mBctAc5gvzPU3LaEl8XCmuusipr0OtS5ZtPaIAMjKDCisT2Y1eJc4D
b/p738kLoksMJgEe+pUf1Pk6w/z1VBcDXViMZ8vDMnRqz/bYrTo22EcCEJKbQqns4nkj+noVvCgd
Zzqw+ktiZS/oRsZjjdtmLbxAPWsuMj7FAa5f972Pyq+myh9FLtazGMqnQNFUcNPSeTCShK/gGhBh
mG7u5dAGEZzG+dKoQHxCenY/HUg7z2PhWKtisJ9bA7+XwJ98zhKwe74jM0R48cSRgsn6KsWHlrXy
6idgqj3jkZcNdgwf+J5Obh2B5/Iz8/oTt4Wp2ty9M+0uos5p7ua2nt8bQUeKV2cD2q+l/2aLIyOT
at21Dfng1TDu/bood3gvml3dONOTJUlpgBHmvprGYK5bDtchRyr4LcvEMdEklFKv6+COnhJOl3H0
jXDI4vyhobDYktr76dcNKoirLQZyXbJyvfypEYgblfLWrWyggpcc3VJB/nlRL32GurR164ek00st
Kk23g8uhaFVZ1qQ/2Q6h2abZgGNJguyN7sjVzOLqMmQybxxNKEpbYmhonGlQH8QwXhaLozOQqWI/
ASOIBkICihXi0Gkz6U2/WxrHi5C8Gx2LeaHt68XNbrvSbQ4ogRCTElBeb2oXLRbB9cmDp+fOqcrG
G0weZQR7r3grhlS8VX3myJXR4+GC+qZj/c+7TUDH+DvEXX4Rg1i41ZiksLDAQSFqRl+FDrHrjc/m
2l2mTsJqAu+PEwnvRmKHcBcyHrjFCfwVrrmFY6Fc0FhvGjVONI18hH8Fa5eteXc18vsKuCDx6gic
O/hAoUanmvd3dsYwGbLgXekoOmktKuTuh95PmvhgiLSr91M8iIrONP3cg0HMq/0dKMTE2zlAWlhd
Y6W7bxl/5/xKJgeLPjgYK/kIzCqVN7oa3HTPM9gT9M0o4bkHYXmdRLgsa2PP67PKTL/RQ3YD5o8L
p/uBMzVKqLaNLWdvSIAclDvQyR700nY/kjIBoEChn5DWcx0hwHvqM8S02mJzcqj63QiuyL8rJk5z
BxBBnrWJhz6fd/VQDi+1W8Ddq3KX/0NO0sKtt2BwuzZAPC07CBPrDPLukbjcazqODVyrW4ry1kLe
eCmWkYhua9StnZgmQhI7QJjUUfQa6WF3wOo/8MkjCCx1v/4+mFpvn3FN2OU6c2BVMR5z9CRq8RrJ
TSfrsd3RikeDJ4Wra2sGlmWwYovS6PBMTZAfrDQe/HVGJxVuoxlRZhNLqt0tOPCBbLQfpedtLXPe
BnNzL+d8fq0zWs6B8anN14j3/tzlzWbqyP9bDQ3LCRSS3URb+U7RYsW1JIwjd/tNcHwV0/jdR7O5
zr1ZvfVFGpEP1ayW3geHqujZUVnRZ8DBR4WDYcmNloxGy7V4FxsbDDol5bdOzB2ATVdjVJT0xobq
HU7oZCFdTLqvNMC+os3fjGRwb2t30lc5KLxkStozf8R+oE2eP1rB6DzrRpPtRkd++IPNHi2Ut2s5
Vq8nVYhxBbvVO9R81lWGMphbTHty3XdWRZ8un4Kg2No6ARt3MB58L8qCiYVAdu6yRWrui1XVLJJX
BIKGdTN6evUByB0mW56lk31o+7m06DFcR6wbgFPZvMv6lOLddvIO7bYYKABqz6IMoT4cR7o6RbCt
awLCbtI2W+p12/ik5YquSas1plHXO1apRlxNDbCw3PDA+P3VPyHxoZW95pzjcfIgktWphoZQQ1YQ
V8rJT8aE5/g4N7pV77m9KeQ0YEYKXNnA5/a8lsUSnQiTVxQckHDqdjDzO47GMnkciqWwbnKpsxS4
k8Y/FxYgf6XrdTBEVtPrWMar+KZDYj5sJOwD7ECOTYZzHfuJvwKwU1s3paEW6yG35s44BoPTF9Bu
CjXvfMhFDSaRf5aJyc/G8tvkum16sXsrK095yygn0uexb7KV1SQ9Pku31LVT4DZmuuNvhvQVQ5o8
Yr9w6GJ27TmxO0op08uXg1OXbHl23p95htWw6bBHaWsLccL8PAZVgJVYNvi2NNFjAaLcIxuyiS+5
3nQ7tGOIi9X83A69Ad2p6YOom5lYJhwwbxXWhD3ztx+Bp17YMqmmOGkf285azqzbOJds91jhvtqV
InC3SBSuao+Zvo3lDNuSxPK1UAJfq9bZodEGnH0qewYdCKKquw7cF8ksK3Tc0foa/UzbMCePX+PK
7I1rO028Ep8k5k0/I0Simu86IGPEzTD3w298U3XIYSs35VlwkK4fC8+i6SMKN7gt5SJ3Zur3VFcB
9BflVDFpgPmCDb9Bar4q+6p/vI5S0JCzCcsuD3jMLb/6bLV8WY+dc5PEef4hE2OBLxmYYKthkG5n
P+9CD/PMXun6w2hW6HwcPd0gyXBp2BQeXqkC+vLSBv1GS0bzkLJEtAdJ5bUF1/wdrk4W5ZAzH8zO
pHyhEWfzTbASUud13wJu2oNgZPItT6s50ougj4bKrsKCxEFjpdcavynYNI6tC60s1V1ZocTcHSoj
lhcMFvPF47kLCSJ5sclHwh/qjibhib7HsMwbzIipxvKUM1x9FrlV3+WG92rNNHBmFMJrkGYxzqWx
kcQWLRfNaJyt1SGHg7DanPwOpW5XD/45D8YZqydtbCiqRc5Ess+nfRcMxdaHev8xQ1TfNlAvb4y5
6m8hghEsRmeSMhtriyuuq10rng09to5eM350cI4JTvH3XhrLm0W2bsSOMdwGg2cdkBQ1TJW65t1L
8zSOjNZcCL+srr1RCFP1hgmitS6cNk4jB4fGx6iJZAy1AKXxGh8xT1g+u8t76+XZvMpizaS+z9JL
wLDuVdjL8DoXPtuEpd9p/E0nCDnuebSYBnG2qNRBZ1ocRAtjstuZU8gG3M/0ZTttf4ctur/gmDtk
ULo0Riizt6NzwGjO6SwaQtjKbJCHtbLeRKsAiC1+u7bqpbrt7UTfdR6z/5WPoFKFxkgKc4k9cu0i
zsH0oCvxTcSuv9FErcPxZ5bN2BXecmj7I+KtRl7d3uaAzsw8KkFv0Ahck34IvASISI6uRVlj20gC
RPAwduTVLQgot8wfA2Z4Ija3ojCpyz2t0DFiVmqjbL09JTgiPrwls26zfPo+6lXQUg+pPeVKgtMs
HlIs8Zq+r8pa7luXppkDgepopLSrYqU7W7udU3jkKrbvMNvPb03fmEGE/XY5gcL8v9SdV4/exrql
fxENpiJZt18OnaOkG0IttZhjVTH9+nkob2DbHpyzcWZuZm4MGLLc3V8zvPWutZ4lnupkZOjo23K/
LHV0x5Im2hRNfBrwzXNGyw7KNuQR7ekJC4j1MhPafuwRwhhas2YlBuKGkHZ+6MrMe1eOWEG+sfDO
ieAipMClCZ/gtJNxbPLyLPtBntrcxCcDUOMjyCC3RnZz4W49F3W6fMU8xyI7Yb1o50H/aPmx2qVM
9JxaVV48G290vozCTe5Azw28lt2UXU3g3ruTfCuCdYXqVFVOItPJdnaDlQD3XbqVhaw4tikqh7LF
O8bkqR+W1pQrISDm0k/lp0ex+U8Cl59lXo/bvjMGepMb3nWN36lNazCchsrwdZDx0LYnGGKYgKIR
iAHn3PIyh4SOSyADaNkHv7NOU1wPZxEkCwtRcXHdsYN3nLXQsuevys3zPb6R16oqfghQDTxHVkwQ
CVZR2zeNkJ3PpIA9kPA/41AXkG133EofrGodbSyr3NUz1SnsTiYc+5yENrAXn9h211fgXk8DQ/MQ
QXTdNQDqWSujQHq4bC/NZHOdwjEcTkllzelV9V12kMOQXLF1aH4RPA4l6ZAbKJlqWw7L82KPza7g
+bkfRvgU8M9xTkElTYz/Etr5R4U97ACNKdmhAe4Zu5xX7RQntun5pZLzt1Y5oIT5bD6thldR5o2Z
vw28+ZWcE0G5NhtxCAIuhSeUTRGhi6WS73EFOnljh3PG33ByHpNDpUipx5wJDFCFdNOJ2iIRw4m5
GUbrZQKhe3HNOF9pT+JttjIBJBsz9uyTulddxNIoLPstynB6jQriMuQqzV0EOWLvs1mewZ8c2Rty
/uCwRdTbw+gnB3ubd1X7ktkW7iSep/u6rMSB0Ph48MHi7merCnct+5XbxAlY99pkSeoMdI2jQnnV
dc8LUCTiyY7D+QZEX/cqYs6nFdvIL1ZgnefZujSzsck/5U1zw6J6a+v+G32e1YMxQl7hm2cXl2qt
U9db6jWOfOfad3YEvARS81QO9pV0S3J1nHrYxF5msCfn9j2GLotu8LJDWEAZexxZWmyFzqtTC3t6
I6N1XGxIj0+TV+znspYHl7y+RpoQ+sEERDmjDGUi4Uz/0lpt9BBjMN2XDvsuN1mIQA9k159st/0O
Jbq+USVvwoOah+YUtk1AW/Ccb/UE4FZqRP0SDzVJ2IAnc+Veg4lT1+3MKvspGVPE4AV2NqgT1rkX
a2CduE6L70Pb0GjXOaTr7XAizK+cSziW1iaN+QnqHr9VPrK9JLMIKyaYJtlu+nmOLk1BhBldu/k2
86SZTtzV8rlvihLMYVsRQg8JFiNeApgDZcIzICv1Hpg7C6Jw1nusCNxtmej7d1KSsWatEcEVHMiv
qg3bOfs6EQm6JKxL3K1nuhAciWv/SkHInHTPODbMqW+/tiJQj6PvW68w1t1b2J/9ZdHLe95F1e3E
6erRy0V/qeKgebIgYaZkvivgA2Fnelbl7lJtRzSwnVcPnOdJpt+yvi/3gjOhvRlY1TfnMqh5ygf0
DrGjTvrB31kaHEgQaNtsG9HWP2avTs1eukv8mna6+OUVsUQ2sXgXRBFqgtY2l42SQ84lnzU2/D/i
ZC9uOwuCqqS/o122Rn2pxFBXDcwD0O7CuFaKBcsXR8YRh2/oHJReQrYIy8pIZ4tczKZ5oOI3jV6q
kadfMGOEYzviRfcdLIgcv4zTO28+NgrmpjxILiB34y2H8cA7uTXrBbutMkgZaYOs4U8DaKd0oENn
C1Qelq/OB6TQEFdWuzKHvdr58NTYXWAb8nwQ3oRS4S03IPo4ZJZDfduMVvzuLstHOrG/EQK5uxA8
xwCm3RRFON15k10cwtYiEEyUiQOy3/z0o/GsbQoVOpnfNqH5mnGRsyicMnebNemAD0mQXp4ot9vF
bVsBTS9VfS8wSCV7PGc89Ri0T05ME3bmZvhgjJd34D3j5ugkFchtsnTUiTiBFeI4ivwNdIIfbOiy
Q9/VR2KtI+WRtbotc1KRfQk8l0MBm0CaXeCXYmjJeyEP6dxXZ5fzwtaboh90+uFrwDt5rDpHv+cW
KXPZxInalbrrT8aF+JpCDt5xzrU2czclD3ze2Iaw310LqJFYTcdmOBCKFYcinVkQL/ySrFQTyEep
sK7SXqqXoeHYuQuqMXL4w/p28Z3lIZKtx+Yd1Pxy4bmKDBsiEjM8sepCAvURfDYVF1+0nzKdnwlf
Mp7zZ/Ze8ZBGJ646e1saXCmcRZLTEHhev6MLYNgneEkObPYss61H/4mKZ3j7bFaZYn08V5P4BkZW
WLz816vPFeGJw5X+stTZeHK8tmRwWFObtbLaL54RyJVQLODhCwtrYEhn/K2ORX4d7Ynvg3kvRtfi
qJwYe9hZg/3Ap83DWTU5v8O6Wc4Zu9X/6LHEQfkXBzAOS4w5gb22hUYce6N/uL0b6oD8oW/+5Z5f
IurFkeSDIN+wfMfHA3FlwzNrPXDqMD7PY6S/o8mHaL1aAYHQkgPwaYzjkit2qvGz8jScHiSiI9NY
PkGVWLRn3F1bgtr/rDSdHLvCNNX4p134f5TQ+79h9v2N7Hf8bNbeJfVP/N//gyk/dw2y/Ncxv1vE
gs/6M+mbvyb9fv+lf6H97D88QWmHbfNCwQvu4sH9M+rnRH/4ZBAoHIn4sxW5+G+0n/cHcLfV0U4I
0JOEwP4d9XP+AEhDTz1ObIaPNQX4P2iO4r//+wVKysxzIX+GDv2M5BH+WWMMbc0VxiuLbcmOGsmy
6ekkMANRuE2aYuKhwKKdvvkUebl7M8wuwPQcyDYDFdDTU+m4ebBnccUcWbWuva+TKLhRSqsFlybb
nd1SzvaL7y7otNAKwp+FF40S50UlyxtQSONuxJJU7Tq37La+9vvP0J/c6YhkEQKu04Jlcdx3W4P8
B2s8GYd7v/bZJrLaJ7zqO/n8Wk7kbOKsW2LYQ92SHiPjR8DsMCJvyah4DOQW3nPe2BPiFDLJitvo
v9FgGNz6xAUwLahQvXp+JzMMuiQKtmEMqgH7OT7RbVlx1KQstGIKc/Db8Uq37BPHJu+xwcD7GXS8
QXiH9c2FIwK5bc6SWbVboiz6CvYNt5D0NGBtCqO5rWselXgOhGhvpLSLS2S3rbkrZw0hIeya9OT1
pBc2iDC0kVBzn7yUi5dcMtss00aVJTIc9uTqDvgqO/GUj/urVWrxrpTHMXU2c3MN8ULh2DINj02K
Koh7t7LZszRsZ2LKc6uJaFWAofzRHR7sqGUU4Dw0vILsKDE4JBDrNjQGsFqVsco5EIfRanmigOZX
YYR/O4mpuE8G3/sQtfEMp92IGTNqjORkYirJFJhUzgUYmpvz6zXOSVbYQYGqTo/U7kZmXy8Tb7fC
YaYfxhSuMFUG6qFupkOHL8/h95wWNxE2kvcOx8Jb4Gpb7E1sY81GZfA3ZSYJVXSlJnHFUfspLKzy
jQscXcIMAS7VCCxPSe1MjUtMxaKVO90XfX9XTHX/sKCeXV2EmWmHKwEOGrvSLjpbcBrfKoxAXP7C
SaitGukqSETX5XvEUEQANK3v4AIMJGY1AqwLrOF7RovysmOXNK7YApwfrHp9HWxnRiixaWcYM5u0
Dfuv7BpKikrQkm8xaKl0m9QovJzKC/1UJBCkxny2+Ro0K9WcVNJq3LJ8Lc9VHXDCycI8kAyqy4Ly
HZniQck6bKG6EcLdcA01/jZa1iGM3SHnWHhAnG1SS/EVhMWjZIMaFdxFtRXmewdH9r2fD421b+HA
UTgDOPeTaFDasHBrh1tpqeQieAKdQtfK4TY2uq52LPb66tL4XntWTVjBzKycvN7SkuDVW8ce1g2g
8W7nGKdxIrvpMRwjcJty7LCLzZlfwYZPlf1IF4pdn1vPmm4qIl5cxLUtgCh0gExfNCxvXt5uOPyf
RMz/S6Ls395O/78F0SNiG//1G+rQf69/fP717bT+93++nOQfrAdA2hPKYgFL7xtZlD9fTpb4g4qy
iNgM8bgwInfOK+hfvYbC+cMmOASxQXBE5Q3m/vXt5NF5G0SknSBprxV2/4O309+jcsJnLQski0wy
NnP+7Z9lZEUHZDxu2f4GYC2LE8e65Y2jrLzUfaUY8WGZ/YfE1v/2FQUDG5FkEM+E2aRcAzN/CZMh
27Za4VjflHVP8CYVWFQWyD/2tsFv0R5wsSyPf/ltPPw5C/418/6PkBg/l1ix1gQBfdDWkt3p378m
JzGsUTaupSlYSCrlw4x4qKY4x7DgLtjKwIXvgzCI8dplZfIFVc/yN3Pi/5p4V3yMbHybbeJ50zsm
YLY2//23t/7E/x5g1++OkKS0beLavscQ+4+8rYdNgeiBx6KkmRcyGLUKZpZjKrj/M+L7O0dYC9Yd
/yFN+I9gH1+ZjRvXkOO7XGmE6P4RTspMACm3pzEOJAmG1samsiIpQaMx5qcAPzjZGjwFgdvfm6RF
DOoygy+g9JUFjYVahYKTEEbzJ4Hua/2Hwf53q+zfPheiy5JvDvOwK7k7uAf+eqX4E0y4kSbdTRs3
E5wnzwkeINojwvUodoi/VHmdrN6KKJYJ+jk4umHa/GrY9KyeL0t9ww6UPVYGj/xtqrLEot3IYtnx
3//2HCT1v/0CyblRjmi7+KpC0PNYjP8RJ6OBJJCYNggoU6d3zlik7flpchAxpX0K7f5ng6i4d3zZ
v6VsjTG05Byf/DLU931Ulzdznoiv9HgBDWMbpR6tKfSwJ5WFuzFR3wXnbkjEF499FZiWLHXmHcQa
57sBX6e3+TggkxRzkR67RJbYeyJLLw/jLMvp0ZeZ87FgXvJPrRsb3BGt6eviYcldAl2WbDzvMSc4
A3ak114GEq2JAH+5WQp6Z8NSBCNE6RDzekiDkdKYJKwBBMVJ4SPn8HBLBIC6IAS3iYWEnWQ8RR+h
ZWwsJVlnqbMpLX0YQLfVRz206C+xBiyzYfYGPyhwfGwtHOOgRE2rXPTyGqTjwigdoxBpCx9Vj79l
G4SD1e8R5KbvCTEibHe15GYI8NZlN3MmFuwfC9xOHjj8Hxc8f8SR7MFv0QEr97FXc8IpvhDVloVv
dusvod/fku5hHeZCaUH6mkrQSVaBmopJrSiKjd37fJS6wXUOdWcCbNgsLgU51ZAR9Zqpx/vIq8jc
5kP8oXNaVEndYLYB4I1lDNMSoGF4mpiIycyXLwPT+jVSI+VGYwH86R5RSLCZXk0RTuiriHinjH7C
NGQbhOSSkoA3lJSSBgg/7LlHQw7bHH5V4pfTQ+BrHtVLbIsrW7+JrZKVkh+yI8VTraUp8EdEX01x
yKWMbxF1/UMww17eVMng+Xt6O6KdAqC1XcwIfnKaE3P2F2zuc+4aezuuMRImaZM+LpEX/cygabLw
yALs7NAdgNA5zqPArt5f4rwYcWzkQk4vxh+w78B6xrNepdh8EmSrB5EwDW46ygzfLR4uwyn20uC5
Jao7nYXFpp3oRjI+RoWf0aozJRxhnJ7g0b7uh+bccRQg8qedC9013zliMLUHVlN8X/AUuj/aAGyj
sov8J35eIiYWRXyKb4Hl5F6YuqOLirbGeVm1dL38hMSMsmkIFnmZO/zAdJnf0q1ov4TaJslEPL/m
e1gmfcIX5d2x2IC1FcDUE6vo5GmSSezoGdImtDC2JA3G8oGfn5paalhhc+7xvAIuJBowHGSRUoBW
C5/L129JpEyVBqanIqx99YivZ0miHhd0FrvvDiqW2IBBGL1tM+T9qQdYZshFetGBwOlnoImnWbkv
f3XkVuat5u9zvlMl+H9MAg7BzDC7OP1kbecC2wOlTu1+5Vk9QyOasTOBdH6H/lXssj4CQTtiouBJ
w68bguRcJDYsXAmrVikeYcs4L5dwNuLZh3r4kU1zfd9zXNyS84zJbtYQdzPd3DRNwKGiJUJybQX8
xU3TBd6wbTRlSIcgr0V/KI3fHubOsT4bFsG3QJuWvXHadtrWTZyC651TgkmNKX41ChQOvHoc6XNq
DRJToVU8AH6KJLVOjdiprF+e7AKrGEFq/1ogakFuRH6/xQNo5JV9Pfu9YdWRjMbfpFy737djpiQ8
Yl5enAzQeq2QFxv+pS+tF3KxxgEiqasgzytDzCUig3vMi8IG04xraD8I7T4WyaJ3fDLeKVSRvwWc
IN46ybIX92GG/zhtrIVspDtA7QNicTBdHp3ylF7KLbD67IJyMR9pHREa4aH0zx6tTMc8bdx2ZbYR
pC1r88zLv/yAN+3d5k5PHrma4vhRO8uY7jwZ9QOJCbd7qmwsVicLJO0jrrXUpqsnDq5ikFFxHah0
2gMYXx6seiKPY48EJCO7XPF0itJBo5ZvXqJIvtSNHxwWtp28gJLGjx7XTZb1iLMKrm42ykWeeCdb
8XngVqh2o5rSQ8cVy71d+HcqJNsHIgg/jmsTd0ABxyWYG05rQl2mUjwMLH9xMr5gJ3FvimGeD6Ol
j27hHrvQ+VGVy1Nry0/ltE9OI/dB4X7MSXLfL6sulD0Qe/HPolfdve+tnYglBb4bD4rXBgbXc9kG
t5rACo1WgOzdSVxzmTb8j2uSpLig9+BIl9d4xFrUuSI41K3MT8OsKLTC9HfmPReSJs3yz7h1Uhw3
SXfk8gv3RTDqj8HvJmJomAt496DE9BEfoR953Rvr+thGSrBO6bxM6mD3EYxv4Wl4lz3FCZSFlrK9
Qjcg2kYPYYu3AIsEkpD5jhv2AMXJzm6DqjDjzqEZ6RBmY4/TmM8yTr5bgnXsNooj67kFCX/g0Zwm
5wy4I4OWV5WCSHViR7c4NtiaS5Gql8bmeerm7PUPY1HtR/wq8VPdeQumCHInG64/wLMSyBjV5Mpl
0tXiBvPXcghpflMw2rNxK/tJEETKxumuGHPcMxFeiP7Gm/FMZINN3C/wgCnsICSsqrLjDycn6sVd
F3QM77Pn07BDgiigzmEKZ9oP9AJljW5C7l5KNMlhpxXNASZM5d6t0nS7dPbiwOJJ3OEAmit45Xbt
bjiRzyORu7WviiaJYJfPVfvABkkc2P/M9X5QCVUX2HjWz4jMwW9xBVQVQgvtZ/kLWj7yC7FG5VNZ
gaZ9jFadJrRQQMtcFr9aJ7FeO9NmZl+UtGGoNEmS/eJjgCnCUG1lUrivU+DhoXDpTgWtKIlU5Drz
m7POsHxsumEejykWxpO/ikrTKi/VWdffU5QKt5IXSXkfWXL6atyqffJXeWpehaqBP74lkv6OVUoR
effdWxzsyZs7E1UzeB6cb4JD4FUGgcQzUDq/cuWFr4lBAulxe/7gkxVftRNjGNMZVww/XkwzF2qn
3mal6N+DrnGKTTAtHoqqKXdz3X9MbjPtl1WgIyDdnpRb9DP5VgQ8bnsGANqPvPFkiBB8a1fFL8Iz
BEu3CSlyGPg+iz/FQX/Q3PIwEpYmXavE6HQLKgW0mc7N3fhbY1zVxpyVzmZpg4i8/CpGhu3KUQYZ
Oh98S7DPo8l9vEGSuGZsNZHtEDTjJeAf9hh+zLRtbKNV+DSxOVNYkhz9aJnFnsfWeNc43nVc5VLc
zyOA1MQbzsQnkn23Cquj0M5LkYr6Wmmnu5vDlrxTW/l0CayybDE29T5GVsOHPZ0t4LPfOJji7JTI
unIVeKPfWm8Ie/U+9Wrydm1ONlt4nIc4MXY/a9ePscINCMerhOytYnI++x3qvE5v3bFJHsjkXJNc
3YdLXN+AT0OPZvy/JKF1rlepOlhFaxGb5tUw5xxBez/aRXZkfkOqSxvFEpb4ahQO5U1vBD2GNjp4
uiriTueY22VVycWql4NnwOi3aujlqqbnv3X1VWH3Rk7ozaq6z6v+7q5KPOAF5zjO7Q3JXWcvE23u
5Krcj6uG765qvv6t668Kv1eQwxnJTfGYxQQwr3YADE/WC9OWgzEcswD7Q3wDcrUQjG1HA0yXpuFu
7n33bU46nFJeSydojc2rNuIDtmPFCGKASstq2Ff4TY5F7H12bG/lwRRLtc9Y/V6ph2RtlypJXm52
75FymxcnVfVtVdvBxMspC/dT6jFIzxaUcTDehyhM9XVuw4DY+TzTQWuR7rbMfK18XHDpUvyS7MN+
VqMsdskwScRPF09jmLngYDF6HdskhxNra4thP60lRQrNTZVWP+e4icEspPXVX8G8IU0IuBM771vh
xTN0B2xqDOHqDkcKBW1lg2vEprIg9Qi4BTVDB71kKHL0UFA6SvUzyuYjCD33JfTT/DR1Q30ox46w
ILRTeWtyjJG16cGh5x3XAcY00O1z+4Ny2+iTkD1+rQEWvx3H7rlSsXULkqc4zsqPXqUfc3LSUASu
Fp0p+3Qo36Il4ZkrBMalss4oVXH7d3KDiNqg13RDL9xm9AIOVhhLeyy0Ng4RORKC7gexDsT2Puum
5SZuA+cwapiUSk6blAjPLiYmgrFwfItiQY5lnsrzNNsPCtFy71m8n52mng9lFR7TefW8ZpSab7uW
S2QIGgoRXYfHSzUPh3pkaV9ACKJhe7BfsizzyI832Rl1kQ+zrr0fZbCWc5vxydOtmHkXyPSdGOwD
PajLAVXxM4CIdOG37ewpV67OMsuOsjUz2QR9N5PfvfIs4OA2WtUzo9pyKnxdQmNyeZdO2Y1rxEyD
SuVHCOpE/veyK6FQWBh+bMnrPeH2prVGxgfm4q9VSAkfWpP3XuG3ugXFylDVQDgW9UL8ZzQ8R7AH
Khk9u+jrWyp5cM+3DnFMp4SP784nixuI8kDfuyGjlf+sS4p3RyoMSnospukcjbQQw7B/KPMSBXwM
i/A5nls82zpEBsE2y1CDxRww7fIlozH4oOATcg4ThihpklTExLCQLV4UEMqYgsnfVMaQvi5o237G
pbe6CukYpjqC08EmShg+7LL+iHXzXk5T9JMS5fzKX6zu8WelwTnujLj1kzavN2nf+18gGvuXYGiG
O4vo1/fCcvqH0WnReeOR/llbiO/YhgMg4FHf3mID9r+Xvt2SvLXzCz43/7Z3aw9ncAUAuOFkMTqZ
/chZUlziqKiPbW3aC6VbODFgsTpnup7NxSL6d6uzHhUjLfu7LpP8K40DG2Ms71lXk8Viwx+/9f7g
fFSjrna2hSfmCMEEmkuhihnzUl14G8W+CxdZqPgHhwBstSO0uCZ4bcPF/hlbuOWkieafHlf4cRQR
pvywwVWlUqe8VjGVNsIy7ZHMJyOIBJHPU8H3Hb2zURvR9icaprH+Vt5r6GI7xZMrGDoR+t+bpST2
FFa2+BwsRd2iibvuUbVl/uYtfCXcjIN5jENrvkx9yBq0KPofcTfJU+E43hc625tLUouf5HLo550l
bV6BF74wsT+XIG5vOiBByybwFmKJnv0OZgLMD/Dek23b6UfhR8VnS5UTK4GAMavXx6a01WWoFnmj
eyyksy7al2jookebvhqqZYw+ydy2d2MOo3pq82FbG+0eG+wIT+5YP5IrSXe+MI+GmOKPUlEd61XN
eFsM41e009LjhWXTHETHcvshbX8Ayrxgp2mKhs4YDkjUvdjZFJ8qg4uA0G1H3KywIHbkhV4/8HZj
QH9AQQ53REDpw4WrHVywE0HAmKqKNQ5TrH+Io5LrXU/4N6UHb0BTdBI/tYSIihOAfW0dln6ajqTD
gs+QIBiNwmN+2ybNc+XFU/ODFKY/YO9zRe08JlWIgNew0bgfilLE+1F0o7O2aTkXx/RYF0OzuNG+
58Hi7xMHYNRbx+6JjGzQ2h+ObIOZ2uzRfJMMXgVJiw77Pt4orsJwwarFOvpxAFVub6K5YnM242iS
7iZpAXOBOJnzIkOHDBPsGQNww20FMy26im6IEaX6Yo5Oso4hsZIIkO5N6yYs0horHlxYDgLRr3cc
jLE64oDljGVCDiTCBNuMEodmXdfF906PRNRVEWSkeVeJHOwwR6G7FNku+MX+raD/K5wppOLommse
nhur9E18oG2N014RkMm49wMMQTxYBpUfcqaWn4PjVS8uBwIpZGmeJK/q+Br6Y/mmq7584/QEHzkm
rfNt6YvAUJYRieXOHho3O2YCnzvmHP/OcJdxMs9dke66iTQb2ZIMbk6Dyn2u2CTSHq1j9dC7cVxf
Qtfobg1RZDvLr6sbmrARJSWJacbNppzqI1reauAbksdUgCvBo8aGmEsLoNW2rtvylzRsXHcOcrR4
pSsEe3eT9TzTiZqTKE3clr2hGzm626sRtMJGWz7AFcdGguf32ZPzXlhLFievC9APMLzz39cLIcSj
qiTqyaK66WFYBm7vIAEa/5RmrnbvJwX/gBJrN12x9ap8we7k8gsb7Jl08KjGfl8QAwbRlaT+gCTe
s8EjK8kwoWM21e0Yd/6hSdbFSO5a022Qq3DZJk5o3pE7xtNQpKV4Chqo1WUsLKyyIoaTwCGR47Ig
B3DLVJ6S9kN+wHMHfW3XELCljYcLwt5mTJ8wq5OCAHhofILc1AOlYGPGnB06sNgarhANLfRYTRoP
Lu77dCfBSIWPCyWk1LZEcRacqbYm9Es7zviQiMTik6k7CnmCpai3Aegv7MwMbSybCFm+5Cm0o10G
xZC0H6kzvR38bArOSz3Gehdj1iUT2rQ/U4Ih1RZJXn0d+zh9UJ5X/9RhadCq4ZOroVX3vrIJ27pN
WGYbsVDQkddrJZ/xYhw9IiCJeyZGMUXnhp5gsPu934zI4ULdqI4UQspY9UDz4yzQo+vyrVQrpjZl
Xd3t2q6ljbbQjaBBbrZLMo7w3TcMyuH3pRvlwWJHzhsaX1ywiVq4pe+ZrmGURJUKs1+DHFjWO2mI
nVaNPuM+m2dCQGxflLxJeNcepehTKscxs0/ELUfv+wDdSW8o/om42meaFAwBOGgMhTte+mnJvtBL
1r9ECXkCBzbbkR0Dl4uN9STa4eBLkpPWYimuy1zYULvaJIt2jZdUJUjpits4XyrPPdIhwlBlWY77
ILqw8q6YWPmpdSDcklqaDMwHVo6Ql3acTPEuZA8/b1Onkld0cJb00WzxUNMF4QwsFeJiMu1VFzR7
Ue85p3Fhjzmz/i6gB+lbJtaRk3LV8ZlG4tqjw81wR1DnFnO/mQojrxp4zI/EQr77c8xH2cBX5UrR
QOlUGihG1XjqqxNhueJORVq69x7SqcsywmGsaucArCAYGH6Enjty2AZwDeEw/b7W7ShJP3GlusHe
54h35/JDert2QN+MIDjQHGX65psSIzVd3RgQRIqVLp9Z40bfM3yf32bSHdMxx5735jJwttyohfdG
sBf3p6nJEVVU+uDy13QdRNx6q+csnN4dEiXjToGLzc92RnLkUvy+tMLKLYJ9SsxYbPIkzsFDeIl9
5/e1+IgH9s0VlAd7axLNry51Jjs9hqMggk8+zeFUUEtCr54f1yy4Z689FFHD5Jp3VnWDeklZriSF
c+fLjh/NlDYdCLonWxbEkM9A/tIbQI2ZRUv24MT6bLuuGo+103jT0RYL9jfVE3/cDVBGyj1e7Vlt
q6EdaVbhxxlJyCwlwc3K7e5rKXne8QI2O3YcU3zgcENlpcnH8Ub5gJd2XajD5Qv5x+bHHBLlAc0E
1vsqOBtNjyqtE0ZTQuTddsbBPu76qOleR40HmsBvg7wBmjsann7rV3NFNuFsL5lPPTTy10ejRnk3
5Dj9qFtxKfKxeT+i1xI6ei5ysnJkDVfIJjcbkJXUEHHw5zDjLBrpJ5mxMzlHYGmbfSaTTyUJF3lN
wjzXZL48k4YkZEaGQL8JES/Trje9R/lkUdFiRNSOyxfe3nhDLb1sD62q5RH7B7t9zXK/Pg2KlPEx
DcoE0iH8o5jKu/haRLIKfpqQGsmHnA665K4PNDevqKZF39jT0HEHsiRxr6qA8XpqBo2IyNnZK89C
6njZ4WIn3o1fsf/VN1YCroI6r7fW6+z5Ok6FG3+FcLt0hEinuDx7yun1dzuzi+XNjdfJIHLGMNrD
bCATF7Gf6J79OMelmjrFvnW0NNugiVJ/x/Yno4NTsfMZ4o73BdpJllL94FI7S7LYFHpbhbwlPvwl
zZaFmsO+Mg8s43P1iDfXfV3M0oR71UmafCiMJ99OAZQR94b0BZMcvK0I831RO+4TsaTiQAmt8x6W
xfIjyez4ViyNw9FXiGufJcu7L5qM6VqppzBZGlz4+DhFEiDi6ADmFKPSfedm/c5tHRvrV7yENwxy
fCW3tc0OPTZ89r1A/ygonOTykVl4tNO0e0DBLj+dth9+qSWZMu6qOcZJN4AmyNtcXkdTRdegpakW
EP04ZlvLlRLTTzy/h/aUnRTEBu1K7HcFGdVvE3nKr8oO5avF2LsLNZcClIhuB2xffFZZhUtZeqF7
O8y5PodDbd+nPtyZU4prwb2MMdx78FZtj2881yceBoLuRh8KFWuS5qNN24AHuBlJD882fJ3AdOl3
b/Fz6LsTp38cf9fA86eLwLexDRxLXogHIhhORXiXytbd4yUnF0NUkI5VfxK+hf4RO8eqTJfnNLMw
E8Misf1N0rPcihZ/OpVsB7+7Gh8V0MzinjuotXZhWjJQhqkyP0ZPluwMUaCQu4f8RmOFdrcFK5QO
QTojcp5wyoV71clij50pvV/YtQK/bBWiqkjm1VxIJ+LG7eLqGRZS+gsVm4edM3BaSyvbpk2yxRu9
7SvwMOmQ6nFDStwHnfC/2DuT5biRbNv+yrUaX9AAR+PAoAYvEBFksBNFkaLICYyNiL5xwNF+/V2Q
MitFZaZkqmG9klkOUhKFaBxwP+fsvXZWnZKuZndblWOcUkVf87Wi8SasD4lvAE8v8/3+nvj0Ytur
viVZBq+jVRfMxKzojkyGir0HeFEWSquu4fsgk7qbIan4qZNdNv1wK11088YAG2Kmm3XO2HR+BxYl
nwg9b9PrWkOzlq0P0ZSOJwyEqHNP9YpNAF/V3yQYYx7nYnUOIq64opHKwl9GVe1NtzVhPCjWBpmE
YuWzpPjm6gJiSVCL6FBIFKthhF96L73Gq7dBaarkiSxJoKRuHfpD27ShkaXtcbKs0YcGF9yius+8
zUhlDJLe/WBOfnmOhqTeMKv2JSCjzDkBRtQwpKbIv3L6eR43jTvWF0BggwPFcQFbxi23Ou8FDbaK
YHI38lMbEWMQnGVVXz8gRGefHeekvh0bX16mSzbfgzwVO6KtkdXTnL+rLIJD+wi4KYy8lmaFnZtp
su+hWjJCLoszF57lJQEPhGXFpmi3o9G8GlIMJ27V6GK7ioPC/4UKOfNVR3hcjICeaO8gjuVjB3Tn
Et/HFhnVp1lKQwpPWBwW8Kt+wgh+q8pB1IFq16MWQIsgUO2u+SHfqk9anpdm1SQ8c3EyRTBKbfds
wbH9jI2OMZtZynfZKDhV/lhO8lYe9eWyLkoSRF8m6RREL7+9bNWnk7vMmjk2QkJ/UxazE20L+t08
UkufwkDiU/7JNXEcfa9gCVaBtJCSmY4pSY14e1UwAQDzCobOenDWTiYYGmZQJg8v8MKubvfJNPY3
UwRss7I4TyOD8LMTZv1UewM6Wb1LCKF9gp8TELpppCaFqyRP/A79sWscPINuOXWhh5320QO9XD03
rpO9lvDyyIIcfPQprllxPpgzSz/LoGb808P9ttiZg6o8cYu6ep/R0gCFiVj3crCa/tanwh3DEosM
MmH8VgiAzL7RJ0lfDrAjs3HGXjtGUm0t7TKayyiK1FMwO6t2xGhynqLcdLTJYHDcBEiXs43KtHEw
oxmqph5H1YTSG5aDa1feNbyIgluLOuFpnEb2umRCZptwtNrbBodLGJ2O7ZASZSwcC40Sqzv6K/Bd
KFzM8m7uqvngFYB7NhPgVZ6bMFVOrdxTTEuoqu+gAapq27g1FoPKTzllTJOUx8yp0nuvqIR7nGaD
r3eopufnwie/A8jN1CvEsFNn7rJhQgmg8M9udUP/mdqxRilr0BPDGpfZvToUpW5y6hhSp+AHtO1Z
sORsMP4yZgWqoRaRSyzrOd82xM5RhRkg5mLcg/YGwokNyMLTPeadMQHbl1k5ul/CcnN3Mxd9e4oy
2Az2aprBfAazOR1/uS3+6424mZvP//zHc91Xup2vP8Msrb4VkloOz6W/V55CQfpcPpEsFf/ph77K
T70jcv8c3DF4dzDIuDbumK/yU/eIYR9qSH4JWyJa409+V5+aR5bvBM6aZYCxAoXqH+rT4MiBlYOQ
XCJqxdrg/4r61P7yOPtD4ycZG/Ma1serQIbqW+Z30jn4OknMfN/ZiE5T+/bTvNNYLjdBXbTPioUI
v2gsT5KstN7PJNGGrjJsxl9ZSX1UZsS8M0/qIqQ0aFvEMQ90/2Mgiie3W/TxYo0jzAvOfczAHtPS
e2xk9BEe/j3ShpBgD7mHW/7KPnBjzticPNQY8L+g0IjWpttRneuEUlHO8bU0/BfHocnUOY0Ccawk
1HumYB4d9FCABjpDkobSKYmeaOWODG3bOZw4IX+YxnQOGTz1myU2JfoFKnHPmytcUiaAlBVgUuk6
5312MFcqyO5+TI5MUpfOOwLugpPIG6fzoCVnjqFotu10dSxxAftV9BCXgz7NRf4+gS29Bgwafhi4
wOkyYG2nvcEtmqeMy8reeiBYBnor4rWhUsC4pwKgLTjnkhC+yYrO/GRqEfYhOarq8slNR/s41TSf
SapW+0wQSDl2xMaZi62xYpNnqxrkK0sNoIDkXvTDnv84apo8w5gCsf/iiZ7K+KzT/kPTgYaZZCue
ajNDVALu0T1xRNmeJRmC18KsaYyO8rYyiwFZTDlf0FkwQswutL1sFCeWAYdrLpYDO+A5qh4LH0Cr
Lsd6trbaZ/9POcxsEXBdJxxt4YBAm2gqhIIiFRcQ2jNeaEu+csoER00dhsOm/WjPgJUiBdM+Urrf
pIG6tRFdMnkkh9Ps3Y9eX9+YQ+SHEEOWbZEMHxvUQ/vcmi9cJFjACab+UuCKARE2+yGfdLMpkrWd
aswnaRSzdxI6QYU13OkRjo8j1IfOQkVFz+NCk1NET5Mi1GyZx6XNvG8qe++urwCl32OEf5IQlXNX
aQc2M/HysHkvlyEC+h0JRIExM3MF/LVo6n3jmPdYQLE6iNXLxwCWJ8EZkseFUdFMPGRgPbVDioCt
Wt4ZcYWF3NvnNfG0YsI50Ll3zMOjvY48ygsXtoMeREcHacI+KQjfLO2+vRkb88S3EyjfkfMSjy5h
ttV453WOs1LrDGgoYMcKlA67oO3vWzu+IRci+kBXcjhh9m/vSLRhVoyDZXbEqeh8HIbU7gZzx0Ot
pACQVabWPsUJsQsKB9gtw6YDudjBhu3wvpN4O0bftzZzK6OTrJ/jsNXDqTn008mg7YPJif8kmO3j
xq2y44H1BVe1fdIewjcLyvKWyQrkxMQe956h5n06+A9mHz8zC7kdbNIRJgCAW78wK2ChDXYOtFDH
Vg8rPJG8zmIoLptgQsfirO2ATp7lPTFPAy6X8wnBzWlXweipGBoSGlCT8jytTlcrfeCZgF6Q6Ghi
LoS5tbz8rvVb6IZObm1lN35ACnqfpuMOvPyy9cVgE1vQFgxfm3wzgHQ+8GwUx7imENy4/hIGpUqG
Lecdf4/U99JtIan4xGzqNVnApw174qYEdKimYLSG+J9PLXeuAS24N8h38S7GI0URY6oB9XsgaIsz
Qbc1QHvRcqt56S6jKGRz7+jokUFpQmvGXMxTxUitsHp0xmW6VnGBXgMIj1FI0hnKBSbRYkIlF9BO
4vkJNGF+jBDZwzYcRS9JnNo8MvgvlbdBgKs1VkTLijjSjOaXW3SFT0NUnhecJtH1xBChMwW9K1J3
MMJzNJPJScWRY4fV9Wkht/y4kJ4KuyKL9lHG3dlqdOGrFiBbVQHjiIhQ43/fWHqCapzKz3mL/NMs
cjq09nAxiekF/vq0yVIAl2NXH4DSSpIyoXj89+TCWVTPPzu5kJD4g5PL6WP1PxeP8+e3p531Z74e
XAx5REohpw9p0xch3038YZwJjkzclB46RKourDUYNH8/ukjryAJX4mMcCKTJ4sZM0eEATv75D2ke
UeFQyKHSl7+W3vi2XHId07QdJngWNByTYsrkfPRtbZgyJu+UYZAd6i0ValNmpYdsQO7drUMiKJ9U
bvGA8Q3Yc9tfqtjt0zNzMbds+HEWFyeGkSJ4jiNbWoB9V04OvQ2AywaQb0IZQfne4cjweMSmcnwA
W5fKfaIjUnanDBTXZrJM9nt056xp20Wp1ddUHY1o7CuPWesrTo0FYbK1asbIbQ56ZhLHi7A8PJpO
Uz2C18L2YqLy/qDdeavlbKRsYJ15OzpuXB4PaVCejYa5tFs7MWizLkqsnHW6g7uy7RDvem72LMbl
4DNfR1cvpvi0mSAOhLPXMKKxJErpJFbqGNzUtMdpaRXHVaBvggp25d6m0dUwKT6oXCJ+sNxK79C3
5mu4tPUoWivAddj7q72kE48MpfVD5Q8wJ0dw764uy5Nfv0n/M51rlmDx/n0Bcfq57T7Pb4qH9Qd+
uwfFETmlrG+TuwYLjmtiEPpaPRjiiK4IRQL5qgJX82rO+a16cIIjGicWdYXLDfLlXvv9FuSPLLqQ
JC9Jyc+td+cveNfWF/bWOOUQlkXvEd2exczn+xZNFvV5igwN0L7JC6RTBIUZM0Td7NCImEgr6iq/
r5e6P6FGWgK4xZavN4qAG2RC4/QCGVIB+cUChY8zv4no+SLR6rPqrjXrglNNEdw7eSCv/D4Snzpr
9F5xWj46iYye/7v+9Hx4+ec/6F/9/er7f8XTY5U+frv8+PtfF5+wjrBF2hYPWFxxJt/z72vPWheY
w/PfozQNcH2xKn9fe+LIYztg/oeMArMlz/nf154dHHkOC4Zmzr+xBfDvfLP0viTHki3MSnbE2tUW
3zXMVK/o1mAJCaMMKHReaSoiOWTGri6aqfp6hMARG3+ur76Ww9/6F8WXlfxNmSywBzKQJ7CRliCv
X/COv91wlFsSh0RzPNRt7XxaGDs8mVIl0Cq7vr7Axt3r/Ui2e7sGaYxPnV1yFFyV1pdzNsOGKYl5
Wjhoudm7KZpjJA808INt0DfZe6d3PGubwGoFPW3z3O8cXdYhUSPjYQCcVoVpQKo5x2PT/4RivY42
zEpc5kP4AlFHRlbNQEBAiHcZAjYYeDL7PfKR+ioYy4HXojDrxVRHA/SBwgEM4vjpJ1yn8WFEoIrc
bPFLsnicDFAdyLMGK1NbiSDUeSQeAnibDAlnmXzsAtezQjaSgA2QQb+/AV1imOFiMIHmXC0hc/p5
M1zGbVHfYe8sz+qxya7BpQBczOyZ1nhhVQ1dzhHFfIhDjHLJ6JW6GgYp4p2FFmb4DIZbeTttLfoh
rqF2c3wHrwjOwP3kdz3Kk6EthLcJCjEC0kXq8NEcLSZCk8AiDn49iM5lvrq5q5nfQd1sqHvBeOgu
DQiL2pquXwD0rcxu3IyLCRMno2P46JiUtRDVLP9OzPTy2L11+VSWc4ruF7ZfCnih64i+InEQamwc
WO9HA/DRiaNd4mrkYvXvwTrhyVE8xjRij9SniSnZZEHOe1gMqrH1z1i1DZKkdg5uOHKhP6ghC1Al
Vg0Tbc+Q3kMyeY7YlFo4jwaUUiibS2bHODXmpN1X7ayuZmxjTyCMegedN2575qYr9qF0OhAQjumL
W7zGqFvzZfL3wxdchI5HQPw4yeZbaLSk+7hfCBMkJg7vhi/ciW4oYVAQXOBu3RVMUXm1RTDNiqtI
GxMptyMgWSCFkMU59jYAFwIbxkucGRkV4UrAqGLRAa9DvEg9RHPCPLFMhPRIjYb+kzO6FBZiTqBr
2F9IGwW024f4C38jQv1Pw/0LlyNWkjqZ6QiOuojJBzN5hLfksjkF8KMC0vhrLjxqT08jb0RwkoqP
bpSWt4W5ePeZImRgW+EgwEWSRJne5v7cIWOzKNOhQc3qA6oMH0lEXPa4hbhCvgOzjb+KEyH9g5Ze
+KtKLVoTJIPnSHGIUQ2wpdkoEDFz4phy6e4yFtSaEDp/ce1XHfVQsOImANRl4PHOmX3qqd56adIR
2QiWhA6ugYovHE1gCYQdxll60LVJPhqOS5Rytu3nF9Ktqc+WMm9Pub5V7krQs0zC7aHHHRe1BCkx
YTNzdK6G/6GVqX5E9i9T/tWYgW/ij8XDyJARmitYVmpC3lC8c5bY/jzabqlJU1phf1MDD4hznpW6
pwEA0pukGJtxJzAKVnsX1cUzxSeqoH7gQHih5y5XOMOxFWEGTXpSCLsFfzLCNO9h8Qid2uaMGumw
gau6joMk70KzLYYr5GmutVuULxRZ27Ysv85Mfqkh/Z95YqTO+sGOXb2glXqzY/P3v+7Y1hEkAxhM
aDyhy/uY2v+1Yx85QrBfri1lQD2Yrd7s2OAM2OQlpd7aB/7Xju0I6D2uuf5DbHm+RXH4C6fFLzOs
b/dQ0xMrgseWHBwsk6zet3sosVCYy1ZdYAQH7ykdMnnlTDXWFiT/4WL2JeqKoj5EWvq3A2EGJ1Gv
jNtINefKNhFYFsaOqNk18O+QoWl/h+rR3zjDlH6cOIOGqQufK2bB7SlN8Q9Nw3Nptg8LHLUt+bTv
SdIYaNyWxW7qA7pIoiaQ3Vv60OyI1IDp3j4QnvqgJv+euHj4vjXSrCm6Nb3E3ld6To4j1Z5ZfskI
bKpuEev3l0xuPkfshqqGWVLHDgrvsbxDrT6gv5gl9MxaQwnX5FqWltxlBvGL2pr0M7aTa15KeTEg
0RtrdIi4YiAwghrbtA12jBi2zr7EIwr7a+FRjmomnEdv2EZG7SES0WeaBOI93mHo8D6NYQ3+e9fU
9kvtLNE2Hclew3B93PvJcJMVzbUdNy9Rbtw5AxK/TZe6rziDThljJTdR3jqYOchLqgWlMWGOYVM2
y+ky+NXXaPNfumv/f0RsWQ734t/f1eepTvrvT+Jffua3s7h35IM5/f0OXe/E3+pAYR7B0+CmpuKD
g4Dq/193tusxKqJHI62VLwHKhjPyb60Y1z6C1MUQyWXW/as3tuCtfHsWNy1Oxmh46F4w5/IYm7+9
sZ3ILZA0uM0WbgAYoqaynHpjVo54NPAN5tu6HOa7omEhog9/QA3P0W9JJfF7KU3Q3YxKs9uC7yzP
kDmTs7J0JTuxXRu+sRNDTDu6T8nkuQINN3dn02QZ85aJ+fTxm4/8L075oD6+eyMYCHD6wQrjGSWY
2333RvzOt+WCK2frjcCOTxaiU3q09ImznCos6cjGMTC+pKINzvAXKA5Gge+tjVTOhSnm0WLDrmw7
qDoWxKd0puNb5GrplRc5pc0IpC/OJtAs2ZaeqL42URliO6e/lh4md/bzvaILnqw5SEV8wlFwUpgH
9aw2WMwQAmRjTCbbrOriU9SP5imHe8ZuUA0yvGMtWoirIB7Lj86cTmCtOhObWbIwptnEtS6eG3BL
w26M5VRsk2ImeXXEFQJwNtWcGjNkfJw9sARg/R99hEsphj1U8UA/FIWGbQHdzzHxhSQjN1eJrUeg
F4zwmRLIwW/2XRyNjML5ks8nqf33nl9wjKu60sT12QlvDAc0ZCjDS4icJ14QI67pUSedI+0BferC
VW+OrU4sUL0pSl58hOxEcAVYjFscQ3mWVe2hcIf2PpNZ66CYj20+JEMpIpITq5J4EoLlRLV9fA+P
Ql8hVrL7fTGJFFg4R/ZLf5G9tTF7OtlbgXjP21kIfWLCuNa2nsGTFD10ZGXvynQgqWkIquUlgouK
kDoZ7VeVt0zj4BOPN4AMBgNvcCI+x+SCMFzI23SnUfhcWgkwinf1VAlUcN6IJ6jAkb9FFbQp7bg1
w0ZmTB3xhy83OXrQ8VoSv0Rl2JWzvZ+U273DHRYAdRgXCbTNHtDL2ip1yWWk2xOCkPXrrV/iZtxb
reN+rGrhP6fI17zQS4ZgOngZMr1QOCZGWf4N8SDRhwZ8bckc74Kqnd5BxBgxp1VmprYLkgbn3DA4
VOC1AdcJkz9bXpmssYyDCBNFaOZB3e1ZgiYCua6HPu5gSHwcG7IXd7Sugns05PixC2fBulcNMLjx
azRjjKHFdT4IPRzT4/IYNOUzyRdyGkcs5RFbLya+Nb7FnCNlkAPMoIWFN3doqHL3mJKao26RGjV4
uiUa74j2bsddC/TjKlDWGjE0aH0XZZZ/TXzLMt7Yoss+ZUUtPUTd0/jgqIHAiMQwmgnfX4uoyq0q
LzkwdUARH9QNsidSfZ+hvGuExUk1n5RN7fvH7L3Fa0WG2UUp8/rGE8hOup48SWJHhL0puHvPzKgd
n8hS907dEt3+cexTllc+ODzp+93JkszRzawV33ICxHoz1g3n6sZE6BX0KG65sY2hOxVN5pnbDlZr
uyO6wXoi5GSwjg2wz58CUj7R0iQTlIMASuu4CYKBdGGCC+SOUJWBoCHKNRlabjQiNzbgVexylCzz
YW6bVYuCJ4Knk2XI164vrOww8Hlv/cSr0z0+GQ3T3u19f2u2bU38KA9t2NKmiBoIiYpobcSCXbSD
w9I9CTcHw1GBc9vYhYm/lhk2lHnm3eTd246ut0MRxx1SPkvcaCPnLp69se+3VPV4PWlvg8aldJyf
aCmstuCp2GWBcGLwglaX7yyul4dMgQhnbVzCnneD0zozkUQsGjCDrb7LeaYGYS5SxOVJ1E9kx7sJ
SWs6Rb9+ZsoSGUI6Bacx/4+Hw4vyu3QeaZ17sKYpACdVwqrri/g6CcDwhhZCL9LROgC+kGFnUjUS
F78mdr0ggi4NKNUNofP06AO9iYR4z7NS64pmixPvk5IyfkPLrMRqmDeMv6p+cORe50xQ95gI4kt4
GUoDR3JwJPQS6e95iSSz2BDjPT4K0SY34Kcdsm6L3HsRfeAQSjcUBPt4PMnLF0rHBWhcTZ/DXyIt
uJiNX6NoRbCcMryAAthlXulsG6ApZ/EofFARvjk95n5uXaTTKjPkiew8uxQG2JJ8+q5zFPCsqlOv
Iwor0OJDkHr6bMSGeZuQbVmwyLvqfd3V/juZ5IgVoql7RRcunkaS09t9njPU3nD3okCOOsbBmPyI
T+UOs7n9daS9dlfwxF7x1kn8jgxF9oh6pNNAY8NyNjlxzda5D33scU6XXO6qPiAkzbdnNI4to/05
TLXUt/haMkRa3QIxrxukO59EjHrW7kXaqz25VpqRromeYyY8LKNlk6cTGXxu/py4Lnnl6PMIlFZ1
F8FdV4Vzk0bwtDeorwb/VPczYVEO98eVZ2PFQMsMtoaezewjNhW6J+q8cQfKeZbYVo7IOyH7phiG
B3Q0OQGBdXA1tlrfgMJO9HZNKbmaW3ram9xOChFaa1ra7svJ5JdOzf+Zta7HEevvj8WH9nPxWL28
aU/zA1/PxOD71nqWqtZjxgV51vnXodiwzCOPwYe/tpqZTABp+eNU7B5R/7qwsTgZ86PfdKiB/jnM
RPhdTLu/PKRchaJ/lLsu1ga6Zyi0aPhIz2OC+vZUbMXQ2juexKES4t6zXDA1TS12mICMY7f6vR/y
tz3qtR3/p+vxyqn7/RUlJ7/riOfCX6Yq4XoExCN9MSLI5dgyBPpvUe21N+jjgFYxbji33QY5p8gW
K9Em02A2cFGQxTxO15Pb5KcpPNOt0QtC+eCCZz9ppvOtfP86Gdrylbk2jQX3e4FtENTkdVCRwvts
H0jISE4Tmyd7Oit1+s1i+YsD/Z+/Ach+gcfVJJhDVGTffQN9Z5lLh1QbK7uiCTshUM3Q8eJcqR8k
yWM/eWd//gbQDTMY9y1Wl0W74e31UlGkoEHqFiLPKMI5WxxOhgAB7CSfL/qRs3JqG/7XPtjffu9/
8SbZergaTZrVPcUo/tvJxOpe7wonbYlKkgZiEAYATZfnW5Tf6oQa6vXHn+mXwcrbZc3agh7JjYVO
2Vwnkt9eD2I3sKSUnqDDORKYcpoPt7QlsUTUZtV9yqgSwQb1lvHBlo1FYMvSeh9U4bsv0mSeBwkB
h/MmRqlOEhOKILmbBUgOmIYpXp+M3NHbLrDa52SszAcOvsgCG7H4H7KyJkHtx2/mrz47Fsg63fIh
Ma4KzG/fC4g8q3CTRoXTYPqEJ7WcaTpIDGWc1+xOuNZ+fL31u/jus2NtMP1C1cnMyvvuep5qu2gZ
a8WyMJzjcegrjt52v+XB4JynHXuXi3uJW7fFy5x53U/W53cg7PWRxNTXd1wmtYyBUbm/fb+OKsc+
KkH5BwyCCFOG/INZsGiPWwcAsGkU0cESxKog7Um3aTWJfdsF808W7J/vf07AFhIONBxuQMfx7Ysg
+bDDFOly4p56Uq04gZPIbrsE+EzVux9/3uta/P7z9mlyYCFAicKM5+2lRN/SoAbmy1q1/TMnB8lA
Rd8c/o2rBDzsEYvwoLG/E6N0mH0tJa0mtGOwHIWujQ/kurY/eZj9+b34At4F+4nPF+eu29a3axXN
VMRcDNuzcsxpX9mR4G1FDbGcP343f/56fA4yfGK2dLxVAPT2OtASI5uM1Dqc+EtE//FGaGwuyPzn
9NcvhbhBoCGw1+9n7U99+5bcrG6kmdCrJfhMnRl1JA+iyMxdS+US/vhd/cWnJ00X0ZBLqekigXh7
qcAqJuiMNdHpJFJtoNJnJ75PssyPr7I22N8uOE4ctOFshtI4Pem4v72M6/qGIHUZ+BdA0l0G/gw6
Y+Q/TQMerRzLOyFXESfUxF12WCr0cd/UCzzryLv88Sv501a0TuAZzLMXgUhzV3XItx9tLD1iZlxg
MMaA3NkfeF43VeWeFVPbAPObaCowwfzJjbDub29uNy5qC+YL/JIC//rbi8qxHVQKzZaixs4gmyHm
oLIXTJ3jnGQMLz4eTE1yNK2yf+ODp2HHmYJeqA036rv3a82l7Rop7xdTH5M/i7SYDLvKJiII9rw1
iH8aAyEuM68VZ/1QT1s/k2g1IzH9ZE3/1QfPGiOwmw+dxuu6Qr6hK1t9RO47UaAAcFPIISl8owyD
XNKtNPQ4ME4X029/so2hofj+k0fPQ+uVji48Sslx4O1VF9fTtiKhmYBE2Z1GcQbM3leiv0pTE3hI
bnUpYcz0vjZdP8UHzy7sTxCCgrNaxTjECDCxs0tn9uERkb5ZpXD3qmYIBVrUUyOLvXmHip3dXgXV
/NkulftJ9Y4BntMBbpB0JJRtplw43XGTtDle61Vt3M5W9bFvmRpTWaNu5ylPYzOM8VteVIA5up2s
tDht7DZ+n0VkxdJJ9ODCO34CowfUCbxPn6zu66lfmndNN5iPiqhPjgNW0QJEJe52okvZBdeaVEYA
urqalx0DF5RDA1F7/mZytPoYpBg/dnWD6BZaUjpAJoTht/Hahi7bkkUKJXzfGM8Rvq+PHJUZE3OG
UZ+KZumu8r7D78dEWp5IZTrvl8wcszVOzDzpeKK55+lUFvd1rRsC81JTPUVF6986LTGXW5pDwXaE
WW1sShlpZzv1kAZRxkYmzk0l7p1yNIorJRJbbiGDwJEFyzIb4VhNyKjKaIG8HJfpunq81nRDOnVr
vxYK2rirVWapndUQMQf3YUwuZCXFLeoPSSeHDgholWDF4ICgIIUScT4awblw/QtDZNO8WejtSkBa
sZ+e9ENjyG1KLl27czI8yfSOZX87ioZTeTIlBngYWHz33YibfzM0Jq50KGWDu0NG3z6UJtCwMI3r
jrphCjKIWMAF9iB+TUBowmLdL4lqLpvK7/gkREW2nVTjSMBRtTgoNm2AoLBNup42ly+RxiCiBEuC
gTwtQ8Ux8SMusyHmjs0wnXhN0EcY12sUJyDVqztaYwv29aA17qHOgVFjgTMXtKt+gbFIjsS5hsvU
c9jJpru2GZ0AWlugaEHO5ng/DjBENm2QTY+ycZk6jJVWV4nboaLcBLrxMf0D0yFm11HL5Yy4BCM/
KTRQhPqpOE56T+lw9bsRw7HSTra9jpODWc/au2rAO+jQQVZyRVAt+b35oGlsRNHaie2TdLxIxyJ/
HZZGQfQBnnpXeO545a2jUE6kHFlgUOfxpQBRmgN5FP64J1y2QHyziPHdSLPtdjFpYa7q8+aQlDYk
hJjUQyDJYwAC15tGwim09J5GsImXPkTNYtMznnGR/HQs2bjtu24zu1X6IocewAGm2CoFRa3ElYVY
3wFuURAQ4eOqUMSPGZAQOl9Nh545K66AeYI5kWY+Mu44S8xXPnge7Voz/9gCFbBWOzGiptYeDL3T
fTEH20UubY0N3vZ6nDKWcZZo36JT7URxuYXTyayzTFIXG/1AwitPjtQ593DNk6LRV32Hdol+XohX
0iEwJTYN4LCzNuOwcokwJ9EJUOGm0838lNkuXIvWIBxXGz7idN13wIJptJsYjfyawHQDPhA5xkWL
F6gW404SoOmE6aCCl97qebERvuybSufz+3LkqHI8NF6MiKMhjM40o+v1rnaOsRIpL+T5NNwbThPc
0bfKoftiNCNzyTNicE60ygtS5Mrgc+DrZKE2M8czNVkusmN/FoiWEpWy9kZBzd7FEJNSnH4DerG6
NliogiQAkBUzRblJLg1J4d77rhp5JnikI3UhguD6VuglB+cMz/LF1WinNKVoTZHRufoQcWNvrdhM
3FDbA6cSLQliDrO87q+9KiWQkSnb1INCyioUnL4c4nAcJ3PAVKKid7mTOnDxseVboSsTU208ItJg
ySVjdowY09bbqYjtO4HC6aaZI1Mfu7MAzbRAIzowK1K0eIGCfsK4TEczAeUAXEFYS7WJk14hMmFu
tqmWLv+cgCu94H5sHpJhrp+9DEQGVRE8V577NBS3hSiHswlA4nxGvZO8M2nx5TvmC+1qfYrdl8U1
2gyyTiMe+rxNYlDRQfMu0wp6GwFnM0Ee9I8urN7H7JRQPQOP8tzODuXsTP4rX+dYXY/Qyq1tBBof
fUvpQK7rdCxesigGDtiybjCQl/J2DbR8IJPEXHBrWhMmMohU5mlN84m2oU4CMIZlNn7irJlH7COL
y/SlRUNUNbKsoQykvgmdZYYgz+/Sl1VQYc8baAJlaDWR+zz4QbYG2nIz0D/1IsA9jRj8cPQnCuOS
3HbJ0KRuySXJjBUfZs7GQQ1wnDYjTEGsHNBF6jBpDBJG8WlU55k34lalO0WKHkAtmsqDJPV106nK
IFnYqeE55GgUt6pNySwMmBTeztQjXThViKvWkLHijq0L9Js3us0OrlqRkE8YLU9eXnXJjhU6fyh7
U/FplC2bOJq+Jt4vHpgTurKmE/OQLIKWP/WIDBrKXNlhzlxQQU+V6QHjLqMhqC7yiVyk3GYnGDHi
oNTi4W4lLcgLvltxzvASu0xXrG+BlkT7UTlkC21T4oPyTZpAHAtJ0OGmjAeN6qKrl0+2tzTcT07B
CA4gif1aYnnpQmR4+I1r4uHWoLKiukfJApcgL2r/2QriJDlfRtk8DFavyDyKZ+faWXgLwMPt7JwT
VjuFIhqsZ6mk+dkzKntLvChwTbMbotd48GuYZHxU+d5rl/qq5eSebBzbbrDJlHl0nvqkVtvMLHe4
w+qHsp9JJmfsozZLbrdXRW6IC6OeMpA+TnEvPWO68lPwmRjxI7hc6WTqXTAA8iCck03GtJN9LuOa
8IhMbAJZZ2OoCGPUzIGN/nONqOzedRPnxqid8UxIlca0KCHP7CrZw3rqZlJsVFJClonwkxIfVTnd
Sba44BMXi5MtH5x5UU8S6jow8P5u4Kj0iKamsw5gD5FxQwrjuYo8cJWmFfMucojwO1euzD45pIgS
Jauqbi8UILSNrhip49Wgztj0ccqNZeZwCNtGNnFY97R+tv76d5hMBfMrQjt8YqVlg3zMBoVhg1GO
9WEhTs7eqnJe7lQNoH7bMU+/zGpF3mCbT0zne5ZQQK9zCtrryQE9A1ylljdqbIYKD17nuRj7EwiT
YWfFXbDPKqz2W1pS0WMv7PalG7v8Bju8icPQ6gXRtlnd3RJWTiEZdShTWbTyJmnGhglD8X/snUlz
3Mh2hf+L14YD87B0ATWTRbI4c4MQRRHzkBgT+PX+IDtsiZTFaK+9eNEvXnc/qIBE4ua953wnYv5e
OFIJsOoXZUBRKLwAgantQMqoEsFcwe20laqLLsY9VdfhOtXyiFwG4B7xQc1d2PutKpOtkirGkgSu
60/KhOAJLqUCjwN2K7jFqdbjCz1WSS5xLEDeHEjqfoXoMvEg6xTpq3Al0lTEpgaVFMgDeq4QYo4m
9vAcsl7undVegD42Wx0cu65a7S3YM1y9nheP99pspbteBZiyQhtcPE+VpZ9N+i1vdaFOd5rTTTPp
r4kqV/C1M4ow2I4TRxA1fA4ZZZlw6BZZtpErerSDJFnetASaJEHuFMw0UzU2rkQMy9QP3TDFGzYu
vjgA+eN9UuL9JEVzolrrUuDwK51CAB2i5SnXTRpRqNlCL/dEHrAlGUwJ38xMpeybu6m+mbQQ+Sa5
bcOhRkylghIcEGVSESQLzj6tBiJbIbutMzCGkKS9er5Oabohemid+k2F6MgBRMNZ6odMfsgZiwaI
RZFt7wAWtFt4orAw+JJkPvZAe1d1vcaTYV57LaeYGj0cWmTVlYS1BIO1na4Uexxw5ugcAG9M0BPo
rOcYBnUzzNoPE2rTjzZWGizN9ICIso0ETWtJknC5ShCotgGUkHjcVdko14jDGXfZeU6n3+kFRs/G
mQy01Cr3NGQz/SHACwWD2SPcIPFjJsHaKRKE8YWW2Bt76HFNR+XijrWycgJFrGcla6kJK4KjMyBU
TZiFzEeb2k19LSF+1kf46Vymos2MjTNIyT5go1xp4PAwMyP3gKTbeTnyK5Oq3piM26yVA+UJyYvb
Mz/ATDyZwShEd4lxGsVdxBQUrywYc4Sh0MZc+j+gvxqLyS1hq8MPG5QDKXyFpZFQpBU8QtnMzQ5m
o4bOvqw6yrQ6F4fBHgDaucWIJLmCOiop+PeZRqjCakDLsxflwHoL89o894McDx4TicdBg+ZCWV8w
zQYFJV9CHUWcXrqq2MyCcpDWfa1vWpy/sL5jvtRrkGZyQYaSi9LZmXM32eSirWTlaujLq34O1xqD
DJilBVuOr1AWVDAfBnk2p5KNDXIWo+Nqtn50WkeFL8KYkEujKN49o2u/Z0TcyRNQ4voZ5yyq7thJ
o3hrhEkHxVNUdXHTQzp96pspQWFvxrCDEG12GAMaT6OeQsqeBxFZQRnUHlh9QWmkqgjCtp4f264x
5VFvJJOgNpXGSctLrMOqQffNzxngQ3abONJJVj3hIrljhuuWkhdfXFIUm9FtlsQBOROwqsipeVAm
3RsCnr12lTfalPlocoYg71um4LUKggcJmm36ejrE/PDSiy+8NqrwN1Q2KgX+7zJKE7DFd5kV225Q
ALX8DgvQu5Rp2V10dTUStyAae/bpouTPo9PIG6hPyg8+C4zn40ULtTeGbHR8BFA6qHAK18s5WraU
MUwJIaBMAvTZZq6J41fU7lYXTvvsOWXe7sAMoLw2Wvnm4VSetu7U9HbQwnWJgrnW6Ct4hhW9mr2h
8sCwh/s2xZHhS+HmgBJzDbm4A5TsqAt0FZyXBRZ5E7cB5Mchi4wNH0RPDWgRKummIxYTvpQIK+pl
k9QUXmIrAFeKzVaJuNtxPCQn3RzM97SZzB8tyrIjwicCnandOMzJ0UseyMey7kkLYruwSRcP/Tou
0yuggbOHLaPNQQSIMt43XVLZKzu1zXfTkNUcGG3NGwEvrzKI4RlNZTstcSgYnBHpBkPbqAeaFZaL
7j5C0N1rBVUkrL4JM7jM4FC1qA03QyrIC6mSFnA3H9kcPtCYEaGMZyRx16A5laM0ySNZcTJK2YaS
gYMzkcDJTDVXf+8gHqD/rqLxlBnZ/CK7rrtok0lBZ1soaAGZnpKvi+7UjyevNA44FunXe3xEIayN
dSMOpFtM0YbDY/2twfHjLFvBpPt1R56H39dF5J5MrVRvyyR1pjU69Zq+Q9Gob510zWLFSQ3POPS+
Bic8EKyt1Y3mE0krjlxof+YPDB7zWZguAUS43mNAUm1k16w+zQIQAIGJLgy6rApQ8KQcyTLkFAla
1703VKvwtgmiwiowKnhgnCb6ljQADWGZP5oI6PajMbgXXpkl3OYhjvdGg3XPN81YUJKWvfHq2Clt
Ur0y23Lv0PUfAgd896HNoDPDfqig2JRV7jBFDqXqIDfwNG/jjDTeEICkNJBzz4bSmdp9ETRoEk80
28kEyc1israim9uH0GmbK5EYAmE++ryQPpBdmptC0Kfxy0Jv3pKJQhOfgQU+EUlEf4OZXIkBqWbZ
Ex1mTqbJ2HnGvuFt5htToUNdA/rJxCFOW0rJFVqdFJZeq1mIlPnYjAF/1+2uxrQiwUajLQyhcVL4
GJZ9+qjHXekxBzcb8B0FDN+FkQDzH6xelW012n3vdOndi5nSvoUCkBSvfOLkRasRdhEsjcmYgmMk
PKMUaWgFdNjJK1AtuwxQIhWQWBstdPzENsNrgaKc40Gqu+JALyU9cqCYWjxHHCh90YJKu1CSmdwf
VCWIHjOgpuA1ai+hvJeDp2W3aMvTcjP2ikm+jYNLpQPlHgjD7U0S6YZ4BOymD698f7GAeY4eX0o8
Wta+qFKn3GNhtKiAHBvCWRwtfZwUMuFVjkvl6V9J5dLUslN4uPQSr+tBzOcRxezpX8swIzapGJmy
Qh7KA5WP9q7J6ZFs/j4n+Nyyx9FGDCATJeZxeEl/bxzbfPSMUlAgO1Zeb6cBHiS0JOtAQJrnhw4k
MLcyUCINUfnFsOAPsxK0R4sugmxg7KPah1lJF+IrGxGj+RUheDAVmvpIHcVnD1DbgyTLNJgycDCo
yeJ1YjfNOurNIqChHG3/fg8+TbwYeIFZQPiBZgQZyYc/iEzdrEBWWDEiaEjZKUfJN423JUUHu/r7
pT6NobgUfkksFRgrHKwVv99uMggGeFy8d1npZjuR5+HaMtRp/U+vwgCCSYwJPQ0hi/fhB6Gnjs1e
jhCxVLXZ6kmRnKUi7C8mHZ9vG1JvjTEXOj1ENh/1LZ02SjeC3+3XNXv4EBcZuTZLrMZAM/7vP+jz
UIXpPLNi0zH1Rbf+YbwRpmKIe4NLKU2MnnisTWUDodVeF6k9+N6MNhOoXptd/sPLLlMVkjJ5NSye
20/d+y+znCkLaYSIZXSm2tFhntvRV6I8PWpOQbsV1vy6dxrni1HWpzeSixp0rjXmWDw788MkyyjG
uNb4PtD65lwH/sPewPO1t41VvgrQY0HLq+qHmZN/cZN/jlt/G98tV+Y/iweIMfNHdYKqhEunEXUA
ouNRW0X5iMqQ17Lb69X0qNWqcaEAULnU7BSfXN30RyAstuqL2a2DWSHy6O+3/6dv4OMfyMVfzJO3
yGldnEm/ztKstmCW03ArHChonOmdJCC6gfiIHtL0KOcf/TAOF0jUW7+dU6LTlG7YIxzNd57ZSj+L
OdzZxK8eVayNryrh2Wc7xKNXgZP7x/so03+EBibWDCau7gdlBVlECvgZQkpbR8lA+CjGUeZE0gza
OF20nQ6RDkjGyu6+mrl+3lGWCyM6cHREbfqip/v1Hmn5qIZu11c+/B55l8PHCSZDzXZ/fxR/ugrp
7UgPAHuo/Mjfr0JQdlvbNaZks9Ddy7JynmSq1Df/h4s4sAz4KsDU/xgSO/QIDtQ+50RlZOZu1EQO
0b36Ly3l/6qX+pRqamPvcJEu8Vdsckzpf/8tvSGbAa46kCGnN0/GOND/1W3vgppfgcREJaR5jbqB
qxTfkCcEuqrtgdboVqoHMTaEXUFCLmGSUrmvrMH99veb8Ckqd/njQW7QYUEapqo7Hx6ojp9NJ4ep
woJlvatJJJ77WpwxpFRH4ufSQ95OuOUIIcHzPTr9peua5Roe/XiCnoRjwJR0cbV0fPz7n2u57G/v
4s8/FrUCYilEDh85cQ2qdZPWP7b0Wis2UZXQZBs0gKmFnR1mMfyIcujq2uS9/f26f/jKmMuSWCSb
tF3d5e//sgdzInJxJrIoMptSGBgYtWxIC3gk3v2LD9pneRQrggQCBHyANkxGeb9fi2bzoMwiYeCb
FUx56xxeTD4BXMkZZ3dA3f0hSrxT1ZbOyfJw/OXerHyxkSxOzI83GrcW9ciiJESv9eFbl3vAbimW
Sx9zfOgjwtTXOfKGlaO2DcfsKd1rEzJ3aw6Lb15qdveZDonGsYto70VYGvIWzzUxAfo1eRCMvfRC
2LdQxTmyGZzxA63WGC92pvMosZFiIgmbyrfJJPribv5hwcAH1S3IQcTDGx8fXIHyYwzrntwFO5LP
Fq7rc0gpv7Y6qzzPTqg8asx7LhWPQfLfl8zymD4sVcvBsLp8wlg1HwvL2FS7WqW74xea2b+Obqhu
VXSwZypO9SxgE3/xavxhc8QtBu3CtZARIoD5fdmUjIB1NdYLzCpCO6Pl6a+mEoDw33/VH14Eh/sJ
5daCJaZ93Bf4wiSp5vHoyliIW8KJBDtWlFwBXNC+kM19iqVmD+J7YvDwUEyhq/6wBkkrNNlhmsJv
Og34NEZVzkRTf9QGzBwxaagAHFRtSafmXUn0etvgO9OSEN7xGB71QfzjO8wsW0XVo/1UpJnLO/PL
JkCnL8qwoxe+qWgpIDZOJDWiky9evc/rhvIS5S7DLLYBKtvfr+LpEdN1pUGiksvksWw4Wg6NN+5K
VLunqqSL80+fKNezOA2gQEWHrn+QS5lKpnIw4XqmXhKpSYTahqlAuCGW7qvM98+Lh0s5S8Q4f2Gp
fvhpCe3ZXEjiqpy+b8DpUkrPmUsEMBThL9bp57eBa+ChNHkDQRapH9aOlzFdc3JWzJAnJPQWtrmN
B0354ip/fFYehnJ0ZjZCxQ8/yNViNZMjPyhk2MljspojzF7X76TJqNDOhi8KoD/ewF+ut/z9X1ag
I4WaAAzmVzX9fCtsIt0Ql6dgmYuvpIp/upTBt44PrWFpGFF/vxQuw3BUNH5aVDd47UxH88nEaI4K
lNYvzuB/uhQfOgs97sLZtpe7/MuvinR8fmSmQlqqiX0d4L1ATSy0U0VCX/D3xa59fmJI4jnOuJZD
i8v8iGwrMHjSY0HfQO6A9irsCjWgmbrXta0b6aaCH+33hdnzOSPwN2uJlljOGdd2LEI/tWpynUsR
krOC3pw5TVeLAHOF9sUr+XnxLn9IFpWGnM6DqvX7DVE76sa6Z5O1ZVYHYFnDTUS/e/P3e/H5trs6
hbQNPImi2v54PmeCgEAVwoGvownZxmGR74WwCY/NLPHFpT6fnDG/6NS7fIcXPe+HxQQYxs5xI+TM
iucyCxjvOA/SZRQ6wWXEwpY7WuQP7vRVFfuHp20yL+S76Jo0d36yIH5ZWaE3zZNJMe2T3GpjjFzM
gVyr2xF8cuTGV2cefntgqc8nfTCH45Q51TaOWxgGDsJYguKH5F5q2bVqDc6dJkAT/dOHgODTtvlT
Itym5f3hzkReJ2uVUFe/IQfnVgGhctkv6fVxpHwlC/78EDwOZqwptM48BOdDP0YUmUonIcHNqnje
i65nuIsZostgVE0lCJ2Gfv8Uf6Wz/7yWcTyjrbZg1RBY8LFiT2vmRgK7MRMks713R2M6u81sN1/s
xMsf/vdqi+qOmEDeaFaa9tF/UpPwUbmZRO9L//cA13nJi6YNi/DNlYuEjrHmMBJKrdA2BtrEzP7v
D/IPv5PeEOWySUONU/Dy939Zalk7a55ekLZLLe2tvapP11kso9u/X+XzO+tRTjo0Kykp3Z+usV+v
wkaJKK7tUvrwxnDupuEGEXjxZOV8b/5+pT/9HhhpUBlA8bI4l9X0y++ZRKQkozKgP4FktQlrEF6O
6tV3f7/KH47BdDrRaiNVptrTnQ/Vx1zVmHRy0n8lhMx1qi/coKxzZeBM+CaTBfVqt/kUgH1i/JVP
/Vra43ct68INKm59zcweLWM6dT6Qkq+K3T8tKpbVcgoDccgJ4vd7gLoGC8wINpqQr/aqRcbllxlj
Fo4MOSNDneG1boflprZzZICowr9Y1J+eAfeFVcPWjNeJJ/Fhc2CHbMLeMsgzS4fsPlY86ExtWHxx
lc9nfepriiRaEYtonarz95+ZKWPe8lWOyee09InuEIDmdAwRDpY5owabwFaiIbHuRhqauXURz99M
LSbOF3ngWkn6Drxp7tzHDIWCn8vj/x2n/7I8hP/dcfrvPfPw34GIy7/wX3wlZ2Hb0h7AHYPWeum1
/SeM0/s3uP5U15w3eRV/4+FC3FTx5XF6WUyZywfxvyEspv1vnDbYmQ38L7pKufdP8Eo0yZZV+T9b
sUPLn0x5zIC4nDVEKtayqn/ZOdIIygwm0NRXvSE8tJQxHuorOTpPYRQ7GwOihte0W9XYGqDEE+Tx
a1O+OEna+4Oe2wubL77zrAlHgKnE2T3juzWADXK/GdnHdxNOa0bW1jZEUeiBs0AdYtkkDRHXlety
kyR37UQCh2Z2+0EDvQv2zK7iCAQ0mJJo2PeeC9T6qUNTf2F4r03THyZk+mUcZitTMvAx4cdVURak
ANoiWR+kTa2n6/plWQJvaN0b4al+aT4qhA523sT3FIlHMQOIUIkQH8cWHYqx1UOmWCMq4clR1kpz
ORL50cxKUGQp0qrpWWpMcAkH3wqt3giEfk2JHLANn4ZJ2elZF8P47deJFQZN9FKV5IGPB61+6Tpi
8RL3yc7WJnrE3njuy7ea8PVSPg64ZRlX6cbO8Qpm6zp+F7s9oPO9F3mxLdvxvs/M70gJ6lXmZffV
fNAnN0i8zNu4WXeRI/000hKmhSGPXqbsnAEjBJPe3syiw6gD88O7vzPHsyHDwxiX8sFBNdm6d453
5dB8XmOro34mQLWSVwBVDcrsot9mZYww1IlvRGpvmJ3sFMPZCr0g8Qx9berdILxQH6raFXca+8ml
GlYPHbQBsG4vhQcaf3QftQ7NmyqedRNtW4beorlNkboULXyXGcUWeJQuYliM2oJW0i7H4+x4r7Or
XPJpPuIzHIJa1ut2Hg+WbkI/n4w9yEEEOiJ5QIDui7GgKEjVZu2m8bmcp9sRXcXrLPrxh1s/ovkj
5XH6BjksiEL3uk/z60Yf/Vzc0IxfzJLkpoYBaWcRWXgAHzFBNDRHi5nMKfTqjXlHVd8+yL68nwjS
W8mCQJukmtIN42MGjAvYpK+0LfktQGQQb5YDvol7ioH1CEthzm90uz6S4Tf4BWiVzsXWm3qnUFPR
W0UBxoVdkVo3tUe0RcUtBdiTZQczXzQouQp0cDtWxR7fJRqJS1j7pBT6RoHeLTZ3ErFipPSrRi/u
XSCElvOWRoVfVUe4zFdtgWPRqAPXOlp6vwErdtQJlPK89k6Pvdsk/z5Hx2hK7/X6yD96aRtZDzHJ
DOzhZS5evfbGNtODEfeBrLa9Vy+RhpBAj9RxK9mTIsk8Ccp098q8fKVKITEx3IQMK0IDJbloQrQQ
DQ+5JL1qkZkk94L08WZOHydUF+psbmYdFbjtG5NHmqcUvusccrfML7xkXgmKFmFHN7WzN8iJcsjO
DVB07Ui8AEsiCdnUEZcg9I/Qdhtyh2zqXSZOcrTc9FrLmktD9O9jkrwUTR+v5yl9QqhC0nmsrsVg
nDw9BbutoKYsSdv4rs0ieprr2r0ZwQ5vGb6QFc2+sS4N7S42h4Ha1G2viGHuN0o9KNx+ZdyPDeKQ
VOE4X3rNtd5atw1nE/TXl5nXbNM8Ld+zebIeckgQyPkjcyX08M4yMv55BeGoXyftOYuSjQWTO1Lb
3RArl32mBg3OkcZpX2CoAY0tEMVY+ivGpV0edsdmUm5DcjN8J11cQATAgt+WKB83aJSI/3TJWI96
dwxMeOTkGq0j8S2UPQJeOEfVoF+VxvuIFpnAMfnUm0cc9T5h9MOja3TRekCK8zaGo4RMrilgmZvJ
m3YSHxCjotY3SJ0m0XlWXyB5OBdagyQkLl3CGNuuWztUndu2ZJkK1+nR6FlK0IqrLG0nopVMeElh
F5GJKp6YBN3FWqNuU09p+U7M6vdBuMYSTmIyjxPTmnp6LcQjEuOn1MnBeYZPTXFQGs89i+StppSL
QpQymUgBiN7o6W7g5ahRk5LZ5Fwl6gHjIKSSbWd8x1TfRbwaGBoNQWJqtS+i4QXtTBxQiO4wH+A6
UzcZy7CuWLLGNwrHFYqLtUH6C0UmCmwSHRYGqjQv8xHCS0higoPeQJ2eWvYz3VGeVbB/jiAyhMz0
bEsQorPOHdTbkzuetdBdp/CqwCxc1EV6ji37FnhylPhqXuXHunBPTp28kMGBa6WX8Jpy+lKkczW3
iX6BDLfnHMwi0fEKzO6Na0bPeLuCiDF9SNho316Y5q1gfxW6itg5euF8HOjZAGg020aVRJ3gXXko
dNAGt81FGz0h/n5RWl5qdJCYHi2ktgs/ewA06JE5GxMLkSnRSQB+cCrl0pL5c4LoyRb3Rd48uTWm
BnbBI6emfDVGxrQuVQeYVoiilrp6AybHOdk1hhfiUZdQZPToDP1XLTNXZcxudK69N+eaOMoomne1
xLnjnNCpbZF0YgiLT7nprqqBp8xUyJyaTST0APaqu0oh5Phxnm8Zbx9lKvY9iviopsxgEOxb1TDs
vZIM7CRPp4AwrWeUQdDBy1czr4+ycciyL8KgSHUfl8CFMtsbXH/DbV9qmzhz33SZ2QGBpG+d7T12
RIXz87oDAHLeIAhjIFYbezPpmI/Ioac5gYF75ZWurzpYC/JniYQf+u/M4KeFBzTmT1o0yb0UWNmE
zqHWJRJyVfBj1OFOyHRfeV7nE7q2wR6+Tp3myTKKO0ULbzQxaxvR1RuaWDBkEwEmdc6TrclWFXfz
BnkFKTBInGfjWBP9Esptj4wW2Tsyof4BZsfeKUxufo1fDVieRDJOZTJX68zVjsgTr/p0z7QWq8Go
q1vhcHcE54gyO5SICCHsLraJIzFiVAdVbyR7PmIkRLbhJs2JNiuYj8vkqsI6Q+/jx4DgoPacwJuS
G60Qt7VR3KBWvNJteVZiYoqMsHg2OPDmvX2bie5ZVd+Lwtj21bs2GYexPWrRN6IWfNLY9qPac7Qc
8U3m2wwda8tro1LWlZdxfUnyS6iTHPOg8UaHJWreAlXHwZoeS69cE6m6y9Id6WirEgHwRNiK4hEX
lPnu+K0tSFFt5EbPTgn/4gDEicfJs8NgqVqgLi2/rCTj45jPRfFCNm/qd0TbPTa5Feg/oU7uykUq
brly2unorThKOkdtpjk+JCtV6W8R/thrgGmrKkzfccAFcZ8dIyJnE+BrK9o1pzTew31hxD8R1Vqo
J+hSQdKb35setgJzNSqZaqd1ykaF3KyG9a7OvdLX6yQQVqnxCt/YmU75Jl/LWuzGGWNuA1JOc8nl
Ic87hySIHYXYBru6XwJ9OlectfZSb1gGsX7TJ+8OoTokg7Pbqoc21g/GXF57Ggntc+HGiNQy9vn+
QUQa9Ue3DpNQWxlNuC6tcVMn3oM5NPuE0umk4MbGcxbSZM7YOI0lPskw42wdDYVETzoJX5VI8XkW
UFPcTadiL2wPhnXZ/6Qn5ca7Hc731chPAFFFRFbvnL3UCHc2nT8/T/Vr5KQ0vIobq25ebVftAk/y
TGxZHZNUOWPafJFTt5415YrciSvmrPuxerMq9MsWB4ciNqtDro6cA6TfWuktYTUl6kev4YZW7d7I
vCCewbI5FWHreXvQmuahM2cMB9OjFY8PmUMEVaId+U74I0JvspKOAGWDBKkeDrmdrizJR3N/lK1A
Vgrcjj0bsbPtFJtSNzdxzOCfMSxWpzQ+CnJaaxOv6mxPK9FoPrqOO6TbOw95Iwedu4lbroxF0BZs
KovhCjmUG9DBz1cgeO5dAodXaa/G6xFqXGrWCKYiKyBg41tL/McK+9h3Stfm2S7Z/zOpqaeIGQqb
x1Bu50wHvWU3hJfx0bWCMC1Ngkhx4qwgIR6hbya7SJ+2otaMHco+a5+nUZB04S20veg6J1TUR/hb
3yOmZ8eNq2J0rpRJZlc/9d02Gp+NOUBO96x6Nc+qSS29DYkpAifiBnaJ8rRHb8zWV6/jUnmUQO+u
FZ2j3mBgG5w70qtCYz83Rr1zeutOKsrJdRenaOWyIusKHnmjjJgIVXtAcU/OMnrwoCItkom18hi7
HAfS0glfFNu7TlWlQXZBxa7p2dWUOvNGxwyxJxbXXdUIcZHCOyBvq0PmYcZsDHVVVfUpThC2l2V5
3Qwh/efyLYFpSTyRjhaoNtYiIY8xLcpvjBfSazCS7Rtspnbn5pjTdRVQQELpJgxmjKOTKlu3UtoL
5gIowVsG7S0pzCLpvQu740PWRCjxyXM/WIN5pyuEkTLpq/yckxasQViH+rdBb41NBeVyl5i6ggti
9FZzSzSaMzTGnvpni+ycza9O/UnFNdJ6M2q6dgOxUFvZ81Unsj2kpJtW9a4Kyr84CVdaNrw5M1xQ
fGg42aMgFNo7xM2LcravMIVQa/Ky6L3jM/2P1h2ZUpsG8Js/j2V8JTFabiuTM27X8djCJUGntop2
MzUG/DILsUGnti91oz+NjXY2an03tc5FJYglM8oryco+Zsk7kunnRu13o+e8o70OsjL70QAQSNrw
m+t4O7347noP0ag9GFp728Bhs2QRH8Ip/g7b9JvVtC9V0T47Sn9OYAJBTtevirjBmDSTExjxKqjJ
evJiSmbZkTJbI7LG7Za8FRzijwvFMHBDDfviYNhojy18sX2GMpvE2pZCIu3nx0a1ok2lJFTtU05X
oT4pkOSIp7vRaxnvjPyl1qB+RiqC9sTqriqH4AFgtnlg9+3lnLfxyUlxiQBn9RGIbuaIxC5VfWjh
g7Z5cdcuR8Kkf40XM6ZTzjUbjY3Cvku3uuzgpkSPeRnfVmV+Cq32VOtZYOE2XtXz20CUocGH148R
K69EFgei43MtibvOphFHtwpLOt1yKj/n9QBZ0MQC7kzfELEenCYcLhw3ek8oczREzbkYrkt1ePM6
TJQ8WQ79DrDAuXwCeroBYI2i3gF7Iso1cLqnJiX73VDpK5YLoUR3kP/qxNhrL0naXWOd3Fk4R43l
Q6LbYk2kXL5GSMVhNcJ+Ox9y09s2rcXK1w6lBnwRoKea9/eWXiiruHC2oXQ2g6vBnRiDJMkwAxm+
RSm58tipMnvaNQhTHDw+dFH0xzkFzZCYtDe0lmM22sKx2+Osp5RyvhlGwT/dH/qEL2FX73uDloYM
yRf3FlXW5OUXUHGRb4fatVEbpw5YbGcoD8R8khavMCYUVuqqADjGYRe1dX/hVFNMKSr3A6xRTq1p
B1yyDfsLT+jfsSKsOnKlNJrPcGXpQKtDZJ2YYknI90xL9zG4wtPoLMWJYsT2uJprV96gyM8Bnlr2
eJO26NPpZtwaok75L8b0BB7igAGRphQZP6tuwLvZpy1DUGvtybdUmniMu7s4kachMX5UpdmxY47i
FBk14nDLbKb7iBRKoF6kFugYHZcSo5/Uqafqb6KNQ+zBDrg48pawJEkSDXuqtrflxBOceUnWHbnl
K2nIq6Hq1kOJUWngDhp2fZXz5Al4hkEuLmM12WSYcrdq5+IaI5ooMDHz74mqC1y06FFCmkMePzDx
WbsmbZl+tKwLi2bOCaGe6msckUlwfKpzd4/vztxgHMX8gffkYLfVuSEt6KKfSBh1EhT1tN23uH8O
s8FHOZOOXGF+yu4EylI8/dBNtTHOAmKCmUnQCsLTIb8XUEMsre6u8YRs8J0zFHZMTiI7KAdBOAwb
rVAjwuujTKwTybLvhsg+sclnj65OYy/lLMB+/dxPHdF8MCiszi6Q1sLYwHAynXqrlfdTkUzflFyN
3rOSZifxYYWyS0T0HZB7so1qxgJ9tsSAxxy2aIoc8rpZZYp9GPIHS+McXYXM7sk7dnvrtnfo7ncS
vLptbwdj30rz3UjofWAmWRdWciOrcmOk82YIib1ceWK+hFD1qBjqvlCa88hLvBpEfG7VISSvzHrv
4ma71CiGPa5D9SJOj7jZgwrLlWm1W63JAYt+NzoMfHm99sz+7JXDFBTCuEQj+KaPgq+oqPZDkx0T
p8h3OqrY1BSXQte2qqQ1NQ38r0PH0s+X+4Ij9YyxBBSuJzdqNJgrRRjJYx4+4ya70LuzV5yFXe6q
udmHoR1d0ZiyrYg+Z76tU4kT0BHay9xiMWtTcBGDmga1yE8odC+T8LU2bqceC+hggUw1nqZ63VhP
Om05WnoStYA7pKdEKv7MV0kBvAG3OFyboh0oReYneh4Hhp87TaMD4hjawcGHg/OTs4AmbgfS5Vdm
Yj0rKlPJMoPzaVOg06VfuZl7Tgi6STv7BYpFx3fbWwMHSnytKxwaK+KYWnctRkqLvazjE9vTS8CZ
cMwrqPk2zZ6EBlCrprtIxQRJsacXJMQyntyDtt5Nnu7r4zCtCCZ9lGEK+Cl0VyAQCk7S1apWsMSU
3XOrXLU0pSdIN7W+mDqDyZJbUgdWNkmzpjOzHc0hufRqJMen0tQIao/el7fKHoBMlWKrNOpTB3SA
lTifa8yWppEfxjJoyj190ANi8b0dqysFlmo6bAfvMWPtyFC96YvqJUMb4g9DuNbrfO91bMdjd1st
W4VyV5GjiWMRYBYls+wuh8HcCnXZnL1tKb8TqPLSenEwh082TYl+2IyT+yPlhKPQ/MxwIxVz7NuT
urWd/pDJDmguSL11pt/G8odefMvdpwkAQxi/sWUfvWZY46v27ey5Te7paKhFsq1ptasmcF3cY21u
bdqWI4OmnUxP2aACoaVWtscieq/BF0PevWxCSQiDusWCtwon0oBjYQalhV06sXwwodjgUnejxI+O
nW045HID/4Oy8+iRXEmv6F8RtI8BvQE0WmSS6U15twmUa3oT9OSv18knAZpZSJB2z3R1d1WSYe53
77lWdDDij9gw92Ve7MVwl+soyJnT75rC2iUCMqzt3Nnlo2d+5r15K7AJh8p4KHIu9A2Zut4gWE+r
xRUQ4lFyZ6ORxgx1h0JvswnKBYVaif7eWaBFW9FPpbMLYqa+yz0jSFV0j4P4sLDiwV3Z597CYKKI
ywOMgNdah1KkXtVwKZmCyPFFN5NNHf2ZmCXAVmiM1xIITEdovHiB98APt12TZyruFgGCYrTKvZge
soFRBPH2rTOBF8i8g5UMJ62pEISjYDDfkqXbJ/X4lBsfOdCgdHAfhtbapjPd7FjJMWtE9juT/B2p
K1x/vvvc29XIX7I80Yu+TVR+rLqr9Gnq1RNAU0LsVErpJ7UeResHrnxMUhyBprMu8SWbxrxJ7Shc
shGSs8Gmj2OrvFOxu16EZBN8GK0nwD0rwgDFmR7UqPuAETgj9nZ7Af7Bbbp1NtI6rR2Y8ejNiXuU
pR+L+rxo/OgQJ+ND5u3bZNmL6FByOo5xA3BQTMKyfMmXa+4UG1v7EGzh6amuDlPk7sjawjl6sob0
PCZhrs1sIBCkGZZRx5NkkIeUCnIemdu10BLVLgEMj3sDaNB9XhUUGr96Fj1cBv7kvD2jL1fjTXZe
LrrNFXI0N1oZ3eGZw8hrblOTSGhyadTZzphgVdm0Ti2OSShriTcElm3sXWVfibzTWMXyv5JuGWrq
aJdHOz87HD4FgXOkoo2Z6Kuq/p3KF7N9NWSYGOx/tfugCn6pXp1lghxi5Lt8cDbwAshyiJdGT0Ow
Fay3dB4rywi9ZTtTWEtP19rLaZJqLo3BcxttFSXaZnq/tOQ4Ectda2Wl9akst17Sr5GHKfyFCMYa
ZWwsnwOT1nr09JYEqIo7CLWQJ3xmHx4FB757FIZQQVQUzP8sOk9yMEilV/8hlkor8NLvMu5enJ1A
5C17TKArxgRBC1I55hPMVQVRGtZ46JnS3c1MM9J6kash9gxWu55hTczOkwM8x/W7t+aWu1l+qnX0
2rw/0UNe7UpRX7tYfo5O9WECtFq6/hV+q3pNh7w8YJPgRKhn9Rmo2Hs2vS1gY6F3tN9Vnpyagval
ngZciEVJX4deHHSatynENaM796aP+/O8bVzBWuys6vkqNb7p+UPLH5J2xrJah72qkme8DtfZtU6z
ksVmgiJgzMlqZmR7U3yfMuYQamltIk1JWPRM1Wp+5fw5lmHhv8z6i0ovpiHpPYBaJlRY8YgC7d5I
41SYw53ewhQTOHKbveF9Uk/3kCLCGskdCAaGMtDll3kb2V3IOWHMqn2c73F0xPLNGI+l/YjIfWkK
k+N3t6wN24ANoKFBtap7XHKg4RS8vfv2GNDHSAvoqXZMmKUM2RSodFd5rCbFPs2XszabPyXxabRj
Co6r0DcmuOrSpQzZLS/IBSZSFHnizBpOJPMf0lZL1uVok6los2spm+zdWSTV2DNlFuw6YcqYJFyo
rUaQ8MU712zeKJchUNu/gzYApLpsgNndR+T0V5qT/MpWcTUzzv4QLYdkKsMui3aqNRt0uXIXeaIO
0pSHWZHigTWAsji7u8EVPnNlbHF1I74q4V/KhTGu0KxLnvkemexueBoW69PReMlLf3ogAraBJfKn
79R+TiU4uizqmHoh+PuokxinGYlM0z18EO2zo0l21y69d3AabpRLt1b258ycfUWeaEIpQmGJBqfY
u/58bnsTsJsbOQGMhglJMFb3wpYPS8/lo7fjZ3zKJggzRI5Y1hpvVRvtUpAo94W+kb4Zc7q+jvCk
mNmNIIIS89OPlwQVNZq5cU7WVbEkrbxuBigBxpKFS0skdmfP5xHyl2OqR93WG0EVFqrXbeKtUbZx
Ud4Dq2h2tTu9RlCiV2oEWW81r+Po7URsf5Lh2mTk2lAPjZdIW7iBARwg3Iuh8+oMClZgvok8BVI2
3tMsf+p87eLGlISmgrJp0kuH9FahSzfTacoaLcgXoW19nqQ715mPegVIh/r0KNqXmZ1vNEh39WpI
8/zV6GsrDQ1Ekm3bWkYcENpxe25JpiFYVaKnJIMjs3JbsoOrDLOMFqRzuh2dPGxrszsI0ybPnFP3
1Ft8T1Rao4GiVxG1l15i04FdV9tWKx+IqZQPlc58FCqSe60jQ5FWTbswcxLj2W3rczYWZshNk4QO
NMyVXnO1gZg3BcCLmZbHWveoEF1CBH39bsw16FTT7HQ7c8kZVfdTsWCZMJL5Xg0wIlYW9upNbXA1
pqLTWxWm/pjJ+rv3ej27lBIDGbHHynwfC1f9GW4ab2To47oeEZoo2m7+LImWrfxo6X95Bwf2ErO/
LlVDb8etsWQuUmbBtVDngq/DyDAP3KoWeEvcXyJqXZlPTCGTzJ+hJjSdg7e/axz3ZfBRyKyaDnic
G5u4L813Ju7Mpau6v/bGIkLijawe5agHWq3lG3tJ/Lcog3tHecb4QfHhb1wqq9uVzmifVDuanw20
hSMJ3+yXQyyog1lxstd0DCej2PmyA4XiLwqhzYl7jh5LucM8WZ4cgeZUyR2fBWw3rhuHUjW/3aDX
V9uPuTgyjWTLndx1rd/a2SMxWBztRm0fC45mWjv2ADFm+20ofVWt9bb1CV1NZkWPoqC4JG82qB6j
DeWumoOYCw2IS4HsK2PVuquIcRbX4HzOfxvLzR7xrdUPlCW0zE+Wihau5aOT5KK0Ysl//RQAbNCi
EzGJHWqTDTkp0/u2BxckFk5vVLD6fMg+lzt4NZwNCgNU0mi867Cor0qTxnvHvWZfZ3ZxpvtZbY3G
Ni7AeCIOOTWHqooNxgjMlKaYLlPWCv1bMv7MpXJ4r/XqlKZgpewx9ra1mpLQ8kAMIKUzT5FZ7WxL
7UxfomCQOFneT20PRchAW4M8hbnlSguk/wV7U9+mC/CLoW7ss8SUuYGqIQ4I1Jyj2E+v7SCmV0Ax
MxWRhnPX6nO7cagHRKusbefYNKZ/8TKol0PdYYQxuVWYPiS11aRGKmmkM3zlkNyabULTxTqV+Q0h
2JTaoWkpq4Gioz/oXVTQimK6VSh9prlcwOagoiwGYS6jETOCq3LGEWJRyEo5+F2P/htyzxzuMocs
9KrzBENp3R03Pt3lZ1tnGByZcPt4lbnKobNvqeex6XOstVdPAjHfqCKZdlaRex9D1kH107JiUQG7
mHgwMlw/rit+NFlMqAyz/CkaC1BVycyJhJIeJnipAEEN0r/4EaJJk/t90KWux8eS2Hu9te+IGhfs
mqWehBJaKcqGA62/rlz91YLJDKGo9Wlbcupcv+AM7AX1LxImCGL/OsNDEtLiQxWnrhvVCWkD+Tu9
0SQsAFBGJQITpMI9UK15O8kxPWpNOoTViGMoch1351VN9yDJvdzXXDGU4RaXlLMkno9R/knqZh5B
+Ubeua6Su4ks0Baw/VovyUn2rskcVy6IxLVhQE+so7cxc61DOtqvY1WqqwVa8M4AT8hybZgh3xbk
SVPKHRpSd1SZ1N9uS+HG9rlGGXU5P4/awIfAM/EQZYa9pUSBr50SniKr0faWVc1PTu8guhBW4FSI
hyZBnrjXGqO/R6iqBZN3sB5whQbfCYAU4kFOhUVDWd4VzzGDBOmNt26mYgQIMXcHb2wVb0QkgsnT
vV8rSRnS2F63qWqGvrxDzFQUF56Vzkn/Jx3j+Ywe91WR/waIWW/9ZWCQ3GWoMfm0lBe3Isa3SltO
+B34wH3cZNrOITx9aEZzO/sYZ1rf27sunN7Wo1+30mi74qp9X5dWf2ZmaW10Nc1nYBVzKLqcdywF
UwkZ2HmYZOmcgYESMxvsaVdUKnvxKoyqDG8NCy/vOPUXkyGJos1Xk5x3huxu6qZkE9/E2M6IH+ai
Ma8zny1VvGSVQxEZ7i6Pp5ck9fJ7cn39iT4b+UprqYbglr3p6AyUgbV6sExTtWuqYuMP1rjRB3jS
klPjM70vb0AWvLAeb9poNef9C6bzG2ZWRQ7kP6dDTVrcrt41arLXNsDgc5paDP4hF4FgpJ2syWcG
LhZzyoX56NW1dVxZBSoQg+TjlI3mpVUY2BtAMgg96DPVOH1JaWpgMiasF6PTo6AbejjVzTKsOgbp
+e1tNMIaTi8XcU0yLC4qXBmQBkN3zEGGgCNh0+AgAkmz3sz9sC8Q8yDT6VxiFvlhRJlusWADTWHF
mSSgJT/71Es+OmngKzALSNgrun1YNRWZJFxeWE46VcjfMtK904zqp7DWBIspMPKk0Dx8Wps0jQo3
HtBs5xuj+1VkPs5MZpJXPBxwqbDNb/Mldhjy6Ia4aEbM911lO9n1DSJMNDl7DXitQtWNuD3PncQm
PXM1T1qVY3WSyUOHr5EjpjdUkMiNZNdx/ljxx3qvwMPancJYN0MtHvhYIk93h6BtjZjuLLeYrkbW
d6hGmNgurpbrdw1Q4n1qUEqwppcK2K3bpq81dwQsXyQAg1qPpj8jcLmrlS8OSI8BaRobfotw4U8H
zK8MdGJ+PyC/9jJQA+TV6i6jx/qrneCuriqn53qUC/Uzd9XyJ8vz6uAv2gxuKRIMCmASMICdog8M
GPZVsJJvDDSogzEMBHZHkM73Yi7pwox0Oo16VHIg9vpumYb2vYuWKIh8m9O0SROmT3f4GRmrCgsg
x2satt5z7g+8iZVAMOzweDz1dML9ybO0OPtSDpuKXiMQYYag8MJ2tXWvYfxbqqkBrYxqQToBayyQ
XNCui8LEWsC5uk6Rv5vSjBYWtqS945X6gaSGjxNpKs8KQlyQpPN8nSrcPE3iPkjGk5vJNdP32MtA
ytpcXY89qJpATA5O73j5AAJUP7WdjzsrrZi4ulP3orU8VBRWaQ0aXeceSaLgTxzvTSdCMWzxImhz
c8lVam670uivkyYZTyeZ6z83Tl/vKicft0MBTlpUfXsPuIqNYRqgjkI+YyXtFuLWjVfiXlpm77KU
eK54Z8QpJhXy1UT8MGPz5siPIsWUvUTJ85gMrWS0jACz05bPztGouK6dtFxPxMvDzE71VxaTr56h
4p6psE/OLa3D8dbXVSZTeqaxiXcEkDnvwkif36fjz/69F51zyeQjJkJ0J4u4OETE5X7UBGpQyZPK
li1yNmHojiNAI5eNq99280UcVYRUadGV6k9He8B0SK2fpls4aoujVSZd0DW+zXVSLhMvvUdVH2Mg
1AYOKPY3IwnrnZ1DbrEq5kAtK9f+9pWQL31RxrscOWNiuJ8ME+ghTXCwTx0wTmRmgjwHNalZik4Y
L94WerOjiP1FQwHs196iR3eeefBccewlEdC6GZkdV82yz6F7dEmEEJMw8yQm9t7DCqZX7SS9/kVU
/B8z5k8zEPLt+ff/7/3/P3S0bn+ry2fx2/7bLVTwXdVzg6er+6sg+L//7X9srfqnL2r//a/fJPqt
gs/u85/+JSwpA5/v+99mfvilpu4//4D/+pX/1//5L79//S5Pc/3793/9rnqI7/xuEJjLf6yWop34
f4sGPP42X/+cDPjrC/6roNX8mwaegEZVHPg+/lkSLf+ZDdC9v9HBwMYM9IeAwK2ZoOQwFf/9X/H/
466+hbP+igyY/9BEZRl/M3h7LBw7LvoYObX/TzQAM8bN+v8P0QCyZ/A0AMpQIQv1Am7PP0cDkqRN
fDdqGH5w7jsk9M+EQ17ZB8YJ1adZ6f2r0WDlnlPold08fZh+Jdax0TVXr5UgasfE+qKJ+WZDT7w9
K138GqfLsrH7xTrxkif4GWCUvOlgUbc15tv4SFMDliQDKW6s2uQPyDLtHreRvaeyXlxsSocfRMuQ
U09TRIJk7O94IbvzxJr00oKTQRdCvB3tHtvWhJM/6xg/Nr4hnlOwbUHdadG+g4yAuy9pWubyk7r3
7Nl6tDgubk2RpV9wmHuwrsm4x85R7qa66O7HeVyOU+fYu6mLjRM96EtYtQuysBNnp6odz4YN+49D
RDS5D7kOBHQx9EepgWPn9GWu5m4CXY7D6dP3wKFpFccNCZPeSuinX2rjh+WVvzu8d3q0qEV3Dw3X
862ddZsUlxmDO0ygZn51oudxrh4EE9xdHNnjXT8jDBb+GPlYgsYRSWaYEVy9iL993/0CtrO2SZ4X
O33B7kTRE62A8zh/6aDXHxnHqr2YradqKcf3DCEIWybziRFGxxiblxTA0nbRm/JeFpVxhqtSP9Ow
xCyWk/QOf+jwxHgXIqlTY8c26LE+xAoDV0fz5UtnTsyPxjifwshS2FD7+BsWcqhTyrQqODswraPg
VnhAO0u3k999PLDaKbO7N80arTePxLaWPUmA2rraQloBPQ13btu9iUHglyXLMM6GjdXM2pdsrZOl
GKbHjF776YWNg7zqpK2BAHy5ZvIAoyUJpywjrmDUB29ONRzWS7wxLQIrlU3oYJiOSiBbQjJmOPsV
G5gu6HfNwrIYngeWYo7tUR+fhGpRgztuDPha9aYPjNKpApcRgqewz/UuAokee9wSPH46TIwxjzgk
vhP6Rjbc4QtcE02QJmU4qh9DwQvr/YXruxFNqPgHiea7jlqzDdVUiW3jjHhDkLSNWMpDhal9oi4V
2vmIsux7aeC03tZLbwXCkQA9zbhwQ3hTEiSIXS8YdL2/m7m3WDSpcJwA/+jO2wTiNwaVfCAlDbqG
KIhmDZs8XlYmQQ6djgWOpRgilZEoTkv+b9PoTIa8HvN5d9RtuJ6TieAVde50jgeSGg2mGYg4GMm5
Jw4G0vfS27xwZkx/sJUdzTrRmXXDO5yEtrEbvcVxUZrMkUwO6Diw2sGz7ieRd6vMVd+taJ7dYayu
umfflwaCb96Rn2HMbPMzt5aQi/MnB/bs1DpJ+tDcmh3TGYOea916bKeE9KED9R4VEIuuhUmRF6H5
XDoLKSH2rG02a0RMbQFEXEbXruM7wqn3buQFxH6InS89cesNR43+sTfsM1d/flZMksu6PLgwvXLc
9GmR7BsaHM7ASqyXjLldUOfXrvVV4M0JsFaoq4E5jt/ljOQdKc18wc2kgh7I9ZGjAMMYkOudJd58
lWibkitKoFHyiXAQcPGptuVc7Mg/w/L1qsSFGp7UNDWb9NRXzXcep/d2afd3SQv81bfOwoSuMXcv
lYuAmEQpz2RXP1JH8FPO7icOr4vN/PPiJjEzQvxK0KXkjkl9erBJ8vOoO81e5NnwokSBVMQVGaYs
rmZjUS6jozz7Nge/OSURMRSSUssf5DsmHGZOswiFD9i73HbbZw7LXatpzAXLFO6obolDR/vKjSPL
nDOGu1+qelzDr1i2DZYlxLrU3kyxz2rog6EdE0rlkxy84NhC8XOK6rKMFq5SZyg3EY12QQQw4Dib
zXL0B8G9lGj+R1JRtBm4HN8v3AqbayuTgxVlBFNUTWdc7id87XIGx7mWvoc9q6Ry7scRmbPT6TZ4
i+xkvrhN2/z6FA38Tnxsh2zx7/WB6hHP48pok/j4nAFYrhpbHvlGFjfIIyxQKtp7bEXhoGx933hR
/li4yU/X6W5gVQoUfUcdSdUtwwPKbv4CKn3BIrVwv0dnjSKjvBfVQO3KTLltS5WO8yYm+5YtKcKu
nj5mt3yWhVXhL1iECXdeXgaVfY+0mWIs7IB0C5frYZzfHE2uMj7rOGlrqn2N9iWhuBdRSJdc4hKa
ozdTllOaYJRKkZlyHLEGAiy8bTsLa++JSbybQ12eOH5kZK7q0n1C0WQcR9lDj+lOGPir7fKuE1x4
feogT3hhiXpYKU3jIAONcmVGQ3My0zYa17psjOca8/DdwBV1CJOiH7567WajluUgd3qm6hcu//YT
MFTKlOGMIqi1eQlcvKuk+FR90j8MhtE8CtMrH4w6bh85ijAPHHEf5tjtyFxE0J91kzJykkX019jT
lQTJcobF2B/iDD6lLReyc5b+UilckGx5FfL1ZB6SpZk++XnEbMCOqn7nhRYfIvX9n4hfNNM41ZrP
7jxh30sjgxVyiFK0nMa8y8ptpfveemrL4cHo7VB5drM2fajRkfQfkU7ArGoXolAPAqj+3sTb03dj
uun9/NmZc8SxZiRMYIpd287b3P7xsE4Jzd121hBkyfKlGVh73CyI48SiI9aX8zXJK3nyuGGvh3TE
vz98eiimxapgoWBmJ+ovmDHm0ax6/45qJRj/0yIhccYEcmRffSqMLQF95egAtjzbqt/6Lu8o9biB
4VO3LZbIfrb0fiRdMpqYolmOwaWQLqJS3DPMJaRFqr0fUt15Rojk7BZ1k3pM4RdgXLf8O3Iz7WfS
9DYDT7YZmRsq7JeMuWyaenuSL9glTU5/Eel+KMej8+u47decu8tzjlWLH07RbGutt37s2Y5Dzl4t
Oyg8ob7hkNZyTbSrJX+0s8zdJFI1QUM158ggmOiI/kVD+gtc7D7AY1heKr+xdlGqWNUryU1dJkCc
Ub55L21RnujdJvDpskr65bRaDEtDw4qMhmGGER3ZhMrfIZ05pSzMYxajjraaTJh/Ee2KfiCaf7qC
qzr8ADSSyT6ZZsacpyZhAjguvtNNzXhXzTAcSzFUz5GTm9ex79qdk+PBbp1JZ9gyYYzJu/SbEYIM
yX4yoM1M8xlHIHIMdFXvDwClG8XfBuNo0PrAmxYFNuXPMVOSzBmuc3TQMu75JXTi0R3Z9ZxdIfE/
pCLO4VA38WGpjGY3tTif/TaNaD0Z+oIkSFGHrtFTNBDJHqHOs/elkdz3y+y+2mbsXxgSYGa2sTyu
kkGvnqEf0ZyO77bH+wZxuWYZB28UWoR+UsJddowdMP0Y52xn0tnj6vIRhyWOaEUv8kQrJGX1atun
2LJWYPYkU99B/5NZbbuj5OaI0bM7NFHCKC3m925mB+dbPBf7pqn7/dK7xqvy9AJsPjGYlTAoqYJM
4mTgEVVLLGNJkhtTM2dsTmQTO4UtTxFMZTy9GkRahnxSPzTWxHTVWiyMeO7A1AUVUXA4M+aIqf3t
OSfWVH80E9D72u62UVJWb2OXWzwfqMIMdhlxBhrwj9VNlLnl/2I9MNpSHjHnYz2jNsbSuHnEZthM
ZHdDYxyRf5Triye/ETPmEpeiKk7fpYel0DZ3NZPycZW3U81cbOlfx0ZBX/WowMOS0/yFw++1pxI1
myhBSz8Xqdzc1IMbvZEfnOa96DS6h3FcKWQX0wUwH2nTuvOj7GFKzWIrPOluKMyqAm22FL5XB9WW
w4GxHmoyd/WckKRsqQ97ykeqWhwzLa6s/9GG8rYInnujhUteJFdJH9KGwUbzaaSkpFaCCqA/JLmW
z6xCYegiZ9xMlXoa2goWLkDccb2UHDToC+2Ia+q42qQyLyLGIjw7p4Lx6opZYnGxmr45pGWdY4P3
6F2yudSxgZAgQIcKxzyy0Gd5BlRMNospERphK8ii1K59kgzza1Ozg9yD9ovAmNg7Wx+WfV9IlrxS
c8rr3CfGbor7DhcuaOKuSTmqmGI46GzOB9U5yzYXhUbZRSWOo/CY3IzOsulbTztKdr6wkNjtyzRW
u9S2RAiWvBTr2u2Lt3au7X1K1VfQe63PDgJkFelr3vGf2FA1qsmtbTtm+quD4krKI00fNOV/FTy/
aDMMJocRo19XRCj1IKIcg3tygRjmruJJY+nprPkae0zt42oUUB2EOA5OULePS2w+jI118HBGhp2j
33Fh+Oj9HwZXeyNtt0M/+nvwvZxx9YSeoPGh4sa3GszRP/gxmb9JWsme5yNbd93YvfEXfZdDaa/T
rnoVY4LWqAiWOJn1O5JdGcpbBICRPMPJDSzoM4nf2xSpLlatG/8xb3EbodXO2uoNLgw+ZD43LUh5
1O5psvoXvxVGyCwda1Ihz0ucDZix+uLSmFbJCpR7u2WePKLYXmyf3Y61aoahlrpCe0Z/5srFpWLl
cFoMtMmVwczpcirJogpOvQBcTYB25TYh8nVU8ODNJtswSyGRS2P2Rshq2Srdfsdt7L2xEGa7Mck+
Sq0En+HbaWyt00QXL9qtBLA2KnvLR18F0mjtXSezp3HghsjSlnC88DvuClzoVwYnpAecNDgeLSK4
xAp1Ld9WdSTTUGmDizWiojeLwPaWL1Th4k/42ZbvGUg3hU8dwwv6GoJ0qCGNuzb3HeW+mEnpkxKz
JdE8P+2/Uvom1rbe2Zj4lBliIt9E9FutBmMSF1j//gOFCtyKGumdFRcjr+/OSVbkVxvV5mgqAMBq
7mnu6KzQtgmdjK6CTWVyOzJb5lCze/OccMBU3cVX/nfae9Q+zeXAfKsNJ2EczYSsYubQQTN7CgOf
eKSkE0VS2TQR6+jjnTPuuFTyvNp8HMonEKoGByqRFYFnoD/IGCPy7rp1QG1crvpE6ZWlDThuB3fX
gU0gQ9mjihctJ2caDUQT7RnXrdya38Pwki0UPLqbbmXoiCt0oEfFNoFFWduwTMnceBxA+NOHVv+k
8oIwwWx8pLbywnJk/rtgpKyHXkKzkGXIp2dyIs4tWk2LDqlZMWzKl3u9Lx8Vw3FFRxt2V9rbTOzG
a2UBedAj68R+i99HPmbGl8CZu8X6Om/aqUm+pgiVCJnrkA/uh9sOx47jugLivx0bNuMq0x/ZK9pr
n/f1oXArZApK0qJ+tI5SGgvB9nIHjSbCqA8bp+nuFHj7uWtWxUjuus+wssuRIiIdCl4dleU+Ru9b
q84etjxu9n3jWAl5dTlv/LGeAydtX5ln9MxzSm1VQpzwLVaVskq3mWT0kmbynHEe39X0Cq3nJTKI
arTPY5FuzCY9VUXzUwMwCmHKcFPl+8JPnCyHslVvJhPb+6J1nzppA1WAQr9hhem2peUNlxy9ALCs
2PXYq/dc0RuCG5gepNVE9AlEhGxTB9U87eawL4x7+jfxTtpC/+L69kU1acZhvjD2dW6iubdLkCk8
ahESjMUxOiwyxslENSh0GTSKOxXQnlvJFYifWxtTpO11h3+oCCEcjSK6grXEFRBhGWkKxL+Ego7U
crRznRP9tc30eZLmhdmHtvMaKlNwu9wW4oYrvTNPwTIU8TfmFzwHTdrZn5GZ+AChy8famD47k7Fa
UTBNz0pskKSXKQyrcarpKSpG0zV75UxEYUs8vq3OeN9R9FLglJIOKRzKq3dRjqKnZcQtU7y7zTwp
moFwIUe29q6z8VytgjAiB2sf733a6QqYU3Ycy/K1x4G5Ew5JC8dukpNOXMVmZvsX9h90KJNEnpNy
Z0485XEh/e3cMbb3hRY6vT+z9PfrQncxnyr/MM0my0jFBbPnBSUd0P+JOZT9ekSszFsbyJDNlIpG
0FRYohYipd58VcrcKY+Xk/NUslV9KQI8Vg/20FB1ggmFJbt7IJex8pP8zYTQsF8MyJtFTJak0U+a
qO+dEhy5KZw/3g3ckshtVi/vzchxIiH64i0F8NPboBdYTNJshWO9dVgKP3w8eWt3kWvTwJ45xN8u
myIJIH5uLkeyNwpIqK5DLHDI8C76MNxTenY0unZj1XlDkRfJ4m4yt5GV0IEykSt3y/LJyop4O1nT
sY1aj41jHjfLbH6qzDkUsjvp8gOWChSNKfnNiypZ34rToO8hVnZ1qDf0zaxsu+yOdu+4QQN6+sjU
9X4a+Lj8sQklrrGQYritZA4Wxi4pni5LI66cZWjITeIUT4nj7/UM3EcF+XLLNKiuV1M3c6c36Jh5
dmLzj+3o+oloLb7D2DaxoDvNqe8rASXgQ1PDm6Bm0I9SM7Ab9ePSWrSpSYyue+6CobGkBR6G2scP
RgSefRbfJWQ9qmWbXVZO79PiAgHoJkz/ChuSgft8uiBCr9ws/+7b6c1ISTyQhWfzLWJzlzZRek7G
eDnpyrCfYLhEF2ERMc2sV9Gnn5UxmDt/IOCLM1fV0XdWFUs4K206jdTUBn065Rv0b44tRFzd4aQn
GiNXNpMJv+uc3UABtXMpCocoyxz6eDT56dVs0/Rbbgzb0d4pPiWHY9hhX8t2Z863Cf9vW4Utz7+a
7oCYgl6huiD7My8vvfaO5Z7iQwjvNEIEhZn90lm68eqcA2RXplSmAluAugEyq8NGUOXxK301giQG
TYLwGlxW8ydNWMuqNEX+E/ckm2h/0g4uZJ175EwzSAX8s1iDxrrUojxwHJWnkTcrEeWjm8pLR4XX
djAYduYumfWanNAoOaHb8TGOItb+XojAm0isMjJ4w+W86/+DuvNYjt1Ks+6rVPS4oYA7MIP+BwmT
nsxk0t07QdDCe4+n/xek6mpJ0dVRmnVPKlS64mUymTjnM3uvvWDcLhcpIng+Qblth5NPJvcu6HVe
aBkVj409cVJVRv/aS6+CxFYVGX+TmcZG1vLBIRslcWddaW56vg7TMIcTML8Hax9tKUk+DAmlUBoi
5VGdvh8+IdSShMOHkvbo02YPo5Y18spMJlo93JJAyzu2JORuklRPjK2UYQ1IgKoR1LscjAVEQBBn
mr+Y8rafAuUYTaL3MCzoLzOF0qa2xoFPILgScBnIqhBJn8OgtHYTOVM+7VRGoV21V3VIECKzMag3
hJcwvTU6rm6LeCNyC2amK8o0fcC0x7ZW6dOPlIedBgTM+nibQ7EzYj6EmPAQFcXpXkEN3XHjipAG
1vxRpavZgq/sjf4QrjKchU2RXw2KN5CX1BGPJc9MVBiLq9S/fN77CwIlf7aTW9OTUNUUMAHaLj6i
2WX2NT70nahdDbYEM7z2qaBqimfq5qapsXaC6D5MA2uLwmoY98fmx5TphmNQSsxyK20TlPrHxlgZ
UEPQHAn78sKxB8BQMkCoTR4Eu9aPNYNZjVsvJs8ZxIQhczMWpe6Q6DAKLL4qQuCeMB5lHf9V52lp
mmMqDwtzk5FDZWA6xzK9PTMg/S6xBTsSy+50o1D5eUurtPfdQCBPFkmokHWuSY2OazdbhJdRrD2a
vaTtOimvd5KkxOGmUqh7dAW4zBTBwTKa0j639bAGJyc2zzU0DE5WRHdOrSTmkzlxT4+9TWoy5dR+
MBPihpbaiCI3N/viHCglBxN3EJyDurNwjtA6K3VKVq2k2Pj0DO1dkmsgKoPVSoDu8son94UZP47B
N73sTxIg98DC/mK3WvSiCozag80xP0x17w96nezVyUaKO/EtiBK9ddzLX/xya4yM1gjoCW7OBraX
/CKB0fqMqG0qUDNZ9FXWUUw3yUTM6kFqLLyRH6LVMc1lpvzWxAu2mKIbX0tzmp5TZs8s37USr22V
HVDeuOhEHME4NNaAX+nKmZGQ2CYNhWbPQYjrJX7Kly5ArmwX14ju5n2Q27pBqGpPLkmFlTv3WvTc
kYKUbtJkWO6KOk/PWdelvgJtwCFiKj7PY1+99uZiH0YpB/gYjy1VbYYlrQ0gn00NdsileAvr5qLH
7A8imVkS4XTSHnuqSa520/uKzT6BX5hc3ij7qmMf5+IHqR05CbciHJ8nO0kO4HUV5kyBfj9XPalI
qY0CyS4X/ShSZbkRMBqfjEyZqDuKDgXTpIb3ZkY9TISSse0yy9pIZmO9IPxuPgfRrgGhmKLLgHj4
sZGxMC6JDgSi51ocyT8Pc+VBT8HVqGrVvhaqmE8opcpjSarmJ9RVZnCE/oaKwRyx0flU58XnSLwp
5FBTc6ulfeqwNnLcSOHyif8XA2CsoMGQJu1YTs+o66Q3BDABnRESajUnuKolF8sFgcdOrogzghoT
QBPIJo9t0E5cYRQXKYhyHp4amkiWQ5RAFV1S44F1usTBMO5kuPJwTPDO4wskWaExs4+KN+Cw4BDb
MWLoJkciCwZ/7JI9NHT43r/rPMgkCDG9XXBQbfLBLo4BZg7mmkvoaWFouWvgG0eM3lz+uljjvvoq
bl3z9dWd36o/yzH+Nwot/kedxeYrC+M+/4Mygy/4TWdh/KKzaDcgcSOo+BWm+JvKQv1F8ASivJBV
0ikEQMV/yCyE8ouQSSiyQSBDbjVMFBgtYSurAsP+RSc6Be+7jDGTobr+V2QWf8T8rsBoWM5CtwWM
awOi45/wi7JOXVTnhtikAtUkVwqq//6lz2gT6Qp9dWm3v9OfXH6Tb/yt6PNLGRdd+x//pq6qjd+p
On77jgZUGIJZdFn/M/AxJv10TCxdsOFVGfinQK/YA0jJI3b2m2ojhq1YEgSj9mL34kPWmockrt5n
Zq0Eo2s+A/6vCDEy8YWOUbevpTZjiQAf5umtdfc/v1YYmX96sYq60r91DRqm4Jco/sS1JcQvMDDW
qYgXRxxVeTZtWqNO4XXYrOP5nRbIe6Nk11md+tgg8b+mcbptomZEbr48zWVhbLKwwHNNMKYDwAZh
2YQH11DVluY1+iFYbRHyiuC91WrtJy7Qa6NrLqHPlP89jJzFuieGovNqckxbxvZgckzNG/pw4OIf
Kb4Z+rklCwZVtulYMWS/T2p3NyGFRWC+4sIkBeGVwuBQxfwUthgsVbRhrDW0erswmN806hSexiox
XZkdrNOY5DkTguoOS4bJp2Xgj4+stdwIBdy17gbpGgZ01vaaAGAXGPH61aVQL6buZL3s2VJ3ZyL3
8YMchSqgu1n7ClIppVbW6d1DaXI7dcE537PUQtKO1Su+tVYDvSsvXqJOt/emZb4uenUTa82GONJp
Wf8eSHRnptXL6dasl+W0apf2kGeflXVHJk/o2eqJN0i2UZoRjYjPtYkp8sq6BQwkHeyhfgrnXH5Y
hmr08mXgoETJcbZn+ZAkafGC8TzZBrMGqja1d3VZ9vchqasOLgBxjlFE51HyOcZSfsnsID6JQu4V
gni1aBvjtNjQ06VbzMRbwAta6na1LPbCxo2zkexAP1qsmoCDLdGNEGAVL1zbkFiNsxGR94b4HIh7
mIV4CvUnJmnUJKmN6kh9g/GXu0qpLM6MiQtdT4GGJdMu+FMar++Iyi1axk9x1JR3QmLOOaQM5Mtq
lZ+nmMTJdwTxMQ+TU1jBN1qp8BMv1Fs706sNQ0ZwcmxE3a5i0X0lnyXhDuQ6hWXDlJWoWJeSUHNC
RU9cwiBDX1jmR2Eu8ZtqSc+oa7R7DRfxKkmidq+IkIrgaZlLmb3WRivf0hljWSSbmGJCEbQIMkL9
3PRsb1RzlVwzBB2dwkTV0ATVnQ12ipBNNIzYHJhTWuHKJCIeV4pRnkqzAsa0iUenqYz7KFG0R4rn
hDdH5Pu8gTNTEfZ+F9C3+Wlmi3cTDqYn1TPDr35qfH2KLqXI2BCJgiMnt20sSkn4RJPIjBo82qCF
md90MzzQYBdHI9Y6oyEimj2HGzRV5jEK2jVNPnkWMvSHTIfnJfpKbNVCL+8k2V5+zKo5/iBbV79m
84rIaSKGNfMQBUTaMbJG8N8WbU/9jdM7F/N4xsymsyGNuG1VM9h2pDchHJb69wzJsIH2CTVW48ld
RNawOtMCm09IMD51rdXJ6BzNbVtabNFSGfcncMnuOpCA7uAXZbCGzkQ2WHePTF/rjaaordfGeuym
/VR/DhP+wbDRjR9B0D7ncxdjUy1YlsWIn1pRMXYPwTo/60X/xjSlulMIp92ZjfGSMGF5Qh/fXlvq
JqKFlPDMMRRDeWwVLw2twmsVAfCxs0v039giqW6sn7NUJNuYz+q1qiv8mHGRXdSEebxZEpfGGGlm
VZZCP2KazsamesNSBfMnKbtvjEsKPY4Z3gu9khnfmL0zql35WlfRzzln7pX33QPjC2UbtUI/5oKK
ppfk+y4cHyVVf5mE/CzSPjfwRVThOUUItEt1jD5r5q/y0GrydBCZquzBeLZuxiH5pUwFhDUe4F2l
BD2oHJBHJvCZ3AZukYTKHoEcn8Shj48mNt3ZNeFY7DSz4rlu80Gn3mVqRVIlNoxEwj5C/xMLPAZ1
dV/VQo64CZiJl/UqbegaJfYzumwWnxHkNocod/mxnMuJd7YpvvWqz3dLhxNFBnuanMxQ2XasIyy6
30+1m5k01FZ51Kux3E024yVmHIH5LpSw9DUpDuhO7EjdTBlGnbzTmgPbNMUpMqNzgzIUZ0Rw1ZUw
8RQpfDbv0BMxiMCjwAK1Vz/YcNaTJ6w+eCR/TGHBHg2Ky75yvAvqKTqQ2Fpcw6RXPD7We8Wyk5SS
tdI2siASQ5IJ9u2jSfVDQ0PXT4cq3JwUKq+LhH0pG5bpvGPZoU9G9E22AJ/G7Ac1p+UPkZqcUyi1
33WpD5cGAwvxT0yyF54aX+4lHBNqgmVU1TGzAlLqsdRC0LVPfRB9j7iPnsumtT2Je/6to189qr2O
3YEs+v6oRlFa3VW9UW1RP2OGKhUQlEs+5PdVEujv0gzbLNDGZTfpw02ti+AQzWYPXUDTvYqdilfZ
/VeUh9ldO+WlZ5ijsrpHDzBUUy/BzXJpMasSyp2/NPggsHmgSOY2KKPdHBeo7DIMqsVkJedMlkM8
6wO79ngeC8bctnwtJRWb5iRB8Ukti96qqtffoUQyFZ1QJuTF6TPbt/P6PmqX+C4dYRANKTINbiDw
0/SZyAMwIWYDF2XPHedmTTbe2BNWvtTFsHmsYWnvAjt96HIdkG6jBieps7UXxJsR2MeiuBdWre9m
RkD5kEK0T7oRmkQnydGuHE3rVLMR3qe6Enz3JhBRQlvKo9TCv1L0qsGrm3zHrcWAGvnFsVYy+xm1
WDVyZEvTGLltP9fNQU6qYXrAC8BUxQplnE2abu1WyWroBFpElHvRYj5aosQFQjad9RoznGp8Y3TU
YSGVi+3TFV1m0RYrR6U18bqH5yZS4OZkqo3kAciOlCcQwn91oFUCGLJsiLuxYY6S9VL1usRTsKsX
yHqtThpUNAXNKRym5IVcg8VvYU07KdffsRkmNm613U++VRNsByCiAvAZB0cmye2XNK3utjEPS0/N
y/E8hrOx1UTUPOjGeO3GnpTzIryNrcJUAjeUw0ZK3drain0Cy7wRo5BdDSPfzuL48fqwq10zKZMj
3Z52j3LJcKxO00+6YbWHwp677SJMWkAFT+1UwmSw0i9BdrcvyGnamVEBpAAARw9xmG1Vhl+8mXkA
lbl0e22cnXGoi93ADvKO9RiUFRGfIh3bdtGYjyP29nW4Vhz0Qf0syrE8tDCeDJFrz9UwdNdwWFb7
FcoMuflsWC5C08FBMYzMDQht5k5LribWVS9mEXbF/9tysS2WdcdNmjwPpMTdtVpYcjrW9bEzVy3H
GJ4KOzG+Aq2tzuy51GdWKPaL1bGUEcnMnjscIStVSWFcIrUYLwSEYHAbQrAfCxkmDHXGHulanFRH
YePiKOPkFfIYBaQKSlfD9oNFL2vuFGQXXiiRi2p25SVQ8ke9hRatKmyvpjoRW60XB1Wa41taGec6
a5F8qI3XmVKG3GZ+TVpMR0yns32igJEhCAi6vDz4qHBunHSxgwTP9oTJTTZEyXdFABMbZu0z7Y03
JvyPc1ldF/oxBIHWR2Vob/NoRI9MpeDkhSp+1vyxotA+5HH0igakM/AtQn+0FeKoR4sBkZRRTeZ8
+Ma2Df20HsZ9giqJnW1VOVkm+l0cdMLP5zl3y0RNHZMorfslX25NWVg+pohklX7AIA0ZBMb6hd/k
ajtr2FXJFUpBFTVfzg2q92wG9DL4lIw43jBCXpyBcnO2mGimc9R6Qg4JGOECg0sEsA6TJLrNoq0e
2TtFpxQE+VbAIWFkshFhPexBVOTnTECuCasSCXxfo9qDXUwxaqkXOWZJisFO98dugG24dLtwdbwm
1Wj5OJ7EwzhVn4CPYADOHQshzYSUiuJtEvBsR0ND5NvJdwSljZsCZzpOLPajldTu2JpOrLhiPJ5Z
54eJtRyLCqXdpiCg9zRjei1GnaarbYSTZhIAYFMBlcIZWRo6ul5JP1WNll+iOMs3CnEe5Gxk3QEn
WA+fJ83Kl66VIP3HyymdJguuXfmyZMU7Ea6jq9U0OURq54QSqPLwHqZr7YsL9aZ2IZNjyDp8UCfR
wKxprB7OBbPWEueTO2fsqhHpamhKRNjv+tre2b20I6i+hB8q92wL82Ss+OjRZi5B9x2msvAICuE4
Zp+GE6BjtqgO0ow2Tf5Rt7gaJkByOfM6sgGmH+M42PdTpNofeHUWTEXluj/G3ma3GUAzTHLINkuW
30J/aHOjc/RKuzap/Y6T9pZ1UXjQS56GeKGV7GbzFkOn26lCU16nwmBbR1s+5cZTZ1sltqj4Z57V
8528nnSmjQo4SoJpa9tm7+W5zmaR/FMsfpT65cnOlb01kyqWqCY+UrX8bPslv6XhGlVQCHmLwpZY
8sZwuVkYiTUCDGuOraGJeWV1bx94TT+M+TmbQzxaSnlPw64+NOa0BaRQLATHzw+iBIthJWb7o1RT
OmWLuWEfpDC2OxTmerK2m5NYOULQEJB1AECH9ObL4/o2WTywVdUkrooSlgePH8BjU3Wo8jT3+QB5
RpSkW3uiBF43UWqW+C29uGMGD/aMGWAsAq4sNsZMBIyn0sx2eoiIcA7IeI8XutdFtuHqcS4ug6Tf
tDKSnqm5cboS6L4nEyD4MMEvOnA0+8OqRlqqtH1p0v5gpoB/qjKaHdMuNbekR3clMVaHxEgq1dG1
Sn5C1AUqNZOl88KMYw+BoPXNphSbjF72a9Hm6gMdQ+I3CYDmvz4C/Bf8Wv/UivUH+9Y/c3X9Lxwj
2qQC/fMkl2383rxl3Vvz+0Hi+iW/DRIl8YuG48qyTYKreIBM7R9pLusfoWxXbEBwjPHwpmr/GCZq
eLaEsKjWLTL6ZCKl/jFMXP9IZr4oM39kQqnoyl8ZJkLy+KNnS5A8xLCMyQuRYUJXQcv80bMFnz5K
RAVbm8Jsv+yrx/xBeWVLyeEMhLxyDe8zPeQHNM8nhbNsU27Hbbozj/Zx/hKn4bPbV5f2rnjM9tJ9
9pl8Kq7YZY8LgJiP8bkDOvrWehyy+9mpPXsH+ngf7nTPPi774TOiSaPNcsJD5tbX+mC8RRf9O96V
Z3FSAcq4fYbYfqM+N4/dqT1IfuvZ952b+YXLkGefPqvX6gSg8Jrsod8+IBv0ssvs1deVqt271iPi
VZ5Px/aL+/I6Po0gc6JNe11O1nY64Tja1w/SvfahHqgv/XHbnYwtAwK/3gZutwMLdzB98HLfyaU8
8CrvtKO5C57zB6Je7A/rWypRviAzdMJdb7CGxH3OFe1aBzw5fNNu09zbvtjJT+F0Xx8q+/Len+ND
zl8b3kWX+WDfz8+8hSd+hm9QXn6wXzbxgRveE8fi3tyYm8rPbsGjui+3vECndR5zx/RyrzrJB+0U
ueAh/OjOegwOhZ965Ga73Sbfjl9FwNTVi17Frjwovu3TuO36c3Bd8Sng6H+au3Srw1xyp2uEBZ3M
BJ+ZV+tA2Qf2mspewX8fUUVtwvdMOeIfGY9i3zvw1fzpiCKwmk7z6MBN/NHdkChD5B4pFl6XE5En
1+pYb+lnk329E67hJPxc3Qa25yHZR3vTz3flNjyqh+Kx/Snd5Wfrwnd4oUkMNrIX7fGBWLzt6Tbe
Ym99QEZCzfCJGFN6SY/D/bi1vuczvtrhxX4AcveiHbsb/kFjQ8jCwupY5rIFvriRdvIdrHxPdqtt
7yh+/2Yd5gMzaJetdH5U7qUbn8/BiaPiPsY14yub8szXu7GD7Mo3jhQNMpyaDaopt/oBHnpTX4cL
yr4IdegdbxrZv4Y77SLEP7KrPE5kqhZ0LT4qu+oEqRCl2iZ/Fy58mC00r8QJz5fc2VAmPCT+ssl8
YAiffveIqdl4Rq6IXmK0eJt+lp5A4OLhAXBaT/Ukh9kI1/LP/EwF5AMQRoUDzJS/4jPhYyQ7xAaY
YHzuDXhuaXFKHRrQdV9nsPFjUdh9SyrxEvZ3FhxRZBnCmbTdpJ27zeWD+8OZwPrtald3Gfd1sqM9
Ddf5Jp6IkrGgCOdH/h2rReTSZea0H72LJesp8yzFgdDgLZMzQ1Tko5idsCoVWPInkL+4roYNAlIK
EsZz8sektw6TDI+VxRZcyvxWH5YXavfEPoRe7SoOq8Pgo3zsLxM0nsIzBn6KQ70vvNR8yw7xvXis
v2PV2FGvBHcmx1Lnzwf4gNvO1+Qv8VR7ausin7vRoJuOwuz9fjgjZULOcRbPgC4cLGEEEdDq8Cku
FWwKsPwQUugVhEBXInAApKAW7cPMGTt+4LOxPOoV+Jit9tgceII3xpMMuRoIZnkdYJ50q+xhYwH9
OJcX/dNSN4Y3gY901APy5whvXnbO3uKbtDe2tuoXIE230zeeCkeuvZeS/oNku016lTye6T0eKwGC
X3vj/ZVf28ZlCGa4rKTzr6p5QZsGvndbzahHkamjo/RU66xlXvE+SpsYbyUNJW6V5ojDo/0xOdOG
rIMHRvVuqLhGdNQUnDieDEgNzzlv3wDL8mVGNpeWP6EKUOGkgNeCD/pHX/M1+Pe7PLpgsO+GA3Lc
Z6imyg/9COW+eKoZ3r70L/EisBBurB3mLDIXxq18buh3f5rGltK5fU4j3zCe2ULb8gsxG+VujDZw
4uBto6ORC3d57W1XLFtyetL9bL/xXs83Mm+s3Xgbb+YznymHmct01z2gAm1R8CJvPHTX1L2Ze0U4
LPcLCjp/Hj8j6xTaV8Aq40v7Il9B41HvgeKRfMrAbS85O613iyfpYj20u08bDuYGFTfwqOos6W/m
WZZ6p3+t73uSUVpfBONZCR8g5t4z0JjEpvhp9k99Tnlem1sVem05SM70AcV2i+iLIfE+djOnc+MH
mNqewW7IPCcuktHokb/nNXOia2QyScSzspkUV4oOLAKqs2qfjXemDxsEft6AHDbac2zQ9zuF8aLR
vGnb2oBYynJg3rDFts5jrrscb3m9AaQhPeNXzH/YOnokuLDn+FUuXpV7QrWUcG92Th+e2m8NjV1d
fYjmyb4X6bE/5PZJl7cuVpsNDxU7o8l5Gjxv/EBWayS0Dw6YB0Q1L6zDh7OCIL+q8KxxTnproobD
2U67uplMztWUP7j2fpeoTMxXYV4sX7iwoHp+4LNYrOJZj3XfSPMX5H8MuHo3vQUw2KHsDV6xxQ6L
XmA/uogK3q0HCww6b0V3hjva4iJ853+6c3aYT8G9cHK3fkdEt+db8UutHLQouJs27JukXbU3uFz0
n9G+f69gmRz7d+2C2Pgo9A1yosnYpJfyZEHpfh3FRdkZLh4mf2U/O5ri01zwDxF7qB1i1IB5pFT6
EBf4rFYxo9MN9kJhkVm0rSt69kPAcLTcdXCHVCf87PdBA0PYMSVsv4cACfTkl+b2EB3WNjndDGd0
PHQj9Pfum7WDp6CUPru20TgE3UUmdWJ0ps79lBtsp7+tbtcqGTbB33e3YA1+X1v/6f/+v3+hZv8/
VI2vwYb/vBrflG0Rv/3trfj82+6rWb7CktXD2+9L8/XrfyvNFfsXtvWKZpkKiYmKZrAp/jtLQfxi
qhY5s1TruqFrgq/5T5iC+EU1hVBlTdXNtWT/r8JcRxxgaCq1us2mXFUs668U5pq+1t2/27rDUtAo
8MnyteW1Lhc0Dr+PWZz6grSEQU9+3UFThUw6YxpCnK2zgiQESFBRoaln4soFJ0JOF2J3e4OjIVzh
8tPqHkyQIpD33PbjW9iNyhP+7iEhngq7A+aspkm8aRlNkhsG1g4kgyHu3Ag1q609yUwwU9WBFa1L
EgPqlclg/Xkn5KnAedHO8jfsvRF8yGAEk9cPWYZFOJWyZ4mZLqM/Qw0XpxCJCTMFcQQSyI4ZRwwD
9dmW9PilCcEgNHZvgxLLLHEbx8jgxxNMrNH8TQTZkTRGZS9MLo0yVJWdEg8qZ2phwzMiKas5o58H
K5urbXO0hhHv8WBlhheafXOM9cy+ybmtnOM54NJnK8fypkB+PvYBpG+QpgS6olbOyfAackqiHr9Z
l3Jl8OpTgizDhvoPUA8l/dymTpyOgvIUYxfa8VpBASBpSf1Aykj33UY09Uek6xOr11SC+2jnsR27
2pg1Fhlyra3tFr1F6YnWPR4QJ8oBZ7rMcJeQlYh9f2XHP0caSAqmjqRFLUoFmNZuFDYY7yw8S0lr
/JSQ/oybntjAjzKVzQ8JC9jsDEXKKFbY6JSDVSmPpwTMjWblLOiGLIieTLiT3M1mwYE9yGl6l1t5
d9eqrUywnDVM5BFFAZ+yyOo4KaH3qScjreBRNX1AclcRq89qI8n7FL3xCpwFI5EbJvpK3nyspQva
d0rvXI+f4O0yguK5qJ4SMw/fC2ILoE0G4DE2NdmLL7nVMJDJwwqlvTnrv35rWWaaQqYHFEhZFpdl
iHP2VBV59SgYAA/hwWbFcTSMnghApv1AJa3AUI4gjdDsV03Mgq5KkohlIzvx27DovLTa7HEroMbc
Z0zPk30112xnk3y8M40lfY8nGbmFYQDoyodQOS1jBiW6F0Zw6+wmRNBetEQ2oMdgiZg1ipYzWO6B
LaMAyyKeMHhNXYHdqO1MbPDlUo0/23ClTy9TS4amXuSz4ixWG90kUtOXTR/P1kecDNKLxQnATB1t
81UtyZLoJ1lnPJeoQ8S0jIfON/jibRGZBMPnJptOV7MDgyVikGgLHGlDeRY15KFNOrTdo6UGaMwb
fcaLQFyPqTh6HiFzgTZbJq6QGU06YS2F5cUep0lzZqasnwR+EGpj29JySZEUvsRTpn7YQd58oU6p
V4dqzhs3p+y9x/E1F8r4mslq+qAB+Ji3A4hS9GykHozbckhx46tk1j0EA5ndQKQVTFaKmGhPJmWG
gq1lVmMTtiOvxbISFNfRmOFsjeEiO2ZHPaf1FYymbvmIWjNlBSzHDREkilxBdKtwDbAYHgivH+h5
OoKcD11bZeS71YX+SdaF/gPzYhV56hxQl7OfMfGBaI3tTvg3dMeOuvmpSRQWYImVRotrMITTfWvu
ESe0klK8Z3OuMNtlKYEse5IHDwcaizRwmlbrVfDIrKMIbOW56RkKbwrYETE/pR09YzicUP6ijBbU
c4VB4AeKBWbF66orAT3+wT0hFa5gXTw7QiY7U7KBojo8BCYtppFkkSexNHppS/YieKtipPwdY+Rl
g9k3BqLJKFDAE0bj7EhTIpl4lOQuv8vDpiDzxlqLrnHsr7hb2OSnLNoeVLOWv9opXVF1y6KA+rC0
le3fLSrYOHtZhBujU0wP2GiiyTGrIIG/E5cRdAN5YeNtVQBIHZuVLmd6aEi7gcXO4NSTgdU954x6
VrBtAUYGJqTvCi20bgAgGniiACOFL1myfMcHK7cdo+lYUGOgNwg7bNsYQXYYKt9sTDHd1awFkttC
Sl12aOZFkp4Qr/CfR1xYNpVU3SkeqKHOOsJTCyt3rBRb8nou7Z/2aGL8UWA+QNk1zc5E7S6pd7KR
Lg8lZk/FtaUIWaVqGtN7XxTZi9HrZb8ry8BEOb7Ws0Xc9h8dvJ77QeqMlXlukj3KSB1ybzGsCDQE
rXGbEhEc9FH083cVyX8jp1vv7T/e67qlW5qhyTbrAlNdQ8l/F5/8XyJOu0vaS74KNrm3TbIoCdVU
EUa7LH+L47xKPH/9zn+pGvzXxrP/16SeaFN+90tY6V5/Z3Gt6LD/+LdzmX2Wwx/qwF+/4rdCUJPJ
29bAYxm6zHNoM4b9u9rToELkX9qarJiCwo5v8p91oIWkkweY+lGYvxV7/1B7il901J/rjBamLHvd
v1QHIkBcU+h/94GRhcLnRDN5IWC6+Lz8SfBZmzVBcMD8CWNrTpI1BAPCybm7JmktUTEMSk3kQRVe
UM1Y+OZYYUCiRqMzGt090Rt5siOTS26ZCMaEhqVW1Kk7g7HwSxeW6Cys4VNrBITOLql9uWUWYJtM
NcN2Es+yMjVO2VTHhn3iKyFDGMXsIEGPV7BgK/SzMCR7m6VhewDMzxwsl75VTq+zYsw3o60+A1Uf
ND+Wp4rD0+6QfShtP7BzrutFP0QwZzaRrvZPS5mHd/oqNzNDDaqsiMt0NfsOMTHd8JcslvckCH9Q
78vRY9/ZBeNa1J8E5qCwLhtSsoZS+RmVNjNrSrMWl004akTM1fgXfIAtpLf0Jcb5gqhJRw05lp14
YT/NHng+47h57lie4gXiJnlgyxku3jCJgJBJiRIWWGC8V6Qe+qqRGGxQ0zq8T9ruSc0j9cUKe/00
GS3WwNFW+MPVThhqBQ290uLQ75FmgP1EyzkOb/BkMEw2JVcNe1TzPiMHp9mYU2B4aTqB14zy6t1K
m3GT6znakYpzFnhqcB8WkJEODQfik8ihL+4kMmRxmJvB9GhLiri2etatw1yhfMhkHLkG7n2Ih8Cn
aDTxykELUhOCJ+xVadWP/ZvIzewUtZI4DHqog3eqqRQzG8p5bVXDRySaFBFKaW/ipil+pgHlqBWm
0IJFY9JoGJI4Dl0qjlHSSPfYGQxaeTsYjiZChMZl7/AUrC++N+B7havisZ0JTGpU1XiYURGFJUu0
qhhsN+1EQsEJAzcjdSNrU/bpcJ0J9anq+NQmdrybSBLCk2qMWFFxRwppIhSiyA0G8KGxGyxcA9DE
SEFpU7R5bWyTpgMWVO9L7Ld5f5xK6yU0utJlscguXC67Db4YH4NH74tGh8kznw0ywwF8MFor0SiO
1Si2thQQGBIUJihnMMV4oBsj8am3IsdCoODUknFlEXc1SPg48fFytQYxIImo5IEssbIpLaw+krzg
JS2WH+EE8CmGyEXiBKzfitbTrcFoLYY9ogNQDRguJAJwTZMsVMnxvgqT09gFBzslbroQ+xl4MyO0
hVC3VrD+DjqkN9in/z97Z9IcqRJm2f/Se8oAZ9xGEKNi0pzSBpNSKRxwBmeGX98nysrKrGvRZr3v
7XsvX0oR4P4N95678UQPNIncQpJEwmeQG6Q3BZTWXU+xpMKp25PLC/1hWDsoeVe2geqBAqZHdsi8
neSbnM0qGZfAz0wTybGFycc3D42g2+yZrXQOAjb57vpTv41bG41ghqM6XQeu9VrwLb1owH/bMe2e
gAP9OlXiPLCkljiFsr8zZF18seTgWKRQwK95r0NxzRVHC2LCf4FTfczqP/uqmn9dwAsnYmmtdPKd
FSFrJwkJH7O4+2BBjj4UvfdvtmpEGnwhbZAMDJaM5dpMtXNwEZWkBXT5uLUYCdPkbadm9H61238W
oX2ZRmt5SxLQUObkVs8NjBAiETAM4z9NSSbNp183LuGTFJ7FIqUfJntfYM4fIy8HKjq66u6YrEjE
jtPLsvDur3mb8XlIwtXkJpgH9QoUiF233bd0SwEI72sZiKiz8pOqhvjkzWOMQLtwIdxhHLkjFURv
P7IqXh4NMBDrdEz+9SORMUq64x4rlbdTpmeYq9n2yHdN/PlipWr8ErHlPehK71VNS2L7dUB5VPUV
ctNF4OfmDXhza48VT0aB9tz5KTM9o5wUlR7I8W2GFnIlsK1viL7MHnly7Hteif3hmHNwqHjaN9Oo
HWzcbZqti64Ojp1q6rfagPLOLJCzdws8Iww2BaGi4H5o/UByEHEMZ9cCawLsfTdS3xFVQhBeVUnr
oBwyXbplYlQgZ7tlm1C5jCpa7wuVbrxdauVsbFm6cALRBcXBgmjQr5gmOkZhS1ybFu5/unKmgnFY
7MyhbjZqmNj+5cQrDrlvX2rS4LF6Te1adhSEiMidUx+KeBPCWVjVA2v5Kid5BhUtVq3KMcRTKn1u
iwn0pBuhN0w/vXnxr3rqw63p4qNK3Dxe+8RA9byX5zZv/owzoX785K7X7JEGbCSajXPteTdSwapN
Y/LfxmpYHnLDVkjASrLMmriB91RN6PlyrMkab18U9DS5doLbfVsS0to59brRnfFOIIdxlGZb3VRi
uVsLsvRtaTngUsFahKfJ7uk6hVedcLfzrBbltaCP3zROUV/7WhNaBYd9GEl2VNx/GEYZaGFqk4PA
m5RPJwhn2bbs6ZHNDHuYYXVHr1XJE9OIle+7z+mUfKfBLKCsDwCn/LDZuRMxBNbiDqAboY6pTS2J
ThE8erOsL17g3yh366NQTnfoJ3QPjAJ+29z6hSZYnWqoRhwDPVGllgbPlF38YJI7XcFSc3nynjRx
a2jpjOW5HJDNLDAzTyAMjK3f2hDEvKw4+aIyb6QgZ8fAnfqDUnzwGPj1NSuL+kaOHj87ESffVsAS
tiqhKZsYIXWYOefUD1/Ccq4+bAsRsdc6PI89O2X8Veikai40CMnQDx28pIJYyj5v6dmnmo103yTP
iuTIt3lqf/uUm8dGsrmeqjG+4BTWxJczl9AFg4LO857gGt7/l73c277J/rIjp4PEkgLMiltGlcwI
pcO8C0hmNGFGtO0ZH+RJwHFG3kibKKT80q2qX9CvtI95PtYP0PmBgYK+O5g15VNpZeNZuH2xCSoN
BMkvmz3fUrxOy9li2zXZwQl/bL2q0UdXJsJj0+RqT0Pc48zhh0M1L+pvO9rMLSAaQkIbX4H/v2VJ
uVWNGI+D1Vi8akBV/YHJXtqRfdDJ0n8FTjReS8rkq1TlqxWkakV7E0kHGbvBRf9kwCzcEN1X7SvQ
4w9Ie7LnIEimh6XGooyLCOGhHWi3XY2Ln35o4dCsdbwe7g4z7L09jvGfdYaxceccpgYdtv1QW2lR
oXDKxwfeJMS397HNV44YO42qJvxamrD6Y41meg7sJRgPnYIbZwi1fI2DyDH/zS1nf5u4Tx7h0oD5
p+qtKFznNvdhsPKk2x5d13+dO8PdC+73ByvgYGwmaT6G2ppZfrSSgpNYmw/0fsMvKp5i02ezGUF4
t/SqJpD5skBF3S/BNP7WFoC3wUKHDhIn3cVGOG8k//oHFytpc8KSv0vi/cuQPAFvvee/oXDfJnPe
nYCxek8ddJyNz9G/nlthWxFAfHc9a4GcQCEu3s/OQDyc6irj3PAyGBEQA5808vsXno2cgqZQFbcu
XSRzR2QPrS1g/uD350A1suwQk0cOl9ZlIkvs7JT2zd7x0YJlM2QGAXMQl3MuLktDSmnu1S4/UVW8
lN3S/vKSlPiiFzIUWIOR/srYkcjNZnqfgGhnDXd553I4V0p4b50emgeev/o2Bt135g+gWpIpPmV+
1a4NG/ypNkCLUz72rzXpKVsnSD98L5g2QI/7bcB+NZHBa8JlXjnmgYn80fXYPgUVlgtpt/XuHupV
LvmJqFLNJ2i2RLolz7qr1l4lz1x4dCO28+gnaQTC5DT4w2OCKmF0f6YFyp2HyHrxNrEV/11i6e0g
cN3KwARF4C9fVWBcAEoS7VfaZCRnAEhh1MCXNKl5iLDcGE5L0Q0/AIFtVIKhk/WSHsp2ODeZqHeB
3yebgMtk7fXlT922f6hFDjHBIa+0IwCccsN/M3A/rHxY9MC27CNWmRJQ12Jd4yGJN1NvEgjvz9l7
BZ+DAK+Q4OSlDPepxwif1Ph01YnpW/ig5F2IH+imaTrwvvOjLNZfHGtAWyxQPBw8m7T3yFpy/LWY
xo02cWabFB0lMLiN6UtsWm38a2X1UcskPMQ0F2tjFsWzXHR8mEe4OdPdoFUQhngELYoBfozDY1+P
6Emz1OBcw8a9APBaT3Ycb5Q/pnvXMo7GxFMuiBLaDy4J5UmFydlxXXBOZvNtyZlJYYapLAdc27jl
ENnLmJ90L5g3+XQyUxFAWqtnVspzN35Bm87OhYGqmgP5vex081xmLi6dzqbgmnN1ZKa8X8Dl4wkX
3OsKKfZA2Xyq+cxXTdjBcU9YoprkayMovPVtECKJd16UtJENLuG+Cf2oAn3iOOJQxFoyUs+mrc7D
t45TJYRFcrJI/KAzG1C73AfQTZL00N+koFSe2u24GByjVc/sVRrLvg7Lb4NECj5lIyWmuwxOlu3E
1yCYPwj3LPYmh7Qfj5FsBAr9d0PKszsTmpC2otvSRfnrkZCgXewwWvbI3AKDs2wbx9T7iVYgauyQ
2Oq5fnXEcl8Kkwgatt02CKV8VQhcP8PkjBPRAjKDqYi/6U4YJPc56jxq+DiT3Rpf3BNX/bCF93ay
Rv7HbT1w38T7MOErsUgRHdhsahaeKDFfXQ1wrYO8R6mi96gfiawYe6rskH0m/51tFTsl8nnb5OJN
ZRnygWzMD4ke+wcDoiWdqMt2OLe5Gyk0/IbBpdUeJz/b2rmPZmzJQLbKheo7VJDsjA2ksCaKi3jf
DC0wzrjLorYsu42V1EfibtrIGAPUBDYB73q21dYgwHG3EMu9mhx+eE5+jOFyLcquPGYzuiAgWO4e
VCS4S6zoTK/L2wy9eZ/DDdzLghi/OWvvUU8AV1WfPhYLs2LlUzEvmzYp58OdaLdOsxStlJH9TFLc
ipEgx05vRBndfTaUjAS2jrrAsQR7uqkhMolCfGp+xUhZkOlGDolTzr47/TvSyjKxcEc+dOsQZmak
rZiruP4DsnFae8Unm5dqv9jIJ9TIkOc/E1m9n6orPg3fhqqa0SjbRf+KidDGLKUuctpbycg3772L
KfhG/AsdmIS3zdCF4WqcAYqMTSA5hjOWJyVBAKLmZRwFyynbAHrNsoZYcU4zwMaauNay+WPiQImM
Yai3AW58bKeEFrFvYFcjFvfYFB5BcmCcDqlpAeSaaVOJlHpmXVJvBLPn5K547VvEN0n/bDYhCOkA
dZShx293zM7uEDwuUs+ku4PygMiO6CkjA1JYRLS4SF9CfGxW1+29LHHWuYfMN6Zig7Bt7WVVFUR2
zgT/mN7wJ/G8EzBPBCnsa5wC8LCN0HiZavCF1KnMb/iioNcBZyZgXnVvQZjn0TC0481mkMVRB0vZ
wROjYhd8lgyzyNSwGOeqYBmIR+TBKqaQkb9BNdM2NCq1Qd8MmtV9HPyE9n46Whqo2JyhTSYE6jbI
9lrU4zVRPV0f1+bd01AFEE7i2B+PeACSyB+n/5zdPbBE49EnlTxNOHe9ULykwj5LBjgrD1I5XwFy
n4XIxnUniZ6U5pLuNc33nQ41P1lufFXYBdB67SWJQd+1jcLJBtN27hn+wObIfrtKkdutzeyoSeuM
yElhTGHw29Q0WBBAwt8yXxgGqfLvIEd6i4zPKoU5fbQME9qRYMMDz/yvZVqcSg7rCtyAODhq9I9p
ZRe7ykIPlrpkzEnPanFVtZT8aTddY6TRUciG5N5l5Gfq9nsLKp75Ox+DoN/OJF2efVArDD8SjNEG
gSPFlMGRsewXdhXnkf1uXLl/Y93ugCs/kdkj97pLn9yxvYvw7qCETjzYaj7MRfIYVOjLrKI4Qknb
krL1hvr1xyzuWAwIHGSosI1RA5RMjE/lBtId6VPK83Ztgj+7ffdSVkW42Z5ZfrSYVYqbDuZvFdT/
XFmV67jzTFJdIBhntQ7WFoYqi2hsbQsMYsulKqZTYvl71mVH7YxfQcEVsMwg4eZkGjZyAic/SAKM
c2cpt0XJKWDT7UL1sD6EZZQ7xzZurQw+1Uy+oB1k4OpHgrrqG058sNh388RSagZL/fw7aCSaQClK
LM3j14zMz/MnVqBNSgQjzueo19RD9hSzL69mH8m8mPdpIMItW54vRcDnKEkUsx19bBpBoDb2kwET
ESFQrb/uub2RSyWP2Ia5DgPjg037p+eFNwbQTgS6Io2ILNkWFto2mIUrWxZrI+sejW54Y9qAagfF
PRBGSGXw/3hZvdhZ2fPM9bPkcL3mErgMokT/fa6qX9yFsG1xWiDFIeTV40RIbB/naegBQLcUYkqH
IcpiJxHT4DvGD89pnRZbr03CLWcDnQPNpGwApRnNg5l2517dQcy5/ofR/i1p2u2U2V9zkWPAjdlg
xg40XZftecOQJRIGY3JuZx21ilDWYQ6uKiWrwg2/+5k2c+r9J+I62b37LClhubKfSoYOlyAFo/KZ
U8Z6HtaljUCx4s4KMvfQ4aEHNtY8BS0SPGnqBKwoj7fKumciFrJ1WNoVKT9evzK6DMWzqfv1ZDEA
jonZA9qI1NhT+tUYTeK0MxiDUypelKjfaMbCqGaBhNYou+jKeAa18tl15V9W/mj/QN/h4UR0NKdI
/pizQCOFWzwI/weBC/6/DhGEJbEMjMXVw2IesWRO0VlQvKYWpHH+IONbO45qPO4xT3OJVReB2swM
jr9uXYILWAFrgcwzz9YGnqZLBY7IUsBM4onHTd8a5Ahrbfw4iAHAfrskVwQMH32Bes6rshYZA1MS
aXfvue1wtQv6bVoeu9a/jjE6nHUVuUAFfEJ4xWQsmOADGZnSJXLchXaEBcNCbkYeYR2GYotBBf8Y
6ZureQatP9bGL6v0g6GZNtYT1wQI1Ck/NH7/lQTomO1FvKW+jX5ayOuclStWgPt+6h5Uyyu3WHpa
m91IfBoX+zVnk4gcDG6uWWbmtoCQHPmFnLcSkf0mZDK1dkHxrN25HNf+lD8xi1j1HeeNg3psbrw3
iUKF3uqbpnkkWOE0TGy4w+aWJs7rlM/OwzBAiU+r+EgoJHhz5p3pX6vOjtId/vSs1i39ldqY7Ir+
k0A4763AART5/uIfLZM7pnIQXAMqWCM6IWxo7vNdbhJjql04FQRD7i10MzjU3lzb+YY6/5Zjjtuz
SIr4tKCrssA2qn9AnuGnowAXKo/sZv7smvaO5rb/0CEieYSrFhl6uZM7aaw7kBlrnv3obugiPfBv
zZWHpCGfjuTvpZBlbffgaEhT9A7gtyxCxRngfWUL5Z0umscZrabbqJdgFPBEAJUJZCN1buDLNDs2
Evhz1q67/Eiz0+d4IBa56j+DqhrWwQBl2gzi6q5kgW6cIp5ujNkD6xroVWA4zQNz9IdJhQ+OCE9Q
KJEC+8sH0DRcyJUMV5XPHVj4Rc4xZ+h//jJO8ypu5Lbx3CvR02Dz4/xx6juWMPhXrT55qWLnVvTO
bcoSwtzzCSI3IukA53FZuNeOqggJNFrx1gTcoQYPKc3YFfuAUgIacks+WWrR+4zWI3Z0bE0++iSC
aKI+bSM3TlseLjiMWR2CdG99CLZoadYm4OAnyRhi3ZckXZDmx84Ttdz/3xD/r/ua/f+iG/ynvpq+
/T+EgvyB/9oP2/+B3Mg1uQ5tIQQMuf9eEIv/sPwAiR4LX//uo2HX/18LYhebjm+zuUWT4ELscb3/
dvBACrLxhgVMM4SFts8L/1+EgjaawP+xIHZcz8JdROwhikGyzv+HUnAgmy9PY15HK7ZzzLsNFnNr
Qqms+gVFWFsjxfX8nRsAP2l6Izi4KrkOo6Y4IIlMPWiV+rvSKT+1uaDlCheWLpVLkTgb8EyQadk1
I3ObX2TVt+ZjmfTzvkDJ9Ayoxt+oEQSCHBhq5kStBJnBns9EpjXxmOOGgRrvYt09EgG7m4cu+a2r
gcENdMLIyaR78KCW3s/sUGXLFqRFDSS3Y4pa+Ah6EE0Xj8Ctxv1Q1B+108KxybC9wGqPYNVdS7UA
iRipQcirOPkxJW4iknZr+szUx+YjtXx90xxvB3RdCKv9kpXU2JLrRl3ldmdZBSbnpf/LbQIuYTCr
H4g5zT4Q+lnJ7l5Hh2dbDfz4cv7w+ZVrx/rqKvhoBGs+jDAYM1eNmAeG4mITDIteXbJszHuqF/pZ
uQ2AceyYFtucSVyIKJIgWAyNzt6sACMhu7HqZ3YMbztmIwFNruPvcPifrNqAfGcUPQEdFkegz6St
wWm7spU3vwjPmuFB+MGhKIyeNgF+t+H1bG9Ln/awr7jkQllOrzp3fsI8bTBrt9U2bBr4YjXzmHgJ
v5i2X8s2GcCU5oRHkF1PPHAOmACT6IY8kbv1kyAisEbMJqzmNokhPxuQhnCxcjRRNIaHWVfgauDD
rSHAMJta+oOAicGoEU/3UKUou/PcXSWVQuENDjFtrM9QaoD5FMMVgDd2CviCZ2j5ECyNlznJuhsC
xubTMtWyThOt9nLU8UOi3ZpqKcYwNgcDRk/vK7OciJsF36lxSpQVOUpHeY5MbOrF1q3b00jstba8
kySALCmLdw9qD0+R0mT7DM6yzxrrlUCOjJmUZIQvWXlC1SPOaj84TngtynReMwxf9rEo9MakIbqW
DEwFzrLG5UlnpM4b57Rv3aRcAhP8yjyqdNQP0oiHl7pfDjFvyi7vnBLaZ0wgMa5Tbpq1Xqj8st7e
DaBqZEuwLjvcYI+0Objirxd/oYRiFhF2tiY+qt04Zl9vHXPMcOhpiubKNiDOmhMXrasdXL+N9iFo
Mlcs7hngHaJ2A4opOdWUTi1EyHMWC+9Rde2IbFh6P2M+X0Ko1n1G5ZwKEiEUo/g6sIfIdJlA2LRB
G+UtxatTsR0pCAL803GH3oqali2w3fk45kjj44G40FH00+4+PEHi3g8mYuQOtCpcAnY3/fNCXA0l
nlHh3GuzP3aMPabFbdxl/VEFoYArMWMIYhjMViwYiEztlXvs4T2iaIPtr8ZxJ4EFrJSJLUIOGUmo
RBN52qdK0hAT0hwxHciic9P0JFHNZOcRI8/IprcQ84feYjymNt1hNwCDDGjX1nKc4k2Teq8e7/TC
eH8l7GBHiE98SAZ/k5cIWbwgfPIqiyFB7BtrolfLCC6HvyV9iKMyg76VtgY7/oBBKPxpSmiPXd2l
qmM4zpJzAE9lfKtqefHJhUT+V62D1DMumQx/a9zhRZ2kYHPyT7fxxHmhPp85GM4U5C4LNy74LB5c
xD4xkzaj4IFFd+2uGP7316Fg88dUt8NKkJbU4GQoAx6IwrDVFxm46pWQVSa4FuaIKe6g9xs1gJPQ
rze6YTYtRIvk1XZ9FqgTZOcld/INjPMeVYjjJyvJTM/JBO3lMPsUKmWFVsJpBgXtpv1qEUvbY7HJ
pXUtwuJjnvuDXJaXnBM/aeCY1uYG1sPawuDh9D6X0bzOQkyAoB4JrQ7Wg9eueq/99pDVEG/Pj52e
4qTh77Yvagpu4KLZyKQrPfS8jNVjkQfNRs8k9hL+iv55cEkc6z+KFMnJACRSPkNeWatsfnT6BoEQ
M0C8+QaWRn63KSTXhKbawvjpGGzwOY7WM4ExAEzgQHwPWXCebaaNrmQvzduVykdfCvMaVpU4IU+k
DlMwfWBJ9100T8xswqlSh5kT96VOgh+6/CLqTPc1rqdx5xJm0FDUoSooR3vaza4eHgYLcGjG5nnT
mfKXhyvYEySAc8bVdXoxDLPY2BOeLkY8ZHvx8hjvTlaTp5w38dVSAzlbLT85cixC28m0YQlzJtKJ
VAOrHZO96vL0zIRHIToI3GInZygt/qgDVExB8mV4ufXmBcQprXTmdzunKVIaXmAX50lY+THEzn5G
MYDlN8MT2M3im61DQpxc5n0zxEWRAaBnR1o8F7+YyGNvO9sFLd5zHucmF09Nrb3XpdIvrCHCC7KR
+tq2zERWEgYBb6BX7vK6AGQ+3P8ZxoB/Fb3mfSV5aIjwQddL5tQtz9w/ttFikffwGnIUwEZ17Y+q
b52I1eEddSV5LxUwKlJeGMWSnZR3xvJ3WVAccCiR+zMxTzmBNUNNz2G/rUTwXMVIdWJWUHHJYGIp
ESgUSLCgKyzWIQnYliM2aDaG5xXfwyDDMw/WZ4VCf8VXlCBnhyV60OQhsk5ygydZ9P5FEczJfm5B
d2SmlziQH0Vsdwd2vx+lW+zV1DW8CzQlDZksJA7m5suYTeahy0O174kP3pbuVL0XBV2i4irmS5f6
bLCwTHF5LbiA+zE4sYJEnVdzidV+Y2yBDHUooGWyqdnGsUxh6TQuxAn3Xn3NwrJgl5YwUkLZhRUZ
PgFBFS5jIibbHVHU7zAlIUYi1BX0z/78lQ5x9VGGKZC1OpiYyyPgjQIUWnCXQyD4osXUHLpqY4vg
Me98mqG2yHe92+IDC8PlYENd3vXWWLwVlj2sXUYOq2Esgk06NHHU0rDtwkZFqXmkWmvObUJbCVar
j0bHPbP7wsXYYU8wReTb7rOuik/Yg8+KkJ7U9LddN9xIdNtM0otvCfGYB75E/AcOAXmWVWAUNueX
Zcnd9x55dDGn8y4kaOBvAOUMzXhfHttSDreqDRhqVIDxcjfI10XKLnKJx8vSws9nnWepjVsH5VrJ
5NY1Q/7uG477KooKL20NBy6wxET5a2LlTpPqRfEpnsLExunnmnpVEQsU9cOMss8eGZnd4dok/Rjo
SOLpJ2e09MC0bCsWmsZOkoiSxcXfRJDgh95/5YYwivPxch9ghBPKQsRtNk5OEBXtfWL25E/Lwcnn
P1WSHDwQv9QAzqZlO5eWztHOgj/pNL2Pbr1rXPOC8p1Sbkrgxw2CN5NKN5iZNic9mk1ZDSQ9ybeM
Yfq8YBIedP849ujI4oIFeBoeLTbaQTzG0UjA8G5Z+qegRpHoksI3sv4p/5q9H7XSfMjLGVOHkM1n
YQSffRUfpKr55oPqdQiK32C2t8R3o3fkbS3H4CLYS6+X1jiXw7QTAVKT0EYxk2yWsnrOjJSbgjly
fR9Cx/YTkPjiH0s7L6omfzrqvndPdQ6iElp+9tAasrq0I6MMssbIw4zJJcgUpVLiUxr5sj0bzK4Y
r3lXPzE/yBvCpVnYsDMchs4VZx0/Uqr2yNPey7ShO2eqslrCmWs0rY5IG3fFolFPufNNTRrPlTr4
dboh/oWMG9kmUZ7N6owuXewHeO63Gm7RHhZifpsIBu2T8WKMgE6Zf3A4Jmb32LnOBXZLusrGyd6R
JZ3zIJXjTlkieSqK0fwaZzCaS56Fm8zs/wlp6A1WHaZdMukjq+kZPrAluMKWhHFPmtCaPD1xBbxy
EQHaf/Ki8Ulk1pefqnpL8ST/ZWmKJXkys+9yaS9TOXCA+bw7w/DOxKp8DYkqGYFDeqXcWSWaSzhn
3AqMTHNskH5eTxfEYT9eabG7EU13KReuUmGmOdKxAVqK6/2TFsv7eajCtVm721EL/zxXjMYZpcMq
d+2YtLyy+hf3oL2QOtrnUCSvrY0zKyZQJu3b7yybu2PRK7GxatSKqZWf7S5LvsIsQAbYjW22oM9q
IHJbgbtReEm+MBe0D+7QpNshWDaks44byk6yqYjkuyJQ2o4+olQQKkGxnxtn37rV2WOY8zzPzaMH
x3/ll/qxcuWzTOQfX3VnTAoTK4/0m2B1llSE6Y5GuDey6sj9JhFu9umx4Qo+BwMFA+dR+iAFU/ag
7bzILEyPHaIiWIqqLdSkUzoDO5k0C8R73ExIRJzK+yq16D7AnkWiI+JUGFE2sGamWN1UbHFk7aJH
6TCSUhQ7o9grrF9l37CM5gIi6Y+3egwdJoh3WOCYvA7MUY9TMD/aKv32HKJqzCLIdx6zNBTQBPe5
TO7yL6TW4BwmMr7S3CY+FWkkZmfOIiJ776pYbraUDQW2CVJ8cnUzOCjj2GQ624m9ZXwNbLsKAzzW
6Hj71K6PU2HcXCxZX93E8ruxM3UInJFKluw7PjmXhfgy5Pt0dMULQHuoWIQIbT3RPTSA8DG56W6t
azKKPGH/7dPmIJAvP9immV2chcTf0M97fEI9XTXxjSEpiBvk4PfZXP0ZMDPcB0Pg7fErKToclNU6
szhcw+UmjOKV1bS/GZwaux++aH6fo0j1G74P8o6MgR05nChMfPRxD8hv6Kio70touY7GlTLRLMPM
IRfOLCiUC+cVVat69VuY95ayjUPXqvbdUX55Mnzwc02LlLDzCXnugOHVEU6beOMM0iI7QNGUKtZA
6xLF4i2tQTtoKyWJU1JzsPoeThX3/L9wRpU/Q8FaEdEy3/PNXrVf1nsiS4rvuLKal9zw7I1e0vJf
gw4KgfZc4lN28ojVPDEpomBzFzN5FraIOXREvq28Mv+jVRYSclb0XxhVMbGk7r/M7nHvQXpnqOPr
LTabnGkpuQiyCPBMSvNO0Cv6nT9x7VSjrI/kt1TbmDU+iSTL8p3L2tghdJ4YaddsumNl1E98NQP7
kbBeJ3Eq1yYRfEwle22szHLwn+Hy4oICtPw4ZpVAROSnBNgYU0GO00Qb1U8l38zckErj9jcx6PpG
Ax6c2NiN4IA7n0xFQEi40BSOhZ4xSAaKQE8tFUgFnNKQdbIpF1iV5FikhyA1zJchsNIzIZIxgxM/
P2fE5mDugmITZ+0xixM23o1RDH80y99TN4UkOJiVeZhNhAgsldgO/7odOAEE5SRvTIxrV+Xk4CUv
7avdMKB1B2jOEOXAMrJ06uiY8YR9O76ud5QwJdo8GIs+yTtPvVz+CLM4J2OvL+hBg42och7MBKv5
WHXWj46bGC9ExvUPlae4RwTFJZ391KrnSU3fDL4JQcfL+6xaAaJt9kOMTUn8YZEGl6G3Y3Jg01bf
23l+dGkUm6KsZgZ9LUOXKR79y+yw47Tz5MNOg5hy2x/siAbnHGI0guxrCEDNcOY+4l61+8TrBg6o
mo/NST8QknarNDa/Y5Kz2Nco/UC9eVdzQxHuavUMPPXDGJtTGMcWY6IBb/5gk43ozUejFGQSM7Km
FB1IopE6WY5zEfj7gcTN9yA38Ak6kwXKrDGc6aAJ7UOUEAC9jTO0WhZs2miaGVp0gxmQd9Srd9Fb
cs/2kNE72eYPDc/2Q4yB65onDhjKTIr3QJnXRtcO+5I65lzWC15mlm3efTORbgyXBJhVHdun0VwG
HsJlvrh+7tLTlfKxqnRxNBeCHp0EYDmaTq5EaIRoJMfuH7OZOFqsaTk6hrQJVjHg/hvjg5cJY2ei
BrvOhX8JKEM1nD4h8mlVTVP8UpfVb0WZhomMOmGNDmZBhSTdXbPgwwBUbqwYFBJKb7bGoSGjAT0l
I+aVB1d8bRtJSdBNXG/m0KKRnMicHCv2KGwVRtbxwXgS6PvixouR4kD5FPzOJrG+aa6ctQ5FyltQ
T894LqFATLG97Y04IWTpHmZDH/JB/tdGdWLZN6VsHoqRgEFK35tnWpdc+uqldlv6pRr6QVePwcFz
FYXn5Itz7GlW7Ahxzt7Umseum6dzqtL5WmFsCWlCbajSXRFldhKvIPbuQb52bAgrH66GzxdcDF+m
7f/EM7M4mVLhsqUvTP0BIhuSQ+jxNk3oNrS0GEmQqODtsqHXa5VDuxCO/GTxBGz4BW18FC/Es1QR
9nUH4Xm2WI/OVB0m3S7bKkdRUeIb2AkLjF1r6ccwZSPbdVftlWdzqa9jSCU8m3DoNWqre+Q3ammb
Y6vuN0S6vPFI0ztK97EYjG4Vh+YfGrNjOFKEw8PltBl2FWkMv4wvGAcbz2WB/qOadPITe3wRuNGh
SDjhalka1l6c4O+WGR67wXkyXVC7pZP/Sknhx+C8fCsky2THLHXkEUq10oj7LOKwt/F43yAih2hU
PL57DQzOzsY8vs4Ukuzhf3N3JttxI2mWfpfeI44BBpgBi9747HTnLFIkNzgSRWEGDPPw9PUhsutk
ZFZX5cll9yYWESGJgjuA3+5/73dpsVd2/G5QUkaDBxdgD3HlykovwuJCBnnwu3aqA9rIFlagA1Zb
4aqP24tWsuFYb4Y71dmKrLAubiQm9cX3rj5k8g2lgta27ufnebG7/RzNb27jxcChyt82G3RaqMJj
YkgQYVDYxLiwjiPi8ylJy/oykdzdDya+oTq+v53bYoS/AjYp6aPykgUap+cY/nLQNsdwebHRw79F
Kk/WF6i0L0Ckf3I0t9mOoxO0tLtjT03sQ+1BIFrrpEEiwL9swoD/TAI8Xnf2XjlfqZvNGuTa1Hxy
DGZlLnWX3Itk4ZHTzLZsb7FcVod2aOaeTX3GinvIevAqMz1hxU9qWjNSCQXB201f9dLB1RP5qzd2
0asEDbQUS3xCzZT0KEUqx9ALKanJzS/VBe5dlUZWdhP6adrvYcj77/YAFJWOGLvCj9kE/q52muRn
l5bTjbPWXQ8WJkjkasz5Jiu719mjocpdpo8uwl3Ld+W70FW/wj7T+MYnqkCdMW1bPYxO0SKzEYfG
3V0Gz6Wuo607SXEE2i+4V7vgLora4nkss/iyQCNY3QlUJFtxKHYECNfcD0Ze5vkUMBaOkIfA5pjn
iyi+CNOlvAxTdQ6ojvXilKYAK3Fp+7UuZCE/TEzBEuGMG9w84NalPs76V+dyK02w5zsxf/UJdZ5G
C//aueENv1VzI/tSH0xHQk7NZX0MZocFzgLOfGl4nAWx8beziSA4tuMHrYSPHS3q58WAaI7mMXoK
1hADWyoiAqs5FdvvSximjCKG/G+4MnmYv3i4julxAaKUaeD0mZvfrF1jpQ0vta/TYUeYc94TIkqP
k8NSIy/QttMu9HceKAe7Vkhu8aM9ieATO9j0g4pzUBELrz/y3B6myCWFGF1yxzljx957KMP+sejn
B7LMPDXkOqpk6g6z0bjHS8RNPFb5yCTnHGWyxOc2Sl843bzwHSVARSdzJcV77IR77Uffen85N2Xw
WMaj/I3mhQXGIiq6es/627jM8n0PDxkTt9d88+dJn8EG/opGzKj54CN0j5KYp5vwtwoFqUFt7tLJ
+3IXXsa11cv7hn2OqyDEj0YgPWPFYibAibTtfW/5QG+nWmECfB7KrN8RnyipUSW9rvqYHU1me6ce
i0GlWqoB3EXh56qeGqs7h23IYijgzMzTnvDcQC/akNU2DQ/Sv5+rmCreylcPXTFiUA2L/qCGKHpH
/s6gC1K96k5avQVWpXjCCJDUcFx5hRfWW5oHxdPizrgSyMuXT1nd52/s0cBGMcxyPC7BDSe/sQ9s
6xw3mqmIrEfETBNMoAPDVpQZ+wzr4AN9vj+aqvzl8z3nBQ9+HAtdrc65k7A9yUpSVGHFgZrO6QCj
QvUtwJyI5M0QVCX+L16EOURkQFz2ss/9sLxNpTdfkOCpURNt8+ziZ71dP8yOjNzWa6S7oaD3SWAW
54u34Ky0ECjHPIQrZ+UVVZQ49PxwwVpnyiPucFKvAzXcSzScW4VTqSqyT+gTL2oqbyjQ2+DlZa9J
s2se47zocj8/YJl49dkOAe8PJbMz2V1AEaxaa+tBu1WBcci4xb0zFQNnbvzYRYsdypXzZmn88YPx
/LFLhvwuqYvllWz0n0ajcOeOXvVUFlnAaJK5q5Ce7mkoj68jxPynek6J8bOmehSO7K9tV+GXHoK1
eIOowRSR2kuEhfZDlOtby9i4K+oQFkMRWGe/oxytg9V/4GvYQ9BL52kLSGc+YLygaLbHNydGlV0i
VXfkHpxP3p3OEb8xb/uGRSZsArSQoKJxoU6epW+piyxADqgmu5p4gPpkYqbbvH2NllWLc8yO4pcv
x+7Odr7w5i8S89LE/m0nWgkimGmGrg3H4F8Pm430nB8EVdcqbn9XUBZw5xD8+6RwltobvGjbqCdN
heM1f+mMqEhiBuWdrxLvEs68/g2+MLcgQsUPfhNR7zxn6zKrbYlf0oXVctYs3UuQg6EZ4NGi2Hzv
6pKbV2jeZrK7rQhN3dSqHk+GMlRr6spvnBHbrTs636wOGLjxqofSprzQx/W8iYLW28IZx5w7s7aK
l5zvK6QHKUOU3qLHfcpgywsn5MBkTZ/gUxLAB2UXPir67fGsluLYoABnyvpl4SnirwYbEuc6TLy0
ZuldNlS6+47jsh+uV4I7e1zSi69d339RAk0bbsmBvc05IFTVGzGfmSEAXdahl/UhBgo4UScfhOO+
a9e6ept1NgLyFo/ytxp7YNmll7pWAba8dFweoyVVd4wA4AQdyktSQdVkNl7rdi2ktnm8hs3KKi4o
rKbTYKcV37KsYzvRAHAeLNmCws05qfWPwaCym6QlHDfUd1GtEuJfnmAzurp7TI0EMgJRw17gvhBe
Tk7RaKX3IS3dO92QYdlYWYNGWkryjhMKc8BhaUrm94IFRsRdeuYKkelz7a32S3ReQUrOKcCBrjtA
l5XNaWxD94ihrv810499aqeowy64GCbYgcKMtJrQT52w23slvqPNuGYgkkV/eKiDF5teJPQNdWjx
w018ZZC5aWjFA0zypXGffTJkbK8nc3K7SoFRKcuLHxOoqxMbxiZlZdvFEgQ259LeiBoluLOX6GQK
+wFyUnPp8cXSCgQtiN5VgNZVK/w1yN9RPJG5J0ju7+P6uMtCQhJK96wvFIvHonSKs1tRa6JtJ7qE
urmxl9KCU4NamfnvrcF9PUxQeIAq7TsKhPd1wpM2my15SwqU7p74FMXNr9bBETutrW/1Me3yJ43h
MRsuqG3b2MHYUHOLJ+x9bXyYoXmz+YCAKjOL5rcezQBbY7/lBnXZr58tD0kFiy6jDJEUDy2YdnZ0
+PQwOkittXPE6bxRg33XTf54qIYBw3Ywfud2vRlF90xfEv4L45yRa1HXBuyLw66gYijlPirrjHrv
7jiNYr392QpDa6G6ez5khURWwMnaGp7US0/GcG0jDkrSAPZPjVnT4U5JV3t3RGNIQ7ZU2h5Fz6in
Cz85OYHjMoKHDLCI+vLM4QCxgcCnrbFwcpkVKS56EY/kPpfzUkH1xNxPHKanVvalwlC46WmC2Od5
JTBoZg8DR+djRpz6jk7CvTOa/pR67IrQmLiGQrwso3WMq6l8oBmhA1/p87hy/fjeIa26MwGMf0w1
887penFSIcJUhsZ4a4/Oh9bJysKzszP3hptdk6ioHyjJwJCZpKvHsOccQIp3K9r256Q8drSiul9g
Ru3w3428x92XzmeNYpI4hymscQuUFVywlMbhuMneq5YNoaG5EiyBWXa6FV9+6c73iQZ4nUxtz1Ey
mbHj9xH6tVbflwKb4Jiz5UNYr2dxpJ9j09CDlVrynQz8tqpKWJt43jltlD5yhBzN6n5mwY4rPeOx
uPcq+xRqcKcKMjo5xl+cYvZNXR01yKhTlLQ3ttH13s+mhWqdHvZZG6YQTiVBb4lI9hbM9lkmcIvJ
2KYkSTfeyjiynensNhkta+tzMf2a6+AQExgdBxXzqE2W7SLkrR5LBCl3T646fsaFQhMR5VJ4ApPh
Vin34Alk/sp50rZlP9Iuyxtg8J+y3H8DUDrSGYFEC5Rm69ksb1KPCbZJggc+CevecGzAOt5y7O7C
xj/2bonjxm0T5w5aDj8FcpYR/U5j4jK/JYc8ForF5JMfFWTy5tkF8kW9uhezBpiChF4a6Ensxek8
Zpvv2LzWUjnDFc796EqfwXMwhsWlD6nk9ZTPyaknBJ6ScmOSweQt80vEeb9Kw61I1QO4pHud1E+L
lZAiH45TGx39Rj0krn5ykkJuMPPT3Dm0FBrZwXPkEFmMukHt7TQo2LfFsG/dusg3gs+L8oBY/Na2
j1fapi7yu01MjqadWAZbT/rpC+h4qsGGOI6IOpdw5uCeIYEvNW3erP1QrPUjlI9tOLeHwvTIMzZv
PVLi0X5MvaXaM5IGwEk8gSKt6yomrOYEMeYs7sgdOKVFfQtAbhF+a+NzM0TiZUom8r2c+r1gxx/O
7exVkLG8nMKkUih4/91SPVIUQa0z5/UDPWSroiV4LpGSjr4geeDAC/3N3Cy7qsudM0fUfDfUbrHX
q8pp4zjYVjMDEX6zO6/V0HiFfa8r0BrYcWCbWGJXBZTPG7U+YiUmaNcBBRpHzW2MgXGvk2BGVUq/
F8kc7+gS+g7BixOCxKxUNUQm5ny1ZrOCSHW5x9z1Jdp6Rz9sQgbfn/eyrVH8FylJpgxm76uUaEJr
xLGwPRoy4gfBY2jqxseUL9w2Dpsbk1d3YnLudVa9rGroocXPdsaCG2zhvOQHIVkVUJ7KwqtKgpd5
olRTT9Zdkzk8FIi87Hr2eqzTmydsZiw3l/2E9k7INCKSudz7WUQ0bl0UDwvMfFs+2dZMeVClMd3k
37IS84KA9VBZIb3aQgd7bUHycySZGKzIcEq6AfmMrkLrzrRdfLTioLegioCSiKv5Z2FNZLY1oJja
gwUrY3Q2EkTESdecBwmafdRCzxr1XD0xT6qL7kXP26e0rnbB3Z07f95SQ3Qwbu0cqjKNtn0wPZfz
GqAV9THxoS/rUMAjjId2M8DkYzqL2IgPoLCqfsT6tHIPtEzMLl+kc5iT6Ya5pL4YU1nHJqu6K1cE
QrTMi/eIBkLaz41/LRMmvtqMb0bJ8ZS6wtB92hLdikYsgkuzHFnd+XdJW38NbBYI8EQjzJskebCG
lmcaz+c92/h9G4SfRdkz08URxJG2PVlDMOJ7XydXl6kMuSa8BmL8YA3bnjBr8vqEOrizJGiXEpzG
aVwUQv0yRg9gMXC2BLa3y3qWLyHZ3jvMdITDHDN9a5labvizXhKZUIyAEfVIrRndrGhKMBBwcu89
vNPkHhtxUHrIvjHpg59GSCY8I4MHYrHNY11BnZgNoxCnD/dn1Ajg5cJZbgMzAaVUfZ7sAz/Ejq4M
o1HQ58fU7mlkg3v3KHPPuXAcGm+NQ/0LKGuH1RYnx27nq5pMbTTPQDGy7hfxTMNxOg39b97gPDBG
0tdQdnT5MTB2bExFxKLkbY6biU4oHG457JlcEE4dPXYXLER3Fj/9bmiAw86SyrDKOHH9YUJ/trY5
Pt/fzlB7PNTwdG1iOt5tDgEu5tw4nuxLK1uC75lpYaHHQ3Lo5tUDQo1MBCiiktFD5lTLo3FKRBoo
pwxj1RSBU4nq2LSwmBTEO+kkDDLJUgh/fUTjTm3qvZFGE+XhzgAY92k8Kou8hYBXU2gcHG7C1EZ/
ZnvyVLSjouLBKamB1JxXkn4JHnsiXzusreLiNizL9m4C0YG6qdEOOE3iDrFQ+3ZBNl1C6XwzVZDf
xyPjEPjg6+gG5tEenP6Q5v2PqnbvXYsTTuqyMi58p76hosOiB5yddVGtFJsIES12+Z0VkmJXLfat
3SXnyAL8EPr2g0yn+TRUFblMDYYFIV4PbzEzbRj0exmA6u6Gi+DTSdL6RxVE31Ne4yKO2x1qwDWE
mDD1+V44qHzMhnuT0jG+sQcrO/S8HdsNHqzopo56WFuTl3DIma3L0kb1Lu1i98gU5O8hOspLlHr8
mRMbczZIw4fTzgdTiZBU4giaKobVTigq31MOJW6GCVQBqUPNbB6H9o9Wp3SrDiYcXhcQgGv9SPqj
IxK6i+cuULtGhpA/pACswnALCSZpwqudm+6NAeyR+qQeQXiK/JMVEefMOLls0qJKebP16ZcqElrP
lHmqpDtxBJ7vYe18VZ7DWto609FzFWlFMHe6qw0A7rHBzuderaoB8ez9JFDOK7p0OTcS6CQq54cW
wSrLvCiHRfEGc/Yd+XBw6DVJSLcvqAIFfGOGiZc2vnnoJ70/5f6PvNGsCWQnaTJdSvmjsZrifeqY
7OIoARbZOANdQ1Z+lmPp7R2nnB6q0r7vx6YnYoIeeVUjQvSGw330Hq/xFTev1CvI1mWTTWV+RjUh
OZdI5mHeiXrs7otYOC9FljPYAyFb56f4ouPAZdVA+lZalvOO6PoEQqS+0Tm3BwcE61fRexae9qQK
XgrD1ySj+vrGMX56osMZmmshl7c4cZA9WCB/Yaeobt1iTr8l+GZZUljWuXRqroexfwye8wn3oNj4
SZneO2H53ue9e8txZf4uHOLXWKgJxWAFIo6o2PRzRjgDd6nvBYmShzGBjeGoNL22XNx7nspsMpqc
ftCMTzJryvGs0yz72TUBrmBsGsEEDdLtEf3k3PTX0lniu8Kai31UNLtZRem+aWzi8B2s9nTSP9N4
6C7DiPqsclzdExf8LvVmeO0TUKAuysZTRpPcR1S2005DkHzmfoWbX9D6A23ujDv6Shbxd+mN56WL
ussshhXxMqR0dfamGfaeO32NJX6wJKfQ3nUAPYR9s8YZf1l66PZtYqrHoDcRq5wu4Y1l5496mJEa
hW8fwoq+PY5ps3pOK37jEQfCNhdVu3N0RotT6310bkY/vGkJjHd+/0vzgMPj4ZGUx9IKQXyIEana
xTZHsl+gg0YGV1umP6vIYq0wuv6NituvFqp+d0KAKg6V1etnTmDO3lYRFWIpVydJzEc6sHAcrYTb
xvepmyjml8oiABQgD20DjxwVicI79CD3Ijn54DPg3p/T5V3H2DNZJQctSkv5TOUqr4IWh/+pHdVH
3AcBjQosPfypLF+KXLmbJQKmtQx8qGWGD0XriOd3MnxVSpJHdArgyhWa8FIK5yA7gTGrn7GRyLBL
dqW0lsPYClz3BdX0p67ykF8m2ZbUqw7FSQ6Dx3bdZldFlOydswf7406dqVq/dLWD68qEbn9Swgsv
ZCndo+6s7JxwkEX9sCFFFGCE+7VcDerOxSM5QySi89EnTEG5AL2nJciusXJoLojJQEy8gVQa+w/h
0tn4TrR15K5YWEotVJ4AJvgs/QC+WYzRkpEhh+3gp9uR1OJRMHT9wBWIN9JBANYI7cx+9nytMVDt
vSbmTRjZ34dQRUfpBPh7R5RGnt0i+kA3YThSjXguWOdvI4tqkVap9ilvg5tAyopCsOm20vFnshhY
EFmZXlmPcsDLRrlPsU+YDZpIvZU0q578ZKBUEp/EdpiyT7IgrybhLAyVG+Nc3Z8h6UynznJ7UNue
faja+RtR/Pl1iq177NgI0zp46ZM1RVyJ9wFCLEXaZOsTsdqJa6A9ZXlX5u5zEFD1NOqWuu+sIDBJ
tge53QOcKqNjWYZiTxrzyeFV/Ti2WXssLBfKdAyIAGxFJaipKGh2KfLxxSnNI/4Db5uiIuKjXXey
M4qsoK6PtF92x1ZhP9a5+63+8wtSlt6TxMYBEnVe9hVYwK2zxsqDFLVx0/m+tV3mFtxUI7aW4Aib
UO8V9LTE2LagYYfp5MS8zaNHLf4rASuX91mNpFdZ9akeE38bKGCPeN3JklhweLwm9a5xx/fSj8ga
4MHtQObpRpafGGr0KQH7GxUtx6Yqo7khEXd9b9nbuHZDroszwwQvKbsGaLutPKYafCLseLueZw6m
3EnW2S6ChMs3lXMulcfg22w4NU4t71sf272MZpb5Vjf1rxjJR8gTa92NtBt2bNbnMsSrPmTLLV/s
e9PWzDtzWqAtrfNWVFCNtsjxqsif/q3c/N9K5/2/RmaV/zOvv8+jH03yD2TW9Vf8LXjn+H8ogeWB
m+7PnBwk1f8kszp/SE/bbgAuxQYZI/4evHPdPxy6s6QvHDdgDeGS1murvov/9/9yCd5JT/GrgLP6
Stv/VvAOrfsfc3eOKz2+rTY/I3+QK9z1v/+V5DsmITh5vkRjFKX34KacnWcxoYN4rgSN5zGWqJl3
D/dHXzn2BhWHlEsm+8LGFs0pXMEqs9mTe9ld4yZhu53xTZU7BnI7pEGvW95s1yIB4jUVQQw7G4Dm
+fxrvc0mj7hy5wBeORuIfE8LuFHgCkSI6Qf+c1MSw4d47C1PWxt7clSEhF6x9i6dHG+4DCJMSDaf
DiPZ9JrGc3jtwoU/liV3Ro2MYX971l6u500WskShs7PPItpedFZjBR/L70NB05H27h1Z3Mde92Yt
4WYa/VsLolmGph0ULWbi7LBumz0iX0407UOn2MdmOoUlaYXWPvH/4eJP5bCnOxubqs/5DI+d7B6m
QMifnvMK3ovVq4id2xTdEr/61oTNnmzlCRHrR93pu9Cig9hPL6YOWK1OzEyKkqu02y82v7LXI/Zg
A9YfGOvEMQfQH1IDMgb/2GPIaoA8+QL0vZz5JdQlhLG1NRCtdS/fyI4c5rI4d35g7INVozH7y2lK
eJdYSCxObVtf80Jcwp6KV2C2hy5rHhNV/Yzw4mwUvTgRAKLzWkarqM80Nnn77Ju71Iekd2OcjPFj
u4hDl+dnzwyPLlkmLu9bo15TUhqV9R758gDMFnMSGE9J4r1Tt5i/uEgTvuWK0i45Rm8+j/OD14K0
oYz3OdYwDeeXATypk8RHkDUYAXvEA3YHQAd7/D9ZgPu3XwcrnsnZPvEw/YV0OAA4uVRzei5m98EN
A+hY5JbcZF/hwMudkXWoelIih/BKSwzx0VEHPVcuWXPTxZZN7y7RGJNagmk25yXvsKSvUAgpogKs
Tnwq6Z0XlrSXtnOPUZBjDLQ+VKVvK0N7Y1Z/spqk8BGoKwNSwqeW6PahjZr91HhPLLR+9y4Glal9
dZn2oecRWECz11a+p7v4HgFj12LzTB3g89gX3CLQ+9mRZzQplsJryuvJZ09hcQIcwqdwtKi8LiNW
m/lDMIjsJR6xhE/kRfIwP6lsYGmKLV0LQwTdulFhUr839W3PRmaDo8ojOdW8WvxvjoU5cA77+6KK
t1M+X7UPVKoY2N776X2ETcghVztDQ2jKWZAuFCCW8rpFBR6XiF0HLPq8ONhJcvHqcItK1u5Jn9OS
W7GBz/XZoxYYt9EtFeucrfE1icS/G9FPhii5zUL7JEx+Q4EDVaWdetBmOjd4jSsx88oNyS4wYbIM
arfBmN2Rhzk7A8do5f2ewCexqDgMfEMcqziLEQ8iXbuOGuv7zOqCB7lgZmv761DcTGx+No7j7IY5
fs7UohHJzCOxlAv1liMeiVHAl0GzbfIv1dSkh8PtGnPo8nkXYLth9529w89wN01P/NGleTZVAp8B
3eksMU+x5Irm7JdZpFV4vEkYHssImxSHPKDE9yOuiS6GmIl3eQKZjH+5J4+M4VvX2XNqq+ei4/sX
Oi9eBp0la455yF/dj260XbASaTeJBZaI9FtyQW15mCBOz9NyS0PnVfQTeWXUKghKHuf+GMBs67on
J1hTTApqnBxui4gHAyM/N+7vibCMxVZW+d3JZnol/7i1i0dGH+AR2HaBQMZvcz5e3HC+d1qaDcEj
0BWM70Nc/BmbmIe71E3P7Dz5eDJ1wiUNxX+usSF3M4FMgcF9gPMrcIL4lfeTtT0qkM9fKeC0oVRz
K3KMHtQRacu+FXaNewv0hM6+GtgS341sKD0Ko4ODu4AdzzUU6Ye7xkOT+FygR9Tu8kyk8jamHhEY
+ATKbEKSvcHUz9eprLdu7x1ywGMT5nmRy9+LXx282St2vNam06wYlhidptbfA+T8rrPuEBTQGNp4
vOpenaXocD1D2qtGveUTgK8b+AAR9U2n+8fKra/r42gK4x0wbec8uV9WGGwHD/0bNMmE7CxKmGnJ
gycm6GQQaBLy5I0GubhuaRfr9xTesr64ccm49356ZTXBcr1qzr3Hxy6nuxFQIUei7H4KZ0QXCgkX
zgXwbB+AqkHLoV6mWp4S81bUZvrU8XRyq2e/Ic4QJJcwE7d1ZxW7FvZYuwnsYgagNlUwLP2pIiVF
0JfHnu6o4kXGDKtfHerQWzx25jtm4b48jU0YLSQPZYComI4kgKqWV0ugbLq3MZy/TkuQf8dtteJi
B897mFD6aVemsOiDZQadsHPh/ZxL/ugNCYmZA1zalldPpqwV62ytM8Y16eHaxzpmxgZkcz7OS4M1
xkFID4oBEA6E7wXDdtz+DBptPcu+9XL2vba4ymomz5+GDdwZPLpBcsg5jEF6MsF4dTOwbftpEtlX
62qSBKizzZX4cAiAt+25CAOwFw5Zhjv8WuVu8cViePzUshHxXaB8RYhurpGiAxTRY012mcCGtkx/
jH2C2gfdsBo5YVvDL19Cv6TbDq8Y5XXtLN861fG3ZULCqVizXdrMk0u/UcIpAa1hHIrqmhd9mpzx
IqoWWLHOwFTD3aBwaMmogO4b0pphhguAng3Lx4Ss25ENIPtbi+MQPRTXJSWPexynrqBMgoctSQyk
j5BgGOdDrArCcvcTNrxwZxGy4GlAIoUwgj3MtIg3GQ5/39frzZ4ZePLxEgqQR0QrrX3aT3OBeWM1
w/pE4E96AN4GYxHQ7QaPTu5fhzQdkxXvo9We1U813o1TjMQa2EaV287vuvaohzYN703hNuotS7wu
30qG2oVdY89Bph2gPSFh2HShZ97CQbhoKRC5JfER8xTpFHtp1IvyrcZvQBNcUrcDoCb2RvytNC6u
ta4t3i9JRYaARCIicStA4R7y3qKT2AvYcW5dx/WWE4uTaW2nozhpa1fEnlCCF0Li3D9ihHgYLL9t
V6rifvQFVgM+/G51MhMOOWMcbcEY9RIWpB68/h6xXb6E1SrEZKYx5cEYlMKTGvmtMCOGM/1Nbsgd
o3wric5dmKxKScm2di2l9uL3vPAyTHBsA21E+alXO8tHMQJBFpYPfGcXc4MFZybwQs7opmMva3FW
qxCYWFB25iIXiJrg2w3RIV4uzcnDb/KdnOJwDeuRVa8TUMtcRLmSPGclDnAdcZWRp1tiLnCJh3Xr
gs4RMrnzMBFdMm27BpXmTPFTn68mW427RE3AIZFH3I+mTOGzp9EAz1OImWqavCQzLNNBXfrJYFId
rUxdR25MSHNhDD2BQwWBH8vuAdMRDUfQi5wGhw/7bUI0XoL0uA0Ye/k3pDnNrp50Nx2kPzrIK3Hj
r5EUubIPA9l+zD3s1U1gwnFkwiACvPXTEA4hLx/b3Ycu7t4N5rMYm5aM0SNVqDCo6KrWhFjzpfpV
tPXws5co3LiBe+hLsg29a4Iy99XWtBzwq/m2kEkcwh4QE9Qs23muA35zu4jZEYg0Fs+ZJ/mU4jwv
Tn0eeMCQJHMSu6Lxu4tvCnh/N+Gxb9Nq16aj85NCYlEwBo4rQmK0E5ycEbS+gZkPC2ZY5nDMiiQB
aupZj7NTLGTC6BN49/QrvG5WJIXb/+pY3nt3Xpz0j9nQSNSsCMP5xldR8OliRQephzP9nmx5V2xj
Cp7IR9pNiI1G83a28p5NOhdYPWvjyk/guMSJnNGj7ZuUivn0qQhq9mHdVPJYhKx5N6MIJeOI7Ytz
TFZlIfFeIMTjxNZbBiWetwFe68/K+PI3HZPyF3l7FktWPckPZ5Reuu9c7eO/nBWxbzeLR556NDoX
rGp9+zeLO+R7aQa0UmTFjHF9qSg0NeRlGBK8mgXQklX6qWoJWECSy9rPqV37ufTY8/F1tQJThs7E
hwRbmVeSCDgnSWcmweNjJeh0nj/JpobRjZaMK66qA3oyYr2EfJt0wIsXCyD2BqdYFbe2nOjmbRbb
vRmMJHyCoymCmehn42E22od+O4TWtBtlVT/G+ALInfRp/FGrJvhlWyx/dlxqQ1vc7Dcs+SIoMhup
xiE9sAmbnnLhlo+cn/sf1jxiADTcyMkeLlfDJoxntt7HcVidsSU14OBCh43aBNx94hnp0YqnC5K5
G/Zki7tfBPI0Jad2TESRTdm9qZSHTUMhjm3zosF6TsNA4m7/pAj9W4rN/6eNO5q6xP8eqHRHhP/H
/FeeEval/9R1pP0HLVGU55C8YEmkVjbS3xp33D9gJTlawPIN1r2m9/fmRY1443BEs6k+l57tKdSW
/6PrePqPwJG0KWEXRf0V8t+rRP9HWYdVoXJxdAnfWxWiQAf/JOskaTebDu74ocZMC8599tQHRhv1
2MxCPcjGYuHIWEexh87nkGeN3Vr3fuHCFM/t1R9R52zj/3L1/i+lUTa9kn8pAeIJKmlmF8TIhJS+
8vx/+qEcR5sygqO3TTmnvMZAnL+TlexW/L/bE9TJmR02rk7sX0OsofRXbcD7wSlang8wTKpf/+Ln
4SP6Lz9P4HrAsDQVSI6/Mqn+on153jjExvEjVFTNZgk/jMu7Q7By2OC8JWGbNuwtfdc13a7BWvLp
Dvj/oLZGUuAjbSqGprwFGV3RnTZvo1hXP5IUxz/Lc0N33b/4cf/L5WPdwMcqEKRsVzn6ny4fD7fG
bnhCMqkty3Cwy2p47UHC8Gqt5+RnXxRk2ApJGn7bt0PTbyM/cX+oJICQ2oVO8y8un6P1WvP191Yn
PlCthXJdJaXg40SN/McLiJtq+RtlZQIHm+2Z4ZxpZ2aRPPoFhMkt6AgCOqEnOrwSGTmUYxpMAmAl
J9yE2KRc1MGXS/nbaxIoSNRkQqplgWaTJYxbb7iJjLXgXU6Nh4DoLjZB65K8ec/C4alusvwu6rxR
b6xWpPm2Z47PTyQl2ai7fduq3dKW3ttAypNQbdfh3KtNGTL8aaiF8Rtn3/xZuRMfOsxAW+C4Z51z
18yxnM5405Q8gNWIfrCstyeWj6GKT7kYGJKzOV+gTEceFvUc3AS+ac904bPXNZ6BjBJZXwGzBoxS
YCDtjREu8d71jbHzTTA9ap07/8HRmSw3rmNB9IsYQYLzVqMnWR7Lw4Zhl8skAc4DAPLr39HrRS96
UV0lUeBF3syT/CFh6YMt79UMszGI9U8y1uJvTehHYBNUFu3NibLXrOw8ggtxQ7NoGtbY8mlwWoA2
EbbdpGxJJ6BETYu2Qw7vyl3hhu48VyLBAmEztMQA5yHlqcsZby9Ek/qIDSulssXlmnLqnZHFHRDt
+SWu+IcecrCBNyIZCmoTepP+o0TWoRFQB0l+tGXqDle9J2B3pvIiEnfCzdn++cR2D7bt+46Cpj6H
zJPOj1B+9QOpL9K1yvlCGWAUI4ctnPQBho7eUYRZHTLfverI4hE8/2k1G6SZNzOhinFXRLrYxqFV
B5LvOJqs2juoSldYq9GunKY9uDKVdz2E5+vYpjdx9JfB/AyrjNhRlvF3mt2rBnMmQfM037apHY/k
l+DyYINqvM8hQWnihD+I7m8rlr3ieS249kD+uTQQESG9cYk53y5qRhINq4S9K2ENQGBVXmCZ1PZJ
8Z+jcKfqGEWL/l4Ydr5MD2XJpJ8xmOXPGocOIp+FWLATrs+50Krku8xC5CpZDx/Inecy6Jw7R3XV
nwZC6bnFRk3/0KXxEMB2+C3yQuUED0R2onVA/0y14+H4bzroq4EeHDw77P59MEfXPpuhddNGmb+d
Mys3rVupA25XZgZNNimeLQUkiXgJGxgBnqw/mi768o0P8GsWD9U8vjWNd5etemCDWpWHdtCM7ZFN
/dtBS/9WQTu1sLm/Wd2CWZ1T5B1mnj+TV3n7XjLhsMd7GLzGAdjrdIeUQG60KzIcf1AEqvaTlFt7
Q1STnAeUOgzfBQYOcxz4h/6rpFd/BlwOlm000vxJdFfa7DaAOEnMnwJNl8u0gKVfxD2Rq5wEPz0g
iVOlx3FiV7hdbI7z1Vlsh7Tmks05RPhaQ3rdQ4i6rY3mEAkvCX68BKga907ygac+oBRjN1Dz2DxO
yN2/uR2G9hosBnI4t37Cront3yENDwE23crWdx6cCHucVgb+27moPHrolp635zYltz6dl8T6KC+r
o7N9n5BH+KFTxqnfRWlyPEtt0Q3x1jEOtW5koXp10FGiYBpFIXSr76jMx+Q7p7MDt+KUkfFL9lnO
yfyWT0YMV0IPXXiHJ2R2nrMyTsKrZCmFe7V4Hs66uA2XgWwNd6YF6FORWfSUcMlCn0hr0freg/bY
dL9ltgZj5nSJ6hbAG3SsvcILDuY/rasidVzj+LKZXnh+NoRrk/UHvxMuLlJ+UQcwf1G5Fx3gKSct
/v8wHMHapK2WVHtyZh/73hi7Y/HoWfiAbRZtU6/1zD1zz0CwEdQsnPpZ0DnnBHKsqExZCVq7RRBS
ghfjR34afCL8SPwc5QDUh4C2nseIqdic+Iq8iV8LPV/fILNYSwEV4733NLV0ntyD8aVeiJ4i0K9l
ugoqJQLZZCyvSx6SbaPqsr0dGy904ZC1c9rg3++n+npMveK9R5qCg9E1iXczDu6c30tDGPvKr2ad
sbntW/c1kQ5blRwTX3OvzVqSazEp6P4lNzTQcWSFwRvuhbi4iRJNqkRamyMPx1gpm89WKF/62BkX
P/luwkSu54LiH7gEpJP4Pq0HR4hInBjPyYo9BQrITMXgMVrmkoBtkTf9IVtpuVtw6VBZrbiLGy43
cKvbcKWC2A8qQaISyzgtFhfONWDBHO7E1RSpqbifal6E/wIug8tpNvR83Rif4+Qeou1CRVPCDxqa
TGQHIfb8fn3562fEs4ad9pdyui6oDCc2mEX1vRYWjj1ZHRTxWAW6u03oxcADlmY2rl8d3Q3iPeq7
NjsvoqWaZ+vF6xKQZe4MKa1WFhfoYUcYYzqlEgA9C4AebNtSzyPeEnwgac9NdKjT6CWLyhqePI9p
wtupcoyiu8Nycz9alUp7pSDYCnhD4Yj1u7Xhche5bcrtK/Lo6AqqhJ8CTpaq2XK5R1TvCQE5L8mq
/eyMTzYvfpJ41fl95wpSxUHf5s9Iv96fOHFPrn+7xmz8kBSSkLVAjXSobfYxtOanriFdBT4xU+pW
rRfRDzeLvW7ybdKRH0wVNkNFB3knNo477hYinTkvXLcnvZR/e0Gyz/thH2UhSkt/r/lUS9J72veO
/azu4zUUT/DxoD+yeqQ4+RomMRP7Oh8lx2lvcJUO6z5b3Ie0Dn6Ble+rIEvOqaA7ZrXF1aplvgFY
j92m0Oe26F+gW16xz3zH+/E+pXZ9zCbxhHvPueY3VW/6rPNhHFRYajkDEeLVjSvda7Nm7+wm7nw5
vi3AHBNEPBsC/YowXpLly7Z2Xa+jYLyBa/mukYKKacofwnGBHp3Aa09Ve60QNONpTW9NtkyHYAy6
W2HSY4kgPiRPEvzWooGOaaJev0Mb/1Rm4kpCS9sGfv0xV8FYncjR0gxUlU54iNO838uhu60rMRz7
lpE4LZvoFRd7tq2cARXNIbgGtMHlC+WJwY6isCP13s6EfndrmrQnOev64Pr1eAtq4VpiUqfgi64L
79FdgBat7Y0R7nHEzeVAJuP3BAKefdhwLcP83K/dll/reUJBP4ggN5+LBqCCuKEufEdEa9oIgONl
N/9vJImBUoEQ/HQm/ozn/qTj38QNepS8ID9E9eRuh7E/SamnM5xO8mO4dOAG1v5hdGkajqSq91jp
OE8SCExeT07ZT8f6Spicd3ZGjigy9nqR3rtdnewhWwJg+FaNm77JX4MuuF2Q/nc5HZR7PTWPBM/Y
HlqDXFnw4WBpIvxexcm2wDQ/WL1zyvGtDSgKXZz0B6wSMLZmgjxp/B73NNGnOHB9EOTwfwJ3fkPE
LA+yqBEHUzc/9cxv7IiCj6yV3V041AI3fEjAcpBvKf/68hIjSf3XRpCJi8oArRy4P2HaFUEGH31x
GG1XbMvS/zMSGu8VfiryVOhY9KdfjYPq79ZM20MAPAOvd3USkcY55V9mL3lTWmoEwsGbXhzeOw/O
ZF5anTcvTIJUJNJJKepvKHXrXZ/F2KWJOjWIRE0rzEGI+Ta52MgdduunCwoIelZX3FVzkpAfoWSS
mD7b5AW70j6LsOBzUQueC4ERKKqq03Tpriza4rUUdffhIR8dy3G+XpD8bi90LPae620XlPNOS8pB
ovx3KnzGKZhH56UxOS9BE30lIvLu54SalA78IiMzBFNtnQsvZfyH6QAzQzVRjtcnze1UDAy+gjYt
Ok13CSfPxutYNqggZ+5NQ/UzIxodC28i5ts201cdx2qLGsV2roATaWuvOKAmvFCywKfRyyev4KUp
HCP3DnZ19t5vOh5RmSKhY6yvVHgA5skPrqPSJ1QOA88GF3NAgV41jsHtnIpkKxO4t6YZr/N2wq7r
XpeWdU+b+CAlvanZz0j1h1K0D+NQS66sLsspfuNEurIIq4Uo3vo+JDuo/AmVOesWxjteoMumj819
TKP3R04v5jWFv/4+MKwo2omeBGEaVo2sOHYQgefbwibt9RraaYc7tr8KCRFjoBhpZlm7P71KQBLw
+T5STEU/u5zpzQirfjivRajeg5yoJ6Na+CggDJwX171rUeKoDHO8YwBA91lAlNyEjHf7AffC2bNF
zZchsW0VgpYl0adXo8jEn4IEK9nqmnejTBqSBcxLoP/ZwEoZNBssEfdQN5Hfk/Y5cAe2/iN/5TdU
ZHCqXSRKyut0cSxsq/9h1+b6UiruKu0yENLQsNwyA/MkHfWmuHw3LWLiqYfD8xgknLteJ4jLsHEY
+GEBFW1+MjN9p4aC2jHK+5+uivozpaNQ58tMHURUojtmU7Ztxzjn72TkS1YUDLVR7R7wAdR3jbWK
s3DO30in/AnGCCpt3WTvSmCpn2q6FCmXF9Gmq2LW2/1iJIHvmVP/iQVNy8OTB5X8B2lDdps6YFQ8
ZqOjZ3ufmwL+E9ZQ6qe4lzWGqbupJiiKlHI5AuAlOZd9P0YG2mFTr8nBlONYX+PEdz84XvqrruxJ
YHb9aKufPgQWGOjwduAUPGCdlzuOjfF9tZx5a0wU3sQXOVh74Bg1bs/MzlAIKe8pba+2QTpTnUx5
ZsJch5Qe1Y91RubPjKZ6ZH3KGJTGt3LBMMrjONAIBt1gM/atvWeDt5acimKk/SfEtlwlm4HC0hnZ
f0MbfHDQo4Z5BAPdOwwulqaCyNuWKT3ZzF35DgmMlLE7EN+J+ByNjGGAzqygp94M3ykc3TtLAypb
LMLf3oJiRI66ufBJqvtRlHeFvmSE+2DQW5bdBmsmQFYAS+rgBFxqfJfLWZbDNSyimg7SMV7ZbgSU
n0QeCc+ssutDOeV39rKEnf1gORV2uhNNwejbHbGvTPwuCE7Pvp62TtoE4FsGn6Qmdds0F0cSi+xS
iejZW/FZUWTqbzFo+QfKH4eTykl14+uVwY0YNf4J6coPSWg9cLLwxo3i/psGO3734/jj8VAy+NMl
kZOKjTxt+k0dApjo3C59oUuIYyptGyw6JFPd+QXufTjv4Ni3wy1Mi3hPeSfhb+gkPCrMQuAXSQG3
hwi2+s6rQv8QcGcBgwyDy4T/yzH2g0/D20b0RyCkf7WXoAfL1suwzfei8tOah5bNF3KVhI6LK33m
+SINb7UBpEEupVPlnzCJvr3WWY4JFBpmcn7CDfM9fyJbytoLsFs7426IU5Ig+tef51PoB+WdDdKH
NF7eWTOsHBDNc1cg9eRElojTAzIuN64HTQaFeri04cChCO90kN+y6v4YAvVcNuNfbMAvoTUT6EvO
wwH4aY0gECSWDBXBH9xi0FI7OR+CcGIQbvwtzGzeuBZ8QK2AYfk7cF1b17jnGIcQ1oup3VQiBxGb
xpuEplGdzA8rbg+V17+mknfLog4xh8woQOX44J2W6AWy6b88T4/TNNB+wmUQu9+FT33prYMNt/UX
c13k4iqw0Y2HaXLD9HlFnv8bk/NNpuqHEMGlIOcYz/kvTd98IfnjBHdajPZAjP0K7hehYf1I/fd5
rtq/ZR4DbWiDa4JpVNP+q5z5JV+6r3B+nnX6NPTJKcwA25GMo40jUTd2tic19M/DQhFXwny0G0NJ
jLbgmeHl1deU2NakZnmbzM6vzkNOg4KIXfNYSEolAbUEbDj9qIvhqmKeHsnK9VF34q7Z3Jbeos/9
6PMkMe2S3lgS7iDbNhkq8i2YCN0t3k+KKul9Tv+l65jxamzGjo66oMrOJfoDpUG8lViTRw6eqHgU
8jZy13F4c3XS/0Fq7e2mNiOWlrVf7CFMwzZ6HxdixvALW+iMap5Kvh9I+DybqE9HHDiiPPpBHb24
zL2k72Os63uaRzzc6J0nXIbVGGUe9rdLcGvNSqbdpLPy0yG7RoVVk0QfUzopH3fS0iB76kJ9czEj
ed13s6VCobIBsI/Cvng93D2I3aPg8tEpUs9Zq8L3pFwYHPCHKJQKPFnFOdKuuUHWxoOSlfXQ3aCC
us8VygEoXrwDJ+oLasyFGYM6dxB7yX2Y2OxMaZN7PP8CVyiY4/4uuqBK8MF1xS7SDTmIhJxlfwNt
YAive6+mRBBHIIIq5ZOXuyqgpAeVa4PBJS9j3n5DPV4VvDufU9txypa50sdudWkS9csqIkLUpNM9
clvz3uXstbnv9cSUFebp+zHzFMS5nBTaaxMw4uoldLoTJOzwN+eGSghkyrmhlFUQY4tNfewYS8NX
yEs2d3CpalU+TjQqr7drGBZ87MwMlvG9Xh8Ti4FpN45O2dxEcvI+0B8z+LRsuu/C2jdooBRH8DJB
ylA8nA2pLOjQVX7VJwbHl2hKJwA+Gmf1rqXB/cvni2XN2AZY60hprdRlmWSp+EkZ9U/jRWaLMXNz
3jQo/q9uGzszDk5BLxb+kvyMcpD/ACBiIo0uxvcQEF27mcuk67ijev10mzZMwyxwlQ6uTapoSOAE
Brq6hi3Xt4xL1CEPq7rZwiTGKBQCNx+5ssXxaxoMTnkI6O8lRT0YJ6H20Lb3jQqmL7K1rnusZODR
8140WFjnEQogBmoMqQwiE81ByYwxqiXdBKNHFQlOlrLov6Z+iC+d4H72FwEeojrkIMvzouJ30ejg
CfmG2mG2DwsGHegvDyE5B/DqTiZS1gqD/lcIIjyJbNbXHCECSwNrY6oYF4eYSzna+ruf1rKn78+r
mwPEUtZZIXLxawkADnOjmLCfuSOyvN2MZV4ELZ6Pec24jcX0+WCqfssC0sHEyGX13bs2icnc4O24
rJLDTxbzq9xOwLqo5Woxy0KIp2zhIGj+GG4qwiHdwXMdc8HE9/rDNPwb935cmE9LDcffYDILLUC+
udgMdcAJTRHourOrXF+wqvTpll9cjnqG3Xqn/BqFMjBd+KM4nPptvPjmhSr2xbt13Jr0XOdPE9wW
t4+zf3NOERxq7EBzCrlOeFr53A6g9MhREjghhM2dUhRg8YA48dLjf4bDMOcUpfp5DIug5G70xjl3
cXJXbfKArI8Xqc1r/AIN2uhuLqvMox8ugMvTxORJOq7KT4R7vMfendLzmsRd/LuyOo+O/joX31N5
gfAXte++e2XBczTAXav3EstItTPduv6UFqLSztRTWB6XpO71XSgjTto4JdQEqLwt233t+DlssdFb
sbMS3MGlaZDjmOJ4+Bs6ab9qNwBcUEhpWVdyBKKDG1E/5NZ4RGjkyBPnJoYKTdSzx4IEzIXi6Emo
ucJUJxwqcNNLF7ohTLMFg8WCh+TktC6Fp4lqnlJIJUCNx/DBpyn7I29U+41rr3yoPKr3cCVohJHL
NRcENvi3ectVPu02C4T5twjqF58fN0qosXzWfBM9/w1mupCEeekuYbPG3iwqW94QYFweE39ycBK6
fk+/oBsgVUmg429VpaLsUlXpfdJh0b90mQ+qr6Rnerr4LlgMiKCpuMbw2P4hyCOw1k1L8OqS/HrX
Xnf5W4Cg/Fev2v3pxFozH6+iex2dJv1o+R5OcMYGd+M4Y7ZuPSfNqalOCkKWYLn46kZVlu+emyru
ZVjqn3XndP/oCmT/GtcJjt5K+fHDKGL/ES9nEGyb3ENzI024wnY3CbNXl4vqjeOZ+2mIKQ0tyAsF
QELAg7grNAtmJeZLsUJToK3NMM6eTd22r8Jzox/sKMs/thTcC1mmO/l27BM6RyfXi5tjGXGn2dV1
MlrcO4U7sCDK1ph9Ru6vB+2LniZwfC7nwoGCduy8bmD/0nfxOfGkfKtsWx/5vwZkpbOClHXYddlj
Zyxhg5Gq6n0C84/o5RqBj/aLHnefWhK5k0FPMbY7C1KDNinHd146SXjkAqLO+ITV7+otAwyXzs7M
NbYg6u34JZklqwmQYhSAA+UE5GyPdNRE95xQ2JAXdCb44aWrnlrKRJrtEurwkSAgfxJwpeo9U1P4
Knm9M9vAqKUZsUbi2upY6C9wMXxXdGMkj06qk39aIh/sZDdM647tUe3sK88w/KUYuJ6iEDEG520Q
vtiRDkA/bVEE6sUkkkuYTaJDW04cpV6ShwmEaZO9rrLKXy5uHSSNeSaxwKJybPADoz3tcDth37Te
CtMBG3ez14EApsgrkXRHHBfQ6ZCtiEmPYRR+dCC5a/qCdTkgMEfquWazSXNl3pcsDok8AoZa3+sC
8X6T+ilcq1BF1YPJWlg2pPHxdxkbaqILS1FjhYLJPEPeUDN9M5ZFxhN5jsK7GwdhRqASuOo47017
TypARtvElzI6VottIbwqhS8VUeJvthKm3q24e6LrSTjI3LRHa72xfRmVV50/FOsOXyomiGDs1JfD
90F6Q6ctRBO1nGphqOWzMSoi+WhDmTKksmI4woO5OPAohsCwO+BC249g9T5wrpYN6TbVvFQ+HXh/
TBSPvykrsOfJC/LnpnccGhJNnvymEsuxG0f6VnEPAfQD2SyGSZ8A1YbZ807vRY1RLh6yBxlwQRCj
nBWe3GV9jDs2cZs5lM03Mn78xGKdggFpKVrZhLLPFbmWhjrKOvPBqvduQWp3Fp3zUNfRmtOTg73x
iruG+OtL0670HVcT6M7FL/+tyyx+zNJP2ODnFHVfpV3wyYPDvESkkbugGyfdvPPrUH4HWGw13myB
tl0Lrm/EqOPyRc5xUtM3kTF9LGbg/eQESUinja+xMBvybunqMYEnlP60BHbxIXBFcN0Ptg0AU2mX
UsRuw8VUu64y3bWfkYFNuhBOxeDmvKXTxVzkWXcaO6LEK8JbDT2BhUxlY16G/oxTRHe6/jK0GKLH
znPj7+Y6Bj0sIR+gIFlYfNsyyi6dA15GvmSxoFJzSZZH1Xpe0V9apMm0S6ESFYHE4ecLPHIPLFZN
vuNmUP/mk2+5wGNlu2EUDh9ZZy2EfvoMrABmeGZD8F3Urhchtmz2TGl/vYTG80CftVG3p6mnPk20
YZBHkGR007rjH592s+fz52v9L+IIYIzvk/XZwfEI3yNYsa63gRo/qhgEDZ9AXn4NPOafDp9wfuti
ryNsE4bN3bTOc3w7pq47IsFYr+IuOiEdpStefljiXXKYudSL/TR6PWg2keU/dLgh+q/eXP4VuFdf
TWEYEdhI+d3eCywoWrbSybXjFsl8xUZoMAcHVAXnRhUwksVJXyywU2RxQeQjqfGThray5U1iXimo
4VDwse0Lui/p0SUW2ybPk8vmmNcq67RNZ7pLZcS4AopShGgfqcBx31tXl1+MXGD6SPlVzyF2SsYt
hCfq5ksDGNWIBVXSLB7inAx8561xPTxFWd2Zw5Bkl7cb3XwQCPjJ4mEd4NkfnCn0Xoe0CW9bHOvu
hthp+DkHDHRHGY39mTiYeimHGjoUYYgU2b6Y2TVGpatfpeuA6OaXQ9F1Ky4jKkr7CXM69eGxceB3
mEZisS04HG6SDgGKPCgwmu24rv2PFdbeFXk9Q4TxSY4GdhXFDg70+IOcGz4MfYFJtShMeeboAEdk
8papIa2rrzFZM+fG732NfMbU9ahJt37PHl6TzZiI7MOpRub2WMHi2ERBs9yTFyC6Xbt0IGOcHdq7
DtWVl4mL07q3Fn1I+z0N4msBUqCJGyAdUOnw7w6X30FkHroA4yvv0jHZxGtZP4eXHeIurVinc9Po
u79040LcnZ1SnaOySd3dDLW0Qkkj4XIgkwTvAjY8lVXKplQL53Kcwiu3ynKQ9kO/fLKtHV4k1ozs
GunJD3dUI1XvOZcyerg5uR9IFQdwYBuue20w29uZuAtfbnFxro9StF9LrC+RpaaX2Q7fsn6e5AX2
Aza6GK6V17nV3i6Zmg8rlHdvmwbih1sUQKJBh9EDvEKL49Wn/GWDJ+kS9/XDFZ5tVtLXJ8sCPh6T
n/0J2AMMe2IYUh7oMljfo2GpTyaKfGqHGxXH4BljxkDlJKY5ofTNT3y/7O+WOjUklJWUD9ah/oUV
j9A8QHNRfAixRN0mhYb5mMLw7m76sOZVXnl6Gmi1q9a3snYE/OQsxnEm5mZddm0/Ovke0tbKBMed
+bWvc5ob89a1TPLgJylfXQJ7AlqCwimWefgpFG2O9N4m+cgPmdmgUVP3whoYl6uhk4hiwnRtyCmu
UwMf0/OwDyczRocj2HD5DIk9fy8LwUqXSFK1cTSn50YlPPEEaJzqD0cmeB2BN+x3Yhd8tzAC6A13
RuyyhFuYS9cah8ZFjLT3Xpsjxwi7EhXlZuwyxXTZ5JxKL/XROE3sZwfOYTZaeMe63ULq6S1s/d7u
ODG6m7kGOwqasCRqyMnf+ofeHXrKAIqRfJxMu7o4ayrNn6JsopNeGMC40B+j+gRo0GY7pAoZ3rt+
Zt0rd0hITc2F77ymyEX9Joa9JK4Klda3vPCHr26BFLsbzXS54dEFFu0HN8H+EM0BE0vpApTa1GNT
t1cxBr7lAUeaA7Vzhdu5iUMu21xfi/inqTM+10gU+V/HjTLgIUXym3eh+WMwqQ6bHIABxbIjL/v9
muFqI5dn+ezKyOYvRbksn9gg/Hfil/kb2CSk+gRGLg57TDHnKFmnN9mHZDRRt4iyhsD5EPND+Muk
DVtLqjMMp69mMNyl+gkGCnIUIUggQNWFCNx2c7annLdhSIZfFF9d9jO8ymsxPUfe5XWpjaU2m80e
i6UFXx7SVBrIdzp8JuDF3NTkriUnRGGLN4HYgr2/XlYeyXBT1Nb5soNvT1o2wXh1Cfm/8qmVX8JV
8z2ciAW/tpZTtw8Sic+C12f5UpXj8JCkGsRvZR1vz6Mh35KMgRYhzMFdj3ZE7opaZNNeIwfAoBTI
R3D7FDX3WOdmjOtu1rxnTLm/qsJLtcm9FfKZzrrpw1H8LbZ5HHsw9lZG5mM4KzipKQZLf4/fTr3H
YQ9Fj9aZeb3p8mrkapGU8meYHf804Fj58Si7eWfRhEFwcltQ3A1+mk0Lxel9ahzzVC9xgePCLV+d
0WgHk8+ENin9IPhoZeo+duEUFAdFKTdfEvfM58xzS25LHrrxxtKtGfIez/s/TZEVDwhwzYcfevBG
Ri5Z0UG4qfnNsmKAmAn1jnmPlFmOax79hmFVO/9G7GT35FVqFPMafTcge8kJiK6wG+CE6d3ie95f
kzswkrDsvCzRArUO73AW7TI9Fd9MmNgGnITPKAK2/1WytfmoYA/xlAz8K+ex4u8oVV7dJU2KEcIN
J4I6ra0ZxBS7BFoFUdaAHliUxDmmZ3RTwbzmX+fY6D0wg0n3vHjkayboPQVVvnIr6Fk13ZRL1B6c
uMrbHXgYtlv0ILicIWImAmcAwVGtiWuWwQYG4Zv2eVnl0LjLQ1c12EichMS5UKn6qbIAQnEbhP4d
JecKPbmPucau/K0jnJ7O+kF5IAyRpF0+o3S0/XYIQursWFvU1zTURA+1knG0i3HAGgj/hlxoP/aF
Cwje8h16U9xf15MpHNoy8op03azOJahcl84jgdrRTx7F7o6sEECXslvoA6PkiYZoh82YFVwyiUiU
1MRUgZn/9hllpvzo56TfuwaaEEm+jHECBAyGgdlm9nXOpqUGdRfGv6NLwnmrwKVhqzJcICRY3D9Q
7wuf7IM3vw1lwrnoY2yi5qkmjrKd/TL/qx3hnYs1inLehYo/Qiwt/Z+tUjErjyVENrrUhvCTIng5
o1lLeVZJOMQHxQzU0D2SOsmOul/7SPToci1yOkZDIAwh2/+J8XUPqDIa+Apq8zCxSioZBBD0rixo
ntOI9a3d9qCjx9tyGdgaWru4d8VcatCqOEpHqst1+FeOwn/zySpztlRW/pT41F6nzOFybElm6F3k
djVieiPYYpMuA7aB2lVdpO1K79C6Lw/q3OAcd7rogrOjilFuGpZJejsMc4oCKkpJsRmeJ0OaEmAL
7atq+uXFZP9SPEO02C+n7p0H8FLDmg6WBEhp7AtXVNT9MrXFXVfV9gxJERsyhd+lIu5YMoE5HKyI
bwUT8aZw4uRTr5bgSj7R/QkKNnQ/PIr9CFPjIonXU08Ggp+7wsi21XPn0iHGlv5uMJe/X89kfw5M
YtnaL77YcC+vwXqzMta3czxV2NmCuRhxyFThfeNVy08daXksJqu+gtKp30bXw5toWeTxlVq28Adv
sWA/M9DzfyPkY8wKxGTnLadf9T2FC/1XQx7IR9DPeGImMJpiT38FidpF5Bc5PFnN9Rz3tKrCXZTv
vlHsU9kU4FfrYkHH7AiB2990KyzqHe6i8f+9PylH1Krt4tHJs8lXDrJdNjK63LvY+E65Jye+kjUI
9R6npyr2TG5YYfBvBxSrFtq+59UAtc2vgfLfrHSAyB2QRRCnFu9EuiGWh8rJbZbPArgwi7TQIbG/
pZyq+lxWaBOMi2yLaBnFEbL1OhWcXaeiExTD9Zxe8Zu6YDQiF8wLF4GnvJPqn1yD/n1YNb4WKFEr
5Ew3VOlhaCVnVRDNzbMf64AnksQfm1kDRBhtA59Tj2/vjwzJMmzBB8dv3sCSrSJPdzvG6Kgb7lHY
NSpMRM1+lUFd7sda4tnpJTrqrTvCo0RSpu9542vHAvum1we+s5moklmgwS+8qrnVbVxRMDSVSDPf
pcj79YbAa9ts3YHf2qUu2QMkwXYT36ha/J/eJsVCJyemnc2lkg4ccrXyWsoMv17OXudSYuELcR6K
aNVbTZHpByNx91liam4wMEjPPE580uTwEmwWpAgB3G3joiGbr8Yu+Jfl1BTdlcEQfZJC9DRcZU2z
iGRw5G3Kgv/VCRayHyq18nUNuvkx1wurXW51isShyONf1XcC7moI4C3ooM8SJMZzizmxiWC2Bg6P
PeV3b6qfqm+ZIdHvZkohAxo3FMiOOkPZ2vhEVE+m48J1tbL5gPWQ0s/LoEF/J4UekH23sduKbzG3
F0NixOkN5FOm806lgbF02XByXGwDK8ImV+j4zzDN7r8uCsBuG2SCM7kW8+LU/qLvCu76KydLTZQT
zzpFO5VUOPqYLMBAz2l+5p2V+ttJLONtkAjkywXpG3HTBaG39wSh1O1CKt1DpEfvhXIAk5y45IhY
1fGipPgzMavdT5q38wHgHaoJXtxlviEJM59ktdT1k+SPf8B/sjrY5cnb7b0U9+wuxDlQHbOV43TL
tMWDAzeSRk7eklb15Dpj0pjzoCO5hUubVPu4WOsFOEO3PCmT+6/TAP5rW+PNRaUtLjhVvB30LOJw
v1Y4twqW5iXrHM4QZAPor4yha/sfd2eyHDeybdlfeXbHwjV3wOEAyurWIBAR7HuKojSBkZSEvu/x
9bUgvapHhvRIu8OqSZplypSIQADufs7Ze21M5xExm8Q9LA3Te2vs84jAT+Z8u3qt85jlW3Xp85xT
qZfCIP13CdNObFOQT8vp0Av3y8zdVycF6t3Ax4hl3dasVqUvMUU4214MmoW8qOvyeJ4dlAsibsbP
DMvqF1j89BqSqltlrDDGjM1qBXxYWxVPDCbjfo+ekTAYpWIOhp4D0MZv2BvtoyVIwBxkCC3omw1N
zhC8ySDWm9FgPFUmmSQ+I2lW+CTUzmlCWJd5WQvDKY6JvOy/FeNMP6LBkgAChVMGKj+QmdeaIG7x
RLsSL1bWoIsfzGFmpGCBmkOyVNUkcWGNjs5tB0UHNFKW6Y1nJuQd1ThGoBFbBU4KC71PdO3NS/TQ
cPBvj2iFOc90coQiC0jDF9BxX64GzxCNk5OS6XAcW1LzsAym9UzrglqGzDgYh6TMtS+l6FG28O4W
nLOoRkPEDrBliTyg5XJaLwI977COWrZwIEq6804y85SEg0qR06bLsIHzRb84TSiet3HrShwvpl3/
DOGsqospnNxgD7NvBovAZBTbF+b1GrGUleZb0YXq1GrtsEIXYYegvib+ecOYrn8K07Jkmj+QCQR+
oVrYvSpr+BKPGtzGugTWW7AFmHegDxBWU9QT0AxwXSF6JNmY0Zk5jPgXyGCf2DVbO7hMGtlc4+1H
tgMwx4v2GXMwSrdyiQMkYHWOB2NxkEcS2QZdcpqlBW9imMOf85JTFwHcCydiXxQTy2YYY/LoRLN4
54WbyfCMqoClFCNEmJ/MajZe5qmTEl2MSQsxaNnxttqxLTw8eeCwl3rLapZhwMxZlRKq3ziTRh/Z
DrFeuYF2d9X1mEx37HTya9lM009Z28mPxQjFN0Y0HpkjZpOfZQYiFdABk3VF6yB/YOLasmsI7E27
OQwJDaxgFKTbkb+37JREErExJvQ3fk+IxA9J9QttN4fEuQGLFbJpBVhy/YD/nu9o78W8SLAO+ZXq
OEHkHzAZTgrHlLdz3tgkYCDhS/ywEg72I8AQCcPMCSeJG4ekQTAtB4FgID/X67Y+PtCKoWXjWhD3
nwnZRTgWxJ4CmdJZnvySID7Nj0H1MdhrTQG9NiSdLrntaoBwP3IESsT/5D3aX2OxyHNQQ+f8xKAO
ooDIJMUzR1vwdEYmjNgiyxT0PAVZ2ymqdUSBxCzkAG6T4dWXQxBsXWoCA9ULxh7/0xBPCsp5Ahdi
lNTs2E3xo7dzSXn1CVMDM9pp6Xw0kj3lsppQXhQu6Hf/E6PtWEw9+D/UT8FXt9Fu7dMFni/gZac3
A4mjxuYThxE90hgAEpjX43PIqfZZW7n+Al0wOvtkoNgxZbVuuFlTtFvyXxi/gAprcRfO6fUnJ3E9
A/2Y5WdjSvcBpDrLhOEkyPnjscoeqUniZd9VLm3eT9nYimFxKjbLOjMoDbVaAe5EQ7zQLaFDhYa5
omyvB0lwhz1ISN4SUN+uaHR12WW1ZNCdRQvlb9SAdvzU9jjxDNYjenMdDWGRZo1CdYQUlnUn9G5y
Ru4ZHA0Fj9wI+1FuA9v4xa6pcgayuZLPnNK9dj+jRH4KVFC6Z2TE62D7aTZbOCFZhx4vHJfkWBJC
ynFvbNAuZvbcGttmdLyzT1HQdikiJuIHcl4N1KjsRBxwAF1vqtx1P38i5auv7Ib04cjwUjrt8/eo
40wEC2gqqt2nYWRpD/oh3RU0D0nsSZhmcgKd1xydcsiJ+2iQ1H4qRctcueUZwb3gfWvdxGGlFyp5
7r2ueYoKhdSpZgX3P9GdiamUFGAsJ1wPU1OB3rs0MjRBUAEmn4p1ofRNvZ2cg+lckCP35A41NAqz
6dtvWaudR83sBngq0E25sQorhrk8Tjyt0TTBw+omitI2+oWTKasWeS0Y2tMxs7xnOBLZDql0ftVY
SYl/kOyNJ6TsTMJp9FNQkJxTnAFsm3LfY8TUHmv6w2RgY484BkkQ/aRLln3NTSNSexP56MngEdHE
A1RJWbkYHhFkGTNHsdqov+Lu8E5FalOY1a7d7+M+ZiZiIPLIySuprftPKEhbw2Z+RIZlaEErGurs
mpjJ/hEod3RXoQWIN4EMjccuWtRjpprsmnFy+tmt1fDzk/SciANYO++cGV29T8+M44PDLjBsP4Wo
JtJ6trzdYM7TxRzENFYFiWk8pMLqQDmTBYT6gNxTkPFC8Em79sw2aDUSC+qgvbbXCV+oy1UQTKGS
bD7VyBd616qQwhfjiiJhmtys1L3yxyfonlAh0SjtrRrzFcVtT6iIMTthtnrFYhr2bW7f9TQGiYAj
wPGeAMim+MCNbP7hRkbdTQPZkVJLjatdvPX+OunMAkBiDoJIq5n8tGhZTKPcGE2/74VRsZ7InCju
usrOBkQbt6GJ13Q1JC2Wn4cifcmtTJB3gDr2fEgbxCRZTXYbosdVyRynon7k1GTfG67w7uRIcbwZ
OiCiH7iq18/5xsPsYrd3PdvUtuQEsFryX5vAq7LrzHykzdwRCP9LeWcKX6jW/RHjMyEzml93xr9k
ucGGLkxzHcUuEIwhUN7VBx/lz1vqSM291LjjsRd5B350StW+YumaYBmjDdzC4GJy3EdoThglK6gl
M2Y2bxcNCyKuZEomb2/odqSnTpAhBKyCk89v+MPL9D/CH+X17/vwH0Wfk+hRdO2//iHXr39we6Qj
IVFa4IksrYBUvr49g1l67jiGkFE1um5mngQ107VzRmK7I/NH76j8bnDBC+yahvCq46FfzZsc0tQF
7XKkohklk7t7/06ZfxjPXcf0bKjoQlgkBNoHP1pUB4tlDEATGdIO0/fEG807g47odx60/sdIhhmu
cWrLftu1HY6lEJFL5jeUK/ZmdubmuahmwpIid/UTKFNssqVFn5ZnDvFOZFpCJ8uVTf/dA19ChdHF
2fVMf9VBfiYzl9pymecrtrbkdg7yDBAVqb7M2tLmPDAldobYlc3D+19arj//wU/hCsgQti0ciKLO
weORx11uKmLftzJ0i+XcG9KFzl0+kb2RN3m+WiFTqCeaAiL1Q2yh+PdaB6FSTTcF67GFxxuswXf4
tOWXDz7bXx4T7OSWa8N2MbWj1kf7FUpBLAbaAQM8jdXkoLHipkczq0nSuYlS4fDazylRh2S7JvSz
CjWalIqNmLcwKZKfRmU497QG83zzwcf6843y1vUJYQ/nNNgJ63P06mNBozFzt176bQYHzN6YWSSh
JUQGUNNIEipFhobNDCCwOLsxJ29yjgEIydDItZyjOMLNvz/RvwVT+X8Nf+tyV/97Ssr+qSl//MdJ
mz0V39vXsJT1r/1m4Br6nyystGkc7bqmZykbUMT4o+3+9Q/D+afWACQ8jz+lk+iqf/xHUZL28K9/
aPi4nmVq/qNtCp55lp7/hKVoyR8poT3oJtqCcvJvQXBB5r5+sWyFSwskiY01iVXclCbAltdPSVLy
UtN+oE3jxC2BRZ48UU14HwAB2w0D2XReE7e7kjCabxbjibPFo6YjIbWjx5EWe0mOtVvp6M4FdY/Y
q/3ujk53zlae3kzSuX51d/+yInNDXq0Cvz+sZXKv2K+UZf3al1890g3y67rtaNk4/dLfEmQ4X+qg
aD94c6wV3fFfi83vy3D3HYlYw8NpcvDmIB4KkpIcbH8KZPsArEo6flU27n1llZqDpKqwriTeSeYW
zjriMZfbiKbEBH8pkScd7e52R1swxxdoucfIQ/GoRRl+AnwQyEXseKEvmszGj3RKuktR591lgqwU
SiAUBbSFyXITadPY9uVi3+EEDwFXeyuQPgly1NSNu6rLLTkj/6vMttl0TLDdyngpPSTXFADV8M0j
MSH+4L785Vnh3pga+DL7oVL6YKHrONUrmy6Ij5AfPVOH4Lpxss9t6AyXWKdxENmqCo9aTfSCj51G
H1Nx5mLTNtF4W1VOmTORp0YnlRrNvKCxtit0Zd7ERNtRctuwKWdl1R98bPPPp2bdNUzFBJgeFJih
t4+4kmpcuAKeBBTvpH7gr9oVMR0vGOlHotfLjUwIQrOQG+NbzsyrzHY49Xij3I2lDNCRVKI6K5t5
/m6Kga5fNC3jWdsYV0kwXjFRMUYfA098z2kKCUQtKpeQCaqmTSlnqvr33wH7LblnfTptW9GXoBKm
AuEpfft1hJKt2/KC+I0VGnddEWQna7/yhVjRoiFNzI5OhVkFn2M7ZGSJfwra6BI2eyfp0TVjfaPh
OlpifhC11T2gxqkIZ0CN0wJdaKPboWqnmwlp1uQ3C1UGUe5Y6m3HCxiFWJgiAhV5yKbC3t3RAqx3
LRIFteNRj75zLbKykkHZnObHgtSNuQMT205TdbOMSNkCdHhoq42Z3JzRie4dMpgfe4t2BfFm+W1H
btxTL/jYRHglJglCVX+MMj0ijTJ3DcJ2+wbeg9t+bzNkCx3HMD57mTcz+Zzau7BsByiI51RXZT5n
xA52Mr55//avK/nB4mDbkK8oAIRel4iDQyEI2qYJBLj60arjo8YJVopootFQES0LFDJsdLobTaQU
RqG5RRICh9P3Cqs32US+weiAjqM/qGa4jmkVqJ1rCXlfw+0mKNa16quQfaTFY95FNpqUMLnw5gp2
c72ATNuNsoJgEJTHFbPoEc53zG8kVDD8cib6pBaj8mgh6NlZr/hLRA369Uw6TcT446kgr+MhG0ri
VNO0dKFMhdFFQX0dUYOlyV1H1YN8K5gb3HIcAeh9hRCZwYtAElCjARoZOIGsFDoKN5hJ5okssQOn
s44ZzPzMQPh04fRQ+1Hpm9XlYkyCgK4xOi0BY/AmTbg9tkum6nMs0yY5Vjq2rjlcXxktZ39ann10
XKc3Zl/TlyQ/ai+QeuwL4ta+6Dm3272mQ3wHmKQBgxobZ6IM+5zWc3WVTE7yVdfZdK4orm7NxXOn
D1699ad9uy8AyGH70bYrBPE2B/tCZi6pFrKjyMt4uBiSivPU8vQlMaiCTEhLb0l6ap8ZdYmL9586
+bc1DOCai6TY9DxTHKxhebi4QT4yAm6xZOww2UxfE5TSZw1pV2QeZCeq6+sj20bYLUgRyjyj2ppx
H10YXq12XsWjQvupOHv/Yx0Uwr/WIi09mG/S4Ztb9vqxX23IclIlswlQo95IdHWEh+koqdiRGLxi
dkxGPESVpX07beg7GD05TENu3IZl0MEN45iprUEcMepf0Y6WODViR/sR1ONzouUm8LQF2EbPq/0a
Z/AH24L9lxdZ88k9l7MUKFDr4EWee5U3acS2EMBiOdcFecbw0tEsHgepvKOBJUmgFG68xwBRI43L
jY5pXXOVVtXPKE8Ig4Z8ZmFdK2KEpdbIPo0CQ5REAaRlsIvx320rXclz3nT621jxIjY5GTkXSQA1
v3BzApESFdza6Msv8yLmaRIzPdFGw88O8Z1oxqMcLzz3zFMKZqmJy21P42s5blJWDywt86PZudFd
FiTyMY+lSRItI5HBN/Ri3aJHXe1d9nSSLbM+B3X6ucZF8uTMGXb8GUZYkOBD2MADjz7apeRfdimH
x16DdmKGBhLw7ZORLJ2JQxddn9PGy30AHu14oZ2/tby4PwLLbtMC5tvhUcrP9ETk39hPuHe0dk/y
tROCNEPAa+2rXedUcqfplh69//D+6tIcvM6O47BTgiyEeuOYbz9iy4TT6iPBSo5v+EtdW+6ZgZIH
m7bcF4nWewyY1pHQpdz1gFB9uJpfa4aZp3QFEpDwqDshXDI/NDjuFFqaJ0OuDXANDXHIc70aaNTn
eka6mKqov8DsnbNqJ8aO7dP+mg5lApaGbNHc6fPjxqiND5YruZ7d33xBRDHsUSZVIMd727TefkEj
jgN8PiNfkPbtdchzeSoQyPmipEqXjdOclKqLz2VZT2whW3qDdBrjndYDtBrUEOiW9Hex6tM+ePfk
H+8enwzxBBubJUySPg6qjgqZHImauQQ0pZJrzIHDziDWilbTcAKeIDtGpeqR1fCo6aVSoGBbHb39
+7//X+6OIxQAREGeiGXpg/c/xtoy1dj+/KoaX0CH6uPBgxScm+Hy0TL5R5FF1Ycbh3oCAdhaaL39
IYBiJ0YmmCBj68uuh9zxHpy5vUpA4V1WegRw3RV2haOnaL+VjhU+0CqDPRRMCOMH2zbOiElBZO94
mXxOy/7YWzoMxST8DMxwZtwWy8quIU2cPllJjklypIcKC2WZJfeiTiqarWXzVGTIUjbI2YhEC73J
3UHw+aCNt/I9Dx8519L4zRUtEV7Wg0eOQhOlDS4jf+TksS0gaUOh1sX5GLnLZzSFajfAFb+dJ2Id
liRMMIqM6qoclJNvq360sC6O0d0q22dQnK8cn0BE1UvQePMdL9aZgARznzON4YRdDSUdrdxtnmDh
uw9s2/YeaSKTVplhbfFt8PvkfMWKJAuM5bTw562SzF+SKB6vrHypvo+NYXwXeAm+hqRKPTLGcc8s
w3Sex46JJWBe2z5Pa3MNJCn7NRvUxjXURumJXBjIMG3NUntTu/e666fHapIFKYDlZ8q7QR7R2S+P
lEy4kgh2dgSh4PcT/G81VP7/pNOupeV/33bZ/ijypyZ93XBZ/8Lvhou0/0mB5NEfYV23MedzVPrd
b3H/SR8Fzqxa33hOcWsc0X/2WyDQsj7yZybLJe0Yk73g/8BpYdpy6qNJo13+QT/tH//rf77pIbcH
//66p/z2/fi15nHlFYSrHHpy8mAlKIuUPFqAPgiiGgjltRdvg66qd3OMXuLVPbn+vc6/vtTbRefX
pVzqXa4iJMfGQ+JsGjsA03rmsKYFvovLmXskX+k5MtTiPBJhdTTSr/yMYc09quIhOnn/8mvs06ul
4Pf1HRKWGC5wcOWuv130eiwgAefWzkeFEkbX0ozcnYl1z90n1oDsmlOXTthtRwAeiWx+hFLXmDOi
UN451uC8hIkTXJuK3AOUsTPlQJLatbdZ2LhgwaVGjhN4SfLiyJHJ+LMeaySLhY4IA65dbmtjrBrb
ZAButImauiBuomTGkZsJYz3H6eRd2Hk5u7qqg+fQmYcvw2CbnwUmzQtvACm+G4ss+vz+TZFyPaj/
1578n3eF3Y9G4Pqr6PWuvToxz5UIGj3TpoHdg9KsJ5XqqRhsLBhzZdMENhKtvpAMIp+YQhJR7LgS
HEFV4t2mjLfq7wsDGxNqaWDvjSgL9RZndfXSyqnCPD2s0ku7SDBSZ2FoJ0fIzqwXOZm2RJWSdvdw
z0aCkbE0PtsMCbK9MbjNdOx2Vfk4MXVDKq6D+damyk3hk0VIriaNTnbruU33kvQzIb8pg4KdwbcY
L8mdiy4Hwj7MU8BmkX0F/j5J9yLHFnEiABnhGcf+tmywGeBanLTZNRiGMXlvmkZFzTbK48lhDAqe
STARSzfY7MmXbnvT0RdAXBwDBIDlfsNg76bHaPjGihlQIxfa7JPjgIL1Vo3n0iOJt1UIDbRIJhRV
HLafnMYxYa5iBZqORhzpg68bgBIkiBRLvUsxluNtau2224olJownajCCbhM7Zj8mSMrWlNwob1An
kz+uSFyYEGl3uBSZ2ZF1gmQwwGqDektnt7FGcLBzJqOQW7PnmWbeSSzqcSwnz3zhC2v7bA48TQ40
zPj4Jg1cZ7wIQsML9gsMgXgfk1ya7TOeCvC4gpSvk8CyMsb3A5X1rqtMoOeJTBYELfgXuy24BDSm
oEObKzbYpeT45oyeP9ptoQEZDW3w3C9gwvaqswAa8SPNNBCNWq954J6Ktoy/MeGKIncJYU1Byu0Y
puIcS6lO9mJ2xbB9/+H/24KELtxlXkixKH4VZK8e/Tax53QQfeeHpeMdYRiFPbJ6ulL0OMumH7EL
LkD09gOGjo2Ly/jn+9d/W5L8evU8BZ1N09SlgbZuDK9fvU4aYZy5GVZ+bH079HPqDJRVfGoyrT0q
JUDd9693cP7+fUEb9uYahcvuYR8chnQdSfSOHLjHgkxtYAid3yCJOoub0n3q6wkiqLmobWejpZ7r
QZwwL7SeyxHE1R6pE3O4JMj2i21YHEqS8EMm+VrgvF2LFKdvOqJMoQRpeAc1Gq1Zb6rrrKOfGzAw
9WbiQ6lId6NIQQiGU0xIWDhFx8V6YiV+2kQI2allX1IKQwc0xAc71tsmx3q/2K8F3U3bY+9mtvH2
ByqMFoeg1Qu/BY9lQhMY8SA6azbjBz/Mn4vwryYqe5Ln4HD9dYp99SSiMbZH4c7Cj8pxuLZByrW7
OsCdkavW+WEgASdXNbGxzQssFZIzdsxurTQyy43sMcpu15n9Y23TJNj3+OXE1kEIdJRj6McFgHCu
/eAj//nsEptmWVSqzD4F55C3t8a1cRYMEC8hLC7Vs7RKuDtTkO9jB8ZaTLL60Qe36K00ANC6glFP
9W4yf6JDItYK7tUtQpuL99tADkBus3ogh93Tm7jRI4TqcLG2uh4LKlf4VlcJWpEHRDoWxC4scL/P
uG8OUK9PMW+fCY4uHF7wWhE0IG0aNYcvbYTKWVYyIc7KNcabjBkbA/Z0vv/g6/7tMpKECJu+nuvw
JL79upamrTemUe0b2Chu5zqnWMvrXN/GfTa/9KoK9h3Q0c9zq4yzuU1ChkOiQAjDISZN95EmXxiv
lohunbjKbt//dG8XzvUeUIZSLSvThN1A8/nth6vcxGxVwIdrMAWe1LZr7KZMRkdFOnwO+zTZuWpA
MlWn0Rk55+3dv391Ek9cQTOBMYZaV5FXT0LcmG2oel35ztLJcNdlYCHKNIYcAj+6xXBSGhcpYYX5
FmdAv2ucZfz2/id4+7r+/v6muXaSrHXwcTiPQ8QSccbjGRiAiS9+V6EvYuhVT9eQcZGtJBnmshkR
1vuXPdB/rNe1BRpz1BYskoy8DjYMhNDabHA/+4D+y5jwSyE+Z5BrU9y5YXrBUc3ZGS0ASzvXq0hx
isZpH0MpJMwYAX+1J2o5mrbvf6q3K8GvD+WwebGP0ndF13qwaPOMCAuTBSbLACKPo8LupEfq+KBw
oZ8NUeN+ef9665P/X5vEr+u5HA/XRhnHeHxwb39+FJbmQg4SvZnC8rapAWMHEzhm08bt7rDGuztZ
RjN53p7+4P7/+U6yBP3fKyPAeXtlTEkFTBgLA0zCSTG0g3QXOOD/3v9+B7v07y9IlbS2gbmvtjy4
oaNn68yucR9lQDKOQ+LCL3CupX7dy+K+z5xm3eqe+1Y6e5W3xiZCVPjZ60JxoWbpnbZ5mZ4kjSqe
7MF2P3j31K/G/sHtBz6oWQCQmnnCPXgG+7I329nTiA2r8TqkR3kToxVeDS9Zv+H03WydrIJLsnQD
57dLu893zH63dmIcQZRBrwcVJmV4uTZUQqpELPUWWXQbaFhQ8SQq4JfcLBkStZEyym0VJqApohQm
uI5sL9mhTJyOqqDKjnjwl2sVel+SUITn6zwg2GGqxrbei9i5jnCtYsrn3PbTjrzoURkTcUNFF8XL
TthVuyacCbznxVTNL0YU1NGuG13zZOxt2sL02IcJqaoZkLGpCVLCmFJ9VTU4PqOSLhgLAOM1bTIu
fpYOMMIZicvBQa8exFcmTE1sRBUtWFFWXnvCkRmonOmZjOshvdt3Y+mNgd+PdSI3jQqQnxbzjP1z
5XwQnz7lZHUUq0v2dEYrvYeVLrMtp2f3pwsZZN64k64ftOw9RmrUbdM2bLHobWz61z+Y9SG2tGzo
l2jEjPgUmDqH6dAoIJgMfXePL618zIK4/eGGVg3Dws4LMtraBhoo9J/ghGcTQDjt/IGGVjONz5za
cEosHIjuhSKSeq/JGmzAsTNmgBIQpOE+ASywMuDkfFX0mfzRu9P07MoouqQ2Hqx7uJfxl9hxZiqA
uFUXuH7IY2xKkwStmInFyFnUpN+WGz0ogqDL09Q3J9GlO+2UmOurkDVss2o3XZzLunYvs8qKHyPg
fpfOSGPBX0M0VpdtlAJmIbmkhi8ceUeLhu3hl1VFIpmEigKDzbZOGDI6JArMjM44Jrjp97lPlwcV
sKhuhtEOTrDGSHIhx7mTflrNQAJr2/D4EbM2ecAI2j+BiPaUT3yi+GpyNv1OKTHX217my0+dOuFj
lEZdsU2x28ODzohfweNXWPeNkdZfy34UN2Q4ezdGxmxpK2YrOc3LBJFjWnDjfdMbPQaQepkAkS9l
izvRIleC7+W8SMZ6RH/lZGRivlTWqZ26uMWpW6jgG7Rlzc6s7HA4C9VAiYgu0TWPWsTC4T5KRth7
XY2ZG8F1hQUe88uwmW1gW2mHs/AkAaQHK3M2MNX1gDXiUwA9TbrFNtXzlAa16ljqI+pTHCP1k85R
0DKOX3X3tAawQU1AbiRYlan+qTCl4KSxKnwQ4NVcpPWpO+xy0cPOwR9C58MkXDHdpVCC3VP8UQr+
SJoaJ8Nskm2ZRtmcbDp2/GeGYoCmnKXW1Slfv5ou+9kO5VEazRzBeot5CnyAKWG8G8gV37FYFPEY
MmCCHamqXWMZbbsSa+Kxard9IGbYUS0PyyY1WqioGepKHvGuhJZvK9wBUECsy5R3kChT0WkI33og
g5R8CqAswSICc6sKlwe7Jx8A5mrqXWLob11QPCHOtYHXvOJnjLvz2ijTdhvqYgDQmMAAxfoTmhCj
XNAGte1VNUVVoh/GNjPxqzI5ZWJaBMmjAsY2Izh2e+MkZXb4DYUsWKBhbvPv2ezU5LrUzNR6BMf6
yIgNjx9+DoqzZgmB0NOHIbpNNzEpgi5J15sMB8VX07Dcn+hrg8fcLpb7MkeAzn2d1hcQkPn9PIMG
g/BQucVOkg1low8K2WtaB8GDtEMOXp2V4kYPItu6DiXh4ns2RLs7Ni1pXmDXqdydXrg1EL0zAgSr
oaabUAH482xSubcOeqFlW1LpoS1K+xHFNxsNcwKJplvNSY8ZzLSb1fs55OdxzDB9P7gdZlB8/+IM
fOZyvaLG70hcWG1qmRUAQe0akLPoL8LyGNFRTESlMK1p59oVCZ1dQX5NO8HyJgrKmva0g8JjuZIR
NwVn5++ou0JQ+umEp5wnwtvmWSPVhZxJRUC0kXu971COGXu30xy52kxRjqbtcoPWqvghMAV/4f+g
frZGQLhwMtXFVzfHt46UFXQalM6Y4InQImhxS+oJHmPGd1AZIrhzmzFr4lsZe3o50yijt71lWsWV
a5Jh5Je1Rc9QNJ6+nYJ6fkiKaSD81nSnL6Cfpup0bnlYjlXbzyQ+DY09kAlAB2DbQsjJjsFxaRoz
SpX9Ro7j8pM1VF56GHRoJeFeAA01RGG8XRKrA1BUwd7vx8nhaNUAJ2JyX2ZLvx/JwAYCgQMrNa96
VtrxPIp0e03ewBrrRJAZIb1Jhli3aSYc0CAj8m/Fsji4LANBN8pvypSx9iAbNR/FdZhbF3LVP21k
Uib2NoyVY+wsk2RKf45sVBLuUAXBHtsZXGNVyYh1Q0btKW+OBnnk6eEmLbEWkCGvH2pzNm6XkvnH
yZLl6YU5EVS2icxI0Gy1+r4/AhO1w1ZunBODWcXHKkhrkNvNbRxotgt0Lrm/1O1F7hXtjzzLqi+y
Hq8xOvJnlgvUAeHaR0e8Pwso3BrrtJE5v7QoVd+eJLOS1xPD4OjbZortqOhKfDrj3FSlb9tN+hLb
Sa8h5JNKkpgTuaCTsx4Rgr6KIIam8Ui7VrNiAmJT0DUBIvTfmiqrkExhAy+2tsfQy2/F6lmhZZP1
H5z5/1KJrIN0PjrtXtTo1kE1Xk+yytHT4amqwStYENWOKvg13ravZPddOPWdim1cXJFMmxO6S+Kl
stV0H1sTbeNBFNZHUhiu+kddQD9C0SawXMV4//DYTJK3LYuUxCrPY1U+HfAy8AaMpfWkXU0L1qti
j8x604gfyOoLY7+CQg62G/P8wxo/EfujK4cbr8DRsRmhPsv1RdZQilM6sFetJaMfiBGjHKoRxBzU
6C5g5yAxh3m95MzBl7Ty72Onk2EHAkIVcHhM3geoWMBEGy+QpyBv69GPUYUd90Sss0nIlVOw6lrv
+lwiHh/LGbErj/tTK4LJ2kKdtn7SrhVfsyVUMX7ouof+QWJp6YsRtQvQGRBU6ylkhtw78sQdL6ND
JLkOc/05iyeM71FgNV8jRkl3lkxJNc6LoW5oUsfFUeaGJie9rnPqHSL73DizykRhBw57cMlaw3fB
15r+jNukhiQfcxYggIxO+lZZKs82LYEd54Kp1zd3aJanAednRrrB6h11gIoZ2wKDNnj50YBFhZ8Y
9pJNgM3gcwAi/rsgbRDsFPKULOzrL73XyHDb2w6o8ryjOesXrZd9C0GVspbYZbYzTIxoR67Tpj+J
UQ7UMYFAat9xfGQpWjDpbBC9l5WPGJgpM/zL7opII4AuNIiyc7Ywt/URRFYtyZ4RbCkK2uqCkyry
xaA00hV3H5Xe5v2S7s8SWWvkqTZSfNqJlMlvX3e0M24v2lUS15B5Lue8QumCcXQugIJV2Ok+uN46
s3lbo61yTDaLdcBv6l8zn1cdkpxjjj02LsuyCbjM64z4C7YjCKqqZM1//7v9uZTZTNS4Bm1L0/mj
Z9uXhgcatuxAuRClyzdFdZwsuOkqxzijuV3sSCPArg3S6VIXnbl///J/3lrqcMaqtB4YlqLBfntr
JUZ2EdDm9JvImy8XAs6OEG7gc8b3tNcIfz9oCf/Z+rEt2h2s3Y5l4bg7KM6raXFHSGYdzZU6fHRR
SGOK7Kc93JPqM3m2IyfDILt5/0seyFN+tQRYQ9ELCPQaWG0O9gsGRFB68PkTeR9X5xmQ+C9JK4bT
ebU4Tg0Vyhi0ydaI+oD5acH8BEKDHyGzu3z/k/zl6+OLIxyVIYJG9X/QfDGK2KUfEfFBSsBobd7p
nTeOwzEKW4JoImzXULjEyfsXtf7yjPE44z7g1XERDh3sNoRaORmSnBbsAal7BU+D8iXCZw/6eFV0
+w51fwJjmgz4o0JPEDYgls1PEUF9Fs2aLi62SwVDdTd1S7ivpR3byMGh/XsmaeG+6TQUKGp0R1So
lTS+CqvliGxW2f0yV+k2jBK10ifXrA8AfhDASrktOqcrNuAOSuSEpEgAWcR7D/mXdD2iwM0i3JLS
gBmvrWdQSSHTxPaIOLKW0ZwwiDsU8RTgY1ghRe/frr+0qRzLROmGw0PwSh60jhkeOLlsoFLleW7+
FBKKp2+1mFo/uM5fGnEOHVj8egxJ8H4ddIIMrtwh5en9uJN4ATjYUlIg/cI5Xd4EigrT50TfAG9r
SFB6/zv++dqj+12decwFXI3z5O1rj5kYk8sUMUE1I3nkEbRAznvi+pWHuZuMqPGDA89frofTwFT0
u3Ggodx/ez1U9uWimrzzg9BbLtnR65hx/BRcdbz8MQlTc2x88BX//BkZCuLS0RbjMGRzB5vGKloW
TtWtJz1IA1H3v9k7s93IkS3L/kqh3nnBeQC6Xuj0QVKE5jFeCEmp4Eyakcbx63sx8nZXyBUldb53
4aKARGQG3Z2k2bFz9l7bR6LA8wxd5/Of8uPLRS9npc6x/3sGL/f7r2b0Tde1Ngs4CrDsknc+3/V4
2ljKW+2xr+h4ONTkJzQrh61Vafnl55f/w16FT83j+znUYRwR319eJ6F+wYauGAgrUKO9FVwC5Zxw
H+vN4+eX+sNNdGhUM1VhwzI/9G91COAlKzTf1Fvmm7RPzBjEuddsfQzboZMW3f0/vyAR0uvNY3SF
auf9d+NNBFjSGPBqCiff+UxLDjGNhFvpufM36Y75F9cz193naONHaQQTmyHvOkk8eiWbenY7V+eZ
aavVX1IQK6JCloE6kggy90ZnBMu+GPv5VkCzQ7ImA/teK/IZT7on9XyD5j4lLLR0+/OULi+2zDyx
243vTD3gGDD7Efp3mu1zEwgdwE1nfDXk+MPj6ATrPJyVAi308WNfgajCSESPKaEtfNr2U3FRAWgP
TQlJI4Q8n5xOJHYSH5VbJyV0SOeL9+HjFseiho3VddZePyOX9zeNRIQA+xmCcI80ELxNlbWf9Fn8
VHHh0klIIIDoSDQ+f1L+8LKzkuKsw0HLhPN4zRYBCJOuDdQG1ltMJkRB1418ky9U+3+6CgosJre8
6+uA4eirAdqEjMtV3MZbrlqKpQ2yEfGFuvTIG7tWKy4Sa89jcmmxTB+74nivPPor1QjkBZOeRCUp
OklnnGPHSSaU3FiG5l3SFKaLriQhvyBDz4e6AoIE9BI6IXgL/Yu7+uv4d/Rq+AafK+Bwh9bp2KU8
LO1KbSQ1lyzPeE0mFgd/zpt7ZQjoMa4+ultsdpjDBGStJx6COnRM0KGf3+c/HZx9FoS1mMGxT8L8
+1tAiKSVZkPFKbWXthcKZqx3HQTNGzknnQeuEMIKQwAbPw+0yOnNb4dgviyz1HiljgZOTGixn3wx
2PrDI4/SgYE2Y0UMw4H5/kN1Q+dXIGnRhWjxc20n84nVudapPkzLNsg4JY4IIb74JT5WD6sAhQES
vTxGefZR4e4DpSkxUoE6qZf8JInByhgrhJE+MYYsNgNwZwO4PzIUXj+/B3/4tgCg2Vctyng+wdGq
nEwsynkQDJy1C/0yZeZ6oZkz4E9aKofZadULx9Tm+fOLmh+vis7aM/im/rrRHb97TQb8hH4Z756L
c3OjOb2pzilsiAru2GDhGRQKnHgqycambca5nfTYbjG+SbNWD95k5pyZBdlmm1lPzXZHu9G3EXX1
JcCnoh5zWpvCOEeLNl/1hW+/pcQgkI1ixDRoyMpydoskAwA0X+26e6jReDOapANcv8TdFxvtxz0d
2QO7uo46hnf9uBUDLM8XjU8fUesHZ4/Mv9xSWUF3irPm5PPf9cOlfh09PYozPD82qoz3j24R51We
Nj7BHaa6hT4z7QGtOBtwY84/fWBX64JurPNs5ij+8UuS+RVY6JGWF939LBoJVjohOhGEnmYIKB9g
2qQlumsLzfzu8+94ZLbioqvLDaQg02AsTXyG91+SXgE8dPjIm8At9ZvaSEvCl+iNt77bHJZ5cS/L
GlmgtjDgY6hinXd511wZqbTDXiXeSZHL7rxr1uXj80/2YUNx+WT00XmHV0Wye7ShIFRfYQsEreSA
qb5De3fPnKSwTj+/Cv4QvuC7xZsSH530KlReTTz2+nL91tBwit6sZGPiumwQAu4yIwBHiw+HiGWP
oe2j8srmUZ+cVarlrFa8uM5HBqgAZkYOJi5ktpHhZbkJUto0IZb39kcwFf5LkzeTsU1rvKHfTU7u
9XYsdP1G0+RwUfmdkjsn0xH9UyLJJYrNvIlpIerk4RlSc9MTe5RmTxhQAoZbQ9/M9IkuVLqF+kKE
izH0PpnKMq5p0dLxJg4jpbk425ne4zPAZrYpiBLDOFj0T51hoAU1qxaNE+6Dnmi5Zl7eetlnLua0
MtXPWoCTzWkiC3rzY9t3cEFXbv/JWLgYL9ygzOcTEZDfBxgcUU4kRqvvDj3DUu+68uc2jsB+q+Sn
JUfnLpDT8JfjN0t9SCvgwCHrl0B82Lagalh/BMBs+NzdvkWoXEfVMKiXGOTUD6ZKsGMwNpDDU/UT
PXpcfvJSVQo2GTcqRgHtacmb4yVg8Dp9BQ47rrRfM7K1m3BWsn/CkGb/ZAxtni1EluJZbwsRbN0m
qGvQsmX9nWGQkZ+CxqvBwaHIQtdjJeqGIaCTUoPiyAdHW0IMHFC99KHuzpja9brjeORlLoXrBEuR
q9uivamdpNX3okGNDKtNoW0dVb3c16LW7xoFTprUvVWCsPAw+CETHjqpSE9lHPXdKC4SexpffbOe
9G0dtPMPRW6XGUopCNfupets00L52oZYR6ziBWc6sjXw3cRI48aaVjKy3/RAmGFR7HszqQ86sqT2
QPfAL3cwLA09snMdvImnQb6P0IsjU5AF6SQUn8r8idGm7TZxS5AiZySWuHBC5dCyDRhE5dYODn2I
K813pHoVcd1UNxDCK5CMm7Sq19EB8cfiRCpBuCKytnFGPYT9N4rTWrdDI048a5+W4/QimPxa31Iz
DnaY0Dt728+tzL81mgt3OM/s9rFllbskmMZvNmUqezL2rPqBFAfztmdm32y7clohkdraNR7NNiA9
yUxv82AK3M1IP/ZFZ7T40i0DXKIU8fFjRbHmhrMk3gn+gETkqWXjDGHUh6YU+YwfCXTsCIVtDVrA
yE81885yGL+2LfhGTgD9SVVYFrTrah6Avad98Ep3FTRbN0i1q+2VVa4cmx9m6BTacSBhvtylTIa5
xTPQuQ2gVrDHgY9GOqwLXkm4STL4ixQ/+VgutL5DKLA2+hbIa2fGrII3cp8S1gJSN3ihOzctogYQ
cx8OGXFve/rAgkBgdFJ1pKCm6bsuQcJ9VlJ9nlP/x2STkAZhbugTJ+YXe9TH9XitvjEP4i3CZxEc
HaYzVVSQh2n82okcooJnew8HcPlqP/pQu9F3wZsS0HpB+okS7f1yrGLEVUwwGRj3ROQwHe/dH6UB
SDaNNf+UZ6m7NEt/OMOWPe/LtJFPiA94Zshf3ZTYbjcEPcjDBOgrNBHl7JkqP4lG0+4abkP7xR71
p93Tw3OI7RPAJdrao3qvo/E2MOnVAbxh7NslZu3d4YRneJEzcjtjCJgTOuZO0zULT3wtGTWf1JIg
wLFOiv5sVUNhgO2N9oGRCKDlzze3PxQwnHJ1j84m40D2+fe/JTVoWeMUGTdmlVsvijH9BvZY99Q0
6Rcl6McjELeNghcxs88RkAHk+0uhqGhKDTg+gSNE05gxSn6qTj9/oy3iXvSE1u2bfvZBMlTJ9zSb
mrOBae8Xp8OPWzkmR5p2v0oZ3JZHj6gjGotNk9EnzUltP87Yln05Aa1X9jlMa+OLo80fL8cohMGE
wRN7/J2ngTak79EMHdLBOk/0qnqZ7KU4waGA5ynI4q/ejQ8tGH5kBi9uwDEPxsexHBJ0LXrpiQaW
O43+AZ2uuG0Mm1FUDCqSFV4dYhDDhzFe/GtIFd5WoLv/qofxp2/NEZdyyTQBuxy36Rs/IT9rWq1W
cTs8We3iPTt5/oYY3Hk0l9h4+KfPMN+ZsoyGjQ18zjkaiuCPLbyCSnDDuKk7KWtPQ1VXuQdvTm++
uNLH1wXInbkCdzi74WFd//y3SjAOZiiEzF83zLeybJOhY5nCvrXdpxHORn/mpUP3RN+hTPZ27tCl
dfUsI6I+ZmfnxbavRZr0D5mWmzcEySEQwoWy9PvBEcadqxkxIa2Zc44lKr7SGbqD8denstwS8tCQ
7b0I/WWp8b6Sk0Cqbkmr7a4WQfoc6ybc15pj8tlI+vB3oHB+Cmp9cNBWqby69OMcjLtLMpQXCUMu
+8khzSXKS9LStrLNa+JpCOfcEngoXpyO+pa562hzXrMRy+DoxoICpF03N6Oupc4eU+7wk97zCHO4
Wwj3VWPQJt8J/5vk1VCtmZu1uZQGwXhZJb7o2f7h8QL0CRoP3Au34fg8wtBBuY5Fairq1yeiwsxv
U8X30oYRPRYyj/qLNfIP1+PcQ0uTEx7jp1/zod9uuo9Hf0GgROUSGAAYZzvWUGd5AnMuS1o0pbb+
1Vr5h+fMwiRD94q/Hb/M0TKFi8vRiJqcEOEuy/nEThYm0JbOkct0z41Kkdg3nRF5rjHvaIa1iI7R
nnuF+ygCfT4gXvO3Q65bUU56ZvvFovbHD8cODyprNTb7RzuaJkeftG+OQ9KYsgcrJWsxVwN8AuG6
yxcH7A99C05eAAepTKgnWM+ONg3VV6RWWIQryyAnIEZK+U30i36G6FTyj01KPgBpXp+/5uaf7jhH
bItpHwUG/MX3r3nfYInWHL7hkAYYpOTsuvFZXbgQSIVtwlbvuzjJdt5Ymg+p1DBTkhW2plcjiYzS
LBvmb7yL7G9zTieLmIKqeBV+bBHxhE7/AZ2WunFovsHzJhRyAqkh/Qv+Ttvb0pHrt4OTF3IvRN78
RCnMdLDXBuV/Ua19bAZyojdNw8cEBnaNW/n+Ww68slNMa2/ju317n9GK2tG6Jc5cGHWwTeK2wp0H
fjgZkK+lJQQ9tIrKxmnjdt9aGbSHz3/2P5SPfB6f8EkO27p+7G1pDREHaKmRatWkp1O+MpkJGRol
XxzosSgfn+dXfxdFD/Me3M/H47sWN2ogOqJS9GTODr2hN6QKIpm9mgEwrZBblJzMvfL0eaH1oyKD
zZRUib5KnvMJFUNYxlZ6krWxQ+hr41bXOkWFdypt6m5O450hNz2M6StaRtNDVmo6jC8SOZLQ7lIt
Q3WVxqipGC+eFUmx2BvISA15tMJ4A4bucQrXnfoaQ2/+zSPt5rIoERWHrqa6eOfrOpJtAiLkg7Gs
zOjCQ8y2QUvk/ixjWcLsT2XCq2HmzlcjwSO8DbU90j6GkOzrzLDWBID3D0yiPD+PM+Fs0DUbRGYQ
kvuoEck9ootZBuSHnvFAV8689jUnUBEq2ak6BXts35NVbV0Vg10nV/FSdPYuZr7Wf9OA/j7XM97o
SBQeHYqAT99vvU4GzY3nQYHbspdm7d9OxP8PCvhPxoq/vXPRs3r+j7cauel8/ly9/dd/3j+r7PW5
/g9m4vPvuIBf/9m/eQHmv7C62Sx7um/byCxYG//mBRj8yQruYLbtuExMWar/jQuwjX8FDAV87Gj0
Q2m6skr/Gxfw649wVfLvr0ZX9rN/gguwj8pb0O+UeB7FF+4/LBXeunD/thUroZnJOFlGyPoftv1V
Zl/F6jmmbiKLuKsPs773phuQrXlwuNhV4jrADWElCOLMaCXba5XYWQm89wD+e3tby3tL3DvzXTre
6ct5Ki97JaN8HwCnzqc9ERmzf+U2r753TlS4B5vI+Lui/EePIiJn/ve/1v/mtSFjk+hv9Yuh8N//
9D9iLd79R5AX/n3h9c6/+4ftr6fgqn9r5+u3lVT+fyAN67/5//qH/36WbmfBs/Ta9LVa/7Yka+p3
D9O63v7PtIq7on3O6rcP/8Xfj5+t/4smK8BjDD66Du6T4uLvx880/8Uh+pcIh3O0TZ/h/z5/DnhQ
Sh2A2b/as/Ti//v5s/+FToOldF3rAxrV/wgPerxDocFYy//A0mmIo8M6qnyqtJc5zD001oUZnCZe
bp8WCXyv336Py78by595PH9dhX3t71aKcXyeQS7oV5lYSDuMsxlPTl6owwRT/uXzy6yl0+9dbX4R
DmeMSRm66RZIiqN3yakEQAaCNDC4kN+U6s0GQIV2gDCRnXp93d1pdbecNQU4yC++4QeT2Xptf1V7
rG5aXFxHZV09ikaiXR+w7YOU/FFKZigZ6mHiDcJ5sfT2WzXXJjmpJpp9oA9BwqS0NZ5gx9MXTauO
OlzrrXLaJJpnJtuq1Zv6vOp1KtIvPuvHe06/YPWEUxA63Pm1Gv5tybF90hHcHvc/iaTquiNeLw5t
W8npi6LzuNKllv577h8YDmf04z4RwTfAtfHbRCABSTVOLXNyLkgsluN3H3lp24eiH5b8MQ2SDLz6
58/Chy/JMHSFNTOihuDOA/H+S/aQ5g1p5X7kdRpK1nT2ziyp2t3nV1l/qndPHLNHjmzcdoN3koHN
+6tIa87jxJAom728exoIoQDntC7A2fL4+ZXWv+noSuxFaIDBTMHFPQZqOTP5mugdjCjjjEKkrstQ
Qg6xF6G11c6gFOFr+fyKf/gF2TF1lG+cSpmUrbf3t8eEmE+7N93cipzZ9g+488bN5KL6//wqHx4S
FkQEBJh+sWUjUjl6bxxCZls75yqWLuLr3E2KXellOlLxzDoxdbazZi6/OG5/dc2jdaLKansmOhMm
oS9jJkTxEhmFfBWV6z4oDKmhnxA98U+/J0sS35WywsOI+ktt/9uv6SWoSrt8MLmmFp8O4PMuEflN
pwQr4X1x8nFNEaXXHH/xEn58bhDfuA4CJoMH1DpeE5N61PxcKjOSkyyvBxIkn0ucoQQzQaULB9xm
XxHCjh9UVkD+z4C3xkEf7c37xwY5RdyV67TBUL64MPBiCTKjqtyNpJ9rJ5//qlRLR0cf06aBwfsN
1AnJpON8ECw3UmDcIvGJWJNy2JNindenItfU8pCrtkz3CV8y3iXVYtZ7JB/4ycncABRUBm5wcIxW
Gs9EKtKEw4FUDO1pJ9DwY53zZm0nGIt4m8aaBXOfSZAN1xL02WyN1ondbT009bBnWcOtPnvdZB36
3iPhjKTr0QtNvweFDLq2EhdtVy322TwQfHo6LqllPfjL5AGbwSXVLdYJee+BgRrQINpe1sliHvI0
mNSLnckJcZg/j823kQkKCDu9D4zT3I21V6OtRj3KMk08NjU15glGiQWqv5OSvwMbbag3MUL+epOA
DzYiBjo87ah8h31WtrBiIAMropFK0Rffc50EkNV3kpj7BFna5SiDEWsM56fhUivGlOGl6YlHxGq4
tvIlx0NG5JDtf8NrRCQIAiMfeWqrpxcMDQzr4CY6ZG0dWB4uxqRgsEgi0Jy8sjraE8A2MzFnGNJr
lHUVitFc8cS0Ve07pU9EhQhGtfyE2IEXImdi09wCrcaxs1DC3ZOOVyd7srCJq5uaEiMwCqmyPVso
2w/m1PfalpTumOBly46vAqFGfa9j5f4Bk0f1xJ7Ng3TP9HFsvTbEUukbNyPbhXFlk/bU7at5rsz9
gi9TjLQomybZEmyjRmI0g8XcpdMw4H1KJ+BW4CQH8xbu9QSXb0msLmSbSEZkyMrFgmXkeLhjU7nF
pWkAJTphiGZDsyXgazmhJ2rnUT8mHq66vCaJidDXIorHwjnrOu471otFE923OM+C22RWDYkwedzD
GscBeO/HDLYhlKqMwC0rtotzR+Ri3nHIjU8InFNrvkMKX6hRwr0BaZxOYWwVsjljXafYqESQzFHd
diapCm3tPLd1R8FEuBCQpkJYwn+UShEsWJODzAx5AZ1IbGOVMVjR16EpZp77QVnarWnKqdhZlkac
Z1PGpBiBATK0cEjypQmrpMD7uT42P3nysX65DWmAeKHj+L7oB0nmEc0afLfuhHQHWTmvRUYv6hQ2
OqBbxuHiqu4NgD5kYMSYb3mJMLO0QW/tvbpJHpqS7sY6w02xBnUmOUtaP8sX+rlGcJ6RC5jDBHNn
bzP5BZP4vB+wyCxL6jGvGGPjr0Dr6QthspzJDeoty4L+G6tXpzIXfeN7RIRHnY0mP+y1lri1arQI
5eLeFfOBVlNg7zqr1gTJgv6a/GSbS38hKKxGEjhKYW/1mffmluiYJLlmE8wzeDIDMi32N3kOMWpI
Q4Pwiyfmpfoj9tP8wmdCZu/7bMKeneRdQSi1zgwwDALN9O9MC44ur67+pEZy0rYtJ8ibukuW4Edh
zj5y/NR2UHNA2WyDHxbGuPTSwvtEr2sgO5m/p9KLbu2JxY5M93KwkR3U+tjiuKza7tLy+paAWKKK
b4BgOCmG+9YsR4QvcToXG52cKLnz59JMTojP0tdwnD7NCWSlytu1UDrMS5lkXnc9eo2JqdlXrTYc
qkVizXTqrGj/yovCmG41ss3qA+8mSMXR7mz/LXEJhduV1KaQcPs41cN+1qYUYCRak03p5xQCquj7
c7Ma0nI3yHFE3JAuwx4jl/XDa9lmNshgl+RE5HZxpWtsurCwluUKdY/1OPkKJQld13KbMavLItFq
6ikrs+JMiWp8Mwpj+ZnmeuvslSbyCyKrlvZyTErtmeg0/8dKl7j1SG/E2pT5igyvKe3eAjIHL3W7
XwEtrtO+AVRCccp0ysFib9EcxYqMzOGkbJZin7PRqMgfAgPnWdl4gLyUr++dBQbAwRjr+jyF506W
l28NG8YcSb8bzMzso1S5I/gdu4HpnegqkKcGvVRyEnzZ3GYGy2dYDXND9HNWulsiu8AI9KjunghX
xbPIKBTudsUBREaD6Uh6BYalvXaa3pMlWnrVQzA37e1CxuJMCsyk51EHT/BtKnKHSDTZWOo0n83h
4KMwxOWK7VWAFPDLA8rauAXnptxn2JpMWUyQco+dUZpkFdpariIBd/kcwM5yVXaZRuc3TTy+hOOm
5IImFgl54DMzzKs1jvFNw4fGNerkz1BO0ZBkAdqrSKZoZKLSsZlzDouJ+qTUeyvZNVruX1lGKdvb
kV8l2Ri9NTwzfdBfS+oTCis1AnmyYCxnoeFmY7afET99Hz198jeqnOx9RSCm2jZ5l3AXKzadvJ7T
x9nh+0e+nxPGxe6L95XBujQBZ7QWecJxXVwu2oLpT3Vq9g9Ar1mM48CW7NyemHNkS5n2gsYEuMyo
NYERDemYulvCYOsfyvTi4HyeyqKP0BBOMCDmgdFUFQzl93rsjVVB5YttredWfPC6OntLS1fkm1rz
wGxYoGRfXbRy3a7ocy3Yd/yiP3M/b7UoJotmZEWt7XtYIu2wdVyVxPupbPj7hDlfxP4I70N6AakB
wYw9GNqcWz6YQCu7HQFMDifYmCE6VI2aWNxcUSqH+WI46c5wxnVCZJDXCqm2yS6nVlgoIkFpPHf4
cdoVPatPoVMUUDmAyvjPJQKAx0ZXEAUY+GGDj+3JulsI+5u5s4YNQ1z1zbNGv7iMMGsRcDm1GEBJ
zZtIMnXbbvrhm2Wc7Noga68hRi5pxJmF3D+/CJpxX48+rH0hhDdFDHDLaYtUU99pnUnqNgMKeep2
VjVvWzR+TWhT6rzAKIivfTZlNFh23C7h4I9ut2vrIsXuS9WltmrxWS6NtCHdLfNbz9p19qKT06Yp
QCC9X9hPyDGI6Cv6hXFpl5h5v+3iOQjCmMxiNm7Ro0sjCbQ7TDjpb8lOyfUTgkZANkwIKKaICZzQ
z8dE1lqUiYK7WigFXIp6VIvGuCCzZzLbeYhEn4mt1SKa2C2lM7zk/lBQqjZZoqCA56R1uSpwcpYk
V6s3droEFblJ/UA51RbJec5IaDzgqgHx2DHVJ+oZB/hJVguT2lEU5CukcT09lQj5sBdXVTocRtdT
13Fi1+qUYYPDzjPa6b0YLIoxf2IEH2qkH19Iga5/r6PyZTJtVbnaWrmk8M2MLnsYl3h4bs0xXxMS
MlJd7SHzfsZVLtyws+I0hTs2mj8H1sYbt+yDU30ULpHknWjvB0sv7pWJK4jVhOCKkGRcY6+CztE3
TbAOkYH5gk2wEVTdj7Lu2du9XrxMTdrc1Nkw3HWtWHzqcCEOXqP40q3IHHdD+iVsJw/qHDw+RnNQ
aWwMzlPh1leQAMh9RHKaqlBWBjOtYhAm8mm9PkWytbhRylylDbVBePcaSBQMauS9tVuEOsG4ZU/i
E7HhUJM6tDX0jdsR1LK1waYhKJvX8YJXu2MfJgxmz5CWCSLKXcP6vhQaad30tVoPHrqB729152Vh
S/kWh0rpCEzQPYngdI7ngZDu2HVvam+yi70wnPo7WuflEZ6RzLfWBA0UDVVAIUfGuq1vrEWOJ55K
64d4jjUqoaaqzrmd0gyH3FcMPrzUvHJVN/9Il5ogvXooqxvFpPXGhJR/R3I3Ji1rVPEbYZ2I6pJs
7i/RCCAwA/LSajxrs3/uxwpxBNO35D5YZEYUpywbcrcnf3odkM2d29a0njW4sUPoLGt+zoAWjcI3
QWRKjYiChiOpXp8IP1MU/k5j4uR1YaZwsprMB83uHRn2TkuQmbXk/PgDyUYnQD54dWIK1auFFRLT
YQ91fRegQ7mZ7Z5NpJzWuMrZNuU2wwf1EwQFzvQmmeSL7ZoDEoLUai/GPOYoMHlB5YeyW0YYKSoQ
N4ZJd52QaJsMtX7R3G02dRZM04Rs9k02ueMTDFaxhEEtne+Qbaw6GrqxuSGIRWNxFmj8wP1rYxvC
10uq09gy8QtPLEV3g8jTF6bOYjqQzm1f1MNSpmcskdUT1J2q2atx8uH+s42RHdv0P1SLhCPUktHC
PQBgKKIWiO8JKJqKE2Sg7OD6gC1QkRRA5Y/l+xvtBFqQaB6zO4N3R+ORsBj1Gdj5iE1dahZ24mh1
slpJfs7DeOCZpPCy7Z9VN9RNiEIrOVUpEJowFS2Gtpr/n2ytTgS8IiPADFLQObFuBzwBzVZfysDD
wlpVnFAqHejoqLWavh00DrHh4GUVTp+uMmvqXUfPtgvRhXu7ZNXdAHnB9Acoykv3baIN8aoOtG4Z
TLI8O6PvPFX4Ms3IcHKSX2LG+IQBK2LraViTqG1SC5zJQejsV12c12SzkiN61QuAs0w9+/FpsIL6
tuCYVLK25vV53xquPKchGLDEtDrVh4RGRpFrtBaMJ3j5NoD8QtShmc3ycgryXO1guULgSCvVz0gR
RhTKetmZr9gp/acxW5r7usgXfUt6NnJWVWriLUW/IEM7KJfnagk4gPkEDDJVL4nrRLWI8iTs0UD/
dCcnveZo1ae7eEiKH9LJhjdh9lO9m9KMTagtW83ZT12WzzQYbQefHTpVyAFKd3+6oAqaixqT10xL
cEHu2aC29SKII5MX5eZsVqTamrCotHyde+dpiUIQPdxpXCf6tqNHRMAtJ4gCkvOcv2Ua0ISwwrcC
AN0wF4zIiV24+Leo3kNznIkEVHbz2JNJ+C3pdI/cWF1wpEzxIz6bRqV9G9pJPQ3o+rXQa1k4wsbK
1bVEv2mHvtDTnLLWAC1ErGlJBs6cNPXOBfv3QiHQ10SV6TOnVc3lc+RNgmZUb3nyES57/rnnFd6N
5tTaXe+RKx7H5cIebmXJLeNszit5DApho7WxezNRLqWkF2cy/l7VJWEPwRDw91AG0JeYOXb8ZXZ2
+igcXdzFnpnRsceOrQ5JQahBqLCLiPWE1Fk7JC0QUTiGUki2ZlvwPQrqi72AA3BbcKOrTV45zqFI
GlueDjbUg42uErWigyjf9ak+Y+zgCHhCejYeWDvRy0lmy6gRTGFdj24hjW2mysEOwRjI66IYqzos
bWth9XCqnJJ5WdDJekjWcyS+CaWmVhTtVR0vQbDhWDY3lOSsuFvNbzIQEdrgJPve6cSFrWnmU0B6
FapIwUsZsQKTcOb3PQ0kQZfkW1/NjbaPPXLXot6GMkKZUOOFr1rPhmKL0cR/rteg0agnpV4P4YDY
D5h4wU65wejjdDL01AhHJBUXYKYduaVNtaDzCtSURrKqgpMMra8L/G0eepB203BPmBrNGFsNxnNP
JYoECe3YmurKs3lacxpLCGzImi40B63YrdIsuEsZLsqNWVRKnFWoTfk3HM6gSO31x3ESibNxMqhQ
J07r8RnI9k2f5VJwGVCaVXDWdgSiH9pmSqsQniEPlk18axeOs/B5M+rUdQ5WvPDT9nOAUt7CQpjt
zEJ03zOM39XJGHRYszsIVeiYcyXIsBDpjHNfSrJw2kw1AWA4sIdgdawkSrh9wy63pVZGLoA/tSVP
xBePOu2ofFfVKZL6ScOoi6rcEe4GYwguH08a3d5AaIMHQeZMZ1oRm35Ekut0xxu8ODuroyvCUdHJ
DyDeKQ0J7SW3rHWEjojYcae3wmisR44V88xSoZZXG4XZKTLLiaWuS9xHx569hzY329eksoNiMxD6
RYTPNDpv9IdLCg87yXBSUJcgyBrN/q/RIyh+LcnlU0AYygVI8QSFYpb4d+xPjRfaBc/pfhiG5moF
ynjf/dYWd4rsdVSBugwuYQ4Uj3Qu4gK0S6oomWXX9VFndEifpLfu8Nrkt2TtSLzSoSOyug59zhGv
C6ChHCY6g8oOP6G7iVGvOZGpoNzDskrsF3gt8U3n9226qbxYd2CLY9DZrdnpPzxr1suNoUr6SVo7
WOMB/lqZXYKd6EXULmkLXNvrPPOQgfvhiWaZjdRoCSB+WFhyJli8v5fmYvJG9IUrftZN1w8HzJrU
CxOZy9lmaNIMQJIOYusOA3BzN0umNaSmqulWtMpONz30UyTsDsfNw+DBh+ElcoCsTVMuvuH6YTm3
xyFgVRiYIdDZw2AQuo40qXXob37r7ZKYV7NPBcHDDuA/Zv5pfeX33hSERutWfaiMuHhO8ZTQNuAl
nHda5jRQUoTrP+hVMJFdbq6bd98kkBWnJp+p1rvKvZgXfPqH0gatyEOUJg+BRvtm088NBhO6djTV
usyz/2Ka0BrkpEOtCPNW2EBviCB5ymQKAcLsMDxExgTJNWwwofgHlubh0a9qN9nps1NTaes0l8Kk
cvBUlFPdx4DMpXhoZNO82bFu3OS1r+ItMaUjN5MG1QY6prxjxRzOzcFzFGf2soaOzwL9E3hF8WLO
FkLSrATGt58rDjgQzwbjMXaSKSerGTTaZhiz/rsjfVKEM3A/LpakabG3WuOAHcGMYM58Ltg3J/Dz
R/pZ+DuSQzYXIt0A7UseLauWl0GpVe2Gw398NQMUnCExTfllMOXMdHGtmYfEKoZgZxtDda4Vc9Xt
ctSvZMPasX+HHH3mLe4s+Eidu54zdbyn/q5xCeTb0pxfqFw8pOI7zk8x2Q2EGm9wZkOrhCnYPMY0
UuUWlGL6Uw8Ss9zVZIfj5AhKcYts0eGmIY76EeNQxBnFj9DsBM29ZIueD+aihQ3okhLPfx0DazCQ
qyfVg+5qcxyJwSjusgG+0NZAx4+LaoIFvlGZ5t0NJO6y67M+TLsS0NEr4+TO2DBDQV37v9k7k+W4
kaxLv0vvPQ2TY9j0AkCMZDA4D9rARIrCPM94+v9Dqv7qJJUlWXZvus3ayizNlJUiggjA/fq953zH
aDBnuVlrBS/YxlZiYazo9etQGUuw6WqLJjJrpBNel4NUskM5ivFdl333Ta2NKXXZY5r+iL+C80Ar
RuFscWSpZ0O3wBqlKlFmG3BXhAjWtSM5zNCZODWsEIIVsZ/3ltHr3aXBzvyEuZB4Rgjv2kEf+6Fj
2WiMt1UGTKpYHdCTFaaNq0aJ7cAHUmifwQ3KW6w42ptC6jE9o8kSr2S5cBpCLRTbO7BxMAoxs1ff
68LM8X0tszhNbBW6K1td2zOwzqqjVpv2RTj3dUszvaIO7WjLvhO0LViZepFfClFZAVTUTJYc0pf0
NRybBIAJ8hM694R/kt5YA69y0eOmljsmOgvsLGcLNXZH2qPL2cym+LPVstuT/WMdhZnV3xKpRDEr
KHMB1suR+Jvc5vvZGnMqC6+gHQ7YoglAVs30yDSSE634RcUB1JIoVI4EKpst768VtN0ZQez8ZYJO
y3FOp8p1KULjxaVD39Y7wSAWAqkyN/dRpRnvGoSrwU/Ij7zKal0dCILXSW7X4lLHYpQK9VaPeuqK
wFja1BdzNNDWCHks4MwE8bAZGFXO7sxhOjkwQZPnUe+GluMoIXG4hekebszGpgug05bRNlQNlXSH
VVTMR4kwYCn94tyPeU64vBbQlHdNqkXzogLJKP3eWULCWVtbXuFRUK6hf9HXD6mLVB+3ljpQdUAI
ZFaUByNjn0pejlPWMQ4q5CLOusBbtUE/EhTumM68y1lTaspGhYDLZKwRgb2LAAzKrdMjz/L6YkrH
TdVmtL2dkr6LW9ol3psAdHh1af7JPe00NsZTSu9TwGckFsbPodG+5LYpBGiVVCUchgPlDZWIKDcU
mtRdBJVkD1nNiWCTzCCROTQTPbrB7TaUu3ZZrOx61Op43NABMWneRrO6uOkEwMWtakQqm2yqYdQv
KQ0A9OSS4IjCGs13lTMZR+oAAKcncoZYbj/S1YLbkzvfHWc27V1n8X/AO20soinWw/jA8fOklrGm
+QHyIZYtxF4t1uBBz3YF043GH5xguOCkZPYHiHHiTHskp2kW2UnoNYoelBDt4ujdWJq89WOmfRnc
Do7O2zZqTduDtNsQElYmCfkJOCXveW1zsVGNjt24X1gUtpWlBOc4040rpdTL1yG2BYRd2jIWxjvw
Qm4TTBA0soUayFOzxCwh72YckbKacdMWHTPhcyoYT3L4AqdBChel6/JN+xzIqL5Go3GA3VMGT9aW
kzCNmgHRqDhS/1rqrhhiJbpX6Fl3bzGMUntb6TMeNZEHtqCFw1XTc1kVZrOjymdiWNLYzC/GSGGw
uYpOiTzRstJwq5nz2JaoEd7LujKe2Cw7ba9XNRstabVKu2VQnyV7vcz6M753Bh04WKfmNkqpdN2S
Zct0w9Aanpn20yjGvzn0HH4zW51dPUnjyM/Yno1tLHOg3UvZ6ySPtJPqkbGW83QUortFkBR/acs4
pvMKw3G1XbbjJU18ytReOvldDsn0hJplDk844qtqrWMjsW1p/EfbXC3M1BM4b0FTT+CiXV0ufepP
nN06mJVOFrAWaQb1SDYM016P8sDcTvqSv6gs8hwtwGCROLAM5ktTDX3GcCBWQNWAioV0leRdc+DK
2YszCOViAMUabqpUSb4znUifpxjJnFstWf/myL5qvnF8QWe1jZRYGi8li1UOQNpgqvPFpumaf0+h
KTdPhJGK0DczEIuek5RAUOh+lXDszZ7RYGAVWcsZBq2Aa00V64MOk3x2Gz22h+91HkUsbW1DaxUo
QBjcM2yIOs5SY/N1NCxWDxFZdehqSUB+4RiFqDg5Y2JfrZ1gkV6GXGC/4vZUesVObG+UBlnSJmGf
vCtsrJ4ufaX+gFGVlGupJNnjwqpZbxLm79UF8G7WdWdRazJe2R6WuzlW9WlnELamuEmtpMyKbIKW
6cqbFRmsDVNGeL0yjOjOmlHmkzqopNs063VxqEbpXNsUefnGEq1qYgSOkkDu6bsMdehpIaXVV8eB
mvBYgaElPNCMKrzEHOa5UbWlVRzbCRw8x3UCM1GBIBavjegMlqDTBPRUB7KL2K/agiiqCuBSh+gL
PDlzv1IsW3KOYCfSyjDH40gaJPqJPHW2AWA7orFDA+hvnZocFqYuagH2AocuNaZ/S3/gHwWTYggX
FmYYSTOEGzerOvVKZJTrIj0sCxjjiNjaTA1JwUPywMCEOY3Nm1eZ7beOTepOLGPAWVAwD/TUCBeK
l82GPBjB2FkbgZGaDmKBhNtX6ebCUydeRTKqVrvZTYH/0OgoJ6ajsmjs8ULIgeVtdLpq2al9nDhH
BOzaaZk7jcBgKyNksk7MCAYQBtidlqxmI6OG5sLymM0d58eEBnvfaPEOO5jJDydXdHmowhTKXlSa
AA17FVMCbWWey+lQp5n5Vlql86bW3YgRGjUCSNzBEqV54swAHrRDlVC7oISs/AHJcxddh+mUVd/t
wmh2aTsm+dWY0eQ/DHREM9J66fpvOsOKzrSW2m5D/0SEdAjpx8GppC9fPM4cW0FWTUtrHTICdpQb
qBupPGTqgHOCvVwxiWpCGLCZyMOEItBLZrZGjGHhUg11SviFvpay05kZRuepiQ1nzZGtq2eNLbG4
1lEuC09OiDpAlQ90+fTYrH8ovv6lDf6XAvVHTNu/Jcaf/vg//6Pi+INK+Vy9F3dd8/7enb5WnxXM
/xdqky0E5f9Zmsyktyzir3+VJq9/4YcyWbP/gGylINfCXIbQeMVa/kuZrP5hWdAhyM0Ej6jhEftf
ymTnDzgzFIS4WtBXYqD4tzKZjD2M0jhNQNAQsLJSJf5bk/3hGwrfy3/9+a+a4Z9sxuCbMEpxfXyX
q1eKz/1X/SHOdq1r4gQyIOTpC2tpn6vQbHdCXeRlR5fzGKt5cYHzxtlhmLR24K04dFj0BCsGRpbj
yzLoj0URJg9/uYV/88k+S+r4YBgJcIwgRkNq/NlLZQWJSMbMUJDUVfVFgaOL9b8d+aDY3T3JgvwP
lZgK3StEmLgD1lQjDDof74SBOIN9PNN8a6UDKo3dHBtddI+//rVWpeVfFaYodOnKrAp1NuHVePrx
KktNijvDToZi9gSiK1hAnWGyVzhk6NpDomv1U5AB4aVX2v/wDPBi/YfvevXZfLw27gvTQL63upgo
bj5eOyAVfSitieHCYqZfIERnx7ZgsIJ9gxFNk+nFDjTmuHXMhAS91sZnukS9tssNxbzKrNY8d3ph
v/z6hvyk6dYVlMMQYnQVK7mJE/fjp7IqPKl6EHJsnHSxlXw1+1otW+QyYuWkk15+m0wj22HfXiBC
TF1q8WhvmoPylBZAz6VKGkGfB5Hf6BZV8W8+3vqFfL5pq8H9z9AoFU3wx49nL5a9hEgMfIp/e8th
W/eVxGi+0o2b9tacqk9GLsqYdlap7FSVSEKH3s5qdisBiNGa/vXn+ayq5W5JVNBM7S3ydJjPfPw4
TEinOWpJsJfJKiFrQuK2O0x+dO1L80tuT9l2ypXfUYR+Qtmsl7XAT6k4GzWowJ8eHeRiGbwzjMk4
vaSXZIPuE2KY3UyZTkOcIwX2/ILWHKWMemqkPe5EzVe6BAg1E81pd8QyphuSI6qjCCLxoIzT8ptv
6m/uDI83hDJNslron7XbU9vSxctMAoZwYNw0XTBtGoVgAiMMpj3z6pYQb5rTv/46Psu3genqvMjA
6DXeKRbRj1+H1ld6T9s+2ZRWEO5svR12i8zK36h9/+YqxroWgr/B4oKK++NVClMgzEgJ7plS6H50
ORLTo9jMb3/9y/x0B1WgZniuIH7h4+IL/3SZmKUD4rHpp3BpTkScGAcU8IgrU2RpuwWizw5fsPmj
aviPy9KfCdEf3jAuyx7Ir4ZkFaDnp9+uMwpH1kps+GW+iGCPT1x8N5DfF1syjjkOMWYMvVnPJOhG
xIHNBop4Djp5GZm02DasSl+wXw6u6jTdXSrqKNqV+ogkdgbUD1qJrE63MebqtrEKGsIWkRy3SSLD
Sx4l/Uy0iHpTS72Vm6qD7OLCD2ovSWdTJy/p5Zy5FdIpMFFBOe16XSWTREm0kgkZQmkXjysvYKFX
21pow+SSBsPgKHQYXlD4q91jVE3mlSLysdgOkVYeeU4gMzEEH1uPQHPaNmmckgWmMWejGxtnCqqx
moYSEqVqgBUJ0v9mGopwX5mQSHa6SuoJAKYh+9JJ8uA3jj5nj5OjxQFqHSEGf+nYPDyJZCz2VKM1
611TI/kx+/rAUDm4G+OgfsyMxPLiNQLa/+cPEavT6rSjeGGt+vgQETOzaIGpEZih0dPj3BLsgPiZ
GzqKua8v2XAVZXBaf33Rdfn56RECWUqXip+Fuf/jRUcwYzThKukTQGRuFnQfm5rOvq8x6fynywyr
oLJ6ynWV/zHL+XiptqUpboIr8XNeCNA6jbJFZ5N6aHmNI4/4DL+bCcKvf7+/eTNXg6SJtBpiLSly
Hy9KCO2AGCQ1fbV0uhOUpTNhSSQrqUHjKxblitk1yj+/pyY2Z+pCCkM8cJ+WfAJ6OKVwbvPzODa2
Dl+4V8V2sdXr0Nr/+tdb79mnr48ylIqEg7aBefTTwkMx1w8TMeS+tZDrgcKy3o9hZW6UZJRXGWfB
31zv5+0MOxFTbHM1clNmr+7Xv1a9GWPLsmeeTKewo97JbZpzfefonmlMQArtoh93KHJVWolNvdwq
BKZVOyUFsu6RMFPuTABCpa8ljYIMVyUfBfbNfGgLYXe/eZ3+5skG/AmXRZISwg68bg1/cbQErVON
oisJ56UfdNn3ce7VVYDuif7w/8alKE1tR8XEwg766clmpNhiYA1JA0ZL5NIojg+JELCPWIx/8wX8
zfMMSmd9W7FbseR/OnXMkdbayZBYfrvI4BJ5X+su0BzoPbQxAlxmHxfEdwy/uerf3Evm1GsIpIJZ
h398vJclgqUpEovl91ZabNIIIEqjtTNC20nb/dMnmsOEbgGzdBwV8d8n81M00UEmStH0C3I//AQw
76Ze+ga6C6kCatpl/5CRy1IEYNEySNjE44rP9OOvFkR6SsJMbvrYV+S2FXN36bCx/uYJ+fk95Sfr
JjiTdWXHmv3xKnWMYtsxWunH5szER437HUk//ZVuOiUNmNr+zfX4kfzEjysD6wrmcH39vmBOfHom
s9RxOJIVAArNQYAliacChZRqMDgg4QrabVHqUeC3c1Qd26leUE2PnYnrBhzz4Np2ldxiUSFgqgUK
BnPFhGNdxkNS+AwdgxRVNq2Tsp2oHnCN6Htn6ZZ7CniM3MFcZW9xUM67KNbH7y1hdmc4hJm2ZYjO
hs2YY+y3WCz72mUcEjIHTOv4Cs1e84VAL6oVWPP5dVk1TuhCGMpe6mSaTNdQQsTdCOD7d6Sv5NMN
FWmJiDq08TWgF4eUJgB5zOk6qS84rylvRgMRweOrzx/avq8fUr7t78w3g6tAm1DKDMPCBMNuOmVl
m4iC5GtGgxEvk2rQFlSm8lWWRhccHSuT600M5mspyLz1yNzOgi3mBzQacx41V4ZosEIlordUt0uJ
JnJFF2Pq7FPEyoy2p3eNsSNH/9DMv5pVV9OQ6ivtniPD8JSl8xx6aTaq4SWqJZpbaJ+n12BosIO1
FRFSbm0uiHogDHZP0YBXadstOke6qdRysIIxqkA6hjMafvLM0cQPk47+jA/FggQgM39b5lbcVikz
NL+sAz7ISJ0Dv7GZTeAQWci/oRKUbzlOnO8oD0d+rzRG4I9ZLLzN5gx4tFaDR2ygUDxSsWHgwS6N
UCwelsKGyFdrC8pUstWYTzG3dGM0ktiFGTlzX5a2w3HTTSQwAWBTrEtYe0F/6E27e8iQeHMA6slL
Q1oxF8dOK3TQJ4sNUZDhtrOr0TJeKORxksCgGtHMcMppua0INZHgJ0VwwTfIJIGik2bgvORp4c6h
sAhfbDr+Q6sitsxLAr2/6u0S6bUjGus+UTDG+PFKWD6Ndl4eUG1F37RSc3BClNiUFtT5hEAkdXGI
9aKoPZS/4c1gLto9F0KzMbVN+ThOxXLLcx2jb4qq4b0uMf/s0nLi02o5m5yLBLY+MwS0st9UGuti
+NNL7mCeRDRu2vAgPi4rWHDUTMVAjwFBkTuGwaXPFqydelOMG0oOFELYyHwrWNvemXH49VL9E/h7
LeSA9dj45hUcxp+xLogg61rLS81ndhOhm8RF4zeZtvj2zDAj7zDhYawIsT6Kwq/axjk7RmmdGTfl
vi3JFatUhPa//lA/b1W8zpDY1gqFKkx+2qo6QZw8JJfVzsmhwmBkeS3smiEJ+qGbX1/qpxYgvz8l
1/rLO6oF2ufTtZyU6EWGLLo/BHqBby1avKKDQ6kxkribgX99jaSF5jZBNKc2sdhw7ighXFgBrzOw
ZiQVLFSwybe//mA/FwkkmENI5tQLCAd6zKfHIjNHaKoQuhRksZdKP5KQhnVGbHFZdC5c++JRdMP4
m4fxJ7wRJSH7DRdlzdIw73/a5LBoNks6EMyERyo8VjELPnShdm/j1d4uzDRA6qTWtYWC+kDQXJuv
3Ov2C8DK/LntQIr8+i7QCPv8etA7Bm1hSUVXaQd/PparDd5zHZcYFcTQH40oQ5qGPAojQa2j2PKU
aY61HbqN/ioME44iqA9RTKEc0Y8hz/C3YaZ96jlLYR2wVXE2zDOmnSi8oTZDcaO+9AKZNtWBkzJr
XYHw/BhWttMDMK2zysM/JHERKgpZkikQ1EKtB8fNW7XZa0kUgngLSmTKfaKyjQYaiySpcNJ8imRY
mJ4yz2rryxTHJC9TH19lmsasH2kqKvNVqduiKxHMXAgFZ2NR22465Jj6TNeSzfiA0FPXUK+AR/Uq
YwwPKr7KZ73Ss1UxH5at39RQgvmP0Vi91QhDs00+9wpETxpU7GuxsBnwMqRXmQ9v9djSzthj2wcT
z1q3VRe9Pvesuzo2XlMNt0YyK4vP7Ly5by06CJtem3J1T8Yuk1VO1qe8bMziemBNYYY2WboK5ljJ
Hhk56V40AR/ddVNBnyuqCEDya2EbOtPqjtnfhOVVenpfd9cTOphvSWkXYse+mOXv+MqU7j5Gro1z
x4mktq/nEv1kODeJstELBn1HNu72wGytvsLAYQ6XADhJck2RUqb+nE2lcUAvXTe7OepSKGMkK6o3
Wmr3W+CDayxqYysB1jWUAR6T3bryyqyNzvFQO2Skdcl4r4QT6nczYvbAtxmatT/3uPf4+MD/fODA
irZtdKV9i4JghNSN09jiIYJBnMbylaIXaBkyrVlDG41fGm0PG2URKbANI0E0YJY0QeKhF4BCjt8r
7lyzHQdadHlKlwARaOLGaSuMzVhH3X3bmuvSP83ZrptLuyW6JrfuAYBYwOebbNpWBPAmXmmRl4gd
I0jTTScmArQW5ucjkjv8tW5kDNYZi5ut4UtJckbOQRfBzNW69pGqoVVchPqh7ZZNnM805emCbok1
LL/UaDtn15iYHjY0mZhhjyPz0BbpxTuw3zLaQ9dDAg2tWCNMyExJ5CUUNmt2dRbJy4TkBuaj6Da1
S4f45hHJiWj3xWREAAF0g4Z7PM8om4MujtxuGdHr8jxO1SXkYOUhUgueRfrm4pXAFVSIhZO3RMUu
rUz3pZFGzyHpQXuRO8QqxIEzKYhIM/0Zv4H50qOdF27XMyxHxMuIwZ/bhgqxm+JYWQ+wovbmWZlr
nq5i+jJCRKE1gz3/Gbedhq3E4aFzkRGVu7qZ1iIntJ9FKWCk9G3qFL6CBY/fomqVh77twhZFu14f
kfsl7xISyE1IytcacRoPr6oZNYo3WpnyktaOuCcCFdcNBaa4yTt91NFualhhwLN0/mgO2Uua2Obz
oDn9vVST9Ps4mMOpCatEYyJRoVfPIUs+EH8XvmYdwG63V3pkfLBujMmDu4CfjVeO+O65GAney2rV
ppQm1Ze4Q1siPwCrDqM6CGZLuohtSSRex08bzYBLAF02U2PeUERyGfU1qb6wAvMd5mz9C3jK1PKy
tJ6P9jBiWuplmGiHFbpebPqugB6t2bH9hm0EbzqkiXS6wGJkDNuFQ+Z1MNXj84RK08CEXdgPxBLL
Y1vXKoCMbJgY/UdLeFIHsPnE/1rq7IGbtdFujK1GbliaWzXTmlmXaGhy9LdjCQjnEGJ1jQ9Vb9Vi
g/Y6vsrRpSFORgROlraNagUFRrjkfqHCBq2qsnwk21ox8QUaJIpr2tB+04VgabPDRJwHFsxwQxeg
xxjLjSU0vkn+FMClyuPYCccmtaEVyHvIsuJr13CsodbRQdQvTeF45QQ6uYyVsvZHJWWoFdplmp4t
oytMn7yiad4howflPqNB2I9lL574ppuayYCeV9yCkYpbhhnZrNGgxqgigMI89xwXkF2FSbrBf0mX
IAN0gcc47c2HIUBw44V9mX2L1UVBQCKs9KlTwvqmVhg1+GpfFJf1HC+6VwULnpa2N6bA6wxiyf2p
lpmBP21BZNPY5fQamhqZaBol9HMA7/S1iUQwIBMo2FC7AXGKz5fZX05GXTJ5siTd2q4kx3gTMGkY
LfQs8FrXQo3EefU5b7qq2UeFDkRXwbsW+HDwRsB9mSAwZsoZH/xoFP7/Efz/oAj+S+H0E6LuMn5/
i7r3ou3e4w9YsT//3o9RPEN1Grbg5qRiIqmH7vXfo3jnD8K8eJSo+JjIQwmnBv5vSJ31BzAgKiEm
9Z9G8Yb1ByOftTOnamDH5D8bxcvPNT+FPuwyOkYwNtYR26ceTq+sganNmleq5Y3fm3N7sXTGuUyT
FD9V128JedKvIgnSqTPgSOk0mXy9mFNfAWV+D8u48+vC6E/EeRs7JgSIiMNXYcSIw0MEpDI3EKXK
s8Pu6KcodJIuvRzwgggcR0+4ibE2ZLZ2SCtO0aQAIp5Zg8c2FXQ0JGxMDVZRefk9IsccX9xAGGme
BV4s+uVB5Cgk3FSzgALQNDCZYbkFeWxbGynUea7bxLUHtImJEl0LwStmK9j/kCBzVtaTeNcVRbR1
1ILBaZ1Yt2wvxo9e0j96M+7/D4h5H/Qru/dyJSO2/y9IV3752ngLr80n6Qp/4cf7otp/wFJCSKiq
tDF/vBU/pCswHWmiok+hCCCyDQvGv98Xqa4vBeoGmHtSGnSS/y1dMew/JAMhkI8IeH884f9AusJs
93PjQKOxaHM4hvLLxfixH0+IcwgLgdQqrGyENd8BNTi30GP2pqM/JIVoD/UMr3FOUOQ2HFHg/ltf
a4jfLlmrT02h1F5c6yl6K0R1jf2qQLOIGXGHaKTSymgvB6jv9L8MXihZXJH1eWHlSeGlE4+uWVhX
FoorpOrlYeF8YQwYqcN2usgYV1SRKt3F2SQyIYm9pIApT6JYvTUkXsj8i5krb+UY7I2u+d4K52S1
+lGprNtIQyBqbKLsMXLey+licB67RdnL4BiOxyKJL1UKh1onKUfBhWhknoJEIph3Dh7KWpdvTvXK
p/OG8KSYNI8CFexDnF/jt2f/SQHg0Gdi9jcUhznFFtxvEV5ctJLRuDFjVr1bspNGO61L0W5L8Zak
ysMCmxkN3JWNiXOq871YteHMoDV5TpqXpSC1iE2wophcwJ2E0TGcyhP5so2J4M58NcgL7h/DvGIk
66JMpNt1mvQrrTvWGEmJhyzdVr6LUNx3NXEpswh8hHH3Tfh1dTGqgRdmd6CavUxL9irI45k2EUPp
6zFaNhI6p90op8io9osSEsnsGPJUtsluSae3pJnATjS5O0zSn6fx0lLGczRjQJ6j/RDHr2mzndKv
ZQWKLMXCSvQ8kpPY17RdHFY3c6HuEchST5wNAkO9cMy7AxqA5Cbksms6aaof9eG60R4TerD07Lxq
vM4geCRoH4dhyxkUZ2HkRAdMCJdDqnICEaEnAwgLWJks9TooSGGxdD9rmuvQHO4aOwVMJecdrBtJ
oht/EnP+MpUhsdTmfBOW9gUifkwFse0W9rJVugUskQJdelRuW8ndXdL0mRNTx2pfesaifleVdwO+
tE9Zc5qTR6XNQXWBw4Kw0AxPFV2oQwcFIZHsIgmnpnrWHtqAcC7OhGOueTnmpXk5OB2O8q64iA1S
6Ie2PJvzSTf774k1XZF1DeGI4JOu3AVopWX6kldo1ntsZHZ+EfetaxQXQPWpTP1a6/xefp377KEJ
nT2oJU5NuS+V4bpNKmwC9mVLswKS68ZsY49OZqQuW0PNnjqtvwvi4kC17A6Lzcy/uQLesjFiedNa
YLGq7IAIeT/q42kulTcnky9IhXgOnp1lTwPBD6DJOHlzMMjPK5uLofDhdh1D5vXs/BeDNuG4dCLI
Pcb1bEJhSYMb7Nrfo1DytXRz7BmjqvJ89xSB8qpfhu6rhbXPacojUmG+DbJbIuAFOH1Wz/cqAKiP
xPW9UEQ+OTavh5D6d7gB79QTnP8g1MA1YIEI4g3d/gtNZJu+Cf0kzK+RPW2gp9xMvai3uVwqb0mV
YquO0x3hli+ORJRMpJJ1FjPtEbHYh6jEZzCH8+zPtgixNGdnVAYwD4bmYeZFAhtwUpRsr9BbLoqX
pdrEUj6n6XU6xvsaRhgryF3cvalw29wuX3zCJly02q+YWq4iC2I/Z1T627jd0ww1fSwYcyu4UM4Z
YtRbFtHRV635Ui14pxtcyq5dZuA5tAsts+q7MhKXMVXWgTXd2NXzQ1+k3mJoAxNUi2IbVflQGncp
HGtrieON0REUZWe4bJSgvZujzM3NWbvJ2+JMbFd4sDOmL2ZYLfugsfJNqQrQHRHvpNWPCcevGFBT
e1HaDsG+JCcOpXBFemmXxnwvc+WpyeZrtC4XiSWv1IKkIuOiFxh/qyF+7yJxS5vF4JBkvjdYx2FX
wLhs5yTaO7NGewJM0rGBKePncroeMEy96B1YGb5wO/VmEhjddu5BDTaAieDJ+dbMa2SI4DIYl+YK
HD3n2CFs3cog3R1zHgGrMyyhikbdVVcb8SnOA2AuTr+xya53FV0MB80uQQFU+oNVhTn+a8U82Bzz
7kQjsfo24CqlUE4AKILnrifNzQT19cgBZNxKpmM3PBgJQtYwvrTyeLoIYZf6YWuUezNrsUbYVU2Y
PVYLwPmLD7k+YB9MUo+Qo5PVONt6obExC167HtgfdHfWszepQNpQk4YRaqykdyEDgk1Dm2kTRlV5
QKcNBbD8VnXhnSrEXq9FuZ21W5xZ+mWAEN3XmgqHAEvVNexYXpfBMYurRje6rR51w2skaLFhLJjV
w2xxMFwlcSy0WnFljfZCu2SozxiF+81s3gs5VYcpgXkEF7zxJs6Y64YXal+MQlH8CK8wDqj8mFbd
tMtsn5uMeduA1TdPaXrorMLYmLiuffBbL7iplW2U2O1q/nzKQuCACib8qeoPGHrv4nQuToaVpG/Y
d8AriTE5Bsx53DKXNsndU+XPKq0mo+a83AP52o11aW657xQCpvaaJwm8glDlgTXrbEu69rU0BBSh
gnLaqES3kVXebfN6/Wl6D/KIbexcFNpXfBHTToL1Q5EPaaq27xkbniUYCE8vZX3ZK5QG1iPCU2e3
hLPuNcm0eKKcX7UEms8cTvGFLcfAU1p73qfmYoCx72vMJqd52gHTaeLle9jFKlHstG0yE2NHUXwb
zPAmRaO1iWwyQCMtO6lz8qDH7aEN51OUqzeLsGDTFftO9vdag7If21gdLG+TlX4pAc2DT9xxuICj
mO1Ayu5Mu0cXvw2MS0aiqFrWKkke41bunJTYaE7+iToiCAu8sY2OS27HdOj6XQZusJ7rE1yGozPl
5xDGRjae61bui0JclVW1C3RzI4Y0diFQEKSmbkTKq2Go1RX3ntKBMDY8BBVxLy9l0A4Xy7CEIQl7
PP+RMtD3ESQ9tfkIhYecLzRaQPBommFdPViMsHZpqE1gjAbsylEpQIGMRhHjxVwU7GCjQ2bk0gKd
QQko96HFjFXEJR4x2ajOsa5064L62HxNBSVjpASEFTWYfaKwU3ZltUQ3aMHZEhGKZdsW3pUPJ1/Z
mWHmbDUcoox6OwkbRFMBWrIhFU69XAyRIW7VyEl2/bjIfR+lKmiIMvlC06O+Lcu23KB6oDxq4yW4
M+iLjfS8AoszWKIbXkGi3llqVnqoK6nsE5xtT42BPNMYdRMmxBAPOHQLKHL40u6TZUbgiTPo2Bqd
/J6Db/LKbuxuHEV8lWPBZpqRXX9l/2m9hjgh3ZxGzFVC92zb20V8zyBHOej86u4QKdZN2VOdJEO4
eh2sak+cE90gMRB9ANKRlS/SfXOcsOCpY35sYo1dw4IIvGX90PU9c4D9lDGngWHwrLXtZKALUOQT
ZLTYWwY18lurx0FsTrTnaKHqPWu0BZ8QqsSDOfTOwRAF4dI0kNywCahP6Bt6at4Kcjvwgy2Joz/p
SU5GvN5mR13/k4YH5XQXo0X+ig+d43Othuvi1Pa7kQTE01SI5Jnur32AM8QQXBtzWsEY+YZvC26+
/TQIWkBR9wVqmMKCqJNXLXrjpJX2bezInWQ4gAUt9hsTq3IDDEIRxzoENCrjKd9xJ4Wrh+KEDPLK
bqZHAwPvOI9XGhMAHqVhmi4o2MG5DQXT4lksuOmDL7oxbjMaEGvs6iWYhUsnYgec7eyg9OW9PeYP
OikQwBbYlCaWp/KeffWot5ipiqHzJ3QBGxqeLwJwGhMwdUsjt9rUSrlsxqS91vos9GqoIpbEvu+w
XrowFU7A5k6VGh0chohAPmmfjtXGMcNHXMfoKoNzi2ySyo84SFAp0TEBOEYbYchdwoNCLw+Np2VU
tE0/aNx8q4HAYb86k4mvUjKrNec4BplnVPfgMUG+0IK+X7K497DlgOwaOfQZiapty0RtcME1/8Xd
mSzHjWXZ9lfK3hxpwEV7B2/i7vDe6c5GJMUJjJJI9H2Pr6+FyJeWIsUiLeqNqgZpFhmKCDia252z
99rfpmSSQD/AAMN/ndl01j7FxNCGtr+GcZKfy6qlch3z4Tt+7GG/8gp3KBSg7cZaFPJm1J5yXPg6
Tjz6KxuPiiMrimsjSCWlc0n2kVv4zVGgn7AiNpRSFIuWfFci+UC0mq/ZGILr6NYNkXOkltPbjE6l
9kB/pfwlte5XW8NEo1CdrYJErdYJzfGlZqqYr/MmxJVl8QA4DPTxQZ3aboVqjtKiHZNfyH6UdUNJ
8Ur4e2i+V9CRcGao7aUIehgJtulsgLM0NEaCTaFU+DcNlDNUUpHLZPXgJh2R65R8SJtjtbBPcWfG
m0n44dYMdf1BrZgi6sBCy6HFtbU2kJlfJRR2XbzX5TnQ8R5rGulQqec7h5rQSDxO3l9UnCRa52pi
bKGJB3slTLJvg6JIF+ZwcElEEs18APtBT9pxQwWs2jS0NWGfToN8KB1/upAT2n2LECXf2mYrtqrZ
NeuWRk64dBJpPggTPVUA1POUZIq8zRLAnGWeGLQN4TVzrunLHdC89KHHWHvnJ1n6PNhJ86Njv7Fv
plbZq0h163Vbas032dntuY2zaK8ETvIEKntIll3cdRsjq+hqYN+UmKmt5rExhXcbV5F/gy+Nhamj
YTCBPQ7Tu1Yf9afJMnCwUoXUEK8I+PO6hEPVRjG+aigAdybm+LWTxcNVDFHkMGkhZzGbD9WyU+3W
EyDqkAcpp7+irUHElFfYik3cbVbB1E8GVzPntpbWkUVgOkyGwfHNMavsgTxFPLrmCONMrYxbCav4
Ee9jVa30YKwfWoz3Yo0IWtxTQhh2lR8ZLmaC3AVJjFoE3d8AlQS+VVOJm0FTcCdmbHJXglojj6Zj
oXZquaTbEdzjvDTc0sr8ixRd8NqizNJA9RlxvPDyqeXTsgO042ZJNdIT2npqbY6ItlKMB7gFqLFl
7KDcAkY15JmblTW2zT47Bny1oRx24B+Weo0DVqWHHA+UJYzGukuV6sK6C1GmY7fg4UKOWuNWTQPO
MTFRtx4nGlI46YCUCpjAbII/CzluoZMlSwEIjsgQpS9jGzZXXRLtQi/t3IyTutua0H89QrBiGT/m
nkg2kNvWvTTcSGcOt4lXjIg5WwBSYxsWf8/yweSMLh4rgG/AIDLGuurfOUZF748g60WXUa0FKd8v
i2zqDrBRFmnwOlEtMeg/da360AbeTrYznVVrF6KmL1gJTJaq50H01/cDmY6QtqjSpgkWYqgUXQxE
TXIK04t0xal0PkdeOzCw+Jt9t7W8VkKhvrambxGyJhCyyMzZuBlz4CcW65Ck9knP8xU71p1q51uz
qjRUc5rPqU8rTqJ4acR5ytl50WFcJJgZKX/YdKDwwcMszfGKUtLAWriwnJWUh7Bc41pKGEP0c2vV
f4m0bB2l9ksBJfVbliqneugr1waIAyTKM7aaqNl1C85XMaAxTlY7HuUvhaCBhd56iuvXzTr2h2dL
WBcmOeb8Bg6eXvwaabSpxaOnAMuyqJtEHrR8BIA+CRDzIS3qHCaE2Nxgl+Tn0/lhoVLuaVC66Lo4
mGL2RdzRHtTY0iD4Bpvas6RbgcfDyZ8SPZpSLzQ93l2FEMA56snaj6LvJRwePy5+KoHsV2HLGuoD
H8E66zmrNMuNDauQQ+08i90qT9s1Kd4xG4lCdwEBllskXbhORV5f+xOckLJ2mFrAcWv1HfKqo9dC
T4nj/L7yy5UsnGcDBduSgni40dT41MVb2dq3La3thYinE/TvGSAJYEyefE+FowwBZFtG6AsKDw9D
rRfUXeRI6rF6xJtiXTFn966f1QcDjRsKHuBJmQT8R9F3mZjBUaUg5Fq+ET37U8RHaJX5w5QPr1rf
EL8+H0TVKolcOtlXdFn30pcoo6LnhGby0fCtY1srGRU0TTuDiZCnodeHc1xX9gZAxEoE4yEvPLcN
W8GqZL6qFoKyxJYnmio1RsJbrLf5vd6TKWkklHJRo/Q8BjBx+KGrhRoUdN6SwTwqlJ5uCQrtwB6C
GGrq5qqKp40V+tdpxhZf78T9yNkbmYy80oXP88rSSaU0U8ccBLJ1CvQElPU39E7JRmakflvCYwOf
Bbt6ytcQhiu3CoYLDAfzDtLJKnQwpIG0n5ZGEtibPC/ttcjHaIMoac78zZ1rEJU/y96HWmTs+SX3
rImnWTuY2s6zTDIKXKNgKoxYG6Ft78yQjryG7hjKPewVJb+UnqTOaCIRdeJwQ/8ZLT/qK5c0iINk
B1Rmw/jEYqWx1w/djpLQsY01yqgCenAPNOTShVpxZmtw0pr6MCeSr8g/harbR9exVOw9kXMvWhfE
gEGmn5YZigUyF+d2SCaGfZxfU0djkqwG+kuwOK6R8RJJnORtssi1zkEcOol9YcLxGBPpn3M49Nta
k+Eanzm1mTGDZm7oSxauS2KhrgwL6x656KYf0cILuyguLDybrFTlVkNecW5M9A4Zc7ANxAx7/C0Y
M+Yr/VdXgH1nVZrpimO54hONlwlbm1UWld9MAIxb32BGHZu1Shc3jcSqact73XoKDWrR/qDq56Dd
+R4EUHENutpN1GeFetytk5vzgceB5lyBeeMkZtyOYow30KW7u8yrgS85Q3uOAJkRiBjvZujOyQwA
EIaR852UZDaKYXVfUhej0M7ES0sZKVoP8zKBqFCUY8CdIt2I1CFeSY8/bEUQH2aGVKaeO2EO+0jJ
y0UFf8axO1d0ChXT0lWt3ECHzoCILOAujTImbFSozmLViaW3UzXl1OP77+hZFM6MAfvGJliAXEUe
VCmRa5qNG00ckKm/PuCMqU94+s2Fkdr4nspWW8QY0irm3DhCwOkZ0HoEp3893VaAFYcZdVE/xiWx
0hgizMMM3Fp5YWtsM9B6VBDYduVNXZ9YLgEIYmd3qW6/BkoJ1iqG9emAbI6LKVpboqXFlwSKuafv
T0/CtImQbtKfwietrsyOlOz0XdzGj9XoA51orWoPe28HZabYRmpqg2icCD5Mi2RF1wLbfVtrL46a
NJtetMdkfuyIXcCS1nD/wqRxtRE+pNB5ltUPqXmQTUiF85aZ2R97h4889Ow9jZpqTY5ct9Ir4e9T
rf4JsrG+AyPxEoAd63xj31JK7oNMWXdtwIrkgwZro5ZFMmvIgRnitP5ROuZzXJTg/2Sn3xVOf8dn
cGlTC7i57r+w+xFHgF97vbfMw2AqB7+LUkICKQVLVE4A8gqfLYfnqkmM+j8ywBIp/Y5kzmwpJvDq
eaqf4mi4cGo4W77/AFqfEoSRgiz3ow3ZUfvUD7NFVbIXSNLgKKJ+b6QW/EWBBN5ha7ug8tmSFqAz
VZlumkb7uKafq0enoN3b6daO77L41BTVmWPryhH2GgGMxdpvJWu7RFKfk7xqK/aiBMezSmfIQUvz
tqhOBmETnaFdtwr1zaBCY1VNhEuZ8ky21rCY+mFYy+RFcRZmOkcTqLmCDCSNl3lYb3W1uRBdeWs2
qb9DKnvWqnJfAb5cGmK8aqF0FqX6ywMFR9U8RPsbNv4y4h8425D6F7HVpDNpi3Gmj6vEflIr9ZWt
9tZWnFnBj7JtdG4lce8cq86N1/7KYNQfnRo2SpinYCB9sz+Pin9AHx4vCnt6aHwTg11BwgC5T0py
LX1YVgPT1iT3ACu2WUNcxIRh1RrkHg6hXPH48dH12aIux+vOUc8Y5I+9+q1Ex9Rl0OjSfpPGtbMy
kzlQqr7ltS7YKKVLr2OTVHvyMs5NxwLncKcx4tIqPhv5dGhHvOa8TR889TKbWDVsD+F2gAoIXzO8
VWgyY5LvfFM+kHaTLaDaXdmVilTnYs1Fek15aM0Qm9QYnQHyouHRGfxtlE9nXPugrvTcA4himztq
LI+yzK9zOPdQfeQua+lK+ZuS6At+q7JJTfld5z/Z8k33c+Bd0/7qUGnapbqqzHViXUmZrn2LJr0t
TiVkJgtrZsKpsWhnGMj3RGCXTK0ffeA9+axtVtG7U4bASLsbq5OVKSdjaPe0hpeOqmxbRHlh6B1y
zylZiqOILWAI31RFrkTt7RanY7MxcnCMQVlSjiNtYJGo062kx3uHhd68LewxWqLP1+70vI8Cmoi+
R9qCqeYHDst7I4MIZEoPNBVBJXtsbP0Kl9t1xPmDirVRr0SJlF+blJ0/g+iQib3IjKlRo327mDOI
V0kOKzDqxh4ETIW7JQXKBlirKyJnCefS3APmTnZlGq1k155xIbCjUsHCVgmoGy9XruO22iuJf11F
AfV14xwoSbyvgnSjxGqzMGRzEMIJ9tJQ+vXg+A+g8M5jFYM/rZB9AWFxKefZ0HdrQMI1ebKpOhxS
aorforx8VVVKrOOcv0JOzBzfIG8hvAwYARqKXlkCNUQ3ioMimm1kkE/STTepILWck8p1VxvRddAE
dNKkwj0VIZspIZVjEdTrNG7OsDmx2ZO8Ek5oL3+iaj6r5k2We9s27ZYmXg325fSEk3wtarExxuzG
IR5ENERxxr/qJlizrd82AIKWGVPXLoyiNZqyDUk165DyG1xV+tzWWiJ2y7VqkRV4exFNat3Szg9N
VqwC486K67POdO4H5VUolNUAcMbW+2J+a8Z3LBW1ixzRgIUSC5TgFhg0y+csQ96Ih0+v5e5UKdah
dRf44zKu7o1kXCN0vgoMf+3DQOpWyXCcaciG/1NyDG9HcwkNiQMd8uQKKnnyCh6D1XbgrqSL0+TR
aoBLNT8J9FX14hE967M3Khe1n2UG+soH/DsFVITi1K2aI9E5SzV8zoJkWXDcjJiGkdVHVu02EUsd
RZnE+p6mCdMFORls6DHwEqFn8vZtzErwib27AqMifXwqebGh2UurTdTd5HDUXniFpd5Eie3fVn5d
XjIiFpbFVHY7OEqAcAwplkKvwh+q9IxN1vJFKy3z0LKqe82lV4+hB7WQTx8yVJ0DgVLGrCbgVsdg
PBVFWwPSzvpN04HTzeEU32eh4PA21Ez1ESLvlawMHOkB4Ftydb6bNiPYRDREITfxX2vD9ndqzBQd
GWr+0GpNN7JfxSxdRU5xMxDdsZyS6Jz4mrMAxQPLIDKccT/YsCciUV/QL8V3A5v6pZ8lK12raeyZ
j/CetnYK+7tSvtkNIjpKq99xarlFrs7AWybRXLTXtWo4LFb3dM7zTT5iPPL6zFukHBOyUFkS/Ii9
h895T2Z7iRYq+Ski60Lz7l50xk4EwSu+Io4YBdLcKqFMyEm+tW4ax9lLjzpvMSCjgqRBb1I/qyGj
pUbW6BZ0wgrvkVk+XMV5S41YX6WcXzqTtiD2lWFRqoyWHu0wXQ1D5CQf6c312GMLc/L0UvXNdpL6
lY9mqjTtJ0WYN3qv7CMwjBPK4sjEAQMEBS4aQCv4ydElyS17xsPekiayT/Xm0WB1XYwVmUDgUBGL
Jsqaemm/kEZwWw76JVXJdlCoUudk8IDmOxLZSHJBfPK8XKVK2P4w49dKa5WlyuZ+ySkVLQklXz0e
aojn9muDNpnHydIGkhUZQ4Gwk78YBzanSWcuAiUARN9eOw2wam/yNvoQP7UyBovnFy8kzvzQ1Zzt
tRXuMctnG3J9tp5vNgvCnraZom10o1xjBN5LizaQZ+Z0tv1D5Ml7NoZXOmB1dgjhZVDJTA7GKwPH
/ugRnxCm6THSWU5z3WH0ES5v2fOcrKUrXCokPgHpzZCbb+GgqgtoCo/FZG+coNtrxjA3GMFjZXKl
5kWyKUyOLF7zNBbpOfJq1n4nuFUD6FFliUC+825afQJMLp4IudsZTXsmQ2vtU6vAO/UK1k5d+0Le
hTkiirqk2GvPLAp1ZbTlxskcHXBINq6bdNDdKRJyGeCKXkC7IbLdXzapfkErR9AYLFQOk8/4cZ0F
JNEnrYUm39Xaa6Thv8wiZ08XHMGz016CQTsjA78Sqn9Weg8OcvMolBrifbVW7PHGlj9ku4YuQIAV
CSF2ExNaglo1kRKgnblsOPvEarcF8/Fi0h7VcJfASYxU6JICtIKinRIa1kZNiSUVOzgQSwwVN2N7
69g7/CdbbFrXQ3orYmXVNNasBzAJElNN+O0juWSjF+98ORxKCC5u0AP8GgKTPkwWztAhENaad45A
dtL3o2o1kQe2zDnZUlFmc6s2NWr/0t5EtqyWSIcPFlluoOwwp/ip9UuZ0iMykFuzDV1l0qBOtx0J
DVTrmlqnQRON62Cgbt6xpi0Blz0mxbhHmv3Lr5q9JbUbWm0rO3JO1Dj2HFfHhT7S5+R8ucitKifJ
PIV8VI5kS+QzyWTTyprcswhKb9QAyMECQIEdZwCfHB1JtmHJosy7Y+uov4yoXWAB+UYC2w/PTg+j
7F5a+KKK4m3U1oOZh6wA4HD1s3Gia8U0qEW11Y1DLFXQWbsQ1qEl/KMkNkNL8eq1ER2+VxXnk2vY
L3XsfKuG+Aq761zxSsVVlZTHpmnOQU86RloRbdKRVSJhvPmQHg85ATmLfECjiVDzkU3uTi2r56QN
Hvva0zecHA9Dr92PXfma0dhdCAp4lL+VO5WhTQLStJnGl8msgYLkzJK+cJatYz1TPgasERqtCyXm
wlq8F854ccB9s8HYzCqNmdRGk7/H7BFgtGhjUk54o+YojlGWninZ2csgDnJiUIqjkiJhCkhtXAba
+Bq29LEqdqoNDPRVotKpTepi5Sv+saoLrPFUzBa1AB8X1vjj7ZYKXj4qO6fsVNjOXKnUhn2IdhUA
N5VbBCraurDkmSBE9ejF8NR4RphrrWSZC+XH1DQoo4K7VrE3WtjxX+wioKWxExzCYOTxFXTJfKHn
fI/aIaPxsKwwHi0b8lDI+0PHwSFwU6Dx2VRWZyw9Eb6akZyzMihOR4K6XbqRfvfUWO3KMY5ZQQtm
rHjQQRSu7K56yqrhSE5YHKwLA6axUSDRsMx7HDIkHKkmVY66c0cyH6DYB89KFX0zMZYcMjAgq1gk
5g9dUV/Jo2dO1Z77nnMW7NzvsEqPIaYouhH+3JX60dTie44M0qSTGgHmVRgLqIpKZrjHSSKb6BM2
UbpIj7gXEDaEO9LdL7yugyLRpNFSukTo5wuVr0nQk0jQQOCwXYzBua1PMrgamvuQtONVY1m7SBR7
f6q2ZdndOElS7FSCLpam5t2ZjYVYokUUMwLZJBJxb+nDoxmVgFMGAY+gUW+nYoSqkh60obvCkXyH
Y3MjASDaAbwGKmKLPrWUTQMBXvH1715+XSmI3qBHrfF5q3Qm6WelwU1JbZqS3AIO+7WGsrHxhwff
Sp5K4iIJA4luayX+2aE89OyXOcajpunbmzr9D7juzUbpN0W8G80C9QJd2Dg5zcMiytcJpkkQaC1M
cNnehNQDejc2VmPFuVadWYHRAmvXWh/RHBIyyxwfin1mture6eNjYCMNc1T3WyCX2tmcO+5pRsn5
ugys4A7ut3dD5mPFx1CrezE24QsAg2lLDI3yEttJ7CZBl91O6CBf9cBhhREY22JWorQPg6swNftx
JUzNoPU6Ng+4p/srBLX4Whx1RGHQRodRaZzdSHzc2gmy+jiyBTqmZhz8IJiwYknn3Aou2OLoNKjr
1FOrrWI7GGjokT4STfTsSbQtxInZJb0k0QD71yu8fgtSll10gcURoH51SnAnXtl6qu60uruHPYZv
y6MK6pJqeG8XMWBmIVp9r5ENSkMz/lWhW2fOdQNfWU+asRpaAoIy7ZzXwcPodIjZrPs6RGOqhVk5
H6IudgZGV8mY32DNFHegIZVrmMU/Lf05Z2MBwsQGZ6SeoiK+lLG58FuIQxQgttSRlA0d5tQtjUnf
hl1zKUP7BiFbSGxEQVwJNfBaZMO+QjO9GrDOLeykvcot7TEMG0Jlfkatugw7TiB0ZrC29Q39+Sje
xCNeD3pU2EQfHfXUwyvv+qMGrt2m5+Jbl9zutjTJFyUbO1t7UXp6i4GyjVplNerlkx79wDRDDfme
cbukHiwRD01PStiN61ah2ufXCooRsPxkfEzPuj37yNGemlYOwp+GO7tFex/bs7EnuvKj2edJE3f0
EQ6K8KGSwEA5vZTMKv5qimoX0xsvOkOepVzALS8rJj4RrgyxI9foUs6WJsywrp6o3mOMznGtE/Ww
UBA9gr1cDVP+EGSbrggPeTheR3MxCQSl5/aKU+/GWnLCHQC4Vt0tiVRHr3Pkwm9wlU1OOOzEFPlu
Ylffq9R+biA0JKKKf3iq4txTGwzW+iTZ+Re4XGWvrrts7gSgZCPJC1UoYPMVTm8wzvOupSLBgDRc
tMODZS8SQu0As538eFp3g/YwNdWhbpDpZuYmHH0Ey5H8JQWTJAUW5butYcQnuM0/RRbkWUeZDgpJ
aBikNjE4ztkz4eDZH4hBrwV+QjgAC1t6vwKSd/Dfzcqx7lS2wdHGsFITZERlSmwNc5yW7ZA8s+gy
eHr0cPnwmE25m2eoXR0WdT/hbNhLIj/wZa6SVPtpRz+rokaJLuSptzkBtPwfE/HowmSbnZB7sCxU
MCYeGFymkt5xQ/K1rtDWLZidMepiH1S8Nnd96d+NjZ+7jqPbL2lV4OSj4rbC3L9HAHCqQvWeHjch
CkbSI742iXSLkzrlV9Co/cud87fsGP/TKKAwTwQAkv8aBLqrk5f/yF//4/T81oL0z3/vn6YKxfgH
DnNcRjZme3g+2Cr+5ULijxz4kJAGVR0VrGaoXO3/2ZBM4x+c7+GBkiyLh1ifbek12qjg//4f/kiF
zo7bzDawycPv+TtE0LeeCjxMqqpKwpQcB1SkMN9DcirQ9WJqfHISEaJtG+95qJBxSjSGON2QWttU
pB1k0i5iO/MLr7s5W/r/TYL46+JwHvj6AEJyK+pskfqNdqQKRaai5yQGKyQlWgnBf1wRvLjoQiHX
qJYEqOKBCNqiLrxdXaoJ2v22NMcFc10/k4TZvygZGnJHjwPq6mSwLk2jlZQQ4+TQ9PxN1VQfuzH1
V0EQlOqBJw35Qbc1EmFi70LhdPjZEyY5EGOQYykgx9D1K7N54AAXjvii0mabcuDBbtiRY5HXehes
ScNDAaaEgrGVjAWbsGo8eh6bjHRMw6dmMtjY0jSmnlD7/XBv6cYaSpj5rKhZCFdEZ61cJjq+/IVk
+QFLZOevY6OZJ9Sa0vhvjL3/pZxeHH3/9fBch1nynP16w+nlX/jnuNS1f2Dks4FgwOiV8zD617AU
6j8AO5Kap2rg/zAc/dscaKv4oAR2Z0Nos59Q41/616iU/7CBFmHmw+2kC9gNf2dUvvcGqoLGLQOS
CYCxLt8zEmePXCAz0goQdbf0MBOn33PKCr5JQmN3vz2Uyz+H2+9M4Blw8e9ByPgHEuuYcDcM7Ftw
0t75EAEjJqRkIsGHSmH8wF1dW3SdLGPVp5qN7E2h5TtNiPQhjifxFyCrDy8O8cnkMWsWaLB3M4Dh
N1HmawG7MCU8ZAyZTSVLnWBLGrtggDhlOV66xxQ/fDH5aLNb7I/7dkChgP0w+AUzj+S3yWfo2ygr
LeIpWpV0xrEaFfg5RX819AX78zlpityQFJONj0lhJ/LYWvatAbrn88evaR/9DgmgF+w5NBx7niR/
+x2abRXgVu3AbeowBNRIhBxJ8M2WL3FaE5uVv6ZSVA59v7ZGIRbHa8Py+6MV+XL/xU+ZX/W7R2ID
QxYOobC6FNo7/FYTTGzoixzJYm2a9ZqzvdxZaoA2oEXCclF66mLr0fEpT2PAEDsz82NjgYcFG41N
3eeIrk6VK3gKU/bVY/rgddmOZEYH1zIPsnfmvwEiYT1SPHFLpw9vDLUbqGrPyqDKMd0qC+pNUo/V
QU+qbI3KNFxxRK+vvnhAH7wrG3vk7BwGmcf88PZdOcBKYWE4EbD1ajiXYWHAuKySK0xPyg5Itr0a
TR8r1ehX8ZEsQY5ExAZ3z7aFGP7z3/LnFGHbUgeqZ+lUt9lgvP0pGDhbSUJ57GZ1JH7BSYrX+CGa
TYOuefP5pebX/v6z+O1S5ru7LrzA8+lOxK5QS1w6I/Llfal43hM7xvECPcFef37BedS/u+D8dJmd
Ldti5zTPGr8NiVCTkZIUNdmrAWJ8Ep6yg2Fk+hcT3zzA/7iKBYjSnrdfuvnuKhlh9IraqHxRPcqN
JtYxXU3sLQxKhQvoEc92bNhfvDXtg9fmqBAm6Mcw64Due3trkTIqIVy1yLXSJF23aTxeopr5L02U
5gkfdLA2CxIqGQCSSttEk6XHV72ou9Cm4FsgdIQGzLkZVee3qRtoX33+6P/8fQx+9qqqY2o6nt93
D4U5Cjw5eAW3zhsqnWXhcPYNe8qhhvfFpf78rGYEMJOeztyPo/7dbAOsl8CP3JjfstktFfAudL5s
9c4vE6i2tu1/gVX+6NbYiUOhZMctEKa/ffTpkINTIZSESg0dS+Z+E/+iOuysQpXu33+KcNcN7o21
lb3C20u1cdUQPuQnLsc2hG5sqVc6CaHroR/s5eeX+mtSfvsZO/DlORGwJ4Ee5rxbx2KjJqQlKBmd
sUQ9Tj78uM/Zq5oLkmOcZdQXI5UCcEVXGjktx9xEDAnsDTV1mo/2DvmPpPQx9o/krtL6U5rBcg1q
TV8sLn+ONr57lURt8FZCMHG9fSSkHWoSlWvseoWWr/uGM7rW+gQXQblcqbM1osnQzX7+cD565RaM
BXSCJucc+90kicrT03JkzG5Y5/QKmSkR3CKJCa5iXVd+/H9d7H2EQemIieiHln4HLM7DLNNNSJjf
KtPgfDFyPrwtwYvSgVhwb+8+L4eMTQKruS1/iPNVYgCjVDrKQ0ZJm+7zm/pgwuK9/Xatd4+wR6lR
aSR8u7GH6jco8Qz6OiYBzUe94ehop0hczTGbOdBdCtOjnRMOA7mJNtiivRrE5bUywNPP4VsfqUza
l89/4EezCCdX1kIOsSbC8LffVYc5euyCHL0j+9it3pJ3UDSOddsGMn/oe+FtP7/eH/w8le2RZZLu
gYMC1Kv+7kPO1QLiKEmqLip3+0cDOOFl7OxZODA0xKH3tewfmy7ILllvOrRFjXbYBVqI7iKR8YT+
Rnjqc99N6Iqt0DC/AnJ/9Dwkk8E8bkiFmlNGfl87iWHnewu61DXbpr8dp14h9DMvlXsm2fiQWWP+
t5dRh62rbZGiCrkPdN/bCwJg1e3eHlI38jV0cKnGuhHiL3tobP6qieRQLaMuk19wDOfv7t20p2lw
/zWDyBT+9+67jANN68e0Sd2Yj46C3ei5JTD2NUke+dnUUGhPQiOgVPeHRe7b2hefwQdDkMtzbPhr
SjPsd49ZYEtMa/TernCyYGVJtaL1j7Me5drw9yexuXDEF6exSWFFefuAzZz9cNL0LMl2rqxqSCyH
qKltejw96U6ff90fzNKaboDm5rs2oIG8e5n00qy8pXbiSg8ZjJNpDjlXQMEnTgtU3T2Q+C3t488v
+sGzpArG0mxSf2IFfnfRDseHR/3Yd4mvDG5qz/ZWWCBGEvCwRH1+qfm1vPtqQCbzLCWwZgu08dtn
GQPu1XqsSq7XRjqGPURVXiLalRkE4G843oACbNIdzvLXv39hc74g+x1Bpuefn2vvMZ8rK2H5w2Oi
BfVjFohgo88aPjC/AtaVE3+bd71fHZ0+mBHYIQCUpLalGnju395zYhiVAdKPNQKV7zkp/dcJ7Pa6
HX3a7yQnuJ/f6UeX42rUL5gN2MK/e8Rd1pZ92WvoAvinrn2NSOR4mor7MsiSm7IV44//xvXA1aga
uUlUEt/tqEtLgRhJEN6qGJr6mLFYLWqDXaUP68hV0+aLM+CfX5DkPVK45WLz+5xv/7ezCQABZF9t
F7iEnSBQU8dm38QoGqZEbTdKUF1iNOhZQFD257f5F4j07afLhQkrIoxAEA7ynvkdggceWqkGLpRU
6GNWkiJDRNM9bOxokNe5DrrXHXxGNSBs3ApLyG1jfCiQ7e7sOaJvWZNxehDq4LcAG9TqV5J7hGn0
eiTvbQxP5wD7CkDcQkDfG8BLs1aVmYp0IzbVy4g6FuwNOGNlFfq6+qQVHtLIMhhpwBQSv/Hn9/vB
xgMfhAWX3pwzlACQvH3QldFi/Z/QU5cNGvmkGApXs40CEd8QrWIHxEU30UDB7p+sulmOBx0IfjVA
0LWAA7hU4nQ8zK1MVxFK9cWU9UHVht/GN06QF3onw37360TYR2Evg9DFxS2WjTmJm1yjIRgLzdyq
WkDvVFgRVhaQnaLv283YDgpCUhwznz+nPydPaVG6o4CEZ0CK9wfKVNdG0Ham71oaGSjAjLJlk0/+
Lu3wHn9+qY9eCedlCp/csg4j7d3QrmWDM6XTfLdGjFAvtFGv9p2OJCPEqahhUmlQJtSzVKvEwPxT
UQL8p/3QOyvLmpy9VTYlooGURh7NjTXcE4KUPv+Jf65f1HIpnNqGRawwwNG3H00HgyIoGj9w6T2L
ZV6KGAVFWB1xtDiuUPxggcH/q73AhxednwrbZHjK+ruL+rXToc71fLcdGJvUyopgG6tE+CyqiXB2
/AlUUPEdf/Hm53n73YRAvfbfl303r1uK2g8YkpjkyLTZJY4+g9HRmf39J4pUmr2dxorJIe3tE/WR
LYK2ZdoJc93amRMOzDbuO9fxApMmKkyjYWCm+PyiH0yyfM26kDbkOAbYu9GlqLndRyRPup6hgOkc
cY0AygQZYirTjR/04aYerMbtkV99cbt/4MFVQfwXdSecNbQACMJ6e79JWOSVaHSmWWJYEigBqFts
rFJXVtI017zQ7sGu+mBvMr/sGlRGu5wo6mMfZwo6FiFOdpKGr58/jg9q1ZKlBvga22yy096vqZrF
4bKyKROx/S5cM8HBlyFvoOts92iz+9jlKFFdw0dKN01IS7ilErv64kfMo/v990YMzpxGyPpHqfrt
k2m1we8Ujx9RW2W97jhXr1PMxkdZBf1yUsRwyJG2qkv/Pzk7s964jejLfyIC3JfXbvYmy5aT2I7l
FyJ2HO5bceenn1/5P5gRKU5z5JcggADfrmLVrbudc9AL/q46mRlf5iAyKSlUxs4jvOX0TJ5Cfgtk
ddTOlz8FLua6rwWyaBDcTFcN7qnzGLpf3BAygvurfp1msPOciF91SOQwVseBvC43JnXk+KepdZ2E
aT731M0ulTc1IxAu0N0wXBhXCHyjD0E/6s/37W/dBNj4APBDZka/c71SA4Adg/s4NJNa31QHP+H0
7z6NYuiuzEUkNx00zXEQMKjdN7zlXSxdpTkiufJJdJZbnM/R6MBehGG1kjN0XvYOcoT/TdP4/1YD
2zhTNNsgX5dtODQul1bskn4UfN00YSRCMlZh44gaS/he6YSfDMHo2f1VbblqFFMIg9Eegv5C/v1F
9KbMjZzww94c69ODNQuIK4qgliLe0BV/JqLJzmqeZHu6glsH1mYXDXhDLebNV7sJ4ru0yXCSk+u0
lh8pk/pkD/F/5jT+RnwK6pPbSa7IIu2Vv44UMCIhAT7ENPPgu3NgE5FOTufDwG7/7UVyflzR3D+a
XOxels1VyvCYyqecUFg9hLEDvYHjpTHMg0Xud3lpQLkmoisDAOaOB5D3bu2M7BemVo9fUWRj3nc5
A8CSaM21hXWUHO1M2hXtuaGptuP9tg6OTVPFQ8PToW+8+oCUVBQkyKGLDDKiXjGjvlHBhMx0D3C6
OIVpPZ+y4XL/tG7tJ6bogBBocnRWHrdOUySGR/iGSsBofmi4xrkpnebQ9TwA901tXXfcKb4U7TzN
XStQpPBUeARJUBtRUDvrIb3HqeK83reibW0jzLtUgeGkoly3Op2wZNetyRbCoBKLh0kXwZmWNG0y
1RnVd8mgTM+aA2DEMZnZ9eqq/Q+qpe6iw5x9JdwD1dWDs08VjQ4U1Bu+aeTDydGtasftbv5OqQ5C
mqdRrV6dZAcxFlSb6uQ0A7eU4uyWXwnLYKw/do8Qhc6MTtvGX/d3Z8PX0+7XpeQb6m/mOpOdRqdE
7VbEpxyc5yOjkX8bbTx/mWBAOCoThxsKPuviCOj87hveWC3tZ/r/psH0Ag3OlVds2ixE1DA66XHR
nUx1nH1zFPHVMxQTbi8nhiusHHeMbqVQFGGYOaKlqwP/l7/qhS9uoDALI0E2UfWuuESgqEq/dyJQ
T3MBA1HWp3IINAfo3vYfFK2Q/Ex1nNCWDsDx39+BjZvGb7E8NLxgt32V2XSmno+wD4Wnwg7Vs4kW
wJPTh4ZvIACy04aSR3zlueg9oUjGyJdBtLm61ASVuveLd11rU818yBEoeDZyO9fgVVG1SxFG6c/E
cJpLFALCPA6FELf7i9363JT4+HDEcSiNys14sfEj6jbt2JXRiZaS+a7oSuOGrFV8A5z1Xw1nJcCJ
fi+u3vDXVL1YNrG1rr+attBG0l/GgenEwPN+MZKwvylx595AumbXrkqjL/fXuHGXPN55FWwzbyGK
Mss1OqMZVIUFRUfMXMIpLOPibLcQcwCW/NFBefWYwh6/80ZsHCJeBy4QZS+bAYrVgUa9YUzGglYJ
zy98/uZgXTJDjc/GaKV/3F/eq+0kN1F54ulcWw7K4CtTNT20mSwdhnwFEAYZWIOAIT6yMBVI5AK1
3lna68vKUeUp0ggFPeZq14EaNAV6XmegfSKzA6ukDdYpUKC8OFRqWkORqE23Fh3NU2j32jntivIT
AEeGq8E77tyfjaXToGZYEGU6nWbiylk1yHL0aksVqlShSTXVpjjBqgjI0S1Ffr6/za9eRblqVHI9
nl9KPe7qpiQ1XiuE9NFHEhZwCfwVk32cKtAiO/5n25AcE8UQSqpy0S+uJDrcwoLhVPHhiwhvgca0
b5EhCnF/Oa+fXzIYDihHE/0thyLi0kypamiFSK4hsxPVxRJu5VuTqT9GfRh8qxt6skpqdzc0XcIv
DH61TyYSN8+5WlnnsOmBXxQe8lRBxAg/7HogOUul/Nn3ots53q9ur/ydBD00tunt6GsP5YUIdUhS
MNgpxuJBV4zoe5OGwd9uoHrJsYLD6LmciuoEvFnZ2aNXl1iaNpAnlv6ZBGiVkVh5jVwdYld+6STO
VYye/XlsNfPWKWnz6f7n2PjojAoSdSHsggiAu/rocJfDwg9NLL3RKXzoMsSYAk2Jv7zdCv2pX905
R2YFy28+B0PJ7EzC0Qr08ubNdfeuq6q9TvvGWmgb0VKBpF1St8tX78UBnuEFgBR0CgAf1PZ1IuGB
FMXKdl6uLSu/6lBk5Cpv9WotMdI9fBvwjvA4uNeiVpKzC+fWTm6xcQRIn8h9PTJvlrOyglhNR1mq
lV2oOL+FUWucgfRmPiP22s69f2WKAjfDh7JvYTGfINnzX24bo39uTr0Hbt5pFKfRNOK/02guKKzl
4Y/750D+U4u4Q5L3c59U6qIGTbCVqcEENZCFA6ZEoj3AihOcRGpFV0Rj7GMDkcwTuNpP+dDq/n3D
G2tEIIAkhlSeS41sxmKNAIPSNgER4g+pGz9lBbATs+pcmGx0d+d8bJhCNNlDrFQO4RK/L01VKLe5
YaOh1QJz0jFpeyipLLLfd52XpNPp/ro2NpSOHa08hvBcC6+xNNbbIEWsaPB8hXKiOLI69x0DitNf
UWDyMELKXP1tAdqW+IpwTyJ6a6WUhCD5UZmbeTUCkgLWr3IN9jvRut/igIJkHqJo5QaMnbx9mbb1
C4RA0PgqWpwbr1HhAvL8JFGi/tCg6uNTgIv+NDuEoo50BNx3wHPzv/Gc/df7trdWSdbNWAeFPtIT
+fcXXiW2euS6elsCYwj5IUV0TkZPAcXQEHO+b+qVa7FV0nqKv/Tq6bR7q4AxYITUgJDZ8yHS0W6j
OvcPnWI3z/etSJe+uoRIxMnsjrljA8j1ckHuqIXQwxqSSS8vHuwMAdVxMooPzF7p13Bs7Le+ZpS4
CPOB7ENWLLW9l/YsZgQE9WyI62LACE7ETCX9b+UK4MjaeWe2lsa4PPNu9H1fz7xBK69HqtJBGU4J
+aEt4b+A6QkSj1InSvfNoe3j6/3dfF2sZ3ke8QGfjSeU/18uDwI6sjn8qu+0lHwO/VTm8yGbMu1U
TmH/Z67ZA3jNbJr9qTZcAVoXHlbFmzXUHKBJ9OzSONnAtT7f/10bx5af5TGMRBpA+3LlhnpFGA3r
d3nYo+KbyhPf+2i6T5fJHeed+acNW3T15b5Tp9axudwCqzSDaSwg6YvTkkmCEkxcXuRwShu5fr6/
rA2H92uGD6AD86FIlS5NicgJwryFBVEAoIcwHfJAfLhWwvEDTXNkiP6L281/NF5e/rxveXORfEum
J5howtcuLXeI8lbuxCLnpNUOdQ+FfsX4LtoTfb13puSGra6oqxKB8+lIkVGeWNqCyca09FCSXeaM
S9Zmo93g/h8uKZSdN2jl8vNk9MGlNhmr1B24BkLPLN7+jrkkynKqAa+EsM7yNyQzqm0VjtWfkDJE
/mIwH7JC03yr6M2v97d266MyEEMtjszOZux6aSpEZhVWUbS8ddNBES6eQPjTT4arPYFqOEkssllA
jmYCZ+Xbgx+GY5mnA3vCNVmjXGizMTrmCdcPLfPfRhfDOXQT40ITZX68v8it80MsTyWV0R8GQaXz
f/GO1KZXT4h5uwQe8LrOEEFe+7T8bg+Dt/PlXntB+vroCxPr0NdASGRpaWDUDqIM5COSnJHAEtVt
3xqEibRFaT+2U78XEb9eGfZMh+kXsmEEfeXnfbGyzi7TqZLg93ZoEK9ws2vfxU9jbY6Xt24huS4d
BZNdpIjzS5zphSFY/R2rrSzY+5ltuaohPrWQUgu1s/eQbC0J90m3i8uu0k1YLqmYPANkMUzOdqbB
SxVbMOvX+SgrYcpvLIo3iyTfIVxEEHlpCpbEZIICDJQ5SN8b/YSUgUUYIOIWXo+37x8BqXwQeI8p
2yxNgaiSldDK9o0AHvC0MaMjrNgN4wm6fXqzKeABZGM6wTCtrtWZqJSa+vKc2b5Vw6Nx6LpAu1Z6
UT7BeDV8v29r47zLMhtNerkshsyWy+oA9ENKgtxj1TtfGYYdn/pQQzFHkeS9DJFc75t7HaUx78n0
HuuSbUlrdTYyp4A9T0Ot2XOa4ARdDaJbTha/tcSE4+dT/c+sFTdrtSgvN42JorNN+YGGZI7WLJ9J
NLcgacsrA370K+4vS6ZAyzdnaXC1LMAtUFiZnEMthXBEM6GkpshBfx8o6Yd4MOJT4xXVzl7K4Ght
lPkGB5yNKm/0KnIAwh6MAmpzvyty+307N+45qtseuG8Un+H1KI71PDo38ETmLS+m4cv9NW+dHFCW
1D0IJYBFr3wyaWAHxYhp+8o4SzKbNDvOcT1BDiHJQoSr7YzLyI/2arkIfNPhoBrCTPvypA5lz80z
Ji6gKqznJGgVGy2HwXpwc7fcq+dtGvNAcdogHcBnrU5QTYKaGg2LG4uM5s0QjjdElKarGmjJW1va
HFbuhEOfzGZ56ioGLpwOgbYZ1aEBsm9wRIYuA4bGVzNX/MkDDmlYXf7GMyeBNPLhkbDxdeANYLxv
3IQbUk9NeqU71PreGEISNwrt2LeJ+nbvSfZHlYSmIWWZdZRruvhmPWaRVZtX5952aqYZTeXmqWX0
x/1z+brULTdUQqAo+VKdWfuYwkCJV8QcFNtUvPHYa10GXUQ/Bw8mLfwPDuK7n0dBYKQyknEdNdGe
4J6AFpwMY2fZW+6Ow8PPYZzNJahYnlny1TToe4NlV1NCVxZay9KJjJ3oaMv7WNwJOclI2uKtboZS
NxGTEL0F5Wro+mRU6SGNjB4Zt6k/24HV+01cODtPr3yE1teR0gmVC6JtavmrY2vWMEhagU0uX6Fy
glr2iPqyYl/hJFeO7QSreYgKw82L0Pa5/4G3HI/MJBxm55gzXPd2p5y3UdSG5VtulENIX9SwrE1S
p5pucg+TC1XGdMfm1ockRaW7S65mc8CWHxIZMgU1msnymSYKz5MOay4s3+oOxmrL67y0svI6AbPW
MZJOlPjQATkhQN6jYuzNxzjs9wZ3tkxRnmdYgEBDp6O3XNBg1Ko7x5rlq60hfAj4Z1SNGOEvKis+
3f9er6ff2C9wyWSd+DfAJvL8vgg95xGGSbdVLV/YUaf64yhFUUIrcL8i7lAktwnG0/906HL/nJjo
g6Y3dYZnV4IY7/+QrY9I5wusvAT5EyEsf0dcGF0J6oSDY4CB6NvWQQzLnf++b2XrWZYRIt1S5p6J
TJdWhnZkLraiJIwWo6QhjmLl37rJje+eGGBu54XW2xPJGXSLcZcXkJE5/e+8zYQFEpAPPB7qr+Vv
yIASeuWU2n7utQgpWoWH1mePGPqhgIcJolilCPOdK7K5bqgOfnERMF282t2sG/M6dVm3G+dImeRl
eywLZ75VVhrCWVNAHo30zlkgZ3pumAufd+xvuQUG0JgZVnlJGfpYrrko9TG2kXvwi1K1Pzaqoh6G
Eo8eQuN2amPgnDsGt46THBkGIWbhhn4d+xfHWlH6oBNxa/skvMlxMsPyw+CNwbf7x2nroiIybTM9
xGwyn3O5rERzK320eTkn1QuhQLfH84BoOnREjvX5vqmtHaR26TGQDhyIiHZpytAhNu8HXLodBaBs
LRgC7EpB36hiOl+MfNX79jSdf3D9hrw0KP/+YgdLHbpAkGWW39Zp/w7hSs83OjM/2p2bQd0Jhbvp
DelZ1Rr3fV2l39xB2CfbC+AKhYFl50Hb+jW81JTkmaKhLinlxl/+GlsoovBs0q65LupvCaNkzVH6
tQk5PCv/OcMEjH+sBZo3s1No6jlmXv5xQp5+AoqrcMqmGQLLnVO28f0tJnuI72U0qpnrPUIDTXNH
ovwJ2OJpbKmKtsJ+nMbSebt7XFhaXyAHGcW4xJKmd5CydRIkCpvITm62vR6iFdkZZkWrhwfiy1k1
oPjyAzrmV1NMRJ4oAPkNGkY752vTFDOGOuhhEmp9dXVmqyj7rlP5oEXSHlIaLg9VWn+aDbQf7p/k
jZuDs6fLAkcULmGdig2JVwKHpzjgCNQwswHCfpVJt6vjpg5kHK7y9pyBWRy6HTg6uuzm6lN1ieJW
BkMH/uCAqIkbxzhOeNgrIpg1BGplmn52IG/eK/htLhNYmEu1BTzBuoyrDV7rjAWRtVXOyO0YNpyh
mkaemc7BB1NY886V3HhS6DzSxZfFHWB3qw+Y1JOA8nomC9OSgXIL4nWW6CDU4UoUR7fo8osIJ/f9
EJvNMfKybse+vPEr/7SwLw/YC/+U9F1bzXhEfzDN+QpXbgqqQHcfWsHYvsHI+NGakmbnwm8E1nR4
wUwQqdCBWMcPrhqOhTlmqCyWTXWNHARE0lJltKD2omsTNNnN0NLqWHaFvuMAtpZLfERIj6/hBZB/
f7HcKalE5uBXfJDf0YWnKEA7JTaO8VSKD3Pa1dDJ128euqKVTahC7YxWKB975d+Y5Uh5pbmkiUuN
kLwBlaysSB7xpHu0JFv+gGqJHNChbEFmv1xfPonM6CdKoLMdAi/urfY4Qchz7lXIPN/uEF6aWnm5
qbe13soc2y9nttKtE+2aaYF2mCoTMkDUP8/37b2GdsmJADbLlO8pBdFVxOeEkdJQxiPTDALlZz3Y
KD+lwkPHK6AwE8xRXh1VgbomEpN9/6400Aa20ykmpEgQUlKAn/ydhhZSiQyC/AWLufP1/i/ciJY4
VqpBWZjajbMeUHaNqc4gWHD8MA+6R5EHP4awrm/3jWx8YYmZJ7qXBSnK98svbKp1VzlD50AfDngP
rtLkMqYVlBGxs4dEfs0jQM30pS3pvF7clnhqR68LoAyyJ4G+tidmR/MVu5h+6JHX/Ixrxo6elFhD
7ZqR+vTZHhoT0S9UwFFjhpvcPWieFibX0oW+BKZUtd05g683Q5IL0ReiZM0DuHYkjqdAWM2AjG8n
SvswKGI8ZgKO7mio3Z3E9fXHJdPgRQLZRIGHFGC5F9Dbp6qbZEj0KJb+YUig6oXLt32zZ6TgTNQg
E38ZqaziU8UG1jUrCTkrUdrZHSu45m1Yyo9pNk5gGqviUzMMhq/TfHjrSBGpFNkc8RddWrqKq+sl
WuAoNPUsROl5CRpNryAcgu5warPUf+sZxhR9M9w/GRzZxXIvgzrIjCSrLd/xiux9GiXqdQ66HE0r
5ctvWCKlkMgkVxpdWpLD2CPEKnw1DxHrwobuGii0cq5GzdgJxV4/Lfz7xEfEDEQsr3ADalkyQ54F
pu8ERXINm/gZf9aenTFJCPnTARXidA+s8DpaWdg0V98M+XMIOxpsDpbS+6obIiRp6/UxHisoINMh
31nj1iV4scb18UT+tB1o62AP5XRSBL0+h5HhXe9/tM1V8UrLojuJ55pubhbObBSBxVx/P6THwUPt
DKli+1Cm83hVbDe8/IY9yjZA2IhrAdItD8kwZHYP15LpR/D3/6lNdBlcHXKiGppqGr/NXhnhdfjD
V6NDSX2GGJNR7KW9rs2zmJIpJyV187NqQdgXRNP4BIAc3n29c0FR2Ah9CiPZeTy2dlaiNIm5aIa9
ykxs0SRDk3imb6VteEWKnURUaQtmSFVx0ybl+f7GbpTFwKjSPefJxqOQDC1XWoseHU4IZhFdVIIb
kzflQ2C1M0LMA3RTVtadgias0eSIlO+uUXzVUnWvCri1ZOZXJUbGlpRmK7/NSzoJzRlJwCt0Hmor
cUL0SRXr1sAucZuUdG/i5/WbxJo1ZsEcmuskCKs1K5M39CV4HV/Rw/pd3zlftaDTzkqctzu3cXNp
GKMcJLmF1ilSncV2V1cUM2ALq07IoheH3oG9q7PH7F2p6eHO6dloO2CNRN2lyAk7+zp6NnQxDiUc
KfhtOaUV9jCv53ZCWbXTD7oXV7dMCe2jNg3mEyxmzSX3IvWIZru384Bs+VpeKprHwJ+Y1ZJ+6kVg
ojMn2tJ4tIioneDquiH/aWHa7Ws561OD2b4C3VHaHbPb51nWeV3Z/WdSeWk3S7ssDXWEhzvRetSU
RaP/OVhGdmv1OP9hdIryrzVBopAhPPFRd4LuMg4KRLz3r9XmCWPQQSLhoFNYA27tuDHGOawsf/TS
7pqXafSMSudfIfqZ59+wJMsL8KK5QBlWngogKtWAgHAkb13jz2DqvMfOVJrbTIFjZ2+3FkVQL28o
9UYa58utrVU7nBQVU/pkTtcYrgBkMxBLnOJs76XeNCW9L2B3AvU1fj6sFLMZYrxSQhZ2jABQf53T
NPEDu49/3N9AeRCX6TVIBjrXxB7MwEDZu1xVlrWumNE58AFKiX/0LuZ9MaM95OeGI4Azh8FXJkPl
uNJq78SstVpHe95Phkic7E44z+4o+kfF1v9su3DaWdTG/sH1JId6QaNRsl2Z07Nh7DXFNH2IpUGD
pTb6jUB6/1HKbtjrhG3aAgsCwTgmX7E9mU0zmHkRcyyAg6CFqjsPrWV+N7w5/Xz/U228yrzHpG8k
6HJIcfWpkDeGI80hlsq6CjLszjLCP9ClRasl62ZhwDXsxkwwesoDUN5h5/RveRaTSW1ZluUz0tdd
HpTGSvWqmYgJBtVJzkNiivdN3Jq+4irtpyzNIE1wEgRNQ/zSQ5H0CGeUEJjd34KtzZaXglMEKRKt
1uWPGMtgcsVItNwqZotEiR5XD3Bc5DUDCVWz41u2Dq0kUP2f6h510qUxetT6oAY5qU6KiDWK7+i3
DNbQngXY4dS35lqZ3u44Sa3+r8lV7jxGU++2U2P5ntm3twZi9VOrRe5ToMV7nJebpwl4H6StDsHe
ekTTGEs1ymrSRUTkYUgl3aovI3AlNPtcR0Ez2E4/B6Mjvij2oO2EXVu2ISxwZYdIPtirZdLiGMoa
h+GXeaw9esQjp1DXkFyyhXGitjmcujD/Jw6rbOeTbp0fDg9PEy1Xqmve8pOOczv31GdNpIQd9eLE
iE5VZW09Um8pL28/qoDJQYj9giHbKx9UmJCbzDblaLts/y2c1PqY21lzAQNj7Sxq65yaGsV1QnUP
NthVjqUYVgK9XUmjEefq901vfuxHAYRxUiWdjvP9/sK2giyGZej5A+2mjbsu8IxMESeZHJZx6yBC
B0tUt6hOkPEN9OK7R7H20wREz1dKsGexMlgQ+qMWnyJuu9PG2Cj/AL3FHcqSv1z8yh3EXq93tiC+
RDUzPChCmR6rkkn2WWjPVTVXlObt+F1tivBWBMx3emqucsjsihpnCv1XiHS4hiLI8f4OScewelNx
kQATwCMxZ7fGpAWlZXXBwPONluNwZl7E8VU1NNAxIGboR3Bq8Evu8WpvPOQLoytvVWVwGgbUeCVs
pz+Wjt5cAobQd56BrbMmB3oM5NkIMdcVxDzwgngYYtuPK/1L56A/PLdedrTU5FEL1OKP+xspr+N6
I6lXyEo4BinvLK/rpOgDaDnN9tWg1A5qHOoHgYbzB3Qk8muoVuMpTAb1YETU/oYgjz/eN7/lLSyL
A8D4ELCP9Vyw5SW9wygNA1ox/JRBE8MagSj2ETn24je8BW0OohaAH4wPya/7Il+YGVdoTDmvW5VI
OsKQXpzI+OunREPJ+f6qNj8hABMqTt4viObSlBWkVQ6hqO2LIaahU4T6U90Nmg8LX+bbFRqn9+1t
7uILe6uDCTdj1QzQzvtepSCCCxDlSAo3nzy0jXZMbS6N1rkkVqLjuM5+XHeKx4aCnh82Q/COOkU2
okRcSdH5ou7fW2b8Zl5RiA4opgHKww2BnpGLf/Hd7JyCXdRS8gfY7RzzLtYPdYDWkZcEb8ZRr0zJ
xb8wVTde3LEkRh3mwT7EWtf5TV30O1XkrStHgYn2O1VkqiKrg9g0vSaQBHV8Q/EayR2PRFYaaN5D
pofqxYoIALPKQ4Y6nqt/dG9s9kZINn+AnIuUdV5oRlevWRMEUwNjve3DHeIiJJ2axtHoe+9nXprK
KSm477bRK2dFCTNfc+M9VoCt44qUBs0wnlIoeFZvSmlCekyAJz1cV0zI0FX5cHAj1/hrnOMk2Hkq
NlcrQUfsNlQW6zlJUKRZYQVY0xttRMx86J5meDP9qIWbyo7jHB5GNBudSrPfz9a416vZCsToFFDq
pm9FQWh1pmgHaoXUQweMGOXJQR2K505NlL80K2jP+sDHTfuqPYq8aXYc3mY+ITn8qXyRPDGKvjzO
o9N0qpDidJ7WzT96c2zPFOLLq1v2HtriI4tWSoGilu0ypgr6g2pKtdfN2Ho0pXIBX5pvbq8xQobS
gJGfaC5Tw3qqswDyyxDV2/+t3PX/z9DF1aXlCaGrZLQAabpca5ZAFJKojKZbavOfmTXaOaqQNxwz
sz1RqdiD32+u6tdDwqQkvZr1ES4yNw7ayfIbUyTHeaTzZM/TXull6+jKCIBaGxhvgsHlopQQWbqx
I/Gt9XA0jkorpvcig8TyPMF5FqMDiWTmiYsOmSopsoY8oZONvzHYyPNMp5EmDbQ/8HksfwaMv2iZ
aFTakDoOv6q8NEgFDsWDUjpIuIejg3pIV51VtzQOZp6VV6Pqgp2x+K135+VvWDtNNanjtGGQM57o
NCtzJB61JtevaYcesMps/PX+k7r1gfFQDug2IEuvgMt2N5q2E1IyNstyuJZWq1891Af+um9lyxNS
apDCZlwQAFLLnR0iqpY0HC1/QELjR9DWZn5w86yPD14f9HtzLVuuyEVKDQoHimx0dZfWtM5ppwLx
Y18xEgHgFMXIhypGHfHoRgZySq0WgzAo7DYJDy3s0HsV283VEjfAPYozgKpwad8UQ58pjaC0YA3u
ucqb6TozswSyYRx28ha5ceuwlmMpkUVQZDBStjSVDpNdzPRu/NlS8/Cgpa13dJSp8FtGO08xtKt+
OuV7cIpNq786wzr9lVeHBu7hpGOmEK/QeuOttNNPJQC0iwo/wztlgCWwbU11JyDb2lSKcBSCfw2Y
rNvfpUky+qs4FpVj916E6vxZ6+P2Cvh018luXQoZ0FJ2N1AhXov5UNscmceEZCwTqMuWcOq8H7Qy
3Ll6W8dUZmzMQjEd5K5X1GfC7GALhn+QFsp/VtEUgy9glr9McWH6QAzjhxa6NcaFsmFn4GxzM6F4
JzrmIaEIvTw2ZhfqkQUGzh+7qL81UaYfAnbjIRThHhPJtinQDERAEGytdb08rWZuL6QMDH1cfpqc
9p9mDPoTHAl7LaINS+STaEFBzM9LvHYyYhgRikoZ+HS62DxCGxM89IOLkrdpd8blzQ4NunS634CC
KR6uXUwTav1olIntt1MY+62pKdCwutP7KCW7vG9q40XAFDNOHBH6bGtYrm2CjTISaiRh2Sk/E6Qc
0ITWo2+dqB2mavO9CdWNx5h2l/SfUNsSVslj+yI5cLQhjVUbl6KVbqE8DbmifqoCONIO2dBUw0MS
V5mL2q8wATDOTnZQxmH6en/NGxfwl94RlXCmQ8jAlr/BzUKDYJnKT2fayefe6+ZTA2Lz530rWweG
wj5ITwortBRW772YyV6hPMSNaQFqd+0Q/6g7hHQDwpCdXGjLFJAh6g7kyviw1aZmpdcgIjiavutF
4mq4tf2xCIlsbHWX2m3TFC8COp7MHNIsXe7dpFJdHsGKIWVezajOBtEt7UB1d04Y7wQrG59J9ik8
+OC5CExPLU3ZtuhAliIY1BvxeI7izLnEDlWN+59p40ASjOH66WBJAqBVGmd2LiMlck6IFBmS6ap0
T9MwkeKMKUoj/ZD/8JTmuxmk1q2zgrdPGTLigpgBFQ6QJoQTyzUK18mCkkornCdN9YQmEuy7Xjec
dG3Yi1u2thMyEtnZQhdLW08l8Ra1ljbTa4qFrl3duu9ONYp+O9u5bcUEs+sRopCeLhcU1Glb0dE1
CQzK4kqEoj+6YOqu9z/axikk62b4VLoucGXrwMRrUVSraa+EKKkxENDPJPu9+r53kn/ebglMDD6f
1xoi/NV6ClWULXw0FOIb0/ygFpN+HacoPqY2Dc/7prZOIuR+MBZAg04OtjKVFwWtnYbAstAydMbD
yjhogRJdlcj5Ck42Mg9op6hX0Y3xpbcQidt5CrY2FaZBoJe4ZtmpXn66XEmAZBUE6yCE1Qvgzs+l
WVLJjIx5+nJ/qVunBBsoq8LLTDFxVS9VgyLNc8gEfBOEhCSWnyCdqD0921nS1pa+tKMvl5RW+lAD
keNyT0337LRGfJsntwb7mGTn2pnbS59X1ilSygCB82ZPxmNzR2Xqw8AyZei1b2mTyh7ahidgHors
UUez4i9HnaeDFWif7m/oliVkMmVUCRblFZHdOM80UWKdflyXpld0p70/o4akHdpce2dPN8Jz1gOB
CKGlnASU3/bFCz56o1tmDa0/uCiyf73OVB+sVk3/CZlveID3LP9gjUb/GxeeHgXtXE/Kca37YQ1T
E1kCtaY/JalxiFp6JH0RtFePwQP//lZKl7tKeuRzIwstkEByRFfrM7RKzAYYyrodyW3SoGsvcVlm
7yLDCc6itaqP8MQr/3lqulfl2QjG0CKAEBirUpdxZVroetUrUUSrM9X1Sw6L+BFQXHrgjTBOjVqI
nThza6lSWZxbDygN3PFyqUpstxOiuFzDVLduPZw/B30MhF8YYXMpx0k/lG0hTnHUdqf7m7zlAMA9
0hSRDG5w8S4t98AT6pmr52OvPnrjGOUH1SvqHe+9ZYbQVpbuqL+94vmqczOJ80q24dPc/KdEVeFS
wbS5E6hs3QgiCMnPSrOCFS0XIyJwJWEAU9ls1h/RJbcuVZMrF6dSCoa3reqYBEq5cyE2V8ZzxDmF
xueVjFZbGY1uxqyMJmHmDzq49H72/r3/lbYWxmMEExwM75Tn1l+pVCKPxhJ8M7pKB6Yc2gP0nc2R
cL05xFleHboy7nb8y8bK5OMnh3+B5L8i84X7Wi3VSQENYXVdf3AStXonxnjcGdLeNiOni8kAGDBc
rS2OQqVWMsr3rtYoP6vJyj5rlTO//ZzLkUlG3aU7YYRheTSi3KBHkYLpdypbudqhMiWHuuvMnRO4
8c7B6S2V+SiyMV22WoyZ96WadHTlLCcxPxSa8j2A1xfSeuMhY0DrqRX9N3VE1UHv3b1yzcbTA9sj
rSVJWg9J4WqJWsWMRB6EkpYt9N4VTQ3PrJna40Foo+n8xuHQoOaVMC/eoHWjtYa5Wpix7Prkk/cR
6pu6P6tdVY47321zUWwkHw7QLsHf8rv1TRhOTFs6fllXP/GL9V/Ii6JyMMd7GcDWOdSACaC1Alkg
tGdLS2ajFPAlBHQ28lqcISoZ5sM0V9Ned3ODPo9hWspNErOLz1jDLrJBpYpX851UAY1lNenRY18V
zSmenP6alSD5/GyYDb+2Y6QUxz7UP/aw859jqvThUQxZDSzShszbv+9kNs8uU8WUVNB2obiw3AAN
un9l7sD66Lyq31IRdQ+toqvPlJHGP7Ix1NwHKYUFE5yhpvHRTvOq3om8N95dpl+4p79KumDglz+h
TOp6yFLB3AUpwPt8yDuGiyr1kAgA1GLQd0PtDcfKVD6EKkxpUiVbh9pabAWdQXmDGm7k3sq2VC6T
1YmjzbH7GxrB8aiHcfMbZ5qMXY6kSU2vdeFYBZLsKDkjhmljT1/0AaVaT8u6bzn5zM413bo+VKep
x7nItDE4tdxQwchzBqU0PkGHqPsQ6IHzX6pneXHpaqGa5/snaOsKwdwLvFWq5jCasLTWm+GUhCEn
KGJUO/2YuRUU1mbtTL8B2iDfhKWBcSJOydordPDCKCRQIMbm6skRmvujhvfnv/ur2TqMECNItPOv
avRqNWFreyIIcHEqleF3sNprHwPAgcco1rviMIzxXpK09bFMqoyy/EDlZk2AhUxz6DFCCBeCJ+yz
kTNUl6Rtd+6KIN25aJumKOgQV9MOpTyw/FI0qnsNKQ3w3Ar6Yk1rpFfR1/2pdKO92aYtt0K7+v+Y
Wt1pQ5hOKWoPtjcDtEJr07Wwx/a5RTgTqufROwyzNp8iU7SHPHGqnc7J9kJRDVSZDsTprnJpwKOq
FSpQQqlJ3DzaDYK1UTK1524Ih9+4a+RjhEtUM/mO0te8zMcy8mj00ygWh31zi6em/tOr0/zg2Hm/
46o33xBwxhJX9yutXX2/JCwZo69DBo1qLbBuIiOTPepqL7yDAmUnpKx1iKceQyrKH+w5RD8FqY2y
PtiTrT0z5D9e9KIe/h1aUynP9+/NlhcA5s58AFAnsqjVB2/ANWWaIVsBZl59nkrGPpj7/Y05GgQ9
KKMx/SRzRGO522FUBW6qAabvhBacHLP5p1Rr5Rpq8+/4UImSJHhkKImK+dISUfloDTrTkrATI21h
5wLOg0zVECJNbd3bISXYOrDMdVGKhHaLzEz+/cUpcp2w9Maczj9i1/mzR6nwmmSq/ikv3GSnWr31
+P0vzs5rR3IjyKJfRIDevNJUtZse7/RCaDQSvff8+j3Zi8V2sYgiegaC9CBBUZnMjAxz7w0hgUL1
AE0CiLeXpmSoFnFfCOAM5NJAJev1S3uiZM3oP3eypvlBMmPp6+3TsedVhQgUspZizt+2LqksZazD
rTF9Lnz8NBu15eJf69JtULz26248AsrtGiQuIXl6QY1sNjRk9IJdVDOKdwxPRxREcX41FlyfsdPi
73GlHfWMdnf1RReZkyHsXu5qO7aSs8g03SJGFz7nWm98VaRiOI2rlqOD0iSy1yOJdxRW7t66V2Y3
HsGA7NozuQk3O8mq1yZ5TW+sPuL57W8mDxQIGPoc21ZAoZmSGgtth5Jkg6zTUBaqaChQe7BdktEj
P0Qd/faJ2bsRQktbecnb8CiXG5q1WTcC/KGLGevmc7cUWhBNuvUO5ffk4Fnc20TgoTAFiJZo125M
RTIDR2Y6Ur4xJFnsFjLQLhf5hMNcbe+QUNtiCBORLPygjaGFBlSpFFDeu7Fi/kdl9uspVKamDma1
pN2RO3bgDE3/4/ZW7r3FFrBYC7wCw0i25KcBmE+UkWT5MeyWc2r3/d9rmwLPiBPt0dAk82QCpfBU
+DZQYXXnwOHsPlsWwZTQLaVmss3CUXgzS5JzIO7qNBjkNkr1wYhXMQhw6pXWN7XB/AJ8SFpdfZjA
Yk6g5Se3Hmy99MzRSFqXySkDyG1ZLe5u783eJwGijmcSQR8z5y6PGZLafOdcRF9Vrj2B9o5OZNCZ
7/Rymbqr1Si+hh7VwZbsWgXZwR+cIRDUS6tw8Mdp6AkyU00WBcZK+zfN5vQRpcf1uUqoxtXOdKRB
ugfIx/0qQhNPFrTHjY+iMcXAKcT3/Bg82Ak5t87ryjb+gDaM5cUgi386IPieSt49BkbIJmFDmHy3
O9S5bm/63oUT5CQOBYAsfRsrqFZsjjKaoH45xuGZ3AGtJlk7Siv3rUDMR2yY6uqWByXNOcDegdTe
nNb0XlOn/MlMDenATwkPu6lXI5BE45fEXkVIfLOpcyppWivyBWfKO4owpnlO52w+T6m63veDVblV
iEa+mdby+fYu7ohgiQY6FCtyFQB82zTWGhQka+vMxmo2fFBtSfbCvFi+IRw/DYEEF3w4Z5mm1u5o
2NMT400zBP3EBy9m44PeKOkRKHfvXJM6kVYTwlDW28QWVdgg+tBZlg8wdPmlzbKaAAWzGeWi1mjg
PlTmajEuWlX/4D6RElIkpZ5N039zi6WyjTJGraOWXzRJ8b5xGGo3SJbxPmvRgHSRWRmsDxRl+qPh
yXsLFmmGKlPWEcMjLy8ycVZidBMLnsLQMd6pvWV9VJlgKH9U50b9kC19G3RGox3kNzsPMvh/PBaY
XMHfFUf/Vbio1+2SQjlDY91S0ve5yv1V1qL43bXS99UYywNzOw8Icw/IT5mkQflvK7S+ZFXWUJXi
oA2a+SFf2tCf4Z3+pc3xoHl6sU7/ZRFDrpxSzIdfpSMl6r3lUqt54SFwzreKnkveRpKa67ZozYa1
K42oGrgZBdW/1nZwRHhlr78PLpdIETf3mnQceIBQPzOuLldbLOixtL3lz10df+uaUT1bUxZ9gJxj
/k6yoXAXs68rNzGkX9qi9T4i/uqBn9zxLfwGsDrI/gL+3na/OzNlDsO8UAa1yvXcmjXSA9DV7sLV
Yj63CTPPpUxSnLK2SA/c2k74RSpHjx9aDQnXViBjKAwTHDWmlyJZPjV9bX+D2GrfK6tj/3ew1eKS
XG010Go6HKJ/s8XPFBo1kBjtE3906vSZkMD5N2zFMIYil1bHdSpJCj9VIOBVr5TTrgqYG25oXt4V
Ma6tVeujfRfX5/oH8eEpHfBQbhvHpjTExZAl6POG1pIzC6cvnqggawexx54ZymUCEMJfDDG4vMWN
URVylXDElDCOK39JKrBzTb7mn29v8N71YXPBewEuIMPcRBvGUKW9o6FSBvgrizxlSJsvcqeGbk+e
gspL9Om2vd11QXRBz4FZ1rjHy3UpWoZyqU08ndhL+QOwgfzbMocjqMvuqgQMCugxa9rKYnd1qcuL
haZTsa7Ts16ltDzQ5vYbyeo/DrVzdCN2XD1KBTrXkAoHqImNq69sWn5pOlt+zezA3NNzCsUnIzfT
2IvXoYjOlQKUPdDlJP5+ez93LVOnJpW1xN82r5tZ28bidKQNtpSlXxY9jL7wNHAw1drknS8UKoaV
tBx4gD2nT5tHCMnQBrwqFo4N8beUIlJdj442gItau3d1pkbvofPBwVVSTWpOSaLF/8Zt4sQendfl
D4ow6FWDOhACvaDdNnturkqJAjg1c71TGitQ5TL66ZSZs7j63BxxbPYOFBUsEEDgZpmusLkmnWMM
BG2EU30eZydGb2ZuaC7NUxmFv1Zy+YP93fuqaH1RaCZUogOlXt4SW5smlZ6uDeNVe1pDrb0rB/m9
sZTN2VmAsLdDc4T+3DdJmos4APH/lsYS5pJZUBskTEJsDHjT1MCN7+0FzcbV+asy0+KR0UnGAR55
z6rQCAJRwbZyVy8XquY28+BimQ6TRmWikGIpkIyov4/W1PllMubEY2DUocTL3td8ZXUbHJsoDCNt
RldCWjr5g4Me2Km1RxtdWk6AR6Qzqe4wqJQwzMR8ltRBPzWoOPpKP60mMk1gHs1Y1r6yjd3nKK2W
Z6YL9B9u3+w9T4nSlhiBxJxAnvjLrdGkJeoqIPF+PEfruXLK8Lkb5vp828reW46gt7jMNk/NNhFq
l1DODHpAPqMRwDMXpe7JmSn7dqn0p7ebgptBcZH2GiVx8VVeBaaKzPgmpycwVZyRudJSqrspxa8z
UlTJwf3Z2zsQCgLoiLzp1UiNwiQmKzMbgG+aZyfmVEmnXLXGg8O7t3eCjvWC2wRAIH7FqwXNacZs
bE0U2IrlX/B40Z3arn9RBj5ClOwZIn0kiFKJgFDouzRUy8pQ5w1gNamlcRZm2uTpJepOWURw/+aP
xPQiuAm07MiVtn20cs3SfBRIxwqK6CNS+VmggkL3IC62BxHszqoI6Qhv2EISla26ga5mOox2oPRr
koQI1g/ZqaKq/mtFWP4PTJGBA4mj/0CHYPOlohENgQlaL1GOVZ+p6ceBlaBx0KXKUbF3r6JFuidY
OQK6gizO5ccKmd+uZGlt+XkqV2dFbSQvYe5ksIzR4JaUl705s5qgY5ajGy4R5LpCac7xOpduLA/L
fVca+QGgZsffwWhmvKlQBKf5u3lOFrvMW7Vk+fKQNH5P2cyfKoX4WDUTz5iGIwHaXXsogsDYMaFK
b4NXnmwmpzVANOIJhXpXqDsFGboZ3xYt1O7CuFUPoti9o+RQU9AZbA5nezs5Y+g0RBBHoiBpqqd/
07SK7icigYAZj80BnuelubNJACga6aIerIjEd7OZ2ZSHYPZ4siSlGk2v6tnaZ0lpOzS56K1/TDPJ
/C9Ru3bwJdxp6K5E1mi/oGDVwB5M59FdDPJDn0EqEJGnzqo/EQsrVhCvbSG7neGsH+oJiKNXr+r4
NYUTUbprlMN3h70Tt25OLB97hS6Vz2ku9EdkeehVN4qYH/K7UmbZcBluP5inmKA+gn7bjNTwmqb9
mK/18K86t7nk9rWJqNmylHLjyW1fLZ4WN9nHaa2G+oywniYHad2pkm+2Rfs5TVXjn7WpzE9xETmf
2jhsV79DfOyonXAdWYr2nUJqCh6Cv4uA4ZVP1QekSAxlBJ5gq/WPrlkYpZMY/bkxjPLsWKh01g7R
bZ+GCs+h/OW297s+uMI6rxMhkJBd2TxRA7OQwjoTd7cLo3ezU/edS/ZpvDONsdO9KVbt339gEXQR
08HQMuYFvlxvtnBuFAsKs41DfjZBgXiLqVUfFCuug67u7QNPeB1wUVclUUFLlpVSw7i0VzlGrC4j
Hb6ewW8omsT9SVNtRjxA63NLWVlOKSyqg229vp4YpTmE3jhkX2Aal0adLI0KDa/nm52Zf+vXRKX2
OBrPIcDhgzdZePLL24kp1IAoNFI8Bvh5aSpKB2laQvLLmMvoFYkUvo9S2TioKe6dk9dWxK94dUqT
RZuT0qRaXjNs+yFvyuEJIafcY7IzesUaakh/8tloP4Hmg3bDs3lpMLSVXJrw8GSwfR9U6sqQrlWa
z3naAveE83qfMqLyzbEAeykwmAIAJ9pDl0ZLpGYMCD60pPq4+2TqSegO4Vh8mJpDbsreCUEYDIoF
AqVUIzbJXNUMfScZXPtBL9Eu0cfGG7rUdNGKOdI43rsBTHsXMikgy3iqL1dFZiFkMAB4RT3DlMvR
cDz6ceFXBNvrd+Y6Ga5pF0dE970D88Ixp0hKN2AbViVro7WrylYmAAin86wk7ccxt9UA5YCm9xqt
RJ3gtmfZXafQFOFVRJ/L3nhSGXWPvrMBFTZNot4zGnb0YS42T8UC50djHscZlYIjxap9o6Tkgq5L
aXRz/fTeTlBEAvHS5XIFlb//a3CIu2NJ6j1pySYvK5WjhW73Fg604MUQ2sH7xm1vzg6SM/AVs2wN
QrkKfdOocl8Py9iri3r21cJZD0pz28rriz2CVpgA+E9i18sDVNaklpMd8xovtnCa2brUcBGW5gHg
oH1u+8x6gqAxnZTBVH/c/qh7a2W5vIxCe+fKk1r1EJeqOa9BZsV/WWk7f0wgmLumPt0XWjz9e9va
9jEWK6XAw5BMfDc44s3O1qSla0wjKYhCVWeecxM/pHUpl6e6W5rPslT3gaIs7c9wmPOnfrbVv27b
310trWGYtrDiiN4vd5p5gNLYduMaUJywEaEwMl+P+/ydOSiKKy3DEVnzSlDkZcGUthlSzYhV5gZe
GpycmWFAOuzJrC+Vu3Vard8iITt3Q68E+lJMvlRLajAsjfyoK1n8OQavdhARbF0hv4F7Y4EDQPAW
COrmsZxpYHR85DXQc2fxJ9ATXmqkuZdCTwpu7++uKU4SuQHALEr0l8tdp6hQK/ojASopw7Me5/Kp
L+X66ziXRxTHHVNcFS4ouSXd5S2Sce0Tw+46Bn8AaTQ/mVoBq2zK0scikw72b+uC2D+qJWhT8Y4A
J9rOkh2jVAK1EcmBmpuxL8krSoDzIv2KCOmfU0QnNbfUi+4gIthbn0mCTljKH57My63UqH6qJUPI
AquTLS9Ej4bOYhPfN+nhMMK9UwqQiHsBaAI64naFYc8SDUVag9ERRI/ZmheKAql5V9D0+LloWf7P
ai8WsryGelLW2paRxUGb8Y0PDBstlFEFQRdozBVNgxkgg932khz02fRNinTpwSiZYpNO5XKK17FG
/xG61oHRnX0mdhUFJCQRoaKIf/8q8loLI1flPFICUhPlrESRdIqNOfk0k/Web9+OHe9HIkUPAXgA
dd8tm64oqborZqYEodLYAXwG+2wryE8nhboEjVYPT46NWCIjOUq/GubsIGm/XqmQ2IAwyJhz4Qc2
l1OTqlmWjFIJWqac+HMRxT8iJ2/9JVrX+9srvfazguhMwiXmS1Cz2Li9pGjTlmkiSlCAQvKsIh8e
BlldH+raqV2t7fqvt+1d76wiM6oAPDj+QNBTLj+ibbcQCZFMD2YoYG4rT+NdZ/X/aEOdfTCUqn6U
Okd5kPnS7lqXuX/b+s7GCqFLIk1Y+ZS6N6+aGuZhVOnjFKARXz5KSfxfYTTRB6vL5NNtSzvrJDJB
l0onmRLtg8t1Luaw2IuNK5pbdQ4qR80+IcO/3EdGCYpHnfsHqUw7z8jXMFCNajw4wC/8jNfJEM0v
fC0yLZxUoKpb/MnQmCHiIuMSmJkaa2fNDDPZJdtTkS83o/hdRyHC8RjYpf5j10o3nUQ7MPUSuU8/
5qRNxfuWEZ2pG6uRU3u9kTDZR7BNlseeOL1+HMyip36FbFVyn3dp2LpNY1PlyqwhPOfFVNYHn+7a
t9OYoBlMC4u10am43FAa4Y0S9RW3P7Srs97ac6DUcuXrKTWTPKoTvGFYmf/e/oz7VrmBqhBWvBpt
VLQ56tYyVpNiUM8Q7KZzvwzzs7OU/X/tTMpejGX8922jOkvZfjuEsYT6J5raFCUul2pOUukszFUI
LIajv8tnuwjmzjYPTujOXaB5RgfNRntQpmB5aQVEn9aavSUHSVfr5xrMs4f7lTzEJIuDb3cdNtOs
QKMF0BUcDSZQXJpCbbkoqziTg8K0M09L0uVshnbiypJtvndCRwrMpH2kbN8Gt3dyb42EcgDCgdMR
z24CqolRaksNvC8oETf1GN+Un5XYYrKbYkQHxcGdp5mLxtssXifaNttBDDXOHIhMSvABl+YeFN3P
ZXXaE1DtxM/kubnr2759mDVw8G7Zpo0HwvJoXtCON+eyk7SDgicd2nrXxIpMyJOtHBgyM6/ToRge
kjGN/2lBfj1VDQovB2/yjkEhpSLUfIEBAYu//LKaHUWq1jAyfNDn6ktUpRS2o6i8TxgHF0hkngf2
ru+j4DPSRyJooUW6HbiRmZThaLjLgW0m0aNU2gOoNS1EhCE2u1OVz+OXpbPUL7eP0fX5Jc4RE/Ms
Qh4alsLZv4o89KHX7LhiWwdgRZ6oZzGRXiq/xWVbPuqd/qusAJlJhnTQB7w+vrgBmktsLp+TrPPS
rpYRzy0tj6VqdM7HrM/oy2ZJ/pBkeXxwRXc29sLU5opG86CnWYU3cOy0ALaGVGUeGfZ7udWm0xrW
tadoa38QfOyuDzCRDEdbqIptECEGs4IbZeBrTtoYfgVrXfy2DJ4Skgntzd6OVBInJ8ThYDBvA+ep
NiOj75Y2GAj5vIX60LtVjT/ptSX9gSWC1JdB3gIVtzksyGYkZteuAPzCNvcK5DlPVWfrrpVI0qfb
5/I6yBAIDHwNd16IWWweijpBFxG6GqYsdbivp7F3JastTsoM+qTmPLpLyYQ85HKgvC9vH7eK4JCs
I1xLwQf0CyS8y/M5DcVaMeK6C+Q1ae77cja/xaOludSIlOdK7UuP+Ki7K/N6+Mj7uZ56+JP+CMog
96KZRseBd7g+T5Aocb4ipBXo7Y03slF3bkNk0oOiXidkWgr5Kz0Rml2K3d7d3vrr+2IrvJtkszgF
KqWbo2uOZlhoa1gGkaGVHmqWvyezdh7Sse+CatTWT/HSH8mqXbshYZOgUoSuIrS83G45t8ImJ64L
MimM/NyRVNeUxuXdkuWDn4hxgM2yqCeni4/myl67edQv0Nrna0Nmo297aXkFyRgVpVoFVR4broSA
zH2d2vOZibmKuxIjfXz77pJZ4usJGQSa9dJenpZh1St6FRjFZAeJbGUeemBJYK+dfpe22XeKmEed
9r01UkuEVy50MXG8lzYz4nWiPbkKwmpWvdRqYuBFMZdJnlMvqmzzzc6Pm/PK3sZPTIbVOVWiVMGs
14mrNrX1rlr68izbtXkQm+wujYIegxp4OEkLLpdWSVlXh91UBXqjM0V8NqgflLUEDDoSEsXO24t3
LI3MB2VeAhEIQpf2lqrLY9ITtnLOojs7q/4ds6o8zy36lO1gOAc7uXcvXsAEzIMgZN563E41Wy2z
hzJA7cz4FtHo9xwrSfyKAWB+1yjWO6NrMy9LtSK4fU7FQi4jdXpzCPWzGFTe6ChcLlSH3pznkHSC
OIy791DSlyf4ndlBgekKV4CffWUGIMilmaiutUVZjDKgm58g6dxHvqa33ZMdRh9Du9QfYquIgxgo
tNdGMLHilN3Wp2F6YphcT1g/6wfExL0TRVuI0I+WG/r6my/c2jVpdm8hM78uU9CkfROsXVF4crNO
Jzvuj8qVu/YcQgT40KJKujnB3WAyzxTuTdCqdva7kEfrR62qk+yNS1dkbpxU4z+3P+2+RZIWXnBR
U9y4IDPt+iqy+LRz0+luS1kvGJKwOSn6EgE4t49Y7DtvF9JChqioIRZChnv5jftFB/Zr6mWgFLbq
MwnZ9uzVKe/ruukPztPe2yUqpDwm9IiQPb40ZQ/VjPyIzcezY+edPi2T35SV9TnsiukJ0S983jKA
ebu9oTtWUduiG4W8qpBw2mzoSB3SmketCpDK7e6reZTuirGPvIqA3xsqU/FSmlQHRsUF3FxQIWGB
WOFLY2or95gCyk1XJ2+CXrFGihl6+C4r9d/GqA0+s1Smh9hQo5dpNY/dpOQHt2Rnycg3UWviNSGZ
30padmgQrZOGgJkyhYNXNrADJidCFV0dsy+W2SpeoqtH0x6v+Fy80mgPUf/RhJDt1UaXJUU1U6tt
H3xwbQY0UdbSh1av/cryPLzXxxE4ScH8uPfFDFz4cUn78IdTRUntz6YkHbw92z0Qv0Z4R0SlQP6B
97k8bItOl7PIVFsMmlzu024YgrVt0sDo2y6YMqRMw6o4Yl9t/TJGSYEZi0rRBiTAVjoESVjJiLM8
9K04Lr+x2+X3pT3kgm8P14sVcEcAdameXmHzlNCh/DUWIbI3hfakSpL+s3Cczg+1aLif2zE/dVpt
uH2SVI/laB84qK3DENYpZorysC6UBsTGv0pKtWEwmA+vO3401OtTXGoPWiSPD/VEnfr2zd2zRERE
3Qb8gaC9XFqa20qb0KIA8k3WM7lGaRmla9tN81Mu1/IAxbFrDAiOoEu/UJkujSlzWcQNHEHwFRra
Np2idU9KW2cMslus7Nvtle2dE0G4/T9jm/e70Jyx1HuA5HOYWX9lXaze9ctinv/ACjhHGFkiLNp2
EySUQ6ixAbQlxrOCOTanu2gJj2Lm3Y0DB0JjmneC83+5cWvfZwpzP4FPQck6q2jp+mMfOu/nUPt9
ez3beEucPKGICaKH/POqCSUvo9NXKcScnGfCg2BMnRhh5J5ZDLP1ODZ98qjoADpsozqKO3a8CaMu
BHgDIBM6DJs4YKqbIrE7wPhoQyYPs5oprqw05j2a1ouvRNL6IPX6dPBebkMB1kvMBbsDtDqOfEuU
7s1Uj+UkxYWZ9QCvZJIrFxXC8msxLs17iUT20+0N3jNI4Cy6iZRLUWO4/JRwWMIkQ+aJlnO4uGUD
b9RZUEixV1N6UNLDcaM7RwdrYKYQ/STA2sowjFFep4PuoBfcK9WdVRfjQ6wv5skiVj/Yy11TvEvU
fHAoDN28XFoZjrlTTrbth+pU+opWy25DEfrU6DD4bu/irikCVMr20JzAZV6a6maT2D8fWVXaTPdx
Hf2qQf5/VDrSn9uWdh4CPBKyNkhHMQVlG9r0qTQqjH1BKaDNzY/LqLbfaQAnnhMb5ReSV/OxDNfI
k6MppNI9RQfm9xbKdGdeIfCLQLc3Nx9SXANGG1hqsWgEqF3bnCc76/x2mX/dXuiOv6SERuGVahPy
9VtUSMxYImue8WROAXm50SXnp5o59cETsHf8wZ1x5yDtCijR5YerzdI0WqRX/L6dis99W8T3SZSO
nt4N9p1Cr867vaq9zwfkU/QmIE2j0nFpb2C2qLUadFrzbhzOhW3WvxujVj/g09TYBeWcnczRLt+F
5tB8L60uOpq4cpXgCQ8jtDAFl5ULeFVgTibHpLzr+PDr5eg0GW3ohc2Q/wJHLn9t47o8pUo0dX5f
m/rMLJuOyS9okP6dQ60d3RGlgp/5XEkH8evewbJIqJkZILKgKxWEkI5eX64O+q6rdoIss7i2hsJQ
Qwvw4LLufXMUvKDRCcnvK3STHsl2ivqE468NwgJ+pq167g7A8aDj6GbyGecVHtCXd3cdbBOAZtHn
B75x+d3xsZrdQab28ypOvqaNGt+hTlW/b+LIPJMLVZOrzaoYkV7LkRvJRvk16RnSDrx/XCnoykP1
SzaK8Agws/PIcckoYwIG4uXZ1jPySM+HIWwc324VXhr27G7tMBgvlDZrpa8St2WY6+n2Ldj52Phl
BouIkqao21zuhlE3WZTRuvehT4r8QEN33TBG5gfPq3/b1M6Fo1wClMNkPAxnX/yUV6HrZABLVwre
tymR2oDp2oAczK6GNJ31Xk9icG/m5Ve9KfKgWNGsvG19x4lxxOBL4sNIRbc9qyrq+tR0YscHmajd
tYxuJzuc4gOnsredzO5ExUMoyJAJXK5RH81VCzPeVCjxf5dGGX2NOIOPTEc9YjztXB0aIgITKLRu
ic0uLTVJExE0s4cjMDWvalCpqVBR9ay1EyO8m/Tu9v7t2YMAz+NNcgnvdPOuyklTtLLWOQBT+gIO
evalY8j9WWqq0qvz/Kh5/NLTe53Dc0CY8ip6fsjxU2rarK8bo4yP1Dr+UEKtTeJkRHrZ6jyyhPph
6aT1Lm7s0W2ZIumK6b5ugjjuu1zj2DpTZ94NhvkbJT3Vm03K5ozcmw42ZO9T4z4s7g5fgE7M5QdQ
B0CojpM78CcTjeMcmR/bAvcFSjEMbu/9kanNXuS8mF1RYmrK5eI+VayCNp2WfDCQmDi4pDvXhPCe
cBd+IB3erReKo3hIJyQ9/EbPorO+ljR5V6k6uCY7h4msCIlIZAVQ5NoqZURge/uauaBIukp813K1
I9eKOiWo9QmCUm+b/93ewZ3kRSAeXkpsMuCHTcpHr3UNTRNdqpABu18VmwqUFebvpDpZfiwU/J4R
Uejdck3yg5XufDoiNAp7L3Ac+EObU1KZhepMBisVkwrsWC1ch/b5sx41xcG7vbtGoamEQTEXUGz6
K/8aLwvFUjUKSQAl81+YFiiqxZJcNqhFN+mPxYjUZ6uVwvu26dvT7f3dXSZzhAUHDlzJltUiZtpo
FhkiAX6qfmsWQEWLbYQ5eg3jEWNozxZ+T8At0DgGuHu5ziq1tMWcTTyDiBMYgGo/pFn2YK/wmN6+
KkotIguki0yYdmmJAQwzeWYdInWWNFJAgQcc4jAW1eDF2ZgsB0/UFZgEnwfMQcwDQcpHSDNd2pON
hPnDdhz601hRoHQKo/9pqunAoC9bdqU1g7sTmt/WvsmZwVLoXll29cGB3XEA/AYBsoCLLkrvl78h
DiMdxlfJmhmV8x2F5+ZrQ25xsNSdYId6Pg1hynUvJL5LKzycUmVWFqW6sZDTwC7iCgqdIQS5FV9H
Ncg4SUqnvHUc6ssG010k1gTJqm6VFWW1yrJEl0MKo63x05An80s6RV/efGqoxfy/kc1XdNK4XGsF
I7PWhXBLuGxqFUenopmm/26bulJ9+t8FCTItCu2IG27cS9YVlLC0Qfi1qPhnsPr8q6pm69+KZCYP
izRn52bS0m+Rms4eSLo6fujstircXgbzPo5LdXR8xOI2zzYhAjUTir5Av7cNDWmKtUFfldAfYiU9
U66dT0zFE5OWwsbNmyPVlL1zJETDyExFV36bq9iLMhoMEcCcGsVh5rawigY3jJd1vDd7rf+NLE4Y
PgGX6I4ilB03BE6PkJ2bQr3mqnNc6rMDIUPy7VAHhIS4/eekyRumZGWL/vZY46UnjlK4wJhsq3yS
ZOXTpPWMZ8+VyuuyRqb0mzTBpBTJ/e0jtfcBRfv9/0xt7r8Cf96uukny47LQ/Hx2hhPio+PJkYbe
KwdbObC3t40GomVgStC/AGt46QkUpwmnxlgkFG8auuKhov9Wk/l7AZfm2+2V7WV+othFZ4AGH2gR
8VNePZCjFUe9ovLFFqda/l411D9dTW7/HhrUh2fVVD+LZN2TmB/poo1h3SNroruNDAi2o35E9VFv
/Nu/aW+3Ba6VCpwGE3U7LVwLeym3JFnyO8uBpQW5cHzfMI7NLZFwuIeZO7x1GLvwGJbA75BnkuVv
QR1LXjeSvFSSD22pJ4a2GKg1jHXAvKvn1TGKP3CG1DgQGqJ0Sw1p83mTIaR5oKTsuV0Wd2kxMDHG
huaSiIHXt/dy7yRZJqL18FpAf24bnATjWTal+EJ44eHXPK1+AFZxTooV/cmZBW8JB4KOG5HWxusq
TroWiTlL/jqr1o9ljD+2ejv5SaIe8ZPF/2nrTkFSgJkHAQTOdHNkFyvO6sXhfGSz2vl1pnduKM1H
O7d3CikAw0Bi4+wriXiSy5XaDndQN5f2bHfT9B0oYOhKeZ+dogxO9O0vtbsqKsEwLQAIW9tcXJKt
YZmE+uKQVbI/W2nzcVhS+gm3zVwfCFIYkAPAl+BsXVVUhrFL5DrOokCb5/5b3gIW9upyqT4uGa/y
Qdy0Y4x4Cb4TjxH/2J6JuVdn5mxWUbAqxeppveOcZWbUeaOlTgeBvgg7Lw8FKmRMWQCIISTVt8CQ
GkUBiBY6d2rSrF+Q1KJzWU9y5zIocriPwezeKY0xGO5q6M7shtoyHdzq6w/ILxAcGagqL+S1S0/K
UBM1nhpH8pV5yh/nvlAe0hJd/Nvf7/pYCiuCRSvo61fUdW3sly5t8wicTYTGlJQUP1EKzdMgbmrp
i6SUierftrj7EYlIETcW+I9tiSpcagYvZX1EAap17tM1CZF7aPQgprPx5iedxb0yJRb/6jEalmiq
HL2NgrbKcr83yv6pDkmY1MgMP91e1e7XMhGk59CoxBGb8gFTBFQ7jYco6GabSdNK132WI+dIPHdv
7+gnCV8vyiFb+tLQ6E5pxqi3VknrnGOj/icqovGUWEyAvr2eXUt4DhD3xJhXAIs21FZNm8MIWmYS
3ZtKKH8q66SoXDmhePt2W6D6BfOWV5M37PIzKXaSynMvSX5jyoMfA6C765ZuDkxQfG9ukiGeItJN
vhGM/63Ao15odbxIfSyKIMXdGmnRXas0DJQy5iOAzN6J4EEGwPtSmtjOeZHNKVKqQY0DmKd90Hez
IgTrmtPb904oGIjqPgjsLdtUz+ouXrMmJkyNFZj9Zu+aTCy4T+v0yPte5wEvkFGKy1SXBSH08jON
sxNPbV8nwcrFemr0Jnm3SKn8nmrs34adyn6RxHZwe3k7mwjxgzoW7T+4F1tgLoDzTDEbIwbUok/v
mZgTPTPAWTtwgtdVHUFDYnIFrDkB3NqUGQeA+XU5OwlzlOvIG1pt9OxU6vxkltnYSC9PaholQWYr
0QEfccf9XljeuI0oK5pojK0kMNuqOi15OX4ou2647xKtiVy7nvsDgzsbingybAseNtrR20Edw6R2
qhrh34uu0zy+qXOPkuPRjKOdKouQ2BMjOpCg4wJszkpaCY0JBLaDVV6lIHTszputNgwq/IpnppJ6
P5ZldO6hgz7w2RmYrWbTwdnZcWGwvclCLDRVxSzTy/Pq/O8ovAitrVSZfcma1HOc1DapVpr+uH1M
90wJZpBohguxys1nzDvab7ACUtQSiva+nqXEXZV69brWtt9+VsWMLuqd0ErpHIqz/OpNg8WnFlWc
MyBjtJcHi0f0IwNHsnPPu/q+kUURYqzyhIivqN4q2MjqsC0m54jRBIhgX9pGGNdSIqPIAimSzEBb
58pFPl7xgBNFgVpPRwqgu9v6yp7wSK/W2kRhsRg69mAId15tm6XnSG33gFTBEZJox7lR4REwFACN
BHbqpSl7Kno515w0UNdY/nsuaPLPep5+bBLdKt2cauBf5HnF+Q/ODakirUFczxVrduDSGyk6G0Fj
gJjkv8vvAIwoD04zxG+uARiE6YYQKKLjTEJ1uUC5E2lJ4/DtpmTywyhNvqkSeIYWaeUDU3t7SRQE
zZoCOegs4YNefbaqLfK2o+MYMNABoTK7qU6RzOiTeBn19+uUVWcTisJBALbjScEX/L9RcZZeGbV6
Q5OY/MG9sP6Hs/NqjhtJ0/Vf2Zh7zMKbjZ25AApVRU+J8jcIUaIS3mUm3K8/T/XMOdE0oTo9N92h
IFlZSKT5zGvM/tJXwkr6ou4uO62Ly3BSf1Xx5rQXTgcomRWMebj6z8dzc/R7qiyvU+h5N00zc7vr
/EAg5h8ySMlJF4XnIoq3HpFLipb66c4gr3s+ZFnorm6CuUg1TcgiRh4zSzQy7CKZity7sLezwlZv
bUDwbicMxcmW5+WG9ytTGJG9FqlqpU6nEbMGIwrUtdLez7++E0BdnsiAJ23ml2bQRtnZUZmZRQpF
3juW6FMnxeLopO8M+R9sOqTrwYCBCnkNurR1Nk7BIIu0HgtxR/Om4DKM5qttsc5Rq1/ftiSR4EgJ
zE7wJf/FG9NlSEt8C8oULFp7D9a1u3bVcM7B9/W6OFEoKe2Bo3NPcIvn6wItiSnTJ8aUg7UtxH+9
90MNBb0zH4e1cHa/f1OvM2P6xQikk4dQf0av+/lo0traqOiBXgdt3hyGrQ73vTDuPF0NcZBP81FG
qkYrT2UHx13O9W9eny2AwajBowZ4YlW+LMbnGrNCa4EKVmWZh2jftF7iMdE9uJFWqAcPMmm7aHz3
+0d+vQ3QnrSpewFIRuHqZZ88rMrAbcNIpuRBU1JVUh5wQzYSXOP+qtM77TbYH2RCjAeg/6WQ1pJF
+WREU5PCgsQNttQC2XAh26iLbT8oz0DITyvjeZWD0f4gf5zY/xzVL95lxBnmjxU6mpkzXM4gznYb
Og6JHYAXasL2fZM5zgU4lePvJ/StcUE7n8T+Yb1hwfV83HaEvKlsQChO2QQ3k1mXd7OP3ZGYjYe8
sdWhLW0eeGUp/37gN94koKsT2QUxLXo5LwYuzHE7iWvXqRjH+cKaqu3CDrQuAV3X5jnXlTefMqS6
AnMSXfaXUm/KWQZfy6VOJUQJWhbaknEgG3Nf6fWuGubhQxs1a1JN/jnY21uPSbvkXw4p3FEv3qu7
TDY1eKNKe88kFGwm5zBk23LRjmZzZgm9ORRMDJggnF9skeevUpUep2ghTzMaOrTDIIt5xiju3KFv
z2zDt+YTbBHMXxCSwAxenjxDGdWl0dUkYpAj4Q3KQ29MHXRg2/o0Ob19WG1P7+CAnLNjf33CUjI4
nbAMTFH6paB/Zg7jAMmf9ardYu9FubnvTWmhMpt7H0ohl4+/X6akt6d47PnWJL44MW4pzxG2vdRB
ltMsRZUtWCLgUTQ5MWmOhV1cX1G/krnVIAKXmVmeZM6ycuix+oadFkPn7oyltHcCe60ldtS2+PFQ
GsODRRMkQxvaGbp4nmf3ojG0PyQtxNc+DqAK/RoN7vu0XV3xuAaQmJIgWqImll00DHBisTqJezdQ
2JvilDkna7Fyk9lNXjBOkS/zEbZE2xPKKufbVFdDc7FMWTjvbKUdleie32SgCu3avAEUHc9wD46m
VzUyaXphfymQAx93SuXrLaIVojxooY1v3upFx9YXlYytpSjCg+CpU1sXUPJUt2g7oQSWy9Q9nWW7
CCfPXW+UEvalHC0QSkzhhSk70cSoqCC2OEfoscQSRbIbWeTurxI11zFp0Zx+Cua1rC6qplN3mStm
d+e6q/MhaMrSvDCA7AArmUgq47WjTnrI1rB+mISFquISmMXVFhaWu3dtQ/4AxkVFfOxUfalLFbhX
/RAWeTzb/jQnmWtMF1XvDNZtuPrmdeWbs3OVL5v4RK5hv5u2Yv7eNkX9FfXr8TtgnR74TlGP34SB
V+Flac5usWvbXP60DPAKiVnU7dVaZ1xN5kjyIi1zveMiwx9G6yG/L4fKELEjm+ix94Rn7lxV+HUy
2VMz7KYBzevYRGUhj7dmNH4MqOfoeMrkuF5FSCT0iaFN+145IJaO25bVc6Jq7cC2cIKW7gJWnLgh
uAtgQon8UBgjxqM+WbnMbq21UsVu7F31pcyNZYmDqApEEi5TfTOQ+TzZJcFlTE4uq+MEaPTR1HNe
JUO3OM6NrUWJU5eo0f30wqrVO6voms94b2ZdskbbdDlKofod2gbdxeS0votdWQbht990+7GeBNpc
csgWlWRqYPZFPeBxBhzDfXJFW4NEgpM8xj62y5/9bKiyy4bBfsDHcZoEewngS2TfBBngedbHGYWo
q6od/J8odHE5VlG29WnTlJQtKoSXqtQJdHcvI8cIYmlGoxkLX+V7SQk9iMvM07+KuoQNtjjhoQg2
beztQa+fR7veisToWl8yJ5lJwIsJ2561mimmVRRrEvR1JJDONwq5F/m0jLu5aaxiv5pT26FYbFdN
gkpat77binLz03oWfoNiWOdfj/Wsw9g1DPO7mM2W3j2g3YvZsStu176qfkwD7p7x2jTGVe5M4hHF
mPXBUzZVGrdcViuprEXclNY2dglM4ML9YQZFFNyvFQKCPfX9aecGg0ISwO2XIdmyzSnb3VJ1fb5f
wXjnvA2S+KQVE8AarX38poHfRF/d3rDcd5m9OLiISAX2MFbBPNcXk231SAAacshV3MGT+N5oTJ72
feDX3S+ASACGRwQzzLQnZbjTVqnNFnOQPHMTvkTWXbJNxiouApXPt6KytikGazNfB2NluCg0dwAX
Z2Mcyy+e4QLeWKy2nZMxMIIL9HnGKdaWKWUSsKHkh2lxnfXQjUJX8Wxs3hNOoeIGUT8/d9CGttZ7
URFZJcMs2WNhPy+CKLhuqu8R5LQxRo5al3cKH41wjLshyK33VUhxIdn8svjYa8uI4sAtpgpvQGsC
VYE4EZJIvTEDu5SL6na5qB0nDtd8LQ6RM+nPnicyPw4qEdrHZTMIDAklgnzfrMVi7bcNlY79ily+
fb2iB9Q8TZslsgdnzFv5vss692ED8I4vROSq7tYrbbu4UWE165+1kVntFUIJUX4bmEttf0ETzw5v
wqmvrB01O+N93+d9zYEgXB+4qHTqxPEXG0eqtSqLgwTP/xTVgb725mpWx8HijNkHPRK0xyjoBrKF
QucDaldDtyWtX/q8xMKQGGP4szo4eTaXe4zIUbJoskA/5VZhOjez3zS/lqLzNkg7vhqSKmu1fVM2
W/2xNxaVXfoCzvSu94vwfaBNq0np0zXjHgfD7pevg9YH1pWvHw2lpzrRxJjFda6Kxd9HfB9nt+kI
uzp3tXpxafrZFMZLTX59rA0XtX4dCg7LTUh55biFJ76vaurK3dh627Zz67rvY1PJyn4vh6LN71mA
Q5UAi6mNIWlMltttQICHZn0RQF6p19qODn5f+UNcjq6j4D+LIHgPZsIwh8SXusn2nSqMZTchJBsU
sazGVe5rHma46aUAZ2sWulJNgh7G7MTFqP0rCrBTc4ymLYj2hdmsHJvGoqH9GtwdwR6Xo355h4IF
27HYPMyLA3vNwrTTnvOxDsx5vEa+fBNVbDul+dkXw1buWrgBYDdGShvTtcgMt+sSY4AasaB+FMmN
WCTMuTtvpqBvDDgMOHdHAlm/fIl+WU6dm3d1bZnTZwvYVJ6WFCuG/UJH03P2ftts4X6U/lyfkK/+
mKLxiuaGVAL8xn5urHX4YgqkQo04B+1U7Q1pTIiDtS7O9QdVllUfu4D5yydCUlRUuZW3+XHAhm84
0O+e1QffMMc1kf2QczgiPmrt5qDtgODTLeG+c1YdsfOtztmXoQ4GcIDj2McdYK85DragN79FRVh2
8Un+ykGjfOkjegKw1hMOsXaORegsfbLgqkBlG9eqIDFtOt6JMjHywtI0Uus1/BoUf9Ypy+/05Ddr
mutszW/spe+uRqOuy10xDvW1FVVGc2xQCDcTa67F41TyKhGMC6sa4D6Yq6QsBpsiTK10FIMu9dZd
rptouVQuZ1282WLekqVe5JcVhZS7qV0j4NhjsFAfagttxhkEqQsKRcQ0sioUZ9xkq896yiONKYkv
nLhc1HrXTsozSG1NWyQrJ+unaB5xecKdp75DO52TtwGCle8sToQq9rRrF/eFqUicLLdqmrgSqoh2
8C+0N3CUKdtNRtfemr2SZlftlDG39n7NalL1Ckmyeuc463onl3Z0Eos6XRF3ub+4SKarekooZvt2
HAXbJG5FEYn8p2xKtdRJN2UVgHjKfS0yfyHhr1Wi0hmzL8JyX3eLt173oSfdC+nmjn2s26VYjp60
VH8QRqb47qBXmhUDjrGJ/A9Dv/pDRfijZRaBgB8CEbul10Y3g9vV6qYvc1fz3fo5smM72FY3jFc3
MIYvBKdD/zkY+i67y5pIcBSaRO0zzqlepfurabY3auSIEqqjlfnNrQAdInbBUOXqws1CKcYd/zGK
pzEXjUdJvZXTbkKcsk19oxp5L2VIZMYZ0bixGC169GiMyCJeowZNwGXSYXek7NMbOxT8nfk9Hszu
R4tP2w4b8A8RL4Y9jmhQ5k2/t801/I4lZJ/FlgIaehykwOmARLWQqRMRQV7NbiQ/BBv109QN5gCK
TivwTyg9qca7XtWGGS9+8AcVQOFoE3BM5HFZe5IDyUD7+2YpcgNxQ26YaWdBz/3hLUG4sl9K75s9
Z96QzEEk3klCE3sH0MM9Gr6JuNlaR/T1SGZyhXeJldmYpbnymvWXGQenLHsnjuh83Ekn6pZDK/lZ
G+ZutasAZP/CYQXny5527PvCnZevam7K26F2qD8XFVT866qvXcKQIRNe3EWzHo65KQVMlQ7Kq53l
2bTzrcrJU0TO3DqN+sn66FV5MMbKXQHNwTlv7zD8kHNi1O4YJbAj7PthgT4RQ+GK1IGEa/i5baq5
inQY9selqecv6A1GN+UaYcujJwDyBBEWf+FP0SqPRRXsZeUYd63bag7i3AkvNC6mPyt8YNt34azt
OxamM5IzCOMBSEWQE+nV1SWoiuyj2xiNjCsSifdZlQni+mLsPvBYbn4V5K1gmCI07xZjjaykNSx1
E/mLaRP3yi278rvF/SxNglkeJVvVsVz9ztlJx0P7g1xt+4zvBjveifTqHsgGxuxiCIc6iJeG97ML
u2y8K9dhDOJKlwIRhm5itk2uvCtzts0frSsqrluUHR9x9rJ/Gp1AXnJVUXmzqIELLtSTWcT1xPGT
shXcL2U9qDYd4NqHSaM8r06KqEM6fi1KfWDTqS22RGFdhKN9qlHNoUA/zallEi3mZCeOq3SQVs5k
XXcFaxQBby9r4lLWW5NQ8s3aYzS7bot0ARrcqWeXxiVphSH2fjf6P3JtACXaprEpyJ63uuKG6blD
NqeN5C0BmW5j0UrP2ktuACj7dDee1Not+BVO6CodKq/KHtWmS1IGXTpeChnA9+POBg3lkNUKaES5
PcbRavjrgyNDi7AT7Y6r3pZ8NsA6s0ZFuW39pNrW+rDpbF7itmic8r2eLPMHTo6+TsQQVO2+8bBf
5XbuRcn+RReNe8G3flRBVItd51nE+lXmtxbpuwdgo6MquiTKr+16V2LJXcUWzLw5zpd2cpO6A8pM
aWqihOvPM+h3o3Xh+AzS/z7lelxSrm0huZjrwYqtyBzcQ1d6dpW2y1BOqfYC5FSKTkWJ0U7Zygum
jnLMS78rY2scdZj4rsjH2yWr+9sGuS0VI70ThTcZee4ROVTro5kNYUdILUouNBE5D2UOgJpaUrHt
8vp0NzjadtbENEeie7uk6pYsOtDvfVfCJdV+7paX7UA3MYZV7n7A21GuR9mX0WcYvM51OQrrG1YS
bX29FYiZcaduQ5/Mbe28s1sM1+8hV8w3GZ1XKyE+yDhdN27jpOY7/uqg63CUrFtwMzf0smKiRVUc
V7vTTKhjFF0McNpWTK7nEUF443bjiWBjmRYucUu7+d+AGEzispYtlpD+HLpTApXPoxfnek2AWNQi
Wax4h3OR+bKObnU7rwElHEosd8jBVjqGzSDf2aLJtv1sLt1TUy0rUAVviYiplsyjDmS5+eMpPeGK
49ye9+S+00+uA6tARbEt0K2rNdPihwt1rGHBmHxZ523XiM6IrlyV23egrK2Hto/MPDGnVV/QMM1J
oYKgfNe63jrFvY02WuyjQ+3GoVfLj1bmFo+2M7pPalERre+s7w6LQtgsIX8jL3dJhT02YjRcVuE2
yVi1ITKdRdfXGae6tT5xA4RdUo16/uZ0plHvt0ILesqqCu+ak2AlmK28+dG5s5oPbhPJgQrIhlGA
L3z7fbZ1thUvy+Y0sdGhI39waiKCmDkev/dm2eq4nHy9EN+G3Ycg7NS1Byehi1vWw93YlfXnAn23
J7po2ZF41phRvG1KIhDpX1TzNnyZJ7gocT9EVAxaZ2ioyWOiSmM4UEZD2FhZl6qoi+LgNLagnjZS
Ro8xilzQ5ooEh105j3Nx4eN83if0ngDsdMokLTCbzr5VTbBiHpTraeTBXevIZLRiJ1FG6VM+Y3rA
Gc/jnm2codqJde5Y+1E+LgQDqn+k+hKYRCRieV+Wwm6xKELyKC5n3/zp0TkXcd6XdQgpqpaPDaQz
P+7HkQR2GZfwdhzHDoHaprQeHMO0vkV1PlvJotAvVnXUvStZ9VviDfZ0Ga6iDxJDEYdc+BqFY+qR
XneJ310UJkap3H2+kuTGqE8Gc4xoxuKnQZ/NBmHa3KwcUX3xBVmg+vMQWdUXWZrUIaS5Cm+vsn5+
lFPevY/KjpqljHxp77ze879m+VIzaVSeNvrWjvlYuJVzPYO3mxMzN7Dc2oJJ/AznjqhQk0hxGtie
+dV38p6ilpgEAdQ8yGsfTTiDI6barjFw3vJkijYAYHbU+R8sWboXdjVVX1oPpa80l57/RNC1shuN
wX+QAXKHu9xcq8+UbctH+tvS2LM8vYs5C1SRNGIjEvLxss9hfmjgZLigd4+rBRQ8rpjoOc4oOHp7
3IkcuMeD0Yuj6DuLICpryOR6uUyHJrObAi1Azz0OQSHMuK66lQpJqI18V2Xj6eAuhHeHlEeLf1Vn
Dj+XfJBPE+wzGbdhiImMo6jIJwH6R++BZgV1ssph+GFKDt+UdeU9rZzOnwCkd594CJtaROERSGRG
xzla10M/JkFRGXO6ORZWVF1QNoqtKc2QkgQtQVQKo8nYLZE/nG7EsL/op5mzYNZOcRcZAoVMP1Dz
rprQo0wmt+AumsmLnixFLAVztPUuGt1gIky2435SJcCgW68iP0y4t1XA/lANkuwqrxckYdG9vDCL
YrHvI2ur11NYaPdsvz5ccSIMOTQdnRfhcaTGS5bX+W5+6VBzrFOVl/Vl7yzTtG9MQ0Wx1Zjekmh/
6q0kxGmD/sji+lNsSz/4DrpjpCqyTBahJ18KXXoKy4eotGYnEXRP0Oep8uqqxm7NuHFKkv7d5ERG
H4fKoYwTCc8dDkFZZAVq9pNHJVyWw8M8mVWx0527qFg1kc7vqNiLb8pG/xuyTqXuVeNZoPa21r+b
C+3N7wNjLn9aocyKfU4zldIllz2uOlbnjgkmBNZBSV3W6bBOzcOoAtJUvQQE8hkRxwj8x49uOnS0
kSZVar4tHR8z6wKoF0FP7QUDIbOzVafKnAue0yq293Y7G/kxkmX5lSiI7M/I+gBB8oiKDKTRRj50
rEyBUesS6B3Ywu5CtE73tQjd7KNel9k/lZC7/krRhgiTuSSlSTYpvcugrfqJzYHkQhohvt3FCxFa
c1gaL1wuOip2X7Fbct8JI6iKZOC6j3jc3qt35mxZOnZ1pm+EswSoaVGEsWLUTKi0taFnfF3IL+7y
zVMfhmmt7ruqJ7pqwy78wIbi7fRhVl11bM8hFrkVlpcBlasxMSPDKC4w1nVAAqu+PaUX/sRvGtOV
FDRZVqtGCkIql9TQJZcoJ4K51SO53GXhFLgJlsN9mdCM8g6umGwco9qKqWwCv3vH8dHed229lFwL
ULV2Y+ZZqeMNrUNVa7JuiOImthLULS+8HnsqptcjqRtKgwiFHb15md55s7V+061WxWWkJOeg0NI+
ysbPg2Q+eakkHXHKkzF41p3grGEL90JVaR0s0UeEfCyqskUbfF2zASjjHKmQ9ZXp4KGSY1tia+HD
AmybsQ/iIkIPJw6rPsgPxWxra2+GlAXYX4MI0qGtm4zqnkdtyBkDLU/RbHioO4p5u6UcrA/adeuP
ntDuLd62K2pFI4LcSSeW9QD4waX55LRlj8aoEaHXFeX5l1HpTB5B3gpsdqL6x1pAv4ipLJEXwVow
m304ZrWZ+m3k3bVKszfyhV3FVe8ulDkJOc3d5Of9u4Be2C/XHqYypkBDZCIEVdc4FA3oh3oT3mPt
qvIRVzywlBtCPEeBIWR13bWahNPmDiCD8YPlkkIc+t2jCGTxrnVOVDqvHbv7Mz29E4r0eUePJqL7
h709YpoojD3vlMpaITSAzwYume1662RySSo5cLZILLMyq6LKRax/0dRy3uXGFO11U56TUP6Dxfbq
S4CFPEHVT/JqLxApLD4Fpz9vwHVn49XGO3vQkap+FlsfqBT1dEK7XKCFHU9bzn1AODuInYfM3iUK
KtRPfz8prwEydDkBUGFSRqEOTu7zOVG21SFKhpEnnOr2msy6+zA4TXGGzPFW+xaNXfrGsEci8H3P
R9nWNqzEZDZpTUp6hCzb7QO6J/sauONO+u052ZvXTwXmB3q/CyyH2PRluzinTTnUImrTqJ6iWOf9
fEUjwjzTeX8DCnOioyJMAAwHc8XTU/8J8dY1anPCpWlSU45szCaon7ptGD94mQ8RdcO5bjSG5eH3
L+yNdj/kSBPdwRM5AILc80GpGM8ed36TbvkwJ124OEc36rK9zLv2DIzwDRAxqwKaDwx0MBuvOAgG
lmcbAPo2dXPxqddYeTjTJBOabe01dhvZ0UYbcd/5lvzUOduY1LXdnRMPfetV/vk7vFigwjaEM6uI
511QDCLGqdvr3Kjtvw5tOLmtI8xMyx/1lJfozADT45U6RcpYfkxsrkXsZdSrYZSFj3Pn4IlTVlP+
FTjNObnkt3YHM3xS68PbGdHZ568UUuTGqVS2aVu7+roIBpCTaz7S4O/7b8qgyfv7JfTmeAjw+KCl
EVaxTzCPP63booeVb9QjirNmvcIb6+fEMyp/P3k0zPRJgvf3473BSWUdeSAgwKgEHMCnd/ynAWFo
CnP16jbNmrrPL6qVkZLO9rLrdfbL23Fx1HspaaG1WNgAF5/p7DqVsfmx7U5hKrrGu2x0ZX/+/fd6
c2mhaYaEp80rfyl+p1vPKTI0JbEgCapvhoZSbiDrHP9+lDdnGx9tMNtgZkiVnz98rhdFYmYDKNtI
zYvI6O4qa6Z7TPJ1g0H7OXWeN04lDF2QyEDeiertSyh87g+DN7lBk+J7Gl3YWqs9rUePkhZwLzNT
3rstGLvprz7lyeMATT+UetBMtl/Kkm5DZblElG0q2z57Cryy+gQpar3trWW7WF0IuWcurteH0x8j
wqnG9AhM4EvWaN4s0ViseZcGnioR3fXcD24dUdcKtyApQHYnbc3yXldFTc0KgDk0QFN+/25fAaJO
3wF1VB/gLJDIl0BrNU5uWa4GC9sMfESstvCyck9Mt4lieFsLex+afZiUQ63/qpAcI8PLYMpReOAL
vFhV9LgclZUSHXKMtY9aDSIFLCLjfp2xgJrcc3Lgr1bxaTwIWzjPc069ip24Qlexbk2Hz41dfg9z
v693AXnO44a26pDY23jOQePVOmbEE/X4ZIcCtOqlyMLSRHTowHZDXpmwnQt8eTflAEgKLHeugB8E
t2AcgjNHwqvb9TQo4PcARSYgti8ttws9tSEScF2q+7CNowiAd0dbEYhgnR9+v3beer7T/c0oJ0zB
a4F1w3ZpYbRpEZj1EHtGMzRHBMOsMHY2Ux0I56tvLZN7Ztw/NsazCJRnRD4Y4DwbFcGgF0unmwB7
ANnpUyNY/PeKtJJSVYTpd13ODvJoWyU/UYIr06EX4WegyC35+JSJ6xyMFP0CQV6Sg7l4yHMrC+Pa
phv5H5wmEKROkSI9ArDGz89MIlBnyv2sS8O+a48GNa4UyDEe9xEVmXxbpzN6eW+tbsqcwOyJ507X
8PPxRDSoxp2HPu3nYU28tc73i5G7V6jVVaheled4sa8lTXgH3IYnshs0Bv73fMDeb2hTNqpPs9ml
Gmxm2z3BhViuMsyq7oLV31Q6rrnzVRl2cFuabXPv29OYxc24ue96Cd79r085+ponobUTLxPbvOff
aFL9MMk261OMbps0kl1/bNo+T5HksvbBiKv675f/GzvNQn4DQwrMf+AyvQi4qCQ4rTBnprx0iqMe
1SP28SIN0crZ/36kV9c88Ry8eJItJN1gAbwYaXOz3BU2rYySaFnGvlk4T2jknZM2fH0XnNYP+lu8
UveUFjyfQDHj0YLP15BWbW/uQeEgJO04xmW41YgteoAnhixwLkgZzulSvc4pTwwRcLmcJJDCEPt8
PjQm51EXzM6QOrQJAcZWACaCIN8plKymtNeuf6G6Wad2Tpzjqqi/ywctv5AinfPWff1W8UB0wLLD
kGYnvdTTrmaSSROwBAIBYXY0lnn5FcHTuZ+VN+gzK/bNsYgrSeWpw6Pt+PypaQiGQJ8ZKxxMFdeL
g9SuVW7xsq5V+vsl9NZQUCkj/MIt0MAvldVa7fXdFnpDaq7S3bHE6gs7az5W1lCeOZ1fL9bTLoRw
iYIwUpUvTyI6GA7404hXuVSbjKnVAtvMpejFmdl7xSJhzaAfbzF9OH9xHzyfPThiw+zqEteocf0k
lf/BgPiw26ZSpp6PxfTmUBQKTsCAwRiqM1vyrfnkESmAnDR4uHCfDy4701nzjaecjTrajzROLkAK
Fcdq3PozQ72+Zv9wAMScnP1PLPHiOSEcWD3QlTENSk/t697071cip9QMsh7QCzmSRwcsGs9UPN7c
kwHtrP877gsGgO0PuVnhpArIizNhHiZx0TShtbfbXu5bTCd3SByOF00ZRdwwanzY3DH83mJNfe5k
f2NJkehRJyImpBrykjyzuQKZ4aodsfvQfgI43Lxsyj44M89vjkJkGCDU7PNWX8xzgwdCTm4+pitt
zh3lJnXVUXX+9pc34kl44cQUZSBqLs8XDsKjFlfjMKZYc7WHflrzFIM6O15aazlzQfl81PMwCTYx
yQyJG7wxTtfnQ3VmZIlwsNkgQz2mYY0Lp5BO+7Swn+JwQRznzI58c0BMnk2ewYZh/OIGzsPFAqcR
jLR90HCcoU/v6sr7SZcfDoBX1Wde2Bt78HRuIiiGcgyo4xfXIn7LlOSbTiKPIJykaD2TgkdtJiuT
emYzvLU2PIxa4RdyMSD8+3wqQTMHSx1hijEy2++sGaOvXeSX4OV/vzreGoeAmpQBwRYfGbHn42AD
hxJOJdDdVWGYRpm6hY5xzh7trXn7wwyTHRVAK3wxiCaXNUQ2j+mcR2jEUr3fi0BvO69li//+ed44
u3DsOllTEFXwYC/OEGl5ahqXHtM31zkZ+6Kvh90C2JOpWG4Qm/cTXUx/WQ+SZQ+biNoiqFXyk9Pz
/6lYg6NW3k/lLFOrIWmPxnk8Qha571dpnbnr3phJzgEzPJklEzq91Aew4BK2c9TKFO2K6XKucLIr
4QknczicSyjeWBlMI6JAwUmMABrh84eiTdlWhE4yrfFsuactFMSu8qYz6/yNHcyNZhGTUDGNvJcW
nn6L3teyuazzulrTMu/yY0tLDHMFunGUkf+DCAgaKKVgpGQ5DF/yTu1MOhZGFSrtcije2lyCeGiJ
AMsmX/5Vb/jvH8v/iKfu/l8Hn/zn//LvH12/0qDO1Yt//vOuf2of1Pj0pG6+9/97+tP/96vP//Cf
N8WPsZPdL/Xyt579EZ//7/F339X3Z/9IW1Wo9Z1+Gtf3T5Ka4x8D8E1Pv/n/+8P/evrjUz6s/dM/
/vaj0606fZoouvZv//7Rxc9//C0ikP/vP3/8v392+73hzw487o+nl7//9F2qf/zNjv5OdkqcS6BL
qYIK0N/+a346/cSK/k5GcxKEQY0i4FdY+m03qvwff3Otv8NVPykAkCdECLpw7spOn37kuH/nJOag
jDiTUe/8P5yd2XLUStSlX6VfQBGah1tJVeXyhDE2xtwosAHNQ2pIpfT0/Yn+OxqXCVecjnMJB5Wm
1M691/oWu8b/+7ve3KD/d8P+VzPVd23ejAPH3J7pvz5gW+8dQhEPPN8wDnk6KZgrmTeaS1Jm0i7t
ZaLc9RPCsYyqPBihLPTTLQJT+blLLe0wIv69yGXrXPx1sf7nR/39I05e8T+/YTOu8zKAfH2XD6OI
hLDqXmxqZlQ17aqLW8/Q+qtusf3440OdvOJ/DuUzpjBpxnFZT2MrVa0NjmS0HPZeR76CKVDANGIo
zwHX/qwVb64reArmZVsvl/YUd/HtWlKOeOp8nXNqUXwhn2/VBUMBkR+qUbq3M3Y1my+pKCxexhwE
m77UrnYU4OBeHWcpbvpldh6StBFLbLk9ayzZJ8FDuRjKuJhlg/pNzKO1hmmLiSscEzm4oevJstzp
mmA4ARANMZ4o3e5Z5aazazsPB72qDGvYpViBfmK48HaDmtMmlEU5tFEGmZ2I9AVd9m71p0Qi43S7
q74Z7XXfazWJuPi+vGzX62tnX3pYQs51pd/dHQz2oOJZf+l0Qb05uWjKMgGba3oa0eR4dYXiSya1
s2mCp48b7yFvI81gi2qfp//kKEKA18k15H0bZ/tCS+35akmUHS08PY+BtPqdoTnLGPpaW1wEqWF8
mv06jfIexnJpjCTgwECKRmLjw1nyMP23Cg9LOW0fl33PRgPHAr19P/76tPZmOeJX4eetA6lh3YDd
M+w05qBCkMCc4a19+Pid+MO4+vtZ5YisUIyzNisyCRwnNaWqlZNbCdo2s5X5o1EjoYgyfa0v0rYS
r1inuhXFq6yfPDPr2rDAnfFqphJukAKu94Dk10cAZyzyuamWFRNspqOukWXtOlHV21oRFVW3/PAT
EocPnVnifMG7hXxB7zrh//fLx0CDk4ASsw3KTirWaW2KsVwbniG9flz7ajzk+PNI9rFvOjP4+fGl
e/8oQfOEGEF/E8wByLK390rLe+yJlqeFaN2Sm8Re7QOtMCwaWmKdKRv+1HEnd2kzbtNcAH2F2fjk
xLImKTUX3U/YyJyUVoZkQb6XvOs7pzS05UL4iEdgi6GRCxfHTn9tHqI7lZL1HNGkM/DTVLgt92Tc
Ff7RyLLycQiUd+cWXuZETiksE4+ULJ1Yt5HkxzpWhduxyTwGyDLTxohxUa6iOZfyrnU2Wam0FGQV
TOyjFi0JCsForqXQwjZtzDt0OYRv8Yfu53ldnBdF3GBLPaV1l23DyBu738CahcFhRcIZZLSa89Ih
Xk1mIpvPFJGnw8XtpeKdh8YAOohV2Tkpkt1kLheVDBpq4UAeVol7cSdAWHzqg6X4qaqBRDdcZv1L
3wbJNyIG3DtXFO6dSKbyVXNFcOwHrzB2Hz8+J+2V//Or6F7/z6+yt/Xwr1e99ANhri6ObTtr0dUZ
Zlf3oW8qHGDYb53Hpq36byXhGTDjbIcwV4ER9MfHv8E42T/8+RGsuXCFQGcwed2e8b9+xFj1zC0c
JNSoz4t67yyNvLK0pI3TYKAg5QGoQgdVyIHu3BgPtoHVCHYA2zSRIMRviiqEjuZeQgSYHi23s6C/
5u4aYYC2+jMv9+kHYruNf//Wk7UxmGRO5iu/dULnGOWUM5E1B+2Z2/KuKOKaUGLhcqUfDJzVP3la
6I9KmVVA5sY6W16Ea+Wxw2zr1nay9LFN6WBgPbZw5M4VMirN0lQes9mc7j6+Ne8fD34GAiC+A/yU
4BTv32F+TBPRppFBeF5Ujc183699Crls9q5roqEjs2/0uLNSVPaN7/Znjn+yU+EqUF/SLOZDSQMA
kMzbJ8MTiaNNNsWSlq0TIsdCXDstuy57aUo8JI3xHzGnfw4Ia5RoK8bSjD5OrrtaGyktDD+RufmL
4NO6F6MrsOSqAeH46J1DMr9/nOig8p1lvEXIADONtyc48kpn04KFfK6EjDtDNhGa+3Mf9H8eZWui
gjllBT8tsQGHB9ioOCsyXOyLYdb7mFGfd6aI/udRIP4Qtkr5QS/v7bnMfoOBK+BcgmCbTmmliDVc
GPHHj+S/jvKnYclbwbJ12g+qE1Z/tMJpVAoNY61Yk50zIgz7/zjKFqBBmU5D4/SKOWkNQnNzdXjd
RLwX3cjqYh4ndf/xYU6GMTxuFq85axeqLB6BUzmCbqrccWtuDD7oed9aytp3/NVDWZTukddp+Yoj
bIqMsrHOnODpaG87NNostnz0QImsPJ0V8AZbok8o8qBzWDt9XNsHtObTvsqWZteuwRK15bhG6zg1
+8l+xWjyUOQOoWhJfi6BZlvf39YVNAaANdFOZMtJo+Dtg+MocyNsTPl2sbsfsElwBuBouAjs5X/6
A2/aA39v9P6sGG+PxXQNMQ19I4iPaMbeHssF4qF0G19Gi6j0K297gBy+mKQXsT+x7cht8tnb57Ou
Xzp9mXuhD43hmqzeBPd5OmVfi8TEWjag0sDQa0+1CinxHW1fT7hf46mfViOs5sX52aC1DxCjLgnV
p1qsqwYl9K+Es2Vf0+uSVHChO+T6+BIf6MfP1fsrukGvTEbS9K0oq823Z6n6LpuXxESeKynbm9Qy
Ii0dp4vVgvjw8aHeL9GIHykK6T4zniH74e2h2I1UyjZGAOV1p/+a22W81sYUE68Z/G5FM56po96f
mbPBcplgUhtZBJG+PRxQ/NpaZw63oGIJC61TTYgK3wg1cCbemct4Oh3hJeGkPPBh5AJA6T+Nj64x
A9rlUCSoB/o17HSvuRz9obtcMSTtk7XR93NleV/ryjfvpyHoj7pVEp1nOOXx46v8fqGA8GOCvPsz
TUCD9/a0LennkjS2JPTk0j3h4x4Q6vcY4QAOWVM4Wcl6rCrdgYBZO2fq/veXfFvRoYaxqrMnPm3v
lott1LA1EpgYuEaKlb7BgCE9AtVy7oKfLu7bK7klKqM2QdjCf29Pc0qYAA0aITuAf16NBqx64p2N
5z49H5tzsYkBZn/G7pav/NuDkF3SGWICx1OQ33ibroXcLyrTrlHvt2ee1lM6E4oBjkF/jQeI/pbp
b7/lr9K2KJ0WM7LeRd1ayyzUvCA5wFCj2yUXhVPEtUqHbEEds/bRK7Mg4VY22hIrqQwnTgs/yKOq
Fn4V6eWAPbfrG3EtyKnsAB4o6X1mwQFlhbjK0aOx0fKnLd0VFTux5+1dOomyw+heQ7v5+Hl8f6M4
r811zcuvM0k6PS/b7tJ61YD+DPV4oTSNUC1pVGeO8q/Lt+Hm0WPTp9yWl7eXb8noEU1VP0ZMLcSz
qrKigBcwa8U+0FPzuWMGLUI9kNOXcWhaVnKpsRRwO4xvZVoxuJG2jZc6yCkSHKapVW5gj+qFQg9U
ZikreBEYVTTTlVCf1kTvndBvzXEMdVgNRhhUvX4O9fiutOeRgK5KEjtDZYS8p7udYM7HVRRFDx6p
eDDgSfwY5smlpM29S3uw+fgqx7xXXZ0/JJkU167ZWWd0RO/vHi8aLxjHZ5rAa/32sk515ckqAdk0
Ewa8zxPkNLh7zulp/3EUCsGtqgEN6lmna1Yq4W/MbTNGhsBD2DEhOMpE6ruPn8R3azTdWiRYzJ1Q
ODLTOM2RKldJ0W6oPqKMmJ+EVwe/p9yrLnKR+A/EAZYxbvxW7YI8yF4SfGJxQ8A0JI9pnc7Nb97t
8m1uKw4Flmo66jY1zdsrC28NRkyDecwy78skjLCiS6zBVFlnXo1/PEYsYHyVmDADxAeh/fZI3YIC
KdXAX3hB60zXq+2sdegyHk2hSSOggUUi0ybqIVIuu86c3CJ2J9IH7vQpNR8+vgfba/h3UUXJzwPN
vpj3lMbXacOQ4FywAQusmRxa1xWNdEKW5UqTDXDwf5QJgLpj+Wa3xFvExJv35+156xZe9gKOICml
SX6NtXCMaT2fi2L9k7V6ckqM3/4owdF1Gqc734WCGaoOeZp+aTZhBysdUcbS/3RqYizpIgY3jWrA
APS4kbAxuzdCzXMOx6m2AQIYSsNoLVOiYgxYBvro+TCvtPUqa4Lssqq84UD+g/OFjJd5h7/Mjf/z
DUHuy9yGEolm7ilPNm/NwW90AfbEXmw674g1rKTNosEZznU73z/ytATpFrOJoVBCDHTyIKqBUK9l
A95A7QCQlTjMc/AqzcFW/ObT78FzBnXgm1d1ca7n5hXDHYMmICWlH6GGyr+SX2FbVBfadKZy+T+c
zje3ETUU33qSgVgfWIVOvvVTPRljmtaAmcyCxGYzWR3al0G1GntVzU6+Y6Phf7aaBJoAnJX5uRib
ESRC6WnPdb7oj+PUmk82DKovNYbcnQqa6rGazLWKa93Of3QL9lJ867mPd69fjBuzynDtUnoDSoAJ
pj3Y9PzSu3bAthHOtea2kbCtwr/EwOfcQOqwvpe5of2urb4SkTSdzf/oJ8nXjRgBv6BrvONgjMEr
ZbbfQZCwFQGn/gpaJq1by4r8IPMIJqawYvyCO/uFXYF/mTClgZVitgYlI82yX7kpZoheo53sbIhJ
OLKF03YAGdX4bQ7mdN03sEC+C2eAKKZ3RjaHk17Rdjfd3pN7QyzOqwAaMcaL7+d4O+kaugiEFp2R
RBtUdjwiW9R5woArXStQrfnRh8r+3cmgtdG+y5qvNqMUSFGpyxg9SCE/htLcXhqm6Ul3MGXmFxcF
1vkmVLIEnVKbtBTihK7349AQiXTIwbvcT1bbPyYgLCHxMCjswQ5hxAxb+qS3pcrHrxZfmS6WwAJ/
deY8fvezpbiG8pDNESZIP4vdem1edeU2O7Ne6uWI8ign4XFqXRLbC9FfBaA8sEa1rfZLjHijoj5v
1q9agZ8nhH5HKsFA3CsE0aaSCa7gys/30L6gUAl79l5AkKnPy5wEnx1vQueOE9eU9Ken6cdo8OyE
Lfq/NLLGvvpROw0CtqJY15sGwuV6kJM+3tJzar5lRKt8d5vW4nVaeqOPuonh4Z5gFJOWgKu1WQie
zM729OCKn3NtZ7vRs5L6BtFcoGKlTHeih55InKpTXd8GtRj83dpY1Bh61U797TRZ9YJ6p8LtqrFP
bdAMjgrimC/EGPXJwPnq7hoYO5NQYz1uraBs4nqYPBxkjkYefGvOBB7DaCLayJ1cFwIN/f9PVTMX
Hl+jwbAvyG2HbqIWDa+gI3rypRcGFLEoC2MIh3nB9m76iRtE02o3fWxywrebaWK7gs0K/sAY9bhw
9NUL9SWfy9gm+eJKI7BH7LW69NRe1cn4ACBOMj+qi+wbCeK4w+d1ld/rhKipCO+myPaT6yU3M6Bi
8zpZi+wRtFXWf52kvsAdsEgl2AWlPZFqXJcpPJvMbyacsl3BfNYpApeYUYOuiCTttL8CC9E95jmj
rAh4ncWLuZrdZ9A8ybBVcssvJX2iprvBrA5eM8uHsm76IdI6qnV+Tt08j9LI0nBU3nCdggEq+Xdq
7WjkjvdcEfz7TXWQw8KtUgPZ4BQjb7cxOjXQsaB8mPTFta/KxR3NsBv95lrOXZAdqnJilJHDeZjA
PNjLFI2DTlaZoSb13Dqk0oYeYrS7XNk6ODqvn+zLrqtM/RJ62VxcArfkra1M2Rxa5VtFCOeguc+5
Pe1xhqHnxrzGgXWFQdtrccb7OGoTyF1GLIYxOIwatMewhsIw7wdXVSSz4ivuY0Yd7c1SEd0TqbkI
FvbqExb8HI77AfWa4e2zopuXyIde+BMw4pruGj8Z9kw9vEvsvdq1adFYjBbc5i9sjzyOSgv3rkpl
R0S7y+IdQUs0X9PMtr3I6jTNJzIRmQDr57bKFk2/11InsyKhZIFTKzXUwty1KZL95HtZd9SzkXp/
9GXdXeh6nT+OQMkyxFI1UyYvsZAqs47PuJsDIh5CGShcXwtQGiivGfu/2B6Bfu7toHe31V9YTLq7
afiZs0+B7WLODCLwZY/6hRKlLnbCcpp7bxXLr6rx8mrvjaP1zR4XqIdTavEFmYc8gLikTCyFpUvK
RNWCpI7remkha0kPVMm4woOM0eLZ6x3YyOxl8ip/vnYCvnoXo68PEhXlzDwnD9h9AgXZ8vigYLZx
CTkJt/SUr7/X1p2/KBMJNOQUJw2gdjEkM5Y1TjX/IItJfFn1wtlnwrhpgSuGC/Avrx/oPNQ672mO
PSN90TrvpQYJ15BquisSFde87qHmKvKTtLAup4cm9+7U2Dz4kmeGEWm4Np9yganfLo/sMXdzWf7S
8wL0mH10pB7RjYEw494mwMOmMahiKAtxzbPsO+0Uuio4eJn7pRD108DX3e6Gq8VIii9tkd/Oi7xy
3Oql8IzQ6dub1Xhup4cyxdpmvcKWCGvDOxIYehiWfF+R8YSbes/n1dtDMy7j3O4NrqoLQsFiP5gR
4KzAVyTW9zTj89V0dLi7RP80aQSAY8/PpvuEvLUspBpTF8wkrui48nctAJ/4Y4E3DHp9lyaeinUh
YLoOD8QW73WQbsZUtzfJXLHsgg8hjeezrarjCE+SM6zROPVPFBwPg1bShwRT+l1vvP5CX7xDu6zf
3czZiSG4SU3nivt/b5n1o6O1F04ul7AczXu/Sz/jWz865aOf3lgOsAwCUQLMGXl6xVM24iP5XYr0
0mOnBJZuA6COj0a3gUtBZxRqXg/Wmh0HWLRRms9farR1s9SMje987HXrMRmKH0bfRGI0nbhC49fM
5p5QRCB4VbNnrPMNrNydkdGpy5ji6K3+xczHOAgSuHy+Q59biz1OcyNvmoexzb5Y2RRmhW/FmoRY
BV5sJ7Qq5WfcubXzTRrzEzg9C/BMqhWvxVj9HBJ4y2poeMvVNSTgXTBnFEX1p6RSU1RpxrFIDeu7
n3Pj1dJEljarSyNr4jRZrmYolRkQy9nUf7Y8QDtRrT9z6/uMTGB2lk9z6jxVvE/h5Obx6uoX6eSI
+xlavaT95bYp7/q80/32p22UF4uStx5pRQ7WxtBKiznuxv4Z0HO76S/vqry/aAEeekWqR/o6vfDi
f2qBzh3bpcHK5bHEgTS+n3q4UYk1vpZTCeo112BVgySBCxQqb8N2NDfz2OnXvZ54pBkL/ynj0bGP
+uzcWJ59AejwQk8wXPtdf11K5tyefy0cwBMjxNCwsrRbtyjxqrkWI1eIhwnFzCEbyp9NQZwGdOdf
hVk/zL7x7PUZeavDDwl6vguHrvP045wqdrbOSHQzLLc2uS5hjH11G0v7bqJV+VmbVbpExE0uE20U
0wUGORQIFCojDT4HfmcWocO2nEKSKiuIx2ER90CKGHDjwDBbwF3L4kXZYBpYuJHv5fgKqtyKSnNc
vxH2aSTRBrltYpl0wRD1mSxvPV+4xm6BxvpUWdu3ZYD8lkQ6xbsRClN5WmQV7SzRibY6XNDUZrLR
acRbD0b+KQmc3I5g+kJ/Hl1Lc7kNLt9pZwmaT05RZHwr9VYABbaG1SYgWy4w8/wNdmEQsMcEIDGt
lIfIErT2faM9ioQt+E4CR+LwoiUYxWPSxz8w+tMPNg7NZ2Fm6t52Z1nsS2DN4AObosfgTFAbFaXW
tUEset//mU1F9n20JZRnZbXisyd5vWJBMDC2fXC8LGCj5kRzZy1+KOkfXY6AL6D0gIis4g5Q+RQB
kSTPM/fWpKVMLlsRDVWVsOHphYATyeflfkOYrnwJYXlp5FesZT4bIVpUrYsn4UqkSPOEGdqATuOG
jjL6126wFX+l9t37AGgJMdYInsHU8kFR2DsJUqRX3RkLkKlutsMaNdTvJQGgwXXqpROmopI2sqIA
UIw1W2RikbxFkUu4BASojOaYvBLeijyNXGnr3qqQnNwKllhA5lRpcMVnK70Kih7GoKXP4H2kNjm/
i0ZozHLElD7ZkuZJ6HhV9mIE4J929Cn6r9poyOt2AQnOnZkWBpUJ8HPexwF3DpSj4sbzaz7ubjFq
PaTSjf9E8BmEttmZUxF1niBTdA264W5l3Cl20JRXEm4RaMX0LpKvRMY0L/BpTBO4Z2P8ABoJaw44
evfJpo1+Uy6WUR9rudYUZmz9nSgX2wgwa6ag2FNuAn9rRU0urz+lcFftQRgZTU5Lv8b5M/oXNJjK
PkrdIL8vCZ2+0kTVPnngc25pBHDy5BZylTey8NYSnmcfth+JUcg6tE20tzLEctrGo9IoE/M7y7cZ
RImx8m2HtEgBl65+7TP909smFATdHQuE3N9S1Vgy1orcgyRXu0j7lGlNL7qdtnd6X1i82kjOQ2y3
9de5rAD6FdU2B0bw46DXIC2EKQpEiG9FgFooXBe/biKY7fNxUwdvNZJeX+WjC9yW8ATXiJ0iyT9r
6TAF8ZwsTHhzF0R24s7BGq5AKK0LZ+3lbW/VPozhvplf2GlABvCtdRz3nSzbG8MTmQitWsteOv6H
by7i6pqvsG+KWASBT2xQ3fpUEYPWwmKECnNnJFXzA9wMY0E5aSYU1KS9ofU1GREwK2CRGqX3q0bp
/DknXJa9gVcb/qEe7KJix+TTh+zR909xAtWcKzqzGduP62R4YW+THLbXWgS4IVh6Y9h1q3Qc4F7I
Ke8YePZd7M3r9Eo7RB9jvybF3E3n5o5/Vj4TNs6OvkQT9SXDKMR+m/1kGfqDGH8boknuRVsMz2Pv
kvr5J6o1LOgdsA3q7AxAAbtReVPMY3bR901WEbQFo43oAZua1k0wdeIizul8LMuwdPGc25oKQYyO
xQ6XS/5kwH99SgJzZdXwFH+2dGXP3MutP22E4pm3v6KkhFXWibChY+CFHZFzC1jCer7Oey0rd3Jh
9guOmp17ZKWK90VSCBz9lG0Nm4muQZwlVv3nTEqCF0uCCZ7azm5HOpzApyPXnbLLFai3HSltHv0Y
pxQ/B2ieMsjyqN1D7TlXxVDTRuklcDGQCdqVzj6VQY/j31T6lE+8uMb0mitSBcOGyXwV8ggOV4NO
KF9YTXCfABEtfgfZESI7f7vs75u5YRPgNzN5EkWppq/UtBq+AzuhzkpXR/FZyZzsblma9CHV3eGx
HbB8IyGtZ3tH44JnQhDv0MMfpe0B3njxxn2GxQb/o6GCI89cqUg5Vx1wIWRiQFocJzMOTuvrl8aI
ICkG/QAFtHAzf4jnNUjvMm9ph8jE1c8oaSyXIBwkmcfw8FrA5KutjVcIJCx7B5iJp73LpHej24WW
IpMU3rNocAGESFT1HwvrmbmXXa8/T26//jIX2b0kaWIPx1UJ72acwUmF1pwmn5csD8xDtfTjF41a
QkTVkPOIJf1msy9sLxUHttFbo8vSi19GNRk8DJnIl3geaEKFmIynl4qFqwhZs5Y8tpUI8nhIEVNR
UUyw3SvZ69E8rBN2C3dal50LAY4Wq+YmGR+vpvhMQ8DWL8dg8AgB8RKjPwA6XeNysNNPI+Bj3Nh6
QnmTpdLSsLU1lcNzxfcrbkFF3jl9x8PgDnQhwzLIrTwqlhVr1qStIJiz3qi+1VtsmaHzkeH7NGGM
mCzSTDWNoYEy13w92Kvbfi/KoLZ2npJ1tFTaKi4mgOqvzATcG0yR4y35ATxTJVWxS6+xn3/4cylu
ZBrQa6p1/49wwAbo/XHn993QBR+Ojj+alizuaGSab9vjZrEabVLkZRQMTXGl6lndsD0+Q3X4R78/
QDtioG3lGIyS3h6EcJOxFS37U2Iv2J4i0Qy7eXy2S6c6M/c23o8AcZqhRNZNzHQ+I4+TDq7Nqj8i
1ahh5Tf1z6wwgquibeBIpkJzbCCX5awh0lBAJiGm6j/7IAX5XHd+StwMTZAsclIoY7ta6/wn1yga
4kWSfqDUrj024r7eJuTV1IvBXq6w2ZgmfZW9erAHHMbcIOF3BG2A97QUgqTQWUT5bGUV4R12jqDz
pswTNkfUmTaFfd6B2vSS0d8iTArdi6eyw1JTwk+9yUaP8GpZzt4XY1rHLGIE7cIkXBpTv+Kmboui
xYoUjqZOYUqiZ/p1mgKQ1XPCNg60+BM40FySqlMMv4dmBdHJQaYLBj9KxYDlfIIE+tr9hXvBKEK8
WkrENgtv8CT7sWVyb46OFwV665ixaqYEmIM758+j2YhnvrjjXckXcYkxeFVP2TSyFVjaoqujgDLT
3LcDg8vr1VooJc3URrBrVLSwYsAe4HxBYFTfiIhEKtH2jldQT7HMX4DwHjUk6zCTo3yVI/ZZP/hp
A3a5TxemtLvOaNZnhrA6Ao5xbaDKLTNVuOmRyII3QIJYTljBwsWn6xou2BCewJvMj6C5pEb7saDT
JaRriNijiy7DmVkYuR9KA4tRaQNgSEwHxq1dNYyAl2ZVsAlZEYpITlnzBdYMAUAZhfE1Z1f8zjtJ
7TkutdR2AwlOv7WpFkdkXz31eaoyIpys1QhLiNJXuayAancgc4lmsNnmj4Gw4RI1XvViDB5cfoxb
Z+Zsf4Zbb8cZKJYYtpBVgKnDP3VSZWOb5/z8Maph9vPt82d+/+iV/RebwcCzNw/yUw894L7zcmjC
fK0eO+Va86Hvgm6LbTB9uHcasi96rjoRfNLvuoPEbvxbyLW/ScjtcfclgTfpvi9k/Z0IxJktcmXm
BCVpjkNkhVkm3+wil0W8dEl3q6d6E4SSmd9NnhnjExv/NA+p2OBtp4NSN2vZE8GUK7AJEcOF6rkY
GDocHaWrOkoaIV/qzlpfwfHnNJ54EBkRyIBknpReM+s5NdfHS+T70SlfVhTsOJuwlONHM98uX0Ef
9P0QlC20wWJVe2Ph2WB2nLp0pAJa3lvpG+zXZWEJ8OmUTTubcIors5xRVpz5Le+XUubXOHWQ9jCT
56K//S2mBrGLhnYX9UXa3Sxo16h2B/upUfTbzawyriBTW5+shmEZ09tmp1X1gwmsKVroAVwS9O7E
C1Cqo20nyZkf9+/fxs/CEwP/4nR4psjBaGo2/dHi5EZoNn22d9rkHiaz2p25DKf6JpQkDA9RWJk+
qhJ0V28vA6qxwiThBACkmkmFXIbe+x20kPiduoWgack2drZNbFu4497lKxGNU5k+g28gPwmXihNK
b9SvsQgvu0mVzaU/6nT1C1qrbW8mj2d+7vbRefMe8nM3GKGOLopx96nmQCHaqVj+SDqxs/oiL8QY
el4w7FU/mMcpz/o9n4gcAGpPa50fD44ony5zPXkijoFQKLZo9zTiU9o3ln5DsgO03HUb4LSdjzRF
GecwVKcqve36IqxH8akjCbRP9Tod6csQsfFYdWtL0EtOFmwatNxZ08WRSJzqmQu0KUhOLhDCdaQJ
m4oa2+zJ/Zx0UgyJhGqB8CXytqAU3bW2DWCgdvojwjVnL6ZVv589MNe0htvY8mR/YDWr/6OCnBNn
/stqCY0QxcDpM6wbS608ZjORY0zjLwLfEqxlc7N36Skfa9Wcy4f+xzuDxhqdHM1Nzt4+qb9UAn+7
X+gWBFPffHLtoflWu9K7nu2y+M9VmI1jEnUNAhiCcO0TKaSvZfTRZgYxegqPLsxNHfxyQslDFkAQ
7D++o+/rSto3pAtusaYwQU9FcyUNNT0VvKC6x/wDSDDGKljMZ6pX4x8vFr5Sh40ABR8V7IkyqS3n
wge0g66MwCYnAu2aPPmIMFmgZbNiYywtY4oQiajhzlgnIgUNB7kUgGQN9a1XKo0dTyfFrbkyGwp7
HGCfING6D3Io8N64Sb1OxG+V6ddV6u4cfXyR/nHzWcqh9PGyYWn9U8v+pfaDWp7Tqsu6yPBWJzaV
0m7zxmiuE2Nyv358qPcvNGRE+j3oO3Di4p05WTDxKXWVT2DF2s/rxVTp3ZHOSH0UFkP4KS//q8yX
R42rShMG8Q3mxdPjFUmbdBMdj4hoIucwE7mIkYlAJj2o/U/5imXvzMfn/ZPgoOqi0uGriJLlVOcv
R2P2jAFNUYVngT2vmXwpiAi/8XrDO5QEhTBGSscvi+GvzAmasjqjHfnHBUb6AQ6SFWyDyZ28XV3S
dDaFeh3VMCduLVDVcWOK/jK1dGYHFtXnxzf0nSCfK0xFB26dYpdT9k4OSMyAnvk2a7IRa/frhfOt
2teH5GL9XV3OI7PGM9f3H68ax+PcsCoSVQHe6+QJKho5mVPTRfH34/2v++PxEO6iizmMP8/hmZXq
z4bw7efgzbFOTc9LyjZJ3451tX/Yc6DD4fD7y9XnM4d5v0a9PcrJ4sF0qdZ7yVHU8KRa5gbBuXLt
Tx3y/kRwzKOtQoV9WoC3s54ObCCIGdgNj+paRMudvHCuqj0E+qiNhlgdkEkcmVCn8Xqn7YPnj5+S
9yvMJhsl7wNhOiZd60RfSEehxyPd5ZFN/4zwCekfAzPv9v24+v/5anIouGcWDwhqO/fk+eiSyUK+
R2LBIsz0aeAjz9eb/KL/fkJ8o0lLIRuYhezkKKaoGS7CeWDBz6sHkTbO/WIXDOJKOPUfH+ofdT8+
F9NHlUn0Ahrc7fn5a3le3VmBKBd5xF5kulTIPKJe0oUXaCeA4lt6+r2qtTkuMDzsi8bMpjg3O/cM
jvlftxBSClQ9eD0byPfkV3Qaqyw3kj6xMe6Yks1Hu2i+BkSynrm2798HShE8bJiDMb3wUXp7JFxR
RevmbMbJ9yPEWmQrxr3VOrdwva/dQRGzL+VgoFyRHL49DAoV35TeUEalhs0nGqTZfp7z1GSU2NEt
Cy0FVdaclv5rO5YpiQplrT/nne5/qestwjO1zWtmFSuSTscb0NkQYluHDjOhMSQUJNinrRjHM7/6
H3eBNiGbGtz3eBxPr81QMPpBRVNEXeU4u8KbdZI1x+UoirMAuG3hfrtmgHrYaM0+GylMDSc3fNKD
wViYizBplvU1YUveZzJUhx07/OKxh39sMa1Xw5nH7B8333BBU7LCk0jPzvLtXTFWm4AUix5di6fj
GAiPBFyrq888Yv96p0ysDTgqWCn4nJycXG4g9WIQV0ZFYxdkLKuyUNH/5uy8dtzGsij6RQSYwyuD
VKrsirZfCJfLZs6ZXz+L9dSiBBGenkZjgJk2KfLy3nP22SFQq5gyK9Mbiw6jDGXPJ+QHAVUxQ0k2
47S/scpJbDY+8DPvFIdzNI4y35fM6X38k4UoaUi0g/pM/Ru7pgwKCtVy2ptyHbqX95IzT1dGjMMb
ZSPmP6s1T55bZGVRmDqaNjYe/D7Z0wfk65evcua44RUuEgsZqgg7/qrKC6w+g9IJpysjQM1tCN7+
NYFUkRcLsegAGE/Y45yW3oghNKF1Ue32yITQY5TYCie1cRObzXjXwlV3SohUkS01gXiLCh9+ZG2V
Lvkp7TUwfelWQlG5pJFslTVn3gktMkfIYkCuU9wcvxMFVukoEdDqyA3hvHkNuxAW1A1zvX9nxEMK
x4kXdg1+VxIf2upSEJ40UFa2d2WmUZl7SFjIlssHgX73W9yrwUGew/ob7n36Af4+E0Vi9+43XtmZ
lQE13dCxrYWdjvvb8V2U+gi7xgT1HdtEb4jRKkn4Kghdchq/KV3BDP/WY6jAQUvEvSAP0Tc2IvVz
NMdkYZhI/KOy3KYgFpFdRj3UM3pQYg5JLPV7hUMf/sfYoyRiiBynaeT14sLly6r4bZykfGMFntm7
vsQF6NgR4eAJcvxrWjLIMmWcEkeoleiViYb5HCUweTJ6XMaXifCiMX/dKL3PrBk0sSKqQoKh+Xu1
6tOihWM8cE5j+QFFg4DR26arIM2ZobhxKQRZ/ILV7qwDioClfhHl12AgQ+YkzMIYX4YKLo2tST2p
XmEIitzHKdQysS+YnTdIEjFJyJLkJUpmyxMDpfpGtLoFFUBxJ2JLbmsiVPlQo0z0ieCZ45eZ6CuD
sVYKg7Mri6TzqnhImz1SYEl1RL9QtOsAM5pfpGxLv0pMAz8KwLjME9pJvu+htBOelGs68mOf2SLa
r4bIwU4qRAZa8hD8qqI5j1COm6S4GYosPLahNMSO1FnpPRpX/buQ5MYNcTcaVGlfHO+Tagb17E0i
5eGDB62r9qRgOUZblX86vSsI3cnkAkb1ZDRLmKRQpnbZxfpL12rSex+M5XcFCJfcltIopyfBMHN/
R8qV3LlGVgnX7VAyfGQni68tKySUTmW0+0Q6pE62myUoPmydoe5tsB9BeyjwIOc7UFs5sXstgFIC
vn3NHI5paxVM1V1IP125cG5K350ms+FrMofBwgxA5K6XptMEMCZIfZf5GTw+K4Ml5aDth6anWznA
JRlisYgeLJt8HEiM6MEMNC2wm6khjc1qhum+06dE2bUkSP9gZjQMaL6C+K32s2BymT7Xv3SCR0Ck
OeJiz0gF8sf1NOcPtfJxll2qvPoWbpQpuOlciwT6+nlbOh1Zo9GOmBLGCSyuEqKzWvYjkfbt3O5x
UIBDCJl9LlwJOcs1jbs/uWVp9q+4vcCrEgB9KncY4/KQar6R3WZjjzdWxgDYTgCVPhnMELZWNWKU
ukmrh3d9F+mFB3u/u0sra5L3DSws2G6jCP8Z9qn5J2S8xavlp90SWyyXHq7RFkuVZGINjmLfw48c
K6Ilx0Eo4CyoZF55E+agnyBdY3Jdy1MtE9AG30bryklwoY2PmmcKw/yjJGSS2EixHyI3AhuFJZBT
ZNthHoEWySPUTNgEJgDuoFnBg9hO2JmGqq/kyBjrCVaNzLjSK0Q9/Y2BC+BCRUibYM/D8qhJ7ujb
vRAFbeZJCbHIuxnxY4X5OYFlVz4aM7LrAcHJ6a2sat5l+qCWTGKKXiczkjn+FTQvXFR7fE5HxhhK
BsIcFsrN3Atq62JgPv2sa8nvrzW5bDuHkInU8PCSl1oUTVpqIUeXxtQWqpy8J6NOAb+qkHi4/dSP
tX7Vw80o780OuvueKbie3MnNZLzCQzZk1IYRoZdz2UPkDfh4MdyrzeE5IMVJveKMUslWqqPhtoA9
/95zXP0KhaSovYQjEsJVhkjchfpZSp4Q6J3yYOHTGiH+lQO0ElHwGbVi/kKkHX2LgRNjcas2A9tk
LZJ0acc6ozXP7NUOunbt+x8qOQNvxEjIeIMOg/GnojxjItQ3yeDlsFBvBykqxB+9yfjBlkTgbbQD
vvUDyqIPc6ePH7G/Vl4FavqnMBuAKMSBnGx4o6SICWY6Q6jQWuk67rJa8RJRDz4n5PWv8B+Kt8sn
7RnAxGBagJAX6pOI1dKq3IPDpGpdM6RO39cxeb5ilJVO0xHWDZdF81WbR4ilM0PsHwJJrtdCj855
b6lB5ZHDzGrpgjnaOP6/jvfj4wQEB9njkkRDt3NiSxmaXT1inwVXo1FfJ2Y7UDg0USNHNyddqslU
9TfhMKUC2wTrLiRSEutLjgZIIp2oZL+0UJy+L5nqkzNNYf7r8kM7U52gmWeUzlCdznCNX2gkd2rZ
DH6AiMF0SDmR7zNBTD4vX+X0AMfYbnk5OHRSja87nmgKoPiNXEUgwFWubsmGhgGzu3yRU+En5/Z/
r7Kq9wqQ3yGSuEpmfzzZhx+O9+3bxiW2fsiqEqlLoyMOlktwwNqp+wdynPent3P7OdlFLhKpjXJL
OX0/x79pqcf+A1HoZoCvQcsFcbLyZrd1Sye9Uw5Y0biKm++qO+te2gtPydV4Fe7wvNpZ+2KXepJX
7DQP9ZKd301Xple74sbCPndjpsoMYHFp5KtbFYJSS47HpFLglOgKPaPq2YQVa0uwd+Z5w2ZC9cYS
tRYr6OOfHzdwCEMCzYES0vqgtZq40+Mxe2zKonAvv9ul8Vh9qLIEJ5H2GnxLWsOtQZrBBJtqUuKH
EoeOoIaAUfZ68TH4s349T0KY2bB0iPYT6mC4wh2s8S7fwRlqi8Eg31KZ0YpQO9ZSVmb4kyH10Oel
RIvzW3gmcDCbZhGL5ROMaJiykQZP2/SN2q6mpv3URt9MPb2lrbGJDlUzG6Fe/Uja1bzQvOUpp2Js
S4Tj0jzvUzlRMpTIGiI1o8IffY95enLQTd+siHqtUI9UXVU2G0/2xM+LARFTNzLNcNTUaIJWPV8+
z0EnNiOK0CRBb5q0iXKX+w35wlM9PFJVl8R9ZrLV0Z5P5e+8YcFjaViqz0I46i1ULmX0lMEyhYMm
Jd1TqIPB22aFESH55ImhbryIMyAGDnpAqiDvTODJYDhedmCNVTdaDDfSZXQst9b8bCpZ51SkUj43
fTfBnRWl33MyRz9DIIXdlPTyVv7Dubugd2WsI9P5YEG5WvxdiSNPgKMMUMpgCTcogCqyj1vF/50q
1F5OYqXTz7EtiOWNSmJGPcJRql/NnCcflxemdIro0Q1hIKPShEFOWNsxEmEPRQSWlaPVLUagZVvY
MsasN4GsjtexUhoHyaxEEiSi6bGNw/GVBYEIR0qEByP3MQXHdcBjcjVd0UglO0vydXKeffWuZUi5
sdqWLXj1HYOHszOhcQCQWdspSAI0uAFnMqdPFHWxwGgPUGRQV05z+qLK6RagsayF1fUY+DOPkjhF
Gf+v3lLfoWzM/DF1dBCge5i55VXVTuPVxitY9tOTy+AXCJyK26KxbkvnKsisOIiIto9SsB1/bODv
SIFGpmk1CnMApZFAQtvQiWl0UrHPJ1tj+vgjIOhoY+s/fcJEG9GU4iPLUBvX7eOvYzbScWIiGEO5
sLrvZCObHhmV05s2a8o1bMzodeO3L4/w+LfTADOu/2JWwAlZHYKIJwqlzgGUjd4S/qQNtg4cF9K3
Kqa1rsJUvSNCoEIGoPZuG2vxwTeNwVVSJKC2MAnZ44zd9BWuRyAqs29sAKvyMkZa3x6kRCAtlUJP
Xs/drS6HXqYAyuU12bs7Gu9FN5II4t/YHGaiaGpL/60rJXlEPaSVRw3pxF89yerExbXS1NzBhAiK
BVSCmtNXsC2ZYayy8xeLDIxRSfUrSOvgmzpPxkc96OLodYiO/49xCHxr9i1eK3AL+/Txe53i2iIs
HQyzSQp4qIofCv3dRCRry5FjKH+jSWiemm4I3mpgW5jutSDfkd5VjBtVz5n3jZ0TWlmKeLgFa5Sz
kcUGgywZ/B9awVWLsAq9VaveMKvYojSdOZtIs1mYcxAnljNXPv7RshJNqEx8fvQc6ztxNNvrfNbT
Z41Y4WcJt5nOploI9pwGnZ2YUvOQKlpw00h6eWXkdX+AIZHfJxYp0UlUFQdBiOcricYr2RhQnO7B
5kLixdWVM4ENblVwtSGU0BZXTGdSBvGHMjYtkkGRtIoYhy2jIeY7ivvyYGExc73x/Z354KmJgJ1N
RcZjZH0cdqKv1LNCRGZp1D3Ji1YYtbsE0lMA47AwHkJECLC+47mF72hU1kcf98OrJfaN6PUwpk00
a3lzKzRmF7pwGDBkTfsJsqse1JKysf+f7sf4Q9JzKUzNqEzX+7HR9PNMkGrqKImZ3gJgBK4u1dP/
8TYAQNn+NI04u/WJaFW0512P9sgMiv45yQwUtozdCFUf9ce2qUYaYb9p7TzXrA2znjMGG5xqjEjx
IcE4nMPneMnqkNpTgT3D8S0s3DRMgW4aPe6dFq3VXwhVmCCTrDruEB1PD6kFBciOfaV6Raag76Os
8b9VyVxvIcPnbouAPZbXV/gqE47j2woIo2GUWaQOMEmsuhkSn+eC8EbbSCwF6qIcf6i1hrAnk9mH
61x66RIxGT0tM42DX2Ulkrug2eK/n9lLCDTA1JCBJwQicdWxCSOMsoQ8d2eOu/k5A3vxQAi1Q2JS
LF/+Ts5cil4Ip8uFv2lJX1vNf3u1SVIwPPEbJmz4TdS4M7hyFCV3xaBvFR1fvqPHZw6sfvMLUPga
/a8eduh3jV+FauuMZapOD0gBCT9j7hofQiko79F8dzhihiXiLKEgOcutCS+5GxpLeU/iGmymyObw
pYI2JdmR2IWPilkE0NkN/kdXNYQehV88V9eGEU/vcxHggZFUqeAZViYa92bfKvquZf70ExKf9I6X
SvOeosF8kwTpt2yV4huqOvFnrTfXzEDT3dxXSe9hdBxhU5LPojO3lcqx0qZVsC9ioxFJCGmVb43V
iBrseRHqdlux/MFPY2smcyjDSEFIBQtz27JndtkLWdjbY2n5fySizYV9klqjtAsZxHX2MnRV7CLP
LHxARHzBgfHzZHb6VG7BeSH9vUV+LVdol4Lxw/ehhdlUjdMIU66f37VpxOtAypBh8a9HAkdxqzMG
RmE4/k1ltpO9Cv9nQj2qpy9KoOtbzejpmIX5GGcxJjVQqzBjPv6W0LQjwVLBQXme/gEMS3XV2hp2
ZaLJV1iUBMgWSW+/vH7PsHJIjIIOys7Cl4Ib2PFVk2Hs5qamkrImFHMadPtbAp+UxzkWdSDZ0dDd
BrEmogehv2Kib7qMe7t9qmTyt1q05h0kffUQoMOikxMr6zYHrdsoPs+gfF88QAPTbIOIirWVpaL5
mdCBoDsGgnvPEK3EBYaMvRzL4J9RYPT38P9M5B2MGxQq0oeCEvA27fVxL4U+Er/LD005PRyJvVBJ
qsA/DWrF+lUl5SDKUbhoLbS4kFwgtD53TT69P91QolSqKlVrvXAUlacJ+c3LZBaR7JlSLjEBRIfw
K6kKDHFQ40c6upUIVxSrLOKXMPKn2e7IaaCyRRx4p0g9Hip+WQuCK2nYZ6Bvpu9kuqkMmqtWXWRd
ocU3dAfFKSHeZmQpxLMPKDjnJIkf6kn3fzdt3nW7wNKnB1WVq+s8CkOVZk4R/rQtzPKN0uHMOgaU
g/hIw4I113oEi2okwMqlahx1Fjq3KpT2EwxWcuss8O2Y2RpDrDDeqABO9mEDDBjeCVUdb4T++XgZ
+00EARuLEadOhezgG3FzjQCP6qU0tirV0/KRCzAoXKaTdIDs+qtrKRVjFDYXh6CexPD8Uag+GVRI
L5Efxj8FtaN+1AJs5/FsG56RJhFoAdSq3YXyLH3WsvRXrzvRziZlftEqY/oT6k37jYnA/H55nZ4C
0aC7lEWAGktxD4vx+E4p+luDsLrSUQQoUfs5aMlh7wZCPXaqVE3RnbSkMbqlVOaYFdSzP+BlMA5M
NanagPnwdJydAkh/srs46oqHrC+VrVbqZL0YdHe0tyJR3liViaubzFmDvD0FNfOkJr9G4Km/k5Yh
grIy2X83tBlfXmPUp99BGcdv/SziZYRGmwoHgyFTdQIJPZ6TGmmF7kgasuAg9iVk76HDOfGAISWV
u7X0ZKrV9g9w8nEiokIzkKaoJfosHGSS3sXniPgIWU2ZGpkCJM+9pRSzurFMT/FqA7wRyh6vntcB
Web4jahGmxtDMqK+7zP10McS0xalUndmaPSALKnpIpXpvY4cJSfsmB5YiGTJaGLAvLE2TjrY5U6g
hPGBLnDzmvpJSq6gpDnHTdhlP0wGoLasNftQFq6DKJD2cj/uIPIcjCkf3GrOmKWlWzvF1759VNF8
3QPnHaRyeAXrV++zXRWNsdyD3Az3A+xyhqSdrP/QA9X07SbIJAfKCPUDucM7VBOpO4gSeSwwHR4X
SonbhPl8GHLfuGqCULyzVIaPfieGt/Wgdbso9ytMc8Zxn1YAQ5MPnscYTUSknwChEri2g94TeFlV
I5lv2mpn5rgdFGKLbXlhyjdmXbdvlx/86U7FDwXqRRqxcM++zrr/VIxxjHSrsTRqmsbyX3B97b22
6IxdOonV079fiu6WhUZgGSjV8uX951I41SR1G6Ej6dSBKXOqj7uyReWNWLC4unwp5XQ50XotqY0A
l/yyryPzP9dqDWEKKohzRDXMWNdWw+QGoZ/vg6CeXAlXW7corJyJF3ZKdg+S4yLPHokC4sMcpMUQ
TBgnG2GBiKJU1H+KZdod5iJFID4U1busoKokdaFyzUBSH7MwEx5AvKXHgPkbadBReaWSW7kbk6xj
SNvl4kHRp+qQE1hyW01FucUZOcHmDHIPOd6Wuglu+Lo1lybMNwEIMychAfmPGOZp7uKuJDwmPhyS
HWTMXtinY9OhJwY5i66A60ETGiPS4j3NBAJgzP8q1aHrk67GtgtCW8o1rXTHQRWvSslE0FkNBhOI
Anrim9yWyu/L7+x04+UQkwg5pOykNl6z2xWLHT+cE5x74j66lzp/fCg7YzhYs5zASbWARuZoa99Z
NrjjT365KOYFyHnhSK2rg0Hwsasjxwn+7dA+0sHRekAyWZgQzeNYI9mfk3F+UVuz3OAyn1aRvDJD
XabFVLvollf9U1RgcQiGlkOFSIorwhCkq7KmpkcCSxHkJ2rBtdGU2qOA5eC0uNYMYoiJRSfViEVj
YQvtXyr69bMANKV5WDKWpHWfqqj4TA4prplaxLUqxvx7mAP/GuANOImtrqkzUyOhfhmrHW8DpFwk
SdYjtCym2rzFtT54neQqdVCDhQc09JrrJ5l6X+BE9jipUDSxXRlv9bpvdngzTT8ur7oz+x/3wWAP
n1imfGvz/W6OhgHns8yRoi7+occZZtiB7v8USTYvNwr103HKwkr9z8VWpdqE8p61xlcaWP7ohZF+
jThnB6g64GrS5CDF0Q/eMF5IJoYLWbq//FvPLTmKL26AUEw0TWtTXCVNIKPi1eJUU5w9x1pFFYJp
C5Rzjplyjof3iXHnA9EunSc1pbqfo7zGVSqTX5pBmzZKrTPrjS0LzjuNy7LiViCSUPeVlCth7iQS
3BaSHrUrDa/6jaPgTNVJuvdCOldpZhfN/mq9qXMoh70F/YHukRQjs3mSJ7n+Hg5QIvmYzKI7FFmW
75GDKpGtmNzROIhNaDdKkvL/VTkiklwMYrDZLK28yy/lzFP4Og1RACyzlTUxIezYmHKDdxJogHUt
vqU3elJph8tXObPMQbIxZsZoXOa/rM5exEGToUZE9EwmbklzHxFnl8bwv3WOvsuXOveDqCdpfNTF
m3/djZqFxbDVYhshi8C6UXGaC7CEyefny5c5nQjS030Nysmmpmxc07y1ICpzS8WxZyQu5BnD3yzG
9So2daAaasMpHLT4Khubqd+FxRyi9+5DwksJJjTI4Qr7Z8Uao3yPQVYXekJHiLY9B+aEj1iR95jR
tnNmwLosQW8v3/m5BwTjD8IPJGTlRKlLOgUubfzpTjHDlTUb1brBh2Yr3evMGwcGBRtGTYBmbM08
L8JCNtsIsDOWghzHN7HxFEHNKmi6s7TxJUtnLobZMngInwhw8Hr+VGvY+4QM0aHvDLQLS0+T1VL+
kGfYlqaFhBPgrMyumRfGnayQ5JgUueD4gWo9MFYU3E7sKY9rq/02Qv/aQADO3R2iRLZ3fAoUUNHV
SSuVMBeQt+V4f9Z+ZzOAE//Ic6B/UMtL5t3ki4Z+iJFu3pexohZem+b9k66YDDkNPhUfuyYxa2zT
GCmTFJk1Z9eVKAn2P68LU6Y+XFI9MC9ftx9FEAEfwp1wADLqQyejRZ6VrUP+FCNnykSuz5IpjUM2
EVbH26FaIMTNx652crHG8L8fMcIt586VCSWEWRtFroFx131cNOF9gTcurtLWHP7AGvd9lgTFhf5U
bm3RZ6p1oi1lCQ0va4fu+/iesEWtobSquCQVxvCtVFt8A8Qq+Ytx87xTh6m7IizKE+LsT0u/7amj
Ve4HCbz58gv4oo4fV0BMtlQqEwNcm5tZHRUYgeYVfrWVo5ulakN21vZKxJQX06Hc0yspuW2x2v9Q
y1S0ezMO3+J+miDGD5+JKX+TByx5kJ4vgZhkERatLl+Fbd+7I22b16qjTORpsrWbnJbNDKXxqEHb
C71N1VaLG4NbSytzXqUgwIhtm8K8w0XVukmVkZQkhHl7IR3MjQHQ6RYGHYSv4+tBgTmtRhrDECy2
x10FSCK2DGg19R5KkrrxQZyiwSQBIybmJEG0IFOiH6+LNoh6M+kb2AS+lX6UrSI/FZC9vpvloN5j
6ogPBzZv1i9dD/GRBXmRJYdgQEB0GY+WNz1sw48Gi4P7Cu8oSLvNiD8iYUnG++WFc9pFQExBbabD
L2Tct34HRjFV5ZCXUGNSpXZjEUuXFCHZDsKW8jrkjfLTaCNcmEM4lpevfCqZhdKEbtCCOEa4EvPR
40dUwb6oYo1Lqz2Ua46WKnZTSZ2/ozAKMs53Ofso1Xh6lIRgfJ8wuoNA3OlS6uHzqHgg2Yp2NWql
/CSnYvJo4s6DDJBj77r24+RPmvicggiomH1cvvPTI2M5+mCa0a+KVAqrNiBFdgelBVBfEsSBGjgI
74MW3KMzsVD690uRZAf4iy6KZm/1jHqN0h7yKtsLFkMexomWXZpxb0842m78quWuVzsIuyqyIiaj
vA99+XD+gzvIjT6NasH8oiXtHq7pLD+lfJIfsyIH14IlTvj/4n9N4RWnwveSN7qxh515rKwIaryl
+NK5ieMbwMorxehQxMJCqisvaHrLzdU8sS21DzZqylOyoIGBBxdaCmPMHvRVUWnmMYQfbLsdUlhz
0ylhaP/Ja5SHS+Bq29rJqNBZ43c9W7vR8LXBM9if5qsy1THUFwQMMG2qUjJv9coScLZlwubomRkG
Dm54tXwICD/EaDvoKs8K5Mp3BWvwf5Y65tl2D9PeIiCBNmKjTTuzoxrsOiQzAATDwVvtOmVlQarI
/NJJRi18I4iyu1E4NW414gqfIJuIbjbH8bfLa/TMjkqWECRWalrmbWuTNDMA88PjqMR5s/C9EqzU
VuJB/PdC7cuhYWHSIUkjS+R4eYxSNySNZKFHjyYZRcOkf9PHGXk/0pXZjhjcHjDV1A6WWlbXpahV
LNo48jCCV6E0YZ5SUmTZU9T4e2mQAacvP4UzpRohhkzKJZYWeMz6+xHIwpjIHKgdOTTFHotm3XJJ
WNAsvESk2XLicID/HxJFKxJxoRi7TuqqGUu7Kk0x+vSNwM6b1PgZilnyEPlNh29kl25gpifzNjob
haCiZY6hMMlblwmpyoyrFJEjEcLwU09DZBSFqrqTjuus3aZ6uN94LMrJtsIy4wQEq4IiZBir85ZN
mOgigdDTrKgUD+clHVdy+BbNpCQ/UImRPFr6telJsVpda+k47OqGkMZ+VIIneK/6DfPqTU7c6V6H
9IsPBQxHZ9S1/vwzIZfwHZaxMMEQq0RNaRq/kzKMf/h88H+sIZvSnWAsnvFDheclDkr4s1Pidd0z
kFZW7HzfJEEhZd6CehTXynehbpVPON2N6prNLInOOMMwlhhQ/N54oKcVJ0M5NkjqbRAZXufxdzBU
MPjEWhSwruuJHOmblEnUpI0HmYGmpyqTitQxxIir1of7yjJaze3FUvnEEFnfXb6X0x1bU3QIIkDV
CzZ24oOEIS81OVaUTVD+MgRLurE65TdionYDcTzdYrgQhFTOWlhm8F2Pf7MQGlHGIuNC9eA7kpTE
TGGZa1z+OeeusvQwKjQtZq5rFbuUJu2URFwlHnU2kwLj5wCPzo09+vShsVWy8tAiLjv0Wo8p9wXm
HbqUOFFY1M5CU9zhgxlcN7L2+a+/B5BBZ8DFo1kmF6unVtFHL9bzRMgmeX4DkAjmDw/au3yVMxsf
00bK3KVwoJo3l8f6n8KhJfpLkSofje6QWHdROQ5/AuBqt26wsRlYmu9B2sY2Ol1Sjbu5d1Kp6128
V6nB85qxKD6HN2kQ4QufdMbGSX/6tGksJGpcGg06x3WEGJu15PtpiiBVrT79JJWxhmuUp9hM2p8b
z+H0w1ygEQ5eBoEaX+jqw1TwYWQjSVg+EfRCqZ6lxI4lubmGERp7QzxatkjJqjtwUGXX18PmpWvq
4I3CVv5nswqcGBYdlwnHeOHYrd5JnAMnDAySOPQgRqjiPB50OUiuNn7y6ezGws1HYwtl9aCBWv3k
QOgmP6mID8vlOnm1KAXsyGR+g/Ey9BZVjEEssMxP2r77VGg2Xdxz+o/LN3H6hkH+6bP4C6U61n/H
yw9pMyJITkpEEHq0CyfaRsCODo/+auupnkEgFncfkoypxMmhXctcyPljz83a1DHDgjggrUgX6C1K
W+mGfJQcq95Q0/6mxWxENgCXejdNVAWOT7hVZ6sNLihQonoGJXNjxsbGxnLu7kg0pfDDXxAYYO0O
MKcD5m9KmsHUMnG17HGo28vogV9a9PkvQ5PV17HYi5ETKMhzYMsEe1y6n8zcRFcy0VYQ3DKTTHr5
/SzP/7ivAC7ko5AXgjeWQqv3Q/BEGgptkjnN2KXQ3tTsoGPG/a9H0cJRRCUDMElLCRPreBVIY9yK
RdrlDhMr4aNMo+KGUfsMHUATN0C5kx/EpRicmiIaI663XgQ4kaplDgXJsQbiD2lFgz3t/D9j0Zj0
YhKGrSaMUHxH5OMflPsCJp8DVu7IFsoruE84d9em4V5+OSeFEBA94BUQFl8w9NPVBxylxjziOlw4
qZmPr1USKa8K7rBvhtKIB8jRuh3oYn01Ys6O599c/PtbA0Ze0jP5hkVu4vhHRn5vFblOpwWjZQFf
rXxfmh0BMQVBTpd/6UlrxPsyF8bxQhVYPuHjS8FBy0KhwcRElgv8vzI7lyUiqq5DCnSl3czxO7NI
mEdCQvwit2HHdHy5BnMaq+zpljO05QhLrNzVCa89VPpgMhaddVdO4n6P46DiKCZRPRoxGkxw4EtI
jI1tDs/Iw627f7r8GJgJcOWj73HxsFmMQWEZMLlaH1PmwOljVoSVACEQZzF0+DI7YlWLcGdyebAc
LRmJthgzJXjgBojYmyCk/0prQDzyXBX1MwoGud6HWjD8mltlumH23e0rrFdkJ8NFB6Z/lnP2BaU2
4VTA4H6GYGTNLadEmsFeDqTuCc6G3l77fhsg8ajEKrsn94y+BACXWLBQmuqX0Mdi2VGDQcWmuR0w
QzbqYcquqUShlubsxA7acTBLMRDIk24H8my8vFWTyA151veNYCFFnCE33HT4YeHMn4fmnyyc+iu9
HFOBFKZ4xqMfLiza7l6v75l2mTHG1wPJi1bdKaEDBUH4FRvRcGOF0AOR7UcKCzUISP7uBkP4WWCk
/R4YvkxiXz1974xG+QziQvhZipGWI3XXwsLu5MSwOBA64Z6gX4GAeHUoMZWmVKpu+8XDyC37FitG
JqmR7xKF0sRu3PAVHGYxjPajirfSPgv0cCZ/pcSszyxKrAlIuBNdoZGtnxkxCPxApG3fS7J7VVvs
RFK2hAnN2UMbquxWElbaUAmzkbymLp103eu0ihCsNJ6xXsVilNc0ghDGO6bW5Y8+KzIZL/Zmxoat
jccX2May6hqjWL/W+ZDlbme15KjAGK4Nu4A+X7lIjZiNaNKEL1VjGTipDFPZvc2EL75g0s4gKy6r
Nt+lrJIAGmM5Fp5FwmNxPZe4UmGnmmcMLjpOOKITmAK4PWa5vc0q0zWXmFIGgMQbEb815iXGgTTT
8ujqi7jOTYw5/YznZuTrBjKV7WAkckeR4MrYgaURfwT3q3vrrGwWsZ/uKTdBpxM40uNQfAKMduOz
JXbVW4LJGIxE+FusEJrSWyYJouS0UgMRPKKSCqFyKf1jTpwxLPFsxFMBk/PAgIcYEjdDih6WF3xP
oR34g/GKHUlcOEpomfflXPe3Ck9TcjoDgI3YEXUYvRlFJpG+1TzAfk+X7AQWorEwBRPTm4pCG+2u
qdiLL28Fp1sUJyY1E7v/wrxZF2/+PMZ1nIC/WgF2/qLYctZYhFFcvsopEo4EiS4E4pSJ/SSNyPFO
KJeGEcnFkvUyRLj7jmHyjLtE66BTrXZMcrR7MALrmzQqOFbnGkIZWWhDbJhL7dGQ0vh17CrikoDp
rBcltXQbfG3YuMnTRwFzjlYaBQbiSuCR43uEczXDf1DxRhZL86HI0/G5aURr4yqnBRpbr8mBR5ew
GICePPE6kjMxjDNHGFIvHuadr1qkOIsvWqDtjFx7g/Z0G5szBlXkvU6kX2LdIj7UWb8Bpp3UzFht
EfiLSIzpKk316nSS5NJsBxmVla9M/odFOoWbF3NzU+n+tNEenj5a7OzAxUzcqjh/rRUkOajVkFIK
LxEKpbEvldT/WzbGVobCmatIS5dHG4B6FabA8QtUrUkzGpJYSPJsk92gBupLFDXBBgxx5rFRjoFB
MDyCoLee2+OTSyZRCWBU+31CaEg970haW6zwjY1m8szv4VNh5Au5EZ/YtZFjrUA7MEgSdzSTUiGJ
jGnnl1CIN75N+aQWAB1YZAvwhzTmMKvyr9OasIkjgufxb6+JbcqBkJxZTGbT6/zcL+2i4uvDOAbz
cFuIp+G9UvShcEZtiJek5qo7dEqX9hsfyplfT6/AVBUTV+CltW9xE1apilU+Hih1rnuIJk0vkTAm
uvzrT2tf/nx6VuARS2PksTyc/+AWKnyLuUtBIaQK+aIDXyjcsUjZ8KNIZXCqTa9DWuIqRQysnTGg
O1y+/plfCfhoLqYbVKXQe46vn8hVQzgngLGRSkTKWd1wL6aptPGOz6xZRvPA8sBnNEhrdrLWJXo/
xFK5xN3UeObAwkMsUV2lvppvPNBTktgi3AftZf6wsNLWVE4ybFOikmu6iXhqDiG5MW/xbE2vXaSF
VzJpCI9dJyXfAj+IMHeX9feuUeJ4Y/F8sS2PC1zuQmFDhzBhoYFdvdeQ0ZToR7BrdLzGouvJn8Xv
YdK1HzAaIwhsiOgbe6iG3LzBJUx5k4YqDq97PZr+x9yZLMeNZGv6Vcpy3Z4XgGNsu1ULxBzBUSRF
URsYJVGYZ8f49P2BmVVXDGVTnbs2S6VJZEQgADjcj//nH7JV7irzLqBX86CnJeF/RYq+IDPgWU3K
GaNNhuHpV8Td0E0NAN5T5k1Vu53nQfuWqmGUuOCEAPkEfeTf3WBojHUZlpHwY3O2H94fPj/fWCzW
aIlQxOORzXrydvioxB4rHerQCj/gZM0Ow8SzMDE+Ibh0f3Gon/dOC8Br0tVE1gLJ8qxrYAEfIwbC
PXqSMjaOjWbMrl8lpXnlSlpne8CICt74YGGx8P5J/sWRF4QeEQyIIT3isyPbTT1h4UKs0GgM6mOR
EEFCHHy7lU4tPxtROm7NoE4/vn/QZbV/O4CYe5B5cB/Btn9i9xFK0jKC8JR15xY6aTBY1iMWX9Zl
G8Qza3f6K3Xyz7Z5i9yGiY7bSIvEO2/zpmwrtMxEapGmen2XuzMByTrqT7mtQ7eThymUYUNCmxQf
IsPDyt1Nq+zO8YqOMDKVRTfxELChKCuBzVeGGd69o3JzjezCqFdjgxnvgWZT/bVsi+ZDxHROI9CK
4ieymjz8Ukk2uWnRQxNBWdC7IghLdL7sRJJtqrBM04sxSG3hEwVZo6HqKgJcalfk+to2Idas2emY
34UztcU+IQva9JlQseGtG6wN4zmdPjWicaKFpRl0+zFkXfYLZqpficl+eiDwb+dxpwUJE4fdxfL7
H+bzxiKQlOhCcsbmtr0AJ+uQMhCebKJiWL8/QpZy4s0IAa54LWaQBfH0nfdZQ7RYrhb3HXi2k12m
BpK6xbWrIbQ0VPuFeYW8wjGugjLFLfD9Y/+0bHDsJT6Exx60lD9vTxNBmIBcMuOnQqPkCBehXvEG
+cfi9F9fx/8dvpQ3f5xM+6//5t9fywpL6DBSZ//812X8lUTQ8rv67+Vt/3nZ2zf967p6Ke5U8/Ki
Lp+r81e+eSOf/+fx18/q+c0/2JfHarrtXprpw0vbZer1IHzT5ZX/r7/8x8vrp9xP1cs/fyNoo1DL
p4VxWfz2568O3/75G+DPDxd8+fw/f3n1nPO+g3rOpp9e//LcKt7q/k7jmZoM9Bz+OLzB3/4xvCy/
sX+Hr0BdDwJNTb1sIX77R8GeO/rnb6bzO0bFEHiNhW2APIcb1pbd8itp/W5C14I6Bvy2cPjN3/59
3m/u0P/csX8UXX5TxoVq//nb2VwJ/rl0nSEl8/3oL5lnc2Vp5fWsGDw+BgPDKXG0Z9sb9FWmDLmf
ERmvIkuPfrGRoMFzftjFX4q9E/QtTAN4Fs5KbziFRBLpSqONq9r5oRrcpDjkwq2cNfgLkZsAMIl9
UQZTBTcvWSwPCOHSLT81zaI+JYWwmqMMIPFtZd+4EHtaRx9XPZKJ+WCyhm7Qlhnf9NDQCdxOw8Vk
qom8cptkzqQ9uVmpyX3lNXV11KDkE20jyWrcOHU/rtM0DeSpoi0fsyYb1WMYdtM3AWZbr2bsHtfY
xnrEAztt/6lPk6hn6xCzLze8xQgqoZdwZydJGqz7ocLHCpQSBbTVZoE8ZLNnfrJEN4c74drRxFcb
hw5QhyaR3CAV5xyKJNahKlCBJStpQUEkF5KENZwVU1Lt1/qMm+Ep6oGeyDF0soZMqaYxh4MK8jH/
0HoxsFIZ9t4u17vuNolI8TbC0KVQB917ynPtWtRj1K5xsBkuq7gttlFj96StysH5lJM2ZMIIbs3y
BhwCE0roNaO4a6Wc5EYN1O0XGnxSQD1cwRL0vXr6NGDa8ThqItjQ0bHR1FR59eRWbnOtFe7wpWtN
yGAEV7nBmrWQEy0H8tDBlibIWlrZ5sPGrC1OOpNIOxf9n+6uFCx8fa+lgp83ACHrTuSV5cdYRTr+
PIVDuCLy964PUsfayiKT1SqwQ7UJoVNu5m7IJNTf1Ku7m3ia+v4OIjzHDOy8ftKsMlrZFAmYc7bS
BHQkn+a4JOpdpW0rzKNb5vG9Y5Z6vE3CdihI8wySr1quamDYuLZirCERpe9GqSqCJecZUhDwMHbP
u4G8MjCAOjSq4LZJRD98cxFP6RI71jopZlgcsF6Ok9ZBCFDgnMR51DHim1wrqyfaPPw1FSb3Hhdp
s92qGPdMjHCduCzJxiL8LtniIlmkZPV6QXMDu0WmN7UkLG5HXTdWWH6NRZTslJKML93KtRaScSNC
9mVTWXQDlmaGHG60uiuSh7wi4OrCYtgzCu10eTXNpraThEH+8UN31uN+P3pGkq5xHeGTwYCgzK6b
1LVbCQM6dOfZ14fA6ud17BVhd7DSwMGnIBQ4uE4hHuTbinR28djUEVdtjthbrGQ8gxfGGEJuRD3k
jT8NHWddyJZfhhix3hYVUmm/gw/ZPkFVMAvan3G55kkpFwMfR2HKM4VesSp6k/eLrlHarnRGPX3o
s4ZHRavGKVlhvJklHx0VNenNYJtVfq/iMm83TR4zbyhYHHKTkLxKVpSdtPexWYv4gGAkmdb1RK/0
KxKTxMElFuhuF7Sl/Q0Xhvh71ujeB2WUlfUUFe7sJ12po+DX9SPlWLMVRPh+lImZetvBas37sI6d
q7LTtct6yvbkkvq1Rn6vZhgLSztZGz2wd0KuSkyQWGZ0JAiFAQWCbnfbObRosKSkXITcK1X0vqyz
EC5z59x4YZnd1LSvVl3uxiid53g8yVQPkOrig7lJsUZybm2juC9k/h2u1aB8AsetnUb/8UBjneS4
AjQWjpO8AomkTVl75nBX6MyEGRjcNyMPyNsbNfs2K/N9OsbN1iGTvU/wMi8KUnC7Wf9YueVLzo2+
dGqaEUDHezEO7Q6eaHBwiu5LofJrEofcjaGGaK0F4k4kHla0rTOtveXOeFPtK+HWx2YidluMD0Qd
7iqlRds2ikmTp+dx2bdAx13f77oGxHSKacW0OmbAXUnmO9qIT3i3VMCeYXzlQVYmvXfDFmpeZaFB
ykMJ9SNFqfhJD3WizNOPhTmdFgLECk3rsZvdna1F9VHZDc4dqXkgWHqLVe/FDDrpmyaLgezmU1i2
JPdSZu/MIGOESHWSKmMC65IPrF7DusHp3A/N/GhUTKHJ7G6ZpqzH2ZkAIm3X78hw+u60uMiQO+HH
5XwRBP3nahaI5wvsfTAvAB/H38LX08FdeQTl+WEnd5gL+7PnrmXZrUNDfgP+OQg92xexAQzc5tNT
gNyU5gP2yEU0wFrrtWJb6eLCSMJ7Ugi2rPWz33gT/fWxURMOU3kNiStOonSFQLvbar10b2uNkEGa
W/UlUqkjAYDeVRdYt1rVD6uIhiJcx+6x751bLWGLSh/oQuEY1btF63tpeGXEAVP1SFhoaCa7kPTz
jUyN6aBb0yemzoFWa0pUSlGPt1bLooQ/dnwQlfcl6dtxwK06RhoEt1ebfY250Oc5Gm49l5xznXlm
Yw3ZLSQJkaxDpdV+o1qFHYM7Fc/oV5iGROXkYl2NPc7ycOsyP6l7vGbtbNj16Dv3Q0Hgw6QFA52Y
ESclX28GcrRNO/zkTVi6TfHcdr7Qu7haR0aH5XIwVveFcvRnr87Dz56oKrgYTuOlG0SoF8wS03XT
VsW6zCz3E27c+tFE1PkcBW2jb+kbzesuT1K1mSqu1tiE69Cx0n1og1/7kLmrZNPVhnvfVuyciD8d
osoPyA7etINXbshFjy+xOc6YB8M5XCNXbp/GSOl7OgUOzFCj3pRlFt/i9yNZEtK+39q4Pl93uvcM
mzHbENqJL0sdl1m60/WwtL9YOGfpF57ibaSNhyFWCBQGmu/go7er7L7zB9XZq3AW0XWth+N3r46N
tVeWKabjk4gfLbeaV6kRJPaqbkoI/p0Ox9dflLfxBkNpu1+3RAUTIaplEzec8u1RSzJ1ldMDZPdj
RJoLhp9qt2GuxmEttIKTJh5brEMSwq6wybEpr6rG2XU9muW2b6LrXOjtDgt+54un9el+1gbtiLCS
MFUnlJumVQongcV0iAblxBKYjJVPiEnNNGvXVBOedetUFprDCeLR2m7F4v9meDgXEMtckzfZVlur
Seu7up7mvcFPsQoPSv2g4fOMRUObssKHYf+VLvG0k22if6orsuOZ/bJsxiZ/JOa8yLpoH5aJ+ant
aE0jhlbGNuyF1/p5HWsfncHb1R6tmjiv1T4wm/yg5dpIl4kmM3R99uj0R018IWrnGBp5eeeOzmPM
wrNuW6wUfPy99mlXFVcx4gGcFu0d9j2kVIdGaqwbiQlG0wYGIUE4mtbEZ63mehwwUtPlbZyZ8d5k
rtyrGs+iWJbZNqBIZ+aLLR+OcXvCJazZFZ30KGyy/qCw0/dlnNq3uCTPt13TYUAX1vZJQVcZtTE7
VNky39Zuj8oo65pyk8CM9HyvDPXLBBDsaLfdfBUZhMlAZU5ibRMGef61xkc+3yRtXxxcry+u5tHb
dmUT7EhRLVIyWmhcUfOp1PmgaNJGdLwS+LdiJpG9TMQX+ovRJ60BBKUPX2UH6ExesHeQta/xZnKx
Fyc0YG7s8tQ6MDDHaoheWD7xXXKVGnYORs/I5dhAuIhXV3IYTLpw1nDL1NPFPuuNtYu0Cr4wZuXd
ftb7bNeLuYPxDXNzrSTRUmkbj0cyw8V2SWh/UFKKfrXIdfdJqyUnFSZqmxuDfPLY1JQvZhnY2spQ
ttedentW1ymeGB8rNuvmtsptG1N4nP5h6NNuvXP72r2UjaNTumT9B3aPdAVn4Qw7LejZkLljWPot
SelQTM25JGVXa8d7nBn6ngeacAsbw6jaT/LJ+Bw6urVqG5t0GG3yJNv/BnADGx/iQPpB83ZVAVbk
26Prrvs6T1c1yskv1WBUydZLoz5aNbYxXtsDdovABm7c7G1lETY/JjSaT+1s3WZqjix/TL2y2TV9
4xwjXeb38N1MYoTy9khe4Hgs8oweeekmm8xJvtLPJS54VjpuR6UnBJ2EqL7FgWA4Jhah6F4js40R
q8LHriwEnAoHfTubbUBAc8+kXooah3ECcZOJMLw+JNSZyia8jrj9qMYr24V+wJbct0D7fGnWebwz
OpzgA0bmnuDA57Yvpw+xrTL6PkOCBpuyS61MVWWXQ1CIg2KmvuiiLlp1ffwR2l18YlbXT24+W1d9
3Og+Mc/mznNrcts7K7g0mcWvraFwNuT7Ctb8MH6whrpYOTUWC+VkkA/Adnrdorj76nZz9QgW3l6M
TdbfikBLdyS9PiQyqw8aHOcLy8qLB5JagImrkYQZrDl2wizKfWCgc9kyB1XrtOhw9s81u0LeYQyX
qTJYoifSpTdkFFPUo/DzcRRgcqrHDzPKt51VaJQYcVlHzTrKoIufLDaPm2iq+7WEAVP5MYv9bjRq
aF1FL9WFFgViuyAbR7egS7bikRH7Oh/KLf6go4+wz644aEwxSL5xGa9kV1ofbWTVBAuzx0Z9otad
pQwW8blddpCQPAKkN7tU6eENlrb2Ngc/JjKhcD6GGDB9TzyB2bLStPk615prNotkGNV8242X9aR2
4PXf+8SZpuS7iM47BQllobBVqZ1cNBosOK7J3cLBu4mb+QOZtdZaQSH3dtkg0hvbKXsCLEwA8JWm
KiYwiKeh9B2pR8cuG8px1TjjvDEwzF8NQRZ/q8uZ8PLOrLZThHvCdshFpLZFbct+RZL3MiDZUp4G
B26HX7GNvBD4zBymltTs2s5wXCp55JFrm1/sqbPupmGaj3iqkhmiYSrn93FnThvYGgYEBDYTxOY1
bh9uklJL1yN6kEeiL+onKwtxN2xM+UGXKEQsGAsHfIXiI7QGyYBsiSXuBtQOK7sgZQ03hdL7bjEV
3WOm+JJDbdgWfUi9i91LL1fceQ+bNeCCxyl0m9g3EjwuGk05a6lY4CgDMvaa2CuyF1VpdYowpji0
TdxvRRPVaMQzN9zUuD2uRJzEAyHAqtxy5GiVklK5NlSARS6EmLWwuvaRxS0/tEMjr7p5VPtGIMbw
NcaMAQW4yO6w2k0vM5nF9zl5IFfmRExRX6mZq++eHG7LMUiadFvLadQ3gZ12LXudhkIBE9fkW9Zm
7RaiZSy/Tp1MnwmRy7mxk/MFBHE8VlZV7ZKiKA9a48XWxvGaRPfbNCVTG0OG4VY1+IP4WeTk46Hr
detudgaj31cGRB3Vc9NXJfPYxZBqaOjZOZOpxgRon9KJuI7tnClPI2k+TndGHZGaM6k0vk0Mtj+b
IDXszxn+kd0KfCaP1sZctRBLpkRle8dIZ32LI43zZaggpV6k1jA7K3eaR3mIcNd5XjyCnjWRzw+j
hprSH0vhNTxG1KVcvUg0l4NZQNntMZkwT2k6Dds8caPHyK4oflhDtXnfUHF+pzhrGahOBJNNxCIm
IEMLuzW6mQYvw1x/AonSiFC3hvDkxDJ4rHPnnvVbY+WAE/pt6Bwtwnreqy1G1tQ+p9AQj0NUsPUO
XrEsK+v5e65VxVfWhT46DEI4t3h4LdaMud08xCnkFN+IJDYjNfDKfo7qGU0ume9H4c71JtK14T5W
wtmIsAEMIH829C66ys2OSabjRtTwg2dVlaAIlgh0NklBLwAWxgGOAF1lt3jsUQBa22jWgdIEUVQT
Uc/RGG50p8VvwFMyi9YjfONoXTOrg0lEZCOuVK7Hn0czY4VpuhLYIfIKgCc3j4xxZTSWXjH/pfBR
6sISX3g3Vb8FY5ZNWlY94ZcbnEgQDwb2DrBj0g3bNj6kslij1igWtX6bVQ7yoWBqs41JBMWDq7fz
iqWJl/FQSkav1888RDJPIBm9/jx5BZmsBSgxMAU8uG54DAlyIAc+sY3sEAeWhtlnSseQPg7Buh16
qhyQYd5nrTGm8QocsMI2LEy4GIaezNrkRzNUKFqQPcHPfjUNYEzSgSWwdXISTPySUMv2xsY3MllN
3lg9kfDBtapom46rwaVTu9KT3MhPANRa+SCNguhv9rsye2gIem7YkkETwUG4YxmiFzTxBSGsyfSy
hVtSfyECCLwlD4BT/8RtAKu4SIZKwH2ILImzC6KgYmtd1E4A0ysn93WvDUIbV7bVJePtGNTVk7Ak
H2CQLk4w0CuQIysK5pMgkbndDq3GPbCrkJOz5chrvHKo001rhbq9m6y5Bt8aGo8L1aUNp6Rayecr
7hMwa1UV5bVYGqg+qJqen+qmztunzAHnhp8YzOWDZnTZeMt8GSY7KD9meinMhkEZsVNPL3M0kYmF
9UTSpVc6c09+0aNSeKTyb+lH2mPQPOitNlfboXTKZUULA7XrMA6pVw1KbD4BNZC9awaSb65gK/Kt
XNfr7AOYn6hXRa6mFWt6W1wlUD6hE/MdxhNyxBL1mC3B6GCJBOZqEFXRbUgl4hTHDDMs3zC6YaRC
asJd3FnIiWFWXwh7UlDkRvNjPLooWToXIwlL3xJdNef3ZtAPtv+/NCMqwNZMC9peYDl+odEjZ7VL
2uraHND0HNyytZ5+6KL82a34sTtx3lSFYIYM2lxovku84Xk8QzJgcashZfUjQ9bXBWwv3Vd5bxMh
pDlNvJV6l/8qlvI1R/nHPh0DFz0kIRtLfDhN8rPeBNU0jRiqJ992RPUEVNdrkPF146Vhf7c2utk6
EnVU177biwK7h66A9DeBsvhqSOvbbIC9u/J6jUxLo+j8YtTy7SRr63M9QKBaW9HA3rieK1b7Scmi
YOei3AfTFv2dU+vQSfRaP6pS6M3as5PmV5Ld8zYkp7cYIpgLvwr/n/NrOguj0lk/lpkgjE6FHqlD
GKX1upXWeNMM5nApHVg0Cey7+795NwltxZ0MSt9CUKLv9LYJWfOo9XGBxWafGFSWaWYfgIijl8iq
2EFAYMag5f0j/kSe49mjdYfJxNJ90+FVvz1kU8Rt1+fgSA3myFez2RfkywnvOCazVWFC5LkXeVo7
18Lqq2PhNtC6m7ENV1rntmIrVDnoeKJI4++2nbkFSCodGny0Bpd00Lffq6gbI61Z0f0Mx8cbN8/H
myRqqBcbLaE4eP8qnDd/l4OZGu4FKG2xTDgXU3hTYJdlq3c+AVjsriKij7qVN4bmH+3fN93fH5/W
8146bT6aao4OIAoxicv+9qSmHpkwzxTZT1oLtK4BFmWbpoxoeYNlsDa8f1rnA5nDGQvRTdIOBfT3
lh7jD637YtLjgvmo9KvXhSceYxoN0wQKtHODlEk/a6cFhWJhAEWeKbJ+0dDXXykWP04VkD+J0nMQ
qdA/Reh9NlXEpMOMKU0gnwK/7h6jNpvFJjFNZdNuFOE1NYfZbwSMAloDUZs+BXNWQnYO6w5Ez2k0
0EEtBDJRdBCv8FAsAz8oHKwwUeDAIoFZTt5PoHBpWZlETYOyKeaPVR0OMZuM2Zj3+CbD+CxFNJVg
v4VDrppWGljYhRUG9VanmPv/6MFYvWKhpWmwFKEmBOprrJlRlheUt0gOxNh+JvvIjE8FlaxxRdfB
Jiwzs6cJtzalqZtsGLmJXjvq5QObCxZU2jS0AutkZNFVvcYHu4XGlW8hAubbUYuXpXcI+H/ZizLd
pGVgnWq00LehN/HT2iIXwW8G6aB0YsbTd4NmLSsxumeW9z7ny9Mwj3dKKm4l81r4HFZjFWzjRHeP
edOCBJvK6SDApt53TUYslVzjmBogoKVw7JQdBI+FF5CHh8tD9HEmpvvWEZNiMTXQ4vtWFtCCMoDe
s4u4qVjQSVOmCFGuGOd9ZBEN+mJliOH2pRd14m5MZKAOU9mz3LedBVuFxynRoc24cb6F4sHnSOxw
i40x10SCmB4l1WpqIqqoFFvSdgtQE+/EmHAtAzo38z5oQyJTFCR7AyCqiWnevdYjVp168ZGMITFu
Y6nAUttiHLW90gctP43OkNu+iiEe+h2MsnrTv35CF5scBA0GcoCyHSDfwJ7BqJhG3utFcDhph553
w6Ap+bIzRT6S5byP2huF08wTvEZFo6YaA6Bmsp9j3FoXB0hGTaLR2JjEUF8FShX5JqjSgBa+cJ+D
dLxEqkZbwS6S6QpWITvIrE0mcfyjShuHBMWASnqTEL8+X5tAm9/1MjVuoaJhoRAi0sMKLy/m7Mi+
CQ+y92eLM8YBtFCmCkooZFEONK1zUyTPTtNK6mjp4jampg9pIN5yjsxTLqYKGnzO6CpxO27B+8c9
n3zhhpOMoEHUwuLRgmn0dpYyBjaIgTvQ3M6ImPRDAba8hhk73rx/nGVyfTMVeTBJWOw8C1IYYcVn
syHAqtmrhORQUwrnY0R4xkuiyabeR4ln5b5ROOxccVzQ3FMw6+UnxUPx/f2v8NMl9jxzsTi0TfjO
WDSfEYMhbRro3G06N4M73pQTZTxYk3OrGzoMCGlN34j05Bq8f9TzGpEzhgqD5RfsCKJLzk+cpluE
wREQEPSw5CR19jfMWktvOyuapx7a069Udj+tc5wnZAks2KDowEU448wMPLuooOj5knrhXY9TMFTr
cJQveGUwlbx/dufDB1tX1hikg1Bz4FCe10wFDBVPjUmNHIWtiM+2PhW3pUL08uX9A/3VzVs0uYtU
FV32uaiPtN3CbEwHOc9cpl8sK4jx6o+Q+vleX+Jb0rjjtz/YG+8flyf/bOQamoHUAw09lkJcU3k+
ciPUfG2gD9Q+KrvWtLY9TqbWlH46ZcViCk3LPXbS8bsVl/o3S6g+g2zots9tJGO1Ee5UfzPKpDE2
EFOsU0oLkSRXHJRunbyXD1VBeKs3Am9CqO2Tjx6N5+c8NjS1LgPXRcUFvMdSSzwKbiRxNayNsO+f
s9hd+Dl4lB0tBl+5NgZvepZWD/dbJKJOLpid6THVNnl1KiDZbdaN8QARo3AxR3ZYrqa4CeNPpefm
Sq2w+0JN49vCyeXOed1fE5IVhWusVvuls5M7wUEBinUvnqGYhlrcIsilhY7p0E8rerGHXcOsHZmJ
6vymEyhfzFecgBQQfl68oktCsq+4zNnruzdmP/EJIaFMxRVCneBD6oQ6Hdx5UFp+7GzMAzetqyqo
Ql2es+c12pzPLLAAYOH05puwlTMcEteEmUJiJRUVDcbLum9ydxvP5ASu8QAX1y1cgLvxFQmKQkR1
GU3bb4kqFoiNkPTrFl8zTgRODqDzRJHgJe64s9IMBzS8PSShP/33jJCfAgoK0t+VMblai/U0z/1F
ayVA1lZKSmzVVJ25xxFrAuIUVvAYR0XhbKe88/bjHMpPbRUPHy2XymLtCtuqjoKA51PRhER/T1Hi
xpvCc9tdkywzk4J6t6dT7dokzAYsgVNiKpN84KFvTm06w0SrBov49mVNWBKAG+a1QKQXf4BCiRkX
7VMVDcutwlZCHaowph774/W0gtzwBMfVcS9i1bjmhQNm+Wm0SrlGJjJWezXB1yXAtxVPggbNPf5j
KegR0cPzZzgwKTszMoCBQEUNbE6Zu7Nws9oOkzeoLcEbQb7S5q4LLtGHB9m2yVVbb2B85PllPGAC
SZAePiBrCzaPIOTPYjD/wXWZm4mvXBQqrHaYDwFZZxNLJ/h3ReBswzOCjdbrzU2aWM6rym5K71RO
2Hi/Pvl/iy16X+b8d04AfUMc/b8SSv9/pIkuJob/9W865k800VVTPqv4+Q1RdHnHn0RR73eUdfQh
WD7R4sPx+DdRVJdQPjFM9dg0Izdjmf8foqj9uwUwwhYX68uFQmr8hyhqGr+zz0ZWocMTXyyGjL9D
FD2bpYEKXvXrji3hpBKVcjZLd5ZZd+DeEf37kbaHLYjcKBpt+8P1+AvA53Wy/6GMeT0MpmUIjKDS
8yScbdizwZB4nfC8OrHefbABqT/WtiY05u66+VCPKv4QVXZ5OUP5YxRDhhrpy0/gn0kt8x0Ty4Sb
9exobMYoLP2p6F1ilFmZSx/MVJysws7vI5aW/JRahPH4hOBZV97QwzzEjIGJoezGpNxIo3fho0hd
PEGA0u+GLE4+grKP3W4aHFznolx5d3FpO4szk6WtA2qOU52SwLgy29S9hoJPvOb7l+es1lmuDvOR
x8y0tIaRV7wtJvHNKCzsRREoBzN0Ie/Kmd07s3gILQbdf8blX9yHs2rypwOd3YY5gsRGKylhp9k9
TlV5VYN125Ikn0Fu4E34+KMfFaza9w/7UxGyiKpsRjqqe+w5XAbzj1t69ildLwuN7AHYlKsey/AN
ThAlujIn2DIxQROxlPOLAlJf6rUfxhxXkzqOLTx4jFyK6DPcAoaIGXjDGPiz7LwlSgp+Z+ZgVD7l
xk0ND7jAON6mU5wa8zqqVbkbJ7NaZzwxv9AKvoqd3nwVCwt/nn+qSoAhqtq3F6DNC/ov+Sh8ZRNU
yGY9si5RqxujH8uxlpTT5EziLGV6V24YDuPapOt3CYHUivdhzw5jq6lOu9AtHUsOGTTTY1wOwQcT
m89b0ZXedKwaXR9oF4VADSY5PdPOTLqp2taNrbDxcymdfVbqfhU1NHJHIfvBz2ViKwQajvVlmW60
rZbr9GBlY9oTAE8yfahC6FXobRZrq3qwxLEOE9repdUiYe8z8hM9q00+oxTU6vX7Y+anapxLtrDq
l30d7ebzahx4JpypmoSf4wJBeohdf5wCAYlhNH4VQbcQ8t+OFI4FIoHEB0EnCqNlJP0AOeWqQtuD
9pFwRJ3UNU9RPLhtpy6kqOKbBJBkhem2oHQxtCuRimqDgXZzS0wRXbgeiTBCINFdWDIqoQA3yaZE
yrYeKW5+hfmdzRQGuQKSngDKYcYRbPvl9z98U5d6OZ1KkMypEMMuTzxii9pZxOuy0qoPxKwM5S92
Kj8ZVHNInLbRMgDXs1Vxz7Z/Ll3ctMZ2cdUmWnBtZY77Ehh50X+eaDcUPjJlWrq1FmV7snc8GjBw
4NxNbLXds2xk+qCWmMdVL4LpUM8x+WADAT+WP1h5/xA7BjYtvZDJr9Lqzta15UKhiFm2kIhzmXzO
pMZazeifTW4p5gp3FUksLAD9cvT3R+lfjBwY7OTHkdIBDP06B/1wP6aezOBshoI6WAUSKpqW4PzN
s6KavSUXYFi5TvIr19qfpJWcGw8GiC++ZPh3nG8eLUSowuhy4WsYcUIfhV2R7Cw6uLhkl131ZFYT
nMmCLIYBV9929NYp+uRppffOdPf++f/FZbYcDRSaasTSrXPTFhNwmPqiFMyxcC1sJect/kvBr8bg
Xx6G7SRe44AuTOZvh30OUodBOFTLdO61Q2an5SZNiSJaRTJwUj8OTfNzP4zZITBwiSVdFGyuT/Po
KwLt+KrM3JS8CYywibyJjF/kqP3ld6OIw2VLRx94bnw3LQyCSCrh11mkQGY1caDaCf/+UZAE0r0C
fwGQXurBHx/8KmxEWXuN8Gn6qhunHMB+KkM+vn87F9TqbJ3iETd4ajSeGQD4t0dxcNXX55HrrMso
3wq7TXe10vN9UMv5arTTcC/NzlhhKR8c3j/ycgfPj4z7KnFagAWSCf/tkQHceyuhO+abRNUTc1pG
PLGMN3GbmFDHCekrL/HPE5+caRhinurwV9alP3nX8VgBcSEItuzFXVc7G2Qt/fzOdJcVZ4jliqDV
bN0k2HTObmNdY/RlH6pGhaDDsj8E1B3HoAmqQ6rb43rOHHXUs2G6tMIpYLnF8+cXM81fzPw8YXxH
qYGH0QB5e4E63BWp011YOU6jX6e23d2GLcUEvjdzf+FmetVs378lfzUYFlcIJjZKqZ/WmrEYY1lI
wvWYZ9E10Lw+mYMovxQkRuG7KNt1jPvpJVkb06f3j/x/qDuP5bqVLku/UKMCPoEpcDydKFIipQlC
lIH3JhN4+v6gvyL68pDFE7dmPdFEIQEHSKTZe61vvTOruvT1WOHWdjzTy+vf6hNyX3KkJmp8bNmQ
oYANjEZOGz+2ETTlyJC3DQmJj//6qgxAbL76igQHU/b6qspEnFKoNe1Ta/94EijgLBHxEySlIx53
SFbBejxhEfj4sm8Mv7xTjwqvy8fNgY+z4OvrurqJMrRucX4UDWOpg1l/6LXWNPauW7WnuKK7Qq6I
3mhbWDXGqRkzazpZ5aj9mYdZY4kr4U4f2knX/6Tot+NDiaTTCOMcQUc4gruBVYMM/gWxyWIe/LFF
nObEwOugDdiIyTmZLXJnFJ736GFxmIJesfs5GPbozMfeLLGwqHLpq7C3KBpQRJl7ZzfXEFwsmly4
JcjJ+WJ6ivajqZniNpMI3/YmyjVwR1XmjgGtHHomyi9QhAs0pTQpJLacw8dP8g1eZn2Sgt4hJUc2
/kTEvH6Slq8VI50XvmBqbVdRLDFwKKx27HzjaEcpdAyzMtc36VTIa1obM87glORtP7MPM+mRR28e
m2OWWP5tO+jm3WRJTpkf3+Q7ywWzN2oY+orQ4M8n8tl04r6aYEObeuX+AqMhCelqpwvMkHemUxor
LBQ6j4MsorMdre13aubFs+9KGs4bwKhR7kk3Rt0wYHVEAj9fG3SW3Y03eGSA5UIP/xe/k34BkFbf
ZFlcn8M/dkZoJkYcejjF3Uwzng1z7sOMVPQLJLf3XjnnqZW8h9ByJYS8vgynuFLn8ByHTlZZ17Di
UR1HNsoMZySTbS4b/1jDiNkji0x3XqvST2a/+Mcmzc187cpVX0lVgdCsE6XrG4mNVwRN2oVn8XYm
5fumh7LWcZhYzlkxaHfzFKkl4xKQC/p+K9ki7syemlrGt8vsG5j6syc16O6FVfVv++v1skoNEJTA
WiZCJHDeu0lsa+LEw7ah0DtnX5ixc1e7Uu69RosP9QIAJIkn8Yeyj4VpPe5PA+jEa1eCHIoaF4jl
vx0U3A4Ae9avdWN+3q1zhDGnaUVqeat506asgVwl1XARM/V29K9gJWedV1cq8hvqR282qHYloNcE
i5iVy37TdrNC/tfr1V7rDeOozfKz5ND/DT4zaJ0OmRoisJIYjFSv7V1BmtF2hWCAqsycUoYqS15M
sYh91aY29APbu/DFrrP8+ZsCfciCC9Xc5Lt9PZBljl15GCgRSFm/2KwBmAQJS2ZPPatLe4m36yvt
GPozjAvTpTtztpmMy7UpP/N8FnoFd+PSFWmYFdaXdtbdL7go2VQ4s/vy8bt/dywi/NIJqWNqEW/2
VyWltw4/cYCYVj8B1ZhIx8x1tPSVWT/HmuYs2NURzmmcqPIwX2x8Kr2HWQF3IuR0dAsX6J1v91Rr
TQYiDrGhFp/I2cpbWbUC3MfuQtXkZmuyYcHqhZ2HdlcPAFxTFV3YU/2lQZy9ZpsqENJ3KkLMzGeb
DCtxKRD4PHqz0qzPqPZmoLHjMotT2ct62E8NyuwgtxCOhLWpWWQyczSXhxhVaBWS74UXKim8oQvB
lqhiQ4RCuhfukqhnv4gJcwbbPmR3flv56Y50phLVsuMmxoWl9p0ZDbwGZRkKJhAozLNpt9Rig74G
P0NMhrzH3pwdam/2g5pouH3d2cWNufZeYgp0lxI33tb11hmE2sffajoP8ezablb7aAeFFjjWmHzG
2ef8TvsSiPaQlQPif21KtfvBL/rrLosd57duyeUx7zygkbFjXQo+e+c0zu3Y9BmZXuGw22cf04wr
WjUTMUqjXaWP8IOcDaVePwrGRZuekWvjks+NOfvSyl6FmYMi/hDRk7lEX1gniLOR5ayMI8tjCoFt
ejay0rnRCzeOqdPgY/02SqBAu742jZt00voFn5UVVdsKC+xV0SNb2eeejNMTSg1VXVju3m5xAEDw
iqhley75HWef1axF2NdEGlPOtlH7G7LaqDm+dDx5Z8J0TQ6r6CIcUsjOJ7HKm+fBI98+kMLHBe8A
buKLydD7a7WrLvykdy9GUYkCBJQlNKuvZ2fkD/4ApgaGTT3VQdpl3g+EMs/SVMbXj6fJdx4eRU+e
GshuFu5zDFsu8tQx4vXLImb3mIA23eZ6kV6oSL8J3AE4TcLLmvHi0XHgnPb6B4kinWZ7XKc+302D
rlnk1wUowXKM6T39cEszMY8iN/3NXBjFimnNGkQu8S9TjrjKp6H4QQOV8hpw3T8YQHEs6W6K/NBN
LbAGtYlIfSZe+OHfPxzKHxanQ3w71jkmjUojbWBrYjsD0HObDv6MLK6xL0xu7ywLFA0pH6ICQd5z
nmVYlC1VEPydgQZTKezXIIzU7I0vVp0IvCJjf2lRWGess08X7Sx+RkFzDHb52drfJrnWszleR1fN
5K9PyzfTTNqNhWt5H3cKb1cZqWtigbBRWsNwTIzE3Q5EuuI5lRZG1hw+ykgNko66Vx7wacW71uvM
wOfIfKw165qY7qq/zoa+u7ADf2+82iBRGURA3zl9vR5I5lIroxERFgNOUBxTu/Sgzfq/JUeuw5Um
KgsNfSSB7ur1VZKh00an4KwLmdI5dYuD2M0gjuzj4fXeV448nCIbCZbum1VtifPUliTPY2nE7t4p
l6CrxrfWKCqMJP+LKQXJ9JrmRe+P2MHXP0ktuDy6YsZalpTJdSrT7lj31JfsOvYvHAPee0d85wIQ
FdUjFqvXlyIAFMId9OJgcTwEVUbXHwuYYPcfP713dpVQ0jxjda7+7dq8vkqezKKbyErC+LaaLn3R
7dDP0lnuP+Np2GRTemntffu7aNrwzcBMBIypO2ejwqEtheaZw1/MKReGkGrunEFTF0b421GBgAoJ
J56EvyfZ9bTxj5OsYQCwnnuWs2nEFKZrIkqCcjEE3qMk3n/8DN/7RfAS6QPrTAYckl5fa8xIttUA
dIVrUNsGsBoKMYiUFya4d3ahVPVWdTXqSbRuzvqT//GTsE7NiGMqWDtTr/3syDAPwLrHp8Vt5WFE
AxP0WdF9xqWb3Wq9hx6KFnXoO4u/aRySqpyMMMNMaANZxi6U8m78mcsKtRD8rRvbXLKvHLSiS8zc
d14ESTc07vGlru2Ps41fMdVWWvoMsB5nFkfIFf0hBunTso3Mbx+/iLeDmWICbhGC3dire+dTsu1E
lEwMCii9LkjWqWgGzppbArLpQBAAGY8fUk8OzoUD8puYX+Qer6579hvBaI8K9ANlXuKbt05n/cia
ptityq/NgAVwX0n9y9QrxwgEauc7f8p/lLm/QLqG2r2bBnJWwErVPz5+HP+pQr5eo7ix/4Q20Mmm
qfN6yODepO3sLymJJUnb3Pfzomlf9AZMwomqi5M9LMTNouCLY+MPIIC0w6YbucAouyFr7p0GIk3Y
dZp+W2FhdHZZMpJ7Ro3Xe6AJ6NoHXnzB6Vra+td14q0DGVn9FE5TjDM5anxn60OZnMNaR5AXpDQI
rMBrokzDQ5UnbKx7v8tPE6m9zkZHQt9CvrAAgDvLYmSbAT0/Tn3p6r8LQI6fKZpz5l2kHO+pYWVI
TuKu+jmBhuqvhtFpYGg4OLaCSFnKCbnL2QlbyfC+LgS1UFbdtbc71GYlA1Qj85PlEm2x9TtDEKmB
l6zjOZnNFaXFFm6F76GryZdc/sSDzTdNWLPq+Ie+g4Asj51NmVGaItPWT74KMq74/sYW26BLAt3X
tlvxpI5s/H7Lno2uV6or8kMlmOY8aEbDeBk0o3rxKV5W7NcS6P05z2SBK5JoK9RKsx9pFMfsZaYO
y6QnhROWvoLO37N1pqGPWu+baCv7V983hblRzmSf4miqsUE5gHlANmkbZeiNCKgednkY9wJcV9QP
y8/WGpsnl0KFvfCEcdk7Fqf4tr6fcElNqwkAm7dRWqLcOVWW0LbKugEyAyoDPzCMyKMMQ1MowJHc
yD3qTHvCeIw5Z59gGvxckpXz3KPjeFZzeW+1Y3bsUrcztl5Udr/b3jR+5lACniJfWz6RBV3nCP4G
55cnFQRWjTJX/cnWK3hewobKsrEA/KNlgNJsQE2YZ7XpNcuhiR7Hw6OBi2IICtEbX6mMWMDDnAQl
OWwDxMZlQh7BxqnKee+ZkGd2MpmBHpnT4AxhOTXmJ8G3e6937oygw/C0J3wZ3s+s6WyasV6cPFj8
WyOcVU/QEawa2wVy38jvvUG9nKQBTf9StFl54wxksYWlqUhazTuoC6fRFkA6hBcPSC/9LoZ77rgR
hvMCs1kxxca1hCwEFUfpw+00p8VLnpXytrDF8JJ3c50dhTSyY0tuQ7BUymVwGkb/UGdg5IK2SyGF
UKtFLQvTwbia67oTW8cdzSJorLpJdq4BJ2qrW0ucwWaixUxUYgQdfvbHpFrhPkA1JUyoH7ZaNBbH
0kaLsuBPgk6HOYmguybZK4JdXdJoF+fBmbR4oByMlZO27NjHG1t5XbFXXqx+VZaGoqTtDdIhGp2E
39qoSpha+dB8LcqsqjdF209Q4Ohhvowi1wg2qtJuDPGFgkvvS3Kw9oomURk0kgzErYLmW16lesuk
0mIOLQ/a5OTrRzhbT3nX12lQGrN1xf3ieUVNNv3JDVE9GiNnz2A0Heg2JD7KE/J4ITaLidMvyGSZ
/q59QxaBAJH37FZxfV3hDZWrM8b/rpO+/WwDHea9LRTDA0pfGHoovBG3k3L0c0LdH8s7rSjXihd1
ykcsdsvzuBYrxs41ehTBVe3jOV+dBcmwDF/1VlpVMGGFvVsMZyYJY3HMb2JKok8pU/YYJn06fqZE
sNz7c4zgp0JGghO+Xax5j3qhhV9rzfZ0aj07hQkxd0YbJEbl31V9XfwceiOZNjJb5NZpMgIX4lST
93AJnZd2Kvo7XcJaDBp70l9kOxZijbHMdUrnrZ5RJW2aENxA/mfsHP1pzjCWsiPr43vkXpidsP72
bsh37PCIsRctQV0vrr0x6dl8lp5FzdFQE0wCArPEiSjnodvYrU2wxThE7saxp1ZeRdpYqo2epcVj
bMnW21Pxsh8NcxjiwG3z7LPutckLxzeq7FFkez9M6vxP6TwOD7Y54fvRhWUSRCH4uoE7TMOTnlTR
3wmoZErP2ttOuNA14kRfGB+WFv2plTM/DcCI8gfXWopnZm7MhTrZzS4Ooab+iRMpTw5i1FoVTHIu
ZjRexRevaJdy1wK7MPCTptNDp9Ow23J4peXSzmOsXWntHAmilBMDNqK0IJz009hhhzbqeQ6aQk3X
KVEn19YQJTdaG+k/eqNXYxDLYv415yrGzNlQkj7iPya1xbIrLBq2n/jfoasQkI78o7tKWLSLkzOV
bZj7mUHSTGWZt0NBagdMAKs3DubsrjwtK8rv+hFp2QbhERoyv60BliVUMFFQY0+yNnAPZL1ihNkP
5doMb8AvzX6Vwwv/BxeILH553ie7xBuMeiugO36R3tKZ0PVMxNlE7xZWnJxiyQc3ax0NzzzKCCQf
vbQxaasTpLqpGYLzASSYdtu7fpKEvWPHPxd7LvvNYkvz1og6w9jS36oPoCfQCGhJJX/ai21JqmwW
6UVJ5a8NT71T3jYCkyXD1OvcKhANlmeSVkfvxa2r8mvhAgq9BrS3QHRKoWYRPJM8k1FmN+Ho2opO
bGnr92a5UKcGqmklK3yR1iWTQ+webUeY31OLUHEgJSwcwWzM4pMCtqJtlQ5fhOoBXMSgjoR+3ZFu
Ar9M1+o7rHjgqUD1QTU0507Gh9GY/GfYzjHCihSXxDgTBI3utVM3TM06djKKwdFtUUHfKPH2+Zuy
MOEm905l3xFYMjv0O+G4wcUYwc2Zjb64QZ5DNtqAVvVKPCZDG+1aG55HIBI1GQTqesV4HfHmfjmd
kN+oato4DLNIPMBzyaag6LKCCKK2LX+wJ0SSW0oMgsE02cSZGo60fsyqKFETsufTQqSNUA9dse5K
Ucgz80ajbzbUQTPzFh+af6dlw/C5gR526y4tRJ/EEPMJtIL9aM5IftkOGOpzV3V+HKgJvGIIKAU/
COj4+TubP04gDcl42SbSZRcHupHmEyEpagYDhXXjPp4L81sOQ5RJa5lze5OPrriFJ8WhxR4lPe8E
kAeRuH+y3tV+jCbtT30BFoVWsoUobrCGktVexdXOTCVYB8uajYOTdXLYEv6CDAYqt7kTdLDbz1AY
geY1jeks93wfCSm0QxzVYc13CLYh1rxvcs6T4tRkWVVcFbY9QXBKxzm7wqPZoWgp9KLb9EmR5cfc
0e2bkRhRI2xEOzqhZlBNC0x0CN2NM7ZRy3JX5uW2dQrf2rRjWw17U5tHby/MKm1Oysty9gl6Bj8I
4pCT7f2ps5FHjbj/fW1UX4pOyx7q1PTVtqPrUODf02wnEAQuftFrK9dDG64HNhojL7OgHfw43yon
y+fNOPn5E9opEnQiv9a/OqWIHx2Mj+bJhIB/qpUwlo2TN+VuyP2ZbTZD5VMncrZYVgRuAOe4zE7e
NMqbigoa50iF4AAQrTVWGwkaewgmJYpx27u9gNVjt/50ZLSrQ5V7otxYvmJcz44mrkFVGuVWFH0p
rova8r2AfdXI9iXR/DiUsvc/G6WQ3q6ep+jXNA2x2C2qiIuwKxyzOpijg+4ZHFPyZxJZxL2xWbmB
w6LfOpG5rBdH7rBJpGf+ZPVUX/mYHBVaSMrva0s6VEya8lNjJEl0bMyo+wbkprpDy51H21KX7b6W
EzA5YZbrtrqBsxli/3QB13ZZykm+SG5tewRr6DT6XF53y6jF20WPDJjGA8YR4dZwpGzJpiDQZ8dc
dvicRb/r3BIIXI16zeELG6Eb2XC+xw0csGzcNlEF14janAtDeSywwdsyWb4isG9vDY47assOhWI/
hvpahxramDQjZJI3Ww//4kTY/ATxIDJaQtDQPdjzwbFm/pf/Ey9dTmI16p/aYYsVsFUkonOY4FTQ
kenNCyXQ9472NMYJIMJNifxs7Tf9oyAxo72qcEHFNB7NZN9oef9b5FVEEIcdJxfO2G/Lu5xkvdXh
jeqemJizho1jRexqrYHlp63rIJn8fiP7rP9TaaYD3LA0L5yd3xGW4UxdVVtImVYl7VmZioBFM29s
ijq2mw+BPkwVZi1t8YfAK3Dfgd98dJ2Kqcco2y85tOy7dvbt7eiYnJ80PvCAGF1tDAsNsw4OJhrQ
H5/u3yt2uOjNKa6iGIFc/frpI6LUa7cnHHaOuUs1JQX2QAXuYpk87ROuRD0cq3q+8M7f9hBZIkH0
k7vCZel9v76qiFmVGMlc1arHK00ZpOHlQwbrpPaXXS8wyoPyHZewrVV+oQL29tqrnRUlqcCISVDm
WUXUjP0o9yqu3S3ZTBNMeod+ggbTmyBHPSv6pEoO6L2mXbJCvNMF58r4WT2kZgi+zn2tOX7heTLB
XOez0yDSH36NCVSvek5QEHpGxGfvOccojusXFKxkEupTfypwbf92XZVcKG2+ffGEXqMKoYVGF5z2
4etXoFLNt2rpYMzQ5HjiEFSeLD1qtwsF0SSo5uKZ7nl24b2//f6QyiLZoXWLkNXwz0pcGoTlYlmQ
eoLZgT5YrceFhd1Q7aTJNX9R7D8e3e98fzxvnwdOlAeIlPP4TE1PR9U2SCd7ra539UCURQzmN1wU
e05WNjcyyLKzWS9p21K1zDWiaQKkn8lnX2+r3YKo92SoETGTnfpJSGI8e+OPb/Kdh8JiyMBAskJH
4FwEiIvea4BSxWxFGjeQOcVzhDhJZu301vj18bXeaVmj1yYdALEhykN8uq9fO9SlolSVwI011fW1
o+D0hLXyB8hVMp08AuqwvIeDb8dPUN20eG8lxOMFZHtV3vbCvaxv+3VdkRdD/R6bN3J9bDqv7wVN
nuPGqxYl9WNnuK60cgY92yzmLax3ATpg8MTOy10EShXLD2RjC/AoRODU+6Vpul9feBHvVGBxZSOW
0j3++1WV+fqGUsvTmmHG7zBleI/bYrERt7PdaJbcuy+TmnJ3mTT7uIYan7UYaYvRanctwMoDDtTp
20RlcDs2fbT5+Em9HSHrfdGWQkKFHeZcm92ZyrfmgRGSFWWxUUuvY6abcVLFnnYolvaSUPHtFIkU
ll4EdhNksXRdXz+HQZv0lgFJU72S3tNMCytIh6HPg8FfDwjxzF4bGiwaHccz/20IH+cSNEI4ChgS
Lu3Fs5fAzEM8jb/EYdvW5CFMhdhKznwXBt87j5Shx7eAo8YmxPfsJ3LOyhZj1SgmHCAfc6TXnzoT
cl9fLf3RA5Fyyb7zdpvDOkeTjC8FZTNbgdfPNKdogcyJhXZsu/gOLL+3qbJKQChFovbxcHnnUoI+
HCbR1QGnW2dT+1SanTGstp2kGBegrH22hfZP/a+N/tvx+z8Cgt4RE3AFBgu73TVw5O8E/I/dWyxw
qk0JxEilkvLKHavmKbHLoqHfWHk3yRSDAI802V+XvqYf5GL+MSeQ/0gy9bAZqCePgtxPUGs5EEZt
2VK/iXYuZE6sHLmQpwLB7IVF4d3HY1qEd7P8Y6pYR/8/bnnyFaLRmK+JSlb2u1Ka3PVAPO8J9VyO
H7+JtzMKDWveNbgqCtmwl89fBQ47oJpVwgZO08u7jswxj4jYVv0CDgVg3XOn4lvlGhmZ3MqO6S+Z
aTL9aKHcDttu6doyBHqfuBuLZoZ53yR+7F/YD/1VTryahtFTEGMOdY5tMV6vs3u0Br0H3wqUeaFl
OD/FqSK3VWL78AmNSSmTx9o0F3vXAEK/H5RJkht6ox5tcS6ijRIOeB/UEh06EOb4Xdu04I9E01K3
JpUFwTk9Ie3WzVradUrOcR3CKDKjlVyH/VMBFpKn0rG6m7FM+3w7FLHa9rGeqKM2kkuyURpy7due
noV54UP5u9qd/XRMRWtfnCdAivfZXBNFJYdXOMNhx2aTpA9iCjaF7uXfqURY9WbxIL1vqSYSjpHP
dtHsWFqphCEnnG8wBKEih8OuTUjaXfHQjyKzvhe0Hx4sgBU/hcgoJWY+ROfQHXj1Abuw8XtW1vx4
fbJnwj8hGYJFALD08PHAW6ev8x/GPEpQGxYKm/7G6zHexpCs2QVD49c58PmdI8KmA8b88VXebq/Q
FXBqs1YKDrvJ83hrnpSXGtGAhHSMQOeDbVD7vpr7ZFOUdrdPF09bvswd4SZwOKrygBKvH8N0bOoN
GMsaPWMFbwnUyoCPm7oHpPPJg+R2QfL09mlglkNaS+w88dPOuarHpfBtKBp8oTAytY/HHqANx84L
S8p7VwFuCIaPxYsv6WwwUSFxMj5WSkqJiKmQIyoIAaiRO/DxU1+/x9fvFuXIGlbJDCbWY9Trd6ut
Luu+dNNQNg08sNQ1AjAuajuXQ1Xvs1i5V9PaOwp7ZfenzklzZ/fxHbzZH+Av4Hli6EYlpb8R/sgV
JN0u3IFt1tqut/U6EDjUrgeh4omCHjkutmb4e5O24aePL/1m3ebS0ByJx6MnsnbnX/94RRN+1IHd
gntql1DiVrmh4xh9ZtIxAInmZfjx9d55qevZWKy2KygJ57HFEV85ultKL0OT60eQm79mHPoX3qh4
e5XV8r1intj5rBvz178q4nw+FDOks9QtnaeconW+S3x4JGHHriGBrJ/HOe3KBIdOqo/VtF3mu2Fu
MOFKKk3tFWW16a4GjfhTs41iCOyZvrEY7Xo8TFVVPFnCVS+RlozMA3VPtb035fIZoZt5WwgxiJ0p
UzGupCCrDybu9Dupkr62HfN8sjcL35TLx6PJKGz1vuSI5Ih6vKuJwAB0j3KS7j/MzIcUsWD02yOp
aTpgt3HjXSmV5W9XmHsZSOTExSbXkAtsBrscli1laPIJSRmJbUjWieIYxkr1ZEaYsjcdddZ7m05T
/VhzOp6vFGxl9OlqGtqtIjWcc0qvCiOoGqh3AV3u/nlBsmVsEjLn1SZLknriiY61uR/yhXCafLFg
4miRGEgU72lj9Xws9zFiLCwQqogeM62bfvSN2yAk0DMJDYZ29NERzUCiSJIs3X+mjH8FTPkfaSiv
mCn/v8XrIXL/x4f2hpvyQNjP8rsrflS//slO+fuv/pudohOyh1cE+ZVF2rJYdbf/Cdlz/oupz3aQ
/VJaQ6iz/s3/C9nzqOog1kKp6xA1TdVjZbuu+XvOf/FtQaJAzUXdR3f/FTvlP7Ho/5iF2fNSTiA9
mzvjDIH+8vUnaxFf2Ropu2rTXpJn0NlQtSHGuoFhZ0lNRwnekZ8Dw55MWpRTIjg8Sk18KuHeHxPO
bFs2c4BGjLi/9fuheUgs9b3px5rYt9G4KxWIHjLJ4msf4MlN7JHusjH7rL6pCGomT9O1bya44SBk
TDhFPg3Aauqnk2LNPXp53G9dDZ9RYKLBvnIsbdyP4IpOCDCGndHXyzcl+FBw3nr9sfbr+SqeACux
PD5Ufp3eKP713qKRR5bUJC1I8HH3DCVYbddQwp3ZNPeFg+bUV1W3EcVE5UArkcRh0SUQgmy5TW6P
nNXRDcGxX/M3WtOivUq3baUs63aAts8naL42IWW29t6ys+Yk1jCPIq4skjbE9FNiydx1lv27A/C3
1WuODDUKx9Ckn3lyi3Jm8ivAhVnddGP08YQNt6UOX2H3OMrJFOVWJkTgBIaF5ED9jRipZu3FXGNH
jIaqxlTCcMfdOZ8UAO8BXanSvi2dYb6UYyYO9Pwy2AFu63+LjYHkIIT27PKseMOGojhMfV78UbEZ
H/Jq2qnIIsw+GecDVIjqCPczEpuqsvZDp1cHr2yaL7IDEE6PPL6JrYWojcRp6ULl/XSok549CcUN
5wp+tBGOTbcci9zXbq1UxwDjlvWeLky2QdBBJmtqlWCKYT+4OM9rUJykD29GMlwg/K6LPzvvJaqX
exqazr1ZmTTomtI71vBr9t4aCeP7fX81rTEx0K3dE4yuYldMCnCxLGF/81K/0NyTmwgpxg7Yn7lv
6diF5CtlG4d2BClZJNPAtEExtHZ1THTggessoCOV2IPGNDCMLtWtLJt9T+rLixRgTE3oITy6Qqfk
Jp58s2x3EipKyDGiJxuqFSc7JiunWlNz2LQDJxNpuRERweJ56YgjgbjlMVmDdtCEgUcne6ckyOYr
cnHv0XajYScJxsEFqEdENLuFtyX2aNoma3xPvQb5dAPkdvyvZnUV+VDKA52DX1jWHjt06JbGM0jP
ZT9n0/QzZn8eRrGFmAzUo7npG2Ucvd4ZWnqFabKPCRLjD2dAiyVSyKCk7wSpcKLQn5sisMzc2o7I
ZWit8i7JgXFNY0s2kouduFDfzY7COlpG9UJ4kvM4LfI7uYhdiOLeujW66aqIgXatrvC9pTnGnW93
0bZHMryXbjltUebou6rkEQ2Ta9y0LUq1qiqbg6vonAcMNEfRJE4SARC+GL9y9EIvFlH42kbO+Ey0
xvLFnLpmE002p19CIXWl6kOFP25jap2OEiF/rr1e30pbRE98qvBYM6+gCKa+isgXh9HRrK37NyF4
Yfm8g4/+mXQmFIiDSndamuefIlhmGzsfvJa+kxpvWzbP49avsykPKliztKqUOlieHO8GaxK/ybBE
geSNdlgaaw4hSGnCR9pIJuhD9OGalrzSthLe5o05wgzHtSj7dqNcv7oFd51dJUlJPVsns7G2I3rn
4/KiyW6+SUjr+NWKNR7LRsy4b5o+CZXtql3vaTIwlsL/bUSFtvH5//ZaPg+nqijllZmjViuMedcU
Oc0ZG3wPSpFOwJseS3nyxnTy71KkRKRBt2P+1PKp39aUZpCyaNVyX2vVjRd39gaErHlkKUs49KqW
8jPxC4xQYVePqnbt5qjrcbUnKJ1DdWaqLetNgu4f0KqIJQYaeqWDw3RXtFNDIiON9y2RNF/Rx7jE
opTZozmSueJL7zqWGD5FV5ubwWTo5jXoZOWS0skht9+QWxUfLTsZr+NJdzE92vbebIZ1Bzb9tNqB
FWvMSoiHs7/DfsN+cGYEJcrJQ5RxfugUBVvULltuUjebtlNa7sldTHe+Xf108+4bHdqj8KdnURS3
tp48uNqaIpPE2bhzKxezCVvtMaQmBCwvb35MSJJutLmOr/GqcLOW1R30tOi3I3ElTUiJxjg0CzNl
tvS3CM6sZxIi4m1cgKxNPMCvloqaxzwV8/e0Lb1tNmP+gYtE4OE4EQ3BwfubWbTP/jTf5tK/8wYm
qG7qfg1d2+0GcxwhiDVbZgu5y3KhbhfNtsOY13osHMSgwkzC2fbuLcI+dqYmXyqpRU9Dz6nLIuRu
E1fLwrJNXmUv02yTAvRnMktG+xgRehRo2LU+c6SN7wpw13TUKSIXQCgReObXYx4XbeiwANfEo8ry
QHtBf2gmgaYXby6kXS8WoUrT6Dgh4N/3qaOY7cbiCWSYOnWesew9d25Dwm5RPHmifuZUXdmbDO1a
0IjaPRpmY71ERkPVwkUuECyDJa4cDPy/6qQw7/yi1O+7JhFZoHGrd8TnzISt9SfToy8mRRx9rSfE
AFeECxWfVBT9NKRE8RuxiLm1uieIynrQQOTuJceGHVkxTtCKRhz9PJV4y53kWzunDsmpjaV9o5Hc
HCsnUtUW0/aRYDK5YV72+MNx9gxMnd6fo0gvUu5djotEhjFgi/tYLeJHZRafJk6iEx2RVVaVAPC6
4RVHJEyKufokl3n8iprhqa/5ojgTxiE+/9oLFvwz2RgXuxoO9NYoR+uLGWn1IW4nB3cCW0+BUg2A
VduxicDwoRUbBxTDMy0G1sHG6q4ivY1uUAY2t0mXTZ+7uFdHsuOIxNQ4gM6lNzchzCdWb19pP7lH
xDOGrjzWlckTt3EbGVdx4gEHiuky9fYQmg7NBSsuCaJMXLSuhUbWjzSLHP+PX5JP1UbLDtkKbuWm
OtRTeUOWMoGdovDj02SLOtSouNKlmlexz2jnW6JQcxhHHXoEGY3294EmHLEs8K4DkJ0oajjg/oI1
qg5e5c+3NR7E/YLS6qQ6o3uk/zSyhBjEo/1f6s5kuXFkzdIvVLiGedgSAGdKFCWFhg1MEaGLeXDH
7E/fHzPrdmVlm1VZWW+6N2mWmQqFSIHu/3DOdyYDIsBs6OI6CVYh+4r0a7JV3MIBOuySlpxXifFJ
KDrLbDgTM9CH2t+Rj5luvcTXnlFjc3ARjQbubHY72NyF+JBQG/Qzc7Hkm8ZwNJ4zlAvOJus8tUXu
biVon7xPUohUtTGW3Da3DfLDsEeVvHPcgiCFtv8nIJB/toNrPc9B4kc+LOxNxrVPDDPajK/AIlg0
0qtC7EpnCB7A3o5UILX/A3YwQHH+r3aEgrgzfBQR3LvtM/mfcsckxdmKqVQ3p+BRET4pQMM8Mc4a
WMKteP2otVLyVcFpRLazDNuBX/ijo7lvKIvX7eLoybaGLBSrZSm+yRLzIh+2wmFcuUkhzJV7fcxQ
XGBf2wMQUa/NooZ4qj8FcoGNdx+MmV7xDUS5ODcBlVityCupnJ1Rf3gNGjeP3C/bUc+phNfWsZn5
QuL8QPykvPZVmR6oU56kTa6p2z1ImX2bbYDUsLkJPfhuKnXLF/uXVZo7rdW9PehZE1SZ/zL786Gq
vGtSdUa8rMZhUajxvKYrN73QODkz94DWmLtnYRjLQUiIjkNNP+tRZWeI1yr1cymSjGMTpF7kBUNR
bJPM7W+EPBnBPoFRB01jbGvQxt7geE9amf/yqGCfMDYPL0xbrHGTDW6xacw1fdJSGLx4Buew9Uw8
h8QXPScw6shHXQDqi8E/ln2VxrOa1WMAwZ1Y3ECiD1IYDU6+cjWXWy9NIydFtzrrY7pug0rXosyV
xS0d+ZIEdS55Nhd97rR9T3ThntBLuoWs4natdTs7aGmlXT3VkjVHS6ke7GrKv3VbprRcbRvmjmwf
siSdQsvLnat9j1lDr1+D6TWUzmFsubuRKmfJl11V9R7vZ6X1MWaHmkCgUWaxxQR5oxBE70vE8nGV
4IuC1U+wW875w91rkYM+EPlmIIa+1KBr1zl/d1ubNwJOvHZgN0YFUZMjg9wcQk4NAEuuhXHtVi7X
wvRvlRqaqBnfmxpp9OSNz3Wu9NgbUT6THyO3PgGpaep4xPcN8zGzrGE33wPrMmGeAcJcXTEqFFmp
eNM1ad0EaVib8Z5y19zz7tx78p39RwYem0iEnV56cEwt2bV6oDAouMmjl/vmJTMWcytq4vScahSI
Cz3xVNQ83sqc58PY16QNrstlcvInD/nZmR0Y5CwMJZdkFWigdHScMWHqdUla9lTf1LD8HovW2M+j
PkeroaFAXRGUUnGPWnMmBddjy9T3TphnS/7qmTMf2TRFFrbO5du4VMjkhj9SBedZ71+kjyyZnopp
FN8AUVma2/yjzNMnstNQVS0ulOpVBrAhDU4EjegefGY16ZR2855iH30wSJtLo4nNyBn6m99HZDO8
y3saYv1HLiILlaNvtOqoJkXDWln70u+aq7inKRIHkF4VSnHC6Zv65jhqILBdR+zidh67ESZ1ckJc
VwxoFkJMruJ319Xtm4PEDunuwjmETBmsc4sTJkTCYf1YhG/s2sItnydADhEmDwcCgKwOxKCXl7yw
X3gYKH7GYdWPSutFHcvOrtn8a+IwjEkee/racj+DeLQz0ZNiwsFyfy1IXJNleawxXD/LtKMmNPPe
f695ME496TfMO7ruMsL3Ci25ri++gkvljYv2M1HrSrxBn//TGFz/3dXW4lDq5Fr+W+vUQg14cAE7
GNn90wULpEusvRPMRph7+peBmP70b+xTVMGgw9mw45z2uggAZabB8tAV7kMBay703CClWsifaDuL
B2Mx1j/Hzf+jAd3/DdH4P83wdt/tw1f93f8djvz/JPaYrcP/xsv+H+O7/dikX3L96+iOzeG/sMem
+Q+EAx4rF/AayCn+gj12/wEdjP+OugCli+8yn/vX6M7/B8ogE2a8zxeAOePb/cfozkOnhEwJlA4Q
Hdx//wIyX/8cyfV/+/e/ZtqgabvP5v46u2Pn5xg8G3eaJkjiv5OPW+SWYxMEIqT/+2QnboiKokQN
e7wQzt4yqwbvRa1v/R7LgZk8UCzqe69WIiq8zNoyoXHCEj1pVJT1a4KMfuvNCtWeV0Ag4Igh8aW1
tuyx5hgZpXXpLJOZheN+WX5eXL3C646u6hJMZNSoTuV+rLPze/KAtidfsqe7azt/JJg8UVdUTQIV
bcIhIpvsZOaaFnf5PSQ99ZfgyJo7vZIey20wOOZOFRDnwYjQaDlXUpE+i7XBt9EpTMbLWTOWcqOZ
g7bLGO8RRW1o24na/z7ts2JdIxVtkzWqjRI/8bZVldSk5vblbXFTVrwjjPcXzh0R60hBYoGC4ccy
+cnecgqw5Fafcx9LIABmBA5Af+k0swb/1WovnY95M1wk2ak2JP63smfPXd0dDih/HGsP45xi2/dS
guXEqKtDRyjay8hX3N/ObpjRJGeMU/TB0WMKqAT0qD0np1zLDDL/EoMBgc6EHm0+o7k1Jwo8xTyw
3A0C7XuQ4WLzWo050Np9KtwTWwg4ab/hWNSInKTlerY57Qigb9VI8+mjcV4JbQpijRdKDZLk2plD
vyeakKFj6Kk8j5OBX52du7hgKDxo6cnoY77Q+QbRMKNnvk3rMsITW+tDw9xwryfNL2u1vttKXQam
t3FFYgiI/ADxbqaNBHEXhbjMSp1oeox0D+qxBiPrFCHdF2L7kuhcBipEknnMGN9XI+tPC4vpL23U
T4ZTb0iVHcI0762dEnjs/NV+ZtXeHPrJ+SVEt9M0jZmvOhCs8ZOI78dSqh1BZvvaqG8y8HgB1cBv
FW3PdSQK6rvPXHsjWyWPbBAZRaWZHYGpIiC2YkaUslV2xXQitaHajUYdXNnnRD42o8WR8ZrsA9ZJ
ZxqoeucbmogaR/6E27RXjaV/LYFmszLOZIrWlMTubU6w/YGlZ4BFAMMJAWzm+mM1R76dpZPIHJhN
dcapLGO9FE+9qPAbzZ3/soq+flpWSA0Ng+yNMc3afrDL6SGQsEBY6Fmo/TwaPWqJU9ngW1zSHeZ0
84B3gjRWM9fjqqiWVxwp5aZwhpxoSvRGUujJwaXgPADi998JOrIu80QiE81kN90zZl8Lkki8MRg2
S0e5BH8m5XadXEa+gCsZQuBxs4v3biZ+wZLC2AWF5Uc1zLkQvOHrhLLjAc9BehhNZP7lXaveDqbc
LJaTnz0x/WJqxzZslfxcSbHSFK46R0WvM2hnuJVtEGOQFCTtDWUurtDW0COzat1Lwl7iVjvafHZ6
BDdA8ZpzmQXuB7SgZ7xmXti3xTMxC0etIzIxZbcRMsFA+DdM2W2uwJ57RtccWPg9tk2wazNedUkI
EKmnCHagtGd5ZC0eVfc4i0t9B1QEz62sA1Ky3J48TwbBdvlPRxWsRjT4L+Vk6lvHT9vHROhnCjh3
hyyRXA3lebfcMnBJcUwfO85+nkE7jZ2y9i4MoyjOXM7ZVMOFVMbz3IV0qnu3hdpn5DvhN7sqbzkh
3OngN9YlGfi89fMv8DRWyPZ8yypCbOoxVTSY6N0bLzs73VOm2SOJVzJWY1DGaV4zZUFjeE6kE+H8
+BY+gkReznFaZR0GzUyZR77aqyQonXmxe6u7On8KGuVsK6JCjx2hHtvFtdrfzpJ6GMPK+erUOQmX
U9O9OLpkY7JEZK7n8LexpY71j9VuFHMoWnrHOTZTFavG+FgNvT4I3zshhSBAsgW7DUApOCww3tDZ
uflLdl9REvOgDwfh1Lg/QH40BH6YMyGhOpL5IUQxQPDm5L0uTcO3Z0gYI7/md1AWC01Nn/H+N+TE
znlYllWyp7N0Q2v9DReeLPKxqwnVFsuekIi3aRoJwtacNJpXMb45QR1NVjs5ON36mYc4mK4kGX45
6ZgChBy6uCCMLB6UE9KXLUd6fGzYVY1RtKs3mLIfVmw1g5VqVwNnzzUReRl2RvNYw7v3k+xUGi0/
GPHIJFldtaT7mIn5xB+RrYyZRf7upAzY7ZxwSI/TJ/RwDbLhSTfmyMNj9cP06GrM/Ai+jpj7xfhQ
rAcUntZunS11wQC3/JhSVgcVoBt/LsqdkxWYj0Z9jDKzG4/oXGOjIo5tPK9+726KRhREs/idsUvW
wNxQFZNLxxWcFu3+LpIljr17n3qmJhrbu7qX/rFBG8BYgnszlUtymGXe79qxTjjD5RxVRfPU9E2M
KG04plazq9ueLVLX60eiQ+yXwXiYzGKORjXheqSTiwmG0eMWwOK5Lz6UjxN71RPPI99muFmD5uwT
/HkRWw2iEcos4iE09h6d/3WkJuZ4GLoDd4S9p9NEZk7y5hY7NIEPvAR3BwswIfhG4jJztLTgT2NV
YqLCtn+8gINvHkfpvbIB21nuEAu79/HK0p212WOQ1r+l6UWir7g3suRXxXuBmW/4wJXJ1xbLzDIU
wL9Lf/4utGm+pT4XX1LoTujihN6pIFvOg97hiZhc8Zm1ckoga7Dk8CjE8rjguEF+le9rUmDCbO7o
3luepiUdtxzrb7MYtutg7NZcO6muOC/le1pzYRbvwVA9uE6Fj6KHAErGSsFsTmbWDf0aI6G3pV2f
m8J5SsufQY3PLai2aRB81lKLjPISJHnkWYeyHd/Nkct1Ymg+tI/gkohIn4DtkCCRCeyFZHtzLlrD
DWiMfhQNilgD20DuyYNbpEyHtAkjonsTUzbsyVxjyiuta4vqsJmI0Z0sPR6mqY9z1qwksrVudbTz
91U421EP5G6um69yITupN6OqM59RQbx3enZ07PGhH+xH2YrrwAOjZmK6Bxm0Efu2Pga9JeNkbllq
6M5Bo2wNG7iLrHnQtjuGkT5UWbpXHQY9ZP+hznY0rOrm0y8BHmS5/6mVsxn3hLyF/sD1MLWMQQWf
NUaTOjZ+brJ2M5V9EidW6hwK4Zr7uWx2ZaN/KCLe4IQYKkyW5CoIJ9vbbmNEo0aqrFjsZ2gtVljq
6xh7Vi5uneR7uaJLf+Wa/MzI+YtNGuU4laVzcsa22QXj4DOUWkM3k+QDyowcXu07C7yLdGYeLsAK
lpC/1yy4rCw7goUcoiHblgMlmLDs2MplH1r3H8sTbK9bIo5YbaWdYFRPxaQt2fpeGQO/x2Kq33nQ
aoKOureqnB9G3/3VjPpzTRvzgGb+m+qsO7aOY75b0nqqdfJ6XbyR9+BXV3u2a+PJn3oeJXNKHo1+
vonMuKFsZFJT73py0XkTre3oLM1u5S/as/Bpv1CaF8+g+5ZDXnyPeMFNUpiSdWguqqLqgc0SjjYu
SIZT9cWfShNYVxc81lUJv1TV4sZn6urX1W8c/nFrw6FrtVo/TDiEY9fxsPtNJosHiTHibCX9DKbO
dmKhp6e2Jw5pAyTgedD8TAcdta6veHG9n2Bw/DBr5/KcQFWL7jrZjViZM7nCH6JsIsUP+eqIlmGx
EAFZFbZ+iQ6gzPOwdd1HfVUrCekgUrI0O0AD684toDkmlnigh7b8GJPkhpIw/0hkdva46YduCmKG
wbiss0qcaqPvttzIErMbP6PRImJsoSR8gSMw9/XMaNlLTO3Q+hiRWe0bHIfomDZeMYtTSt9ACCT3
Pgje+mQG1cT6oizg9bQ1HZQzHhlMSqKtVP84JezPddurX7QV4oDriZqpds3bgT8iYEyViZOOLXWb
ow7bGKsWxFi1c1aYZfDpd3m6HVKzvY84mp2ayfO8x9KyR/YnjNptG6EsHY8dS9ENw94vKNbB75XP
B8vstLg1FQqQQpCPu3gDyQl69pH5pQV4PWXP7PjNkdhvVh2pN8oDtbXxamcpRlbAADykgfxlJpPY
lv16agDEV5umNIJXOXIPT4HmhrY+eEeQzwQT+vUa+75aN149reHIT/WDVSaBAbNwvEeQk/CIZ8Pb
l15PepY73xOqjETbEweYhPOwvs3rYkQpHuqKd7UaH4ugw6ddLh+ZIpAvEkBUIEuJVVwghyaPsmTa
Jitv3a2clPHQaeoCOC2IDNWJ3dor6xNJl7kdXSaQxt3mG/o2J3ElTDi85KttoNmE5sT0eUApth2b
Xhz7INCOAYuKEwzfV89g14PCwwidfoReR7n9A8wgqmUFoY7TvWbQj9wUn+sYthksER2vsGJ4JPRT
IsY+MpoGSyy6g0vFPi1aoC89sp8GyeUV8p+TNZDIGpTmRTIgzY3mtgRvVZNpiFXqHx6K9S8jq5O4
ZI3FTZ6Ye/MesqIa8StoenuHyDm4J8Mzc+7gU+08fbHOxYo4wO0N+wp040MEmvPaTqz8F4UJeuBz
9rYiqwnRvzXnBFv1Lsk6uUldzbmUmXgppHNHqtjOAd9EzdNafww1z1cil4hFRY8gZkRi0VPKr5JI
SPP+iYS3/aM0uvJpJA2d5VlpRJ2dX60UyyPO5WhGSHJuPWe50J0vVzEZAZqJ5n1y+mQ34b88d1M5
RA1iQY6jdD55yLLPxczkOq5LEgWBshU4iVf1UMF94J6l1u81aC7cICoLFszcpv0wGzJ598dW7CcI
J3E+Jc42aLlydHQhe4/GMPS8jCWYi9QFTtlRM3gtyeQO7LssLHFT6T5ZBMzuSSVPdoFWEsnUCOW8
myJYn4hPMm8Uas5Py5fDw6KP+UgRaM2PgjOdkyizf2sN5BOrng6pRa6qQPn9VLu/MgFdtbsSdPAr
RZ1ei4Mpblk7hL67t4bm58qdfqwV3J2g7ep94PViGyB1pewkJu8cCEd7qszW2aToJH/goc0jTaTN
L57IhUGC1PY1bvazNuaRrRXqVtRW+s4bX5wWyyu/7cQmylcDz0zWbfUCeZeDtWC4zZbzxQQWDQ83
WX5ktRG8N/NA3zKb4mMhcvuwJlbxKW284CpIDI6dSS6SgIC63a+jEZWth+hsFNXvllVHHg6YFHqO
JUOxyRnXUY+1rPXQSPiWyj7YtADxcdPhNGRWasaur+kGwqX+zsNdbO2GMuPe14EQerftVCup/6vx
I10EustMX9pb4zbtteQ17qqWspE85LU8r5Y9Q5NphPEIrUk/IFtCK7T694WI7WTGxVw6683Ni/ph
qe4sUvSAWkCsqp3JsJmT+XlcmllFFn8lpCLhPui5Uf3QOsM+1IambnXf05kaXtUdpOW32AsyogGy
GTfPZhatd7VV6XwnY4aqn5KYS8xvCcbtS7aHZE54J2SG+a41SUvCbZT5EY2o+dOpPHOjL4m2LUVK
Cy3MLnaEZrF4YL2XmS0tUwEMYvba4Zilmgc/wlv78uQC39JCWvjgZ0rWYp0I87Ut6S3qRvQnk835
iVwFOoRKBB5DMke4oUE0dJSLla7aAE+1MxP/y8nawzQGbaiPrc5p39RQiVP8oKPO8qlqu0vaFcsB
zPlxKWiYCu3UZNaLlEZoC3PdoEzcDrQjY9onTwRtdXv7TsoTDXP2sZd07groWyBltPpqJ+1LV0OX
zCtuyMR84lUcTGd4t11vk692XIx+Fo2uOPjyjwx5HoN3cd+ResYOzUmIrjD0UTUM80NK6Xpbfa+P
HHipTqHu6GZwzlzrrbCK0Mkrrpg5b8wI+go7CBTP+vKD2Pgncmsis563cJNebL2Oc5FMyLv3c/Vd
9lxo6JQ2bu7eHNW3L3SG0y5DR6esBuWW7s7h5DuIdUaLSEt87erkZq57DMaSKEhWk76e/prJpbeM
FfB/Xu6d1ZlDHFTsV0xoOrld/WB6AVKLweKmSIj+CPx15yw5K2g/ODW6T6+YOSffcn75/b2mm4ik
JJ82oILXcffc5SbcCU+wt1AuNfo3+zJceiQl3LiBWRSuS2gUYkVh52/wgTHvQJbnZWy7KaIe6/uB
50CFgJND1qlPDPrGZX280R3/y+rKKC9M4nX6uA4A8fiIuRZZVZvWFOHSJdFIutGaOjcHZXXBCKVG
M8Uk6Le5eI/KNy4BbXzezCVqQ+tk5MWjiSz6mbgJd8tD+gW12drcn8kWNhR/JRKBdKU/8dONra88
GQ2yH+u7J3HMXLc2CSzUMEiUXH+JK6uNmcA/204b+0jqzN45LUH66fl7ARVWCQyDXvCitPt8zD8Z
M4AZjDwEVGyk152UPyEpzPzXpHNuQjPSjZQ4GwbtEVXwbmyXLz0rL2nBqx7MhXbAjUla/nTZu1I7
bJfK44KvH4rkTBg4mrc8Oc6VvFGtPpQ2g+K2cou4SfwPkTtzpNb7uZ7epoa1pJ+T3tol5mFd7xpK
P0HdBc8LPS/cDW3XFEjhSxzLm4A2ZtNKYR+4+X8UMOPJB/ajaYGqSvQWG+q0Mg8GvT99YtTqSHpo
8gKk59SNzqIYc9sWT2Qdp5N3ZFxjb2zJfniS7RWNWLkf0uHoBi2bW9DoVExtCAiLM3sKV7/dz15z
dvV6v1pXpo+U/vOy7VpuFJRxm3VugD3x1jAHG44VqEZ4Gt1mwEMfVnOz7OXaIUHUmWLh1AoZAF5n
v9r25cDnDVfQMAXYl5i1MSw7TMSqMnG/KUvfuQJfjvs1zz7NHlrHYg1+I6HbWWgPSI397mTC0N5W
w0VvTIREBJRGXtZxvKKngJnvpz+ABNkEY5v5vkswi8Lr7zb0Ql+VOfLRyXjCW+3i1hx61QIIaZoi
EHUJnikcDsdMiAgUwoeUP1iHh1MQPCL7DkUebD0Bp2cay60ipgeOlWU/J/k5yBETTYTEzHYSwYtn
lxjN4q0zvvEofVGgz5veEDIGanktGys5pMiNWhTD0GRGdVrwOXiJfq0HcSGflnbYJO9GXx7pQg71
PL/1izzrK7LV/tYIHLFMmXCm9pQFQFbfCjLeM1oVt+OX0mHqqhJ5zMeBS3fRXpEsotpmrwGxQx9P
RNxs0IpECqK7SWqxU5/Xsjloub9vpEpPkq9b3GlPuPa2nXaaPNtMqSiB7KMfNLukemXqsCmTVzE/
TC7niaeekesx5x+2ebCbmIp2A5C+1aVjZESte2FS+xcWKptsPBXijYMIrRH94cRSA2KLJ2859ehi
s113gRYq6+o6r+DZQsP8cNafZf/KsoVW766RyZg18MFSy0kOYeN1qCjfe10Lh87A+jSw6qBUGJqH
QWPihuutJD4+opt8W5CXhn5bnZQ+IkwliPmlt1crGtO2jE12NWFl+i8Txpdts5g3NDzrRfSSLsSE
saOGb3uBlU8AmG2OjxUN3jbIAT/aHZsGqpdIy3zj1CbzCwLPB1FoBymQJTOD5peVBTUtIwrHzGvV
GXlodI8ti4rR22c6TSiWk42++k+Fsl2k8+vc8Rro7lY3PZnG+AnbED6GJkfvYtXDiz7b6R6N23pm
mGVXSASHby4gZh8edcxdYYkZGEBaeT/Hh9V/TIph2c19AFijZOzBwcs+4x3WA/p0AnbQrLx6WvNA
2OimAvWGktxyH3MChQ8dSSVAjZ7tktmwS1MjBBfHooxIJen7MNjr2ZudLZU12zqo8926wRzhoept
z6Z5VZJ71tyVebnu+3kJtvi65thYvJcMAzu+h5Ne6I9d92NGAIe356XUvE0/DZE5EBDa6MZxLuzt
XLNfa9QfI1MEO8d8Tue9U/nJlkF4sW9UShpr1rvIPhf3UA7dJdcdRrldlOnZrWOMy5AFb1jQBE81
rEY6GWfhz1KIaczbdQsKTlIzUQrAY7Q0SMh42XL0IA+ZIBfVJU1OhemM+2paU7qQROwRW8onI/De
izzND31PgKshSW8nZyU5ki4eZrwLoYMi8RKI+lDnLeyprbBqdqWG/7Plj20cs9J3uqpE5JjzrZFe
E0vAH7clyfRd52Un2y9jK/P1KHX6eEoburquKaK2tQ+TXR0mAYfHzpKws/sfTLJfhgHjeHvn8GiU
hBsWClW4BNOyvQs0apBSOpWGPw4PKVX0y+o2Hnd3QWHq1belCL7q2d4Z5gTU0c93pGC8rZX2wGzh
tXTKPVCivdH5T6pI7WjQR0ZYwcS43zmqDJUqdd7Ys7wFSoC0yspjlPKvtaivLX6u0FKDzTQ4B1gJ
Ehq/xGDGjj1PMXS8f2bU1BtV+HJ/j4rP1oSS0eHymkoKLfx2X0DvPSVQ6+QlMwg+Yfp6yVP71ad1
1JjH73KLMiqFN7+luQc3KZxDjVUYTp2dhbITzwn5YRgwfVUdcQTUu6DPflV3WWR2x1JzLab6s/Kz
Q6PYy7c1xFJ95QEs2oZkWh74pI30tDxrHiQEmgOWCrXWZEd3Ko7M3JLt3E7rbhIAA4l/qMLUtnat
UiECML5mxYHrjvMBKasWqkrpr2ntGxvk+A+TDrF8AAgX3lsWgIpwNhvgsRPLV/Bx9x2ceOLaRcfc
gbYnQsvFDDF/dwTBbEYSKcKktIyt6kk5l6UBB3115ENZWY95MQ8HfrRsIwe/Pgxkuh9TYd21LssY
JaMcN1ZveXvXGD6TTHVbJhhmNMski7S+3i6a8czn8SpzZjcMthCMYxOMUc6w7FWMxhK9XN6hkYLD
mteZ1k2K01zpxW9X2uRZiUweVZtS6U9I6ll+m9scbD/MLt2JczXm8KWy+YB1oD9oLqShoKnLsC3l
vdZDb2oWxRjeUUWRtSw9+CzkD3rONHYkxieWqf6bbJY3rabAA36xMyZECKY1IyGWhJIOfveeskO6
mvQfkc906uYvdhMzRyINXiC2n8nbu1jKZoHRTjoY3Dt8PSie11G+rF7yUY26trWlCs7UiXCYB3bh
OeysMOjvdmLdvbR0xAD+5EkDynwAhFW8Eujkn/uxcw5yZMCN7pWR86pfsbAED6qriEAym10eDO3v
AerXfjGlfjZFGvxc5157a8tmec/1RoFiH1cGoSnrgFp8GlrjErCpHjo3e1wz86aBuGVKyw/gE6X0
vAhrZhrKCqOwKP4WAUvRCH6XnRVlwdTEnimhMA41lVBeBmgWqB9qinNQmAXHiF1BwUW15t5QoplR
7XWvLpRivAA+cgPYhXG/+GqfIt59GRYw+z7hV6/A6S61oeefbFXkHiik3BiAA2uX9xBF8m7K8+7g
ER4TFrIANIe0JfFyQn5htjGVAqpcWzGeYTw1w2pEEgDMAb/AFqtmeR+DXdqkko/zPH4lTl/FaCE4
0Xpl9uGcUUnAOemjoJPHQD+vqf41ME7INGOr4f4erOY+rOLTA15jMTfjaFkAKp3nXifWoK2qdg+f
0/rT5v0/Emv9/+aTJDf0vxJaHX59/90j+cef+NMjqd1j5G3HIhcBvhiN6N0O/adJkik3eioMy0iw
fOYduoeJ+9+lVq77D9dw4XhjpUZT5XsQMvo/XZKu9Q8TCpEHOsQBi8L/+Zuy6r9SWv2Rf/MfOiuy
ehB7QRqCpGMzw4Mwhg7rr6SNicXNmNtZPFYJsJyCRKK6g489KOYGiWQ8KHvgZuZCvpE+LD0WmIQS
1YcfO9TpPZZ9nSNjZRIy68VAevjcxTQQyXuBpPRWBixE5xKGW1BrQyhXmKGjPTg7SxOwljscZ/lQ
8dkpKVv1rpvjSQZQVxzG/FljoqkVNiRTF+tB1ZvFuYDUF7YdMeEFXJsoUAsdTTNnb40CyYeBCkGD
D036L7/Pf5en/VWO9jcg//1N8mwYmxCQ7uloqNv+85vkuEu/eA0vBQijeMghz46hTslzYKKavM6j
N7+Wvo1ME/jfAxPw9nc/Qd7f1BOuZ0zZuAah85naVdWF/ZqmSfeq95Z/LQxP+2p7tOZaL52vpWz+
u2QOA7XeX3R09x/9bnxFk2ebHilIf890M1Q754DptahfLf+ECAC7pDkU7ck3CucFPbO6raop3iCD
g4IlJeZxVoszkq5Vyh9uJe9lg3AuyGvHfbl0cpdmi/aopxi7/hu0E2/k339WUAWIC+8CQ9Mz0Sf+
57fZLdwWEOfsRq6dNjweg2FpnwYI9Pq355LmevWI8xY4y+DAPdyBlebWnNj8Hapulixrc7D18eJj
WL4OSVUBhtUIcKeNGPs8+6wRyxkPmaeZ5WujBT1iCSd1zojdRz/Ez+HkB2therAvptkWL7hpTGRb
xkRpX6+56/ebhbZdi0TKiu0IVhMX71qkPG1rN2Gj6xq/cM5Wb8Blz/K1cd6qxIPKao0koRTegp8P
LmgPe3PB22BmrX6rGx2Z0pzpSdxqszrMSjPsZ3yVvrE37MxfY4AzhdoT9N6+2qoInm21WpQLhVQf
eaO132nfTc/oeAYuFn9Yz6XKxi22pT2VHZay/n+xdx7LsWPnln6XHgsVADbsoCdw6ZmZ9OQEQfKQ
8N7j6fvLknS76upeqTXsjo6oUh2dqkMm0+z9m7W+lYaDs8YNnx+2xvE1ZmvyWSkN/qOlae2XVivl
nS2MCIHBJDRgguHwwciWFOfQkr+J+a2w3ccRanDDaNruMHR5e9LGsnlN1nratj2GUn+cYuMJE2F0
TIxJU7c9C+FrLifW/dyb0r3eV6xuy6F9NRq9P9DiGttyFvHXyG5uck2Rra8rU727RSToKiGmvMv2
zBoWFny0l2YIvZwtdGNYPx9YQtfXdcXISoeWqVta0v5c92m45xRdD0ndxmd96lSZfQ36BOTJeeVi
AVnucknJg2FR0pMpuuIko2u6K6jfkegg2qFmNov2icGZfjAjdWZcZbSebA6YQUejPEAHto9pmGg6
riK125tWur5VZa3eG5D9B8+GlHZIBnNmUruoPeogu9kgYknYKy/FgLis1zbGOBr7Oo4HpJZSWT+H
bVZBhA2LpnYsualnn8m01MKTrirjmuix8UI1ILY1Kq3DQK+EjkW2Pqa2ms5jpVgXE0h1FxA0tMSH
sGcQeJ9jxH6Ilcnya0raUzrZw8NkdvJrn46r5KVlFzOYL0fW3lKkbmezpQCB7jw4YZRUzyuHwXNl
JDgo69lSv9cxtW2P3L9hI/PpQpeSwapyGDlhXI+KpAnk2Ao/5qpR9/ieGXVXnZIfRjKHNlWvNEG9
iKk/tlrY35daOGtOD1Q5sLsl2yZGifDNJirYrSezmHx77Cx725Etp+3KWgKoPJdWfmxMvX3haFu8
vm2rHdEsoMRDWTm046qSNJCt5ZbnmdunRxtjeKGgNWOlXpgx81pExPdNbcc/bB8HgVqpC9nRrnor
nUNYj53Xgyk5VbOI7qtBHw8LxRDqSWxpPlbG9EdH7AGZvYqK01Koutd3nXodWwyNMZCcz4rXYZN2
cfHVSJ3ql2apcBnNMMJFlrGgq2dBHSbN7Vdvm9lnI+boqjBW0YKFp3APmlncgWAhqyuU83pLDx+e
+9SqTl1TL2dMI1bQNFp5jLC2vaNKSvBqUNFB3IfQuWdLT/NnKPUnY24+Eno8LWmg4/Z7DYlq2WL8
zhnFlzKjvTxHCdDCm1yYm2X51Wp08aibev+0JmCTKOPzxB/LaDy0U1ojsZ7Cx6ohNpsFYSjty9jo
mUl33bWvQuuOTWn/0SWydczZRP5iwVVvOfNClnVr/p6YhkS3M4Ie4XDBSjXWTHMHpBdYEdMSp0Cu
kPHlaUg7mi39Ru1LFmZ7fJdl5ceYLKCvijW5GF0cwrgiYGEXJvC7ttz701NiK6XsZspY8ARXFCAG
hjb2+Ir+YSiN/DRNPWW/2sj6sRmTcNP3erPXMj05TLEK1Djs68Vt2HqpuKhbMbAPFSz9IQZ0O9mY
mwdeIYs9Z4Ka2FFXdI7Bso4h1h32Q6B1Cq/JS9CrQ1w9suSaj6MaSdeSXnlyRFpYoPBDht7VOHwm
ZWnX3gw8c08vYQJ7QLTMka+gBO6jYRfhaDpzCnX9YWVXn7Ifm6O3qFW1oEslc3KzKtH20hTVAe5A
vJB1lDGD0fpS8jtbVu5qiRk7CcrTs92jLFaJr2BDHU7RSW5BDXjgAcdzqmWoSXG1tBt1RrHqdVqZ
Pcx6oYFPNGp9AzGhgDLZG+qukPOIn71RakQIlbiNJTQxnxWuz4eCnxippq51bM2S4tpg6mOyAcjh
kSALk2uxggWnCLDNlVqEqH8brqO6RaK0yHpG2xdnd2tT1S96HCGQ59Yrn5IoZJ+gK9W4NXEZXRHH
dLuB15h6yey7F0MDVhQbSrQDVU0vnzMWUJUWJ9BiFBbDGcnazklR+k2jY5Mr1fK+X1R8KPKQ3/Vi
6h7y0RbfqmqC+NfzrHYlWVq+bSksU0I5xqTjqdetoNUk4pXCMr7Ea64EhILYewWQ9nKQYxz+Ts/h
6+WrCRsCjPxxlQQGZDvs7lktUWWAYoonrzNQJ/YKvEk37Bql9LtYxndn2ihw4nmWDD+r9eQuFX2+
ybNmOIH/1nxJb5O7pq3KA4MgccQNqJx00aiqO0lz/yhixVgPmZGHp7XJlX1GTOkjgdkhs/ukjR5N
sU5YzyXWJp2JYm0SI1oSS5t+9ZG0Vsdanwwo12Fpx+ytSz0o8rW91BNJu+VA1eQ1WSj8DvVZsatT
obW+AQ0g3HdzAfgYyHe3lQoJGkcf1hWEj9DiGFpLO3ts5cQMTCPRoALM6nNbsTcXrNu3oda3L5IJ
pnJHwmWCULBAcG1ytudu0mTFo6x10m5O5TEKcFKlz/xyONVciIHVR4pMmGo6vAhrRR2EMHmnDMC4
CUIYuJBnItG5LaQqP82VqT2ohZ7sWbbXh2yFW+csjF3Yo9DLHwzUn75JlbRbCl3DVHHbFNgl2nb4
2yv4Ekl5zGq5fg/lKPqm/LStnWRmkx9TUoM/tLRqz40xb+vcliZU5/G6j1UOYL9AMHJPIn1IVESt
+1Oj6EFS6xGjvFVseVphzpHqp7w0raFdah4d/jYVCShaeCN0si4yjwm36wWcpbSREkXC9m/bG8HS
NGCoNN7x0POHetDmOSiAtP3Y0NoDQK3Ng6VLVSAhRzu2TZacsjEc3uHJiGOP2uescUPfVSP1MRzW
buQbFKW+USd1/JW0Sn2obASGlQA1l+tNXyAFCxEDKrJ9aMJ0ZmCv6Io34mxlV50wDwpJwD2XfRJ9
KmWf3xTBVaDVmXRSspJiArEAYSCKVXWsrLBdgoqzklfTkqqLmqCRCwk7xnUSJrgKQoWeTg+J4oG2
zVFAdpu5rbOuOayiz06s47VtqVX1jr1fe1gWNfuSjMX0EUdWe8nQ0DJIBFk9dmHXWyAn8Mc/ABAt
7+SKK7NvV+NdL6b1jeHjaBxSTVj1Vq3QJ8/SGP208dCd1ZitTpIO+ek2gH02MBUfhRXXT9rcy3ut
k6HDrAazY5kzeGNGqEXNPuoOWl+sO33sZEjgI9KULKmsho+7NJ6aSgr9diZ/8sC6KGn5EM/LZqjl
+R4mr/mZdqmZBqk85Z96nNTnYZEUv6I0IFzInL/mFiCL0Kv6kFcSnLa1qkLiI8ekpVhK4o+IqY/m
Wqk5YtFPW7gEjQhG27QXN7KG5k0OETbIslyZblPY2W6uNO0gSwxu8xgdat4W7OlQMA1EDuUZxJJb
HEI2aUV8t4rcvsjxmI3eUsR4WI0q4rOrmv1piGikg0XYzXO8WKzjV3StFhlGst+VciqOg96ihicD
4AEDePpC3gKnC2s1+VNC/LXT4+a7EPz0EB3k+yQa7Lsp61Is/qaa7BNc9nsiM7prWDcJi+9mfcjX
WvrsGhI9fDusI8szhnwWe1Jp5LcG6QhG+4rFygNpvQgokGO8G/LQHNWBRBVgdnNxBe6oTI9WPchn
bQyZ67dF0QJY7Kz0S8KJUp/WqrC/qklid4SUzzxouSmqO/TbzTGllGPGWenWQZ7AxwxazKa9RBj1
oefLHPqajo1hkJv+J+zM4SPNp+7QJfP4VvLhVRAMm4a8jRc2CX1PW0ULOj9UJm9d9r5W8Rl3fOLU
KmovSqwUj4hByx+DMeehmNriHkFfgauGscg1ZkN3sCZeCl/SJIsYbsnqd9OyFNqmHnTISyRcPczm
IieeYWnzeyNXJAjreHFxW4bRDpuuVd2lKgWqFxFwQiZTW8Ql6FeaXKez1FFz59Kmoe9QtUDTCOv9
VKHVYt2t5selbYt5m6rS+F4aeKIKegblpiu03jNrrjdKbVffZr2WrwlkkLtBFeOEQFutzhiLp8Dm
Tz+HBhcPE50bJKbo5XyPlxQ1QjkhKVEyq7mqRpGaG0bc4RYjfq67S2eWnyJm3661KAQFtqwrUWvz
L6HM9WM6d+pTn81rA/FHHrHIENPTbazUVn6SSMSXkmYQaeiaj19SaWr9BhCP+ADOovGu0Rinm4i7
4bl06j05N1W1kUPm0i4+Cz2I2uKmQR2ku9UIb1k3er3N1KavfLlbrY+BGVTm6muTohUEWlJiPKg6
zCypds8WJUHlrNUXKe7w51PDAQ2QeopnR9U0dM3RUizEF1X6GtDWS2etaVvLzbpSf4D0IEaviQ3c
UUUEb98t2KfQY48qQxlCxv20NPL6oR1zSONG06TcuuYc3lgZN7UQOXZD4xu9kPJAgHU4VRm3qiMY
CZF8BlYHcbCUDnsure6Zq9w+aQS4EYklNCnATtUcBrVRPhqtkT5mVSzPqKzMRyOpoztTYVF0c6cs
34yn9AsHUR9EhkiOchtnfOuR0JBozuv7Upm0e2QO+aEyRumESHi+KMhiEr+ZBlTueGH0ziUGxzjI
y2jBb0pp7FRJtU+ErK7PDW39lqyH9jK0ifk1xkv7hI8DJS/puCvZGqoy4TGzonA72umL1erZS2ws
62GKsnHb9Z2y70RivLakZ0SOpYXhg1Cr7NXqm3pb9yVKUrktqiugOGlXg//e6UVuYZxmbY1VMR45
HFOzC+8IoGnQOWnYurEd3rI6VM0MsM2nyXUGKZp4k24zn+ib4tXAQoruTqzgOkLtFjQztCcKwvET
n12PTw3Y7jXi3uSSmcudWEw+pZT+r3q5Fi85nDCsEbYUmFHSBmU2lw/DVA2mB9uKRiWO2iaIGQGA
4gKse2BzWUGWWKYb5R0f0zkzRESIYFIfJ1Ykib9IjSxwfTDC2YcplQUr0MXEbUe2UBFUEB9bP9Oa
SWIl2fSfZs+LlwB5PitSR8vGJlbKHEVvCuElUt9Id/HA/s+LKiXDSzNWgJ/NPLuorTWTYzxRUilj
roqzpJa8U61usg8xDpuFDKEclMcg9Wn9HTXkUd4Dv0LEgYEScxDAL0YUO7UtVvVQ6ODdLsOUieW8
pEWIk2vSFCPcoqaNKuwqEUs0iDshys2UraqZrNIJRaICuqijZ3H+gnC9uvHJa39tUK9u7LmuX5pQ
00vvL2Sto4Md1AFGgDGfWBCZl4ykRdOdEl2//0uBzjwE5BH5naJL/gi35dJ2Kbcl3cqDoQ3dQycU
lSQ96f8DJXEpLbtf//N/AJP7w2D9Hxzpx49+TEhn+aZW/MMf+OueRLV+U4UNpYyweLYeUNj/viZR
5d/YnQgTMjv8cjyQ6n9sSXTrN1j7hgJmUr3BsW/T7b9tSXT9N8K6ibCAPwv5nOr131qT/A6b/997
ElPWEDEz/Och2AQPYHn882w647otmfmZnoCp+MOH3H4rC7KQvIolSC6k6BvCYFMy45ittxBzCL3m
MswnuWGFEZCpoT0b7Q1mIikSw7UwNUhrXES9btK15hJuLROhMbt7E48bZ17nVFqOdD8k6u0tZG4+
+Cm6cwST82AqCIRHtfGBi+BWReS9DA7u0yoApx+qB0pp5Ja3IKFHnjWOozZfKTO1qpU2dEE9+Ta1
1eEsxZI6uRxlQKUsBJt0qGBO8Kk0iRJksSazMJ1DOUGZlKevglMTsaFxU6N1TI9rX4hY6A6B7+Ij
T2YS9givZF2zVlorb9Upk/YhowAssdN6Ge2w/OnWWNpTOBe4nZr53qQLvRITB4pZZmdJm4Ovn7zc
yhpeFmUoM2bnso3wp1judHVBHIzOBdfxgtfcn4c63tmYWoogAbX1xvBpRD9OAKIdNGW4vrYgZmMc
HmXNYqVrDafPkEFgCJNxyUCCwah5G1CRVZr25q92khAPEYit4U6oE/1kDsaKlKrB7kp52g4/nGDJ
c6TxbdjyW0ZGcrYpmW6KaJXQLnmiH8L3RCop85WnpdYA1tr0Ii9jghzYKYeYYzAZaWSQ44Z26+V9
Fz33Mv0HZeptWtyOzIDZ6hpt69RGNfVUyQLHqMa8hZsqj28K0kyR0TaupUlBWPaDG42p8msYbLEX
NaAnh3IV6+U4ZpjQcjJLgHry4/Dy0mA4OPJnPai5vPfMMgkKBVKDEiwLk0lzFbUYQ8abJkLUsu3r
FkrmoGDWs4gCZk4scH2oozdUEg2ZgrZCdhYNjjz4hW44DiO8NY+AaR7DaDZIjwbDXD6Zm5SvGipW
3jNWNX9Kdthg8mj0HNqapiGp7mlwQxfACW+ldkmQ5qoDc+FWlhBZxEnXXDUa8pcUgE/pwn7IfgHm
YZcYM2N8YkhgxH5mofHkpSLwgl0E8U0TW9fXHkEIatooN9BosvWJnIp+EZWCPbTAiSn3XrSlyYzt
mA/RD5z0aSHgeGCAPAFKyM6znBGbV2Fsxxs/18smbiZmZEqoCgQUahs/h2tkdzcTecharK1JIUl7
sT4TKcaSLcHvhqh/oQ1Hk9ai9o0hpsaBBHU1dwtNEb0zID/BN5pPKR7qCSyg0dj9+zw04iVENBF6
QlnR5tQIObuTsLIxdRQ7ndogQ/5GI1+YpcYEETn/Dgh8kQbJGhWfpIkhn7akrrvLU5ZiZ/JbBoId
SIOD+dmtvO4KNnMMCW3YWASw2TiCyYmEY4iA1jI2ksXmyq1tyLFug5ln3s9KHD6aSBYWR2ajGHtJ
nYxXq7UqZZ9IGrIFmlhtephrOVPe6TBSxY+THnzNnFO+w25bu1f4YLrmYFwbZ6doBfBMdUkRXdxG
0qnl1kaKsMWpO16kc0LBEF6jSUW5H4dSh4YKC+V0HBbWNptiRJt6lwk7+emJXRqdOLNHMLgEyvH6
JpnoNqOxys/ggW2L8c9sf6vRmpTBZICf90CCJsNmbHPa2jmVtMEhotPcMxtK1Z3UankcWIssRw+r
yiabzVmXyVvNSJGzshAF4SpBvu3WbKwOA+IO0y9rvX8pizAnlE9rNUJGx2HN/RnWXe3oIOepFSsV
dgM+JCO6qkvhW4aoS7/omvVTD4t5wbPNJYKkdGKZVFv6CjqxTMQjo4gIS4CsDHRxskk6NXBOtrJq
Lof7nvBd4fBtu5dGy7tPMWU9k4iq6YiCDisgxKGiVSgVwRQtDiWPRejkDFQEC69RJcGw0ijQSpA+
zEjU/Km7Zr6p8UNod+nI2b0jJNgWvj4pnFJJiB+FN1A2ytTZjelb9ghK34J8RLplPMORZGM19dsW
0f1rwrGvbIAPKp+tjAWKIyM1ZK+lrez28Rr26zZmx2xjQKz7r65tIJbPfbM+SkoYPnYgYTqcOdab
ZJJ3ivksXTcYY439GrbTJ97T6DAYtiocODEEh+rq6KJErx5bzepPU9cVPwMxbdYGE8Oy7aW459Tk
W3zVqV7/zNKM1SZXZJMrZMpHFRXSyv01oX+Y4fVG8zuHtgmwjDflK6JRpgpSqlj3q2X0L1YDndkd
k3m4IBtoJz+DXPaSJRLGlVAb8GnwAukbs+B1uW2C8x1hy4jaFjleKvy5xg0EbaaExYbZArcWaiIB
qEo/bjTCEB8qph6RV4wZU6BYzxkINaVksIeQZfttrAm6JmA1jD+yblgtp6pTOXdWLINdYIUWgIbb
yklzOITWH36eETyiZDFXBJlraceQ0Q2ibWJCQIGU7XyO23iJfKMoZ5skBFN9p8gbOcjLWySGHpPE
sosnVMp/lVT8Wzqg/zep6opO5frfY5lOVfnxVf2pCL79gb8WweZv5N1QAJPAhvlVJvnt70Uw/0a2
ZfsWKGFBVldv6KW/U5nEb6YOA8SGx6RyzINe+nsRrPGvaFJBqZuaKRPH8G9RmUhc+ZNAAwGTpeoC
fYYqCMbQ1N91Mn8QC5kxvpNwREXaqFdogCSBHa70qO4axG7qjdvTglaWXWP0YLnyfvJRTmySDf6W
JVjx3bKjODxHfNrIAd5A3fZHZvWvWPL3QxAXXhpMryRc7ke/3xO8qxt7wA/4Sbq7Z2zzTrFFWO1b
wdoyoWqcGmGcsVWLZwa2hcseyuGydle4Q0Dr7uvEYaTpLu4cjJ4FQDHA6Bm9697gXgcexXVwQ9/2
8k28M/x4k3jAOQ/xVUyusRyHAxalwXkGf3iU79RrvpP5cZiOBeq+PhobdUPS/NtB8nK+iOTJL9q2
3ee++pkEoT9sn6mpH4TDwcx34Owyz1BtxDEM0PsmpiPfj2/qaXAH5xq6na+cDVJnnOf99fnZdk6H
2/9Z3PaY7zr/XXOJ7XDaY3uEprfPch7VAVWt8xo8PkbO5+zVx94bfAxM/Gb23BDJhDaK0/9AfDE+
PtNLVte2neE5DqDhgkXmy70nziPPlZPueq/n92bP/LIdig+kv85n+wZE8r730EgeCScG6oum80lh
qZZwNWxSuoeBSsEEbiOuzde6kXeggg9a6mWaA1ILszfG/ehIWNMFwOGm2w6Ocu7hawO8x1+jnrEc
Dd2evwzrPJmX9pUwVc/ykiOonSB+JiXF0T3jPQfZgBAyUHKv80wTQfGFtN0ca64jdW52ZecNixKB
73d9BqCqfYMJvQ4bujGv/zJqr82cQ5nwsuFOfZ9ReUiuwtHHa039sX6PJ+Z02eZ2gWwyx34p68ZB
Xf+EzB1BsXlif4dH+j0iUMTL4t3MeGV3Yd/x1nIi/gwznCEoOk4aRH5/kHfCE8f2bXmfkAmpDmad
Ft1aswUP4owRGgPc+JsGcM8RYPc4vpCdpud39hWwr1dvrJf6FB/Vk3hoj9NmeDLMi/Rpf1YrwFQr
wVjjgO7jF/I+u0N5fCa7wE2l0zT5MoLmI/MZmZ0e/wt5iG6PPOjZMerNdDR3wEeo7hSYgTbHvs9e
UbBcJSzOcIafEi0YwiHbYQhaPw4feMP0Y3/GZIfOYlr2lCJVvBVeuI8v6S49ogsbfsIrX9L7XHm2
LpfjnscP4fih8SSOgGp2sBHErxIclkf0pUKw7HO7H+PdOBWHeGPvQisAqiz5REsGEm8wlAwQcPQv
6mjeA8rGi6lN3MINwRVfK1Cvo4PLHHnK/Mq7Dhh/8qJcss7V3zwJ4tGD/JUGDvJ0Bx3ElrwF4Y4M
xV39ix+MijCIgyG4LFvVdpCuHLgqeXZo8cjWvRPn8AkDqXf7BMviaXmJyW+Rne6Tx4UkpXTrVwwQ
VMLja3hNL9Fh/mVYfvMtfeKYoY2DZ9GJABaPvimjFwLT1eVRFZ6yXU5loLnB4i8+9NB+t3rnOtAP
n4inT3xskkP6K7sz9hLM/4/SAwL0HZY8JfTi1lv+WcA22qpvl+hkf1Be3czyF/VeXBIb0stuVN/W
Zde7ylWc1DfriMqHPt6ZBudL3inryTr7q2turFe2DqfiOLqUAp/qZSfuN6aL/O1H3FkXLKr+8iD2
d80u3TI1aMhaujezHfWi9qy1/EDtXU3tss08jmX/4yPepq1r72TnId5Wl33qC/fFB8zq3C2er1/V
2P9SPdWLXPyMR37lyJ72Wn68CQ5z4iPYxQe9P3hTEH/gK3MwrTiKi9rJz7e6u/rT8U4NFPeudNpn
pMnaed3zI9AtuziCjoPX+9YZ4Q//CWsbp3ZG1/AQjJKUwN+54eR3+n7yeED89XJUXPrxasuK2hY7
rXSzk/GW7TTK5R9dd/hl/vNmbn5/FHf980JPdMg30O6eTZ/4CzpVuPXdsTlOATI5egs8WD+pugew
Cvy4dSBKB4Q6DPyj94sdvzzi5yJPALxZhy9ed8JzXngAA5TNgDQDy4tjOPom1wPQ1asFywpB2kn7
isD61HoATuWib94YH/Az2JqHYRAB4YZ3pWdu2BN6H+LjCaHC/sHd/gCYHTz1ANoreLoDUaUznAE6
9gGEa9dyb5onBY66u1wSnqIhgJrtic3tbzI4riad6Dt3LA8fkKHqRI8QbMigsjfdkQdlvZY8k9MR
uIbh4IiMMeW8L6Er/br57piZwBHTzqF/tT2cufBHQfucx2jLAJbfect5yHQcNxCuFQDwFeMWoERP
fnm1N2zpr2rRf6uA/D+gfv7fxPM0/mkcz+kj7/88PL39938L4kFIjh5cIE82ZVWBF/X3ulHRfiOL
VNORmFMdKuLG0fxb3SgMhqeqIPhQpZqTCVr8j7pREMQjG6oO5kq/yYaF9e8MT3+vQP8gQubr02YL
cQtWJsBPBn7x5+GpPEWFFGVAq3HoYQcx4aEx/oG1URrDtQTXlywfvRAXJf9Y44s1PA3VpkcpYCzx
VR5SDK0Em6RHkgD9rnuYQoq1btvS3yM2FeAdk0Lxo6Zy2zT3wnVrKdcVCaahIys9wS5wb996qh/V
edNTKYwHqf6qABFJvgIl5cmYr3K+MVvebrRdphuzsekhyYka8zZNWhViJtsivNlwp7JfdXNsOxW/
ZRKTYiQ7C6pVy3hJblInab/zIvVYUmHUu6DVIjrnW6suBjwFCNIPI860rP5ZJ04J+3XBIqUUzSfJ
WeeezYiEQg/7t0P12+rilMnMNpHQzcWrlX3CMwMiSCowV7fEyYTV3gP/Uk223y4CutyXWkPy0R9k
dpgEVM6ietatyJ/DKdCXlb3gVG2L8BmzS6DUxH5VgNIarlt2SWB5d1I18iT2waSMrIyE36PayTCs
TdXiKfPPPCG2Y8FvXpfkHa07UWDgjd+G6BBjdtRNHIIAgZb2DlEouEJcwowup/CLc6ZYZhr0bS5/
K+uXRYdvfyAnd3sWsvD+3Xj5vI07+ii50Nc+wjKA2rLVMRrDqdnIwGdm81VO1h1rLmJ3pttW3Bn0
/hSOeHhhvxHUEadE6SmocBHar9kGU+t5vl21WsOKdw6wfwFBAzQ3NsyZBsjKo2/O9Z2gWQHfpais
enNEP3FHXhHTAKvx4+ajZMcqAc65yS/kwzTGe6IgmdcTBznQ7iwJqmCVLeyDaJBk/2Lq4TYp9DBz
8lgzIkR32vZdnhNPJUax1FFocYtiU+L1FZsZGS0QNBSjEdQTVuN8KaAvMC1vIHhvxkQMmuNosJo2
I9KVQ42SBMOhhdpZd4UJF5HlqprvI+N5HN/qFZNqfsq7kB+Ux8An4fYdI/1dGQDsQAcoyrfsdtlB
i5LFLoX1Pk+IhBeYgbPX8GmzauFGzeqhfEEzTkxMqLo6m+IOuQmbjm2JDRCaBI+eQbkCMLGfvVJ8
FVmyLQt2tHOJgaQEtBkvVEUoBqbZ00wV9eaFkTaiu+OoPNTZfC7+VfiyyZ7nHw8YXQZkDMVak393
FvyhMRWEBGBSTNB85j8kW5hd8cTUzpnCIqB6XNVLhLnJJlNvba2j1qS7heQpZYz9ep0DKZzwO4UQ
IutgxCc4RuSuaLBB4sAgGstmyF8rn+V8T/gBuYL9d6zSEvFnlMZV4F2TEuqxe5lgFbaZjcLzUMX3
axNUpuQWt3wS9IoaYAdTvIP8U9HvW/Iz6jUfMYhrjDFgDD7jwA7Wo6H9ipkdp6V0MLpDUzDz63Zp
/EHGF4IXvJ4baXrMeRCl1d0wRKjyz118X4A6I3vkD3OJ/8L1onCd/NMn9Zbz+IcndTARlFQaT+qa
P8l9dtGq1IuJH1hBFAOkW/CSl/IrovTV2igLSNmm8P75Q2A+8Y8PQRMqVidmHhq31J8fQjlKksX0
dXAyxfQxDzpsyjLSbrtLHnup8bniTuigGIGwATxLXYUl3diV0mtj7lDsZGABOZfUZzk58qmXFlCd
h8ja5LYH7NORjW0tDxym53/+sP9zACbXnS2rMu/F2yNnIvPnR00oo5mw8Ruc1v4c+pyRiOGuJvyA
9V88P7cv9Iel5O1e5Rvh2xJsRXH6/OdXKBpwYE7FgDHRJZPhBkCJXGveACmImn/1vcx/+LEUigT5
tm2VDU1XVIqMP74fkPzPkhrGg9NIR6s07s1Q2SXdtI0AGo0G9FaoHDeFqZKK16lmR6ILVEk7YAA6
u6JsOhFj6fQlI5psSZ9uC0jgrEGU0h3kxYscAbPgno8l5iGgNPKyekijgmXMc8yHl7DCX1Jb+pz/
rp03iEqZydxO86FGEn03dV+Klmxw+19w3XfWBDC73c9nTb421uALusFouRJ6RoCc7tnGz6ILtxU4
ivlgsl9yLEiiIxwOmUhl1GfvYyF2lTwf51tSJ9vYaZp9s823avSc018OcbOr0VFLsbSNCAlefwrp
EmVkucYbq8PTbgEfDWey0e8QlqsVjIlCxT6mUKuoDopJtw8fcS4lFguCfmuWV3YrnOp1MCWdo5gd
Sn1OjLcxaoOpfpH059s1bDL41+lTNcMRDdlnxbq14TCN2kNtwoBJZjTPJ5S7zrz8UuQjOivPuBXy
0uOSJi6kqcUq9pB7CIvZLwOUO/vHUn6ZPAWwLiXWVVP5MWRQcM2zqUDCOo/9dpBhBdyP3BwGeLZG
ekF248nN7zcAiQf9gFfWIgxOSdB91G6nHoF6QCBxJabfRSU5uYWbLF42q1g8I64hRTLApmi7BYZE
s9dVANzZTkisrDXaLg1EmWGDo2UQv4pdvxaPVg43IbK4P1GXaiOYVlPb4pP3up4YL2ha/PCC1brN
1bb+L/bOZEdyJMuy/9LrZoIUCqdFb3Q2NVNTm6cNYZNznoSkcPj6PozKBDw8o8K7gNoU0MhNZka4
m5oqlXxy373n9hjO00/R8L3PrcuZA5RFb0dyiNnR5WKdhhYNiJ9pjOuHgcfme1IJ7vc8+3oFE+sK
8ztAFPQSZjN+HLEHupnlRYqNL1BPGQvewT2Kdk9t4BJYwHe2Ct0n2FtbWF4HzyUVILmVe4flkYpj
Fy2GchsGGfBmB9Mo1znMyMC9dpIvlq+3Y7YNc4fvTAfkAPhrRq/iC81RK+Hwx/roYI9yHzn+WjuX
mmq/bIIwmgaYmDzWnJQL0bIXzwn+Whgz7d0snPvcftSOPtnstaTnHq16H0aPflzCBbEBT9mAK/AS
oGoJyh7DO0Are9+4IVW/tvrbpv8EG8n0Ba+JiI80gSwzEoCRG7zd4LfHNuBEyBQr2LDAiWYjsvUr
QbhHbYnhXVhIJ6L+UZkHt7urlcayvRn4bi0rJfw9NMZzZo9eFhA9APcNrupVVYmLOLhh/Bv879ml
Tj1mrguAuPOItJ4a/9xjSHbmg83EVdg8xIuAB7Xx4CTP/fhg2uaF4fPpDPF9Bu9z1tEao/JaiXNo
GmCdFMyFT/jg+1a+DEvOPsCEPVCtEkb3y0g5pBDlg2UZRwQk1ru4/izb5zrDOsysOWVn6Zq7rn+l
AhyTcLaZW8r3mmjLfGdjjA9PbbCN/CeqXFYzbtMk+kGr135ypjW7wbUBT4VGF4buhfM/AZKsHM4W
hbseRo9L9SaH+GcD17GnO1bcK7wPnjhF3GZb/YzxAw8U1yV7HdAlW3LB69KHJiheKvPY0jPg8J3X
kGdoBkFvC41uZ4sb60DF2UZKiC1PjREfo5Z7bJU9BbAkBkD4fgJegOGjt/Kz57H+aaadTaK+KShr
KrutPaGn9XJTxPnGAJk/5ux9w/bcWP46cvGGBmBY3QtbMbe4BUMIX2OkUkWjD3w+Pi2wDU99+ojD
lRAvM3S0ctx8w07hIpyYndKnFpvLXFmb9D4fvxyOPQ01yGOBp2S6Mwx3D235GBfIJpCczFjdGi1F
N/NFiJMcSPjKVXLtJodkJnvsImT0tBKX02q2KeYr73k0tEs1ZZc/mMNlrLhK4YD4l9gcrQEhmJfS
VfSLGjfZkG88zisRLC1qiNYGyWffaUHffQ6DQykXX1tTbTC4rhAyprHe4kRagRTccSHtYqbaCGRx
z3Mo42Trq3wbITEJ79mZ7gtZbnwwF8Bkjqn/ZXWImQDf6BrjwLyPWDHECOV0Kn3Q8qWDA9xIrDwn
1i5E+R7ZOPcDypPa43LU5usAnSnrrhpM4cSfLxx5Npw99crZcAsWOdGHCBpKeJTdlT3e45RpwgOM
PH6DKxJ+LM/hpJtk65CgW+O7BWvD2YvZJ3BQ18lJZuKyzpxV6u6H5m0un+rl5xT5dUHqzKDDTTvN
m+sHayBR6/SpqVp4EbC0PLFrxwflkfycOEhw0QbmSE8okl9krnvITM60AU+w9upoiXtfG5y/u6HZ
zfGCV6/ewEcDn9/QvXXZLbW0M8kC9OwtbRYPVnVRAf/IXrX3Zon80VJAU60fkBBX07yr02ozxfYq
H7lOWUBR3DibHExioNRvI1agbN4hq4YciGKSvT0dQeGWpfKqV5tQFmC62bN43MAz7kQ1eNxbUlib
dEY4s7zNKHlqc6mOPZ5ejq41tHG9GYlU4Afhg+52DQqwh7QfW0fFzdSp90VnH7T1OAfyFt4kQWSs
1W62zxTNs6TJaK57brjVQ0HZTRyv4voeOllPLo4+xlUe1ldWft/yVO5IkflDvIWbw+H+2vbRSZrH
cPw2jOm6tYsLg8WHEHIF0PCHCYen6eisAssSbFEl+GBeiTSvuiDYlgs/Jx/XHUT5oAhXIbu2MOs3
Tshx/mGgDbcoHOSFftvanFe4rGsXKMTorJff3584H8XRypKkB80OQnq078v0AUILd5PlIZcdKTAC
6DwgmYZb6CBb1ySgIWAWCRzm64L3xyQgTIphBVmA7nLaQvkNHTb2zQzlHmyjG0NN4RFDjHBlABtM
6WOtINmXeOmL9NiZ2JDriRUMNtecSa661CUPX0BUGaBCNPMpcdaEca4NvssxukoX/mjGYkNHC+Hg
cON4N5Sw1K5a+Xa2SjJ+Fyzpct5H0tiAHObSd/aFouKgcmj+mq9sTvxGmH5rQOha+6uMglzFVkiS
AixM/zpephS7PafJyLLI3CTyYE3FbsKjAkl47Zr1SUbVpgolh3YQw/3TGBZsvKjLCrlS2QfBqSR2
cr0wov2sONXducgYPwq1HZdT61i+i7S57hXdFvQFroq4o6GBQaL/arllajc/9tq6oEllR8SL4yqA
2uZmnpJtiwUodWfqHbFYBBzoo63nFl82tiPNbb8hVN+pt5ZAkRgB5/E5YqjahB5Ph8JaZ4Lpk/fI
d4q1NnbcjDvz0jbnDXaJVWQkO+m+Fv59T+mZjnj8lS9czTJcW5O5l3jf0w67neFusije5CHZFiYT
g9bMiaNyNW+G6kkBaShtPu/qcS4fORSIut2Z1DTIfOlM3an6PcqR5vWpmI0XKOPHXlqXTfoSLXVW
jJSD3g/TyR6rhH6I/Ex17DVmrYu5a/aJGPaIcI7Mj3BDN0WZ3P1xqvvvVpz/31wN/5N06eUg+J8b
Gq6/u/j7j5b49k+uhuVP/cvVQLQywNxrwqMSSxH7v9Rp+x82KrNjLodlKKqBAxHin+q0Y//DWf4J
f1A6i3PhJ2uvieHBpnUGORtxGyjHf0md/kU7wjUjsRt7dJnByfDRw/98rIUa0I4TRqRVWzcclFoH
zbdDjcVtGjZsnrMOd04m2w50fxzvU2mmxdbwFJrmIAjnmGOP/DiIo++GweucjuVzM47Epp0OI91u
LuNsOV8E4QOFiuoiqE29poVi2v30rv+FXLO8zJ+0gOXXcHgzENexjtn/5s0wJTk82Mo+J9nZ3tW2
JgFtRkscJOrCDaa65q4aZXwYyHFemLNprv/+59u/Nnb98QJ8U7jsDGxh/uGg/kkuWryghRomlmBh
nl6p1MxO3UD70qprunQVhnYPLC7S5LQz3zh4wH43kHnvceq3pP1Zlc6KrHEwc7KL2/Oss+YsAoAz
g2qCPX5lPI7QTuS2aontxvABHgPTNtaJdIPXtG9neZLKSl28njz5naELj//xVpMn+82v+gtUxVve
a7xlLE88R7JjkAvI5KdftSRbQCVVQ7A/yeo7Um3BdTuaTrub5zpwiW7M4/XgBxCbs9H3caZR/FSs
gZ3a69wP4udAD/m7pyBMkOewQZHAah04ukQOnd0cl1KuuL//dCzzz3CV5TUDAwgsDN+YeBA5+BL+
/JqJhmiKFLALdiCnry1r/O5AmKCl08IQiExfFtXAipQ4nxjlTJXasCA0OudjKjRCABCBfFOVPC8t
CM77UEF0vgaU1V/KzBoeZ5opPqO2nrotfVQJzhtShyBLSs7/AAOP2Db7ne2W5o2PBy4NS7nnY2x2
RtERUa8Jro9J1nxkY6dOFtnP50zY04/KDoy7xiryo5cE/S4Ma0HevTVYKUpOdvDf1pbK2st6bL0z
lar+tuqH8t5zdPBFM9ujyvz5qeqb8rmKyxLeX85S1OIR54JIuUwiDm4hNsGbNi7zRT+pSp6KxQhO
nPbCeqrbUzWX5VmJBoN+qO1nW4mQJux5xFST3Xma0uuwSwaoFxRw7DKVD/c2XNgMRki4YNvIqzJS
YMrR03DyPHQzwWYgaufkekzbM7GT3agcLDo464PefBV1EyMc+TjUmaaQM0q64LYyD0ygEXBkmQ20
ux9HLNrF6KccE6N64+rEhEmMU4PMIGhJcuTLYFE/+/Qh7FDmupvGow4uM4mCZY21U2NRbX9zff16
+7EWudO1WT1KNo2ciP98edVulIyVM+EA8PXAwnuE1ueANmr2bKUUfhlhHgD6sCIG1XEe2BWdJtd7
7gzqibHqaDUhgRuutbEktGHyTSzbgyo56OXbL7yihTTrWVe/edW/6MsmrxqnP2Km6xIUghzy51dd
+tqmKgAJvqgN2q1rG3FiQHkS5hQcRq4gr0g0xfN62OeRRQFfNIGygmDz+vcvZPk5P9+8l9cBJMx3
oH3B4vr13jnaRhVjvmQVMOrmIUj4fClkTTYxvJodYDr3QdZW97vP7N9/Kg8LD48qfChSt2J5d366
jZmWGwmjHwwWdCLW21gPzYukKu+zz2xOEG4RlQPlPIxqWVYF0KGcApVt7PvwVTcTKBcwsK9UNbRX
RoAUVcPsvHSbccPekuPd379Drvtvn5XF043Hm+v8IXsv88XPr1YNnl+yDcW6xAZz7fTemRcPCLNG
Hc4EvJkAOrylmglidOKwQCYBrmMRVXjQOYq1LXl2zibvtWQfC+YcAqQgyeAqkewNh8Y8oMTqo7SN
A07e5Kh1p9a5Uz7bU4OHwYJXlpRteO+6AtNHU5h7L5ePQHSQO2c/BGypIEvHBIPuwUOiIQ4RmEr0
hhISgUd02uR/rEWAfmC1htwHUX41LjQSQyLljRPyJiDu/rklTruFbh7cOJYJarsPzXAVhXBgZnOO
35LAm470H/v7tCLV1wZRuMsimgLJglc4TIbGvW8n5DejicM9DEJG4sRV28AseTI3sXyFUkGx+pzz
l8+p5b6MlcFiq1kK7eWUDVclMTmDIDFa9iDUjeM07W1H6v5LRsSCuJ1lAGtEBF1K6vlYxP04r9Ka
qqmoMrASwlk8xY64rVr6ymph1y9uyGo+CiPn2ml7isNSWxyjsOTAyPAHAiIPSWNgoBkrQSN6VsTH
lqjUkW4dvS/YJJ8LUrfcs80ISZbmJExctedUB9Yikry4a227yMUKbfRsrZ3U1tWut+tkX9YQHxXG
hPVEi+RhbOFp+UmWhJuy5KRhRVUNBZEiCXNOLwpaY67ppXQ3fhLSn9H5FzTgdLsipMHCDO1Lu4mf
yGwZK6GoGoMtf/InJsWmEOSch5KsheFUV3Juu31GFB4bl5fvS5fg+krnFVugMaorlKSez9mp/FPn
q8eZsugT2U7/7Gv2Djor85MHeWENTcfZo5HdmK3xFhMyv5vUXK2MtMXGWmsUk7jJ3W0bpnBHQAeT
jqEuKg1fosyubgf4R+fcpRd6YBZ6DJvJemKMFhfQOWAJR9mFbf+xs4uJ0fjZ9EDng7GO8roGnDJm
l1CXpjVu/eeSM/WadPNwo9x6uqG2JjkaJW1lKLDhQ175cK71wA6m870N3LuI19YX1irWfskVBvaP
YMXAum7s3vgMh3uSF28hp+Rj0I3iRuvEoRm6rY485ryXJiMekgq32rkuK+KC7PLG7vPvyZjIrVX9
6K2D0daUCZW5OM5N0O6KmOyQC5ZrBZnju5Id4kxaeMkOMuzIi7EewnJKkGTn5tSbTKc7JSrjFjSY
ul2KNj7KKjpZZOi3Sqrqk1mMtBsBN64g36WzThYsFGNHrWdf9U/wgu7TOpLHgha8ZpXbHJqFw4U8
J1WK7FdzUC96ZzrkfADXpRHLd4ub/rPhdsUBirx4pA2qPtetqF4YVWmkt9PpqrWjjMkYpnO6RxbA
NzZAhd/Syhxj3Gg8xNMutVhgZUEcvhid6+4yAkbfikhWseniojwlLeTvpJI0xkdoi1xjzQeS2ifl
1di6lPBpHaHpOadkcm9l0YSjgCKRJE/mc0vj0qXnjEQ6vPmZIPUPGrQaVIR2z6Mx2EWmKNZWmt6I
HGpZEYxYmnOLGvXAk+86cQ9VwFbFrEfiYnmQeU9esPhBNBRpBrQ5GZ48+gpt/AwojRzOQYIlRtad
h6aKPqesQtGR7AzrdoC5TZfQvO+jBVdLuw30046W0hTSwzIKXMexa/LNywZwy40u72PW5NwW6jbZ
58wOzNdmdABWUsCcouVXWx2JRn8aPyZYFpdNXZUng64L6Eg5JeCdHvOvxK2zNcSk4tkvwfAOypUf
PWnK+5h0mD1RrRG2hv8eUG1xAuioDnyhMdgFdbAdvIBPRmN8cdk31qV71GMpMZl6fbqOSgclLJEj
sWRvyDPKaEhGvk5AC+gocQd1tLiP0awhhbF0o/Pdr2scl4IcJXB2szgnFKKnyPsWHeRUC4tpm0A2
Gh/p2+R0B4KqAyrV0/lLB5z1NfSI6Wedtkn9Hz8pHVL3hOkhkkTB+RpMvh8di2YRPfveipExvWkQ
typx3eqrDxCHKl7xNWAdm8pxaefYtV1zJi9CW2XPd23bQlxBzHN4AKepTvZ12Y83Qzm1mF7IEu1T
cOfXnk/pwqwWf4nDzZcwXUGse7TGG+p9BTdiGsWcbU0dFkh6EmP2btBJM2zMnBnlskr6nOu1o6iU
ATHZ00KS7EdCQDCfRfDED8+bOzOL0/QjHMvIvpFuIyDJMIzQDaatOicKGpotorxf9xi2i+5L16RY
KTAAlJUm6vDHS82CSLK97ZL9RK3WQ20WWF7LHBxgz2VMgNK6BqdCnaHFw5jDm/I3pPVtwlCzf2WB
w3BX1fLbJyPeq0Jm050KJqqSfFFV4I1njL0imhiBKOMcb+iIYMDoPFffjcZCoJwrat8YJ+V72lDz
u7LGCTOrNJzQ2qUcKFk2Z0Oyb8PlLzLLXB3aUQVXjtNGEPHt/LUOA14H8cZ55ZmqfiXQ2DVrVfn1
najpPlpbeQQeJ9ApF2wVS2BaPb8IoCE+jbZO8XIKw2Pf2hLdCvk4qcTB1DfeAA8MAMFCG9tO8aAO
FF0754o5ka2lFRS0qZRBdZmPJixizzGCpyCqeOvGjP7GWon2S1Ze8DTNtIqtTUpNWF6R1X3PQ8t8
tqD7TavKGsd6V1eSalIkkR+zb6QnGdD75wiwBVUdcIHG44Y045HUI3tycrPBTRnMxrYEVrcZPDlQ
Hep2OaAigNutnqZdbJa3pprle45t4eRM6mIwSmvbzm15GzQjCzBjHoAaxBpvgCYFmY9e+GDnmRq3
MnUwA4IaxdcUR0c7z6dDoPLs7OE6vO1zIU9zQAFElaOe5p2tKC+xku0QBMtJrYWOKJkkdr4Xeh9W
21CAadcY7ejdrC8tOGQ0ViT5V+sxdTRin8XwJK7syWdSIUJ7sCyPHdlUwYQOOwq5YUNCxZ9dKojc
TlnJrmzq/nXu8mVUqVlqDZXFEyTMkP2TorFYd9rltFeNfUBVkVx4Xt3SzFTNOQvYGKSvTeHOpWh4
THvEBS/SXGJZcmtL8W5bYc844VrhwRxL7zJrjfFb+mm7kbmw6GsyR9rfNE4AqYTLTm3E/S3n6CQz
vtlrOP9PoZDPzJj3XhzhrgC+DgxLXbaTae3zvruTtofab7Nd7GP1EVXI9p2Hzh5zxZ/rkUFqcgrj
1higv0ONUjQvGrfxYOLBIJa2NlxnYjUBLSrXS0hYOOM5Ilt5ST18dW6LeTygIvhvNqxgWkGWOiZ4
Euc08sutVJhCLYdirYFA9qnNs/DaZZ1zW8ZN+ogG/wzKTB5sYsnXdtm/GySzn5RTk3Ix4ppWJDq5
NvnUJQcQb09R1biv/WgE61ZG6ksluA/m2Qe1FnSEkWZ38BkMfbkXRr2bfQyDbPS72y4uTawcBNoB
itnevuqF5NO3v5LSeQzEdCJwXiHCq+3/Zh9bDakvHfLy/jWHl2hbDRJrSec/loydyWSezYzoSjly
YrMt9dGyYfd7kg4ZyEnNPb0x6zsS3fdQoh7iGPNflrxTcfT4x0ns/+vgD1P9/X/+12fVl52a7r7B
nZZ/UrQXg/R/roMj0b6XX//2B/5Jt8CGLR3T9jna05VnL5aw4bvtFmbGP3BSmciJFv/Usxbuxb8k
cPkPn3/TIrmHssI/Q3P5J91CBv9ANLd9n+eQ9HGY/ZeCfQvP/M/yA95hn9l2sZIJD/3mz0dr05st
ZUaszY25nuetPadmt0stAIOUe7odtoiwchhAa+nfhOHsstDjq7gXPZf8b2xmv8qUFtK+yTsF0sBB
EflVptSyGZrWRp3uczVt2QaRqFMKyEwkfqMo/O4n/aL9eCBrp74G8leMhbNVUbAUbqv07CbC/J3S
8hdvMBuMgH0F8hi0kuW1/KS0iKrOW55IVP3OxHyzKiNdpptqEyQDDuAYAwfyebdyxYQvfKY8qgGi
+P7T5cjVN0VV+TPF/K9+359fwy/6Cfi2NmUDYuLuipOzbTdM8ggqd2T7f6c2L3/Vn+SshZAiXUKs
SD6W9Yez9Kdf15l0MTB2mms6TfurCsQa7jEf/MaGCkc3JodnqWn/97/eX/1MbxHkfZZCpvB/+fUc
Y86WwkKCcXyKGG0S0e+XJ96LkXFqCGMMzH//A8Vffag+8QmGdAD0lvfLt4amUkrve1SlQujq2bd6
Oo7ifk6ZSQY33FX2iN6vvBKcsOMr5gTGbPNCTcrXb9Nskl51IqTJbWG6ChdaWc7AWOvUuG+72bgp
F73jDBCTWhNjiit946V57f1mlfFXFwV4HI+MiC8ta7nF/XxhUkZWacoJLCosUMNWKor1PsiLxCS6
11e/UTlB1vz7hcGOBtfqguyn+OeXD4kKdZgSPj6SeIbMheTtjQHiVlzestnBHcqYQFUetT1Gvh4i
4V15DtisVVc79Nklc4jZODKAf65R/LFQAMrDNWFI12Mu7DwIw05pdwdEXZvSW9XBzkjnbnyYYoXz
kve9eqRibSwgHks61oOop+4gdTqkMUBxWh/YMDS4t0rMwUSuS/KeBXZjZ+FlU5WUpNMGij4hJ69m
y3JgZFD4LVLoxhsKTcvkRoEjHQ51g31jXaoGAiHdcfNbWY2cTYqUaPVJ+T0mMZCSxj11sRw3Cyeu
gWRS0oQTh77jtd0MnIjCOqHvZTb8TysygZRLvjMECP3Gv7NGX++V1+Mj66w2JoYYN12/caEc9Fsh
BmNpy7Wyl85sgpveZrLEuijrR0fwqDkNWle3TtbQwDtVfeURG5i9x6Cro4U/lIuzp9rmlbfJAac2
iP7LZ3KZdj3yn8K/EMLNab3I+R7QKOmks3RIpCbP209XTt5zUvTuC62N+P9BE0A7d7r5k+qGGfem
VdkvTlbO1wpozrfF4etWV4omz7kJs7fM9iuw3SVjFXvCieEpGylHLqraeZpwHaKjVe50n6qy6tf1
XNFFZBiLDyGs9D3rDugMaGdE2LSYBvIYfifJduTQ8x1md47WRY8R1fTnYAWyjNpyuqQg2xiBt+Qn
tfY+3XIM0/2cGWBFUomhNZVGRhHZUjrNIZ4ip3kyPX12olYcmzQBIklXRn7H49LLt65IBBZATkBy
xvIBpXDvGqN0jyDqpTwmvl4KzOZi0Og8tp8+lqES3tpnR9uT8RwySv4qTz22AmFz5WWBxHMi2fpe
SKbtagfY16WU1Y9JfIZJ6vSEQqomRjxJZZuIa9CKAIvwKkdkzpXj2ltWcONtZFL+x9kv1mTmuZnZ
EGxsDHvFWOWfdpwl43aGz0PdF6BivpKTRqsbkp7dnGHM5rrTHooWndBEDVPppQE+D697tGeOc+sA
S6YNNUl3iDfJnJHPd732PW/CyMLKi5431FkpV3pOURJ1IIxr2rtD5yCA6ZD2dCN3OGVzrVgCihoH
h9Q9iQy/qFkLNnbIpdAtKBZwJHATyktngKbyWDWeCc7J0FgUSxdxYk+duj+dQjQN4yRUP03PI/OO
BszSIGbVZTeO32Ebp+NFNMT8Z+V5AwmkSXhj/iH4ksk1HJD2upJl0T+1bhjrs+ig9Z4RDVESGcuq
S8mZvt0kYdSbt1gF7GfH7Ahfzu5UqX0ISpiCFK7OeG32NZGwMmghFrPLoO+YSyB4Ntkouhdpg3K0
8kono2QJdWe+GEekCBS6lCvYDYmb49eR96UlYrkSQ0JjoVEH5kmL1iAYmpnE4rtkIj5U0VDdH9hl
ckrSFpVIDjfNyrGeHcOOb7DcDR+W08/El4s68Tpa/sKweatc1HXcXEOfleYpFhrEz8LTdorL0A4b
7wD+3yUGxwKExmDO9ZTrWugQlifxKRn9hH/ebHNc7xSB25wTQxrt9YaGN/ch7x3sXcE4ezwFS0cS
B41dMZxgtBbFfpA1F2EvoBdvwjSidgOuTPfQYM+ID0UKKAiOlq876qv4m3EXjtnz5GAgo9m99qu1
0fWIn9ruo30VjjinZFtTAdFOXVvdo7sWMAsgZj5lvasfXF0GV4alSLF67owlPrNCoiqOjC7BZo47
XBkxkVabIkyTJUk86/qxrezwXsbwpVeIkIgNS+0JDsOifA/jJSEE5Xmp85zu2rhuH9nOVVc6mIjG
All/Co2p5+u8bEaoQEUO6bbQu0953NAmkebvlaSUBGMm2xj4xDPudYUltIW639JAtZNioN8hjND2
O8DvK6ik+UMLMcxcOb1lXk7wE5qMsjsTUsE8pK8RDLkNUh3FVH3cOYeqoDDMUEHwkvXYqgGV3+p6
qfYsbJ+ehSA8marztlWMXzSIid73pX0cC/MtZCjbinxQj74JR4M2wwF8VKrfHZ0iQUmleeJKja3X
9CMSirFud0kGJakza/qqmudmBgu/kjRGvANB9XeUkBYHjln9RabC/DUYxUiMULLO6bhFsb72l/UX
9w+QVNO2luMnutIzfQn5QRHmm+yGm71Ams38UNc75On0hK+mXiUezPWsrW2WtVb4JnGUsxkYKggX
CDAfVjBcsMALD1kpPv2hptgYxe0N5zDVlxPaqNem2R6jHSjaKsXgUIfVc0jF3HPYzvWDzf1tzSDp
3xrgV7eFJrZhe/2PNK7drRHEl23bfKIcqY1u8tuqdC7Qv9K9IdJnz/JuhiAd93nB8zhb3qssz7tt
lFEWNqupxzprYpe28lJfUOdp7mj3OLKSfBC5LdFroIQFZdOQImu9QypD5zhldCyVSQNCAXg10A1E
3xWcQvMlTOwOE6uKpr1VCvs69WFmr5ppJngKdo/ckQb+gYHmDYxpfF8KTa7dN7vG2aiQVg+IWPUN
+yF31zU6vGBmfbAdz7oGjcmzRTTl2XdxtSbBoagFcnlbfcSDuE4DSlbUbCzriPbC76r5WEXeOZEV
kZy+vYoFJt/QC4y1Uy43kCGOpnTDoEtDfRn/YCb0PzzU0U0RzJhyXbqlTEPOl+nstkQieoFhnogD
33sikbI0oN0BwSPloMUVWOWQmJCEwlxAuLYYBCisOfep9232/JmunMTBaVMKqMwftInuGMe6M0t9
KqlKf68FnX7w8T5Dcj70zvvNStnyHA+RfhkdQPRyjm+zuWGmbFLWWELQwmfWRnU7m6QkLDWWJGmg
7Lae2hVLI6SPKdZrm23vjniI+3k9Dq1YQU/dMveFFzQZg67Nfb2lju8WIGK0i73iLWq1f2+XEPx9
ckyG2e/BOUEfCf1T6LD58ep3GWiOK0Z7jxn2ooPx3UbxS2fTpdBX01o36hLdSmww5r4XKU8yRAcL
i1V4XeTYb5O6YXPUxJeLVohxmy9GZ31CGcNwO1T+2oPzvo8zBmObHgXOJWO6zqci2Qat4F+mXTjc
R2lqL+89UN1qQis2p+mHmaOGgdLatH0xrxP1QTEdG69QlJvWTajkwrWb0Ikiga7S1dBvZyPAiu4v
KIOpOklGX9YBSeSv8jkaHv0xSdxtNxlqX0KCIwHkDsMaBjUxsmJUxsLRZEW4doDpzpuOKfElciKb
v0zG0wcLJdKuYzehOYKsZ2WQUbhX9MZ8m5DPvp9YlTzHgyvCFW2YBKV0ERUEM2kJzVZ6EOa318VE
bFK3x/tvcc016zxxWSaFM2V7Kx6avPVlPjgbJhG3vLDiVkBZMJy5fwkab0722K6b4KKeve461VMI
4TPEVZChxod0SdG8UphtfBQ8aznThS4ZCqXEeGFmeXCg0SjO1vPcszMsKUr0VmzA7I/IoqIFMkTe
wn22bfWDtzGnzB6W+KaNp+BLESRlMxb2clhlDejg1RzJId61QIDfgn6ULMfKydEXNdbJ6xZBh7fR
MMOH1FyM2HnsiTt/AmxGdbWVXpuwCbON8mz/HZeCNd8DNvQFF7XTJvgdXJaS/JZpuEXZb/wN8lFH
lNYPmXFhvYNmCaWw2o3GZffEIfe+LmC2rwOUGrYWQ5Ozyy/jFKROVPPftdRkaWttxD9qWgCyVY+Q
Cr+oNepuj7rKPtXtjYSKSFIBLK6m7eCE4qmDXyp2aW+0z0PgKbUZp5J3yRMKbQoesjfT0RC5V0lu
U84xC634v+MSwranPThIjtUXT4Aok6ckKrhQ4Rh5D5Y/8hjzOwjKq9iNNFSOMFRvbd2mvFdTMa+S
0OjJFk5eeRNPTSC3MNJjng1RNvLDvS5/89IGy4suqb0hmzD1F52QzTfk/OStGEp9ixt2ePMrgvJ5
TwcS13bZ2FsvD5znTuEZW+cg7/cZbWEdYzVU73U9oIutRBq43ZruT+tDx0nwLMOA+1HuLM4DAKbR
vLEhGj+2tUEaVnFhEh2w8+FOek31lekCx5kXNezz+rGBZFUx/gMQVZqDSS+dBqh2K0sS5lb1rfxJ
vpkYHB5st2DrVAEsr9aJdmrqKfxA9RuPgk5uXOOU13wVy+HLZWRgGQ4Qvl11bNzu4Od3t1HoFMmx
5Yfc5QPDAfXnoaH3EvQsj8vBzYmEt2waEuo8PqgQrm4nAy/HunGi/CmsRPOpc3M+Z7a0qv/L3pk0
x41kW/qvtPUeaYA7AAfM2t4i5iCDMymS2sBIDZhHx/zr+4My6z2RyidW9q7bunZVJSkQAcDd773n
fGd5yyqHZyGs7/NEtJS4bkQsfI2fgRR6BAk0kVB7JshF3FGTUziTEQ0l2v7skiFP9Oko4i+GNglX
RzlDACxfSAO2wR4O72iUN2hDqHbsVpGNyRFhfvJmgIlsMwrmt277qdhrUWUPI8d3tbIIz/hqdJ0N
YAAs94/ED/BLcwHT1WOlDbdQes2vdVAtydKTOUBIFKFrb4cY0fuWICjOnvM8kIg7O9N0isHlDhts
W8Zzhu/bWlmzQZh8k9FXXfXeqFO0CwbhtnmaYVZp24nyyQkaI91GA+PJNZHPckeNy3YRDUmIZFZk
zq1EZYgChrP8QzYpfHaWJoZwNbcVlld0snl7YHpOKKwhCPzqOyKaIZCH1kA151rHHOXegvxN2nE3
u22ChqUX/nThMMQhU9wVyScDU4aCTmtHN4oDqrUyHHLIts48kCBd1x64rVLmBTrGZqmBjCadv3lS
d0CfygDZKe0V49aLTIBuplZZxObRqHTnVM3w4CLrwk3j8zU5Shf1jTXHIWaNYUr1waNpke/NUGY3
TTv69noeNYF5TRr18FUjQZu4T1skxmrQLOfAQWoKsx6lEn7Q9VC53iPRUWW/ViU7FOF4gSDwyQrS
D/qr7/3y9LNAB4PhQ2FL15NG79temlvabsX4HPNDMZq3s1OhKqL9k/PqlBgJJXD9VYuundOKZzJk
o1IuL6vRCHfAnI37hDryQodzZO1+36j8pTPKdaFuX3AuAF1IIn17XbHv6DRdTBlIap97ok84n2Og
KLsw3nIeM6//8cfZDtMMCwsSukLrXa87DevG7UbyhnzkghsRMCvuaTMc4Nd89xxfftD3XX7VN71m
DAIuzTjlC1uho3znSrdFEYrYdAAJz1GgX+oyaLxPKBfLrR1FxvRZ9IVkcuNm+XZ2WveDlubf9E9p
wXA6pp9iK9t599sWZl7ST2SIMLGGrzy2ESyeronZF93TP/xdFX4IIVz8rOAXISK8vY09eFy0LXzU
2GB/g9WfYrNGTmK17nCoYZVsf/95f/PVli+F2R+hD/rYd/dREfVoOksTXyggbWYQjee896zEhvER
auKXj8J2QRdRWjz9ChjRu4+SclBNFGV8VOhBITQ51BQO5YGcLef/IID437PoXFXfiru2+fatvXip
/tcyHv2CerqJw6j9j7f/lcDdv6anC/P+zX/Z/mDd33Tflomi7jL+Kv8QSVLLn/x3/8+/iPkfzCfF
Qsf47+eTt2X+UrzF7//4G38NKH1IoUCafEgSvoPqAJfMnwNK8PvCFRaKUs8WCkklL9i/yKMw+10b
OyQLy7uQYsijrkWvD0uv63JzeTH+9c3/GlX9LqXYEe/WMPAWLk8GEyVBj5rD5zKL+WmilBGtlyUR
iJyYeUj1LPosb0EylrMB/s2A0h5cCc+08pt8jiPsakpUqurwlUoTfkDBiOCycRKhXjnetT6OfRtj
8RAmUUA2DlXotvS0479w0sG74CLOqa/ULCPrNJnjbBzaJB+zhKKEAcl9mgXEotNtsX2CSfKsLE+F
KxPztqQN7Fz3ZWmpYz2I9s7rBlQVtLeuZRfr+Rh3qf1YNq1BImBekfM1hUN+pQiKI8YuRDqLeL+w
yvyVpjn8e3aLYghOgUqbwdxEBOGYD+Yks+Cy9syp2tt+5hU7GfqQFipn8jlJRuaCtwB6/GxHeeDu
RNb346HAdgBSIfGR2k5uW3EW6QgJ2MwjYO5VQseDDrRVwLT3iI0CDeUOobELQ4VCttCaLMGM49dF
LsccgE8849SrNaC4bADul8aL75evEH9u27m9Rd6GlWWK4TGtDRbf3dQkcBPzwWjsnZ2kcbShZ0UK
pSnDpTHBTLLPsD2XwxMDgwq0RdyoeJuFTWzR+SJlD393Z3+Lp3b6lKLxDsntxDNAhBQfG7o32diU
p9nNFbyl1g0pwGIr/Eo6Q0pvJjBuc9YxyES21i8ML7K1T5bn2udxP0V46h/J4VypGh+2Q1vkjNRC
0ayDhAimxNAIFzkwZQ+RTCmrKo/AuZqAFPS5Qp4BGeheQzlPjHEpCyCGZF9Mp7BIDciLfGSanPhX
KnWscRVMkLk3lkVGLMD/5HOmG1ybMKADzv054bebZhi972iQCa41jXCsUZMYWbR3DNbhjZyFvqMd
FZnbxu+rPZY4wBJ1KvGrhDyhRM+MvUX6UYSoG11i56+cxDEtdNA25GhHoCdbhwxVtnNNJgBdpBbu
AeFrsLqZIyCvEXl7O7YlnE0r9spHEpjqFisHV78KRZVfSW3j9GztPsXbr9zisoyN5VJHr5t3XtQ3
90Udx189ETstXvikfySAHsZGW8npvtOu4rSK3wkGRF23xmGKW7zvmhbWV3RU0UNjzYrzSTCKch+M
EXStcZiq77UOaVKQDZPckNgMMD+kXrypCydRuI1t+rmedjOTn7fPnhnhpHrlJyU3QFDgnOctuawY
0Q1IG9DXp1MbpYNY+bF0b6wkDR98TnHQU9AP7yOORekKp5x8ElM8BUun0+i3plEnV1m2IGmcNne+
55FBVDJCc8L9dKZG4JqqH06hsuV9nCXlbdMpWAS20uKYFj5tU0Z8+tHgnNSeVN2RLccsyKCqCPyL
OM8cbMy6Tuh/5B1pRHad9pBsc9e8YsoY+LukTRkLMc+qujNRA59YUZLpr9VgDN9KSWLrsWhRM147
VQ3+dbbMCdUsx/r6VU5a63WO7uy5JKuL36ifw4IFjsSLdSTz9IsX5va4IxCwcmm4G+qhHftcrQUV
MkB8Wi75tu6t9MEia4BciLzLH0fyqsgeodT40hRTce0hhUsoTmvGcMg5ZLkjIHRhmVq18Tl0AtyH
k59V96rtI7oJEIQyaFsi+s7chVoEZ3X55CJF1mctbX8KQkbmpyIsR2+H8nWmtneZ2mw1gY7erqUj
oVdaSzILvGTgHsGd8B6kMAAchzSx9M6x+vxyeVf9XeT04hCMCTb50BqT67pSkkzeOAtuyCjKG8Kb
ivq6buvwyRVtydDG9v3wwIf2I6R2YqSOOkJ2i4nJtlsYaT7+6lpIuIE25fVLbg5EozYDq9qm5hWG
zhZ5SbZTA67RxQTujBvgMvrGna1FJxyUxEmPEQagtZ2YNoVllRlnFVmHHHMKPX9RQeg9wBtsv825
N8NKEsOC5gzTzzrpEfYhxCF6lR+ca3cHYw43TR6md9q3vI62r12Rc+5bqOMh4Ux3DHecZD84Bszo
hDZGs6EJlCxlGZr7lfALyGiy9EAVppFffOKuQUwgdyn46vWkLXFPZzAqjWQphd1gI2uti+a8i70F
6jPOJJq1g5dE+0qn5m04wyTZerlsYOYmdnecBiXKDWqW/nb2NXYw5qqa2I+mDx8zswuvFCOGbD3l
OUTBPC7REJtjOV/ZJEmZG0+GAxJGa5i/ZmE4nMUqYeROSpw1rtHKEnoy0aa7ARNCc5odFecAceLP
ltvCtnFasqWpjBFcACjw7ccum6xbwyww0wn67YsXr1KHwSKQZUUYgKzJLylDTJsw9mHB+Igo12Yh
zRdT4SddaXtAqOAVuXuNaZctZiYOTp8m3BIgvlFHXxspl7NuLE9ASw6F/kRwoLiZ+R+MHXsWGSLk
mlsPbExleub0nWBXI7l6G0exNGALpQHpMLnuIA+z31awF5fgNkq5jj8ogEDMHqaKbeXaxqVP6zxf
DbnHU5PX1QASKne9732YlcMqqjkOreTctQFdFN194d8Isi31hHgOiVq5JhcxJgNvqATvVzRbZ/mY
otT1qgh1auA58Z2PHjFYfHuNt7U5IjQEYRf6PCAAQMLv9tGfRFO2AMUtM32dmctc1qPAdm+XtU3+
ts1d3FRJ0d5YjCSms5yM5n2SoVoAnuLWAMK9CWE8IUVJiVFZNOM6CoP0yZIBmESDCLJT1jEsWQVq
pkeWU28sElEfoErJIJOzhpYkD/vWjDtBzPRPW2Ommh/GBvjepCN7a+M5wEtY8UlrGhoEp3X2VMwH
ojhUvnZ5afQmwAJFzt1MuD0tf06CY4LfKvFlDBay6mL7NJLTMW4d5ZIg5jQG5qzBZQhMg7gXr8R5
owX2iVt40WkYfm5RW9RnqUPDkd08I7cs9bRxi96hwQnq0WKkyzLF3c5KExudKDavG2pTwu3nGpvQ
MbcZWJ6a2VtepcmqNhWbQXKyJtseaZr3DpG7XjOh/phouREEKW9dX6afB5Uz1QUuluydroP9UOVe
ptdxVfK0gp0qCAglL5KEJGHh8NiZ5eKdYCON6vM6nwhvr7TnRM/Z3BlYke0pdP0bq8uCOqMRhhT1
nLe0Kz71/UDKBSNMEzKk4+J4+mQ2+Wi8jmY7pxelyOr6fiSfl3R0nq3i69gzXN06Mi/lc1fmrfig
6n4nI6IPaeFhBh1AtUKDwX1X8weJMNwqAb9GjI6F7Tul2YAD98tP9dFfVcjPgrn3ssjlY3BkKhPD
ISuy+57j5zdVoTntpRsmlBCR/JhAT0u1LI+cGRPQM5YgDoBuYrKeJGc9sxlqZr9xc//jQv6R4vb/
0Zp1wTr89zXrXVb2394Xrctf+Qt77P7h4DdGgocCCaXc4tP/S1ULWUIhBSQQw6YvhN7ov4pW9w9v
aWd4FKZLptzS1/iXqtb5g5HFYoX9IdHlGfsnRSuytvcKQcHSihZRkbiJa5VD4NuqdeYKerdDODPh
MfmEjt17BdHA2bGGlsEDFS4knynsJ48xoZ9Um8zinSFq1MY8E2Kd+6KZNKNF85vyEE1sHVtZKHFp
2px2Ni1ahi86LCK2dTUbl4z8+ulgZouEoKs0bgPkxXBZJouM8DV53ODeZMjUOUGHhCFkb1dM/fbw
KeKH0Gutkkl82Ua7Ia8DFka7Cl5ElaAv6huZIQSZbQV6nfNRSZrwOJIViamayJsa3x2nYcnoJR3z
QW9SGaRXXaixuWhHaovWc1AM7JaSSy9w+G1Y6Ou1r705O5Moi8/TUOa4FevB/4xnn3ycwME5yDCX
bKrjmI4h0V+UvF8bS4+MtwNtvST0MC+SoB1OdTb2J2WV04/cJbYUPRU5pjk6qcuIxDLUtsICZpxL
ShZ/r7o+h7tQOVpsx6Zon5IwtAy2WheWec0WRyQrFI8nMdv1rSxGshzqzgRrRQAdUhpKqnyrGY88
5aFjPysrdD6RMDV8Tmu/vgrcuKfQG10Ob04jI4hKJeyBdc1OKbHExz1AKQFjHuHPoSKLta18lC1t
6eGl0YBj4cAZTF8LrB++Ya7qyqA/8JSP18RSncM/YMYAc8q3D1xFUbvr2o6POmkY4NobNK871qgX
WH83pnUqEdv03vwIy5eglHJuL+eEhTKktnTQQ4hccTbIX2cDX2IQw/qFxVzR+EBIs8aodmE57d7N
5ysM3/dm4J9FhvUp09+SariuFwpm/A3N8joJzae4IyuEqIMCOnHXtuvMoFKJg6PVGyapnnIfRBp7
J6ayggMDOWuNTY9fMOaBKEggWwF5bmI2V+KqOyvHtKbiH0HLiV3eIILwgmgPrOI0e3mzF/Q9E5Wf
WtOjyaDuTJy6SeDHZI604t6npXnnZnP5JTH1UY48gt4wjptIEUzKgAJDaK9AI9sWSXGmukudGPx4
1Ub0QQzPsdFRTcaTaxM7ZtfddwGmwPWSa8fzqvPih75g0MO9nohNY3jRBd1ZFPbNperRyIeIU/ua
mf0JS/nGs7trV6PzkPMG2eujb72Y0+UEIzr1N5ZN98l8dC3CHoPpEZTVNm+4p2qZqV9PqDfwZ6+k
53NMpI+Ef21t4Gv0iblLCIRq58+u3d8Ec3sn1bAzoJ5gqeNhoV2RjwBELjPX2Xk+Lix8NhpFBosl
+mNA2C3+S4/4gMhEzdSGWIrP6TrgvCQROHFOnk42vo7WmVkcHEmIpc21UFscyhaJlfEQZV9EF5xL
hcdxehIuxi8fnymVhRmfxyQT88ri0j3QgfkSuRyHQgDjE/bxVaz758gGFkiDRkV3g2/d12NR7iPb
fzUggvPUnff5xMtBnhuq33xjpDeDb3eoDep7VWc95p6REXcu19gMb3LoiYELUrF2Bwm18Mlt21O/
uPAm1wcSnOxyDiPHliSYHrShbUCrRnO/6flmLtPmiCNcl4i1GwzfnA6B9cruhLiJG4aNDErqdRmm
17HtbVH2nca8ZmzPv50NwZ7ESlAo6M92FnbS8zHrxlvY0RtMqc+KxgMH2/5igiAi5/SRnua+RLLG
yNrYQzI+OrN3l89oEvSwExig5vnKjDFEg74rkRACXMa6qrNLFBevEA1ACDBApOlGcresM/StLPL+
rgbsCTTD3c0Bb7F+oi7/XJParYo8uSuGem9PCM5zeVOp+AoFjhObpzD19lWf3Y+luqQixGmUThRD
6wouvUr6W2EMR9LTtpa+ht2KyiO8HZZzaZ2eFe1L3xOs6OuuucvUfNEb32kmP0yyuRXDmU8kYd/Q
Qag4K+Wk+0GsE+1+xIy1iqthPA/nk1okpgbrspXEV3NSn1DNnlAuonHlxRz0bqpvooqervvDEbv1
s8tMIF1rTkPkqXVaItXWKKDsPlQbBWHQRIe6LZU5QyrHjUfrp2+QCtQ4UGVFRlVBi3g9E5zdieC7
Hp0jMXyHeFDBOS7G5iV33HSD3uigKnq9PR2eGQvBOu37B3tALRLV0JbQC4bptkyBkuphPybNnonq
qc3svYM6m312bq9oZZ108KXJzJNF3eoV5a7t8226DP4SjOXYpmNyOOe0e63xu5uTe01hgBoF1iFO
DwfljHBeZ3H05+JKjXR+ADPoaxNe8GCe2x4BOFJvrCo6+GXOdBM/PkDwuQVjA/+MNNFUX6UBhUJG
R5EB9Etc6RPVwqudVN/z2DrvJgBUEjjzhBgFQ9uuZqpMJd3sVE6fGqZy6N5jNROP3mCRYqNOBhh9
jKhXNKVYfhnrPnSN8+zNDexL90utDLoJ7evcdLtBG+VrOgXkLJEX7lHb6sDz6NjYO0mm8gqB/BOV
zrDRsXk9zaG7meZrn4EzNZ42E16ucgP7ZF2xg01yPDDHZhWMX0BWvAgEJsyKr2ZPXIh2PNQs5pZF
gdm6YP1hToa+Qdt88A/wmLZGD3DGjJ8ag1j5Nj2FQ23dGBn//PTJNFugQSOT20u0zmz+tZNsQaU6
DU4E314a5A5vJ6ENPb7JST5pmjHnzTwe3cG5IPv0u8MOlwIM2Iw1SQW0CJxpQCjLtppSaXhXVvNo
A09lYXqYR3EeljlU9Mm/aYNrL1SPY5Iea9+HJgHmYnz1rBjGaDme49jbouReG2G0r2V8lvjhfdKR
4iVGsm/mZNfZlMFdhKZwKoYtUK1H3we5j+2gJ/esafQl+i5kZ7w+ZXtMJwROsyRTxu++hmRdrh0n
vkAJcFa2IYZbR5FqniJ7mKx7N0T94ka9PA44sOkm0C/RzimUwVGqcx07e5aPtTU3xkXC9yO6kU7j
vrN68zps2PYBxMTWdk4ALQE0tjjUhczw7SRn3R1fcpdUHpQg9nRHkvcOtMO6Tj/LxMMvUTxXmLnQ
zd56LlER02fZkgoCdced+5sYTmKCDKVInx2AtuOMyXaMGXhwGoxOGc2fGDey6R2YCX/t3PCAbPyY
9tYpKznZ5mT1Uo0xSV1jmlsr8pkcYj+dxQrKZCExxmvDomnSx1uJvqn1XPbm8pNbgo2In+fqMUo0
2IwmxoAPuFfRKx9cexcCTwCBs8IbjILfKC9hriuQzPAmuG3umReFKPPxwR5iQaSSMDdTzxedzsk6
eWpq5w7NWfCIroVWeXLgZELb3VoFAkOxa2wjNLBh8KWz9QS2sN9V4dde2HgNFiEn8jtK+mWDHbHR
UvuvR7DIBQBN03V5RFv2O3N+oDaCJhHaO6+5GTiK3+BVcTd9vHA2kdOgc+FADJkFvfSnnggrO8T8
cdWb53nVbolmBmqEBCaxd1n16o0jVM6TIkKk3JKhuQk0ZmMDpa1L+fEtQGGW5le6AkTdlufazMIn
i2PwzTTI+VvXogZB+FoCYuHuQYgMyxDMNmVE2hF9UfRE4OnsSaKklkZxHScQfWvRfoqZDBwdGP4I
JDYN/zLCQRN9v4WMRbXyjg4ch6JNkdYk2QIuHY11VBfRHvLGi9IMShbL7roYMSUM6isEmc1kmPcO
3Xh/rlD21FHLpoyQSaiWtiEdNxTS+jWmITsK+bXt+uGmoIku6yX5wmY0B01XYYeePtfNmZw4eQMt
J40j8aKLyXIO8dQ5N8XY4XQ/ZxjyLcfIoktjMzY4/wNOOYVPoYB8dN3xYiDvOQgkQsqst3WTbJej
jMDPod1510ViN9SAVUd+fyc/RuPrkI2HLJEXCdhyVRHQlDkAhr6hAd46MfjQ4As9rKtWDruQzEJM
3euEVGEcguehynYuzc8kIualv0VNnOe3XKu/4gS8ziPnk8smgrLwRkBZFZ21LkVxkUClR0J9sMN0
N/ffJeFZvZjuG+1e9KF58lgHL+2829OR2XRDc20l5TrJE0IrJNReAP0bbRk3kxu9WJ2BEXmQG6ex
UkJs+xgUN/DvySfJZg5IRqRtB7/nhMHo84hT8BAm6jDWVXBM3bBl1mVc+arjJEOf0EqeMnWLjBb1
orm2UkxYBhG4ppM1LxI9eK286yKkUZhiVG/wppoKjqCS5ipDAnIGO2HjhcWFrBpoEB1ccHfa8Qe/
z7CZDJrYxLUhfQInmJqXQfhpKlgbCWmUWcVAE7waunFmntuali/hN/DQY6HwonTD58hjqRYg3WdO
fjkFcGi+MPDj7ZYZUzqBb8AA+0fRi8KbQQylxdRY/mawqFuiuD/LBLUehctJNLxabQzN2un0AbHO
Qj/J7vIpCeqta/BeepSia5t4mzlvsl3VmPZOpRCRSmJ1AYnM7TnGI9CCAJi+QeJqtrFlnNK0/lLr
YM98xOHWj3t/gLyK02JCrRWeJxI+LaMouqQVth0U0ePJIPaGjINi39OqdId+1Y3y3JlNDEgEZmjv
orObx2KaDjkU3clDQ4RiGpd+CD7C1y952O9VLQgEnEaxHRJit5O1HPyZM/t8TELZ39YSJiKRtyPZ
NUqBVcYm07j7yTu1AcRhhSdHcOy0C9M9xtVNpfcYAl0AKIQplkd36r7P8XG5dx0m+4p/JIGOzovU
JNPMdN4dP0X4HFAFop17jmuoB6u4C9rvgbADcQD6vkCufLMJdiilvHy1SGo85o4VfiJj7AxOUzNw
Rg6UJU7clA7s1dK/RIAJQZvfoLByItowIl4W9tIMZRUbL9rJ5UU2pKnPUMCGxJtyHH0KAmsMD6Ez
BubeLV0LrVpdV1d9PlbGBjyDBVtlgf21vLjA9S2rMrajNalr3/c48dtJh0mBcZD4nFgqdI8a6RgR
FVraEYlHJTWPlIl1w1mI8naaeyrK1J+jJzjL/HteiPgwdSu/+ROZ9/97kf+Tzt9ve5Evxf+4eGni
4k1474+/9Fc3UvyBDI0gXpuunyS0nJ7jX91IQXov9n/+QxcZEi4tx39JaOQfvm8zowMmisjlh/3/
X91I+YeHcg/MKGiuP4U3/0BC80N9+JNOjgtFm4gj27UdEATqfQZbmziFcAeKPqV4Vwp3jPc+cCQq
Z+1tSgyWexHJbQDv48ronb1Vx0c7aaudKdL7LBHbrhjuOEtRm8P/PDWl80nmjBJlPhGs4+lsG/k1
M8leNkc3g1KGVwO0fA1KK0qR6Csj+JaJAUdbLxPmupDUR1N9VwT1xr2fHzy/eFQM1Tb96HES7Ky7
3gVihyRjVSPBWKFsPniO5ujYHYv6M8LmYYXyjS6BHdznvfgzwucfPeb/Rrzgv9eV/78I9iwWl/tv
GvL9S/b60nz9GXPx46/8+QpIoM2WZQsc4yAaAEn8p4rMMv9AHGkqSM8OUjIsPP/5CngmOGd6457r
+D9a8mgo/3oFlP2HlBSN0GxJvjaRlP6ThvyixfyvNwDCBo8+T761MBYRm8p3GjJki92catPaTkoP
VxYDQvhJBkrWVTnmC1GJfdHbdTokWLaMzaw9GX1uqceffrC/myotOs33l+H5uCUZXfi2tyjtfpay
FRQuGgETlwEWH9TfONr+saTVF6z6eAg+x/Ms6lWiquypq11BYd/48bRNXLIUDl1VB4QaMZs+BiE2
97UdhfrMTRsm5OZUQ4lPlF2E1x9c8zJQ+/maWZscaVnQu7luNLrLd/pJfpckSAsKt5RbpD7gDhfk
UBzgfSkROpz3oXC2bRpEtxoZ9tboEvcIKD9dJTX09rB3IeBwlkE8HgVes/rg0hZCwftL49rMhRpi
ssgtl/7TpXUmP51lwGZ1Bis/V5M74mEOk+0YyX4HSeGGSAd5LLTQm9mwLDJDnIY5CxDkD67krRCZ
gSu/keM6PzAqjA3fk0tS6pfJArDJBNrHSmTnQfFtQsR17dTGsAvQx2WMj2dkEDOhqr//Fd4/Uz8+
Gw0yiiUXMIz3btDUBPFs4czh/kCOMldjP4YYH7rE3KV4CpZoP3qW+IUJdP79B1t/8/MD/LYIoFG8
V/Bo3v789AMDdD2EsRch9M3cGP2aRrrwDtpLFEr3IW+OoEcBcZKYcjvAs11N3ZjfqBRi8Qe/wruB
7XILHLUIRGnUg9TBJ//2YtzZA6YsTLEVldHSelcGbr/EknW4Ks1S4RxpizI5axLIL+vZHbOXypqJ
h3KrOvzIDfDrLXHRTrN2sbFzYe6713yw3WIOUnhqXm1PdAd6Xe8UCJCLsEtDNBxsks8xmHESyKrs
MraD6aE34vqeaf8uA5TNlIY8sufGHo3TmJBERQEVHeq5DR5/fwt/fW5/rIvQOBwTc4D97g62oATC
2IRkB2UEpgC7Mr0a+M2nFmyWQDB5aXe2fTdNVXj4/Sf/+vBwvAH14/I72S6q3nePbVnPyI5qHe88
ePQ7punE+5V4l5PVYFTmc5xr8YgeYf4O+nI8jKUXnY/2GO9ST7UfZPaJ5bPerCNcgcdEhWfI4+z/
41p/XkeSMDHHKQS9E8cMqtJ6ZAxJaFIQnVqZzbdF7hfTmWCFvpon26Nd29eAG9p49PxNS2LXjc5o
4Z0XtWH1j+SBQXQJSVSBLkmq3Vx2xMBIwHknw5EIMUuRjy0M9BJlpK0y4q7SacTZ/8EvvNy8t98K
vLOneDvRSUjrPXAlyaTrxFaKu9xpAaN0Q3ewCrq7MBBiXMyl3MlUTvjmRfJlxKFzAAPYf7RGvxVv
81raiskVPSD8GTw9P3D6P/20LMmwAcqx2wm3Ahas27rEnmwm1oXfqocip53++6/9NzeTzRXbAqN3
xvye924hkF0zVtYEMn4kfeTZlGXJ5Cuz74WZFd6mxl63rnQ1nuq5rE5+5ZhnkzPTzxKtuoFx/1WL
MfvUzy5t1wnvU1VCY1MksEXWxHwrynV+wKgZEg7u5KWNQRvJlSsN9eX33+MHeOvt7eN7wO3nVMVC
It5zwRkFE+uQBv2u1VQYm8Y2261bdvrJNsL6vLR654A/EPYrfrpDNYf4czGk3GHJuplsGJt+FMIv
CIR7a7Pt0TpyhkU27F0FqSSuhhX0g/1A/LLs2QvFDNkF77SL6GHZL3661x2GXWNqm2Hn1U38HW9a
wgBh6BgqZ9NNFETiIHhhyAgT+a0yhi8+ZIzTImHa6LB2YxrKE5R8fLj3pee2V6KUxL8zETfQEM7T
40yGxYpYgfEqGdsHFRrpEcvnhSGThDw8xRZrGn1/OdKq/+AM9OtDvLxGFksE+6zghrz9YqKFvJMU
ZCMHnQm0FxDGtseresVJbjoG0k4+eIZ//TziTjnHIW+RrmXLd/sHsmyJ+dZZonrG4km2xlcOHbEG
azS8mmHcph9snn/zeaCzKBHZByhG7Xef11R93jppN+xi7djEBTrpN2Me1bnjgPP1htr5YMFdqut3
S9MyjOfI5JoeQeTmux9UpUnhhQD1aWiVzrqTKkTuUOZ3A0EQ+Kl6wsIi9p26Q4dtDwoVfddBTaER
ZFrXnWrDe9na8Gna0f1gX3pfKKAZ4iCHf4WoU+nxYr291QOaDENDAd/5mUz3weRbnxZG1crP3O5y
bD2gr+Drv7WM+VZSFHr7+7f+7z4ecR0nOU6zvPvvFq+yzhGQ6nIC+J6OD6ZRWZ+x9u3hxDOcbekD
EcjUfmVYU51FiaE++PI//Hlv1xyeAWw+2Bgx73B6efvtyZ4opOM5w06XnFlWXuc7941dYZGHMNGR
kKbvAfCr6zZUx5jp2bFZmEhycrx0nXiSfmVXBcbKTUjtRBgSPvzDX8ehgrQQaMERo9BceIk/LzBu
1sVDbhJJ7XIUODR2Iq4gZzIaEnX9NDgS7kde30a8Vbsi0+bd7z/91yOLQxGLBQnXKYkqvyQSxxqR
LYktElJvI4xbAzDQw2BKf7hMgAXbuIno9a1D9ADkBUEqIe1wYeRaFioroFS6/cdHfy6I8CLCkGwX
n+f7qjYEeG3Sj7VZJwYm6X0LNyMwy/ZiNNIBeVJ76ozCPv7+Z/jlEeVDeUc48NOc4mGgofXzTUDu
HuAFsGyiBzRz6MTvre+t48z7KXfVnojW/Au4JuvQEkbEoMkQ1UcHm+UpfPOUOnxXegMIoG2Orv67
x2Bc8A5RDw4IywaQiRQfeLJOY5DRx0mY9VkDXjs/IrqtCSXjj5wioy+Ha9lavd6QPFMsD2/wYQ7K
OyggZx2uy+UcT0203Bbn3Wk6difRWqJDm0I+EA3yDI7QmnlGMZDC18/R1vOcEocBP0yxKUo3l/u4
15qoubh1j2NhYrBoe+EBIWbU7e+KdKJ6wDRuqk01R85dHA8khBtxNwd7PQgmVgWGt+Gj33e5g29/
XwvPMExSlhYP78a737cp88wicoR+CPFGwWHpliClSmpaDlEfkbERFKHt4iRZMnjhUY+bsiyUuVap
7aTbCa9WC7871FcWYQLZujKVrEAXTHXywZX++ijS2pQ+1SdPIv3Td4u1gk+axYxjdwbNn02aTc6x
7czHWmT+hYin7ODV/5uz82qWkzm76C+iihxuByaeHBRvqKNXEqmb1EBD//pvjX1jHbmk8ucrl1/b
Z4aB5gl7r+1s34K+O24Q2g5/fg5+e2lS4FCgYVELmHqF3vXD/Ue14+NaBcVcRQeWKxZJusXyGJYJ
ycsOzQNrhuH+z3/vX+XTrz8LUu3Y5tUQYK8G1/brH2TAoEKn9CJoMu38rbc8iEP0vKTq+PZt7ll+
R3ZIAIJwBPYSF4m9b9amO7uCgyiyJnnfmajJgqJUN54MyKxEBQ5ZWzANkYWJP5eYPXZ6U9RXeLT+
UmK8c8hfHw7ksDELFpc6I+BL/PrpSzZoMG8q+9Byh997oKpenRaiU1c4xUe50vOK1SplmuObuE22
gGzBArpWv/YR0yNcZYchbIo2+/NFda738q8X1eOVz7/wOTO596+/8n/8iiMjk6436HHwowk2gLz3
MGKyFYK2D/n2E4FkdndGNNGXqe8uYbdHGBPeTsaLLlPAPnwHKg/qiZrr8S7ZyEZBQ2tt+kYPCfQu
b0TCf9u7uvz/fHDonVfWKmMPVM2/fnDuBBfSksVOM4YpsxsS0CP7Zg4Bpkdh/qWdBoQ+Ocwpxofe
HDv72nH011mRC3p9VSPhCKzFIbJYsdgiBr2ITnO+dtTaCEOxG+BXfCojn2ikv1zx309v3lZuyBXn
cInd995y3U9RuTmOOVSDDUip8JzpLWiQmQiveGqBwh1kEVtf/RG7X+GW6jXuRI1icm3v64kH+3//
ONfWNMYA7Xsel/LX6zh5C10HNf8hjIgIKXKP1ae7VuTsBOouVyFrSlVGl7jTyaVDSHgvHCPv+Dfn
yN2KfzvU/237fvz3ffeL7eD3o9fjxA2hpIKFTsAh//ppNtHVyLZXKpyqOwov35rUlr1+RveVX8cQ
7g2JIeNhmgY0feE4f0AgLTLkI8ve4JJKkQObx2uGAwrrRfylbP8vJxAdUMyWOgl4y/1r+P+fD4vb
kn432oM5EIhm+Xcd42sAIXnVP1ooH/AzelUZfSKyZToGKArtQ2wh7CK3CBo5W3lpsRBao865Y1zP
LDkPsPxmWGnsLbUaU8qLcUl3zfpouCpJgrzsDsJUlJkVXcvfLvV/uQ9ZLFyrSYYjHADvLjUQLryq
qIcOSAJZ7gMToQ0lammtCyu/hpCYO8+ljtBL8WpxTR49vMwnjxXzETVz8JfzEX/BbwcRR/qVIxJ4
EV/n3X0Y8uuVUHqcQ4nu+lyDfb1vJ34N9PK2AVnjEXW0QTJr8Tzsc6xwTJSU/RjLtT2Uw2KfpkkP
cgfvN6IzKeAWdaU32rsGQUFqKqlZZHuz9RoFMMaULOuvg0vub1FP36purb8IGYUf//Jseb99J1pY
l2/jBDxezvt2YqybzWrGMDm4PGAPpdN4dyHm50PSiuYNRhMyymYgV9smFs5HZv6jAlvJD9FnRm3l
82QjIvl/fCQaLOIy2QYxt37XedYdW3V25TnamXm8HUPV31bcrwTfIpJ0UYAfIXFB+uKtdM+5sCH6
WwgnHp1wb/gqD8aGyfPnz3T9ZX99BTGmi1ka090wIXt/ArHWH1YQ01CjtyD8tLHEh2wadHfU9ASz
WZ31wVeRPP35j/6X+42RL/cae7Gr1zm4Ph7/8eLDIoqzEHggN0/hHxl8uiewZ9GxVnI9OqWUN/ha
us/VWNc3vbLDn9pr3nDWQl8KWyLWmpi4RovYH/C6HnRWV4XYy3Sza4zjY71GlXvs5OLsrdoSZ9P2
+Wu3uPUrL5pbZRkiKP78hZx/DQ3+8zr6/KzXBxnILvpjBjXvvpEY8S+Hi70HBYS401tNiF6UtcFr
TdzCmllLf4VuspEoMg5h9Mre7CbnVU4KRNFGy7kTaOQNnF5P9x9brKFF5rbIS/arWmz3frM94rlt
e1nHr6sj1v3COuJo2m1U6YLbuEAkEr4GTbkRse7A6Irb5mO3Itov5nJJhz5o28wanKnfz4C26Z28
ASFTzmNCUir18UztRuBWA8CZ+XMZ4dwPS3/9GrQxGCvTVA5TTUiZF0+pQu+XbnHwG0vUxqgpLZP5
DikVqGqC7iqN94U4576t7yNXWGO6BV7+xKUD2lvXY/NjnCuvPljNCklXEOq83CxUOfnJRZ0O7Nmd
lOILWnNzpkJonhjkjD8r19UglPlymdQbkjzWA5oQIEdgVujUcA8ftEaA1UNTTbvVUms66+SqRATm
7aTkWqKe77zNukGZM6CT8TGg22xv6ZYsjUq8y+2kTee542UvN6RseRvO40kFw3JWwkzjwYtrdK45
tvu9jTnpAcuvZV+cjh3bvjGiDEmWjYm6Lwdp50c9Tb1z9Bolnrl4HIdjc71QeUNEPU/jFczQhdF3
OaCd/1t38ttKihuS4/zqVGQ9aNOh/HpD9kMIDYsjfS+dyrkQitseyA7meUFgcecZ6CG7bRX9weEl
fvE7rznTPzp/add/m7XxB9zrsO26+KZtfh9Ya/ujQQVMEvtW99OZKJTi0gKI2Iu4ui+ITD17RfiC
Z7VimlqMNyAYg9MGyRMWpJ3sCxROzIEq9ePPj+v77unfn4oaJ4YRg8/yXffUD5z+gylgeW1S/xDN
ihF3jsbHZS7EZ9hw3eHPf++32oUTjk6NFyzGCpBY732jfbOUbTguUKrJMbutdd5cQMGKL/GyQJYJ
Bp6Nwm/vwSwVZ2Uk8WF2uVzbLKdCk9I4MNeWujQfQ9Jtn1Ht1C8B4Dxo9FF4B8GBMwLUbIQRQbPU
sZVj/+184wq9e1H4FIZO6FJruLwqeGf+ej8hVg96F4vuvndmgjg6Pxrj8yAGIHvxOM3+LtzK8pLj
fVBHW3jmZeD+AwoyGzs56MDRd2sR42VoNDriDPZlyPpTVN0XhNcaKgGWAEJriKN3WmW/FU1D3b20
mAF2IN7aLqvsfvo4tv6NlQeFPOYRYZKXQSms/1XTletTKa/CQEAGIfi5Pmo/l6HRHHyT6lsygSpo
pUVvV/UJrMyk9h0MFLEHSNeZcxGLdnpMcJuPiEvj4HLtr5PMtUcnAKtadAiPzSK/9UR59YdauI3Z
53QS3yIifgUBjzXesBDeNkZKf8RoF1aO8S+1Aemyc+JxuzUNozEC6vm9GNqN3zkgxPTKEGb8Vo4t
iVj9XJS0U6V05KUl+xcn+cJaDw6oF9xD3kNEHtsVoox6MfrNhybkHvy1riVHWujo4xxeF0woXdqC
uGp8gWnI2tbfi6maVIpFUGDmwW6M4m+FEEc0ZBXrk9NXor0Ah/S3u3qUQL1abfqjtnV+57oc7Zvd
m+u1dp/zLqEg2pQHb2/Jhf8PB1BMSGcy9+lUVzIjqJmUIkMPcZC29E7MxYYX35ta65R3hl7CqwOo
LgGD2gdtySt+ImjgpMyJ7dcZQlj3S1xZyaOCLVinpdM1eNQag/YwB1PxSiQkXnB03eLR6iagERaO
mbu11aSlgiVWcMXDVp3EWgf1Lu8iayRi2QrXvYLB4B74p9ADgpLB8G6GeyleolEi7w/yqLys8VVB
6oxF+4KgegDYtkJHeUVyO6tHcnrb5YgQV4/7DYb196amdz0XQBWH/WaUH+5xmQ4frGICpp0MbYuZ
SrqjOjAtFyu2KZ8pGTrb8QbKwtbtxeZjUPOBvCOQ6FRC5kUVJnp4RLIsnNSrtvYDEd4T7q+Yi0CO
F3hXLCY10F4a/WlXjbiljn1d6+UW9ozDP2yaeWSqB0fjADk7rg+d6cVzy2t2yby22rJAEvL5qBxg
JsQ8z8Rc2KsDRJe7EVaenqPirvV9kv9ys1bPLfkURGLOMYmkrvJM/2KZPkRbx7Opz2CS0FW7RhOP
ubYBRiE/niPWY1jT6luzRTleriWWfGuvX8XRuDC7j064LJlmoC9/NHiPrqxWuyTSskdvlzIdjYdT
QpIjqI3KQlTsVoMD8JVJp4/Mr2/mVDOQNQ/cethUpPY3nJKlGA+FNWzRIYxHhFSK/L2TBD/MoU7X
QpOHsVe7Pphn6eS4MatovOWHROrMFVvPc2MhUs7jiuzc9orS5kBZtqydkNBmhEiyitFsQV+Fdkfe
XrFSWVHMEbkTDu/Nu94JGoxhBaXsAaJPjuFygwKDsxpA+C4fVC8gHAknICx+S15gbfjOpZVb8DKp
Sn8PxhmY59AtktgxL/bUwdVgvE8y99mywe7x1A5O1vjFBwsapFjoYNcsqnfaneUInD68TtG2T3bi
6LPt1vO813qsPjZ6jn9oZG0f/WZshxSyKWgICFFFcIOTDzTpLHUc7IutbSmZ50W1qV9h3QE6Lok4
7Gw9Yero1EfQH8V4RLyhEfWuljHZgnU8PgqgB+X+mvbXPJbcMZDz/bafAHTyRQ+IXagYVxdoBlG7
K26jpBH/1HBJ5H5KMGggdcBq/mQDBLsQfkzFJ3zjaLZtV91/6dflV0s2qHjcueKc6IKSaoXF+jjt
hyCE1a6KCAAV0H8eoBDVc1YsE8TtQMTTkz3M0wejYN2mCj5nfZcMter3E/MC90MCT+onVzdobyQN
lktYQOl/tMjpxRCETeJWa6V+eN6oGDebJRZ7L5om+0wiBdJ8EG9j+FwEiZVnREZr97iuPPrHlYp4
2ddiLfCr9TK4Godb74zjdD1b4CvA0c9DBzKHbJqdF05yu1uxTs3clJgBD8Jy0LwXEFaabIgmirTY
JkAEsDrvmYBZGkaGpbyCMjxvIjZljFdQZkEXZE1jDXh/Jhu3HPEQsZ35RItvWakIi/VGV7YXi+o0
DRIJVWlqDczjzZVwnMPedl+bqFPVS25VvMpnoZPxglnBTKeW2pSKbZpfeyhKN6yfMdk0PKNA3Grn
sSll+HkhT289NraNYXvr1PoCIb8EmSTxFz4Az9Z4s0wEc7RRPkds6ZsQ7/cwXbnfA27IbCItidqv
JhQhNYONMqN2pvyCeVdq3tGV+6kk8BupuwGcdcN9QDBrF4jpWS9RbtIwinS8Q4VHTKVYV2xIzur1
8RO7g7U7rE6f/Cjr+GridgdGlMyHIQ1bGkoLsDqH/xecPv15XYL1xsAZmbP4enrtRlPwFpyoCLAA
bhjpgd5UDN+Smdn3ppHUZY0egNjWRARguOQ/8k5iATINf7YGXu+2AzYpXYqPW++J+kYz997OYxwJ
rFyu1DLTbKYv1SSodWLhA/Mn3hP1h3X1USZzi6Uj4rLeN4gLkS9LD6JRRYl1s0UdrdpSR3OZGWGA
s4wyJLw0tAyrz0Kt6y2kOHazRmCQ7EEmMSBbGTBf8mblRdiyCaEqqBh4ecqEz8iOpiUNA2Enr1KU
2r6XrM3Km7mYw29o1xLCWsGXlQDUxhYw2lCMEnvtML2Br8PEFswef40u3+A+llG/X5ZkXNK4MyoA
da/VlHqeEdtugS/4jC3MTHthrPU7gcr2W+SIp4Knhc81zA7uMsswYJoJgD1CNiFLwO5s7ynfDEGr
1yk3kj42UM6dVds4ksOiIXCltZiXR8m6WPyNxJYnKGZyQXvT4dWpYiDmcgCSDqYtji8TBDPrRIQz
18Z2ZPEBIjIvEiZx80n7qiSqsYAlx50iV5KH+y6poOegajkzk1nPHYil6dkQBmHtIjP4P6K2XJ0D
NZ9lPxlrjLqU5534LemV05OfsIgCD0yWKiIdPOXELJWUw4rk7Kudw5AOT3ZScuG9CuULmapssxUl
7HJq7TZaDpwaodqPYgkJq0gSKAlkDE3xKddwztMrDOJpGDw97vj8YCIDPczpwEEOvEBrxuui9/ss
D/rYP0dtjruWBHuLhWAMBG8eYzO9Mfi077pQWRZ8rGu2eREb1T0WMpzzo92HJWtNx8N6pgJHLoSL
Vi1tdWklh4q8dXOMRTUxgFCqDI5AqEO5t1iL1me+YJg/d1jczwjQcnMHd0GXD/iJgxFZn2PZx2Zz
nZ8MnTx9IZ/KtlLfxoSyCFKv99G0sqCUCjiYX9lTdGorJ5Q8o5X31tB1zCkh9j7Kt1WY8V5bwDFI
AfCL4eSrhlTAfHCiLuNh7zBpJ0Uqixmrp/SuxPVSvBWOjD6IJIaS64YzSCjXF4P7mADcyfldYBXi
c16jLwCTivix79t6PJB6yjkU93W5nKoB7+dnm1VZcQp0Wz5MoHGHG05w5jDYNtd7HcukuXhkzqBu
Y0WI9W4ddH1o8H4FoFfMrG9rnwf1Fi+1ohbu/UqcK3Lg873LpuGxHAYqjJL0X6xxICbZa1dxqW/L
BMDXzUA6d40cGn3TsVMzaajQxaxs6GCfZZXnyWdueRQtFZJYNFdw0mnCqsHvDoBKxI3j0mhmS7CF
0R6sir4lCogmgncwQKNC2wv552hT3ogH7YI9XPHue51j8KJolP05bx28FrgyQv9k202Ar2pwIcT4
CMb2NCw5yBWiy4AuDHZhyBddvSsARvNJ1ihsYM7I2nyzK5Kudroi9Ra9KfTQta+5hNbAKxuDazwR
x+HBECFh1rLwlHXxXjsbeIJmKoYfhb+w+FoJCyaAxAq9U+4a+c1bNV3pqvsYodTUYVslx2P4sY7U
b+euEnN3DMo2otEfVkJNNBCXfm+ReiPBnZASsoOoNl/TdCFh+GpQfro0RHA/y3Yy86UxV11sIP3x
9fo06HSQGDxT0sT6j+wrhxeHO7rKAtPXArjbqsnfk/FqY42jFYPpWNUKV5dfBWmtvOk4deRQ7KcS
ZSAGrOKnJkeiuRnmAZBk5HneZRIRplfb7/vqYtWJ1oAXxBWlEaMACTm53AwAfotibbLmx0KTbXeY
pN2+ObUiwLqvfLu+4eydnjStBIkXtQy+D612rIIsbc9+IVlc3lRT0Z6Yc7cp9YnTsYD07OgtwXl3
X61U3iS0jeuhILEmfk0mtH5ZbHr2FYo0GHfPRF91P8N1U+1ewTUfj5XVk840x755XYq5X85slPJb
kizGMK1dZ/QByHiuOjjOQD9LipOI92E9R8uuSkxUH6qC+wEgXFu+zdAR8FI7I/mFq8v/xmtcvrSM
4hKZSez63ytSG0DeySVkg9yvL8ztyudx6Ox/uCsaqPVUSO2OMIfenCnlp/K+6Ie2wuK7EItMgMGJ
2Djh7bbQoj6IAHFsmR9ptT6R9hfZmet2EyJpWV7BSM7guEcsD3iCGwq46LY0rRvfRjjp5A4TEwyA
yk2YGYwRO5E0dDUYeUz1kXrwZJj0Ka8DfIk1y8cgWxnbEWAArDwzC3bCjsclHywgF24uH6mCmtvW
j635toys8JRQx7l33gbgk+pZJtWjBeKXkJfFWtYd2W/6ebAJe9l5fqG2Y8erJfrAlqcd9+DqGowZ
BZEoOKHXwXvomy0AJzHDELQt4DUnnpjki4cOdE/WO7F6BUWLOSduEzBBh3AJ6IfUoOJDWQyUA64o
ekpMGV3KZBu3zB66wk/h38HFp7x2uotfjlWUjShIOJ5Y5J3iaDUxY2GmQBhUF/9edabDw1uhTEq7
2jP64CsijuyttN8IFImtFF59d0F5ZOvLRlicnzJ0qG6vYykgHrpytv0QuyJ8JjLO2Qsn1KhVepdT
P4h6Nd0Edr50RyyrORspkkq6zC8dfUM2lhn3fjc74lC24jr2RUYZRphfFsIT+C/C40XvV0FShwU1
Y25m9gx1st6G5txvTSJuAvLQmJMn7czEucrzp1HlVny4Yv3OIyzxKavzfPlaGgYMRKmG1wx7VgHD
Q9klontNhtlK7j0REfnKrDpi2I4Am9dkrL+MScvbiiKLsoGYiyhr8Q3T2BRigSTYRznUU4uK+TzW
be6eo83H3WttLe+U4ZrFeFrN9cy0xNC1lB80zOe4mYOxvIbQ2x9XetltP2lKH1BDfW8Ofd2QwkCQ
Wf5W1zBZD6ukn2LngPI+s+K8fuElE4Ynds/ufOK2smfsK4zNbqyg8siEBmj0rbTaMAdlk9dbOg79
Wj8465VSI41x/pEOU/lU2JhEn/I+r0qS1Nu1PdUCyEPUdF59Nqu+NolqEpfab2H8OixOFKRXZ/1c
afAu6dqt5BvNokA6kJTcrSm4sSTVLdMD0pDQv2RVhD3YhGVF1KPHV96tauBs6MjuHAFHxF55GBHJ
8W4K1nm6n2aD6h1hzZRpt7MqOBuLhmURl/Fwjkba4YdW2M3HtWvqN29prsBgz7eLCweuSdIxkR5L
YSwWVI9NHT4leb+lLdshZ9c1wnpw7XnIARs5o3ju3Um/9Jap1d4lUfXcSc5/ENJY1An0E25CEhjo
oKGdxR1RdTn3VryKW1uOdOz5sPT+JeB/8WViVVrt+lL73xJGfcVe1nnb3/mEKSHA66tiS0ub3p6A
kAZyxcZccr1JktU3Tz0JbCQvtBhUUsUo/rOWUT3ecEfCvnEsArO+eGqUn52tZBXZ8nD6MChqMv3y
aZv1mZD57q4pLRl/HCdSYgiILceLaJseBz81LEjrRTEEDAm0Ie0Odag4KlCnmK1VJ34sUUgm3+rH
9U86+q499n2DjTlYN5avLXbibwupFSOCdie+BwnLwJeP5sZH4HF8Hqj4TU6GZmA9of3zxyMzo2rP
ajqnXFuFtu8cY8dbVrlAw1Mvsjxy1iu88r0ukh+o4GZ3D+u8tk81SDnM9FC4Hss+gKexMioWtIR6
ptI1M5wx0y43ozQkRomIWID9vCX5hGN7G/TO4hsR8tKBEeeHQRe2Y+etQHNUkfyBxMacY0F2DlNB
BCwijzGf2cbJLDqtbVd3qv28maZx6Ze2Kn80Ze9+qcf1X1GACoUaAfFWk845DBNae1wdVFmWUpfS
ViS+96H6yZBbR0+gQuHnBLG2xmeP1xJ5fwhD2sNoIuyrjs49zK+KDfzFno0rrkVuvKaJFcvyzmvB
lWZajIWVWRW9DRx7X5+JO0rKLOriHmU5OXlmt9Kmv6iNScYlnoZVXvpysO8mr6tetNfTiql4A3Pl
daSETWDcjqM7xk0WVYSTZVuA6f/W7Zc1z6A60D/Sz5SPBRRUd9eD3ht3DDCiO2zD1XBhMR2qQ+nZ
rb7HNB6N93a0BYAD5o0UqdUZmultthrIFlusx2NXohEXvW19lSHPDVJLXRypDduJWUjf36FK3ZJz
jiC1plawtuCQLDUsHiXESOJWMC3+dVoBQ4WxngmOA0Lr6MFuG/w3k+ng38po3cJPTC978AteJxmy
VHIYTnzjugcmEbtqn+OwWi6DsALrpc4921wm15kBKYgmTM4greolK2KSK3ZxpWLrtlLLSOKM1gBi
c44yc7O0FKdeHyzU2HhUB2oIObtHa+uuWa1WIonD7YfSPlNRTsxRjTs+aOol56SlS5hM7yRU3yAX
YvV1UGhm7oGvaHFZg67/DH8++oYO2C3Tsp1KMABigD/njcXTQiKNTu3RVjQLY1NvN9g7J4KHCi9I
x5G3OQyNHtnWNgB9Tx3ZztsteIjuk7FDXkq68Go3U0EXs1cODd9wgn3bkAY5qi+JGeJPUbtexfE5
s6dM0gpuzCrVtm+og791jSy/2eS/fM2XWm1kPeoc9U0oq+8M9+azr2cnOox2DiGjSwYAWyVM+ReM
QqAXKPXI0dL8Mgx7S2LRYvZAZMMTeKtSfwjGs1s70aehsc33phqn8awI4AVn2Ui7PvA89+GxqJiN
s3yaID4NTUNIQpdc556MhHV5R04D51O01g49cTTUXfiVXe2W39It+kDwamcmq6ht2vi5R4MEDm6N
1uVH6G4k9IKPSMhE0T5C1Zr7z3s0AzVI2sD2XTKKN+UfanD0d6pZ2PexDm7euqTkTRJsZZuJ1Y+O
otLghkrjjd7uagU5cgn4M4OT09K7wcjoYOwTDAl1vqlxB6yiFPdlFOruQJRU/HVZcVI84gwiY9qK
lia6oXQkn3ngqB19MtcPA3M1jXl+yHNSwMtFfu9dFZSY2cmq/Q7KaUbQo0GA7MxYLHaKPIo+Hqwl
1A/a/ia5KxlUPeUtiAd2Yug70oS1xyd/GKrtFqjWnJxAGFcZLybeA6DxeWNJbtOPhFrN/d72anFK
atipl2qeWOd7VeFCeBYw8LKmHm3xcw1M3aQaOWZ/CAh0JKeR1NDSpMzD/Rxx0qhPVcdyLNPI3L/T
PdekYzuu9ROsAP1TbxEgk1WoE+2X1nDP3BtMfTWPbtKfqgre7i3Rf0iU1oEBfRqJpgONLq4h8eQM
Ds+KBJ1tJ9uKuWlV9kDFuql2k6yugEeDxFpJBF+BZyNwjD3INFbFBdg5+aJxwaKOBosnB+8CcQ4M
YmWHLdR9lvEZuBfPO9bSRmdqo5KMsrpj3Z3m+Ffrz3o0MDkCCQbrA/u27gF1yBTsynmcmpt56T07
Jb8MdoKAhvWATSykxChC10qBKY6kb6+8cGpcwv/EWJegyJnVPzXg8D/pgeNqBym+0Rknc57TZrkc
ZcySbfx4KDiei5Id847e3ztbhA92KUZRDzi/8or7apJjfVg2NRGSzAoEHGnutEDUiNsLeaygdzPS
Lnp1zpd1IdHB3xhsqrBB16Lnakbq68MpyZgVWjVrISTw5FNW3ZyZcGQWtzjrAMU8qCo6i1F2T7gb
HRjxllmit9UJ1evAgfeZgmmGnbV1g8uCaPLID4YWnop4NR83kHnOBf1v2bBCAPOA8tWzrb3XRyV5
oXNfygxCYOycAtDb/zBW4Fr1JbEkGVd3kZlwgQUepRTxkURcDb1SjCI5TuiWaZ+66grYVPn6Ucmo
+wcolWZ/ypKSCLQ8yk8aPTHYeJo6AjjiaKwzT8f+zTL0hs2rxXyMUF9LU75FqoQ5U7azf0Nxiq9O
LUH4g85nWNMp3rqABkPo+ILhCslI3tXs16JlJCVc1gXSl9WZ6z1bpPg6BnWdB0G1SGpMhYyZFWKJ
qICh8nhno9W29712gIOJpN8ORAjDu1/5rzxJSegJiWSiKc+6E+WtHRGjAqYxGX+sjQ8Md1mEJS7U
a4IxBfb7Q8P5Ox9aSczASS7Ma5iksTbNSqN1+1BGNrqkju8ZHgmUAVoWC3Z+7Ayq8ZZ1IXPBdsvd
n3XRwADeRWINXsTo5RUQzQm5AlRbc3Kqme05KBvm1elI7IOdhfSoQBwBXg87JxQeLRSUgv0wr1xx
uQb5Ra29XezVENpfwYNcYWObXpe/SdX+i+4BcMnV7QHUGW/nOz9C0di0aM6c7LucGZJihpJNSzBf
bKta8At2xffCJsl3b5xIwb8KncPawayn+vIuWxjnRAIY9zIbE56abhRpu0zlh55nlrK9KL44tgj2
viLjDnilUB/+LDx5LzDnZYOpjg8euEjg7fCdaEPITYQL25FDh90TlpBbncsoSljjgN8TSrA0aaOV
OSnLur9IRqL3+ku8t6hEaKMctsH8+3d/m6WUif2mM4clcNXDHCBJyyffceFjJsRxhLyxiMmr2XbX
R9iNOs/GkGjgo4y05x0wM4BsqFwZwqzrWztA2R4zyqepRhKnVUMyhUdpXd3woiuelJb6tY5cbe6d
qo7rHVWqbijdewTLq5PPOfuLEEqfjBjJ7X3RL+OhXEBG7lyWPSxUWMoEe1KKZX9Ppkf5qQJyjSd7
gPu0Wgty8G2Y9IcKM7aXtmb67iFfIoBetZ8Qvc6PLDbGvR3Xa4GMZQGyV6gpArWNlBTqW2lzqfmR
wooowdEMb2Wdh3FmT2zdgOu69ZsBONhtO0psq/3MkBknuPIJ4UnLoGu+SzC5T4WzefbjDJOKzTfy
ueW5LMhzODo+MitO6Lz7GqwgnFLVaesrShXU5HZRElYU977uGKoKiwG21+TOQS7D8KUOYVj8TWHv
v9cJXX926ObuFQhxtTH+qhPyme1u8goHrgSgS87YeNdgPzq7XP69Nwkn05FZvo1J82UJB1DOuYwO
bWHuYB+zXpb+8qArPvOfH4TfHCDXuxH+EKZ/H5QImvtfP1bJiMRlVLgeEJ3097zM7I8JqZNHMHvm
pWNVfySRmn0ifG1CU+bc+xiEOk89RLok05QLobJaen+Rx70X3/KheDS4Rm6E9AaUyK8fanJ7AN+Y
8g+W6IvLmHTztT8Y6jO8YrPTtJrnAIXN31wH1yfvF60qwAVMG6jRcL/GJBX8+mfDaKJwAut2UD1D
7GpUVJ6NP96jnUc+gr+ZjRk984sFAv4y+Msn/m/aByK/zKkII/sANy55DBpb7c3YUCv9+af6b58O
nAdn7TX/jxTpXz+dg/i5YevpHDhhH3RDDNiuauRw17tiXv4ifP/NVUm1R44cbCxCgrg93hMCSpbK
pTcTQYpWx/82q8EnRxTY5n5a7Oq7u1GrDVXn7iu/3+7azmYCLvqIbXRu9v/r1yazjpcM433fjsBS
/Pq1iT7tNSHW6yGv9PTc0LDvSlUlSRoDhf/+57/1+2shdhE+OjayTMzG749mZpEzaorSHDwSmkY2
DmS7tIvHDrDDSMXB05Sf55g+f6YY+Mvf/k17iSI/uV5xhJA49aN3P69a45wtE/c8aSfls5YM/GN3
kd4OlJfaO0FklX+5oVz3/f2Od54JtovFCpeD/f4x62lcrLhy8z2GPKQqMUAjoKCL3e0nT1LTe9W8
nIH42Qtiv2aAik8W3pGxFY09LZF9bmOfikQz0pu/2VbTqNSxCIqF2RyQkczUQgIwo0rMckHsXVYR
eaAuBBkNQBNMxx7lzz+f8/4aErPmsIOIiXZA+Yzp89290qzcRUNJ2460+Rv9jml35FYGrxz/7f9x
dybLkVtZtv2VZzmHDH1j9vINAIf37HtOYAyScdH3zQW+vhZCynoKqkpROa2BBiGJQdIdDpy7z95r
nxphTS+N2+CqLGbuaYVDD4CVeWgY7RqI5fFr+YMBbZAWYfViGBTjVToi/R3Y99/Gif6rH3IdPMgn
8g/e7i8/JH7womCtvRuqytG2FBwO84NaKQ41R73UuiNht6F/+8VL83Vc46XhEoVnh29bd8mx//xd
sSupLdXV1a6uhuaA3lMzmZnWLTNaFC4syC8MOxr37cyyxJ/K9cA4OYbYs3z+VbzvRxj5z/dZewWH
UffxIyZK3OfLBCQUPalU1k27SFOx01W4AU9V1+kXViYW51zbepGcFs582SWfiEjbkbhLnUPL2Yns
sMPSwvdIwRsbkoveeMbgys4Cz1irncZaQ7CZ845/o7Ydt3El66xL9ing3G3D7ZrDpHM78ysRq/Fe
7+ro7CUYNmAdd4jFNWXV7UWBqcE5Zib3uWMKNDU6Wwuy2qabUHX8xZzgISTocTprBQM6OAfQBTzu
xBnrjNm+e7ZAx8wvAqJ6elW1JTKu7OblVI+JZ58MszWNS73HuESdu2qfBZdaHphDTP6Oxj8Oxthv
7QeHTHe0mbzCmq6xssUyQLQkCdESfN394vL4eiuwedyqa0CDCD8j8de77Jz3JSqjVHcEDdQIpoAH
BxC1k1iZUB0IVkZD1i9oLNUdCTrFhoIBMHenwIuSIT9ROzjh8WnUdvzFKPD1qcd9WKdLxvZW9AN2
+S/zCbFOFdiamHdL3sebvhc1QdSMT6tYk6m/iJ/xIP1ySwS2QfYEoAhHG+YPZ/3vfwrgVHOqFB29
ZTucak6zGr606iqqmux7YSj1HBqEILBupbjBbgaa1B69wU3c44AsKK7mkQDKLhuEpb4Kd+C8LS3M
RTeobjFNYSttWHhiNE8ZHiTtpYLqLu+bOGnysGFMlmFdd5QOWi6bjY01qYz73Qz76CKqUNkJrvx4
wSugX5eLGokxGHj109CRk8h3EVVSuuDLrEx7HBIh533Xmfny4GjYvalygZIJxDSytL2XUfBhKkTY
Nus69JlWMvezryJUFKE5gOsEqhyDXdnPSgiXrXjVC6HtVM2O7GOuzbhuCWVFKgRxckoE6yGYMPsb
3RWW7dZiXc5stWMBRvV2R0sO5HFOBV04GMoYPXQs6Xc2anseUDFRvUtDHSlNHdPWxYdcN/deqxNA
aRpl+F5XVJzXizfl7zw7UHwKzxiKZ5YzekPVeKLdzzJJaeHLSqN9qjNLHATHpwJArjXeGlVtM5hE
UbUi1CP5YXBn5RZfEYkPjGwY7l2j9KbDxLLQ2LCV7p7XR5bnNzhKY8oCJg1MsRm7uW+7ufFdy3UV
ATbp50/qdsw7I89a5yPLXOznStzYQK2HKMpSktyTEBRsaCmrBy6WMxzmPAvKbpI2SHqypCH2mpy6
LzUatqZTUBtatBJdkZUPpxisPgMIXzdRoaVlRQb/1qiaip/CUg0eprzi5FXcVOxsDqxLoNJN++JK
1F/fAb2JnkXx+SsPyKVax7ZYSXeVdKxQT7Ha7IVMZ/2RsCwJY33px6OptcnBGWmdDfHxQaHHhMtC
n9bP2t3n0I2KjRW73adMR9aMhSY4RzbQGxQfwxvbBoxq/XRqeADFWwnymhITzr/VHl3CKU/xUIvT
BCuxOaKsOwSwEiemVsKIk299WqY10eIJ5pumJUURZK1WsbOAGb0E3LN5G+LSMrEOj3Opb9hWims9
weyOrmPl2UYxJlaICszoOjDsrrhTsTZb1HnK5OSOmUlcoLGtzyXVkfdJorjUvFTRfFXw5emm4rbq
XqGMY3wBLX1NEUf7xunfpr+yUaiaTIvum5ktlr5ljOKsQwUxFSq0wNGVaBa1wz44HkEcjUDL9bJg
fJriSBdh2tIdYGuZllE5PWKvU4ry3rPT+VBiG/jAQ9Ic7MxN2ALrWWZuawM+yqE0eAcBluR4LMnF
uPWGdkhKN8Hvz67PftA4J7rl8ZQeS4y/vdXVOHPIwzJ8w1I4jkoTPyLHDu2F6Gt5q2q5A8OyqLUz
Fk56MefeacozwiV8SGdxnOh20pfYO6Vjl9JS3LOnIbSy6C+lpqKodQmBQR9BjZe7xKZIhkwTqty0
jLEQ6TMpWVlBpmtZcUfZtZLn8byfJdIWxrVUB/QuUDqI7JBLoMAy6nk1rGXtUfIEdyFvte84EeWN
ZZ3MUwjlMjFQopXyBpd+82wikjl+tVjWbTJKuw0MIMqnZU3L+yojgrFxMrwifiOz6Wli+18dXXeE
UI/1/7kYqqUM5lkpl01Zp0IextTNKRKyVIqAq8UUwcIqpgiIaaUwnLw45FOBJEAZIywZrUxe8oyA
y94rGooIfkRmIk9Q5KLnS/0oUnyAQNpgpgclO0R6NnGUwbLmEnuYkiQRrIGilG5psELwzSyZhwtO
ny1FVgVQ7yJrSNTRvB5tyzhNFtyVejrf9GbReiH9DeZ1WQtWHKUZV7ddZFv6plXL1Q6y4I0O1g1O
7xdAaCizRJ57r6mlVcOxWJz6oJn98jzZNDzR9cWVmkDvsp9gwmfYS7AopRskfFKIeq/wIR8n2iKr
uZ5FUGWGvp0jpFDKSDwrVPgXVeDUDgbcWLWadzu2mJFklQD2wCTv3EyZ5PZTxn30WhRO6wQDSCJu
P66HsbGfLDIlc7o8LJC8Cl+arU4Dt1emgT2iRBwgg63+dfq2kmCxqNAAZJyvhZm6ovtSNSkpinXV
yU/smuRjKtmRch+XMr61RJd9tNOi3eRq1cR7u4S4yQ1r7WQSMtKsJ429Su27LVSgI7wFhRylLXgc
sVN70rKSVP6If68KWXDaG3Vm1SNyTdZPbR3r46Z1S1zo3KbYMdPCKOF5zJ65XDelKraKh1EpWBZa
gvZzz6jkY9zW1K1SGwWHU7YA+i4fifVNhnTpMTX72N7SgkznZtzp1ScJN4olBljrFP821RDhrslt
FwuiExJZOoKllz1pyoEk2KInctWwq+bdZfWqIvnq9AvYs7Sc/WjDjL+vO9eQ+KuHUbuW+uLaD5HN
pReQ9eWhBroJbcsbo8Z3LOBImzSNxK2eEt4h8T3KXcv00HEjJ5rle5jYeEV6pE9aNxdxnY+teul1
+H02vLTDqzFnCo0pGXXLzjbhLsHXTJoH804oedg6kiyoKnW142natNFhTJQ8OcW0Qj5o0+wVB2R7
8l7I9f17hi+rJGvRROqNqxZm6AyAfDZ4j+IWy5eWlr5WN0+9lVDGFZeY17aaE1cFC2/AV/hZszXR
4RUsz2ilvc24K7/j9U4TXkRgF7upI7OBXbdMtnMih0cnVqN3Sowpw6KyTYYxbcdvGQfFZdskRfXp
CBdTX8sns6AlC78VEQU65emeo1mZm1OGFjZNiaPi8eDZRe6CUvhgJMg5+NPUyJPDkYcdsLaM015R
WjA8PUdgzsQAvC71HDzPA3jeiI2tIhtn2w+VfddnaSG2NnB5Kn5to+PrVS9/cJZ56nj8eMt5rDJ4
nMB/ykNOo2HEB2/gXetLeNtNZdnnOoIdGaguAYdttJhkJGXiEu1zpY7VWUn7FBRv3c/LDeG9Gshg
R3MdTSTSpOQ8K2a267ZHR4sGOPFDtqJZa9xq3dylMnNarvMOUX9RHbycvct14In6TitSXWA/G7qH
sZ7zhYnRMoNCXxUi2lVjys3nmiV4kfZSCU2ks9JfvEY2W64UPkHC4MhXZMs8nlnnNG8ArUgaaFId
rSuFpfIUuMmsXS4Y6Lj1LFotNyUNfPG57Muh9emTi16tUVifDbcTyx+n1KpO5Tzq14TfWPAQdu4z
+6SU1AVu0pqyv6MLSN7ZZAU36zMcjLpekaZpHfI8SMxQnzSTDgF8QC4+uVFS2s1N60Jh834hjbE3
ARYnln1nVkIh4BMD7zy6JW/SZj1KYx6J3bEIDBUj2VZPW4uuWHWhhz5Tqc4x0sp9pkM+Vrk5YXzw
S0Aw7j4WGf3x+ZwsCuMG8J9wVnDzlr7Dusa7jCPOERtN1xY3oLirWa4yy5a09K61lSFTdb/sGdCj
btjE1UDOH9SDtknpftVC/JGUGowyZ1AUFFylzzXGEWubj1Wj8dhSFPpBdLO/ACGtFMcCQfNtUQcd
GXhokvfI5r0OSNMM/bnSsMXSTmvk9hWII3v83lnROIYZtv3xUKaLeaOkiWntmKg67voY2miEnHF8
rJVbpveixWa5l3FCzQZ/i0mmqQNyc510scsKYtRLNXQQLYowVRTSbKaV9uKcmMJLb3N7ohbP5u41
HiY3F/G9Q/hyjT/WhgiTLFWpBVpwkVwUjbTzLWkQMT1ro6g5jtMJSONKxFLq7OTUae9Y4lXiNgeH
TRygGQ1tYOljd/PWtosoxVEoc5fVbKwRs8R6qTH1N3hTMO4r0zU8Vjo7Cd9WN6LvsK078O2mwJjY
XVFthV76ZMZmdYPZkWz7EmMNYLxMimd1FgldaH9/Xv+rhsSkj3tFcx3b8KBm/HxMpWHFwh4ghh0G
teoS6MNrTWAPAL8kZF8n8lcw3lU4+7NiAymEPQHcEBdAB4StL8q4x+E7p+po2KVUbj52RkKDaqak
t1PcD1u2FdEQeOX0DFdmuGDe/VVO/L/69ggAwMSQjlAqv/y6g2ujMLdsJdRkwrQ0VApIi84024fJ
jLtHT+vE97yv8EtVSXdWDOX737/cX7//urFBH8G8zQuBPruqJ39SBZBP57YlHLVDrqlcn8QWKgzz
2AHTUx9C7WjCxa3G1YOHh57Zstn8/Q/wVZZYVRD2Mww7Gqq0bn55AWqmCRWo+wweDPc4FmtxVJJa
ffL41ekCGsYXi2fxL5T3v6AS1u+KFAQezGZdyZj/868tiOLpbRSDlleyRzY2yXGcyj7QsaYmGzUl
1CBS1z2lGjCNHJv3LSiJ4hf6z19eeqh31g9YAshi3fDW//6nl951J8LBvDO7mDG0Olo2ELeTOg3j
FAA8bJZTAymqvI0bs/0oPKFegVDpu+3fv/w/hOM/X/8MVUBMQBWwh7URyb68EnBYykrTsIU7dSlt
muJN55va1tPy0VrNNN7iWtGdoEVNsdZIXP9dZxBPtrRDiv6iTzstv8jNSVeus9Kruu9TX+dkfhPb
ESdhOtmyZwKYRyrYeoAvY73kYRTVjuTeHWNHMmOb+63SUuyRNbhiAqXXcvW0SHfAXt7E1bStTdWO
9insquKBtIVZPWMLd/VLNx3IWVhxNFB90+Jg86kIbZd97gyTGWQ2Ish2qDwzJzFOwNCXClU/E/lg
q3pi7z5r4TDoxQdJUbX3pxbPYFDDCbtHfafL1wSSkp+yQkbWL0Tyv+wlHY29MrwYywCFYznGl1dc
xTk7O9lEkAyK80ZijNlGlbtsrEZPHlN8IGcrr+SRMqDKrxiur4DHW7usXlfnw5wElVpX+7+/CrS/
XAbswdi/uYAuHUQ2QG8/X4w9vWVCATu39ToXrNNEsEw59iW+uMd+LsAAuBSakjnKjSYQBvWR4eAw
GF22yGV8RErQoI+SXoz2gKttVneYdzQKAEc0jw+i1N2jS0pe7OcIvSicSqV5cWh1wOIppfVcD5Zr
M7o6zZPStXl6lCm23xwubrMVhbpEe1MnSeAPjQ74Veol3gywGBheimhmNBSofmGeRDVmwSEbnRPp
jKk8In5Y5s1kpLLe5iYw2Tu3t0VzYOrsVXY4VWxuybVPit8rqXvOwB2aGxap1pPeLG2Ou7eRLVr5
EFEjqDm0Ycy9OXDQhdfRbisKnQh3kXzjhDyiPAVa31tYLjS9T69n5lTnyOmHfTec6SUNZyo9hytb
b0sExLJpb80UZz6hBW2cDzbcH/tx0MBkCSU18E5hz7AfBG/U4zRWxlunWEN96iTqSxjH4NnwvepR
vC0XtivYojvMuDHFy8uWTm6RXE59O3E+7hb33hzN2QqyWiy3HR8s6q1hhtiblNEgpiVSQVRzrGJK
OM4N1MghXHkc8Tt2YawJvfHSGlOPGm6vRTAHB9mGvAtLtCFSOGfbznKHtzoXJrUcEFaOUhM4YYc4
7baDpJg2YIjjV4iH2MbANIHnxB9gUqAaFZoSdlDkk6sxhWhzrNSCy9zCTzRSuFlX0zt4U7z6PhcA
KGbgqj0kHvZginEWLc1Y4Ic6he8l7HyHadWdr+usU2s/UZzumRMZczDOF4xwXabH8kp0XmPfUvGX
H/EyadjFXTuPSekkww7PU6VtIy2jG7NUpGadCP7xSycw4ZJL+AXRM8l2kOde5potBAbgU0WrRZ9m
3BN/yucJv9gEpPHY5dLpjrPS4mRS7HJ6LLJucHyEYHX4xUPs66QEz5Cx11q7btauFOOLlQDAea3G
ySKAacHCE9Jrb5aWUhemmeVQcqH9m2vc9fsxJqwML94PzfnyvGIWHYZR5/sZhWLcgSt+B9uD7RTD
ybfYaqdvf39P+ssOl+8HGdv16InAtgBy9edbkqN4dQ4ThvCbYxGTcVp5FQtv2xJ7fEkLQDIwrMb8
NHgjjW3JZGp+7+lyx6rdfdFt8ZY5asn52DZZ4zoQZUFFUw5VRlMSbTyMcgHjUHXO6rE8x6SgiZcm
5tPf/w5ft+7rr8BvoOsumxfNVb/cVTmeRfGQAdkTEsoLEQNt6xCD2tjOguQqdPhnKirgeSCLsPv7
b62va88/P9ix49DDYENb47kOeu3LMraqBmyRQ2Rvy4SADe7FDB5uN5UExiLVGrzLUh9JD+E2xuna
2QKrhzKly7PsG2vY6D3Q74CZEZBTxxGbXJ4x0JHs8iw4Qtta3u3c5lqzF3QJgp2cYQLSPF68da0B
L7NoNOWiThwPSg7y0+j//W/3l2ufHQCvLaYRbkEaXLmfrw2lHCNRVmNNGHlONzZyz3eRgm+l2o6i
SEVT0l+Mqca6jfv55QQsCLMeExoDIyPzz99RgBaENiSa3TSriN6RoF3GHQqgdAQteRCY7ZScHNSI
YqeL1qZKlrnK2MQGr1uo9kk2B2alkioBxuGx1rHb4rHscrPHgJCQFOA4RuzYiQ0STQu76kelGOSD
0JtEHHASodUndBfnHIrVPeG9giMrnWmHDAvHe83hMJzW5TF33+7xx0v9b9WTXdWf5V3ffn72F2/1
/12/9L2q6YwScf//fv5j9/ufxWe1eevffvoD+wD2RzfDZzvffnZDzpf+7ixY/8//6X/8P58//pb7
uf785z/eq6Hs179NJFX5554wzWPA/9MVtX6HP77y8q3gKy+rto/p2Hv//KjKBMfB73/t4eOf//jj
a39vGdON31TMORB7WZh6tA5xE5o+u/6f/9DXljHaErjP8QGx3JUK/q+iPf036rBcVoOcZ7g5G3w0
O0CP8T//Yaq/YeEwHW4F1IXg1Px3SsZ+J4///4sSyxBwYw5PeC3hXtLI9OUWifzR6HGPEK441eju
sRVrZ7T+z6S+jMX8TM+Mz5N4RoJ2X7WufmZyONj2ZL8tijLvyrj9IFCBs9kdrrWmB63ozHW2N9hM
zlYbwWl6MbA0bItMY2us3WhztzGs5hpb1XNt1ebVGi35WJhrODMyV6FuJhY1frK7rPLvhkE7e53D
8AA3kdz10EOuKD5RAfzNWXGXUftQI6NZfroUgbKu8/CR31ZNG6IlbzK32FV2eiVkz90a1ViTFRK+
qywX8Zx4F6hJZFcZMNHv2TH25UNetY9NsVz0WXahTbHYLaDkklIhg1EGReLMrEdLY21ko1obhNaV
ZcX6hcMCnjDQofBowe6jw9DmDz0T7q4z4bQl5jugKXz/bYu/sxDpVVc1nx4pX7+gtn6MgFLBVzz3
zXDGKf7B3vajcZV9baEcouE8IQqHhcs2F1upsR2EizhXsl/V2ADgjfDnolW2uZye2sYAIrTcN1n9
aQCQPyt5eZ9VzstC9NYqpNgSw/ko4VSkmhFv5KzclAnnRa/urvEkmQegEiHbmcpXOsu8U9zUQzlf
Y5TLTtHab51d7mc3+mTsUjc8lqS/dM0FNS6+BoDonuDqWtzeoVgNFk2hbbOxGLQ/nAL4lz2lzm2s
5/dxe5sTavTZ07KkSxp5RyWRE+Reh3xlvPVYWBm0sUPjD2dRSLRK65etByssMFh8+ZY71/Dk28uu
1XtuYIu5Ged+3CUFsd5Io962q4Ud6Bzp4ja3wzjNQqPqHRxx4D1qB2oSZXnaTk705knN1H3sX02o
q4rrKyXZb7UZqJWa4tc5IcPJUp5s/uRcW4oIpRjdk+IqbtjTfST4hUNNX3RfR9rkE1CYm6JK2RTV
xTfmqcOkLd0+q9t9lLiX1FheDa5igrsddzMEMQibeNJTQNy2dHA0rwHWIq6YMVgK6tW3ygHNZnLe
hS5T0t5NMplfa4zsF93tXhwoqxh6Z5OFd9dR3OtFDhFI5ybtuidSXeRANdM3uuE0R8aOa5wNGSEI
00nvbdOY+XDkzbeUQ7bvVAtl6JZiviiswvnjmnFR7rQUYdf3lEHqvpf1a/0Ob4GiFNdWdYVi+FJR
nRF5NULvNl2ehkzfkLehnLs4aCmxnE5x4ksrXuiZMud95GrRVdruOYiX4GoWwkFJqHpt4SPRfSpo
7hjxlTl0yNYYhvcqHGCXfGw1i36IJHmxgJwFisDrzLvSBrbK1gMW9SbrsTqkppz3NvedvWU5lCYU
lsNGv8a23TX5zhi1u7y04ZfSNBfHeyQKNVRb57u5GBcexNTLLF3erDlyLuPa8oIIyTAj0UaYDlKp
aDfmJLaSj0KEHI+uuFdTaq1T9oC3w0L+XqZ4QsrKzGjZmVYKM58veI1g+4xDxcEJ/X14b3KGR1PJ
tnVr7WwPt2CJkOhXBbCeUq85p8RQ+4au93P1c2yT4xDH1zE/xj6byb3r8s2DcxgmBa3Z+qheMdZz
dlFOZMiDHsYFYV18Vi2fGVH2XLT0r3jyFf4ALQj6IqlkcPt9UzO+YcMefIq2MlTc6YleB8CSnNYB
LlKSvDhHGTXPhox36qKwBE7n2zGbeVvBxdgc5WGeCkrDKn3n2uA5sJJZASGos5v3EF+aiQWIs7yq
GQd/w3mdQfJK2n8u26LEicMJMeTx/qKR9bd6eRY4y3EKyHeUKT+DNcJZ1QcDcaHEZG+A0SAaVTgy
+u46GUjCwB9i+TSM94TIkReWoLZfxco1wxdjXTgkSRblWcZr54Nc9o0CRU/t3ihC2vXNeC+1zKdB
9kmpvDFUG/kyD+NFmjQbCh+wraBKLmBqLoQzDZfY+pSj4vabJcGkIkcguD0huBAabvkOwlbxIxjb
fF6nN05PcUAd5o3TsbdkgQoq4srqzA9tNPpT1ODLoMpv3b2RzhOPk5jTC4OmnFfsoySJKnvX8qxL
4pEHXxdhYrP0wJ3mJgD+1Jg+OvcN8YC3xhtOo9rvE7snylRpB2dqFI5R3fSc5nHnV4rwwtLkcWjb
zRU4Sb+S33KrZ6UpihdoR2w4nZeyrFH6k8Gmwi7sexUAhU6mU1GTy0SrrzWlOyWV/R3kxRyorKFh
IpvHBPKo7zUeGkE6mmy8x3ccCZaf1EBYFDV+EE5P6NC234l7Qcq2ZvNOVWVzAzMGxJQ2Mx5QzSEO
kIpNIn618gBfEsNTyfEd/dJiD+skYbtecJ4Z1490tvYXXZQN1xZLcPhpRXNJC3x7K+NUuRT0+B7o
PFBvxOTGdGWDPOztubxu8qiMT7Eiup3h9c4zYH4wG/awmCD+umVbxAQ0agxuB4+QVdAsi/HN66Lo
nPM4YazIlKCbJRct+C4N6YMXrByeqMiu3tpGMY/Et1czsD0cu1iqoacu+a1QF+B+JdbUQC3zYt/p
aX5LUl2/chUlOeajy86pxCtD7cV+SCgohqTVEqOLETpZ7XsBVhI4em6UvaFyyk1DsPJoFkV3tRpR
TosxvynEyT8yLyNAmBYYwAZ2WtwvuPsiLaX2PG2aMp1uQOcgi6lF9D7IKUKywMN/aDC1bNK+wcND
nqa8UKe4PhlZ24Wm1UBjgD58FHy4ub23bU8INGku1M6WQZnnW2t4s4iBK3KkwkVllg+J914Vejxc
AcTSirBOCgjSVtu2N5P0lCOnPGLgg04f8xJjq0ttc7r0OML6ClicwMP9fFQEyyufcGbLDT8hEAxt
rQopFbef51zWYU5WbIubKd+ZQzp8m9hG+gyQ1a4XMwSfVEdtr9hWbwE4MyE0LnargQQoNJiB6a7H
S/WSNTrCJ/fIDieUsuwEm48TX2MHZXUZOdkpckHDRBubJxpN8IQJ1d3QF+/5rALHsImI2lSzwlXj
xzhgUeofkpwWBV5py51e0yI/URLAczufDno7pVfDQODb6YXJdFZzi7J+vL69HxXqLtJzfdO36rmK
HYmMYIBNZt87tdnZpUYOU0B143DSPtUAqfMxTk9aV8xBmuXcwgDQ+jafogD4Wf4wR2yXUElx5xmC
dHdchAPgRwNVdFtV3tpLUm6bWq+uFK+6qAp379rmQ1+s6rs5NjdymsJsBD0RnyadD+ASKVi80RsJ
r6qXwMxg4ngYzlx53TTglNoLcKrMoYSs8ACsqlhesdZWqgdLUQNRaeBI5wNpTb9WnW2d18kOKuAt
jglKWWxyUJChjkUSPS5LX23GxtmoldxojfoY2fUlbhyeAJzz7bIn5TTtpQ0Wc0Rvv5FiKEJbj3Ym
NFfXih8Nu23OLH4NAphazhtezs+eVTzz+CaKzv576K297n7HzeZdsQUVB1l1fBr4f9+U0rV9WfL8
SFhIt3ImMda/Iy4sx8G7l5k4E3wCSwA4zZPdtO8V1Uezw7ASTxUvSOEveFWz7kl6+O0SxsS88zYc
9671lTmmctIpquaKLBqoD2fy4TInn95kAgL30oumXx87/aMWN8rZcLOLkjRpOExRDWHnwuoejI7P
ALzxCxWAz2wuR2MZSoC4aFN6nt15lhIHXn+cGw4f2FI2peatLlOenGo/a+NnPnBkn6R8zdomQbla
ThouIeY0vHwul9TQI2yzn8u2QO6Ic1rl0RwZy3mqKcKGIVL0IaAIHj4tZgDBX6HI3JdEEoOytC87
9E28PVeowIXvlPyYXr9FE0+esiQ1zi0NSX+UZf2vVgtYJVJ8ydn5vy8jx6RfjdWfZYL//KI/hALt
Nwd1yPBclz2upnqc+f9TKFA5ifCv8XlrxFLYcP5LKDB+QwYwDPVHTTliJ/rgv4QCDaHgxwYcb5Rp
rnvpf8kl178rACgtv8snf/z5p54XFIGf9CvEQGoK0G5VbIC6zaLvi1SQpzDfFjsredR18bXsjPlY
cfIjd4b/Olo4E1c5aXhI1mKu1O3I7fcROetDVPnrOBtHneAGs7MX4mxewnquYVZWI33mls0YveAF
pxmPKHFnsk4oonvZOt4WO8HbUNeQ9CQ7BaWZroDakEEqo8fJAZhhM7fmbXRdQpPcx+5MtJ1zzlwL
Hq1Cu9IHeV2orLxG+tTWwfjCbRP9rp2OFelv9ikk6JT4QSb9J/F2HlSYe5E16VpfBcJNNHSOz/43
W4+cg2/H0TfNm/ax3VyW0jpLJ3vWHY1PVLHuKiFv98Vw0OpChKOXnSPdGoLBrm91HJm7EqTrJlap
rkh67Yajs36IlPwE+fhZp/L1Mkmsm4HZCUyIy+PWroLZowm2yVAMaolxC7sW0nV3jXauELWmqKCd
9+moWDtTM8qdlxahm3U7h+BMoDfQimvBSVa3H/tOhcwAhIjzII3rdZB6K1vPMO6wdVw29chHvLpV
PRBZA7SDRjKMtYdEMgbUxgFo4XlUf2AKzhOPN4kHKio6IIlpgQurvgfQz//ZOA9eV8BVJwWJql8F
qAQ5C1Vt5xXtgy5xCc8R0MlFLy9m08zDlLA9u7oEhhg/zCTes1YGsbPs6nVoycpYP8RNzQDVsYuI
ozu2JSifFs0y2WIEEH42JR4r3zLbMI05XhQO5PEhx1+ZHRSO/3rZ7BvLvoAXt8UNsyudptoIRNCN
yLoTHdqnqY5YF6d42hWO3sx71TPqrxNkZU+sfGQG1+wtA/InJtHON+s1CwRjtGo4Xg+Js4vS4X00
0cvW4UxDRvYzHrV1ke3MxuX/I++g6v1qjI73KW33gco4B9nq1YM/M7tNt52H8rzkxaPSZdcgNK8Y
LzdZN95H4JYjjGiZLJEYmKr0noLGVNsldbr4ScojbzLdb6QPdtLFIm3jWsLoXpZQRBIIpEN1nBx1
H4GsxUR0UA37bFTyYFOy6NOZocBvVnmYmtRpcP08RqVzySzIWWhgv+WuIY6pOtPvLZCWmz0+1jqI
OPUCI4IJ+mOgHbwNDaycEHXmQFPc1WW2ZeUWOnP0RM8GHYd6/w28BwGF+N3UlUew0c3REOZmHs13
7NVvLdQ12rLeHbUDPCKte7118vfBTu4QDvFCamfDms9GkfjZ3Ox1MTg4luF3WMkutTXSFDU4MHnj
wanmYOed4UY+xE16IxqSl5Vx1+jiptaU24TstWDc1CEjB55d3uspIPIo07YYw3e2ShOjmXtPZAhY
OhrMQdHb0nB5L0Zz07p0O0W4FOp6v6QV57HUC5h+9lo6jpyOKDSuqw+nzw+p+wHnzvbVrrqbNGZh
+Os+I6HYtO0wbt2SG0RG4srq7X6fTxQQ2IX57jpkgvB2FNta/gd157XkOJJt2V+ZH0AblEO8kqAK
BkNkRqSoF1ikKGjh0MD7/bL5sVnInumbRPCSlvU23W0trKvSCcDhcD9n77U/GWpw9AOwQxkbQFEx
p/Rcf+F/JJAW7c2I6BYqwFemqM+hW3/IbBNdmJQo+llspKLccTjZQuRLHyUa7QNuky3xyy9yql/1
PnvstKBcc9rcJQUhLI3aQPDUVLHrXbaTUxm+QtZhTxzhXHE/83XHYlmcOtK1PKeL9hk2Bc+1Prn5
a+i8skmc1vguYAqFowdV85lESBb+iR0Cp/Ns0D8lVbVrXN8D+/S9YDfdzOY5d5Qmmb0ugQrNoG+0
1Fo3gbISQ/SgxgPUfjNnfxvhA7NsnGb5qmjBXxq8uqu4J+7I0V+FnT/ZgpetnWLeEr0MgYs01kqv
jYNo26+RPXMSEV7r2V4zrCfdbD+3gkOTb1A68mn8YidhWcvMB5Ih43U5dT9oR5U7I8BQahTxczt0
f2VFMKtk3fn5Oa9Vnz+7JeBc/PIC+nH21ocRETxZ9VxIdZtN1IB0wZJrj93nvuV/1Sb4UzUvIjaU
LseYnALQYNz1av7EUjCsuNef4adMH7sh/FSb+TcrsO7dXH4fTR2cbvqF5fxQ+eoh7dxplbaAIbX2
k1q1exx6IHba6sB2kLc54nZTsN+m5dgCYvPZgcLDBHnQYd4fhzsEaN8UC3+sFXKgn+zeK9PmNOrO
97QbgLqi6du4lfEptzLoHFbabPy4fBx6857CSEWkoft3Tx9tO+pZyyoPXn8gkA9Eu9XdFzL4a+jV
L2A/7iYz21VFBONFgoUIXPv7NHTHoi0fI0M1Idsp5bbsBniQrAwrO8g/51ost1YQPUXG+ClTlZ8d
CYFIppuDOWofSHHBt2jZyKeR0tvJiXPTU5bKN6rAH3TAGSv8DA8mev8GK67X1MMRPRThz4kNfVCz
5k95vckGd9/YlIHbEkwsRQ4SjPQfdgy8t+xfWbiqexBg+8Rgm42Vv1yXZfvB7suOB0SImQpUyB1J
2ija4ecQaB8bP8bpq3THxi0f+HQks5gWTbCvboidovxfs6fWi22kjM9pRfGoRwyzNYvkSXPm2ALn
OSoSXFZTizi8oyo4mTJaR33wrR5wUnWu8miYyfdad4Bl+sFqzKf4xG4GHxEmx7lW/blHBApArc5W
sh+JTKtgxETFh6iExmdwboNqua8KFMiKm+BjtaqNo3UP2bzlatp7PU1pc9R/K64BnpEgTZjzf2fF
sFEq59g5EOlgmPFu9erONLElGwHinFZvtVNUfrWwc7YTpyBLemgdD42AON64u7DpJQ6ZaVjhp2N5
qLfQoLbpaEOicJuDCCg3ksrxV2Q530Yta1BntGAThPo42vHOLaevhc9zsjTyh61ioOAe80iSN1S4
4dEYhyMtKJrtLq41vSQQK852UNtpkI410znH+VNn5trEY7ByW6iCAzFeOyir0Rp/6NvME/eaqD+l
+YQNxKKMkBj1DmMsCLCOlDm88q/CIX9X5t9lx8mncqOTDAacHlkPRr+J9hYYvK3WhCbFquRFiVTI
oj4IEkhjG78znVm7LDdAD2F04vP0QNrG28qkv+QQCrJG1XMvswzpb82qAfF9JAd+jYj5cz/IdjuN
0tgZAj6r1Ge8OHrGbQgRbyWCXl+xKV4j4De4bmddU8LIbf1NK8nhqvgW4IJsHljnjtCP71nJgUHo
0Qmx3Zud8rgixVRXPWFJa0LjNkoTe60a+CulaTj0Jujhk3gQG1mnj9ZokPwinNdGHz9YbfS1n8YT
TqL7uo7fbCLMV5Xd8GtE0m30UCYrQQqZN8LjW1uyZCvgA6tXc7iNWmD/LI3W2rAuRnj0xseeL64p
431rypMsffDgXf+oYFz2emk8NwMLs0YNoq+GVUP6y9EZGnsDef1j1g877PdH8NJ3lP8LSBfGj5JM
j6M99B+n0nmtTWdTKc7f/WS6a2sQFKTLLX5NUgnJS8MoDcPaNXi1FHuTouKnFE7SV58nw7orbLiH
asGigyBkbIJ1a+IJA+Z0P8KTw2XCit/gCoisEYZYiiMMuQibZFx1cPvfkqG91zSK9obm9N6k9w9z
1jKJlrG5NsK55AgpOVEx6CWyfWb2cf729R+NLF59Pz/EI9VZIAAlleK1OU4vxIf71OblS14H5SYZ
jWOtj18U2+HgY8DkpXjxovvV/RAbL5lvPToJeqycwnAfZDzW/gXJKu0QTXyr3e7UqHG/DpThbqan
jaI/mqFxCCw6Xl0D6VrB8jhCqfWA2z51oCtpxSg/9UKeMH7h4y5nBn/sPgYC5CNtuWOfF8ma/JY5
zyf1QBUJT6HCvE4Sfy+I4NFL99CgNfaNsN0hWtxQ3PkUK9Tn/boQdzLrPyfgIXZpkP0FnHEjKveA
oNK5Vx0UD1mTtHdJaD2Ybkx+BuVN1qJtkMQnivv0XFzAXOGXAnTeoVHL9qCSGbUHjNFtLUJ66W24
VoCZThxCwXLtFlG7H1vafiXL6h04HXXT+GlPvEV+N4nh1ZfmcSTWYyUj961r2bjWuLw3o1t7iBLv
ypa+E4HsyhZgdMo2RR1XArMx+iCmat24dxhzk61jqmh9+/FLnZY6YiDxNINzyMWMaW7pnEApGxlN
dq8X0axePEbA3zZ+YdiUXJI3o+RtNAuwkvbcYqrcfm6JsQ0kvrEy8opQHtqZSoypR1bpEzjqGrYc
WkGtlxF+lfibpofTETfvXSZApneSJXEwlB0+DJCnKHfWvsVR1A7UByPMnsJQvDWCiltkxw+NYpIV
UhVbRchVMY/Yi2fbRs0zOQ+kgbHfavhDyEWsFLlRHTSzGtA2H2r2KgupiMUCn7TFYQaT7TrLolde
1++6Yz/SwOZ8UcHtdMbqB1b5cq1M4Ucr/z4a6WfLqDJkq9nWZG/NCRbL/ohFcdMoaQY0bNL+IsQp
XzthGWJV0kcmIk6/MSnTewghbxqEezKC+bswqarUXMKPwEdD1mhgn1NKmFWSggEbFQ4QLtX6WFtn
v1Co9/T9v8SgzNgINql2FDMDGQ/nywSLlmMIhVYCHg268tps3om6H06xmUbSwju2IAaxhM1TieIq
a+hm+DTmoPt8sAjzA023Rs5IJoBNBuFYH8pypMYr7ywVP4riiG3k1xNWb+voztAzTa++5EEILQcO
1spsrXFjwXzgi24+N+qXAfLeQS9NZJkY3IAHWXnbrExHfh46Ea19OX2StsUuZjz5rN4kOzwUkK63
vm086plYF669c3O8ZEX/nCe+WOsNLMOiOEa1ekKYd2rYgoVW/loX1UtWio9uUnzSem1PDkuzElq9
p2GCPnR8oYxgrkq3fkKsrbEz0dkF6T1SRf2rXzQYteqp4rDbfonjBzqtr1WGI4eo7mSvW+OPiigz
CXBra7ID8/v5GE83JilbMjpEqK1xXeprQU5PiuqJg3F+17lxj6LApbPOe7wC9gYgFYSu/93QP8PM
33STfI66Mdx1QfrlCCD9RKf91HVQ/AZy3yARPoZVlx6E49/ljFNlo7EWVviztuV9qTq0jbOdMvco
VEE5ucWIayOfsKIvU/Ym6TaVb2SYrwdULJ6tdNumZE9CtxekIY7VSPMPWYPsAC2m8IsPQ9tOqxxX
NiqH8OMIRHhW3jdeI9C0yq5jr2+rD6NtvhSJQ5mXkmvGX7DCLKHtk2neUgLDL35AWCZrIZ8eQKDj
aGxJZavKPaaDh7IGOA12xKrqF/QE1TYf30Qs3mxp24dk+JvooANhAihX1UeJI/FBTDYCFeWHxi/6
jMl47h5+yeVU7Nsm+VEAm1k53dg9jCPQQUhKdBtDSm1SOCgxYtj8rhryxCF92UmGlS6kUhcji7As
E2N4q+w0anwktvHbQYCs3DzS/67CHmVlMwtp9Mbf6WYRnzrhKHcC+e/RaggBHjTKAD1Wbs/0lWld
t+Ljn+vLTtF3al/F3825mOxXhfO/lWb/v6nQZtQX4BHibg08TcjArteY//d/pW/5j/9Frij/Uf9e
a774B/2n7gzUCS2kA18Jl7/xH4Ga5v4LbSH2Hqg4IL9QxP2n7myp/xIwAoXlWuAqMM+hXfu/dWfh
/msGuc2WEJgkBPoZf1J3PpdpYmcCW425CvYYwJGZpXgumjRBK2lRF3H0LwZ31bRtT+XAupNx1VEs
AM32W03+Qpn70nDcAgTKNrdDe8cfsqTpCDecsOhq4aYs+KJ2DeKGisYqBTj9VgbwXDP/TX736/IQ
JkNvobpvqUvvUlIbwpWEKbHg8G99rzUnMabtk5rSqBrrOkXIU4zNwQ3TYOty7N1fv95FTf/X+Ahl
LJiPAv65WHinkqyNSL/L+GSGpXWQqlTWRK2mN5TEs5Z2cZU68wq7lM0logM7f4hJhUwDlwcPsexz
OuJ1sW1zq1xnxGjfkLRfuKHssyxbt9hiukCLzoeqyjp2jHKcvIS4w33jKtMmE9JlL1KkEEP58ghS
7DdNT6au4ffFjSvVLo3P5DeY9hiytaULxiTIKscYOeGMlhPZHVaqfbD4SQYlV142iPVZtZNVS3av
Ksv4lJnhxF6gAL6/wtMSfhys3mjZVJvJ69QX5CkFHVQ5L2uV4GnSzfEHfkL7u1oiR7yhiP5lWVs+
pllojonOslgRFpJoDNVhm1WAb+KsdDdWCIgaeEmwcWNHecoGPKqDqpx8kqG8MIxxGnexOCB4zfd1
oaSPvDcRXVhK8IrvK4frE3V+bsvfZqCUBRCJZJbV6Py54toGwuQTlqgQwoL6xy53AXopijYdHhW2
XjKygYFKfbi7PvCFFQFnHc+TMF7+Oct3f/fYFXjGsRUZJDCXNokIWMUPDfUQr2+rv9Wu/ven7H9s
s83v29llWjTY5uQU2msmPbaF3F/tYT0BPqJKjmNj2/XiM3GRP8ckhUPS07kBqd+sr1/gu5fz15BM
eoFVwmRPfX6Beu2EKFfRUTZuf5fB7ntstQk4v24/Xh/o3Z1koF8LnaXaNpJn43ygac77qkLf9IYG
WGRZ19nJzVCz2oScr6eJpJp/Mh7fDBYEvmHqYsoo5LDGXQW7pSv8/qnPU3nqTD/EgVMBPiKl5eX6
eAsuJN+q+QJNljkS3XWT/35+gRnhoKa0GDDKEjT4tESQiAWRx2cm8pox+Vpj8jq2lmw+EhBU7SEb
GRtF5MmNRf3yD3FYahGR0xhWF3eaE3A2DohNyZZSpj3lCnkKUk7kfQoIJKM/eae0cFaDGsIIp2F5
gMiJHa/j43r9lryfzvTF5x2CMy8r8PXO74hVloRAZInwSomAxIrINy8QGTtmSspghNMKAWdwawl+
t1RgsuNDw/5DZ1/yzpBs5QadHnrZnq7QcCFxcT2kKEcJ9AV7TQLaxujNfAeTg9/gBBs1Q1eS8FC3
Rgh7GzpIvu+A2HkoCR8MKasjpQVwOq5obkyYC3eHhFbBrzVwSQN0Pb87rTRzi1g61Wvb9IMFt+EZ
kHv2IS2tr0UTUdeVqRPeGPPd9wm/wSwx+HVzKLwvPsWmFQXg+TXVKxIpj8joFE5DoPcLVtcXSKLf
YS0aGxBM/pYQpOzGWvP+88jwnCyQOWBr4jM5P7vfHMuWXmD+r4kcRZpp75tS6i9Abwj6QuV+SJF7
IqYW9O9IN91ETuJ6vl7AYY/NYjeqkAKYbGIjhlrftmVmeRU0cgjZZJBgHEWuXJKUeX0GX7pfEHex
SCCusNlQnP/gcSxIu+4m1aNvQOOoVypO0xRqNVAaXlJEBxk466xOf7JvTG4Q9y5MZNfENIKFEX+S
WL49Hd/4CIyPSg6zk94TJxjOYaDB0cn0rzPwdhvwUXzJ22S4sXK+/yTwlOCtomygQe8sJ2ZNK0lv
QKR7LTq1jWOwVWvzLt4onECv395Lr4BQMcwwK+Yt6GI+wGjJKOa0qgfajZxe8BBeONjOJiDoaydA
j98R1GfemIWXnunvgy5WJZePbJPbDBo5RrbTkK/scz//Pqnmk0VtmRYSZVHE/vaRxJ0/3U7wArDf
ZrJoHCR4Ac/nU9vadZz4vPMFpHpPsrzcA7PID0ludttcjcSNOXTpUbIVtdlS4Bjnm3A+Hg0Sclwg
wnpmlttrO/ETYIjWN5u/Z3X9UV746nBpbM8c8FQzC2KxtCgKRL0K87OXZ1njRUnQwaXp6BTVtAbd
EeGitMilHJyO1FJFwBRzaWvnaqjfuMcLf/z8IeaXUKdlE2vrSKMWD1iYKq1j6Fhe5dRkAYP5X3cR
dVaSq9ONXZTOo9J25ZoWMF0qKJTebMi4AwGmbqliDMiaNPVw4+7Mi/n5zo5ZDiuD7Qh5AJybzx8E
pEcyR1xD8zr4XKsQdUvllM8ojfQVGeCIOsasP4R6hJJU+P56rHAxYTDPUPwZ/Y33+/1OjN/C5sCi
rsAcnEVjv6/CRloRAkymnYd/1F+3GEqBIwVs6AWeD6204tfrF3/pLf99vMUiGvMKE5vSaaQHyXit
pxgJgrw0Sagqoz2ICvu5msY/w7L8exJgW8XdRpnLeLeIWW0X2nanaQQKgceDSO7sLTK0FcLEV0JN
I3B7iLzbqlU2s3Pt1i7k0j22qXdj0aN4os7mvt/vsRNNnIQcXjyYj9ZB51B6r6lgukyiXilqphTX
aMCv8/loiOmgwjHhDw/8ZdM6zVzamkZZbrsytQ5WbZZ03sv4xjJ46ReCyMFfyMoghL3wo+q2ZdVE
f/C+aon42bkpyaN22qwlUrntWDnWjVn3/nOGzk2YLPSgIiz82Od3pGcrNCacmSHZhShYaOOgMc6H
g48HCHWOdkKcs05rLfh0ffbNS9z5m8e4VDg43+D0Zcafj2v6ukUNlEOrGPXoQ+Cqxbpjwtx44POf
8m4UfNqmgaUSNv/ybkqlFCYAWeIFhf3klBYhR0ZLJC8G3YOfYCREPZ8hp/Z/ACN1bizz758l18jq
y7aW46OxhPC0XZz1BdgRz1XIEw1tQS4R3bbXFAWfF8hYubHYX3qWBjg9Tqhs8MmSPr+nfj36Ac4z
XEgukV1Shu5KTDmd9zSDoAidmtx4lwZGT9fgz5+mye7EYrNgIVKdP3i/7SANX6+yOGRkNTf7U8D2
xauTtL0xyvynLJ+m4OsB2oid3zumUEs/zaG1iqmNs8IGXiv6Kzm2NIHBrFy/oItDaWzvoEwzf4zF
xDFQ7PnINXlgJZlUWoZFZ5jUBpDTn1c3qePOp3zKU+zs2Fec37s66NrQTHH/dSqYjz5NvpFmEtDe
bqiIjTia/sGVUcaYYTBsoZe4h8nyJwBjOKAg5MTrWnIW1V0MknrCv10f6leVYvnA2FVhtKZezulv
AeGCWSfdrCkwHvZEjnZO6awDvp5bpenx+iSDu+FKQy8CW29xHP8yH0+8MiM5iLRgcevXzKO9/zUu
S6jt2OLdMUefZFIZgujhgd35tveLbhMiKPIGzcHCSBKRN2H+BnhUlN5MvV5Z5ajDbFZAKF+/Me8/
vb+4WDNvw3Aoai9e1IKs645yBAEqmdPti9ydhX+rNFZPcWYn+yz1mxvL/KX5jBwerMi8qafqez7J
8pi0Yem7mue76NwwF09IPqPcAwoU33h1Lq1C7lwrUzGO8qldDBUBEUYZbM4r+xhAZFXKuzl2ZVdA
0numc9CtqOKTZCgd58ZtvbTesgRxhQanF6qS5xcpQ6M1RUmqYVzS5y9QYm+yXstRkBbhpgvyW/P7
4k11LIMSJGdRTg7n4/XNEJu9wjfM8BEXkCBHW1nk4VazmfJ/PmPYvP+/oazFIgGSh4adz1CQoqKD
oRKBwCxh846SZZXMJu9BJc70+qDahXlKlA3LLWADdmzmYlTiMtUyCGE0djiM7jN3bNcTkjFKaZY8
DEhDPXeqm21pKObWR8m57eogJXcmQXpbS4kTzGh3aYM6oAMAfZRj2G5CxFzb67/zwnM4+5mLZabr
cj0hJI9Tap/BJSEH8ZliRMFQwa1slwtTjKEwbhBow9y2F1OMnN8qKUsODD31mju8PC9VUiWfGsp9
LCbTFN14BBfHI06Gfhs7MRaL8ymm2kHnAwjXvNmV/EyvutnXviu2VRnou4ks0Rvz7OKtZCYLg+MQ
2yb9fDwlyB23sRTNqystOMVjik6Ewuqmw4V5Y6hLk4sTAPYZTgJzQfh8KLjkrt3KWp0LSdU+ya0v
s7VuA84TbTOOllVHI+7G7XQuXR9EPIM9BOsDATbng9a1X/GQeooo2Zh1c0Cn8mEQaLXWUonjjwSG
mie9b1/ARHeeSJJob/gEfUepLL+UxHWGUv8Zt7V2qgYXI2MZxuH91BWorKVRCXxisUN2TBPWxl1Z
Du5a8QsCQIqywa0NGl8Z3KZf97Y2tKspG2iVQM3rxZoMyA46A+hvEitkaX/CvKrziQx9cecrEhaB
BqYGx8FU90+DCyHaTXOCpZD5tB+lTZliRbnSfgh0miaoVNLwESQ7aLU00K03kRrAfEZhaCD8RJHK
nWbnudiGNkQGbOoauk8xBhnqQTtpvrp+mqBj0KrZ3CZQo0ozcj+bOoUtz86t8UtG/la3Al0C2Ua0
Bd5opdE/Z3DJ063bi6plQSxrA19e3PzVI4b/CK5a2+IB4m+DLGg+AFErv7pjhKK4ZV+16sERUYBB
CYpBeMzXjWXg3s0QrvwIRBulK8wrpLpgGhrqld0V9WfHVtjZOlXdvf75YmJSYNPYGtGwXGL8RJwr
uHSZlmoOEsGoXARIREJsGorm/+ANMGnz0rUBIsUh7HwyCil9R+8ayk4ti0leqjU+cAu+uHAeyTRX
7qeJ23b98n59BBe7IE3A5WQzgI4BsPT5oDpYFdS4nerVbgK7mmjSo5qF+h5z1n1d2C0eZwxDKHPk
1iWsd1MZI6Gq1MDuEGvla5KLiW5MjekQzzaiNgqbG2e2S+sC+2DSDnHcGZY+//+/nSUmpwbHDZPf
84OsQNFM6ganAWtdNE1FXG7S33fkdV6/K/r83i/uyrzLRzOBGnQ+kJ4PmmHlkSUBIV4yRS1SM/J3
kxVqZjf3al6MB75rkQUu2qAXjxczfgiJbSLy0tGjLznyt7/R92f3QWRhfMBqS9wJwbKoz+z6awjp
7RnDTVSufCvov0mltl+HMjJ/tMZYWTeu5MIHg+OuTVwROWj0WhZ3D5lVWefZQIFFse2tHY1/1WVr
rgdHJcWgFvqNh3WhqqdDpzBBuc3LKgW+8xvXt6YOIb3WPD5G+n1iT+33Pmpt9IhpzFQujTh5FU7Q
hvgyhuCVSIPhE8Hq/sdeolNdBXFQHx0ax7ee6DzuuwfKngwCLkUN4qPOfxd/qUb2NLHtBJeioLYH
ib5dDegkhdZTktg4eXPe6uvT6MLXBewq1VZeL9cC0HY+aDU5ncwBL9BZiwKqlsTaTrRd6E2b8sZQ
l85WdNLIW5hPVobtLN5jVKEF4lMuEH1Iii4MLZ4PxW1l98gADUX3yYGH0eT2E+eazDliCcm3ihzj
v+y6GG7Mugt1FqYaOyL6rPNNX9ztuO7dyhckQoa5K1lZcLZ0WTjdlVE+wkvqc1wMSDJRtkVeCS77
xvDvRRIWkx6hJHeCUsu7smJvx0JvQsqKpDzaPzIS3D9O5iSOtd8nWB0FiUaA71YA9KtXx0naj+VU
VndlU3KrQqtflU0OczayODXU6nhjyb30StLbm4/AnInETDA7W9AGN8WgQvFHyaS2K9X4ZFbDTieI
5S6Fbndji3Oh4s+sYE82bxrp5y8Zehg7gQaO1BMgfJceDSMdheckd5GaEWIczsJbaigru4FkSRkA
95CJBpAgpuvvwvzxWryA8/rj8C1lXUU/cX7VusBwi35e94J56YGCreP17/T99VEuTDyDEwqqV1oL
s4DhfBTLTjutBkQLmcbSnotRH3F54LlKu2bYCkfPvUTtqkNugttrZZ/euMhLNxuBEFtV/gVGblnG
pFcSpiRqG97UUZLyyX71chVqf+xnydbsUgFSvQ22aSi/YNGlgdW0PxpN0f/BC2CwGtg2nVhImMt6
FVlNthq11KsiNLyke6TWsYUk440OCdxN54z7uWpNUW5wNnOq81bYgJFbP8Cv04PuLWByekYkPjhl
X964Sb/6x8upgHqP9gqaA1Cji4dk+KqO1y6iDFQrw6lsJG4BALBGFeFXlWEF2BGS75gf3FRzMVap
7n2lO69EHylbStDxfSBrcy+h/ELr6U2QWipcLc1SAOCVW2Ma4n1Pz2SnpoXldUb0StSYsZ8Vza86
KncyPhtIjA3XmqtOvyONO1jVqYsSrUaCkKs2f3hrR4dMn6qj6B1MlDb+sQDe/o2l4MJXiYMVdwHV
FLJOc3EnSDWZ8AEYujfaOFhC8nWeKub2AYoSb6mBl2GcpltlikuDss2k1UhXgSrt4qsE+wWxlEVO
UzBu2qpKHow2n7Yk4kT7lJD749j8easPVSzbD2M+tRL0uagbxKYbYipkRLc3sOYix9/qCO8pd4EM
CYFhzk3HFlVBmO0msBmzp2V4SdzqLZ315oogn+L6OnFhDTZots5sUWdu/yxufJrlVluAYUEpHVUf
Fdtqd0pXvtZlZe30LK1uLMIXNgLccDYAqOI4SNuLXVESUKwxCF3xIk1gBy4FB7iWbbVF+N6NV//S
07XAQKiUFFnzl+eVMm5E2kgoB7hDk7VKmNGqagmaTwrlkcTzEr0KLIHrd3PB2Z/beCSwAueGPgFN
l73f+bIrWPfSwE0Nj0Z2cwQOSfcGjvO6H7SYwiK2j6KHQhZXCiXzbGoOJe6Gf/Au0SdDv8RDRRs8
P4PfzglRIEj5UfkNEw5d1t+CVLPJfs2x6+DBi5V1GRffrl/3xXtNYQfnHloBuvHnQ8ZaVJCiN/C1
mcLmIddAcVt+hcQlwJIOp2MMV02PW+n6qJd2N/Qrf8lXYY2g7DgftqhMYug0n8mbGP5BpjhIjXas
7oiZBvVHkhMRuIWz4YmlIcnssbOdkPStgiavcN3A9lBj09r0GLYxmPGArv+8S68W5w249/MWTFtq
MZuUcPga95GHQTjZWJXxHYJU4LkiUo7Qs9xbi8s8t5ZfE1QpZIkgBWc7tbgb0Pdrc0r0Xw/BOZB1
Oq0tIk+3vlOUO98of0bkvN0lUD0fy6SoDz75iJDcnfwEHaSHUE4quMz7w/W7cOmNpzerajrNqbl5
e/6MRNm3OeUr05uIdYA1hpatTkevsY38xv2+NAnZb9AostGi0rQ9Hylwa3CgCAc9qQT2vW2mCbXt
yd415pB5EvfvMTBImvvzywMTbvOM6VURdHA+qFkYuKNkY3pW6g7YbiI8mFkLW1MD0XR9qEvX9/tQ
i+uLkWhHgclQ+BB78PoAX5sq2XJmJ1HOKV504bxcH/HSs3NwM3B0sLlCdf5Fv60kg9alcV7FSB8C
O12TO6rhLpLQMmpi7q4P9Wuzv5y9rNLMW5d7Sf3lfKzICAMByM6guKjS9QqAOKCTPbZxQCBN2bKE
0qnZhJyTd5A39DVpdcN9no/qDOBueKEA0GIIKA8lZ5lNPmkp6YFsoUYo0td/6qWtNTkqfC5/pamI
5XMI6oB87AbihDLaSAGCt7zVqrsQJDD+uyS5a8XUrbQiBPGqUwS8Pvp8KHp3nygpzM6E+dHMq8Bv
zwR2Z94GBWSSwCEKgqgcVCG12uHwqssdTgN8cxnYVGcY/8GLPKshWWbZpr1rX4U99UbhpwwcCqpf
qhPgaobBwVmxuTHUguX+788odGd2JkDIGW9xi4lpxYIx8BoVRlw/aPjwUMzX08ZVtG+hk8vTELrx
HfbtNyBBgk2TgEFCHNwunXT0jQDICwWanSMCr3GMdFtSEtbSSoVe66ioldL+GPC12AVWpuJY93tY
sdL8B+8rWwAO/1gU+EgtVr6xUtKJcAhz7v0P2xBoz8bITXknbVmt26Du2BVACbo+PS7tQEy2IdSs
KdQKOtnn88NQxjbJ655bJ9voSAfMWGU+4pXBLqB9NuroGan5qc2sYFcQ133sCtB413/DhWWDFcNU
2YGwy0VKev4TQrp8fmKzUJUKUAsNMfVj6dhfowF7/vWRLh0zz4ZaTBRhtl0LwoXlt4vhbGsk6tiE
y6w60WO9qt3pibBv5Z4qSQvtIXE8sktjL4sCY3v9l1xYFOjm27NSCHn0bCM7ey2HRqOLj5zOa6Tr
fE2d9jUwI2VrJUWzs9uhXavZSBXGUhQUbBCxro9+qeg1N5Upd7GnJu1mccuLbAyVKKFgkRutukeJ
AlBPb4SX891fia6DQcYGbdNT4T6khoEVFrjbmpMI1spsNG/cjPmuL9Yo8sX4E+bVnKCixXfDDe1x
qAJ+DfCffD9pLBXTWCgn9OzKyo7wTl+//EsTTlNBy0EJxXToLI5VMhqgWKCQ91J6MTA6leQQhy5f
rMpI/tFQHNgRLlFJdhaXVgf2mPd6ZXogF1g6RMgqKMBeQ6HWb6yC85u6vIuA9f4z1KI8lvcpkYAF
r1FcuOEKh4260WvQJdfv3aVCNV1blWI1chuuaTGM7fh2DYoGE08+Nm8WZbg1CWSEsglXPdRdwtqo
wWdSA6htDngTMNuUqqMWxWfdpOHOaYE93PhNFxQpcxfGRRmDoZNz6fnbFA5VLYf5W8PvJXN3VhOG
RkmZRq/kloDB6nvkjyZU0Xw69UVZHMKqDndx3+ib67/k0kymRkdxhj4/oUyLNTw2AA4pBQ4nLcdK
74Nt8yrDn2ZKQXRQDHZF18e7/DTmJhuFSpaLZR+2NIQv5IC/qVSfTCOFj5QPRCT1YtfibubgOOWn
MvPdXdxNFsmFWNf6KnS30VAnn8KqD//YBjVvxkxB63tu/yx/jxhxLlYFr3IYlxjeMxmfjJZM95Ct
Bl/ORNxYyS7ecASeaCsIHuEzdv7kYQORJFDUTPqpBYjjW9OuTqX0ZG0XWxHabXpjrl1aO6i8cWai
HsviuZj+ytgVJSxMw1ONILjL0rz38LhWazuSt77Nv4qNyzdap+XCvo0EI27o+cXB/w96sgnQOFKD
36gYn9ZhSYJ8mIpq1eVB7VkFHQII9q4HPkZfpy3BwijwlW2lqBIqQR9s9EQjIKEpywOMuuzeMfFi
OmDrt+RQK15Pt2HVmXq+70MxrvSgh0dhpsVOiiwkk95wtqFiy8cUV+c2jHIdZY59q7B5YY8KABQX
1aytR806P+Tf9qiTCZSvhVhPwgCIcZDurqeHobUD1VbNQC+K/Ek4Hqp2am6sZpemD50tPj2kLKL0
XNxhnFOuU5Heia7VrneQUuqnwCIbu9Vjn4OCqv6D14NSC5ko8yuiLWcPgGI70k3J61Hb45qEZ8hu
BchoURIOXESGtb++Ply6s7+Pt1iPjJJssBCJNQ4oYoabrjLACYX3VG6bAyTS5KGtAIIX2lg9XB/4
0v4GHrFB4W4+eBiL41koSFqFeqZ5yJOTvx2RO3fgeKq1Q7zxKy3y5JQxm9aRtINtH7u3FGyXuvMm
GxukoLagjrDsQ8dazIwapU4ZQY/3Vpf/MAY5btAz1juK4KDQbIewwxHKJ/Qzfes09FVwUav3tW5B
7wbddeplaTyoAQfzTtjax+s36OJWFKn4/I9ZurM0jGq1IjXYinPjSJmTm6fU3BSZ/iMCi77tq3IC
OCudz2mQWFuDaLiVZVvpo+qH1Y1v1qVHRVWMI4etzrbyxW5IJI3WDDOey9Q4n8IpS9aZkpgHoq2C
O6u1rF3bmV+nRlW30TjQGb1+Iy4tqL8Pv5gpWSiqMXBpagxDbb76HMc3U05dECyM+np9qF9N++WC
ypZ7xjbgO/t3XtBvC03UxaorwgLVWRLoXq+PQMZ7FWe1KYpDiz/lQ+D8H+rObjlxHIvjr9K191Rh
YzBcbFctn0maZHuSmq6auaHcoLWNv0C2ceCt9hn2xfYnJ06w44HesXdq5pLEdSQdSUfS+fj/9XgJ
DJtK+94eF3Y3dG53wxOsiuGq/8jtfBPoW8jdQuOu73X61D88G1+MzJFLAlvA2fsDUuG3gxXAPL14
rGdesnTSk/YL2LfD6al7SCbbSOFo971o8TyCoAsgz3C5Iug7BxBhOAeyurfsc12466f6fp76ejrT
NUCfLmuiLk8D/VHCT1xTo3SgMumowQi1lDxIToH0Jwid3enI1UwSjO3VpD80esvDLjXv9OC4v+fq
sJuDWZR9ObnJYOL2gMyOzC3EpCb0r729aU5TEFq+7bOB/k87hYC8N9iGcNdvj+LkDfRZ/2BeDY3U
WbbzAVSWTUfKTuAxtulpm44ot3WGU+K4Bzg4FICQr3W+RnjYbp1wCIlIrCc3wbOxmmcGNKt76ras
FRwB4xje2Hm3f0gVfLo5yTLpPxxcL7xiheuW+JBsflz8RBSxFeXzjQBzpukBUKPJCj0fA0cuKOzy
FriM5JUDpsbpZ+DGH1GsTSaU2a0cpWCXQ1Z1IH4JKak318g3Gne2afCww4k/Np/TEHaFTnp/eTXV
jo9SK5W4wj2l+iQAOyHQjJSgUN/003nv0A++ZZlpaaTOXXnA17dEhS+WvU8EtHLR1wKTZ1SHlqQE
SbM7MO7Iw4b63exduxnUtQRzHu9zvPFslcqcUYq7p2CYAyRL/N2tHoQAZh201Uw3s86VzVjbFOck
aDgUEvBqKC+P0x7/GUmFzJkRkYo42PtzM+YixJreX7ku1ywPVSjE25ewi0khYbmp4NjH7bgiAiJj
O7mFx8te9LVITkhJpgjcI5R97FyNrNWMjwIscNxxa1G2qFUmbWTE9jDcjfTpIBuOZjvbgAqx238e
A0x8zdda5wmklBhqOV73IJVUn/YxqCej1ZEgymEkw8VxQKqpS/7OrAtBxn3H7Un4nwzydzoSrgsn
3I+doQJNGAK4TQCWK+AgyKakJmfgGgCUw3j6c4iQhkuSJ4c/SYLihNR7kdjpCU4KSFkWhIzshRvv
fr28p+pyxkkp6RIko2HyUCpTpUFJ9ZLtQulTdONSZTHedWJ7KX1g3Q+rHXdk2FXGZgwW5947Avb8
3PWWHpeKyTGj9q6bbZMpJD69+x41aDPIG+XM9oHBvtzPmskdUJFKijOPFN7eyk6fHamAJ2+zbsTi
TSOnc+c4YJUZ+G1uPAeQwctNqXVSOb1LTVU0gudOU9XFpD9ABDczTMUQ43RXV0xMnUcUj7WhwAto
jhkoj8jP4OBJcNKSewKSmG16B6B/0686IZoFNeIQgkinu+R+u30chb3dLVnKwZVtWqdUHkJMPeV2
RIj1che66RHe5CO4DM9SumjW3YJAnKw7mYwXl3Va3xI7hpCNQmmoPIC0pEdGj8qpciI7egK8MVvI
1MF93gO3Pm/qT0F98dqJWqbMNyKIieP6m5xI0xXxGc/m1Q8KJomPAs55MUk8fiehyD9VLJwvwt9Z
OT+vz0k5czy3s38qyoqzn6Vv4w8fv476vK3zP5WGWjuG4o83rpCWXJOnmbOHlqhA/+F/tyoUoBxQ
7538QDP6xhJyUWq4iaS0CkGKWBTL0VhqCglXha4UK9JU7Fj4tpsGhSDVWZ37QGOxUYxiPylQuxsh
T8KOqBQrqURnuzZuRfiWTONCUN55LGdjsalvWxVdq5yZpnKnIgws6RWCVHdVbLep2FuJGsJNISgX
28KCw2Vd5cdVSVpNezs5ibVTXsdmC7qdu2FVCSqjqmlv55aMRB0u47CFiZtLK1yLopNq3lTtVtMu
L9zv5MAllixEKcHK89FYMPTNYSyOhaRcLsd3Y7lCBlZYFtuGHuCsLmtXQTk07SzMlVZSXr6A2jWX
e5OG2JySEgh4NZd7u/5gHMBAaUFuYvnl3qo0lqbavROyssB4d7cg1goh/D6KMlF4GyfQ0koOldWg
KmCb6mHpJk5avZpQjdVc8pMfHSyv2uUWdLx0seuJCONEuGU9q6zLxgqBpiP4Tjm2XchS1oe0juJn
LSv8D13X7iN/g04KQblchQDYtMv3UWito0LOi9gWtsi9su0lqQrarGlnH0TiCPkBfTjPHGwsO5KZ
VbYVbRzNODkrtx5t1MIG+RrJJLUtv9BpPnEqeNZUDY8Rp1x54+UP8KZy1Y4WVcEqK6ax4NxqSjcs
LWISalsQvbPKRgLvWQtSDxYPOlm6Cet6C+b4KROb8uGht/FIesrc5PSy64rBq9VGkWnx8/dbtZ89
iYpLl0uyF1qQG8KouPn0xQ3tTVR+Nqrq/KZr7huXqzXrbgKfeCEt14nKfmgqHIvMASWAjylk5aLb
eNU8Cfm9srdVKKRpjwGEF5+if3F5KR+pJIO24Kh4wNQ5yF6LTfWlR2lqG/e5Lxe4U3N3zO9f4P8r
ZP7F5upcS59zn5Qtoo+usUcRp35y9YM359tXS7ISZqoLv+Ge+80vCjdWzQevqys/oHIH3TuJbd7U
8fWDBysQf/8bZVvR7s0eFHqnSyFdO3esvve1EKBaIHau9gk3qldd1XSoUMsraPa7oPKgf3BI6sx9
u8DVDKh6UBdDSsNEHh+F7UbsmTcBZ909HxY0icoq/nHDyg+6t17VDGsW76z//Nv6MdvxpxmVsv2X
RvVz7bHx15iy96X/srBrJq08WzsupuJlT/1Bm0X5jS6pv+xp+muofXRlTFORJvHaOX8E/N8Hdm06
sfjqk7UvLPn5vwAAAP//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microsoft.com/office/2014/relationships/chartEx" Target="../charts/chartEx2.xml"/><Relationship Id="rId4" Type="http://schemas.openxmlformats.org/officeDocument/2006/relationships/image" Target="../media/image1.jfif"/></Relationships>
</file>

<file path=xl/drawings/drawing1.xml><?xml version="1.0" encoding="utf-8"?>
<xdr:wsDr xmlns:xdr="http://schemas.openxmlformats.org/drawingml/2006/spreadsheetDrawing" xmlns:a="http://schemas.openxmlformats.org/drawingml/2006/main">
  <xdr:twoCellAnchor>
    <xdr:from>
      <xdr:col>10</xdr:col>
      <xdr:colOff>671513</xdr:colOff>
      <xdr:row>12</xdr:row>
      <xdr:rowOff>19050</xdr:rowOff>
    </xdr:from>
    <xdr:to>
      <xdr:col>13</xdr:col>
      <xdr:colOff>295276</xdr:colOff>
      <xdr:row>19</xdr:row>
      <xdr:rowOff>190500</xdr:rowOff>
    </xdr:to>
    <mc:AlternateContent xmlns:mc="http://schemas.openxmlformats.org/markup-compatibility/2006">
      <mc:Choice xmlns:cx6="http://schemas.microsoft.com/office/drawing/2016/5/12/chartex" Requires="cx6">
        <xdr:graphicFrame macro="">
          <xdr:nvGraphicFramePr>
            <xdr:cNvPr id="8" name="Chart 7">
              <a:extLst>
                <a:ext uri="{FF2B5EF4-FFF2-40B4-BE49-F238E27FC236}">
                  <a16:creationId xmlns:a16="http://schemas.microsoft.com/office/drawing/2014/main" id="{A8C2AB30-AA9B-A86D-1BBA-E1D0DEE27A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825038" y="2419350"/>
              <a:ext cx="2185988" cy="15716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590550</xdr:colOff>
      <xdr:row>15</xdr:row>
      <xdr:rowOff>38100</xdr:rowOff>
    </xdr:from>
    <xdr:to>
      <xdr:col>8</xdr:col>
      <xdr:colOff>923925</xdr:colOff>
      <xdr:row>25</xdr:row>
      <xdr:rowOff>114300</xdr:rowOff>
    </xdr:to>
    <xdr:graphicFrame macro="">
      <xdr:nvGraphicFramePr>
        <xdr:cNvPr id="9" name="Chart 8">
          <a:extLst>
            <a:ext uri="{FF2B5EF4-FFF2-40B4-BE49-F238E27FC236}">
              <a16:creationId xmlns:a16="http://schemas.microsoft.com/office/drawing/2014/main" id="{643E7749-B9BD-CCD9-D746-7E3F03A2FB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347662</xdr:colOff>
      <xdr:row>21</xdr:row>
      <xdr:rowOff>95250</xdr:rowOff>
    </xdr:from>
    <xdr:to>
      <xdr:col>5</xdr:col>
      <xdr:colOff>42862</xdr:colOff>
      <xdr:row>35</xdr:row>
      <xdr:rowOff>38100</xdr:rowOff>
    </xdr:to>
    <xdr:graphicFrame macro="">
      <xdr:nvGraphicFramePr>
        <xdr:cNvPr id="10" name="Chart 9">
          <a:extLst>
            <a:ext uri="{FF2B5EF4-FFF2-40B4-BE49-F238E27FC236}">
              <a16:creationId xmlns:a16="http://schemas.microsoft.com/office/drawing/2014/main" id="{27138924-B370-D80C-7288-983FA1BAE6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552450</xdr:colOff>
      <xdr:row>4</xdr:row>
      <xdr:rowOff>114300</xdr:rowOff>
    </xdr:from>
    <xdr:to>
      <xdr:col>9</xdr:col>
      <xdr:colOff>419100</xdr:colOff>
      <xdr:row>14</xdr:row>
      <xdr:rowOff>28575</xdr:rowOff>
    </xdr:to>
    <mc:AlternateContent xmlns:mc="http://schemas.openxmlformats.org/markup-compatibility/2006" xmlns:a14="http://schemas.microsoft.com/office/drawing/2010/main">
      <mc:Choice Requires="a14">
        <xdr:graphicFrame macro="">
          <xdr:nvGraphicFramePr>
            <xdr:cNvPr id="11" name="City">
              <a:extLst>
                <a:ext uri="{FF2B5EF4-FFF2-40B4-BE49-F238E27FC236}">
                  <a16:creationId xmlns:a16="http://schemas.microsoft.com/office/drawing/2014/main" id="{6206F08B-B8B9-309A-F6D8-077020A0E66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981825" y="914400"/>
              <a:ext cx="1828800" cy="1914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276225</xdr:colOff>
      <xdr:row>25</xdr:row>
      <xdr:rowOff>104775</xdr:rowOff>
    </xdr:from>
    <xdr:to>
      <xdr:col>7</xdr:col>
      <xdr:colOff>304800</xdr:colOff>
      <xdr:row>34</xdr:row>
      <xdr:rowOff>57150</xdr:rowOff>
    </xdr:to>
    <mc:AlternateContent xmlns:mc="http://schemas.openxmlformats.org/markup-compatibility/2006" xmlns:a14="http://schemas.microsoft.com/office/drawing/2010/main">
      <mc:Choice Requires="a14">
        <xdr:graphicFrame macro="">
          <xdr:nvGraphicFramePr>
            <xdr:cNvPr id="15" name="Manager">
              <a:extLst>
                <a:ext uri="{FF2B5EF4-FFF2-40B4-BE49-F238E27FC236}">
                  <a16:creationId xmlns:a16="http://schemas.microsoft.com/office/drawing/2014/main" id="{84A323B0-4D5C-351E-C560-1EB270A13048}"/>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4981575" y="5105400"/>
              <a:ext cx="1828800" cy="175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571499</xdr:colOff>
      <xdr:row>0</xdr:row>
      <xdr:rowOff>123825</xdr:rowOff>
    </xdr:from>
    <xdr:to>
      <xdr:col>17</xdr:col>
      <xdr:colOff>619124</xdr:colOff>
      <xdr:row>6</xdr:row>
      <xdr:rowOff>0</xdr:rowOff>
    </xdr:to>
    <xdr:sp macro="" textlink="">
      <xdr:nvSpPr>
        <xdr:cNvPr id="12" name="Rectangle: Rounded Corners 11">
          <a:extLst>
            <a:ext uri="{FF2B5EF4-FFF2-40B4-BE49-F238E27FC236}">
              <a16:creationId xmlns:a16="http://schemas.microsoft.com/office/drawing/2014/main" id="{0A84CF1E-83D9-FC6C-0DFB-C45ED9934B83}"/>
            </a:ext>
          </a:extLst>
        </xdr:cNvPr>
        <xdr:cNvSpPr/>
      </xdr:nvSpPr>
      <xdr:spPr>
        <a:xfrm>
          <a:off x="2505074" y="123825"/>
          <a:ext cx="11382375" cy="1076325"/>
        </a:xfrm>
        <a:prstGeom prst="roundRect">
          <a:avLst/>
        </a:prstGeom>
        <a:solidFill>
          <a:schemeClr val="bg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590549</xdr:colOff>
      <xdr:row>6</xdr:row>
      <xdr:rowOff>171450</xdr:rowOff>
    </xdr:from>
    <xdr:to>
      <xdr:col>6</xdr:col>
      <xdr:colOff>209549</xdr:colOff>
      <xdr:row>11</xdr:row>
      <xdr:rowOff>142875</xdr:rowOff>
    </xdr:to>
    <xdr:sp macro="" textlink="">
      <xdr:nvSpPr>
        <xdr:cNvPr id="13" name="Rectangle: Rounded Corners 12">
          <a:extLst>
            <a:ext uri="{FF2B5EF4-FFF2-40B4-BE49-F238E27FC236}">
              <a16:creationId xmlns:a16="http://schemas.microsoft.com/office/drawing/2014/main" id="{87E9BD54-81C8-4417-A0E5-FD3A7AFA859B}"/>
            </a:ext>
          </a:extLst>
        </xdr:cNvPr>
        <xdr:cNvSpPr/>
      </xdr:nvSpPr>
      <xdr:spPr>
        <a:xfrm>
          <a:off x="2524124" y="1371600"/>
          <a:ext cx="2047875" cy="971550"/>
        </a:xfrm>
        <a:prstGeom prst="roundRect">
          <a:avLst/>
        </a:prstGeom>
        <a:solidFill>
          <a:schemeClr val="bg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676275</xdr:colOff>
      <xdr:row>6</xdr:row>
      <xdr:rowOff>171450</xdr:rowOff>
    </xdr:from>
    <xdr:to>
      <xdr:col>8</xdr:col>
      <xdr:colOff>771906</xdr:colOff>
      <xdr:row>11</xdr:row>
      <xdr:rowOff>142875</xdr:rowOff>
    </xdr:to>
    <xdr:sp macro="" textlink="">
      <xdr:nvSpPr>
        <xdr:cNvPr id="14" name="Rectangle: Rounded Corners 13">
          <a:extLst>
            <a:ext uri="{FF2B5EF4-FFF2-40B4-BE49-F238E27FC236}">
              <a16:creationId xmlns:a16="http://schemas.microsoft.com/office/drawing/2014/main" id="{7AEB658E-477D-43C5-8ED3-BA31601DDC59}"/>
            </a:ext>
          </a:extLst>
        </xdr:cNvPr>
        <xdr:cNvSpPr/>
      </xdr:nvSpPr>
      <xdr:spPr>
        <a:xfrm>
          <a:off x="5038725" y="1371600"/>
          <a:ext cx="2048256" cy="971550"/>
        </a:xfrm>
        <a:prstGeom prst="roundRect">
          <a:avLst/>
        </a:prstGeom>
        <a:solidFill>
          <a:schemeClr val="bg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9</xdr:col>
      <xdr:colOff>428625</xdr:colOff>
      <xdr:row>6</xdr:row>
      <xdr:rowOff>190500</xdr:rowOff>
    </xdr:from>
    <xdr:to>
      <xdr:col>12</xdr:col>
      <xdr:colOff>47625</xdr:colOff>
      <xdr:row>11</xdr:row>
      <xdr:rowOff>161925</xdr:rowOff>
    </xdr:to>
    <xdr:sp macro="" textlink="">
      <xdr:nvSpPr>
        <xdr:cNvPr id="15" name="Rectangle: Rounded Corners 14">
          <a:extLst>
            <a:ext uri="{FF2B5EF4-FFF2-40B4-BE49-F238E27FC236}">
              <a16:creationId xmlns:a16="http://schemas.microsoft.com/office/drawing/2014/main" id="{5B311DD1-FB75-4BFA-9563-72A67B8B52CE}"/>
            </a:ext>
          </a:extLst>
        </xdr:cNvPr>
        <xdr:cNvSpPr/>
      </xdr:nvSpPr>
      <xdr:spPr>
        <a:xfrm>
          <a:off x="7553325" y="1390650"/>
          <a:ext cx="2047875" cy="971550"/>
        </a:xfrm>
        <a:prstGeom prst="roundRect">
          <a:avLst/>
        </a:prstGeom>
        <a:solidFill>
          <a:schemeClr val="bg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clientData/>
  </xdr:twoCellAnchor>
  <xdr:twoCellAnchor>
    <xdr:from>
      <xdr:col>12</xdr:col>
      <xdr:colOff>304800</xdr:colOff>
      <xdr:row>6</xdr:row>
      <xdr:rowOff>161925</xdr:rowOff>
    </xdr:from>
    <xdr:to>
      <xdr:col>14</xdr:col>
      <xdr:colOff>733425</xdr:colOff>
      <xdr:row>11</xdr:row>
      <xdr:rowOff>133350</xdr:rowOff>
    </xdr:to>
    <xdr:sp macro="" textlink="">
      <xdr:nvSpPr>
        <xdr:cNvPr id="16" name="Rectangle: Rounded Corners 15">
          <a:extLst>
            <a:ext uri="{FF2B5EF4-FFF2-40B4-BE49-F238E27FC236}">
              <a16:creationId xmlns:a16="http://schemas.microsoft.com/office/drawing/2014/main" id="{A147D37B-005B-4717-8671-41FC745E96C0}"/>
            </a:ext>
          </a:extLst>
        </xdr:cNvPr>
        <xdr:cNvSpPr/>
      </xdr:nvSpPr>
      <xdr:spPr>
        <a:xfrm>
          <a:off x="9858375" y="1362075"/>
          <a:ext cx="2047875" cy="971550"/>
        </a:xfrm>
        <a:prstGeom prst="roundRect">
          <a:avLst/>
        </a:prstGeom>
        <a:solidFill>
          <a:schemeClr val="bg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15</xdr:col>
      <xdr:colOff>180975</xdr:colOff>
      <xdr:row>6</xdr:row>
      <xdr:rowOff>142875</xdr:rowOff>
    </xdr:from>
    <xdr:to>
      <xdr:col>17</xdr:col>
      <xdr:colOff>609600</xdr:colOff>
      <xdr:row>11</xdr:row>
      <xdr:rowOff>114300</xdr:rowOff>
    </xdr:to>
    <xdr:sp macro="" textlink="">
      <xdr:nvSpPr>
        <xdr:cNvPr id="17" name="Rectangle: Rounded Corners 16">
          <a:extLst>
            <a:ext uri="{FF2B5EF4-FFF2-40B4-BE49-F238E27FC236}">
              <a16:creationId xmlns:a16="http://schemas.microsoft.com/office/drawing/2014/main" id="{12717026-3839-4C22-825B-47403720576D}"/>
            </a:ext>
          </a:extLst>
        </xdr:cNvPr>
        <xdr:cNvSpPr/>
      </xdr:nvSpPr>
      <xdr:spPr>
        <a:xfrm>
          <a:off x="12163425" y="1343025"/>
          <a:ext cx="2047875" cy="971550"/>
        </a:xfrm>
        <a:prstGeom prst="roundRect">
          <a:avLst/>
        </a:prstGeom>
        <a:solidFill>
          <a:schemeClr val="bg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13</xdr:col>
      <xdr:colOff>638175</xdr:colOff>
      <xdr:row>12</xdr:row>
      <xdr:rowOff>95249</xdr:rowOff>
    </xdr:from>
    <xdr:to>
      <xdr:col>17</xdr:col>
      <xdr:colOff>685800</xdr:colOff>
      <xdr:row>40</xdr:row>
      <xdr:rowOff>142875</xdr:rowOff>
    </xdr:to>
    <xdr:sp macro="" textlink="">
      <xdr:nvSpPr>
        <xdr:cNvPr id="18" name="Rectangle: Rounded Corners 17">
          <a:extLst>
            <a:ext uri="{FF2B5EF4-FFF2-40B4-BE49-F238E27FC236}">
              <a16:creationId xmlns:a16="http://schemas.microsoft.com/office/drawing/2014/main" id="{65EDA9AA-BF70-4128-8AFC-A80EC177D30E}"/>
            </a:ext>
          </a:extLst>
        </xdr:cNvPr>
        <xdr:cNvSpPr/>
      </xdr:nvSpPr>
      <xdr:spPr>
        <a:xfrm>
          <a:off x="10668000" y="2495549"/>
          <a:ext cx="3286125" cy="5648326"/>
        </a:xfrm>
        <a:prstGeom prst="roundRect">
          <a:avLst/>
        </a:prstGeom>
        <a:solidFill>
          <a:schemeClr val="bg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clientData/>
  </xdr:twoCellAnchor>
  <xdr:twoCellAnchor>
    <xdr:from>
      <xdr:col>14</xdr:col>
      <xdr:colOff>57150</xdr:colOff>
      <xdr:row>13</xdr:row>
      <xdr:rowOff>104774</xdr:rowOff>
    </xdr:from>
    <xdr:to>
      <xdr:col>17</xdr:col>
      <xdr:colOff>428625</xdr:colOff>
      <xdr:row>38</xdr:row>
      <xdr:rowOff>47624</xdr:rowOff>
    </xdr:to>
    <mc:AlternateContent xmlns:mc="http://schemas.openxmlformats.org/markup-compatibility/2006">
      <mc:Choice xmlns:cx6="http://schemas.microsoft.com/office/drawing/2016/5/12/chartex" Requires="cx6">
        <xdr:graphicFrame macro="">
          <xdr:nvGraphicFramePr>
            <xdr:cNvPr id="4" name="Chart 3">
              <a:extLst>
                <a:ext uri="{FF2B5EF4-FFF2-40B4-BE49-F238E27FC236}">
                  <a16:creationId xmlns:a16="http://schemas.microsoft.com/office/drawing/2014/main" id="{38C750BE-EC5A-46FF-81B1-296D868D3E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229975" y="2705099"/>
              <a:ext cx="2800350" cy="49434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219075</xdr:colOff>
      <xdr:row>12</xdr:row>
      <xdr:rowOff>104774</xdr:rowOff>
    </xdr:from>
    <xdr:to>
      <xdr:col>13</xdr:col>
      <xdr:colOff>438150</xdr:colOff>
      <xdr:row>27</xdr:row>
      <xdr:rowOff>85725</xdr:rowOff>
    </xdr:to>
    <xdr:sp macro="" textlink="">
      <xdr:nvSpPr>
        <xdr:cNvPr id="7" name="Rectangle: Rounded Corners 6">
          <a:extLst>
            <a:ext uri="{FF2B5EF4-FFF2-40B4-BE49-F238E27FC236}">
              <a16:creationId xmlns:a16="http://schemas.microsoft.com/office/drawing/2014/main" id="{89D88B13-DA23-4937-8912-688000A19A87}"/>
            </a:ext>
          </a:extLst>
        </xdr:cNvPr>
        <xdr:cNvSpPr/>
      </xdr:nvSpPr>
      <xdr:spPr>
        <a:xfrm>
          <a:off x="7010400" y="2505074"/>
          <a:ext cx="3457575" cy="2981326"/>
        </a:xfrm>
        <a:prstGeom prst="roundRect">
          <a:avLst/>
        </a:prstGeom>
        <a:solidFill>
          <a:schemeClr val="bg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clientData/>
  </xdr:twoCellAnchor>
  <xdr:twoCellAnchor>
    <xdr:from>
      <xdr:col>9</xdr:col>
      <xdr:colOff>333374</xdr:colOff>
      <xdr:row>13</xdr:row>
      <xdr:rowOff>57150</xdr:rowOff>
    </xdr:from>
    <xdr:to>
      <xdr:col>13</xdr:col>
      <xdr:colOff>381000</xdr:colOff>
      <xdr:row>25</xdr:row>
      <xdr:rowOff>133349</xdr:rowOff>
    </xdr:to>
    <xdr:graphicFrame macro="">
      <xdr:nvGraphicFramePr>
        <xdr:cNvPr id="8" name="Chart 7">
          <a:extLst>
            <a:ext uri="{FF2B5EF4-FFF2-40B4-BE49-F238E27FC236}">
              <a16:creationId xmlns:a16="http://schemas.microsoft.com/office/drawing/2014/main" id="{F581C007-CC25-4460-8C4F-539F8AD48D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676275</xdr:colOff>
      <xdr:row>7</xdr:row>
      <xdr:rowOff>38100</xdr:rowOff>
    </xdr:from>
    <xdr:to>
      <xdr:col>5</xdr:col>
      <xdr:colOff>476250</xdr:colOff>
      <xdr:row>9</xdr:row>
      <xdr:rowOff>38100</xdr:rowOff>
    </xdr:to>
    <xdr:sp macro="" textlink="">
      <xdr:nvSpPr>
        <xdr:cNvPr id="9" name="TextBox 8">
          <a:extLst>
            <a:ext uri="{FF2B5EF4-FFF2-40B4-BE49-F238E27FC236}">
              <a16:creationId xmlns:a16="http://schemas.microsoft.com/office/drawing/2014/main" id="{DD1D772C-F67C-EC59-8A83-21182DA2C931}"/>
            </a:ext>
          </a:extLst>
        </xdr:cNvPr>
        <xdr:cNvSpPr txBox="1"/>
      </xdr:nvSpPr>
      <xdr:spPr>
        <a:xfrm>
          <a:off x="2609850" y="1438275"/>
          <a:ext cx="14192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solidFill>
                <a:srgbClr val="002060"/>
              </a:solidFill>
            </a:rPr>
            <a:t>Total Order</a:t>
          </a:r>
        </a:p>
      </xdr:txBody>
    </xdr:sp>
    <xdr:clientData/>
  </xdr:twoCellAnchor>
  <xdr:twoCellAnchor>
    <xdr:from>
      <xdr:col>6</xdr:col>
      <xdr:colOff>733425</xdr:colOff>
      <xdr:row>7</xdr:row>
      <xdr:rowOff>38100</xdr:rowOff>
    </xdr:from>
    <xdr:to>
      <xdr:col>8</xdr:col>
      <xdr:colOff>704850</xdr:colOff>
      <xdr:row>9</xdr:row>
      <xdr:rowOff>38100</xdr:rowOff>
    </xdr:to>
    <xdr:sp macro="" textlink="">
      <xdr:nvSpPr>
        <xdr:cNvPr id="10" name="TextBox 9">
          <a:extLst>
            <a:ext uri="{FF2B5EF4-FFF2-40B4-BE49-F238E27FC236}">
              <a16:creationId xmlns:a16="http://schemas.microsoft.com/office/drawing/2014/main" id="{878AE980-8157-4274-A65C-7E2520AE7E68}"/>
            </a:ext>
          </a:extLst>
        </xdr:cNvPr>
        <xdr:cNvSpPr txBox="1"/>
      </xdr:nvSpPr>
      <xdr:spPr>
        <a:xfrm>
          <a:off x="5095875" y="1438275"/>
          <a:ext cx="192405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solidFill>
                <a:srgbClr val="002060"/>
              </a:solidFill>
            </a:rPr>
            <a:t>Total Quantity</a:t>
          </a:r>
        </a:p>
      </xdr:txBody>
    </xdr:sp>
    <xdr:clientData/>
  </xdr:twoCellAnchor>
  <xdr:twoCellAnchor>
    <xdr:from>
      <xdr:col>4</xdr:col>
      <xdr:colOff>123826</xdr:colOff>
      <xdr:row>8</xdr:row>
      <xdr:rowOff>104775</xdr:rowOff>
    </xdr:from>
    <xdr:to>
      <xdr:col>5</xdr:col>
      <xdr:colOff>619125</xdr:colOff>
      <xdr:row>11</xdr:row>
      <xdr:rowOff>85725</xdr:rowOff>
    </xdr:to>
    <xdr:sp macro="" textlink="Pivot_table!$A$4">
      <xdr:nvSpPr>
        <xdr:cNvPr id="11" name="TextBox 10">
          <a:extLst>
            <a:ext uri="{FF2B5EF4-FFF2-40B4-BE49-F238E27FC236}">
              <a16:creationId xmlns:a16="http://schemas.microsoft.com/office/drawing/2014/main" id="{7C5CA476-37A9-83C8-2337-5A8D6D01ED68}"/>
            </a:ext>
          </a:extLst>
        </xdr:cNvPr>
        <xdr:cNvSpPr txBox="1"/>
      </xdr:nvSpPr>
      <xdr:spPr>
        <a:xfrm>
          <a:off x="2867026" y="1704975"/>
          <a:ext cx="1304924"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ED60EB6-8F96-48DC-BAC4-C6CB8E363AC2}" type="TxLink">
            <a:rPr lang="en-US" sz="3000" b="1" i="0" u="none" strike="noStrike" kern="1200">
              <a:solidFill>
                <a:schemeClr val="accent2">
                  <a:lumMod val="75000"/>
                </a:schemeClr>
              </a:solidFill>
              <a:latin typeface="Calibri"/>
              <a:ea typeface="Calibri"/>
              <a:cs typeface="Calibri"/>
            </a:rPr>
            <a:pPr algn="ctr"/>
            <a:t>257</a:t>
          </a:fld>
          <a:endParaRPr lang="en-US" sz="3000" b="1" kern="1200">
            <a:solidFill>
              <a:schemeClr val="accent2">
                <a:lumMod val="75000"/>
              </a:schemeClr>
            </a:solidFill>
          </a:endParaRPr>
        </a:p>
      </xdr:txBody>
    </xdr:sp>
    <xdr:clientData/>
  </xdr:twoCellAnchor>
  <xdr:twoCellAnchor>
    <xdr:from>
      <xdr:col>6</xdr:col>
      <xdr:colOff>657225</xdr:colOff>
      <xdr:row>8</xdr:row>
      <xdr:rowOff>104775</xdr:rowOff>
    </xdr:from>
    <xdr:to>
      <xdr:col>8</xdr:col>
      <xdr:colOff>638175</xdr:colOff>
      <xdr:row>11</xdr:row>
      <xdr:rowOff>85725</xdr:rowOff>
    </xdr:to>
    <xdr:sp macro="" textlink="Pivot_table!$I$4">
      <xdr:nvSpPr>
        <xdr:cNvPr id="20" name="TextBox 19">
          <a:extLst>
            <a:ext uri="{FF2B5EF4-FFF2-40B4-BE49-F238E27FC236}">
              <a16:creationId xmlns:a16="http://schemas.microsoft.com/office/drawing/2014/main" id="{E4CC0CEA-074A-4611-80F9-49488D4F5250}"/>
            </a:ext>
          </a:extLst>
        </xdr:cNvPr>
        <xdr:cNvSpPr txBox="1"/>
      </xdr:nvSpPr>
      <xdr:spPr>
        <a:xfrm>
          <a:off x="5019675" y="1704975"/>
          <a:ext cx="1600200"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F5C5C42-C020-4D0A-9057-8B4E2A86B076}" type="TxLink">
            <a:rPr lang="en-US" sz="3000" b="1" i="0" u="none" strike="noStrike" kern="1200">
              <a:solidFill>
                <a:schemeClr val="accent2">
                  <a:lumMod val="75000"/>
                </a:schemeClr>
              </a:solidFill>
              <a:latin typeface="Calibri"/>
              <a:ea typeface="Calibri"/>
              <a:cs typeface="Calibri"/>
            </a:rPr>
            <a:pPr marL="0" indent="0" algn="ctr"/>
            <a:t>118539</a:t>
          </a:fld>
          <a:endParaRPr lang="en-US" sz="3000" b="1" i="0" u="none" strike="noStrike" kern="1200">
            <a:solidFill>
              <a:schemeClr val="accent2">
                <a:lumMod val="75000"/>
              </a:schemeClr>
            </a:solidFill>
            <a:latin typeface="Calibri"/>
            <a:ea typeface="Calibri"/>
            <a:cs typeface="Calibri"/>
          </a:endParaRPr>
        </a:p>
      </xdr:txBody>
    </xdr:sp>
    <xdr:clientData/>
  </xdr:twoCellAnchor>
  <xdr:twoCellAnchor>
    <xdr:from>
      <xdr:col>9</xdr:col>
      <xdr:colOff>523875</xdr:colOff>
      <xdr:row>7</xdr:row>
      <xdr:rowOff>9525</xdr:rowOff>
    </xdr:from>
    <xdr:to>
      <xdr:col>11</xdr:col>
      <xdr:colOff>323850</xdr:colOff>
      <xdr:row>9</xdr:row>
      <xdr:rowOff>9525</xdr:rowOff>
    </xdr:to>
    <xdr:sp macro="" textlink="">
      <xdr:nvSpPr>
        <xdr:cNvPr id="21" name="TextBox 20">
          <a:extLst>
            <a:ext uri="{FF2B5EF4-FFF2-40B4-BE49-F238E27FC236}">
              <a16:creationId xmlns:a16="http://schemas.microsoft.com/office/drawing/2014/main" id="{3349904F-371F-46A6-BB73-633DFD1CA72B}"/>
            </a:ext>
          </a:extLst>
        </xdr:cNvPr>
        <xdr:cNvSpPr txBox="1"/>
      </xdr:nvSpPr>
      <xdr:spPr>
        <a:xfrm>
          <a:off x="7315200" y="1409700"/>
          <a:ext cx="14192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solidFill>
                <a:srgbClr val="002060"/>
              </a:solidFill>
            </a:rPr>
            <a:t>Revenue</a:t>
          </a:r>
        </a:p>
      </xdr:txBody>
    </xdr:sp>
    <xdr:clientData/>
  </xdr:twoCellAnchor>
  <xdr:twoCellAnchor>
    <xdr:from>
      <xdr:col>9</xdr:col>
      <xdr:colOff>400051</xdr:colOff>
      <xdr:row>8</xdr:row>
      <xdr:rowOff>133350</xdr:rowOff>
    </xdr:from>
    <xdr:to>
      <xdr:col>11</xdr:col>
      <xdr:colOff>723901</xdr:colOff>
      <xdr:row>11</xdr:row>
      <xdr:rowOff>104775</xdr:rowOff>
    </xdr:to>
    <xdr:sp macro="" textlink="Pivot_table!$C$4">
      <xdr:nvSpPr>
        <xdr:cNvPr id="22" name="TextBox 21">
          <a:extLst>
            <a:ext uri="{FF2B5EF4-FFF2-40B4-BE49-F238E27FC236}">
              <a16:creationId xmlns:a16="http://schemas.microsoft.com/office/drawing/2014/main" id="{D94C76E2-412A-480D-B49A-03735C4285F5}"/>
            </a:ext>
          </a:extLst>
        </xdr:cNvPr>
        <xdr:cNvSpPr txBox="1"/>
      </xdr:nvSpPr>
      <xdr:spPr>
        <a:xfrm>
          <a:off x="7191376" y="1733550"/>
          <a:ext cx="194310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F79B0852-47AF-4C21-A80F-7937B0C7BF50}" type="TxLink">
            <a:rPr lang="en-US" sz="2600" b="1" i="0" u="none" strike="noStrike" kern="1200">
              <a:solidFill>
                <a:schemeClr val="accent2">
                  <a:lumMod val="75000"/>
                </a:schemeClr>
              </a:solidFill>
              <a:latin typeface="Calibri"/>
              <a:ea typeface="Calibri"/>
              <a:cs typeface="Calibri"/>
            </a:rPr>
            <a:pPr marL="0" indent="0" algn="l"/>
            <a:t> $812,135.13 </a:t>
          </a:fld>
          <a:endParaRPr lang="en-US" sz="2600" b="1" i="0" u="none" strike="noStrike" kern="1200">
            <a:solidFill>
              <a:schemeClr val="accent2">
                <a:lumMod val="75000"/>
              </a:schemeClr>
            </a:solidFill>
            <a:latin typeface="Calibri"/>
            <a:ea typeface="Calibri"/>
            <a:cs typeface="Calibri"/>
          </a:endParaRPr>
        </a:p>
      </xdr:txBody>
    </xdr:sp>
    <xdr:clientData/>
  </xdr:twoCellAnchor>
  <xdr:twoCellAnchor>
    <xdr:from>
      <xdr:col>12</xdr:col>
      <xdr:colOff>295276</xdr:colOff>
      <xdr:row>8</xdr:row>
      <xdr:rowOff>133350</xdr:rowOff>
    </xdr:from>
    <xdr:to>
      <xdr:col>14</xdr:col>
      <xdr:colOff>704850</xdr:colOff>
      <xdr:row>11</xdr:row>
      <xdr:rowOff>114300</xdr:rowOff>
    </xdr:to>
    <xdr:sp macro="" textlink="Pivot_table!$E$4">
      <xdr:nvSpPr>
        <xdr:cNvPr id="23" name="TextBox 22">
          <a:extLst>
            <a:ext uri="{FF2B5EF4-FFF2-40B4-BE49-F238E27FC236}">
              <a16:creationId xmlns:a16="http://schemas.microsoft.com/office/drawing/2014/main" id="{7CB86DE9-4DD1-4C22-9679-A9D27D9C773D}"/>
            </a:ext>
          </a:extLst>
        </xdr:cNvPr>
        <xdr:cNvSpPr txBox="1"/>
      </xdr:nvSpPr>
      <xdr:spPr>
        <a:xfrm>
          <a:off x="9515476" y="1733550"/>
          <a:ext cx="2028824"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0C3385A-5EDC-4C6F-B3DF-25772E04172B}" type="TxLink">
            <a:rPr lang="en-US" sz="2600" b="1" i="0" u="none" strike="noStrike" kern="1200">
              <a:solidFill>
                <a:schemeClr val="accent2">
                  <a:lumMod val="75000"/>
                </a:schemeClr>
              </a:solidFill>
              <a:latin typeface="Calibri"/>
              <a:ea typeface="Calibri"/>
              <a:cs typeface="Calibri"/>
            </a:rPr>
            <a:pPr marL="0" indent="0" algn="l"/>
            <a:t> $584,915.21 </a:t>
          </a:fld>
          <a:endParaRPr lang="en-US" sz="2600" b="1" i="0" u="none" strike="noStrike" kern="1200">
            <a:solidFill>
              <a:schemeClr val="accent2">
                <a:lumMod val="75000"/>
              </a:schemeClr>
            </a:solidFill>
            <a:latin typeface="Calibri"/>
            <a:ea typeface="Calibri"/>
            <a:cs typeface="Calibri"/>
          </a:endParaRPr>
        </a:p>
      </xdr:txBody>
    </xdr:sp>
    <xdr:clientData/>
  </xdr:twoCellAnchor>
  <xdr:twoCellAnchor>
    <xdr:from>
      <xdr:col>12</xdr:col>
      <xdr:colOff>361950</xdr:colOff>
      <xdr:row>6</xdr:row>
      <xdr:rowOff>190500</xdr:rowOff>
    </xdr:from>
    <xdr:to>
      <xdr:col>14</xdr:col>
      <xdr:colOff>161925</xdr:colOff>
      <xdr:row>8</xdr:row>
      <xdr:rowOff>190500</xdr:rowOff>
    </xdr:to>
    <xdr:sp macro="" textlink="">
      <xdr:nvSpPr>
        <xdr:cNvPr id="25" name="TextBox 24">
          <a:extLst>
            <a:ext uri="{FF2B5EF4-FFF2-40B4-BE49-F238E27FC236}">
              <a16:creationId xmlns:a16="http://schemas.microsoft.com/office/drawing/2014/main" id="{97C0D4C1-FE99-4617-A1BB-905E32D6A8D4}"/>
            </a:ext>
          </a:extLst>
        </xdr:cNvPr>
        <xdr:cNvSpPr txBox="1"/>
      </xdr:nvSpPr>
      <xdr:spPr>
        <a:xfrm>
          <a:off x="9582150" y="1390650"/>
          <a:ext cx="14192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solidFill>
                <a:srgbClr val="002060"/>
              </a:solidFill>
            </a:rPr>
            <a:t>Profit</a:t>
          </a:r>
        </a:p>
      </xdr:txBody>
    </xdr:sp>
    <xdr:clientData/>
  </xdr:twoCellAnchor>
  <xdr:twoCellAnchor>
    <xdr:from>
      <xdr:col>15</xdr:col>
      <xdr:colOff>247650</xdr:colOff>
      <xdr:row>6</xdr:row>
      <xdr:rowOff>142875</xdr:rowOff>
    </xdr:from>
    <xdr:to>
      <xdr:col>17</xdr:col>
      <xdr:colOff>466725</xdr:colOff>
      <xdr:row>8</xdr:row>
      <xdr:rowOff>142875</xdr:rowOff>
    </xdr:to>
    <xdr:sp macro="" textlink="">
      <xdr:nvSpPr>
        <xdr:cNvPr id="26" name="TextBox 25">
          <a:extLst>
            <a:ext uri="{FF2B5EF4-FFF2-40B4-BE49-F238E27FC236}">
              <a16:creationId xmlns:a16="http://schemas.microsoft.com/office/drawing/2014/main" id="{0C70E6C6-1E50-4841-95EE-C1DAA517D886}"/>
            </a:ext>
          </a:extLst>
        </xdr:cNvPr>
        <xdr:cNvSpPr txBox="1"/>
      </xdr:nvSpPr>
      <xdr:spPr>
        <a:xfrm>
          <a:off x="12230100" y="1343025"/>
          <a:ext cx="18383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solidFill>
                <a:srgbClr val="002060"/>
              </a:solidFill>
            </a:rPr>
            <a:t>Average of</a:t>
          </a:r>
          <a:r>
            <a:rPr lang="en-US" sz="1800" b="1" kern="1200" baseline="0">
              <a:solidFill>
                <a:srgbClr val="002060"/>
              </a:solidFill>
            </a:rPr>
            <a:t> Profit</a:t>
          </a:r>
          <a:endParaRPr lang="en-US" sz="1800" b="1" kern="1200">
            <a:solidFill>
              <a:srgbClr val="002060"/>
            </a:solidFill>
          </a:endParaRPr>
        </a:p>
      </xdr:txBody>
    </xdr:sp>
    <xdr:clientData/>
  </xdr:twoCellAnchor>
  <xdr:twoCellAnchor>
    <xdr:from>
      <xdr:col>15</xdr:col>
      <xdr:colOff>295275</xdr:colOff>
      <xdr:row>8</xdr:row>
      <xdr:rowOff>47625</xdr:rowOff>
    </xdr:from>
    <xdr:to>
      <xdr:col>17</xdr:col>
      <xdr:colOff>219075</xdr:colOff>
      <xdr:row>11</xdr:row>
      <xdr:rowOff>28575</xdr:rowOff>
    </xdr:to>
    <xdr:sp macro="" textlink="Pivot_table!$G$4">
      <xdr:nvSpPr>
        <xdr:cNvPr id="27" name="TextBox 26">
          <a:extLst>
            <a:ext uri="{FF2B5EF4-FFF2-40B4-BE49-F238E27FC236}">
              <a16:creationId xmlns:a16="http://schemas.microsoft.com/office/drawing/2014/main" id="{58E7E265-9EF0-4F9B-AF40-1BC7AAADF4FB}"/>
            </a:ext>
          </a:extLst>
        </xdr:cNvPr>
        <xdr:cNvSpPr txBox="1"/>
      </xdr:nvSpPr>
      <xdr:spPr>
        <a:xfrm>
          <a:off x="11944350" y="1647825"/>
          <a:ext cx="1543050"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2D5B227-DE04-4A4F-A34C-E13C27577C1E}" type="TxLink">
            <a:rPr lang="en-US" sz="3000" b="1" i="0" u="none" strike="noStrike" kern="1200">
              <a:solidFill>
                <a:schemeClr val="accent2">
                  <a:lumMod val="75000"/>
                </a:schemeClr>
              </a:solidFill>
              <a:latin typeface="Calibri"/>
              <a:ea typeface="Calibri"/>
              <a:cs typeface="Calibri"/>
            </a:rPr>
            <a:pPr marL="0" indent="0" algn="ctr"/>
            <a:t>100%</a:t>
          </a:fld>
          <a:endParaRPr lang="en-US" sz="3000" b="1" i="0" u="none" strike="noStrike" kern="1200">
            <a:solidFill>
              <a:schemeClr val="accent2">
                <a:lumMod val="75000"/>
              </a:schemeClr>
            </a:solidFill>
            <a:latin typeface="Calibri"/>
            <a:ea typeface="Calibri"/>
            <a:cs typeface="Calibri"/>
          </a:endParaRPr>
        </a:p>
      </xdr:txBody>
    </xdr:sp>
    <xdr:clientData/>
  </xdr:twoCellAnchor>
  <xdr:twoCellAnchor>
    <xdr:from>
      <xdr:col>3</xdr:col>
      <xdr:colOff>571500</xdr:colOff>
      <xdr:row>0</xdr:row>
      <xdr:rowOff>123825</xdr:rowOff>
    </xdr:from>
    <xdr:to>
      <xdr:col>10</xdr:col>
      <xdr:colOff>466726</xdr:colOff>
      <xdr:row>3</xdr:row>
      <xdr:rowOff>142875</xdr:rowOff>
    </xdr:to>
    <xdr:sp macro="" textlink="">
      <xdr:nvSpPr>
        <xdr:cNvPr id="29" name="TextBox 28">
          <a:extLst>
            <a:ext uri="{FF2B5EF4-FFF2-40B4-BE49-F238E27FC236}">
              <a16:creationId xmlns:a16="http://schemas.microsoft.com/office/drawing/2014/main" id="{9F9C9AC6-8D73-4B13-A040-E4E201AC65DD}"/>
            </a:ext>
          </a:extLst>
        </xdr:cNvPr>
        <xdr:cNvSpPr txBox="1"/>
      </xdr:nvSpPr>
      <xdr:spPr>
        <a:xfrm>
          <a:off x="2505075" y="123825"/>
          <a:ext cx="5895976"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kern="1200">
              <a:solidFill>
                <a:srgbClr val="002060"/>
              </a:solidFill>
            </a:rPr>
            <a:t>SALES DASHBORD </a:t>
          </a:r>
          <a:r>
            <a:rPr lang="en-US" sz="2800" b="1" kern="1200">
              <a:solidFill>
                <a:schemeClr val="accent2">
                  <a:lumMod val="75000"/>
                </a:schemeClr>
              </a:solidFill>
            </a:rPr>
            <a:t>SUPERSTORE</a:t>
          </a:r>
          <a:r>
            <a:rPr lang="en-US" sz="2800" b="1" kern="1200" baseline="0">
              <a:solidFill>
                <a:schemeClr val="accent2">
                  <a:lumMod val="75000"/>
                </a:schemeClr>
              </a:solidFill>
            </a:rPr>
            <a:t> SHOP</a:t>
          </a:r>
          <a:endParaRPr lang="en-US" sz="2800" b="1" kern="1200">
            <a:solidFill>
              <a:schemeClr val="accent2">
                <a:lumMod val="75000"/>
              </a:schemeClr>
            </a:solidFill>
          </a:endParaRPr>
        </a:p>
      </xdr:txBody>
    </xdr:sp>
    <xdr:clientData/>
  </xdr:twoCellAnchor>
  <xdr:twoCellAnchor>
    <xdr:from>
      <xdr:col>3</xdr:col>
      <xdr:colOff>609598</xdr:colOff>
      <xdr:row>3</xdr:row>
      <xdr:rowOff>19050</xdr:rowOff>
    </xdr:from>
    <xdr:to>
      <xdr:col>7</xdr:col>
      <xdr:colOff>933449</xdr:colOff>
      <xdr:row>5</xdr:row>
      <xdr:rowOff>19050</xdr:rowOff>
    </xdr:to>
    <xdr:sp macro="" textlink="">
      <xdr:nvSpPr>
        <xdr:cNvPr id="30" name="TextBox 29">
          <a:extLst>
            <a:ext uri="{FF2B5EF4-FFF2-40B4-BE49-F238E27FC236}">
              <a16:creationId xmlns:a16="http://schemas.microsoft.com/office/drawing/2014/main" id="{4F0F8762-D725-41CA-AD5D-51733C87FE16}"/>
            </a:ext>
          </a:extLst>
        </xdr:cNvPr>
        <xdr:cNvSpPr txBox="1"/>
      </xdr:nvSpPr>
      <xdr:spPr>
        <a:xfrm>
          <a:off x="2543173" y="619125"/>
          <a:ext cx="3562351"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1" kern="1200">
              <a:solidFill>
                <a:schemeClr val="accent2">
                  <a:lumMod val="75000"/>
                </a:schemeClr>
              </a:solidFill>
            </a:rPr>
            <a:t>Europe November-Dcember 2022</a:t>
          </a:r>
        </a:p>
      </xdr:txBody>
    </xdr:sp>
    <xdr:clientData/>
  </xdr:twoCellAnchor>
  <xdr:twoCellAnchor>
    <xdr:from>
      <xdr:col>3</xdr:col>
      <xdr:colOff>647700</xdr:colOff>
      <xdr:row>12</xdr:row>
      <xdr:rowOff>66674</xdr:rowOff>
    </xdr:from>
    <xdr:to>
      <xdr:col>9</xdr:col>
      <xdr:colOff>142875</xdr:colOff>
      <xdr:row>27</xdr:row>
      <xdr:rowOff>104775</xdr:rowOff>
    </xdr:to>
    <xdr:sp macro="" textlink="">
      <xdr:nvSpPr>
        <xdr:cNvPr id="32" name="Rectangle: Rounded Corners 31">
          <a:extLst>
            <a:ext uri="{FF2B5EF4-FFF2-40B4-BE49-F238E27FC236}">
              <a16:creationId xmlns:a16="http://schemas.microsoft.com/office/drawing/2014/main" id="{E89F3479-6F65-48C4-AE25-47E105E68CF2}"/>
            </a:ext>
          </a:extLst>
        </xdr:cNvPr>
        <xdr:cNvSpPr/>
      </xdr:nvSpPr>
      <xdr:spPr>
        <a:xfrm>
          <a:off x="2581275" y="2466974"/>
          <a:ext cx="4352925" cy="3038476"/>
        </a:xfrm>
        <a:prstGeom prst="roundRect">
          <a:avLst/>
        </a:prstGeom>
        <a:solidFill>
          <a:schemeClr val="bg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9525</xdr:colOff>
      <xdr:row>15</xdr:row>
      <xdr:rowOff>38099</xdr:rowOff>
    </xdr:from>
    <xdr:to>
      <xdr:col>8</xdr:col>
      <xdr:colOff>781050</xdr:colOff>
      <xdr:row>26</xdr:row>
      <xdr:rowOff>95249</xdr:rowOff>
    </xdr:to>
    <xdr:graphicFrame macro="">
      <xdr:nvGraphicFramePr>
        <xdr:cNvPr id="33" name="Chart 32">
          <a:extLst>
            <a:ext uri="{FF2B5EF4-FFF2-40B4-BE49-F238E27FC236}">
              <a16:creationId xmlns:a16="http://schemas.microsoft.com/office/drawing/2014/main" id="{7811227F-55C9-40CB-8A9E-6F5AF6B99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504825</xdr:colOff>
      <xdr:row>12</xdr:row>
      <xdr:rowOff>190499</xdr:rowOff>
    </xdr:from>
    <xdr:to>
      <xdr:col>8</xdr:col>
      <xdr:colOff>571500</xdr:colOff>
      <xdr:row>14</xdr:row>
      <xdr:rowOff>190499</xdr:rowOff>
    </xdr:to>
    <xdr:sp macro="" textlink="">
      <xdr:nvSpPr>
        <xdr:cNvPr id="34" name="TextBox 33">
          <a:extLst>
            <a:ext uri="{FF2B5EF4-FFF2-40B4-BE49-F238E27FC236}">
              <a16:creationId xmlns:a16="http://schemas.microsoft.com/office/drawing/2014/main" id="{A70410C0-FD0A-4DD5-8B1A-F694BC6D1E1D}"/>
            </a:ext>
          </a:extLst>
        </xdr:cNvPr>
        <xdr:cNvSpPr txBox="1"/>
      </xdr:nvSpPr>
      <xdr:spPr>
        <a:xfrm>
          <a:off x="3248025" y="2590799"/>
          <a:ext cx="33051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solidFill>
                <a:srgbClr val="002060"/>
              </a:solidFill>
            </a:rPr>
            <a:t>Product Revenue By Country</a:t>
          </a:r>
        </a:p>
      </xdr:txBody>
    </xdr:sp>
    <xdr:clientData/>
  </xdr:twoCellAnchor>
  <xdr:twoCellAnchor>
    <xdr:from>
      <xdr:col>0</xdr:col>
      <xdr:colOff>133350</xdr:colOff>
      <xdr:row>0</xdr:row>
      <xdr:rowOff>114300</xdr:rowOff>
    </xdr:from>
    <xdr:to>
      <xdr:col>3</xdr:col>
      <xdr:colOff>485775</xdr:colOff>
      <xdr:row>40</xdr:row>
      <xdr:rowOff>152400</xdr:rowOff>
    </xdr:to>
    <xdr:sp macro="" textlink="">
      <xdr:nvSpPr>
        <xdr:cNvPr id="35" name="Rectangle: Rounded Corners 34">
          <a:extLst>
            <a:ext uri="{FF2B5EF4-FFF2-40B4-BE49-F238E27FC236}">
              <a16:creationId xmlns:a16="http://schemas.microsoft.com/office/drawing/2014/main" id="{5CE839C6-FCB1-EA5A-1257-E30985DF7497}"/>
            </a:ext>
          </a:extLst>
        </xdr:cNvPr>
        <xdr:cNvSpPr/>
      </xdr:nvSpPr>
      <xdr:spPr>
        <a:xfrm>
          <a:off x="133350" y="114300"/>
          <a:ext cx="2286000" cy="803910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xdr:col>
      <xdr:colOff>28575</xdr:colOff>
      <xdr:row>1</xdr:row>
      <xdr:rowOff>0</xdr:rowOff>
    </xdr:from>
    <xdr:to>
      <xdr:col>3</xdr:col>
      <xdr:colOff>104774</xdr:colOff>
      <xdr:row>8</xdr:row>
      <xdr:rowOff>47625</xdr:rowOff>
    </xdr:to>
    <xdr:pic>
      <xdr:nvPicPr>
        <xdr:cNvPr id="37" name="Picture 36">
          <a:extLst>
            <a:ext uri="{FF2B5EF4-FFF2-40B4-BE49-F238E27FC236}">
              <a16:creationId xmlns:a16="http://schemas.microsoft.com/office/drawing/2014/main" id="{628FDE1B-BF19-68C6-6A16-3479EC9C6D0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2900" y="200025"/>
          <a:ext cx="1695449" cy="1447800"/>
        </a:xfrm>
        <a:prstGeom prst="rect">
          <a:avLst/>
        </a:prstGeom>
      </xdr:spPr>
    </xdr:pic>
    <xdr:clientData/>
  </xdr:twoCellAnchor>
  <xdr:twoCellAnchor>
    <xdr:from>
      <xdr:col>3</xdr:col>
      <xdr:colOff>609599</xdr:colOff>
      <xdr:row>28</xdr:row>
      <xdr:rowOff>57151</xdr:rowOff>
    </xdr:from>
    <xdr:to>
      <xdr:col>13</xdr:col>
      <xdr:colOff>476249</xdr:colOff>
      <xdr:row>40</xdr:row>
      <xdr:rowOff>180975</xdr:rowOff>
    </xdr:to>
    <xdr:sp macro="" textlink="">
      <xdr:nvSpPr>
        <xdr:cNvPr id="40" name="Rectangle: Rounded Corners 39">
          <a:extLst>
            <a:ext uri="{FF2B5EF4-FFF2-40B4-BE49-F238E27FC236}">
              <a16:creationId xmlns:a16="http://schemas.microsoft.com/office/drawing/2014/main" id="{7BDCF044-C842-4371-8340-73CB93CCE576}"/>
            </a:ext>
          </a:extLst>
        </xdr:cNvPr>
        <xdr:cNvSpPr/>
      </xdr:nvSpPr>
      <xdr:spPr>
        <a:xfrm>
          <a:off x="2543174" y="5657851"/>
          <a:ext cx="8296275" cy="2524124"/>
        </a:xfrm>
        <a:prstGeom prst="roundRect">
          <a:avLst/>
        </a:prstGeom>
        <a:solidFill>
          <a:schemeClr val="bg1">
            <a:alpha val="0"/>
          </a:schemeClr>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0</xdr:col>
      <xdr:colOff>257175</xdr:colOff>
      <xdr:row>22</xdr:row>
      <xdr:rowOff>57150</xdr:rowOff>
    </xdr:from>
    <xdr:to>
      <xdr:col>3</xdr:col>
      <xdr:colOff>152400</xdr:colOff>
      <xdr:row>31</xdr:row>
      <xdr:rowOff>95250</xdr:rowOff>
    </xdr:to>
    <mc:AlternateContent xmlns:mc="http://schemas.openxmlformats.org/markup-compatibility/2006" xmlns:a14="http://schemas.microsoft.com/office/drawing/2010/main">
      <mc:Choice Requires="a14">
        <xdr:graphicFrame macro="">
          <xdr:nvGraphicFramePr>
            <xdr:cNvPr id="45" name="Manager 1">
              <a:extLst>
                <a:ext uri="{FF2B5EF4-FFF2-40B4-BE49-F238E27FC236}">
                  <a16:creationId xmlns:a16="http://schemas.microsoft.com/office/drawing/2014/main" id="{06650ECC-534F-4257-8FC2-CE1C7CBBFBA9}"/>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257175" y="4457700"/>
              <a:ext cx="1828800" cy="1838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257175</xdr:colOff>
      <xdr:row>10</xdr:row>
      <xdr:rowOff>104775</xdr:rowOff>
    </xdr:from>
    <xdr:to>
      <xdr:col>3</xdr:col>
      <xdr:colOff>152400</xdr:colOff>
      <xdr:row>19</xdr:row>
      <xdr:rowOff>180975</xdr:rowOff>
    </xdr:to>
    <mc:AlternateContent xmlns:mc="http://schemas.openxmlformats.org/markup-compatibility/2006" xmlns:a14="http://schemas.microsoft.com/office/drawing/2010/main">
      <mc:Choice Requires="a14">
        <xdr:graphicFrame macro="">
          <xdr:nvGraphicFramePr>
            <xdr:cNvPr id="47" name="City 1">
              <a:extLst>
                <a:ext uri="{FF2B5EF4-FFF2-40B4-BE49-F238E27FC236}">
                  <a16:creationId xmlns:a16="http://schemas.microsoft.com/office/drawing/2014/main" id="{6B708862-3790-49AE-B51C-ADAA7AD5CBA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257175" y="2105025"/>
              <a:ext cx="1828800" cy="1876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342899</xdr:colOff>
      <xdr:row>28</xdr:row>
      <xdr:rowOff>95250</xdr:rowOff>
    </xdr:from>
    <xdr:to>
      <xdr:col>10</xdr:col>
      <xdr:colOff>761999</xdr:colOff>
      <xdr:row>30</xdr:row>
      <xdr:rowOff>95250</xdr:rowOff>
    </xdr:to>
    <xdr:sp macro="" textlink="">
      <xdr:nvSpPr>
        <xdr:cNvPr id="3" name="TextBox 2">
          <a:extLst>
            <a:ext uri="{FF2B5EF4-FFF2-40B4-BE49-F238E27FC236}">
              <a16:creationId xmlns:a16="http://schemas.microsoft.com/office/drawing/2014/main" id="{60980549-2E94-4AD8-879A-35EE45FAE3A0}"/>
            </a:ext>
          </a:extLst>
        </xdr:cNvPr>
        <xdr:cNvSpPr txBox="1"/>
      </xdr:nvSpPr>
      <xdr:spPr>
        <a:xfrm>
          <a:off x="4705349" y="5695950"/>
          <a:ext cx="39909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solidFill>
                <a:srgbClr val="002060"/>
              </a:solidFill>
            </a:rPr>
            <a:t>Total Revenue of Product by Manager</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richPivotRecords" Target="richPivot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broul" refreshedDate="45621.376565393519" createdVersion="8" refreshedVersion="8" minRefreshableVersion="3" recordCount="257" xr:uid="{5F126D52-EED8-422D-A901-F5AD6360E110}">
  <cacheSource type="worksheet">
    <worksheetSource name="Table"/>
  </cacheSource>
  <cacheFields count="16">
    <cacheField name="Order ID" numFmtId="0">
      <sharedItems containsSemiMixedTypes="0" containsString="0" containsNumber="1" containsInteger="1" minValue="10452" maxValue="10713"/>
    </cacheField>
    <cacheField name="Date" numFmtId="14">
      <sharedItems containsSemiMixedTypes="0" containsNonDate="0" containsDate="1" containsString="0" minDate="2022-11-07T00:00:00" maxDate="2022-12-30T00:00:00" count="53">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sharedItems>
      <fieldGroup par="15"/>
    </cacheField>
    <cacheField name="Product" numFmtId="0">
      <sharedItems count="5">
        <s v="Fries"/>
        <s v="Beverages"/>
        <s v="Sides &amp; Other"/>
        <s v="Burgers"/>
        <s v="Chicken Sandwiches"/>
      </sharedItems>
    </cacheField>
    <cacheField name="Price" numFmtId="44">
      <sharedItems containsSemiMixedTypes="0" containsString="0" containsNumber="1" minValue="2.95" maxValue="33.22"/>
    </cacheField>
    <cacheField name="Quantity" numFmtId="0">
      <sharedItems containsSemiMixedTypes="0" containsString="0" containsNumber="1" containsInteger="1" minValue="201" maxValue="755"/>
    </cacheField>
    <cacheField name="Revenue" numFmtId="0">
      <sharedItems containsSemiMixedTypes="0" containsString="0" containsNumber="1" minValue="1002.99" maxValue="22523.16"/>
    </cacheField>
    <cacheField name="Purchase Type" numFmtId="0">
      <sharedItems count="3">
        <s v="Online"/>
        <s v="In-Store"/>
        <s v="Drive-Thru"/>
      </sharedItems>
    </cacheField>
    <cacheField name="Payment Method" numFmtId="0">
      <sharedItems count="3">
        <s v="Gift Card"/>
        <s v="Credit Card"/>
        <s v="Cash"/>
      </sharedItems>
    </cacheField>
    <cacheField name="Manager" numFmtId="0">
      <sharedItems count="5">
        <s v="Tom Jackson"/>
        <s v="Pablo Perez"/>
        <s v="Joao Silva"/>
        <s v="Walter Muller"/>
        <s v="Remy Monet"/>
      </sharedItems>
    </cacheField>
    <cacheField name="City" numFmtId="0">
      <sharedItems count="5">
        <s v="London"/>
        <s v="Madrid"/>
        <s v="Lisbon"/>
        <s v="Berlin"/>
        <s v="Paris"/>
      </sharedItems>
    </cacheField>
    <cacheField name="Country/Region" numFmtId="0">
      <sharedItems count="5">
        <s v="United Kingdom"/>
        <s v="Spain"/>
        <s v="Portugal"/>
        <s v="Germany"/>
        <s v="France"/>
      </sharedItems>
    </cacheField>
    <cacheField name="Cost" numFmtId="0">
      <sharedItems containsSemiMixedTypes="0" containsString="0" containsNumber="1" minValue="0.47" maxValue="4.32"/>
    </cacheField>
    <cacheField name="Total Cost" numFmtId="0">
      <sharedItems containsSemiMixedTypes="0" containsString="0" containsNumber="1" minValue="318.65999999999997" maxValue="3261.6000000000004"/>
    </cacheField>
    <cacheField name="Profit" numFmtId="0">
      <sharedItems containsSemiMixedTypes="0" containsString="0" containsNumber="1" minValue="550.74" maxValue="22204.5"/>
    </cacheField>
    <cacheField name="Days (Date)" numFmtId="0" databaseField="0">
      <fieldGroup base="1">
        <rangePr groupBy="days" startDate="2022-11-07T00:00:00" endDate="2022-12-30T00:00:00"/>
        <groupItems count="368">
          <s v="&lt;11/7/202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22"/>
        </groupItems>
      </fieldGroup>
    </cacheField>
    <cacheField name="Months (Date)" numFmtId="0" databaseField="0">
      <fieldGroup base="1">
        <rangePr groupBy="months" startDate="2022-11-07T00:00:00" endDate="2022-12-30T00:00:00"/>
        <groupItems count="14">
          <s v="&lt;11/7/2022"/>
          <s v="Jan"/>
          <s v="Feb"/>
          <s v="Mar"/>
          <s v="Apr"/>
          <s v="May"/>
          <s v="Jun"/>
          <s v="Jul"/>
          <s v="Aug"/>
          <s v="Sep"/>
          <s v="Oct"/>
          <s v="Nov"/>
          <s v="Dec"/>
          <s v="&gt;12/30/2022"/>
        </groupItems>
      </fieldGroup>
    </cacheField>
  </cacheFields>
  <extLst>
    <ext xmlns:x14="http://schemas.microsoft.com/office/spreadsheetml/2009/9/main" uri="{725AE2AE-9491-48be-B2B4-4EB974FC3084}">
      <x14:pivotCacheDefinition pivotCacheId="783965133"/>
    </ext>
    <ext xmlns:xxpvi="http://schemas.microsoft.com/office/spreadsheetml/2022/pivotVersionInfo" uri="{9F748A41-CAEA-4470-BF7A-CE61E8FFA7F9}">
      <xxpvi:cacheVersionInfo>
        <xxpvi:lastRefreshFeature>RichData</xxpvi:lastRefreshFeature>
      </xxpvi:cacheVersionInfo>
    </ext>
    <ext xmlns:xprd="http://schemas.microsoft.com/office/spreadsheetml/2022/pivotRichData" uri="{2C874A73-7782-4A18-856F-96AC7E287872}">
      <xprd:richInfo pivotCacheGuid="{5F126D52-EED8-422D-A901-F5AD6360E110}" pivotIgnoreInvalidCache="1" r:id="rId1"/>
    </ext>
  </extLst>
</pivotCacheDefinition>
</file>

<file path=xl/pivotCache/richPivot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
  <r>
    <n v="10452"/>
    <x v="0"/>
    <x v="0"/>
    <n v="3.49"/>
    <n v="574"/>
    <n v="2003.26"/>
    <x v="0"/>
    <x v="0"/>
    <x v="0"/>
    <x v="0"/>
    <x v="0"/>
    <n v="0.88"/>
    <n v="505.12"/>
    <n v="1498.14"/>
  </r>
  <r>
    <n v="10453"/>
    <x v="0"/>
    <x v="1"/>
    <n v="2.95"/>
    <n v="746"/>
    <n v="2200.7000000000003"/>
    <x v="0"/>
    <x v="0"/>
    <x v="1"/>
    <x v="1"/>
    <x v="1"/>
    <n v="0.47"/>
    <n v="350.62"/>
    <n v="1850.0800000000004"/>
  </r>
  <r>
    <n v="10454"/>
    <x v="0"/>
    <x v="2"/>
    <n v="4.99"/>
    <n v="201"/>
    <n v="1002.99"/>
    <x v="1"/>
    <x v="0"/>
    <x v="2"/>
    <x v="2"/>
    <x v="2"/>
    <n v="2.25"/>
    <n v="452.25"/>
    <n v="550.74"/>
  </r>
  <r>
    <n v="10455"/>
    <x v="1"/>
    <x v="3"/>
    <n v="12.99"/>
    <n v="570"/>
    <n v="7404.3"/>
    <x v="1"/>
    <x v="1"/>
    <x v="3"/>
    <x v="3"/>
    <x v="3"/>
    <n v="4.32"/>
    <n v="2462.4"/>
    <n v="4941.8999999999996"/>
  </r>
  <r>
    <n v="10456"/>
    <x v="1"/>
    <x v="4"/>
    <n v="9.9499999999999993"/>
    <n v="202"/>
    <n v="2009.8999999999999"/>
    <x v="1"/>
    <x v="1"/>
    <x v="3"/>
    <x v="3"/>
    <x v="3"/>
    <n v="2.85"/>
    <n v="575.70000000000005"/>
    <n v="1434.1999999999998"/>
  </r>
  <r>
    <n v="10457"/>
    <x v="1"/>
    <x v="0"/>
    <n v="3.49"/>
    <n v="574"/>
    <n v="2003.2600000000002"/>
    <x v="1"/>
    <x v="1"/>
    <x v="4"/>
    <x v="4"/>
    <x v="4"/>
    <n v="0.88"/>
    <n v="505.12"/>
    <n v="1498.1400000000003"/>
  </r>
  <r>
    <n v="10459"/>
    <x v="1"/>
    <x v="2"/>
    <n v="4.99"/>
    <n v="201"/>
    <n v="1002.99"/>
    <x v="1"/>
    <x v="1"/>
    <x v="3"/>
    <x v="3"/>
    <x v="3"/>
    <n v="2.25"/>
    <n v="452.25"/>
    <n v="550.74"/>
  </r>
  <r>
    <n v="10460"/>
    <x v="2"/>
    <x v="3"/>
    <n v="12.99"/>
    <n v="555"/>
    <n v="7209.45"/>
    <x v="1"/>
    <x v="1"/>
    <x v="4"/>
    <x v="4"/>
    <x v="4"/>
    <n v="4.32"/>
    <n v="2397.6000000000004"/>
    <n v="4811.8499999999995"/>
  </r>
  <r>
    <n v="10461"/>
    <x v="2"/>
    <x v="4"/>
    <n v="9.9499999999999993"/>
    <n v="202"/>
    <n v="2009.8999999999999"/>
    <x v="1"/>
    <x v="1"/>
    <x v="4"/>
    <x v="4"/>
    <x v="4"/>
    <n v="2.85"/>
    <n v="575.70000000000005"/>
    <n v="1434.1999999999998"/>
  </r>
  <r>
    <n v="10462"/>
    <x v="2"/>
    <x v="0"/>
    <n v="3.49"/>
    <n v="574"/>
    <n v="2003.2600000000002"/>
    <x v="1"/>
    <x v="1"/>
    <x v="4"/>
    <x v="4"/>
    <x v="4"/>
    <n v="0.88"/>
    <n v="505.12"/>
    <n v="1498.1400000000003"/>
  </r>
  <r>
    <n v="10463"/>
    <x v="2"/>
    <x v="1"/>
    <n v="2.95"/>
    <n v="678"/>
    <n v="2000.1000000000001"/>
    <x v="1"/>
    <x v="1"/>
    <x v="4"/>
    <x v="4"/>
    <x v="4"/>
    <n v="0.47"/>
    <n v="318.65999999999997"/>
    <n v="1681.44"/>
  </r>
  <r>
    <n v="10464"/>
    <x v="2"/>
    <x v="2"/>
    <n v="4.99"/>
    <n v="201"/>
    <n v="1002.99"/>
    <x v="1"/>
    <x v="1"/>
    <x v="4"/>
    <x v="4"/>
    <x v="4"/>
    <n v="2.25"/>
    <n v="452.25"/>
    <n v="550.74"/>
  </r>
  <r>
    <n v="10465"/>
    <x v="3"/>
    <x v="3"/>
    <n v="12.99"/>
    <n v="555"/>
    <n v="7209.45"/>
    <x v="1"/>
    <x v="1"/>
    <x v="1"/>
    <x v="1"/>
    <x v="1"/>
    <n v="4.32"/>
    <n v="2397.6000000000004"/>
    <n v="4811.8499999999995"/>
  </r>
  <r>
    <n v="10466"/>
    <x v="3"/>
    <x v="4"/>
    <n v="9.9499999999999993"/>
    <n v="202"/>
    <n v="2009.8999999999999"/>
    <x v="1"/>
    <x v="1"/>
    <x v="1"/>
    <x v="1"/>
    <x v="1"/>
    <n v="2.85"/>
    <n v="575.70000000000005"/>
    <n v="1434.1999999999998"/>
  </r>
  <r>
    <n v="10467"/>
    <x v="3"/>
    <x v="0"/>
    <n v="3.49"/>
    <n v="574"/>
    <n v="2003.2600000000002"/>
    <x v="1"/>
    <x v="1"/>
    <x v="1"/>
    <x v="1"/>
    <x v="1"/>
    <n v="0.88"/>
    <n v="505.12"/>
    <n v="1498.1400000000003"/>
  </r>
  <r>
    <n v="10468"/>
    <x v="3"/>
    <x v="1"/>
    <n v="2.95"/>
    <n v="678"/>
    <n v="2000.1000000000001"/>
    <x v="1"/>
    <x v="1"/>
    <x v="1"/>
    <x v="1"/>
    <x v="1"/>
    <n v="0.47"/>
    <n v="318.65999999999997"/>
    <n v="1681.44"/>
  </r>
  <r>
    <n v="10470"/>
    <x v="4"/>
    <x v="3"/>
    <n v="12.99"/>
    <n v="555"/>
    <n v="7209.45"/>
    <x v="1"/>
    <x v="1"/>
    <x v="1"/>
    <x v="1"/>
    <x v="1"/>
    <n v="4.32"/>
    <n v="2397.6000000000004"/>
    <n v="4811.8499999999995"/>
  </r>
  <r>
    <n v="10471"/>
    <x v="4"/>
    <x v="4"/>
    <n v="9.9499999999999993"/>
    <n v="202"/>
    <n v="2009.8999999999999"/>
    <x v="1"/>
    <x v="1"/>
    <x v="1"/>
    <x v="1"/>
    <x v="1"/>
    <n v="2.85"/>
    <n v="575.70000000000005"/>
    <n v="1434.1999999999998"/>
  </r>
  <r>
    <n v="10472"/>
    <x v="4"/>
    <x v="0"/>
    <n v="3.49"/>
    <n v="631"/>
    <n v="2202.19"/>
    <x v="1"/>
    <x v="1"/>
    <x v="1"/>
    <x v="1"/>
    <x v="1"/>
    <n v="0.88"/>
    <n v="555.28"/>
    <n v="1646.91"/>
  </r>
  <r>
    <n v="10473"/>
    <x v="4"/>
    <x v="1"/>
    <n v="2.95"/>
    <n v="678"/>
    <n v="2000.1000000000001"/>
    <x v="1"/>
    <x v="1"/>
    <x v="1"/>
    <x v="1"/>
    <x v="1"/>
    <n v="0.47"/>
    <n v="318.65999999999997"/>
    <n v="1681.44"/>
  </r>
  <r>
    <n v="10474"/>
    <x v="4"/>
    <x v="2"/>
    <n v="4.99"/>
    <n v="201"/>
    <n v="1002.99"/>
    <x v="1"/>
    <x v="1"/>
    <x v="1"/>
    <x v="1"/>
    <x v="1"/>
    <n v="2.25"/>
    <n v="452.25"/>
    <n v="550.74"/>
  </r>
  <r>
    <n v="10475"/>
    <x v="5"/>
    <x v="3"/>
    <n v="12.99"/>
    <n v="524"/>
    <n v="6806.76"/>
    <x v="1"/>
    <x v="1"/>
    <x v="1"/>
    <x v="1"/>
    <x v="1"/>
    <n v="4.32"/>
    <n v="2263.6800000000003"/>
    <n v="4543.08"/>
  </r>
  <r>
    <n v="10476"/>
    <x v="5"/>
    <x v="4"/>
    <n v="9.9499999999999993"/>
    <n v="202"/>
    <n v="2009.8999999999999"/>
    <x v="1"/>
    <x v="1"/>
    <x v="1"/>
    <x v="1"/>
    <x v="1"/>
    <n v="2.85"/>
    <n v="575.70000000000005"/>
    <n v="1434.1999999999998"/>
  </r>
  <r>
    <n v="10477"/>
    <x v="5"/>
    <x v="0"/>
    <n v="3.49"/>
    <n v="631"/>
    <n v="2202.19"/>
    <x v="1"/>
    <x v="1"/>
    <x v="1"/>
    <x v="1"/>
    <x v="1"/>
    <n v="0.88"/>
    <n v="555.28"/>
    <n v="1646.91"/>
  </r>
  <r>
    <n v="10478"/>
    <x v="5"/>
    <x v="1"/>
    <n v="2.95"/>
    <n v="678"/>
    <n v="2000.1000000000001"/>
    <x v="1"/>
    <x v="1"/>
    <x v="1"/>
    <x v="1"/>
    <x v="1"/>
    <n v="0.47"/>
    <n v="318.65999999999997"/>
    <n v="1681.44"/>
  </r>
  <r>
    <n v="10479"/>
    <x v="5"/>
    <x v="2"/>
    <n v="4.99"/>
    <n v="201"/>
    <n v="1002.99"/>
    <x v="1"/>
    <x v="1"/>
    <x v="1"/>
    <x v="1"/>
    <x v="1"/>
    <n v="2.25"/>
    <n v="452.25"/>
    <n v="550.74"/>
  </r>
  <r>
    <n v="10480"/>
    <x v="6"/>
    <x v="3"/>
    <n v="12.99"/>
    <n v="509"/>
    <n v="6611.91"/>
    <x v="1"/>
    <x v="1"/>
    <x v="1"/>
    <x v="1"/>
    <x v="1"/>
    <n v="4.32"/>
    <n v="2198.88"/>
    <n v="4413.03"/>
  </r>
  <r>
    <n v="10481"/>
    <x v="6"/>
    <x v="4"/>
    <n v="9.9499999999999993"/>
    <n v="202"/>
    <n v="2009.8999999999999"/>
    <x v="1"/>
    <x v="1"/>
    <x v="1"/>
    <x v="1"/>
    <x v="1"/>
    <n v="2.85"/>
    <n v="575.70000000000005"/>
    <n v="1434.1999999999998"/>
  </r>
  <r>
    <n v="10482"/>
    <x v="6"/>
    <x v="0"/>
    <n v="25.5"/>
    <n v="631"/>
    <n v="16090.5"/>
    <x v="1"/>
    <x v="1"/>
    <x v="2"/>
    <x v="2"/>
    <x v="2"/>
    <n v="0.88"/>
    <n v="555.28"/>
    <n v="15535.22"/>
  </r>
  <r>
    <n v="10483"/>
    <x v="6"/>
    <x v="1"/>
    <n v="33.22"/>
    <n v="678"/>
    <n v="22523.16"/>
    <x v="1"/>
    <x v="1"/>
    <x v="2"/>
    <x v="2"/>
    <x v="2"/>
    <n v="0.47"/>
    <n v="318.65999999999997"/>
    <n v="22204.5"/>
  </r>
  <r>
    <n v="10484"/>
    <x v="6"/>
    <x v="2"/>
    <n v="21.44"/>
    <n v="201"/>
    <n v="4309.4400000000005"/>
    <x v="1"/>
    <x v="1"/>
    <x v="2"/>
    <x v="2"/>
    <x v="2"/>
    <n v="2.25"/>
    <n v="452.25"/>
    <n v="3857.1900000000005"/>
  </r>
  <r>
    <n v="10485"/>
    <x v="7"/>
    <x v="3"/>
    <n v="27.99"/>
    <n v="524"/>
    <n v="14666.759999999998"/>
    <x v="1"/>
    <x v="1"/>
    <x v="2"/>
    <x v="2"/>
    <x v="2"/>
    <n v="4.32"/>
    <n v="2263.6800000000003"/>
    <n v="12403.079999999998"/>
  </r>
  <r>
    <n v="10486"/>
    <x v="7"/>
    <x v="4"/>
    <n v="29.05"/>
    <n v="202"/>
    <n v="5868.1"/>
    <x v="1"/>
    <x v="1"/>
    <x v="2"/>
    <x v="2"/>
    <x v="2"/>
    <n v="2.85"/>
    <n v="575.70000000000005"/>
    <n v="5292.4000000000005"/>
  </r>
  <r>
    <n v="10487"/>
    <x v="7"/>
    <x v="0"/>
    <n v="3.49"/>
    <n v="631"/>
    <n v="2202.19"/>
    <x v="1"/>
    <x v="1"/>
    <x v="2"/>
    <x v="2"/>
    <x v="2"/>
    <n v="0.88"/>
    <n v="555.28"/>
    <n v="1646.91"/>
  </r>
  <r>
    <n v="10488"/>
    <x v="7"/>
    <x v="1"/>
    <n v="2.95"/>
    <n v="678"/>
    <n v="2000.1000000000001"/>
    <x v="1"/>
    <x v="1"/>
    <x v="2"/>
    <x v="2"/>
    <x v="2"/>
    <n v="0.47"/>
    <n v="318.65999999999997"/>
    <n v="1681.44"/>
  </r>
  <r>
    <n v="10489"/>
    <x v="7"/>
    <x v="2"/>
    <n v="4.99"/>
    <n v="201"/>
    <n v="1002.99"/>
    <x v="1"/>
    <x v="1"/>
    <x v="1"/>
    <x v="1"/>
    <x v="1"/>
    <n v="2.25"/>
    <n v="452.25"/>
    <n v="550.74"/>
  </r>
  <r>
    <n v="10490"/>
    <x v="8"/>
    <x v="3"/>
    <n v="12.99"/>
    <n v="509"/>
    <n v="6611.91"/>
    <x v="1"/>
    <x v="1"/>
    <x v="1"/>
    <x v="1"/>
    <x v="1"/>
    <n v="4.32"/>
    <n v="2198.88"/>
    <n v="4413.03"/>
  </r>
  <r>
    <n v="10491"/>
    <x v="8"/>
    <x v="4"/>
    <n v="9.9499999999999993"/>
    <n v="202"/>
    <n v="2009.8999999999999"/>
    <x v="1"/>
    <x v="1"/>
    <x v="1"/>
    <x v="1"/>
    <x v="1"/>
    <n v="2.85"/>
    <n v="575.70000000000005"/>
    <n v="1434.1999999999998"/>
  </r>
  <r>
    <n v="10492"/>
    <x v="8"/>
    <x v="0"/>
    <n v="3.49"/>
    <n v="574"/>
    <n v="2003.2600000000002"/>
    <x v="1"/>
    <x v="1"/>
    <x v="1"/>
    <x v="1"/>
    <x v="1"/>
    <n v="0.88"/>
    <n v="505.12"/>
    <n v="1498.1400000000003"/>
  </r>
  <r>
    <n v="10493"/>
    <x v="8"/>
    <x v="1"/>
    <n v="2.95"/>
    <n v="678"/>
    <n v="2000.1000000000001"/>
    <x v="1"/>
    <x v="1"/>
    <x v="1"/>
    <x v="1"/>
    <x v="1"/>
    <n v="0.47"/>
    <n v="318.65999999999997"/>
    <n v="1681.44"/>
  </r>
  <r>
    <n v="10494"/>
    <x v="8"/>
    <x v="2"/>
    <n v="4.99"/>
    <n v="201"/>
    <n v="1002.99"/>
    <x v="1"/>
    <x v="1"/>
    <x v="1"/>
    <x v="1"/>
    <x v="1"/>
    <n v="2.25"/>
    <n v="452.25"/>
    <n v="550.74"/>
  </r>
  <r>
    <n v="10495"/>
    <x v="9"/>
    <x v="3"/>
    <n v="12.99"/>
    <n v="509"/>
    <n v="6611.91"/>
    <x v="1"/>
    <x v="1"/>
    <x v="1"/>
    <x v="1"/>
    <x v="1"/>
    <n v="4.32"/>
    <n v="2198.88"/>
    <n v="4413.03"/>
  </r>
  <r>
    <n v="10496"/>
    <x v="9"/>
    <x v="4"/>
    <n v="9.9499999999999993"/>
    <n v="202"/>
    <n v="2009.8999999999999"/>
    <x v="1"/>
    <x v="1"/>
    <x v="1"/>
    <x v="1"/>
    <x v="1"/>
    <n v="2.85"/>
    <n v="575.70000000000005"/>
    <n v="1434.1999999999998"/>
  </r>
  <r>
    <n v="10497"/>
    <x v="9"/>
    <x v="0"/>
    <n v="3.49"/>
    <n v="574"/>
    <n v="2003.2600000000002"/>
    <x v="1"/>
    <x v="1"/>
    <x v="1"/>
    <x v="1"/>
    <x v="1"/>
    <n v="0.88"/>
    <n v="505.12"/>
    <n v="1498.1400000000003"/>
  </r>
  <r>
    <n v="10498"/>
    <x v="9"/>
    <x v="1"/>
    <n v="2.95"/>
    <n v="678"/>
    <n v="2000.1000000000001"/>
    <x v="2"/>
    <x v="1"/>
    <x v="1"/>
    <x v="1"/>
    <x v="1"/>
    <n v="0.47"/>
    <n v="318.65999999999997"/>
    <n v="1681.44"/>
  </r>
  <r>
    <n v="10499"/>
    <x v="9"/>
    <x v="2"/>
    <n v="4.99"/>
    <n v="201"/>
    <n v="1002.99"/>
    <x v="2"/>
    <x v="1"/>
    <x v="1"/>
    <x v="1"/>
    <x v="1"/>
    <n v="2.25"/>
    <n v="452.25"/>
    <n v="550.74"/>
  </r>
  <r>
    <n v="10500"/>
    <x v="10"/>
    <x v="3"/>
    <n v="12.99"/>
    <n v="524"/>
    <n v="6806.76"/>
    <x v="2"/>
    <x v="1"/>
    <x v="1"/>
    <x v="1"/>
    <x v="1"/>
    <n v="4.32"/>
    <n v="2263.6800000000003"/>
    <n v="4543.08"/>
  </r>
  <r>
    <n v="10501"/>
    <x v="10"/>
    <x v="4"/>
    <n v="9.9499999999999993"/>
    <n v="202"/>
    <n v="2009.8999999999999"/>
    <x v="2"/>
    <x v="1"/>
    <x v="1"/>
    <x v="1"/>
    <x v="1"/>
    <n v="2.85"/>
    <n v="575.70000000000005"/>
    <n v="1434.1999999999998"/>
  </r>
  <r>
    <n v="10502"/>
    <x v="10"/>
    <x v="0"/>
    <n v="3.49"/>
    <n v="631"/>
    <n v="2202.19"/>
    <x v="2"/>
    <x v="1"/>
    <x v="1"/>
    <x v="1"/>
    <x v="1"/>
    <n v="0.88"/>
    <n v="555.28"/>
    <n v="1646.91"/>
  </r>
  <r>
    <n v="10503"/>
    <x v="10"/>
    <x v="1"/>
    <n v="2.95"/>
    <n v="678"/>
    <n v="2000.1000000000001"/>
    <x v="2"/>
    <x v="1"/>
    <x v="1"/>
    <x v="1"/>
    <x v="1"/>
    <n v="0.47"/>
    <n v="318.65999999999997"/>
    <n v="1681.44"/>
  </r>
  <r>
    <n v="10504"/>
    <x v="10"/>
    <x v="2"/>
    <n v="4.99"/>
    <n v="201"/>
    <n v="1002.99"/>
    <x v="2"/>
    <x v="1"/>
    <x v="1"/>
    <x v="1"/>
    <x v="1"/>
    <n v="2.25"/>
    <n v="452.25"/>
    <n v="550.74"/>
  </r>
  <r>
    <n v="10505"/>
    <x v="11"/>
    <x v="3"/>
    <n v="12.99"/>
    <n v="539"/>
    <n v="7001.61"/>
    <x v="2"/>
    <x v="1"/>
    <x v="1"/>
    <x v="1"/>
    <x v="1"/>
    <n v="4.32"/>
    <n v="2328.48"/>
    <n v="4673.1299999999992"/>
  </r>
  <r>
    <n v="10506"/>
    <x v="11"/>
    <x v="4"/>
    <n v="9.9499999999999993"/>
    <n v="202"/>
    <n v="2009.8999999999999"/>
    <x v="2"/>
    <x v="1"/>
    <x v="1"/>
    <x v="1"/>
    <x v="1"/>
    <n v="2.85"/>
    <n v="575.70000000000005"/>
    <n v="1434.1999999999998"/>
  </r>
  <r>
    <n v="10507"/>
    <x v="11"/>
    <x v="0"/>
    <n v="3.49"/>
    <n v="688"/>
    <n v="2401.1200000000003"/>
    <x v="2"/>
    <x v="1"/>
    <x v="1"/>
    <x v="1"/>
    <x v="1"/>
    <n v="0.88"/>
    <n v="605.44000000000005"/>
    <n v="1795.6800000000003"/>
  </r>
  <r>
    <n v="10508"/>
    <x v="11"/>
    <x v="1"/>
    <n v="2.95"/>
    <n v="678"/>
    <n v="2000.1000000000001"/>
    <x v="2"/>
    <x v="1"/>
    <x v="1"/>
    <x v="1"/>
    <x v="1"/>
    <n v="0.47"/>
    <n v="318.65999999999997"/>
    <n v="1681.44"/>
  </r>
  <r>
    <n v="10509"/>
    <x v="11"/>
    <x v="2"/>
    <n v="4.99"/>
    <n v="201"/>
    <n v="1002.99"/>
    <x v="2"/>
    <x v="1"/>
    <x v="1"/>
    <x v="1"/>
    <x v="1"/>
    <n v="2.25"/>
    <n v="452.25"/>
    <n v="550.74"/>
  </r>
  <r>
    <n v="10510"/>
    <x v="12"/>
    <x v="3"/>
    <n v="12.99"/>
    <n v="509"/>
    <n v="6611.91"/>
    <x v="2"/>
    <x v="1"/>
    <x v="1"/>
    <x v="1"/>
    <x v="1"/>
    <n v="4.32"/>
    <n v="2198.88"/>
    <n v="4413.03"/>
  </r>
  <r>
    <n v="10511"/>
    <x v="12"/>
    <x v="4"/>
    <n v="9.9499999999999993"/>
    <n v="202"/>
    <n v="2009.8999999999999"/>
    <x v="2"/>
    <x v="1"/>
    <x v="2"/>
    <x v="2"/>
    <x v="2"/>
    <n v="2.85"/>
    <n v="575.70000000000005"/>
    <n v="1434.1999999999998"/>
  </r>
  <r>
    <n v="10512"/>
    <x v="12"/>
    <x v="0"/>
    <n v="3.49"/>
    <n v="688"/>
    <n v="2401.1200000000003"/>
    <x v="2"/>
    <x v="1"/>
    <x v="2"/>
    <x v="2"/>
    <x v="2"/>
    <n v="0.88"/>
    <n v="605.44000000000005"/>
    <n v="1795.6800000000003"/>
  </r>
  <r>
    <n v="10513"/>
    <x v="12"/>
    <x v="1"/>
    <n v="2.95"/>
    <n v="678"/>
    <n v="2000.1000000000001"/>
    <x v="2"/>
    <x v="2"/>
    <x v="2"/>
    <x v="2"/>
    <x v="2"/>
    <n v="0.47"/>
    <n v="318.65999999999997"/>
    <n v="1681.44"/>
  </r>
  <r>
    <n v="10514"/>
    <x v="12"/>
    <x v="2"/>
    <n v="4.99"/>
    <n v="201"/>
    <n v="1002.99"/>
    <x v="2"/>
    <x v="2"/>
    <x v="2"/>
    <x v="2"/>
    <x v="2"/>
    <n v="2.25"/>
    <n v="452.25"/>
    <n v="550.74"/>
  </r>
  <r>
    <n v="10515"/>
    <x v="13"/>
    <x v="3"/>
    <n v="12.99"/>
    <n v="478"/>
    <n v="6209.22"/>
    <x v="2"/>
    <x v="2"/>
    <x v="2"/>
    <x v="2"/>
    <x v="2"/>
    <n v="4.32"/>
    <n v="2064.96"/>
    <n v="4144.26"/>
  </r>
  <r>
    <n v="10516"/>
    <x v="13"/>
    <x v="4"/>
    <n v="9.9499999999999993"/>
    <n v="202"/>
    <n v="2009.8999999999999"/>
    <x v="2"/>
    <x v="2"/>
    <x v="2"/>
    <x v="2"/>
    <x v="2"/>
    <n v="2.85"/>
    <n v="575.70000000000005"/>
    <n v="1434.1999999999998"/>
  </r>
  <r>
    <n v="10483"/>
    <x v="6"/>
    <x v="1"/>
    <n v="2.95"/>
    <n v="678"/>
    <n v="2000.1000000000001"/>
    <x v="1"/>
    <x v="1"/>
    <x v="2"/>
    <x v="2"/>
    <x v="2"/>
    <n v="0.47"/>
    <n v="318.65999999999997"/>
    <n v="1681.44"/>
  </r>
  <r>
    <n v="10484"/>
    <x v="6"/>
    <x v="2"/>
    <n v="4.99"/>
    <n v="201"/>
    <n v="1002.99"/>
    <x v="1"/>
    <x v="1"/>
    <x v="2"/>
    <x v="2"/>
    <x v="2"/>
    <n v="2.25"/>
    <n v="452.25"/>
    <n v="550.74"/>
  </r>
  <r>
    <n v="10485"/>
    <x v="7"/>
    <x v="3"/>
    <n v="12.99"/>
    <n v="524"/>
    <n v="6806.76"/>
    <x v="1"/>
    <x v="1"/>
    <x v="2"/>
    <x v="2"/>
    <x v="2"/>
    <n v="4.32"/>
    <n v="2263.6800000000003"/>
    <n v="4543.08"/>
  </r>
  <r>
    <n v="10520"/>
    <x v="14"/>
    <x v="3"/>
    <n v="12.99"/>
    <n v="493"/>
    <n v="6404.07"/>
    <x v="2"/>
    <x v="2"/>
    <x v="4"/>
    <x v="4"/>
    <x v="4"/>
    <n v="4.32"/>
    <n v="2129.7600000000002"/>
    <n v="4274.3099999999995"/>
  </r>
  <r>
    <n v="10521"/>
    <x v="14"/>
    <x v="4"/>
    <n v="9.9499999999999993"/>
    <n v="202"/>
    <n v="2009.8999999999999"/>
    <x v="2"/>
    <x v="2"/>
    <x v="4"/>
    <x v="4"/>
    <x v="4"/>
    <n v="2.85"/>
    <n v="575.70000000000005"/>
    <n v="1434.1999999999998"/>
  </r>
  <r>
    <n v="10522"/>
    <x v="14"/>
    <x v="0"/>
    <n v="3.49"/>
    <n v="688"/>
    <n v="2401.1200000000003"/>
    <x v="2"/>
    <x v="2"/>
    <x v="4"/>
    <x v="4"/>
    <x v="4"/>
    <n v="0.88"/>
    <n v="605.44000000000005"/>
    <n v="1795.6800000000003"/>
  </r>
  <r>
    <n v="10523"/>
    <x v="14"/>
    <x v="1"/>
    <n v="2.95"/>
    <n v="746"/>
    <n v="2200.7000000000003"/>
    <x v="2"/>
    <x v="2"/>
    <x v="4"/>
    <x v="4"/>
    <x v="4"/>
    <n v="0.47"/>
    <n v="350.62"/>
    <n v="1850.0800000000004"/>
  </r>
  <r>
    <n v="10524"/>
    <x v="14"/>
    <x v="2"/>
    <n v="4.99"/>
    <n v="201"/>
    <n v="1002.99"/>
    <x v="2"/>
    <x v="2"/>
    <x v="4"/>
    <x v="4"/>
    <x v="4"/>
    <n v="2.25"/>
    <n v="452.25"/>
    <n v="550.74"/>
  </r>
  <r>
    <n v="10525"/>
    <x v="15"/>
    <x v="3"/>
    <n v="12.99"/>
    <n v="462"/>
    <n v="6001.38"/>
    <x v="2"/>
    <x v="2"/>
    <x v="4"/>
    <x v="4"/>
    <x v="4"/>
    <n v="4.32"/>
    <n v="1995.8400000000001"/>
    <n v="4005.54"/>
  </r>
  <r>
    <n v="10526"/>
    <x v="15"/>
    <x v="4"/>
    <n v="9.9499999999999993"/>
    <n v="202"/>
    <n v="2009.8999999999999"/>
    <x v="2"/>
    <x v="2"/>
    <x v="4"/>
    <x v="4"/>
    <x v="4"/>
    <n v="2.85"/>
    <n v="575.70000000000005"/>
    <n v="1434.1999999999998"/>
  </r>
  <r>
    <n v="10527"/>
    <x v="15"/>
    <x v="0"/>
    <n v="3.49"/>
    <n v="688"/>
    <n v="2401.1200000000003"/>
    <x v="2"/>
    <x v="2"/>
    <x v="4"/>
    <x v="4"/>
    <x v="4"/>
    <n v="0.88"/>
    <n v="605.44000000000005"/>
    <n v="1795.6800000000003"/>
  </r>
  <r>
    <n v="10528"/>
    <x v="15"/>
    <x v="1"/>
    <n v="2.95"/>
    <n v="746"/>
    <n v="2200.7000000000003"/>
    <x v="2"/>
    <x v="2"/>
    <x v="4"/>
    <x v="4"/>
    <x v="4"/>
    <n v="0.47"/>
    <n v="350.62"/>
    <n v="1850.0800000000004"/>
  </r>
  <r>
    <n v="10529"/>
    <x v="15"/>
    <x v="2"/>
    <n v="4.99"/>
    <n v="201"/>
    <n v="1002.99"/>
    <x v="2"/>
    <x v="2"/>
    <x v="4"/>
    <x v="4"/>
    <x v="4"/>
    <n v="2.25"/>
    <n v="452.25"/>
    <n v="550.74"/>
  </r>
  <r>
    <n v="10530"/>
    <x v="16"/>
    <x v="3"/>
    <n v="12.99"/>
    <n v="478"/>
    <n v="6209.22"/>
    <x v="2"/>
    <x v="2"/>
    <x v="4"/>
    <x v="4"/>
    <x v="4"/>
    <n v="4.32"/>
    <n v="2064.96"/>
    <n v="4144.26"/>
  </r>
  <r>
    <n v="10531"/>
    <x v="16"/>
    <x v="4"/>
    <n v="9.9499999999999993"/>
    <n v="202"/>
    <n v="2009.8999999999999"/>
    <x v="2"/>
    <x v="2"/>
    <x v="4"/>
    <x v="4"/>
    <x v="4"/>
    <n v="2.85"/>
    <n v="575.70000000000005"/>
    <n v="1434.1999999999998"/>
  </r>
  <r>
    <n v="10532"/>
    <x v="16"/>
    <x v="0"/>
    <n v="3.49"/>
    <n v="688"/>
    <n v="2401.1200000000003"/>
    <x v="2"/>
    <x v="2"/>
    <x v="2"/>
    <x v="2"/>
    <x v="2"/>
    <n v="0.88"/>
    <n v="605.44000000000005"/>
    <n v="1795.6800000000003"/>
  </r>
  <r>
    <n v="10533"/>
    <x v="16"/>
    <x v="1"/>
    <n v="2.95"/>
    <n v="746"/>
    <n v="2200.7000000000003"/>
    <x v="2"/>
    <x v="2"/>
    <x v="2"/>
    <x v="2"/>
    <x v="2"/>
    <n v="0.47"/>
    <n v="350.62"/>
    <n v="1850.0800000000004"/>
  </r>
  <r>
    <n v="10534"/>
    <x v="16"/>
    <x v="2"/>
    <n v="4.99"/>
    <n v="201"/>
    <n v="1002.99"/>
    <x v="2"/>
    <x v="2"/>
    <x v="1"/>
    <x v="1"/>
    <x v="1"/>
    <n v="2.25"/>
    <n v="452.25"/>
    <n v="550.74"/>
  </r>
  <r>
    <n v="10535"/>
    <x v="17"/>
    <x v="3"/>
    <n v="12.99"/>
    <n v="478"/>
    <n v="6209.22"/>
    <x v="2"/>
    <x v="1"/>
    <x v="1"/>
    <x v="1"/>
    <x v="1"/>
    <n v="4.32"/>
    <n v="2064.96"/>
    <n v="4144.26"/>
  </r>
  <r>
    <n v="10536"/>
    <x v="17"/>
    <x v="4"/>
    <n v="9.9499999999999993"/>
    <n v="202"/>
    <n v="2009.8999999999999"/>
    <x v="2"/>
    <x v="1"/>
    <x v="1"/>
    <x v="1"/>
    <x v="1"/>
    <n v="2.85"/>
    <n v="575.70000000000005"/>
    <n v="1434.1999999999998"/>
  </r>
  <r>
    <n v="10537"/>
    <x v="17"/>
    <x v="0"/>
    <n v="3.49"/>
    <n v="631"/>
    <n v="2202.19"/>
    <x v="2"/>
    <x v="1"/>
    <x v="1"/>
    <x v="1"/>
    <x v="1"/>
    <n v="0.88"/>
    <n v="555.28"/>
    <n v="1646.91"/>
  </r>
  <r>
    <n v="10538"/>
    <x v="17"/>
    <x v="1"/>
    <n v="2.95"/>
    <n v="746"/>
    <n v="2200.7000000000003"/>
    <x v="2"/>
    <x v="1"/>
    <x v="1"/>
    <x v="1"/>
    <x v="1"/>
    <n v="0.47"/>
    <n v="350.62"/>
    <n v="1850.0800000000004"/>
  </r>
  <r>
    <n v="10539"/>
    <x v="17"/>
    <x v="2"/>
    <n v="4.99"/>
    <n v="201"/>
    <n v="1002.99"/>
    <x v="2"/>
    <x v="1"/>
    <x v="1"/>
    <x v="1"/>
    <x v="1"/>
    <n v="2.25"/>
    <n v="452.25"/>
    <n v="550.74"/>
  </r>
  <r>
    <n v="10540"/>
    <x v="18"/>
    <x v="3"/>
    <n v="12.99"/>
    <n v="462"/>
    <n v="6001.38"/>
    <x v="2"/>
    <x v="1"/>
    <x v="1"/>
    <x v="1"/>
    <x v="1"/>
    <n v="4.32"/>
    <n v="1995.8400000000001"/>
    <n v="4005.54"/>
  </r>
  <r>
    <n v="10541"/>
    <x v="18"/>
    <x v="4"/>
    <n v="9.9499999999999993"/>
    <n v="202"/>
    <n v="2009.8999999999999"/>
    <x v="2"/>
    <x v="1"/>
    <x v="0"/>
    <x v="0"/>
    <x v="0"/>
    <n v="2.85"/>
    <n v="575.70000000000005"/>
    <n v="1434.1999999999998"/>
  </r>
  <r>
    <n v="10542"/>
    <x v="18"/>
    <x v="0"/>
    <n v="3.49"/>
    <n v="631"/>
    <n v="2202.19"/>
    <x v="2"/>
    <x v="1"/>
    <x v="0"/>
    <x v="0"/>
    <x v="0"/>
    <n v="0.88"/>
    <n v="555.28"/>
    <n v="1646.91"/>
  </r>
  <r>
    <n v="10543"/>
    <x v="18"/>
    <x v="1"/>
    <n v="2.95"/>
    <n v="746"/>
    <n v="2200.7000000000003"/>
    <x v="2"/>
    <x v="1"/>
    <x v="0"/>
    <x v="0"/>
    <x v="0"/>
    <n v="0.47"/>
    <n v="350.62"/>
    <n v="1850.0800000000004"/>
  </r>
  <r>
    <n v="10544"/>
    <x v="18"/>
    <x v="2"/>
    <n v="4.99"/>
    <n v="201"/>
    <n v="1002.99"/>
    <x v="2"/>
    <x v="1"/>
    <x v="0"/>
    <x v="0"/>
    <x v="0"/>
    <n v="2.25"/>
    <n v="452.25"/>
    <n v="550.74"/>
  </r>
  <r>
    <n v="10545"/>
    <x v="19"/>
    <x v="3"/>
    <n v="12.99"/>
    <n v="447"/>
    <n v="5806.53"/>
    <x v="2"/>
    <x v="1"/>
    <x v="0"/>
    <x v="0"/>
    <x v="0"/>
    <n v="4.32"/>
    <n v="1931.0400000000002"/>
    <n v="3875.49"/>
  </r>
  <r>
    <n v="10546"/>
    <x v="19"/>
    <x v="4"/>
    <n v="9.9499999999999993"/>
    <n v="202"/>
    <n v="2009.8999999999999"/>
    <x v="2"/>
    <x v="1"/>
    <x v="0"/>
    <x v="0"/>
    <x v="0"/>
    <n v="2.85"/>
    <n v="575.70000000000005"/>
    <n v="1434.1999999999998"/>
  </r>
  <r>
    <n v="10547"/>
    <x v="19"/>
    <x v="0"/>
    <n v="3.49"/>
    <n v="631"/>
    <n v="2202.19"/>
    <x v="2"/>
    <x v="1"/>
    <x v="0"/>
    <x v="0"/>
    <x v="0"/>
    <n v="0.88"/>
    <n v="555.28"/>
    <n v="1646.91"/>
  </r>
  <r>
    <n v="10548"/>
    <x v="19"/>
    <x v="1"/>
    <n v="2.95"/>
    <n v="746"/>
    <n v="2200.7000000000003"/>
    <x v="2"/>
    <x v="1"/>
    <x v="0"/>
    <x v="0"/>
    <x v="0"/>
    <n v="0.47"/>
    <n v="350.62"/>
    <n v="1850.0800000000004"/>
  </r>
  <r>
    <n v="10549"/>
    <x v="19"/>
    <x v="2"/>
    <n v="4.99"/>
    <n v="201"/>
    <n v="1002.99"/>
    <x v="2"/>
    <x v="1"/>
    <x v="0"/>
    <x v="0"/>
    <x v="0"/>
    <n v="2.25"/>
    <n v="452.25"/>
    <n v="550.74"/>
  </r>
  <r>
    <n v="10550"/>
    <x v="20"/>
    <x v="3"/>
    <n v="12.99"/>
    <n v="462"/>
    <n v="6001.38"/>
    <x v="2"/>
    <x v="1"/>
    <x v="0"/>
    <x v="0"/>
    <x v="0"/>
    <n v="4.32"/>
    <n v="1995.8400000000001"/>
    <n v="4005.54"/>
  </r>
  <r>
    <n v="10551"/>
    <x v="20"/>
    <x v="4"/>
    <n v="9.9499999999999993"/>
    <n v="202"/>
    <n v="2009.8999999999999"/>
    <x v="2"/>
    <x v="1"/>
    <x v="0"/>
    <x v="0"/>
    <x v="0"/>
    <n v="2.85"/>
    <n v="575.70000000000005"/>
    <n v="1434.1999999999998"/>
  </r>
  <r>
    <n v="10552"/>
    <x v="20"/>
    <x v="0"/>
    <n v="3.49"/>
    <n v="631"/>
    <n v="2202.19"/>
    <x v="0"/>
    <x v="1"/>
    <x v="0"/>
    <x v="0"/>
    <x v="0"/>
    <n v="0.88"/>
    <n v="555.28"/>
    <n v="1646.91"/>
  </r>
  <r>
    <n v="10553"/>
    <x v="20"/>
    <x v="1"/>
    <n v="2.95"/>
    <n v="746"/>
    <n v="2200.7000000000003"/>
    <x v="0"/>
    <x v="1"/>
    <x v="0"/>
    <x v="0"/>
    <x v="0"/>
    <n v="0.47"/>
    <n v="350.62"/>
    <n v="1850.0800000000004"/>
  </r>
  <r>
    <n v="10554"/>
    <x v="20"/>
    <x v="2"/>
    <n v="4.99"/>
    <n v="201"/>
    <n v="1002.99"/>
    <x v="0"/>
    <x v="1"/>
    <x v="0"/>
    <x v="0"/>
    <x v="0"/>
    <n v="2.25"/>
    <n v="452.25"/>
    <n v="550.74"/>
  </r>
  <r>
    <n v="10555"/>
    <x v="21"/>
    <x v="3"/>
    <n v="12.99"/>
    <n v="478"/>
    <n v="6209.22"/>
    <x v="0"/>
    <x v="1"/>
    <x v="0"/>
    <x v="0"/>
    <x v="0"/>
    <n v="4.32"/>
    <n v="2064.96"/>
    <n v="4144.26"/>
  </r>
  <r>
    <n v="10556"/>
    <x v="21"/>
    <x v="4"/>
    <n v="9.9499999999999993"/>
    <n v="202"/>
    <n v="2009.8999999999999"/>
    <x v="0"/>
    <x v="1"/>
    <x v="0"/>
    <x v="0"/>
    <x v="0"/>
    <n v="2.85"/>
    <n v="575.70000000000005"/>
    <n v="1434.1999999999998"/>
  </r>
  <r>
    <n v="10557"/>
    <x v="21"/>
    <x v="0"/>
    <n v="3.49"/>
    <n v="631"/>
    <n v="2202.19"/>
    <x v="0"/>
    <x v="1"/>
    <x v="0"/>
    <x v="0"/>
    <x v="0"/>
    <n v="0.88"/>
    <n v="555.28"/>
    <n v="1646.91"/>
  </r>
  <r>
    <n v="10558"/>
    <x v="21"/>
    <x v="1"/>
    <n v="2.95"/>
    <n v="678"/>
    <n v="2000.1000000000001"/>
    <x v="0"/>
    <x v="1"/>
    <x v="0"/>
    <x v="0"/>
    <x v="0"/>
    <n v="0.47"/>
    <n v="318.65999999999997"/>
    <n v="1681.44"/>
  </r>
  <r>
    <n v="10559"/>
    <x v="21"/>
    <x v="2"/>
    <n v="4.99"/>
    <n v="201"/>
    <n v="1002.99"/>
    <x v="0"/>
    <x v="1"/>
    <x v="0"/>
    <x v="0"/>
    <x v="0"/>
    <n v="2.25"/>
    <n v="452.25"/>
    <n v="550.74"/>
  </r>
  <r>
    <n v="10560"/>
    <x v="22"/>
    <x v="3"/>
    <n v="12.99"/>
    <n v="478"/>
    <n v="6209.22"/>
    <x v="0"/>
    <x v="1"/>
    <x v="0"/>
    <x v="0"/>
    <x v="0"/>
    <n v="4.32"/>
    <n v="2064.96"/>
    <n v="4144.26"/>
  </r>
  <r>
    <n v="10561"/>
    <x v="22"/>
    <x v="4"/>
    <n v="9.9499999999999993"/>
    <n v="202"/>
    <n v="2009.8999999999999"/>
    <x v="0"/>
    <x v="1"/>
    <x v="0"/>
    <x v="0"/>
    <x v="0"/>
    <n v="2.85"/>
    <n v="575.70000000000005"/>
    <n v="1434.1999999999998"/>
  </r>
  <r>
    <n v="10562"/>
    <x v="22"/>
    <x v="0"/>
    <n v="3.49"/>
    <n v="631"/>
    <n v="2202.19"/>
    <x v="0"/>
    <x v="1"/>
    <x v="0"/>
    <x v="0"/>
    <x v="0"/>
    <n v="0.88"/>
    <n v="555.28"/>
    <n v="1646.91"/>
  </r>
  <r>
    <n v="10563"/>
    <x v="22"/>
    <x v="1"/>
    <n v="2.95"/>
    <n v="678"/>
    <n v="2000.1000000000001"/>
    <x v="0"/>
    <x v="1"/>
    <x v="0"/>
    <x v="0"/>
    <x v="0"/>
    <n v="0.47"/>
    <n v="318.65999999999997"/>
    <n v="1681.44"/>
  </r>
  <r>
    <n v="10564"/>
    <x v="22"/>
    <x v="2"/>
    <n v="4.99"/>
    <n v="201"/>
    <n v="1002.99"/>
    <x v="0"/>
    <x v="1"/>
    <x v="0"/>
    <x v="0"/>
    <x v="0"/>
    <n v="2.25"/>
    <n v="452.25"/>
    <n v="550.74"/>
  </r>
  <r>
    <n v="10565"/>
    <x v="23"/>
    <x v="3"/>
    <n v="12.99"/>
    <n v="493"/>
    <n v="6404.07"/>
    <x v="0"/>
    <x v="1"/>
    <x v="0"/>
    <x v="0"/>
    <x v="0"/>
    <n v="4.32"/>
    <n v="2129.7600000000002"/>
    <n v="4274.3099999999995"/>
  </r>
  <r>
    <n v="10566"/>
    <x v="23"/>
    <x v="4"/>
    <n v="9.9499999999999993"/>
    <n v="202"/>
    <n v="2009.8999999999999"/>
    <x v="0"/>
    <x v="1"/>
    <x v="0"/>
    <x v="0"/>
    <x v="0"/>
    <n v="2.85"/>
    <n v="575.70000000000005"/>
    <n v="1434.1999999999998"/>
  </r>
  <r>
    <n v="10567"/>
    <x v="23"/>
    <x v="0"/>
    <n v="3.49"/>
    <n v="631"/>
    <n v="2202.19"/>
    <x v="0"/>
    <x v="1"/>
    <x v="0"/>
    <x v="0"/>
    <x v="0"/>
    <n v="0.88"/>
    <n v="555.28"/>
    <n v="1646.91"/>
  </r>
  <r>
    <n v="10568"/>
    <x v="23"/>
    <x v="1"/>
    <n v="2.95"/>
    <n v="678"/>
    <n v="2000.1000000000001"/>
    <x v="0"/>
    <x v="1"/>
    <x v="0"/>
    <x v="0"/>
    <x v="0"/>
    <n v="0.47"/>
    <n v="318.65999999999997"/>
    <n v="1681.44"/>
  </r>
  <r>
    <n v="10569"/>
    <x v="23"/>
    <x v="2"/>
    <n v="4.99"/>
    <n v="201"/>
    <n v="1002.99"/>
    <x v="0"/>
    <x v="1"/>
    <x v="0"/>
    <x v="0"/>
    <x v="0"/>
    <n v="2.25"/>
    <n v="452.25"/>
    <n v="550.74"/>
  </r>
  <r>
    <n v="10570"/>
    <x v="24"/>
    <x v="3"/>
    <n v="12.99"/>
    <n v="493"/>
    <n v="6404.07"/>
    <x v="0"/>
    <x v="1"/>
    <x v="0"/>
    <x v="0"/>
    <x v="0"/>
    <n v="4.32"/>
    <n v="2129.7600000000002"/>
    <n v="4274.3099999999995"/>
  </r>
  <r>
    <n v="10571"/>
    <x v="24"/>
    <x v="4"/>
    <n v="9.9499999999999993"/>
    <n v="202"/>
    <n v="2009.8999999999999"/>
    <x v="0"/>
    <x v="1"/>
    <x v="0"/>
    <x v="0"/>
    <x v="0"/>
    <n v="2.85"/>
    <n v="575.70000000000005"/>
    <n v="1434.1999999999998"/>
  </r>
  <r>
    <n v="10572"/>
    <x v="24"/>
    <x v="0"/>
    <n v="3.49"/>
    <n v="574"/>
    <n v="2003.2600000000002"/>
    <x v="0"/>
    <x v="1"/>
    <x v="4"/>
    <x v="4"/>
    <x v="4"/>
    <n v="0.88"/>
    <n v="505.12"/>
    <n v="1498.1400000000003"/>
  </r>
  <r>
    <n v="10573"/>
    <x v="24"/>
    <x v="1"/>
    <n v="2.95"/>
    <n v="678"/>
    <n v="2000.1000000000001"/>
    <x v="0"/>
    <x v="1"/>
    <x v="4"/>
    <x v="4"/>
    <x v="4"/>
    <n v="0.47"/>
    <n v="318.65999999999997"/>
    <n v="1681.44"/>
  </r>
  <r>
    <n v="10574"/>
    <x v="24"/>
    <x v="2"/>
    <n v="4.99"/>
    <n v="201"/>
    <n v="1002.99"/>
    <x v="0"/>
    <x v="1"/>
    <x v="4"/>
    <x v="4"/>
    <x v="4"/>
    <n v="2.25"/>
    <n v="452.25"/>
    <n v="550.74"/>
  </r>
  <r>
    <n v="10575"/>
    <x v="25"/>
    <x v="3"/>
    <n v="12.99"/>
    <n v="524"/>
    <n v="6806.76"/>
    <x v="0"/>
    <x v="1"/>
    <x v="4"/>
    <x v="4"/>
    <x v="4"/>
    <n v="4.32"/>
    <n v="2263.6800000000003"/>
    <n v="4543.08"/>
  </r>
  <r>
    <n v="10576"/>
    <x v="25"/>
    <x v="4"/>
    <n v="9.9499999999999993"/>
    <n v="202"/>
    <n v="2009.8999999999999"/>
    <x v="0"/>
    <x v="1"/>
    <x v="4"/>
    <x v="4"/>
    <x v="4"/>
    <n v="2.85"/>
    <n v="575.70000000000005"/>
    <n v="1434.1999999999998"/>
  </r>
  <r>
    <n v="10577"/>
    <x v="25"/>
    <x v="0"/>
    <n v="3.49"/>
    <n v="631"/>
    <n v="2202.19"/>
    <x v="0"/>
    <x v="1"/>
    <x v="4"/>
    <x v="4"/>
    <x v="4"/>
    <n v="0.88"/>
    <n v="555.28"/>
    <n v="1646.91"/>
  </r>
  <r>
    <n v="10578"/>
    <x v="25"/>
    <x v="1"/>
    <n v="2.95"/>
    <n v="678"/>
    <n v="2000.1000000000001"/>
    <x v="0"/>
    <x v="1"/>
    <x v="4"/>
    <x v="4"/>
    <x v="4"/>
    <n v="0.47"/>
    <n v="318.65999999999997"/>
    <n v="1681.44"/>
  </r>
  <r>
    <n v="10579"/>
    <x v="25"/>
    <x v="2"/>
    <n v="4.99"/>
    <n v="201"/>
    <n v="1002.99"/>
    <x v="0"/>
    <x v="1"/>
    <x v="4"/>
    <x v="4"/>
    <x v="4"/>
    <n v="2.25"/>
    <n v="452.25"/>
    <n v="550.74"/>
  </r>
  <r>
    <n v="10580"/>
    <x v="26"/>
    <x v="3"/>
    <n v="12.99"/>
    <n v="524"/>
    <n v="6806.76"/>
    <x v="0"/>
    <x v="1"/>
    <x v="4"/>
    <x v="4"/>
    <x v="4"/>
    <n v="4.32"/>
    <n v="2263.6800000000003"/>
    <n v="4543.08"/>
  </r>
  <r>
    <n v="10581"/>
    <x v="26"/>
    <x v="4"/>
    <n v="9.9499999999999993"/>
    <n v="202"/>
    <n v="2009.8999999999999"/>
    <x v="0"/>
    <x v="1"/>
    <x v="4"/>
    <x v="4"/>
    <x v="4"/>
    <n v="2.85"/>
    <n v="575.70000000000005"/>
    <n v="1434.1999999999998"/>
  </r>
  <r>
    <n v="10582"/>
    <x v="26"/>
    <x v="0"/>
    <n v="3.49"/>
    <n v="631"/>
    <n v="2202.19"/>
    <x v="0"/>
    <x v="1"/>
    <x v="0"/>
    <x v="0"/>
    <x v="0"/>
    <n v="0.88"/>
    <n v="555.28"/>
    <n v="1646.91"/>
  </r>
  <r>
    <n v="10583"/>
    <x v="26"/>
    <x v="1"/>
    <n v="2.95"/>
    <n v="678"/>
    <n v="2000.1000000000001"/>
    <x v="0"/>
    <x v="1"/>
    <x v="0"/>
    <x v="0"/>
    <x v="0"/>
    <n v="0.47"/>
    <n v="318.65999999999997"/>
    <n v="1681.44"/>
  </r>
  <r>
    <n v="10584"/>
    <x v="26"/>
    <x v="2"/>
    <n v="4.99"/>
    <n v="201"/>
    <n v="1002.99"/>
    <x v="0"/>
    <x v="1"/>
    <x v="0"/>
    <x v="0"/>
    <x v="0"/>
    <n v="2.25"/>
    <n v="452.25"/>
    <n v="550.74"/>
  </r>
  <r>
    <n v="10585"/>
    <x v="27"/>
    <x v="3"/>
    <n v="12.99"/>
    <n v="539"/>
    <n v="7001.61"/>
    <x v="0"/>
    <x v="1"/>
    <x v="0"/>
    <x v="0"/>
    <x v="0"/>
    <n v="4.32"/>
    <n v="2328.48"/>
    <n v="4673.1299999999992"/>
  </r>
  <r>
    <n v="10586"/>
    <x v="27"/>
    <x v="4"/>
    <n v="9.9499999999999993"/>
    <n v="202"/>
    <n v="2009.8999999999999"/>
    <x v="0"/>
    <x v="1"/>
    <x v="0"/>
    <x v="0"/>
    <x v="0"/>
    <n v="2.85"/>
    <n v="575.70000000000005"/>
    <n v="1434.1999999999998"/>
  </r>
  <r>
    <n v="10590"/>
    <x v="28"/>
    <x v="3"/>
    <n v="12.99"/>
    <n v="555"/>
    <n v="7209.45"/>
    <x v="0"/>
    <x v="1"/>
    <x v="0"/>
    <x v="0"/>
    <x v="0"/>
    <n v="4.32"/>
    <n v="2397.6000000000004"/>
    <n v="4811.8499999999995"/>
  </r>
  <r>
    <n v="10591"/>
    <x v="28"/>
    <x v="4"/>
    <n v="9.9499999999999993"/>
    <n v="202"/>
    <n v="2009.8999999999999"/>
    <x v="0"/>
    <x v="1"/>
    <x v="0"/>
    <x v="0"/>
    <x v="0"/>
    <n v="2.85"/>
    <n v="575.70000000000005"/>
    <n v="1434.1999999999998"/>
  </r>
  <r>
    <n v="10592"/>
    <x v="28"/>
    <x v="0"/>
    <n v="3.49"/>
    <n v="574"/>
    <n v="2003.2600000000002"/>
    <x v="0"/>
    <x v="1"/>
    <x v="0"/>
    <x v="0"/>
    <x v="0"/>
    <n v="0.88"/>
    <n v="505.12"/>
    <n v="1498.1400000000003"/>
  </r>
  <r>
    <n v="10593"/>
    <x v="28"/>
    <x v="1"/>
    <n v="2.95"/>
    <n v="678"/>
    <n v="2000.1000000000001"/>
    <x v="0"/>
    <x v="1"/>
    <x v="0"/>
    <x v="0"/>
    <x v="0"/>
    <n v="0.47"/>
    <n v="318.65999999999997"/>
    <n v="1681.44"/>
  </r>
  <r>
    <n v="10594"/>
    <x v="28"/>
    <x v="2"/>
    <n v="4.99"/>
    <n v="201"/>
    <n v="1002.99"/>
    <x v="0"/>
    <x v="1"/>
    <x v="0"/>
    <x v="0"/>
    <x v="0"/>
    <n v="2.25"/>
    <n v="452.25"/>
    <n v="550.74"/>
  </r>
  <r>
    <n v="10595"/>
    <x v="29"/>
    <x v="3"/>
    <n v="12.99"/>
    <n v="539"/>
    <n v="7001.61"/>
    <x v="0"/>
    <x v="1"/>
    <x v="0"/>
    <x v="0"/>
    <x v="0"/>
    <n v="4.32"/>
    <n v="2328.48"/>
    <n v="4673.1299999999992"/>
  </r>
  <r>
    <n v="10596"/>
    <x v="29"/>
    <x v="4"/>
    <n v="9.9499999999999993"/>
    <n v="202"/>
    <n v="2009.8999999999999"/>
    <x v="0"/>
    <x v="1"/>
    <x v="0"/>
    <x v="0"/>
    <x v="0"/>
    <n v="2.85"/>
    <n v="575.70000000000005"/>
    <n v="1434.1999999999998"/>
  </r>
  <r>
    <n v="10597"/>
    <x v="29"/>
    <x v="0"/>
    <n v="3.49"/>
    <n v="574"/>
    <n v="2003.2600000000002"/>
    <x v="0"/>
    <x v="1"/>
    <x v="0"/>
    <x v="0"/>
    <x v="0"/>
    <n v="0.88"/>
    <n v="505.12"/>
    <n v="1498.1400000000003"/>
  </r>
  <r>
    <n v="10598"/>
    <x v="29"/>
    <x v="1"/>
    <n v="2.95"/>
    <n v="678"/>
    <n v="2000.1000000000001"/>
    <x v="0"/>
    <x v="1"/>
    <x v="0"/>
    <x v="0"/>
    <x v="0"/>
    <n v="0.47"/>
    <n v="318.65999999999997"/>
    <n v="1681.44"/>
  </r>
  <r>
    <n v="10599"/>
    <x v="29"/>
    <x v="2"/>
    <n v="4.99"/>
    <n v="201"/>
    <n v="1002.99"/>
    <x v="0"/>
    <x v="1"/>
    <x v="0"/>
    <x v="0"/>
    <x v="0"/>
    <n v="2.25"/>
    <n v="452.25"/>
    <n v="550.74"/>
  </r>
  <r>
    <n v="10600"/>
    <x v="30"/>
    <x v="3"/>
    <n v="12.99"/>
    <n v="524"/>
    <n v="6806.76"/>
    <x v="0"/>
    <x v="1"/>
    <x v="0"/>
    <x v="0"/>
    <x v="0"/>
    <n v="4.32"/>
    <n v="2263.6800000000003"/>
    <n v="4543.08"/>
  </r>
  <r>
    <n v="10601"/>
    <x v="30"/>
    <x v="4"/>
    <n v="9.9499999999999993"/>
    <n v="202"/>
    <n v="2009.8999999999999"/>
    <x v="0"/>
    <x v="1"/>
    <x v="0"/>
    <x v="0"/>
    <x v="0"/>
    <n v="2.85"/>
    <n v="575.70000000000005"/>
    <n v="1434.1999999999998"/>
  </r>
  <r>
    <n v="10602"/>
    <x v="30"/>
    <x v="0"/>
    <n v="3.49"/>
    <n v="631"/>
    <n v="2202.19"/>
    <x v="0"/>
    <x v="2"/>
    <x v="0"/>
    <x v="0"/>
    <x v="0"/>
    <n v="0.88"/>
    <n v="555.28"/>
    <n v="1646.91"/>
  </r>
  <r>
    <n v="10603"/>
    <x v="30"/>
    <x v="1"/>
    <n v="2.95"/>
    <n v="678"/>
    <n v="2000.1000000000001"/>
    <x v="0"/>
    <x v="2"/>
    <x v="0"/>
    <x v="0"/>
    <x v="0"/>
    <n v="0.47"/>
    <n v="318.65999999999997"/>
    <n v="1681.44"/>
  </r>
  <r>
    <n v="10604"/>
    <x v="30"/>
    <x v="2"/>
    <n v="4.99"/>
    <n v="201"/>
    <n v="1002.99"/>
    <x v="0"/>
    <x v="2"/>
    <x v="0"/>
    <x v="0"/>
    <x v="0"/>
    <n v="2.25"/>
    <n v="452.25"/>
    <n v="550.74"/>
  </r>
  <r>
    <n v="10605"/>
    <x v="31"/>
    <x v="3"/>
    <n v="12.99"/>
    <n v="539"/>
    <n v="7001.61"/>
    <x v="0"/>
    <x v="2"/>
    <x v="0"/>
    <x v="0"/>
    <x v="0"/>
    <n v="4.32"/>
    <n v="2328.48"/>
    <n v="4673.1299999999992"/>
  </r>
  <r>
    <n v="10606"/>
    <x v="31"/>
    <x v="4"/>
    <n v="9.9499999999999993"/>
    <n v="202"/>
    <n v="2009.8999999999999"/>
    <x v="0"/>
    <x v="2"/>
    <x v="0"/>
    <x v="0"/>
    <x v="0"/>
    <n v="2.85"/>
    <n v="575.70000000000005"/>
    <n v="1434.1999999999998"/>
  </r>
  <r>
    <n v="10607"/>
    <x v="31"/>
    <x v="0"/>
    <n v="3.49"/>
    <n v="631"/>
    <n v="2202.19"/>
    <x v="0"/>
    <x v="2"/>
    <x v="0"/>
    <x v="0"/>
    <x v="0"/>
    <n v="0.88"/>
    <n v="555.28"/>
    <n v="1646.91"/>
  </r>
  <r>
    <n v="10608"/>
    <x v="31"/>
    <x v="1"/>
    <n v="2.95"/>
    <n v="678"/>
    <n v="2000.1000000000001"/>
    <x v="0"/>
    <x v="0"/>
    <x v="0"/>
    <x v="0"/>
    <x v="0"/>
    <n v="0.47"/>
    <n v="318.65999999999997"/>
    <n v="1681.44"/>
  </r>
  <r>
    <n v="10609"/>
    <x v="31"/>
    <x v="2"/>
    <n v="4.99"/>
    <n v="201"/>
    <n v="1002.99"/>
    <x v="0"/>
    <x v="0"/>
    <x v="0"/>
    <x v="0"/>
    <x v="0"/>
    <n v="2.25"/>
    <n v="452.25"/>
    <n v="550.74"/>
  </r>
  <r>
    <n v="10610"/>
    <x v="32"/>
    <x v="3"/>
    <n v="12.99"/>
    <n v="570"/>
    <n v="7404.3"/>
    <x v="0"/>
    <x v="0"/>
    <x v="0"/>
    <x v="0"/>
    <x v="0"/>
    <n v="4.32"/>
    <n v="2462.4"/>
    <n v="4941.8999999999996"/>
  </r>
  <r>
    <n v="10611"/>
    <x v="32"/>
    <x v="4"/>
    <n v="9.9499999999999993"/>
    <n v="202"/>
    <n v="2009.8999999999999"/>
    <x v="0"/>
    <x v="0"/>
    <x v="0"/>
    <x v="0"/>
    <x v="0"/>
    <n v="2.85"/>
    <n v="575.70000000000005"/>
    <n v="1434.1999999999998"/>
  </r>
  <r>
    <n v="10612"/>
    <x v="32"/>
    <x v="0"/>
    <n v="3.49"/>
    <n v="631"/>
    <n v="2202.19"/>
    <x v="0"/>
    <x v="0"/>
    <x v="0"/>
    <x v="0"/>
    <x v="0"/>
    <n v="0.88"/>
    <n v="555.28"/>
    <n v="1646.91"/>
  </r>
  <r>
    <n v="10613"/>
    <x v="32"/>
    <x v="1"/>
    <n v="2.95"/>
    <n v="678"/>
    <n v="2000.1000000000001"/>
    <x v="0"/>
    <x v="0"/>
    <x v="0"/>
    <x v="0"/>
    <x v="0"/>
    <n v="0.47"/>
    <n v="318.65999999999997"/>
    <n v="1681.44"/>
  </r>
  <r>
    <n v="10614"/>
    <x v="32"/>
    <x v="2"/>
    <n v="4.99"/>
    <n v="201"/>
    <n v="1002.99"/>
    <x v="0"/>
    <x v="0"/>
    <x v="0"/>
    <x v="0"/>
    <x v="0"/>
    <n v="2.25"/>
    <n v="452.25"/>
    <n v="550.74"/>
  </r>
  <r>
    <n v="10615"/>
    <x v="33"/>
    <x v="3"/>
    <n v="12.99"/>
    <n v="570"/>
    <n v="7404.3"/>
    <x v="0"/>
    <x v="0"/>
    <x v="0"/>
    <x v="0"/>
    <x v="0"/>
    <n v="4.32"/>
    <n v="2462.4"/>
    <n v="4941.8999999999996"/>
  </r>
  <r>
    <n v="10616"/>
    <x v="33"/>
    <x v="4"/>
    <n v="9.9499999999999993"/>
    <n v="202"/>
    <n v="2009.8999999999999"/>
    <x v="0"/>
    <x v="0"/>
    <x v="0"/>
    <x v="0"/>
    <x v="0"/>
    <n v="2.85"/>
    <n v="575.70000000000005"/>
    <n v="1434.1999999999998"/>
  </r>
  <r>
    <n v="10617"/>
    <x v="33"/>
    <x v="0"/>
    <n v="3.49"/>
    <n v="631"/>
    <n v="2202.19"/>
    <x v="0"/>
    <x v="0"/>
    <x v="0"/>
    <x v="0"/>
    <x v="0"/>
    <n v="0.88"/>
    <n v="555.28"/>
    <n v="1646.91"/>
  </r>
  <r>
    <n v="10618"/>
    <x v="33"/>
    <x v="1"/>
    <n v="2.95"/>
    <n v="678"/>
    <n v="2000.1000000000001"/>
    <x v="0"/>
    <x v="0"/>
    <x v="0"/>
    <x v="0"/>
    <x v="0"/>
    <n v="0.47"/>
    <n v="318.65999999999997"/>
    <n v="1681.44"/>
  </r>
  <r>
    <n v="10619"/>
    <x v="33"/>
    <x v="2"/>
    <n v="4.99"/>
    <n v="201"/>
    <n v="1002.99"/>
    <x v="0"/>
    <x v="0"/>
    <x v="0"/>
    <x v="0"/>
    <x v="0"/>
    <n v="2.25"/>
    <n v="452.25"/>
    <n v="550.74"/>
  </r>
  <r>
    <n v="10620"/>
    <x v="34"/>
    <x v="3"/>
    <n v="12.99"/>
    <n v="586"/>
    <n v="7612.14"/>
    <x v="0"/>
    <x v="0"/>
    <x v="0"/>
    <x v="0"/>
    <x v="0"/>
    <n v="4.32"/>
    <n v="2531.52"/>
    <n v="5080.6200000000008"/>
  </r>
  <r>
    <n v="10621"/>
    <x v="34"/>
    <x v="4"/>
    <n v="9.9499999999999993"/>
    <n v="202"/>
    <n v="2009.8999999999999"/>
    <x v="0"/>
    <x v="0"/>
    <x v="0"/>
    <x v="0"/>
    <x v="0"/>
    <n v="2.85"/>
    <n v="575.70000000000005"/>
    <n v="1434.1999999999998"/>
  </r>
  <r>
    <n v="10622"/>
    <x v="34"/>
    <x v="0"/>
    <n v="3.49"/>
    <n v="631"/>
    <n v="2202.19"/>
    <x v="0"/>
    <x v="0"/>
    <x v="0"/>
    <x v="0"/>
    <x v="0"/>
    <n v="0.88"/>
    <n v="555.28"/>
    <n v="1646.91"/>
  </r>
  <r>
    <n v="10623"/>
    <x v="34"/>
    <x v="1"/>
    <n v="2.95"/>
    <n v="746"/>
    <n v="2200.7000000000003"/>
    <x v="0"/>
    <x v="0"/>
    <x v="0"/>
    <x v="0"/>
    <x v="0"/>
    <n v="0.47"/>
    <n v="350.62"/>
    <n v="1850.0800000000004"/>
  </r>
  <r>
    <n v="10624"/>
    <x v="34"/>
    <x v="2"/>
    <n v="4.99"/>
    <n v="201"/>
    <n v="1002.99"/>
    <x v="0"/>
    <x v="0"/>
    <x v="0"/>
    <x v="0"/>
    <x v="0"/>
    <n v="2.25"/>
    <n v="452.25"/>
    <n v="550.74"/>
  </r>
  <r>
    <n v="10625"/>
    <x v="35"/>
    <x v="3"/>
    <n v="12.99"/>
    <n v="570"/>
    <n v="7404.3"/>
    <x v="0"/>
    <x v="0"/>
    <x v="0"/>
    <x v="0"/>
    <x v="0"/>
    <n v="4.32"/>
    <n v="2462.4"/>
    <n v="4941.8999999999996"/>
  </r>
  <r>
    <n v="10626"/>
    <x v="35"/>
    <x v="4"/>
    <n v="9.9499999999999993"/>
    <n v="202"/>
    <n v="2009.8999999999999"/>
    <x v="0"/>
    <x v="0"/>
    <x v="0"/>
    <x v="0"/>
    <x v="0"/>
    <n v="2.85"/>
    <n v="575.70000000000005"/>
    <n v="1434.1999999999998"/>
  </r>
  <r>
    <n v="10627"/>
    <x v="35"/>
    <x v="0"/>
    <n v="3.49"/>
    <n v="631"/>
    <n v="2202.19"/>
    <x v="0"/>
    <x v="0"/>
    <x v="0"/>
    <x v="0"/>
    <x v="0"/>
    <n v="0.88"/>
    <n v="555.28"/>
    <n v="1646.91"/>
  </r>
  <r>
    <n v="10628"/>
    <x v="35"/>
    <x v="1"/>
    <n v="2.95"/>
    <n v="678"/>
    <n v="2000.1000000000001"/>
    <x v="0"/>
    <x v="0"/>
    <x v="2"/>
    <x v="2"/>
    <x v="2"/>
    <n v="0.47"/>
    <n v="318.65999999999997"/>
    <n v="1681.44"/>
  </r>
  <r>
    <n v="10629"/>
    <x v="35"/>
    <x v="2"/>
    <n v="4.99"/>
    <n v="201"/>
    <n v="1002.99"/>
    <x v="0"/>
    <x v="0"/>
    <x v="2"/>
    <x v="2"/>
    <x v="2"/>
    <n v="2.25"/>
    <n v="452.25"/>
    <n v="550.74"/>
  </r>
  <r>
    <n v="10630"/>
    <x v="36"/>
    <x v="3"/>
    <n v="12.99"/>
    <n v="570"/>
    <n v="7404.3"/>
    <x v="0"/>
    <x v="2"/>
    <x v="2"/>
    <x v="2"/>
    <x v="2"/>
    <n v="4.32"/>
    <n v="2462.4"/>
    <n v="4941.8999999999996"/>
  </r>
  <r>
    <n v="10631"/>
    <x v="36"/>
    <x v="4"/>
    <n v="9.9499999999999993"/>
    <n v="202"/>
    <n v="2009.8999999999999"/>
    <x v="0"/>
    <x v="0"/>
    <x v="2"/>
    <x v="2"/>
    <x v="2"/>
    <n v="2.85"/>
    <n v="575.70000000000005"/>
    <n v="1434.1999999999998"/>
  </r>
  <r>
    <n v="10632"/>
    <x v="36"/>
    <x v="0"/>
    <n v="3.49"/>
    <n v="631"/>
    <n v="2202.19"/>
    <x v="0"/>
    <x v="0"/>
    <x v="2"/>
    <x v="2"/>
    <x v="2"/>
    <n v="0.88"/>
    <n v="555.28"/>
    <n v="1646.91"/>
  </r>
  <r>
    <n v="10633"/>
    <x v="36"/>
    <x v="1"/>
    <n v="2.95"/>
    <n v="678"/>
    <n v="2000.1000000000001"/>
    <x v="0"/>
    <x v="0"/>
    <x v="2"/>
    <x v="2"/>
    <x v="2"/>
    <n v="0.47"/>
    <n v="318.65999999999997"/>
    <n v="1681.44"/>
  </r>
  <r>
    <n v="10634"/>
    <x v="36"/>
    <x v="2"/>
    <n v="4.99"/>
    <n v="201"/>
    <n v="1002.99"/>
    <x v="0"/>
    <x v="0"/>
    <x v="2"/>
    <x v="2"/>
    <x v="2"/>
    <n v="2.25"/>
    <n v="452.25"/>
    <n v="550.74"/>
  </r>
  <r>
    <n v="10635"/>
    <x v="37"/>
    <x v="3"/>
    <n v="12.99"/>
    <n v="555"/>
    <n v="7209.45"/>
    <x v="0"/>
    <x v="0"/>
    <x v="2"/>
    <x v="2"/>
    <x v="2"/>
    <n v="4.32"/>
    <n v="2397.6000000000004"/>
    <n v="4811.8499999999995"/>
  </r>
  <r>
    <n v="10636"/>
    <x v="37"/>
    <x v="4"/>
    <n v="9.9499999999999993"/>
    <n v="222"/>
    <n v="2208.8999999999996"/>
    <x v="0"/>
    <x v="0"/>
    <x v="2"/>
    <x v="2"/>
    <x v="2"/>
    <n v="2.85"/>
    <n v="632.70000000000005"/>
    <n v="1576.1999999999996"/>
  </r>
  <r>
    <n v="10637"/>
    <x v="37"/>
    <x v="0"/>
    <n v="3.49"/>
    <n v="631"/>
    <n v="2202.19"/>
    <x v="0"/>
    <x v="0"/>
    <x v="2"/>
    <x v="2"/>
    <x v="2"/>
    <n v="0.88"/>
    <n v="555.28"/>
    <n v="1646.91"/>
  </r>
  <r>
    <n v="10638"/>
    <x v="37"/>
    <x v="1"/>
    <n v="2.95"/>
    <n v="678"/>
    <n v="2000.1000000000001"/>
    <x v="0"/>
    <x v="0"/>
    <x v="2"/>
    <x v="2"/>
    <x v="2"/>
    <n v="0.47"/>
    <n v="318.65999999999997"/>
    <n v="1681.44"/>
  </r>
  <r>
    <n v="10639"/>
    <x v="37"/>
    <x v="2"/>
    <n v="4.99"/>
    <n v="201"/>
    <n v="1002.99"/>
    <x v="0"/>
    <x v="0"/>
    <x v="2"/>
    <x v="2"/>
    <x v="2"/>
    <n v="2.25"/>
    <n v="452.25"/>
    <n v="550.74"/>
  </r>
  <r>
    <n v="10640"/>
    <x v="38"/>
    <x v="3"/>
    <n v="12.99"/>
    <n v="539"/>
    <n v="7001.61"/>
    <x v="0"/>
    <x v="0"/>
    <x v="2"/>
    <x v="2"/>
    <x v="2"/>
    <n v="4.32"/>
    <n v="2328.48"/>
    <n v="4673.1299999999992"/>
  </r>
  <r>
    <n v="10641"/>
    <x v="38"/>
    <x v="4"/>
    <n v="9.9499999999999993"/>
    <n v="222"/>
    <n v="2208.8999999999996"/>
    <x v="0"/>
    <x v="0"/>
    <x v="2"/>
    <x v="2"/>
    <x v="2"/>
    <n v="2.85"/>
    <n v="632.70000000000005"/>
    <n v="1576.1999999999996"/>
  </r>
  <r>
    <n v="10642"/>
    <x v="38"/>
    <x v="0"/>
    <n v="3.49"/>
    <n v="631"/>
    <n v="2202.19"/>
    <x v="0"/>
    <x v="2"/>
    <x v="2"/>
    <x v="2"/>
    <x v="2"/>
    <n v="0.88"/>
    <n v="555.28"/>
    <n v="1646.91"/>
  </r>
  <r>
    <n v="10643"/>
    <x v="38"/>
    <x v="1"/>
    <n v="2.95"/>
    <n v="678"/>
    <n v="2000.1000000000001"/>
    <x v="0"/>
    <x v="2"/>
    <x v="2"/>
    <x v="2"/>
    <x v="2"/>
    <n v="0.47"/>
    <n v="318.65999999999997"/>
    <n v="1681.44"/>
  </r>
  <r>
    <n v="10644"/>
    <x v="38"/>
    <x v="2"/>
    <n v="4.99"/>
    <n v="201"/>
    <n v="1002.99"/>
    <x v="0"/>
    <x v="2"/>
    <x v="2"/>
    <x v="2"/>
    <x v="2"/>
    <n v="2.25"/>
    <n v="452.25"/>
    <n v="550.74"/>
  </r>
  <r>
    <n v="10645"/>
    <x v="39"/>
    <x v="3"/>
    <n v="12.99"/>
    <n v="570"/>
    <n v="7404.3"/>
    <x v="0"/>
    <x v="2"/>
    <x v="2"/>
    <x v="2"/>
    <x v="2"/>
    <n v="4.32"/>
    <n v="2462.4"/>
    <n v="4941.8999999999996"/>
  </r>
  <r>
    <n v="10646"/>
    <x v="39"/>
    <x v="4"/>
    <n v="9.9499999999999993"/>
    <n v="222"/>
    <n v="2208.8999999999996"/>
    <x v="0"/>
    <x v="2"/>
    <x v="2"/>
    <x v="2"/>
    <x v="2"/>
    <n v="2.85"/>
    <n v="632.70000000000005"/>
    <n v="1576.1999999999996"/>
  </r>
  <r>
    <n v="10647"/>
    <x v="39"/>
    <x v="0"/>
    <n v="3.49"/>
    <n v="631"/>
    <n v="2202.19"/>
    <x v="0"/>
    <x v="0"/>
    <x v="2"/>
    <x v="2"/>
    <x v="2"/>
    <n v="0.88"/>
    <n v="555.28"/>
    <n v="1646.91"/>
  </r>
  <r>
    <n v="10648"/>
    <x v="39"/>
    <x v="1"/>
    <n v="2.95"/>
    <n v="746"/>
    <n v="2200.7000000000003"/>
    <x v="0"/>
    <x v="0"/>
    <x v="2"/>
    <x v="2"/>
    <x v="2"/>
    <n v="0.47"/>
    <n v="350.62"/>
    <n v="1850.0800000000004"/>
  </r>
  <r>
    <n v="10649"/>
    <x v="39"/>
    <x v="2"/>
    <n v="4.99"/>
    <n v="201"/>
    <n v="1002.99"/>
    <x v="0"/>
    <x v="0"/>
    <x v="2"/>
    <x v="2"/>
    <x v="2"/>
    <n v="2.25"/>
    <n v="452.25"/>
    <n v="550.74"/>
  </r>
  <r>
    <n v="10650"/>
    <x v="40"/>
    <x v="3"/>
    <n v="12.99"/>
    <n v="586"/>
    <n v="7612.14"/>
    <x v="0"/>
    <x v="0"/>
    <x v="2"/>
    <x v="2"/>
    <x v="2"/>
    <n v="4.32"/>
    <n v="2531.52"/>
    <n v="5080.6200000000008"/>
  </r>
  <r>
    <n v="10651"/>
    <x v="40"/>
    <x v="4"/>
    <n v="9.9499999999999993"/>
    <n v="222"/>
    <n v="2208.8999999999996"/>
    <x v="0"/>
    <x v="0"/>
    <x v="2"/>
    <x v="2"/>
    <x v="2"/>
    <n v="2.85"/>
    <n v="632.70000000000005"/>
    <n v="1576.1999999999996"/>
  </r>
  <r>
    <n v="10652"/>
    <x v="40"/>
    <x v="0"/>
    <n v="3.49"/>
    <n v="688"/>
    <n v="2401.1200000000003"/>
    <x v="0"/>
    <x v="0"/>
    <x v="2"/>
    <x v="2"/>
    <x v="2"/>
    <n v="0.88"/>
    <n v="605.44000000000005"/>
    <n v="1795.6800000000003"/>
  </r>
  <r>
    <n v="10653"/>
    <x v="40"/>
    <x v="1"/>
    <n v="2.95"/>
    <n v="746"/>
    <n v="2200.7000000000003"/>
    <x v="0"/>
    <x v="0"/>
    <x v="2"/>
    <x v="2"/>
    <x v="2"/>
    <n v="0.47"/>
    <n v="350.62"/>
    <n v="1850.0800000000004"/>
  </r>
  <r>
    <n v="10654"/>
    <x v="40"/>
    <x v="2"/>
    <n v="4.99"/>
    <n v="201"/>
    <n v="1002.99"/>
    <x v="0"/>
    <x v="0"/>
    <x v="2"/>
    <x v="2"/>
    <x v="2"/>
    <n v="2.25"/>
    <n v="452.25"/>
    <n v="550.74"/>
  </r>
  <r>
    <n v="10655"/>
    <x v="41"/>
    <x v="3"/>
    <n v="12.99"/>
    <n v="601"/>
    <n v="7806.99"/>
    <x v="0"/>
    <x v="0"/>
    <x v="2"/>
    <x v="2"/>
    <x v="2"/>
    <n v="4.32"/>
    <n v="2596.3200000000002"/>
    <n v="5210.67"/>
  </r>
  <r>
    <n v="10656"/>
    <x v="41"/>
    <x v="4"/>
    <n v="9.9499999999999993"/>
    <n v="222"/>
    <n v="2208.8999999999996"/>
    <x v="0"/>
    <x v="0"/>
    <x v="2"/>
    <x v="2"/>
    <x v="2"/>
    <n v="2.85"/>
    <n v="632.70000000000005"/>
    <n v="1576.1999999999996"/>
  </r>
  <r>
    <n v="10657"/>
    <x v="41"/>
    <x v="0"/>
    <n v="3.49"/>
    <n v="688"/>
    <n v="2401.1200000000003"/>
    <x v="0"/>
    <x v="0"/>
    <x v="2"/>
    <x v="2"/>
    <x v="2"/>
    <n v="0.88"/>
    <n v="605.44000000000005"/>
    <n v="1795.6800000000003"/>
  </r>
  <r>
    <n v="10658"/>
    <x v="41"/>
    <x v="1"/>
    <n v="2.95"/>
    <n v="746"/>
    <n v="2200.7000000000003"/>
    <x v="0"/>
    <x v="2"/>
    <x v="2"/>
    <x v="2"/>
    <x v="2"/>
    <n v="0.47"/>
    <n v="350.62"/>
    <n v="1850.0800000000004"/>
  </r>
  <r>
    <n v="10659"/>
    <x v="41"/>
    <x v="2"/>
    <n v="4.99"/>
    <n v="201"/>
    <n v="1002.99"/>
    <x v="0"/>
    <x v="2"/>
    <x v="2"/>
    <x v="2"/>
    <x v="2"/>
    <n v="2.25"/>
    <n v="452.25"/>
    <n v="550.74"/>
  </r>
  <r>
    <n v="10660"/>
    <x v="42"/>
    <x v="3"/>
    <n v="12.99"/>
    <n v="632"/>
    <n v="8209.68"/>
    <x v="1"/>
    <x v="2"/>
    <x v="2"/>
    <x v="2"/>
    <x v="2"/>
    <n v="4.32"/>
    <n v="2730.2400000000002"/>
    <n v="5479.4400000000005"/>
  </r>
  <r>
    <n v="10661"/>
    <x v="42"/>
    <x v="4"/>
    <n v="9.9499999999999993"/>
    <n v="222"/>
    <n v="2208.8999999999996"/>
    <x v="1"/>
    <x v="2"/>
    <x v="2"/>
    <x v="2"/>
    <x v="2"/>
    <n v="2.85"/>
    <n v="632.70000000000005"/>
    <n v="1576.1999999999996"/>
  </r>
  <r>
    <n v="10662"/>
    <x v="42"/>
    <x v="0"/>
    <n v="3.49"/>
    <n v="631"/>
    <n v="2202.19"/>
    <x v="1"/>
    <x v="2"/>
    <x v="2"/>
    <x v="2"/>
    <x v="2"/>
    <n v="0.88"/>
    <n v="555.28"/>
    <n v="1646.91"/>
  </r>
  <r>
    <n v="10663"/>
    <x v="42"/>
    <x v="1"/>
    <n v="2.95"/>
    <n v="746"/>
    <n v="2200.7000000000003"/>
    <x v="1"/>
    <x v="2"/>
    <x v="2"/>
    <x v="2"/>
    <x v="2"/>
    <n v="0.47"/>
    <n v="350.62"/>
    <n v="1850.0800000000004"/>
  </r>
  <r>
    <n v="10664"/>
    <x v="42"/>
    <x v="2"/>
    <n v="4.99"/>
    <n v="201"/>
    <n v="1002.99"/>
    <x v="1"/>
    <x v="2"/>
    <x v="2"/>
    <x v="2"/>
    <x v="2"/>
    <n v="2.25"/>
    <n v="452.25"/>
    <n v="550.74"/>
  </r>
  <r>
    <n v="10665"/>
    <x v="43"/>
    <x v="3"/>
    <n v="12.99"/>
    <n v="647"/>
    <n v="8404.5300000000007"/>
    <x v="1"/>
    <x v="2"/>
    <x v="2"/>
    <x v="2"/>
    <x v="2"/>
    <n v="4.32"/>
    <n v="2795.04"/>
    <n v="5609.4900000000007"/>
  </r>
  <r>
    <n v="10666"/>
    <x v="43"/>
    <x v="4"/>
    <n v="9.9499999999999993"/>
    <n v="222"/>
    <n v="2208.8999999999996"/>
    <x v="1"/>
    <x v="2"/>
    <x v="2"/>
    <x v="2"/>
    <x v="2"/>
    <n v="2.85"/>
    <n v="632.70000000000005"/>
    <n v="1576.1999999999996"/>
  </r>
  <r>
    <n v="10667"/>
    <x v="43"/>
    <x v="0"/>
    <n v="3.49"/>
    <n v="631"/>
    <n v="2202.19"/>
    <x v="1"/>
    <x v="2"/>
    <x v="2"/>
    <x v="2"/>
    <x v="2"/>
    <n v="0.88"/>
    <n v="555.28"/>
    <n v="1646.91"/>
  </r>
  <r>
    <n v="10668"/>
    <x v="43"/>
    <x v="1"/>
    <n v="2.95"/>
    <n v="746"/>
    <n v="2200.7000000000003"/>
    <x v="1"/>
    <x v="2"/>
    <x v="2"/>
    <x v="2"/>
    <x v="2"/>
    <n v="0.47"/>
    <n v="350.62"/>
    <n v="1850.0800000000004"/>
  </r>
  <r>
    <n v="10669"/>
    <x v="43"/>
    <x v="2"/>
    <n v="4.99"/>
    <n v="201"/>
    <n v="1002.99"/>
    <x v="1"/>
    <x v="2"/>
    <x v="2"/>
    <x v="2"/>
    <x v="2"/>
    <n v="2.25"/>
    <n v="452.25"/>
    <n v="550.74"/>
  </r>
  <r>
    <n v="10670"/>
    <x v="44"/>
    <x v="3"/>
    <n v="12.99"/>
    <n v="678"/>
    <n v="8807.2199999999993"/>
    <x v="1"/>
    <x v="2"/>
    <x v="2"/>
    <x v="2"/>
    <x v="2"/>
    <n v="4.32"/>
    <n v="2928.96"/>
    <n v="5878.2599999999993"/>
  </r>
  <r>
    <n v="10671"/>
    <x v="44"/>
    <x v="4"/>
    <n v="9.9499999999999993"/>
    <n v="222"/>
    <n v="2208.8999999999996"/>
    <x v="1"/>
    <x v="2"/>
    <x v="2"/>
    <x v="2"/>
    <x v="2"/>
    <n v="2.85"/>
    <n v="632.70000000000005"/>
    <n v="1576.1999999999996"/>
  </r>
  <r>
    <n v="10672"/>
    <x v="44"/>
    <x v="0"/>
    <n v="3.49"/>
    <n v="631"/>
    <n v="2202.19"/>
    <x v="1"/>
    <x v="2"/>
    <x v="2"/>
    <x v="2"/>
    <x v="2"/>
    <n v="0.88"/>
    <n v="555.28"/>
    <n v="1646.91"/>
  </r>
  <r>
    <n v="10673"/>
    <x v="44"/>
    <x v="1"/>
    <n v="2.95"/>
    <n v="746"/>
    <n v="2200.7000000000003"/>
    <x v="1"/>
    <x v="2"/>
    <x v="2"/>
    <x v="2"/>
    <x v="2"/>
    <n v="0.47"/>
    <n v="350.62"/>
    <n v="1850.0800000000004"/>
  </r>
  <r>
    <n v="10674"/>
    <x v="44"/>
    <x v="2"/>
    <n v="4.99"/>
    <n v="201"/>
    <n v="1002.99"/>
    <x v="1"/>
    <x v="2"/>
    <x v="2"/>
    <x v="2"/>
    <x v="2"/>
    <n v="2.25"/>
    <n v="452.25"/>
    <n v="550.74"/>
  </r>
  <r>
    <n v="10675"/>
    <x v="45"/>
    <x v="3"/>
    <n v="12.99"/>
    <n v="678"/>
    <n v="8807.2199999999993"/>
    <x v="1"/>
    <x v="2"/>
    <x v="2"/>
    <x v="2"/>
    <x v="2"/>
    <n v="4.32"/>
    <n v="2928.96"/>
    <n v="5878.2599999999993"/>
  </r>
  <r>
    <n v="10676"/>
    <x v="45"/>
    <x v="4"/>
    <n v="9.9499999999999993"/>
    <n v="242"/>
    <n v="2407.8999999999996"/>
    <x v="1"/>
    <x v="2"/>
    <x v="2"/>
    <x v="2"/>
    <x v="2"/>
    <n v="2.85"/>
    <n v="689.7"/>
    <n v="1718.1999999999996"/>
  </r>
  <r>
    <n v="10677"/>
    <x v="45"/>
    <x v="0"/>
    <n v="3.49"/>
    <n v="631"/>
    <n v="2202.19"/>
    <x v="1"/>
    <x v="2"/>
    <x v="2"/>
    <x v="2"/>
    <x v="2"/>
    <n v="0.88"/>
    <n v="555.28"/>
    <n v="1646.91"/>
  </r>
  <r>
    <n v="10678"/>
    <x v="45"/>
    <x v="1"/>
    <n v="2.95"/>
    <n v="746"/>
    <n v="2200.7000000000003"/>
    <x v="1"/>
    <x v="2"/>
    <x v="2"/>
    <x v="2"/>
    <x v="2"/>
    <n v="0.47"/>
    <n v="350.62"/>
    <n v="1850.0800000000004"/>
  </r>
  <r>
    <n v="10679"/>
    <x v="45"/>
    <x v="2"/>
    <n v="4.99"/>
    <n v="201"/>
    <n v="1002.99"/>
    <x v="1"/>
    <x v="2"/>
    <x v="2"/>
    <x v="2"/>
    <x v="2"/>
    <n v="2.25"/>
    <n v="452.25"/>
    <n v="550.74"/>
  </r>
  <r>
    <n v="10680"/>
    <x v="46"/>
    <x v="3"/>
    <n v="12.99"/>
    <n v="647"/>
    <n v="8404.5300000000007"/>
    <x v="1"/>
    <x v="2"/>
    <x v="2"/>
    <x v="2"/>
    <x v="2"/>
    <n v="4.32"/>
    <n v="2795.04"/>
    <n v="5609.4900000000007"/>
  </r>
  <r>
    <n v="10681"/>
    <x v="46"/>
    <x v="4"/>
    <n v="9.9499999999999993"/>
    <n v="242"/>
    <n v="2407.8999999999996"/>
    <x v="1"/>
    <x v="2"/>
    <x v="2"/>
    <x v="2"/>
    <x v="2"/>
    <n v="2.85"/>
    <n v="689.7"/>
    <n v="1718.1999999999996"/>
  </r>
  <r>
    <n v="10682"/>
    <x v="46"/>
    <x v="0"/>
    <n v="3.49"/>
    <n v="631"/>
    <n v="2202.19"/>
    <x v="1"/>
    <x v="2"/>
    <x v="2"/>
    <x v="2"/>
    <x v="2"/>
    <n v="0.88"/>
    <n v="555.28"/>
    <n v="1646.91"/>
  </r>
  <r>
    <n v="10683"/>
    <x v="46"/>
    <x v="1"/>
    <n v="2.95"/>
    <n v="678"/>
    <n v="2000.1000000000001"/>
    <x v="1"/>
    <x v="2"/>
    <x v="2"/>
    <x v="2"/>
    <x v="2"/>
    <n v="0.47"/>
    <n v="318.65999999999997"/>
    <n v="1681.44"/>
  </r>
  <r>
    <n v="10684"/>
    <x v="46"/>
    <x v="2"/>
    <n v="4.99"/>
    <n v="201"/>
    <n v="1002.99"/>
    <x v="1"/>
    <x v="2"/>
    <x v="2"/>
    <x v="2"/>
    <x v="2"/>
    <n v="2.25"/>
    <n v="452.25"/>
    <n v="550.74"/>
  </r>
  <r>
    <n v="10685"/>
    <x v="47"/>
    <x v="3"/>
    <n v="12.99"/>
    <n v="678"/>
    <n v="8807.2199999999993"/>
    <x v="1"/>
    <x v="2"/>
    <x v="2"/>
    <x v="2"/>
    <x v="2"/>
    <n v="4.32"/>
    <n v="2928.96"/>
    <n v="5878.2599999999993"/>
  </r>
  <r>
    <n v="10686"/>
    <x v="47"/>
    <x v="4"/>
    <n v="9.9499999999999993"/>
    <n v="242"/>
    <n v="2407.8999999999996"/>
    <x v="1"/>
    <x v="2"/>
    <x v="2"/>
    <x v="2"/>
    <x v="2"/>
    <n v="2.85"/>
    <n v="689.7"/>
    <n v="1718.1999999999996"/>
  </r>
  <r>
    <n v="10687"/>
    <x v="47"/>
    <x v="0"/>
    <n v="3.49"/>
    <n v="631"/>
    <n v="2202.19"/>
    <x v="1"/>
    <x v="2"/>
    <x v="3"/>
    <x v="3"/>
    <x v="3"/>
    <n v="0.88"/>
    <n v="555.28"/>
    <n v="1646.91"/>
  </r>
  <r>
    <n v="10688"/>
    <x v="47"/>
    <x v="1"/>
    <n v="2.95"/>
    <n v="678"/>
    <n v="2000.1000000000001"/>
    <x v="1"/>
    <x v="2"/>
    <x v="3"/>
    <x v="3"/>
    <x v="3"/>
    <n v="0.47"/>
    <n v="318.65999999999997"/>
    <n v="1681.44"/>
  </r>
  <r>
    <n v="10689"/>
    <x v="47"/>
    <x v="2"/>
    <n v="4.99"/>
    <n v="201"/>
    <n v="1002.99"/>
    <x v="1"/>
    <x v="2"/>
    <x v="3"/>
    <x v="3"/>
    <x v="3"/>
    <n v="2.25"/>
    <n v="452.25"/>
    <n v="550.74"/>
  </r>
  <r>
    <n v="10690"/>
    <x v="48"/>
    <x v="3"/>
    <n v="12.99"/>
    <n v="678"/>
    <n v="8807.2199999999993"/>
    <x v="1"/>
    <x v="2"/>
    <x v="3"/>
    <x v="3"/>
    <x v="3"/>
    <n v="4.32"/>
    <n v="2928.96"/>
    <n v="5878.2599999999993"/>
  </r>
  <r>
    <n v="10691"/>
    <x v="48"/>
    <x v="4"/>
    <n v="9.9499999999999993"/>
    <n v="262"/>
    <n v="2606.8999999999996"/>
    <x v="1"/>
    <x v="2"/>
    <x v="3"/>
    <x v="3"/>
    <x v="3"/>
    <n v="2.85"/>
    <n v="746.7"/>
    <n v="1860.1999999999996"/>
  </r>
  <r>
    <n v="10692"/>
    <x v="48"/>
    <x v="0"/>
    <n v="3.49"/>
    <n v="631"/>
    <n v="2202.19"/>
    <x v="1"/>
    <x v="2"/>
    <x v="3"/>
    <x v="3"/>
    <x v="3"/>
    <n v="0.88"/>
    <n v="555.28"/>
    <n v="1646.91"/>
  </r>
  <r>
    <n v="10693"/>
    <x v="48"/>
    <x v="1"/>
    <n v="2.95"/>
    <n v="678"/>
    <n v="2000.1000000000001"/>
    <x v="1"/>
    <x v="2"/>
    <x v="3"/>
    <x v="3"/>
    <x v="3"/>
    <n v="0.47"/>
    <n v="318.65999999999997"/>
    <n v="1681.44"/>
  </r>
  <r>
    <n v="10694"/>
    <x v="48"/>
    <x v="2"/>
    <n v="4.99"/>
    <n v="201"/>
    <n v="1002.99"/>
    <x v="1"/>
    <x v="2"/>
    <x v="3"/>
    <x v="3"/>
    <x v="3"/>
    <n v="2.25"/>
    <n v="452.25"/>
    <n v="550.74"/>
  </r>
  <r>
    <n v="10695"/>
    <x v="49"/>
    <x v="3"/>
    <n v="12.99"/>
    <n v="693"/>
    <n v="9002.07"/>
    <x v="1"/>
    <x v="2"/>
    <x v="3"/>
    <x v="3"/>
    <x v="3"/>
    <n v="4.32"/>
    <n v="2993.76"/>
    <n v="6008.3099999999995"/>
  </r>
  <r>
    <n v="10696"/>
    <x v="49"/>
    <x v="4"/>
    <n v="9.9499999999999993"/>
    <n v="282"/>
    <n v="2805.8999999999996"/>
    <x v="1"/>
    <x v="2"/>
    <x v="3"/>
    <x v="3"/>
    <x v="3"/>
    <n v="2.85"/>
    <n v="803.7"/>
    <n v="2002.1999999999996"/>
  </r>
  <r>
    <n v="10697"/>
    <x v="49"/>
    <x v="0"/>
    <n v="3.49"/>
    <n v="631"/>
    <n v="2202.19"/>
    <x v="1"/>
    <x v="2"/>
    <x v="3"/>
    <x v="3"/>
    <x v="3"/>
    <n v="0.88"/>
    <n v="555.28"/>
    <n v="1646.91"/>
  </r>
  <r>
    <n v="10698"/>
    <x v="49"/>
    <x v="1"/>
    <n v="2.95"/>
    <n v="678"/>
    <n v="2000.1000000000001"/>
    <x v="1"/>
    <x v="2"/>
    <x v="3"/>
    <x v="3"/>
    <x v="3"/>
    <n v="0.47"/>
    <n v="318.65999999999997"/>
    <n v="1681.44"/>
  </r>
  <r>
    <n v="10699"/>
    <x v="49"/>
    <x v="2"/>
    <n v="4.99"/>
    <n v="201"/>
    <n v="1002.99"/>
    <x v="1"/>
    <x v="2"/>
    <x v="3"/>
    <x v="3"/>
    <x v="3"/>
    <n v="2.25"/>
    <n v="452.25"/>
    <n v="550.74"/>
  </r>
  <r>
    <n v="10700"/>
    <x v="50"/>
    <x v="3"/>
    <n v="12.99"/>
    <n v="693"/>
    <n v="9002.07"/>
    <x v="1"/>
    <x v="2"/>
    <x v="3"/>
    <x v="3"/>
    <x v="3"/>
    <n v="4.32"/>
    <n v="2993.76"/>
    <n v="6008.3099999999995"/>
  </r>
  <r>
    <n v="10701"/>
    <x v="50"/>
    <x v="4"/>
    <n v="9.9499999999999993"/>
    <n v="282"/>
    <n v="2805.8999999999996"/>
    <x v="1"/>
    <x v="2"/>
    <x v="3"/>
    <x v="3"/>
    <x v="3"/>
    <n v="2.85"/>
    <n v="803.7"/>
    <n v="2002.1999999999996"/>
  </r>
  <r>
    <n v="10702"/>
    <x v="50"/>
    <x v="0"/>
    <n v="3.49"/>
    <n v="631"/>
    <n v="2202.19"/>
    <x v="1"/>
    <x v="2"/>
    <x v="3"/>
    <x v="3"/>
    <x v="3"/>
    <n v="0.88"/>
    <n v="555.28"/>
    <n v="1646.91"/>
  </r>
  <r>
    <n v="10703"/>
    <x v="50"/>
    <x v="1"/>
    <n v="2.95"/>
    <n v="678"/>
    <n v="2000.1000000000001"/>
    <x v="1"/>
    <x v="0"/>
    <x v="3"/>
    <x v="3"/>
    <x v="3"/>
    <n v="0.47"/>
    <n v="318.65999999999997"/>
    <n v="1681.44"/>
  </r>
  <r>
    <n v="10704"/>
    <x v="50"/>
    <x v="2"/>
    <n v="4.99"/>
    <n v="201"/>
    <n v="1002.99"/>
    <x v="2"/>
    <x v="0"/>
    <x v="3"/>
    <x v="3"/>
    <x v="3"/>
    <n v="2.25"/>
    <n v="452.25"/>
    <n v="550.74"/>
  </r>
  <r>
    <n v="10705"/>
    <x v="51"/>
    <x v="3"/>
    <n v="12.99"/>
    <n v="724"/>
    <n v="9404.76"/>
    <x v="2"/>
    <x v="0"/>
    <x v="3"/>
    <x v="3"/>
    <x v="3"/>
    <n v="4.32"/>
    <n v="3127.6800000000003"/>
    <n v="6277.08"/>
  </r>
  <r>
    <n v="10706"/>
    <x v="51"/>
    <x v="4"/>
    <n v="9.9499999999999993"/>
    <n v="302"/>
    <n v="3004.8999999999996"/>
    <x v="2"/>
    <x v="0"/>
    <x v="3"/>
    <x v="3"/>
    <x v="3"/>
    <n v="2.85"/>
    <n v="860.7"/>
    <n v="2144.1999999999998"/>
  </r>
  <r>
    <n v="10707"/>
    <x v="51"/>
    <x v="0"/>
    <n v="3.49"/>
    <n v="631"/>
    <n v="2202.19"/>
    <x v="2"/>
    <x v="0"/>
    <x v="3"/>
    <x v="3"/>
    <x v="3"/>
    <n v="0.88"/>
    <n v="555.28"/>
    <n v="1646.91"/>
  </r>
  <r>
    <n v="10708"/>
    <x v="51"/>
    <x v="1"/>
    <n v="2.95"/>
    <n v="678"/>
    <n v="2000.1000000000001"/>
    <x v="2"/>
    <x v="0"/>
    <x v="3"/>
    <x v="3"/>
    <x v="3"/>
    <n v="0.47"/>
    <n v="318.65999999999997"/>
    <n v="1681.44"/>
  </r>
  <r>
    <n v="10709"/>
    <x v="51"/>
    <x v="2"/>
    <n v="4.99"/>
    <n v="201"/>
    <n v="1002.99"/>
    <x v="2"/>
    <x v="0"/>
    <x v="3"/>
    <x v="3"/>
    <x v="3"/>
    <n v="2.25"/>
    <n v="452.25"/>
    <n v="550.74"/>
  </r>
  <r>
    <n v="10710"/>
    <x v="52"/>
    <x v="3"/>
    <n v="12.99"/>
    <n v="755"/>
    <n v="9807.4500000000007"/>
    <x v="2"/>
    <x v="0"/>
    <x v="3"/>
    <x v="3"/>
    <x v="3"/>
    <n v="4.32"/>
    <n v="3261.6000000000004"/>
    <n v="6545.85"/>
  </r>
  <r>
    <n v="10711"/>
    <x v="52"/>
    <x v="4"/>
    <n v="9.9499999999999993"/>
    <n v="282"/>
    <n v="2805.8999999999996"/>
    <x v="2"/>
    <x v="0"/>
    <x v="3"/>
    <x v="3"/>
    <x v="3"/>
    <n v="2.85"/>
    <n v="803.7"/>
    <n v="2002.1999999999996"/>
  </r>
  <r>
    <n v="10712"/>
    <x v="52"/>
    <x v="0"/>
    <n v="3.49"/>
    <n v="631"/>
    <n v="2202.19"/>
    <x v="2"/>
    <x v="0"/>
    <x v="3"/>
    <x v="3"/>
    <x v="3"/>
    <n v="0.88"/>
    <n v="555.28"/>
    <n v="1646.91"/>
  </r>
  <r>
    <n v="10713"/>
    <x v="52"/>
    <x v="1"/>
    <n v="2.95"/>
    <n v="678"/>
    <n v="2000.1000000000001"/>
    <x v="2"/>
    <x v="0"/>
    <x v="3"/>
    <x v="3"/>
    <x v="3"/>
    <n v="0.47"/>
    <n v="318.65999999999997"/>
    <n v="1681.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424AE5-4C48-4ACA-B0CE-584196AB40D2}" name="PivotTable1"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6">
    <pivotField dataField="1"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showAll="0"/>
    <pivotField showAll="0"/>
    <pivotField showAll="0"/>
    <pivotField showAll="0"/>
    <pivotField showAll="0">
      <items count="6">
        <item x="2"/>
        <item x="1"/>
        <item x="4"/>
        <item x="0"/>
        <item x="3"/>
        <item t="default"/>
      </items>
    </pivotField>
    <pivotField showAll="0">
      <items count="6">
        <item x="3"/>
        <item x="2"/>
        <item x="0"/>
        <item x="1"/>
        <item x="4"/>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Ord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46E03B-6CDA-4454-9F5A-6ACC779290E5}" name="PivotTable8"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L9" firstHeaderRow="1" firstDataRow="1" firstDataCol="1"/>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showAll="0"/>
    <pivotField showAll="0"/>
    <pivotField showAll="0">
      <items count="4">
        <item x="2"/>
        <item x="1"/>
        <item x="0"/>
        <item t="default"/>
      </items>
    </pivotField>
    <pivotField showAll="0">
      <items count="4">
        <item x="2"/>
        <item x="1"/>
        <item x="0"/>
        <item t="default"/>
      </items>
    </pivotField>
    <pivotField showAll="0">
      <items count="6">
        <item x="2"/>
        <item x="1"/>
        <item x="4"/>
        <item x="0"/>
        <item x="3"/>
        <item t="default"/>
      </items>
    </pivotField>
    <pivotField axis="axisRow" showAll="0">
      <items count="6">
        <item x="3"/>
        <item x="2"/>
        <item x="0"/>
        <item x="1"/>
        <item x="4"/>
        <item t="default"/>
      </items>
    </pivotField>
    <pivotField showAll="0">
      <items count="6">
        <item x="4"/>
        <item x="3"/>
        <item x="2"/>
        <item x="1"/>
        <item x="0"/>
        <item t="default"/>
      </items>
    </pivotField>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6">
    <i>
      <x/>
    </i>
    <i>
      <x v="1"/>
    </i>
    <i>
      <x v="2"/>
    </i>
    <i>
      <x v="3"/>
    </i>
    <i>
      <x v="4"/>
    </i>
    <i t="grand">
      <x/>
    </i>
  </rowItems>
  <colItems count="1">
    <i/>
  </colItems>
  <dataFields count="1">
    <dataField name="Sum of Profi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9573C6-7955-4E8A-9BD1-D405254FDFFE}" name="PivotTable2"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showAll="0"/>
    <pivotField dataField="1" showAll="0"/>
    <pivotField showAll="0"/>
    <pivotField showAll="0"/>
    <pivotField showAll="0">
      <items count="6">
        <item x="2"/>
        <item x="1"/>
        <item x="4"/>
        <item x="0"/>
        <item x="3"/>
        <item t="default"/>
      </items>
    </pivotField>
    <pivotField showAll="0">
      <items count="6">
        <item x="3"/>
        <item x="2"/>
        <item x="0"/>
        <item x="1"/>
        <item x="4"/>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Revenue" fld="5" baseField="0" baseItem="0" numFmtId="44"/>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E643C8-02CB-4507-B29F-B06AC4CA4996}" name="PivotTable5"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7:G14" firstHeaderRow="1" firstDataRow="2" firstDataCol="1"/>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axis="axisCol" showAll="0">
      <items count="6">
        <item x="1"/>
        <item x="3"/>
        <item x="4"/>
        <item x="0"/>
        <item x="2"/>
        <item t="default"/>
      </items>
    </pivotField>
    <pivotField numFmtId="44" showAll="0"/>
    <pivotField showAll="0"/>
    <pivotField dataField="1" showAll="0"/>
    <pivotField showAll="0"/>
    <pivotField showAll="0"/>
    <pivotField axis="axisRow" showAll="0">
      <items count="6">
        <item x="2"/>
        <item x="1"/>
        <item x="4"/>
        <item x="0"/>
        <item x="3"/>
        <item t="default"/>
      </items>
    </pivotField>
    <pivotField showAll="0">
      <items count="6">
        <item x="3"/>
        <item x="2"/>
        <item x="0"/>
        <item x="1"/>
        <item x="4"/>
        <item t="default"/>
      </items>
    </pivotField>
    <pivotField showAll="0">
      <items count="6">
        <item x="4"/>
        <item x="3"/>
        <item x="2"/>
        <item x="1"/>
        <item x="0"/>
        <item t="default"/>
      </items>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6">
    <i>
      <x/>
    </i>
    <i>
      <x v="1"/>
    </i>
    <i>
      <x v="2"/>
    </i>
    <i>
      <x v="3"/>
    </i>
    <i>
      <x v="4"/>
    </i>
    <i t="grand">
      <x/>
    </i>
  </rowItems>
  <colFields count="1">
    <field x="2"/>
  </colFields>
  <colItems count="6">
    <i>
      <x/>
    </i>
    <i>
      <x v="1"/>
    </i>
    <i>
      <x v="2"/>
    </i>
    <i>
      <x v="3"/>
    </i>
    <i>
      <x v="4"/>
    </i>
    <i t="grand">
      <x/>
    </i>
  </colItems>
  <dataFields count="1">
    <dataField name="Sum of Revenue" fld="5" baseField="0" baseItem="0"/>
  </dataFields>
  <chartFormats count="20">
    <chartFormat chart="7" format="25" series="1">
      <pivotArea type="data" outline="0" fieldPosition="0">
        <references count="1">
          <reference field="2" count="1" selected="0">
            <x v="0"/>
          </reference>
        </references>
      </pivotArea>
    </chartFormat>
    <chartFormat chart="7" format="26" series="1">
      <pivotArea type="data" outline="0" fieldPosition="0">
        <references count="1">
          <reference field="2" count="1" selected="0">
            <x v="1"/>
          </reference>
        </references>
      </pivotArea>
    </chartFormat>
    <chartFormat chart="7" format="27" series="1">
      <pivotArea type="data" outline="0" fieldPosition="0">
        <references count="1">
          <reference field="2" count="1" selected="0">
            <x v="2"/>
          </reference>
        </references>
      </pivotArea>
    </chartFormat>
    <chartFormat chart="7" format="28" series="1">
      <pivotArea type="data" outline="0" fieldPosition="0">
        <references count="1">
          <reference field="2" count="1" selected="0">
            <x v="3"/>
          </reference>
        </references>
      </pivotArea>
    </chartFormat>
    <chartFormat chart="7" format="29" series="1">
      <pivotArea type="data" outline="0" fieldPosition="0">
        <references count="1">
          <reference field="2" count="1" selected="0">
            <x v="4"/>
          </reference>
        </references>
      </pivotArea>
    </chartFormat>
    <chartFormat chart="3" format="5" series="1">
      <pivotArea type="data" outline="0" fieldPosition="0">
        <references count="1">
          <reference field="2" count="1" selected="0">
            <x v="0"/>
          </reference>
        </references>
      </pivotArea>
    </chartFormat>
    <chartFormat chart="3" format="6" series="1">
      <pivotArea type="data" outline="0" fieldPosition="0">
        <references count="1">
          <reference field="2" count="1" selected="0">
            <x v="1"/>
          </reference>
        </references>
      </pivotArea>
    </chartFormat>
    <chartFormat chart="3" format="7" series="1">
      <pivotArea type="data" outline="0" fieldPosition="0">
        <references count="1">
          <reference field="2" count="1" selected="0">
            <x v="2"/>
          </reference>
        </references>
      </pivotArea>
    </chartFormat>
    <chartFormat chart="3" format="8" series="1">
      <pivotArea type="data" outline="0" fieldPosition="0">
        <references count="1">
          <reference field="2" count="1" selected="0">
            <x v="3"/>
          </reference>
        </references>
      </pivotArea>
    </chartFormat>
    <chartFormat chart="3" format="9" series="1">
      <pivotArea type="data" outline="0" fieldPosition="0">
        <references count="1">
          <reference field="2" count="1" selected="0">
            <x v="4"/>
          </reference>
        </references>
      </pivotArea>
    </chartFormat>
    <chartFormat chart="7" format="30" series="1">
      <pivotArea type="data" outline="0" fieldPosition="0">
        <references count="2">
          <reference field="4294967294" count="1" selected="0">
            <x v="0"/>
          </reference>
          <reference field="2" count="1" selected="0">
            <x v="0"/>
          </reference>
        </references>
      </pivotArea>
    </chartFormat>
    <chartFormat chart="7" format="31" series="1">
      <pivotArea type="data" outline="0" fieldPosition="0">
        <references count="2">
          <reference field="4294967294" count="1" selected="0">
            <x v="0"/>
          </reference>
          <reference field="2" count="1" selected="0">
            <x v="1"/>
          </reference>
        </references>
      </pivotArea>
    </chartFormat>
    <chartFormat chart="7" format="32" series="1">
      <pivotArea type="data" outline="0" fieldPosition="0">
        <references count="2">
          <reference field="4294967294" count="1" selected="0">
            <x v="0"/>
          </reference>
          <reference field="2" count="1" selected="0">
            <x v="2"/>
          </reference>
        </references>
      </pivotArea>
    </chartFormat>
    <chartFormat chart="7" format="33" series="1">
      <pivotArea type="data" outline="0" fieldPosition="0">
        <references count="2">
          <reference field="4294967294" count="1" selected="0">
            <x v="0"/>
          </reference>
          <reference field="2" count="1" selected="0">
            <x v="3"/>
          </reference>
        </references>
      </pivotArea>
    </chartFormat>
    <chartFormat chart="7" format="34" series="1">
      <pivotArea type="data" outline="0" fieldPosition="0">
        <references count="2">
          <reference field="4294967294" count="1" selected="0">
            <x v="0"/>
          </reference>
          <reference field="2" count="1" selected="0">
            <x v="4"/>
          </reference>
        </references>
      </pivotArea>
    </chartFormat>
    <chartFormat chart="3" format="10" series="1">
      <pivotArea type="data" outline="0" fieldPosition="0">
        <references count="2">
          <reference field="4294967294" count="1" selected="0">
            <x v="0"/>
          </reference>
          <reference field="2" count="1" selected="0">
            <x v="0"/>
          </reference>
        </references>
      </pivotArea>
    </chartFormat>
    <chartFormat chart="3" format="11" series="1">
      <pivotArea type="data" outline="0" fieldPosition="0">
        <references count="2">
          <reference field="4294967294" count="1" selected="0">
            <x v="0"/>
          </reference>
          <reference field="2" count="1" selected="0">
            <x v="1"/>
          </reference>
        </references>
      </pivotArea>
    </chartFormat>
    <chartFormat chart="3" format="12" series="1">
      <pivotArea type="data" outline="0" fieldPosition="0">
        <references count="2">
          <reference field="4294967294" count="1" selected="0">
            <x v="0"/>
          </reference>
          <reference field="2" count="1" selected="0">
            <x v="2"/>
          </reference>
        </references>
      </pivotArea>
    </chartFormat>
    <chartFormat chart="3" format="13" series="1">
      <pivotArea type="data" outline="0" fieldPosition="0">
        <references count="2">
          <reference field="4294967294" count="1" selected="0">
            <x v="0"/>
          </reference>
          <reference field="2" count="1" selected="0">
            <x v="3"/>
          </reference>
        </references>
      </pivotArea>
    </chartFormat>
    <chartFormat chart="3" format="1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C83D63-C527-44BB-9ABE-6E2C9B887FC2}" name="PivotTable13"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9:M46" firstHeaderRow="1" firstDataRow="1" firstDataCol="0"/>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showAll="0"/>
    <pivotField showAll="0"/>
    <pivotField showAll="0"/>
    <pivotField showAll="0"/>
    <pivotField showAll="0">
      <items count="6">
        <item x="2"/>
        <item x="1"/>
        <item x="4"/>
        <item x="0"/>
        <item x="3"/>
        <item t="default"/>
      </items>
    </pivotField>
    <pivotField showAll="0">
      <items count="6">
        <item x="3"/>
        <item x="2"/>
        <item x="0"/>
        <item x="1"/>
        <item x="4"/>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367514-2302-4E06-AD15-19C7910924F2}" name="PivotTable3"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showAll="0"/>
    <pivotField showAll="0"/>
    <pivotField showAll="0"/>
    <pivotField showAll="0"/>
    <pivotField showAll="0">
      <items count="6">
        <item x="2"/>
        <item x="1"/>
        <item x="4"/>
        <item x="0"/>
        <item x="3"/>
        <item t="default"/>
      </items>
    </pivotField>
    <pivotField showAll="0">
      <items count="6">
        <item x="3"/>
        <item x="2"/>
        <item x="0"/>
        <item x="1"/>
        <item x="4"/>
        <item t="default"/>
      </items>
    </pivotField>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Profitt" fld="13" baseField="0" baseItem="0" numFmtId="44"/>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3CCAEF-950A-444D-B3E7-C39A930A15E0}" name="PivotTable10"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3:T27" firstHeaderRow="1" firstDataRow="2" firstDataCol="1"/>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showAll="0"/>
    <pivotField showAll="0"/>
    <pivotField showAll="0"/>
    <pivotField showAll="0"/>
    <pivotField axis="axisCol" showAll="0">
      <items count="6">
        <item x="2"/>
        <item x="1"/>
        <item x="4"/>
        <item x="0"/>
        <item x="3"/>
        <item t="default"/>
      </items>
    </pivotField>
    <pivotField showAll="0">
      <items count="6">
        <item x="3"/>
        <item x="2"/>
        <item x="0"/>
        <item x="1"/>
        <item x="4"/>
        <item t="default"/>
      </items>
    </pivotField>
    <pivotField showAll="0"/>
    <pivotField showAll="0"/>
    <pivotField showAll="0"/>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5"/>
  </rowFields>
  <rowItems count="3">
    <i>
      <x v="11"/>
    </i>
    <i>
      <x v="12"/>
    </i>
    <i t="grand">
      <x/>
    </i>
  </rowItems>
  <colFields count="1">
    <field x="8"/>
  </colFields>
  <colItems count="6">
    <i>
      <x/>
    </i>
    <i>
      <x v="1"/>
    </i>
    <i>
      <x v="2"/>
    </i>
    <i>
      <x v="3"/>
    </i>
    <i>
      <x v="4"/>
    </i>
    <i t="grand">
      <x/>
    </i>
  </colItems>
  <dataFields count="1">
    <dataField name="Sum of Profit" fld="13" baseField="0" baseItem="0"/>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C117C3-0B80-463C-BA4F-3361B0C41104}" name="PivotTable6"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7:B21" firstHeaderRow="1" firstDataRow="1" firstDataCol="1"/>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showAll="0"/>
    <pivotField showAll="0"/>
    <pivotField showAll="0"/>
    <pivotField axis="axisRow" showAll="0">
      <items count="4">
        <item x="2"/>
        <item x="1"/>
        <item x="0"/>
        <item t="default"/>
      </items>
    </pivotField>
    <pivotField showAll="0">
      <items count="6">
        <item x="2"/>
        <item x="1"/>
        <item x="4"/>
        <item x="0"/>
        <item x="3"/>
        <item t="default"/>
      </items>
    </pivotField>
    <pivotField showAll="0">
      <items count="6">
        <item x="3"/>
        <item x="2"/>
        <item x="0"/>
        <item x="1"/>
        <item x="4"/>
        <item t="default"/>
      </items>
    </pivotField>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7"/>
  </rowFields>
  <rowItems count="4">
    <i>
      <x/>
    </i>
    <i>
      <x v="1"/>
    </i>
    <i>
      <x v="2"/>
    </i>
    <i t="grand">
      <x/>
    </i>
  </rowItems>
  <colItems count="1">
    <i/>
  </colItems>
  <dataFields count="1">
    <dataField name="Sum of Profit" fld="13" showDataAs="percentOfCol" baseField="0" baseItem="0" numFmtId="10"/>
  </dataFields>
  <chartFormats count="12">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7" count="1" selected="0">
            <x v="0"/>
          </reference>
        </references>
      </pivotArea>
    </chartFormat>
    <chartFormat chart="2" format="3">
      <pivotArea type="data" outline="0" fieldPosition="0">
        <references count="2">
          <reference field="4294967294" count="1" selected="0">
            <x v="0"/>
          </reference>
          <reference field="7" count="1" selected="0">
            <x v="1"/>
          </reference>
        </references>
      </pivotArea>
    </chartFormat>
    <chartFormat chart="2" format="4">
      <pivotArea type="data" outline="0" fieldPosition="0">
        <references count="2">
          <reference field="4294967294" count="1" selected="0">
            <x v="0"/>
          </reference>
          <reference field="7" count="1" selected="0">
            <x v="2"/>
          </reference>
        </references>
      </pivotArea>
    </chartFormat>
    <chartFormat chart="5" format="0"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7" count="1" selected="0">
            <x v="0"/>
          </reference>
        </references>
      </pivotArea>
    </chartFormat>
    <chartFormat chart="10" format="15">
      <pivotArea type="data" outline="0" fieldPosition="0">
        <references count="2">
          <reference field="4294967294" count="1" selected="0">
            <x v="0"/>
          </reference>
          <reference field="7" count="1" selected="0">
            <x v="1"/>
          </reference>
        </references>
      </pivotArea>
    </chartFormat>
    <chartFormat chart="10" format="16">
      <pivotArea type="data" outline="0" fieldPosition="0">
        <references count="2">
          <reference field="4294967294" count="1" selected="0">
            <x v="0"/>
          </reference>
          <reference field="7" count="1" selected="0">
            <x v="2"/>
          </reference>
        </references>
      </pivotArea>
    </chartFormat>
    <chartFormat chart="5" format="1">
      <pivotArea type="data" outline="0" fieldPosition="0">
        <references count="2">
          <reference field="4294967294" count="1" selected="0">
            <x v="0"/>
          </reference>
          <reference field="7" count="1" selected="0">
            <x v="0"/>
          </reference>
        </references>
      </pivotArea>
    </chartFormat>
    <chartFormat chart="5" format="2">
      <pivotArea type="data" outline="0" fieldPosition="0">
        <references count="2">
          <reference field="4294967294" count="1" selected="0">
            <x v="0"/>
          </reference>
          <reference field="7" count="1" selected="0">
            <x v="1"/>
          </reference>
        </references>
      </pivotArea>
    </chartFormat>
    <chartFormat chart="5"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FF96A2-515E-40CC-B0CC-590E921204E3}" name="PivotTable4"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showAll="0"/>
    <pivotField showAll="0"/>
    <pivotField showAll="0"/>
    <pivotField showAll="0"/>
    <pivotField showAll="0">
      <items count="6">
        <item x="2"/>
        <item x="1"/>
        <item x="4"/>
        <item x="0"/>
        <item x="3"/>
        <item t="default"/>
      </items>
    </pivotField>
    <pivotField showAll="0">
      <items count="6">
        <item x="3"/>
        <item x="2"/>
        <item x="0"/>
        <item x="1"/>
        <item x="4"/>
        <item t="default"/>
      </items>
    </pivotField>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erage of Profit" fld="13" subtotal="average" showDataAs="percentOfRow" baseField="0" baseItem="0" numFmtId="9"/>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F00AAD-0B05-4CF3-8CA1-D25983C6B7BE}" name="PivotTable7"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7:E21" firstHeaderRow="1" firstDataRow="1" firstDataCol="1"/>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showAll="0"/>
    <pivotField dataField="1" showAll="0"/>
    <pivotField axis="axisRow" showAll="0">
      <items count="4">
        <item x="2"/>
        <item x="1"/>
        <item x="0"/>
        <item t="default"/>
      </items>
    </pivotField>
    <pivotField showAll="0">
      <items count="4">
        <item x="2"/>
        <item x="1"/>
        <item x="0"/>
        <item t="default"/>
      </items>
    </pivotField>
    <pivotField showAll="0">
      <items count="6">
        <item x="2"/>
        <item x="1"/>
        <item x="4"/>
        <item x="0"/>
        <item x="3"/>
        <item t="default"/>
      </items>
    </pivotField>
    <pivotField showAll="0">
      <items count="6">
        <item x="3"/>
        <item x="2"/>
        <item x="0"/>
        <item x="1"/>
        <item x="4"/>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4">
    <i>
      <x/>
    </i>
    <i>
      <x v="1"/>
    </i>
    <i>
      <x v="2"/>
    </i>
    <i t="grand">
      <x/>
    </i>
  </rowItems>
  <colItems count="1">
    <i/>
  </colItems>
  <dataFields count="1">
    <dataField name="Sum of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38D8473-9D0B-46CB-97C8-37EF0F5378AF}" name="PivotTable9"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I4" firstHeaderRow="1" firstDataRow="1" firstDataCol="0"/>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dataField="1" showAll="0"/>
    <pivotField showAll="0"/>
    <pivotField showAll="0"/>
    <pivotField showAll="0"/>
    <pivotField showAll="0">
      <items count="6">
        <item x="2"/>
        <item x="1"/>
        <item x="4"/>
        <item x="0"/>
        <item x="3"/>
        <item t="default"/>
      </items>
    </pivotField>
    <pivotField showAll="0">
      <items count="6">
        <item x="3"/>
        <item x="2"/>
        <item x="0"/>
        <item x="1"/>
        <item x="4"/>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Quanti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lisbon+portugal" TargetMode="External"/><Relationship Id="rId13" Type="http://schemas.openxmlformats.org/officeDocument/2006/relationships/hyperlink" Target="https://www.bing.com/th?id=OSK.1a33b5115bfc290abc8869de29ebd567&amp;qlt=95" TargetMode="External"/><Relationship Id="rId18" Type="http://schemas.openxmlformats.org/officeDocument/2006/relationships/hyperlink" Target="https://www.bing.com/images/search?form=xlimg&amp;q=spain" TargetMode="External"/><Relationship Id="rId26" Type="http://schemas.openxmlformats.org/officeDocument/2006/relationships/hyperlink" Target="https://www.bing.com/images/search?form=xlimg&amp;q=Paris" TargetMode="External"/><Relationship Id="rId3" Type="http://schemas.openxmlformats.org/officeDocument/2006/relationships/hyperlink" Target="https://www.bing.com/th?id=OSK.7_iYqjXftHmThTCYlh51zbqPoNnoe4Qk7UaH59Ba1Z0&amp;qlt=95" TargetMode="External"/><Relationship Id="rId21" Type="http://schemas.openxmlformats.org/officeDocument/2006/relationships/hyperlink" Target="https://www.bing.com/th?id=OSK.2e5ae37a1125e977eb781fe1567bce8a&amp;qlt=95" TargetMode="External"/><Relationship Id="rId7" Type="http://schemas.openxmlformats.org/officeDocument/2006/relationships/hyperlink" Target="https://www.bing.com/th?id=AMMS_4e6ba38179bb5da098ec4c9929960d9c&amp;qlt=95" TargetMode="External"/><Relationship Id="rId12" Type="http://schemas.openxmlformats.org/officeDocument/2006/relationships/hyperlink" Target="https://www.bing.com/images/search?form=xlimg&amp;q=Portugal" TargetMode="External"/><Relationship Id="rId17" Type="http://schemas.openxmlformats.org/officeDocument/2006/relationships/hyperlink" Target="https://www.bing.com/th?id=AMMS_c8e707cdf8c98e126f2d5dde4447d146&amp;qlt=95" TargetMode="External"/><Relationship Id="rId25" Type="http://schemas.openxmlformats.org/officeDocument/2006/relationships/hyperlink" Target="https://www.bing.com/th?id=OSK.6f397b35762e2852058e1cfc4607f893&amp;qlt=95" TargetMode="External"/><Relationship Id="rId2" Type="http://schemas.openxmlformats.org/officeDocument/2006/relationships/hyperlink" Target="https://www.bing.com/images/search?form=xlimg&amp;q=Berlin" TargetMode="External"/><Relationship Id="rId16" Type="http://schemas.openxmlformats.org/officeDocument/2006/relationships/hyperlink" Target="https://www.bing.com/images/search?form=xlimg&amp;q=London" TargetMode="External"/><Relationship Id="rId20" Type="http://schemas.openxmlformats.org/officeDocument/2006/relationships/hyperlink" Target="https://www.bing.com/images/search?form=xlimg&amp;q=Madrid" TargetMode="External"/><Relationship Id="rId1" Type="http://schemas.openxmlformats.org/officeDocument/2006/relationships/hyperlink" Target="https://www.bing.com/th?id=OSK.a1512a61cf778ac466208259f8dc24f5&amp;qlt=95" TargetMode="External"/><Relationship Id="rId6" Type="http://schemas.openxmlformats.org/officeDocument/2006/relationships/hyperlink" Target="https://www.bing.com/images/search?form=xlimg&amp;q=portugal" TargetMode="External"/><Relationship Id="rId11" Type="http://schemas.openxmlformats.org/officeDocument/2006/relationships/hyperlink" Target="https://www.bing.com/th?id=OSK.2d7b7af86f9a55648a4aec7fbe3969e6&amp;qlt=95" TargetMode="External"/><Relationship Id="rId24" Type="http://schemas.openxmlformats.org/officeDocument/2006/relationships/hyperlink" Target="https://www.bing.com/images/search?form=xlimg&amp;q=germany" TargetMode="External"/><Relationship Id="rId5" Type="http://schemas.openxmlformats.org/officeDocument/2006/relationships/hyperlink" Target="https://www.bing.com/th?id=AMMS_83f899973a13a6bc332ec9f56c3f6816&amp;qlt=95" TargetMode="External"/><Relationship Id="rId15" Type="http://schemas.openxmlformats.org/officeDocument/2006/relationships/hyperlink" Target="https://www.bing.com/th?id=OSK.3666846595b7a7ef3fd0663d5b9791f3&amp;qlt=95" TargetMode="External"/><Relationship Id="rId23" Type="http://schemas.openxmlformats.org/officeDocument/2006/relationships/hyperlink" Target="https://www.bing.com/th?id=AMMS_170e62536294e690a4ae289472616a73&amp;qlt=95" TargetMode="External"/><Relationship Id="rId28" Type="http://schemas.openxmlformats.org/officeDocument/2006/relationships/hyperlink" Target="https://www.bing.com/images/search?form=xlimg&amp;q=France" TargetMode="External"/><Relationship Id="rId10" Type="http://schemas.openxmlformats.org/officeDocument/2006/relationships/hyperlink" Target="https://www.bing.com/images/search?form=xlimg&amp;q=Lisbon" TargetMode="External"/><Relationship Id="rId19" Type="http://schemas.openxmlformats.org/officeDocument/2006/relationships/hyperlink" Target="https://www.bing.com/th?id=OSK.12f7533dca5f011065a431e87678062b&amp;qlt=95" TargetMode="External"/><Relationship Id="rId4" Type="http://schemas.openxmlformats.org/officeDocument/2006/relationships/hyperlink" Target="https://www.bing.com/images/search?form=xlimg&amp;q=Germany" TargetMode="External"/><Relationship Id="rId9" Type="http://schemas.openxmlformats.org/officeDocument/2006/relationships/hyperlink" Target="https://www.bing.com/th?id=OSK.afd232fc301bf2f60901c59a64d2fe66&amp;qlt=95" TargetMode="External"/><Relationship Id="rId14" Type="http://schemas.openxmlformats.org/officeDocument/2006/relationships/hyperlink" Target="https://www.bing.com/images/search?form=xlimg&amp;q=United%20Kingdom" TargetMode="External"/><Relationship Id="rId22" Type="http://schemas.openxmlformats.org/officeDocument/2006/relationships/hyperlink" Target="https://www.bing.com/images/search?form=xlimg&amp;q=Spain" TargetMode="External"/><Relationship Id="rId27" Type="http://schemas.openxmlformats.org/officeDocument/2006/relationships/hyperlink" Target="https://www.bing.com/th?id=OSK.IJoB2IAflCzjheZJfaz5mfzEWw5jRcoWEgDQz1yU2Yk&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Srd>
</file>

<file path=xl/richData/rdarray.xml><?xml version="1.0" encoding="utf-8"?>
<arrayData xmlns="http://schemas.microsoft.com/office/spreadsheetml/2017/richdata2" count="46">
  <a r="1">
    <v t="r">6</v>
  </a>
  <a r="1">
    <v t="s">German language</v>
  </a>
  <a r="1">
    <v t="r">31</v>
  </a>
  <a r="15">
    <v t="r">49</v>
    <v t="r">50</v>
    <v t="r">0</v>
    <v t="r">51</v>
    <v t="r">52</v>
    <v t="r">53</v>
    <v t="r">54</v>
    <v t="r">55</v>
    <v t="r">56</v>
    <v t="r">57</v>
    <v t="r">58</v>
    <v t="r">59</v>
    <v t="r">60</v>
    <v t="r">61</v>
    <v t="r">62</v>
  </a>
  <a r="1">
    <v t="s">Central European Time</v>
  </a>
  <a r="2">
    <v t="r">89</v>
    <v t="r">90</v>
  </a>
  <a r="1">
    <v t="s">Portuguese</v>
  </a>
  <a r="20">
    <v t="r">109</v>
    <v t="r">110</v>
    <v t="r">111</v>
    <v t="r">112</v>
    <v t="r">113</v>
    <v t="r">114</v>
    <v t="r">115</v>
    <v t="r">116</v>
    <v t="r">117</v>
    <v t="r">118</v>
    <v t="r">119</v>
    <v t="r">120</v>
    <v t="r">121</v>
    <v t="r">122</v>
    <v t="r">123</v>
    <v t="r">124</v>
    <v t="r">125</v>
    <v t="r">126</v>
    <v t="r">127</v>
    <v t="r">128</v>
  </a>
  <a r="1">
    <v t="s">Western European Time Zone</v>
  </a>
  <a r="2">
    <v t="s">Greenwich Mean Time Zone</v>
    <v t="s">Western European Time Zone</v>
  </a>
  <a r="2">
    <v t="r">150</v>
    <v t="r">151</v>
  </a>
  <a r="1">
    <v t="s">Portuguese language</v>
  </a>
  <a r="20">
    <v t="r">143</v>
    <v t="r">155</v>
    <v t="r">156</v>
    <v t="r">157</v>
    <v t="r">158</v>
    <v t="r">159</v>
    <v t="r">160</v>
    <v t="r">161</v>
    <v t="r">162</v>
    <v t="r">163</v>
    <v t="r">164</v>
    <v t="r">165</v>
    <v t="r">166</v>
    <v t="r">167</v>
    <v t="r">168</v>
    <v t="r">169</v>
    <v t="r">170</v>
    <v t="r">171</v>
    <v t="r">172</v>
    <v t="r">173</v>
  </a>
  <a r="2">
    <v t="r">196</v>
    <v t="r">197</v>
  </a>
  <a r="1">
    <v t="s">English language</v>
  </a>
  <a r="4">
    <v t="r">215</v>
    <v t="r">216</v>
    <v t="r">217</v>
    <v t="r">218</v>
  </a>
  <a r="2">
    <v t="s">Greenwich Mean Time</v>
    <v t="s">Western European Time</v>
  </a>
  <a r="1">
    <v t="r">229</v>
  </a>
  <a r="2">
    <v t="s">British Summer Time</v>
    <v t="s">Greenwich Mean Time Zone</v>
  </a>
  <a r="1">
    <v t="r">242</v>
  </a>
  <a r="1">
    <v t="s">Greenwich Mean Time</v>
  </a>
  <a r="2">
    <v t="r">248</v>
    <v t="r">249</v>
  </a>
  <a r="4">
    <v t="r">237</v>
    <v t="r">251</v>
    <v t="r">252</v>
    <v t="r">253</v>
  </a>
  <a r="3">
    <v t="r">276</v>
    <v t="r">277</v>
    <v t="r">278</v>
  </a>
  <a r="1">
    <v t="s">Spanish</v>
  </a>
  <a r="59">
    <v t="r">297</v>
    <v t="r">298</v>
    <v t="r">299</v>
    <v t="r">300</v>
    <v t="r">301</v>
    <v t="r">302</v>
    <v t="r">303</v>
    <v t="r">304</v>
    <v t="r">305</v>
    <v t="r">306</v>
    <v t="r">307</v>
    <v t="r">308</v>
    <v t="r">309</v>
    <v t="r">310</v>
    <v t="r">311</v>
    <v t="r">312</v>
    <v t="r">313</v>
    <v t="r">314</v>
    <v t="r">315</v>
    <v t="s">Province of Cádiz</v>
    <v t="r">316</v>
    <v t="r">317</v>
    <v t="r">318</v>
    <v t="r">319</v>
    <v t="r">320</v>
    <v t="r">321</v>
    <v t="s">Province of Seville</v>
    <v t="s">Province of Granada</v>
    <v t="s">Province of Valladolid</v>
    <v t="r">322</v>
    <v t="r">323</v>
    <v t="s">Province of Segovia</v>
    <v t="r">324</v>
    <v t="s">Province of Palencia</v>
    <v t="r">325</v>
    <v t="r">326</v>
    <v t="r">327</v>
    <v t="r">328</v>
    <v t="r">329</v>
    <v t="r">330</v>
    <v t="r">331</v>
    <v t="r">332</v>
    <v t="s">Province of Jaén</v>
    <v t="r">333</v>
    <v t="r">334</v>
    <v t="r">335</v>
    <v t="r">336</v>
    <v t="r">337</v>
    <v t="s">Province of Burgos</v>
    <v t="s">Province of Málaga</v>
    <v t="r">338</v>
    <v t="s">Province of Huesca</v>
    <v t="s">Province of Soria</v>
    <v t="s">Province of Zamora</v>
    <v t="s">Province of Ciudad Real</v>
    <v t="s">Province of Teruel</v>
    <v t="s">Province of Guadalajara</v>
    <v t="r">339</v>
    <v t="s">Province of Las Palmas</v>
  </a>
  <a r="2">
    <v t="s">Central European Time Zone</v>
    <v t="s">Western European Time Zone</v>
  </a>
  <a r="2">
    <v t="s">José Luis Martínez-Almeida (Mayor)</v>
    <v t="r">349</v>
  </a>
  <a r="1">
    <v t="s">Central European Time Zone</v>
  </a>
  <a r="1">
    <v t="r">362</v>
  </a>
  <a r="2">
    <v t="r">369</v>
    <v t="r">370</v>
  </a>
  <a r="1">
    <v t="s">Spanish language</v>
  </a>
  <a r="18">
    <v t="r">374</v>
    <v t="r">375</v>
    <v t="r">357</v>
    <v t="r">376</v>
    <v t="r">377</v>
    <v t="r">378</v>
    <v t="r">379</v>
    <v t="r">380</v>
    <v t="r">381</v>
    <v t="r">382</v>
    <v t="r">383</v>
    <v t="r">384</v>
    <v t="r">385</v>
    <v t="r">386</v>
    <v t="r">387</v>
    <v t="r">388</v>
    <v t="r">389</v>
    <v t="r">390</v>
  </a>
  <a r="4">
    <v t="r">397</v>
    <v t="r">398</v>
    <v t="r">399</v>
    <v t="r">399</v>
  </a>
  <a r="1">
    <v t="s">German</v>
  </a>
  <a r="16">
    <v t="r">403</v>
    <v t="r">395</v>
    <v t="r">404</v>
    <v t="r">405</v>
    <v t="r">406</v>
    <v t="r">407</v>
    <v t="s">Thuringia</v>
    <v t="r">408</v>
    <v t="r">409</v>
    <v t="r">410</v>
    <v t="r">411</v>
    <v t="r">412</v>
    <v t="r">413</v>
    <v t="r">414</v>
    <v t="r">415</v>
    <v t="r">416</v>
  </a>
  <a r="2">
    <v t="s">Central European Summer Time</v>
    <v t="s">Central European Time Zone</v>
  </a>
  <a r="1">
    <v t="r">421</v>
  </a>
  <a r="3">
    <v t="s">Central European Summer Time</v>
    <v t="s">Central European Time Zone</v>
    <v t="s">W. Europe Standard Time</v>
  </a>
  <a r="1">
    <v t="r">432</v>
  </a>
  <a r="2">
    <v t="r">457</v>
    <v t="r">458</v>
  </a>
  <a r="1">
    <v t="s">French language</v>
  </a>
  <a r="24">
    <v t="r">476</v>
    <v t="r">477</v>
    <v t="r">478</v>
    <v t="r">479</v>
    <v t="r">480</v>
    <v t="r">481</v>
    <v t="r">482</v>
    <v t="r">483</v>
    <v t="r">484</v>
    <v t="r">485</v>
    <v t="r">486</v>
    <v t="r">487</v>
    <v t="r">488</v>
    <v t="r">489</v>
    <v t="r">490</v>
    <v t="r">491</v>
    <v t="r">492</v>
    <v t="r">493</v>
    <v t="r">494</v>
    <v t="r">495</v>
    <v t="r">496</v>
    <v t="r">497</v>
    <v t="r">498</v>
    <v t="r">499</v>
  </a>
  <a r="1">
    <v t="r">507</v>
  </a>
  <a r="6">
    <v t="r">236</v>
    <v t="r">356</v>
    <v t="r">142</v>
    <v t="r">0</v>
    <v t="r">426</v>
    <v t="i">1</v>
  </a>
  <a r="6">
    <v t="r">176</v>
    <v t="r">256</v>
    <v t="r">70</v>
    <v t="r">393</v>
    <v t="r">438</v>
    <v t="i">1</v>
  </a>
</arrayData>
</file>

<file path=xl/richData/rdrichvalue.xml><?xml version="1.0" encoding="utf-8"?>
<rvData xmlns="http://schemas.microsoft.com/office/spreadsheetml/2017/richdata" count="515">
  <rv s="0">
    <v>536870912</v>
    <v>Berlin</v>
    <v>42784943-7c23-7672-5527-06f89b965cdf</v>
    <v>en-US</v>
    <v>Map</v>
  </rv>
  <rv s="1">
    <fb>891.12</fb>
    <v>10</v>
  </rv>
  <rv s="0">
    <v>536870912</v>
    <v>Germany</v>
    <v>75c62d8e-1449-4e4d-b188-d9e88f878dd9</v>
    <v>en-US</v>
    <v>Map</v>
  </rv>
  <rv s="1">
    <fb>1794936</fb>
    <v>10</v>
  </rv>
  <rv s="1">
    <fb>1868905</fb>
    <v>10</v>
  </rv>
  <rv s="2">
    <v>0</v>
    <v>8</v>
    <v>0</v>
    <v>7</v>
    <v>0</v>
    <v>Image of Berlin</v>
  </rv>
  <rv s="0">
    <v>805306368</v>
    <v>Franziska Giffey (Mayor)</v>
    <v>0f36a115-cd69-74b0-1ad8-5ee6074d7916</v>
    <v>en-US</v>
    <v>Generic</v>
  </rv>
  <rv s="3">
    <v>0</v>
  </rv>
  <rv s="4">
    <v>https://www.bing.com/search?q=berlin+germany&amp;form=skydnc</v>
    <v>Learn more on Bing</v>
  </rv>
  <rv s="3">
    <v>1</v>
  </rv>
  <rv s="1">
    <fb>1.83</fb>
    <v>11</v>
  </rv>
  <rv s="1">
    <fb>3755251</fb>
    <v>10</v>
  </rv>
  <rv s="5">
    <v>#VALUE!</v>
    <v>en-US</v>
    <v>42784943-7c23-7672-5527-06f89b965cdf</v>
    <v>536870912</v>
    <v>1</v>
    <v>3</v>
    <v>4</v>
    <v>Berlin</v>
    <v>6</v>
    <v>7</v>
    <v>Map</v>
    <v>8</v>
    <v>9</v>
    <v>DE-BE</v>
    <v>1</v>
    <v>2</v>
    <v>Berlin is the capital and largest city of Germany by both area and by population. Its more than 3.85 million inhabitants make it the European Union's most populous city, according to population within city limits. Simultaneously, the city is one ...</v>
    <v>3</v>
    <v>4</v>
    <v>5</v>
    <v>7</v>
    <v>8</v>
    <v>Berlin</v>
    <v>9</v>
    <v>10</v>
    <v>11</v>
    <v>Berlin</v>
    <v>mdp/vdpid/7017957146650214401</v>
  </rv>
  <rv s="1">
    <fb>0.47678612319670299</fb>
    <v>31</v>
  </rv>
  <rv s="1">
    <fb>357587.77</fb>
    <v>10</v>
  </rv>
  <rv s="1">
    <fb>180000</fb>
    <v>10</v>
  </rv>
  <rv s="1">
    <fb>9.5</fb>
    <v>11</v>
  </rv>
  <rv s="1">
    <fb>49</fb>
    <v>32</v>
  </rv>
  <rv s="1">
    <fb>727972.84</fb>
    <v>10</v>
  </rv>
  <rv s="1">
    <fb>112.854887342124</fb>
    <v>33</v>
  </rv>
  <rv s="1">
    <fb>1.4456670146976E-2</fb>
    <v>31</v>
  </rv>
  <rv s="1">
    <fb>7035.4829747167596</fb>
    <v>10</v>
  </rv>
  <rv s="1">
    <fb>1.56</fb>
    <v>11</v>
  </rv>
  <rv s="1">
    <fb>0.326912067781085</fb>
    <v>31</v>
  </rv>
  <rv s="1">
    <fb>78.862551056754995</fb>
    <v>34</v>
  </rv>
  <rv s="1">
    <fb>1.39</fb>
    <v>35</v>
  </rv>
  <rv s="1">
    <fb>3845630030823.52</fb>
    <v>36</v>
  </rv>
  <rv s="1">
    <fb>1.0402236</fb>
    <v>31</v>
  </rv>
  <rv s="1">
    <fb>0.70246649999999999</fb>
    <v>31</v>
  </rv>
  <rv s="2">
    <v>1</v>
    <v>8</v>
    <v>14</v>
    <v>7</v>
    <v>0</v>
    <v>Image of Germany</v>
  </rv>
  <rv s="1">
    <fb>3.1</fb>
    <v>34</v>
  </rv>
  <rv s="0">
    <v>805306368</v>
    <v>Frank-Walter Steinmeier (President)</v>
    <v>a6d595f9-116c-57de-2b35-48e9bde9f83d</v>
    <v>en-US</v>
    <v>Generic</v>
  </rv>
  <rv s="3">
    <v>2</v>
  </rv>
  <rv s="4">
    <v>https://www.bing.com/search?q=germany&amp;form=skydnc</v>
    <v>Learn more on Bing</v>
  </rv>
  <rv s="1">
    <fb>80.892682926829295</fb>
    <v>34</v>
  </rv>
  <rv s="1">
    <fb>2098173930000</fb>
    <v>36</v>
  </rv>
  <rv s="1">
    <fb>7</fb>
    <v>34</v>
  </rv>
  <rv s="1">
    <fb>9.99</fb>
    <v>35</v>
  </rv>
  <rv s="1">
    <fb>0.12528421940000001</fb>
    <v>31</v>
  </rv>
  <rv s="1">
    <fb>4.2488000000000001</fb>
    <v>11</v>
  </rv>
  <rv s="1">
    <fb>83149300</fb>
    <v>10</v>
  </rv>
  <rv s="1">
    <fb>0.22800000000000001</fb>
    <v>31</v>
  </rv>
  <rv s="1">
    <fb>0.24600000000000002</fb>
    <v>31</v>
  </rv>
  <rv s="1">
    <fb>0.39600000000000002</fb>
    <v>31</v>
  </rv>
  <rv s="1">
    <fb>2.8999999999999998E-2</fb>
    <v>31</v>
  </rv>
  <rv s="1">
    <fb>7.5999999999999998E-2</fb>
    <v>31</v>
  </rv>
  <rv s="1">
    <fb>0.128</fb>
    <v>31</v>
  </rv>
  <rv s="1">
    <fb>0.17100000000000001</fb>
    <v>31</v>
  </rv>
  <rv s="1">
    <fb>0.60811000823974604</fb>
    <v>31</v>
  </rv>
  <rv s="0">
    <v>536870912</v>
    <v>Baden-Württemberg</v>
    <v>e4767d1d-15fd-a8bd-1fcd-f8214d3c189f</v>
    <v>en-US</v>
    <v>Map</v>
  </rv>
  <rv s="0">
    <v>536870912</v>
    <v>Bavaria</v>
    <v>e4f7e69f-e1bc-189a-d23d-b2ecee6a88d5</v>
    <v>en-US</v>
    <v>Map</v>
  </rv>
  <rv s="0">
    <v>536870912</v>
    <v>Bremen</v>
    <v>70a6262d-6ded-6a1a-8a3d-e24538d50a05</v>
    <v>en-US</v>
    <v>Map</v>
  </rv>
  <rv s="0">
    <v>536870912</v>
    <v>Hamburg</v>
    <v>0937ec8c-54f7-94c7-d7b8-0ea8c6cfce6f</v>
    <v>en-US</v>
    <v>Map</v>
  </rv>
  <rv s="0">
    <v>536870912</v>
    <v>Mecklenburg-Vorpommern</v>
    <v>b0adc1b4-6fe2-3ad0-81e1-78c9ba53cedb</v>
    <v>en-US</v>
    <v>Map</v>
  </rv>
  <rv s="0">
    <v>536870912</v>
    <v>Lower Saxony</v>
    <v>c91589e2-9db8-e9f2-b60d-1000c3502bc2</v>
    <v>en-US</v>
    <v>Map</v>
  </rv>
  <rv s="0">
    <v>536870912</v>
    <v>North Rhine-Westphalia</v>
    <v>7192ac29-308b-9018-2da7-1d16b5afb233</v>
    <v>en-US</v>
    <v>Map</v>
  </rv>
  <rv s="0">
    <v>536870912</v>
    <v>Rhineland-Palatinate</v>
    <v>b2634da1-26f3-4709-d63d-9f9489a33d9c</v>
    <v>en-US</v>
    <v>Map</v>
  </rv>
  <rv s="0">
    <v>536870912</v>
    <v>Saarland</v>
    <v>077b3058-0078-d492-aee0-52b8d21ee39e</v>
    <v>en-US</v>
    <v>Map</v>
  </rv>
  <rv s="0">
    <v>536870912</v>
    <v>Saxony</v>
    <v>db04ed86-d227-952f-dbae-2881e92d2d0a</v>
    <v>en-US</v>
    <v>Map</v>
  </rv>
  <rv s="0">
    <v>536870912</v>
    <v>Saxony-Anhalt</v>
    <v>6af91c75-020d-7d63-0e2d-ab73f9f73280</v>
    <v>en-US</v>
    <v>Map</v>
  </rv>
  <rv s="0">
    <v>536870912</v>
    <v>Schleswig-Holstein</v>
    <v>6dde426c-96c7-18bd-f4e1-b41b7575557a</v>
    <v>en-US</v>
    <v>Map</v>
  </rv>
  <rv s="0">
    <v>536870912</v>
    <v>Brandenburg</v>
    <v>c841173c-24ae-1249-8be1-c2ff2ec02111</v>
    <v>en-US</v>
    <v>Map</v>
  </rv>
  <rv s="0">
    <v>536870912</v>
    <v>Hesse</v>
    <v>90fbe078-3753-40db-ff12-40aa58e76c5f</v>
    <v>en-US</v>
    <v>Map</v>
  </rv>
  <rv s="3">
    <v>3</v>
  </rv>
  <rv s="1">
    <fb>0.11505903952014901</fb>
    <v>31</v>
  </rv>
  <rv s="3">
    <v>4</v>
  </rv>
  <rv s="1">
    <fb>0.48799999999999999</fb>
    <v>31</v>
  </rv>
  <rv s="1">
    <fb>3.0429999828338602E-2</fb>
    <v>37</v>
  </rv>
  <rv s="1">
    <fb>64324835</fb>
    <v>10</v>
  </rv>
  <rv s="6">
    <v>#VALUE!</v>
    <v>en-US</v>
    <v>75c62d8e-1449-4e4d-b188-d9e88f878dd9</v>
    <v>536870912</v>
    <v>1</v>
    <v>28</v>
    <v>29</v>
    <v>Germany</v>
    <v>6</v>
    <v>7</v>
    <v>Map</v>
    <v>8</v>
    <v>30</v>
    <v>DE</v>
    <v>13</v>
    <v>14</v>
    <v>15</v>
    <v>16</v>
    <v>17</v>
    <v>0</v>
    <v>18</v>
    <v>19</v>
    <v>20</v>
    <v>DEM</v>
    <v>Germany, officially the Federal Republic of Germany, is a country in Central Europe. It is the most populous member state of the European Union. Germany lies between the Baltic and North Sea to the north and the Alps to the south. Its 16 ...</v>
    <v>21</v>
    <v>22</v>
    <v>23</v>
    <v>24</v>
    <v>25</v>
    <v>26</v>
    <v>27</v>
    <v>28</v>
    <v>29</v>
    <v>30</v>
    <v>0</v>
    <v>32</v>
    <v>33</v>
    <v>34</v>
    <v>35</v>
    <v>36</v>
    <v>37</v>
    <v>Germany</v>
    <v>National Anthem of Germany</v>
    <v>9</v>
    <v>Bundesrepublik Deutschland</v>
    <v>38</v>
    <v>39</v>
    <v>40</v>
    <v>41</v>
    <v>42</v>
    <v>43</v>
    <v>44</v>
    <v>45</v>
    <v>46</v>
    <v>47</v>
    <v>48</v>
    <v>63</v>
    <v>64</v>
    <v>65</v>
    <v>66</v>
    <v>67</v>
    <v>Germany</v>
    <v>68</v>
    <v>mdp/vdpid/94</v>
  </rv>
  <rv s="0">
    <v>536870912</v>
    <v>Portugal</v>
    <v>9e917e65-c588-a0b7-f336-52fc6b5b2052</v>
    <v>en-GB</v>
    <v>Map</v>
  </rv>
  <rv s="1">
    <fb>0.39452940398253294</fb>
    <v>31</v>
  </rv>
  <rv s="1">
    <fb>92212</fb>
    <v>10</v>
  </rv>
  <rv s="1">
    <fb>52000</fb>
    <v>10</v>
  </rv>
  <rv s="1">
    <fb>8.5</fb>
    <v>11</v>
  </rv>
  <rv s="1">
    <fb>351</fb>
    <v>32</v>
  </rv>
  <rv s="0">
    <v>536870912</v>
    <v>Lisbon</v>
    <v>9d006cb5-bff4-48b4-9c83-443eaf418b11</v>
    <v>en-GB</v>
    <v>Map</v>
  </rv>
  <rv s="1">
    <fb>48741.764000000003</fb>
    <v>10</v>
  </rv>
  <rv s="1">
    <fb>110.624358614714</fb>
    <v>33</v>
  </rv>
  <rv s="1">
    <fb>3.3817841004612497E-3</fb>
    <v>31</v>
  </rv>
  <rv s="1">
    <fb>4662.6007998029399</fb>
    <v>10</v>
  </rv>
  <rv s="1">
    <fb>1.38</fb>
    <v>11</v>
  </rv>
  <rv s="1">
    <fb>0.34611423825368903</fb>
    <v>31</v>
  </rv>
  <rv s="1">
    <fb>77.024122555839</fb>
    <v>34</v>
  </rv>
  <rv s="1">
    <fb>1.54</fb>
    <v>35</v>
  </rv>
  <rv s="1">
    <fb>237686075634.698</fb>
    <v>36</v>
  </rv>
  <rv s="1">
    <fb>1.0618313000000001</fb>
    <v>31</v>
  </rv>
  <rv s="1">
    <fb>0.63935809999999993</fb>
    <v>31</v>
  </rv>
  <rv s="2">
    <v>2</v>
    <v>8</v>
    <v>50</v>
    <v>6</v>
    <v>0</v>
    <v>Image of Portugal</v>
  </rv>
  <rv s="0">
    <v>805306368</v>
    <v>António Costa (Prime Minister)</v>
    <v>461f25f6-d38c-4199-a2e3-c82f6d34e8cb</v>
    <v>en-GB</v>
    <v>Generic</v>
  </rv>
  <rv s="0">
    <v>805306368</v>
    <v>Marcelo Rebelo de Sousa (President)</v>
    <v>cd15af88-d571-7e9f-0e69-8c7f54821ed3</v>
    <v>en-GB</v>
    <v>Generic</v>
  </rv>
  <rv s="3">
    <v>5</v>
  </rv>
  <rv s="4">
    <v>https://www.bing.com/search?q=portugal&amp;form=skydnc</v>
    <v>Learn more on Bing</v>
  </rv>
  <rv s="1">
    <fb>81.3243902439024</fb>
    <v>34</v>
  </rv>
  <rv s="1">
    <fb>61933604857.411003</fb>
    <v>36</v>
  </rv>
  <rv s="1">
    <fb>8</fb>
    <v>34</v>
  </rv>
  <rv s="1">
    <fb>3.78</fb>
    <v>35</v>
  </rv>
  <rv s="3">
    <v>6</v>
  </rv>
  <rv s="1">
    <fb>0.27650697260000001</fb>
    <v>31</v>
  </rv>
  <rv s="1">
    <fb>5.1239999999999997</fb>
    <v>11</v>
  </rv>
  <rv s="1">
    <fb>10269417</fb>
    <v>10</v>
  </rv>
  <rv s="1">
    <fb>0.221</fb>
    <v>31</v>
  </rv>
  <rv s="1">
    <fb>0.26700000000000002</fb>
    <v>31</v>
  </rv>
  <rv s="1">
    <fb>0.41600000000000004</fb>
    <v>31</v>
  </rv>
  <rv s="1">
    <fb>2.7000000000000003E-2</fb>
    <v>31</v>
  </rv>
  <rv s="1">
    <fb>7.400000000000001E-2</fb>
    <v>31</v>
  </rv>
  <rv s="1">
    <fb>0.124</fb>
    <v>31</v>
  </rv>
  <rv s="1">
    <fb>0.16500000000000001</fb>
    <v>31</v>
  </rv>
  <rv s="1">
    <fb>0.58811000823974602</fb>
    <v>31</v>
  </rv>
  <rv s="0">
    <v>536870912</v>
    <v>Madeira</v>
    <v>fd1c338d-a716-e095-102a-5ac3106ddd68</v>
    <v>en-GB</v>
    <v>Map</v>
  </rv>
  <rv s="0">
    <v>536870912</v>
    <v>Lisbon District</v>
    <v>9aabe4c9-f2ff-745a-22b7-741589d147d3</v>
    <v>en-GB</v>
    <v>Map</v>
  </rv>
  <rv s="0">
    <v>536870912</v>
    <v>Azores</v>
    <v>162558d5-afd4-4b00-9d00-54ad16880f8b</v>
    <v>en-GB</v>
    <v>Map</v>
  </rv>
  <rv s="0">
    <v>536870912</v>
    <v>Castelo Branco</v>
    <v>fb4769a8-e791-44cf-b415-49b116c2d850</v>
    <v>en-GB</v>
    <v>Map</v>
  </rv>
  <rv s="0">
    <v>536870912</v>
    <v>Aveiro District</v>
    <v>2448fddc-7ab4-4061-c990-7ee0e882b83f</v>
    <v>en-GB</v>
    <v>Map</v>
  </rv>
  <rv s="0">
    <v>536870912</v>
    <v>Vila Real</v>
    <v>16491095-1ede-45bc-b4f9-d0b768b902b4</v>
    <v>en-GB</v>
    <v>Map</v>
  </rv>
  <rv s="0">
    <v>536870912</v>
    <v>Braga District</v>
    <v>bf9b0bf5-80ec-1d9e-e2bb-f15cfff91b3f</v>
    <v>en-GB</v>
    <v>Map</v>
  </rv>
  <rv s="0">
    <v>536870912</v>
    <v>Bragança District</v>
    <v>511e9c5a-156c-4018-b440-d68a04fdd311</v>
    <v>en-GB</v>
    <v>Map</v>
  </rv>
  <rv s="0">
    <v>536870912</v>
    <v>Coimbra District</v>
    <v>eaabde58-df44-d3f2-fcaf-2eb0b0c892ca</v>
    <v>en-GB</v>
    <v>Map</v>
  </rv>
  <rv s="0">
    <v>536870912</v>
    <v>Viseu District</v>
    <v>4af2c91e-a2d9-03c8-4bcc-d0e611b7a836</v>
    <v>en-GB</v>
    <v>Map</v>
  </rv>
  <rv s="0">
    <v>536870912</v>
    <v>Santarém District</v>
    <v>31ed3d3b-1669-48e6-9f45-7dff6e48107b</v>
    <v>en-GB</v>
    <v>Map</v>
  </rv>
  <rv s="0">
    <v>536870912</v>
    <v>Leiria District</v>
    <v>1e45c3ae-38a6-3ec3-3187-2e72c0cad027</v>
    <v>en-GB</v>
    <v>Map</v>
  </rv>
  <rv s="0">
    <v>536870912</v>
    <v>Porto District</v>
    <v>ab024f06-dfa0-f5d5-2ace-323a59e1c03f</v>
    <v>en-GB</v>
    <v>Map</v>
  </rv>
  <rv s="0">
    <v>536870912</v>
    <v>Faro District</v>
    <v>0f961e40-6a20-4ce7-9c8b-3c9484a39b31</v>
    <v>en-GB</v>
    <v>Map</v>
  </rv>
  <rv s="0">
    <v>536870912</v>
    <v>Beja District</v>
    <v>57132a4f-ab86-49cc-9a10-eea78fe194c6</v>
    <v>en-GB</v>
    <v>Map</v>
  </rv>
  <rv s="0">
    <v>536870912</v>
    <v>Guarda District</v>
    <v>a6ab4e89-16d3-c736-2651-53af26e5c9fb</v>
    <v>en-GB</v>
    <v>Map</v>
  </rv>
  <rv s="0">
    <v>536870912</v>
    <v>Viana do Castelo District</v>
    <v>e82c5675-25b8-35f8-dd22-1d162bbc45bd</v>
    <v>en-GB</v>
    <v>Map</v>
  </rv>
  <rv s="0">
    <v>536870912</v>
    <v>Setúbal District</v>
    <v>2443fa57-ba7a-ca6f-6988-b7bb998c209d</v>
    <v>en-GB</v>
    <v>Map</v>
  </rv>
  <rv s="0">
    <v>536870912</v>
    <v>Portalegre District</v>
    <v>0509a564-38fa-4a46-85bd-79ea9cfb105b</v>
    <v>en-GB</v>
    <v>Map</v>
  </rv>
  <rv s="0">
    <v>536870912</v>
    <v>Évora District</v>
    <v>9f2c1154-ba9c-42db-b07d-6ac93b22f847</v>
    <v>en-GB</v>
    <v>Map</v>
  </rv>
  <rv s="3">
    <v>7</v>
  </rv>
  <rv s="1">
    <fb>0.227551770073532</fb>
    <v>31</v>
  </rv>
  <rv s="3">
    <v>8</v>
  </rv>
  <rv s="1">
    <fb>0.39799999999999996</fb>
    <v>31</v>
  </rv>
  <rv s="1">
    <fb>6.33400011062622E-2</fb>
    <v>37</v>
  </rv>
  <rv s="1">
    <fb>6753579</fb>
    <v>10</v>
  </rv>
  <rv s="6">
    <v>#VALUE!</v>
    <v>en-GB</v>
    <v>9e917e65-c588-a0b7-f336-52fc6b5b2052</v>
    <v>536870912</v>
    <v>1</v>
    <v>45</v>
    <v>29</v>
    <v>Portugal</v>
    <v>47</v>
    <v>48</v>
    <v>Map</v>
    <v>8</v>
    <v>49</v>
    <v>PT</v>
    <v>71</v>
    <v>72</v>
    <v>73</v>
    <v>74</v>
    <v>75</v>
    <v>76</v>
    <v>77</v>
    <v>78</v>
    <v>79</v>
    <v>EUR</v>
    <v>Portugal, officially the Portuguese Republic, is a country whose mainland is located on the Iberian Peninsula of Southwestern Europe, and whose territory also includes the Atlantic archipelagos of the Azores and Madeira. It features the westernmost point in continental Europe, and its Iberian portion is bordered to the west and south by the Atlantic Ocean and to the north and east by Spain, the sole country to have a land border with Portugal. Its two archipelagos form two autonomous regions with their own regional governments. Lisbon is the capital and largest city.</v>
    <v>80</v>
    <v>81</v>
    <v>82</v>
    <v>83</v>
    <v>84</v>
    <v>85</v>
    <v>86</v>
    <v>87</v>
    <v>88</v>
    <v>30</v>
    <v>76</v>
    <v>91</v>
    <v>92</v>
    <v>93</v>
    <v>94</v>
    <v>95</v>
    <v>96</v>
    <v>Portugal</v>
    <v>A Portuguesa</v>
    <v>97</v>
    <v>Portugal</v>
    <v>98</v>
    <v>99</v>
    <v>100</v>
    <v>101</v>
    <v>102</v>
    <v>103</v>
    <v>104</v>
    <v>105</v>
    <v>106</v>
    <v>107</v>
    <v>108</v>
    <v>129</v>
    <v>130</v>
    <v>131</v>
    <v>132</v>
    <v>133</v>
    <v>Portugal</v>
    <v>134</v>
    <v>mdp/vdpid/193</v>
  </rv>
  <rv s="1">
    <fb>100.05</fb>
    <v>10</v>
  </rv>
  <rv s="2">
    <v>3</v>
    <v>8</v>
    <v>59</v>
    <v>6</v>
    <v>0</v>
    <v>Image of Lisbon</v>
  </rv>
  <rv s="4">
    <v>https://www.bing.com/search?q=lisbon+portugal&amp;form=skydnc</v>
    <v>Learn more on Bing</v>
  </rv>
  <rv s="1">
    <fb>544851</fb>
    <v>10</v>
  </rv>
  <rv s="3">
    <v>9</v>
  </rv>
  <rv s="7">
    <v>#VALUE!</v>
    <v>en-GB</v>
    <v>9d006cb5-bff4-48b4-9c83-443eaf418b11</v>
    <v>536870912</v>
    <v>1</v>
    <v>55</v>
    <v>56</v>
    <v>Lisbon</v>
    <v>57</v>
    <v>48</v>
    <v>Map</v>
    <v>8</v>
    <v>58</v>
    <v>110</v>
    <v>136</v>
    <v>70</v>
    <v>Lisbon is the capital and the largest city of Portugal, with an estimated population of 544,851 within its administrative limits in an area of 100.05 km². Lisbon's urban area extends beyond the city's administrative limits with a population of around 2.7 million people, being the 11th-most populous urban area in the European Union. About 3 million people live in the Lisbon metropolitan area, making it the third largest metropolitan area in the Iberian Peninsula, after Madrid and Barcelona. It represents approximately 27% of the country's population. It is mainland Europe's westernmost capital city and the only one along the Atlantic coast. Lisbon lies in the western Iberian Peninsula on the Atlantic Ocean and the River Tagus. The westernmost portions of its metro area, the Portuguese Riviera, form the westernmost point of Continental Europe, culminating at Cabo da Roca.</v>
    <v>137</v>
    <v>138</v>
    <v>Lisbon</v>
    <v>139</v>
    <v>140</v>
    <v>Lisbon</v>
    <v>mdp/vdpid/161498680</v>
  </rv>
  <rv s="0">
    <v>536870912</v>
    <v>Lisbon</v>
    <v>9d006cb5-bff4-48b4-9c83-443eaf418b11</v>
    <v>en-US</v>
    <v>Map</v>
  </rv>
  <rv s="0">
    <v>536870912</v>
    <v>Lisbon District</v>
    <v>9aabe4c9-f2ff-745a-22b7-741589d147d3</v>
    <v>en-US</v>
    <v>Map</v>
  </rv>
  <rv s="0">
    <v>536870912</v>
    <v>Portugal</v>
    <v>9e917e65-c588-a0b7-f336-52fc6b5b2052</v>
    <v>en-US</v>
    <v>Map</v>
  </rv>
  <rv s="2">
    <v>4</v>
    <v>8</v>
    <v>60</v>
    <v>7</v>
    <v>0</v>
    <v>Image of Lisbon</v>
  </rv>
  <rv s="1">
    <fb>545923</fb>
    <v>10</v>
  </rv>
  <rv s="8">
    <v>#VALUE!</v>
    <v>en-US</v>
    <v>9d006cb5-bff4-48b4-9c83-443eaf418b11</v>
    <v>536870912</v>
    <v>1</v>
    <v>61</v>
    <v>62</v>
    <v>Lisbon</v>
    <v>6</v>
    <v>7</v>
    <v>Map</v>
    <v>8</v>
    <v>58</v>
    <v>143</v>
    <v>136</v>
    <v>144</v>
    <v>Lisbon is the capital and largest city of Portugal, with an estimated population of 567,131 as of 2023 within its administrative limits and 2,961,177 within the metropolis. Lisbon is mainland Europe's westernmost capital city and the only one ...</v>
    <v>145</v>
    <v>138</v>
    <v>Lisbon</v>
    <v>146</v>
    <v>Lisbon</v>
    <v>mdp/vdpid/161498680</v>
  </rv>
  <rv s="1">
    <fb>92225</fb>
    <v>10</v>
  </rv>
  <rv s="2">
    <v>5</v>
    <v>8</v>
    <v>63</v>
    <v>7</v>
    <v>0</v>
    <v>Image of Portugal</v>
  </rv>
  <rv s="0">
    <v>805306368</v>
    <v>Marcelo Rebelo de Sousa (President)</v>
    <v>cd15af88-d571-7e9f-0e69-8c7f54821ed3</v>
    <v>en-US</v>
    <v>Generic</v>
  </rv>
  <rv s="0">
    <v>805306368</v>
    <v>António Costa (Prime minister)</v>
    <v>461f25f6-d38c-4199-a2e3-c82f6d34e8cb</v>
    <v>en-US</v>
    <v>Generic</v>
  </rv>
  <rv s="3">
    <v>10</v>
  </rv>
  <rv s="3">
    <v>11</v>
  </rv>
  <rv s="1">
    <fb>10347892</fb>
    <v>10</v>
  </rv>
  <rv s="0">
    <v>536870912</v>
    <v>Leiria District</v>
    <v>1e45c3ae-38a6-3ec3-3187-2e72c0cad027</v>
    <v>en-US</v>
    <v>Map</v>
  </rv>
  <rv s="0">
    <v>536870912</v>
    <v>Santarém District</v>
    <v>31ed3d3b-1669-48e6-9f45-7dff6e48107b</v>
    <v>en-US</v>
    <v>Map</v>
  </rv>
  <rv s="0">
    <v>536870912</v>
    <v>Setúbal District</v>
    <v>2443fa57-ba7a-ca6f-6988-b7bb998c209d</v>
    <v>en-US</v>
    <v>Map</v>
  </rv>
  <rv s="0">
    <v>536870912</v>
    <v>Beja District</v>
    <v>57132a4f-ab86-49cc-9a10-eea78fe194c6</v>
    <v>en-US</v>
    <v>Map</v>
  </rv>
  <rv s="0">
    <v>536870912</v>
    <v>Faro District</v>
    <v>0f961e40-6a20-4ce7-9c8b-3c9484a39b31</v>
    <v>en-US</v>
    <v>Map</v>
  </rv>
  <rv s="0">
    <v>536870912</v>
    <v>Évora District</v>
    <v>9f2c1154-ba9c-42db-b07d-6ac93b22f847</v>
    <v>en-US</v>
    <v>Map</v>
  </rv>
  <rv s="0">
    <v>536870912</v>
    <v>Portalegre District</v>
    <v>0509a564-38fa-4a46-85bd-79ea9cfb105b</v>
    <v>en-US</v>
    <v>Map</v>
  </rv>
  <rv s="0">
    <v>536870912</v>
    <v>Castelo Branco District</v>
    <v>fb4769a8-e791-44cf-b415-49b116c2d850</v>
    <v>en-US</v>
    <v>Map</v>
  </rv>
  <rv s="0">
    <v>536870912</v>
    <v>Guarda District</v>
    <v>a6ab4e89-16d3-c736-2651-53af26e5c9fb</v>
    <v>en-US</v>
    <v>Map</v>
  </rv>
  <rv s="0">
    <v>536870912</v>
    <v>Coimbra District</v>
    <v>eaabde58-df44-d3f2-fcaf-2eb0b0c892ca</v>
    <v>en-US</v>
    <v>Map</v>
  </rv>
  <rv s="0">
    <v>536870912</v>
    <v>Aveiro District</v>
    <v>2448fddc-7ab4-4061-c990-7ee0e882b83f</v>
    <v>en-US</v>
    <v>Map</v>
  </rv>
  <rv s="0">
    <v>536870912</v>
    <v>Viseu District</v>
    <v>4af2c91e-a2d9-03c8-4bcc-d0e611b7a836</v>
    <v>en-US</v>
    <v>Map</v>
  </rv>
  <rv s="0">
    <v>536870912</v>
    <v>Bragança District</v>
    <v>511e9c5a-156c-4018-b440-d68a04fdd311</v>
    <v>en-US</v>
    <v>Map</v>
  </rv>
  <rv s="0">
    <v>536870912</v>
    <v>Vila Real District</v>
    <v>16491095-1ede-45bc-b4f9-d0b768b902b4</v>
    <v>en-US</v>
    <v>Map</v>
  </rv>
  <rv s="0">
    <v>536870912</v>
    <v>Porto District</v>
    <v>ab024f06-dfa0-f5d5-2ace-323a59e1c03f</v>
    <v>en-US</v>
    <v>Map</v>
  </rv>
  <rv s="0">
    <v>536870912</v>
    <v>Braga District</v>
    <v>bf9b0bf5-80ec-1d9e-e2bb-f15cfff91b3f</v>
    <v>en-US</v>
    <v>Map</v>
  </rv>
  <rv s="0">
    <v>536870912</v>
    <v>Viana do Castelo District</v>
    <v>e82c5675-25b8-35f8-dd22-1d162bbc45bd</v>
    <v>en-US</v>
    <v>Map</v>
  </rv>
  <rv s="0">
    <v>536870912</v>
    <v>Madeira</v>
    <v>fd1c338d-a716-e095-102a-5ac3106ddd68</v>
    <v>en-US</v>
    <v>Map</v>
  </rv>
  <rv s="0">
    <v>536870912</v>
    <v>Azores</v>
    <v>162558d5-afd4-4b00-9d00-54ad16880f8b</v>
    <v>en-US</v>
    <v>Map</v>
  </rv>
  <rv s="3">
    <v>12</v>
  </rv>
  <rv s="9">
    <v>#VALUE!</v>
    <v>en-US</v>
    <v>9e917e65-c588-a0b7-f336-52fc6b5b2052</v>
    <v>536870912</v>
    <v>1</v>
    <v>64</v>
    <v>65</v>
    <v>Portugal</v>
    <v>6</v>
    <v>7</v>
    <v>Map</v>
    <v>8</v>
    <v>66</v>
    <v>PT</v>
    <v>71</v>
    <v>148</v>
    <v>73</v>
    <v>74</v>
    <v>75</v>
    <v>142</v>
    <v>77</v>
    <v>78</v>
    <v>79</v>
    <v>EUR</v>
    <v>Portugal, officially the Portuguese Republic, is a country located on the Iberian Peninsula, in Southwestern Europe, and whose territory also includes the Macaronesian archipelagos of the Azores and Madeira. It features the westernmost point in ...</v>
    <v>80</v>
    <v>81</v>
    <v>82</v>
    <v>83</v>
    <v>84</v>
    <v>85</v>
    <v>86</v>
    <v>87</v>
    <v>149</v>
    <v>30</v>
    <v>142</v>
    <v>152</v>
    <v>92</v>
    <v>93</v>
    <v>94</v>
    <v>95</v>
    <v>96</v>
    <v>Portugal</v>
    <v>A Portuguesa</v>
    <v>153</v>
    <v>Portugalská republika</v>
    <v>98</v>
    <v>99</v>
    <v>154</v>
    <v>101</v>
    <v>102</v>
    <v>103</v>
    <v>104</v>
    <v>105</v>
    <v>106</v>
    <v>107</v>
    <v>108</v>
    <v>174</v>
    <v>130</v>
    <v>132</v>
    <v>133</v>
    <v>Portugal</v>
    <v>134</v>
    <v>mdp/vdpid/193</v>
  </rv>
  <rv s="0">
    <v>536870912</v>
    <v>United Kingdom</v>
    <v>b1a5155a-6bb2-4646-8f7c-3e6b3a53c831</v>
    <v>en-GB</v>
    <v>Map</v>
  </rv>
  <rv s="1">
    <fb>0.71714878141404492</fb>
    <v>31</v>
  </rv>
  <rv s="1">
    <fb>242495</fb>
    <v>10</v>
  </rv>
  <rv s="1">
    <fb>148000</fb>
    <v>10</v>
  </rv>
  <rv s="1">
    <fb>11</fb>
    <v>11</v>
  </rv>
  <rv s="1">
    <fb>44</fb>
    <v>32</v>
  </rv>
  <rv s="0">
    <v>536870912</v>
    <v>London</v>
    <v>8e0ba7b6-4225-fa8a-6369-1b5294e602a5</v>
    <v>en-GB</v>
    <v>Map</v>
  </rv>
  <rv s="1">
    <fb>379024.78700000001</fb>
    <v>10</v>
  </rv>
  <rv s="1">
    <fb>119.622711300166</fb>
    <v>33</v>
  </rv>
  <rv s="1">
    <fb>1.7381046008651101E-2</fb>
    <v>31</v>
  </rv>
  <rv s="1">
    <fb>5129.5277927901998</fb>
    <v>10</v>
  </rv>
  <rv s="1">
    <fb>1.68</fb>
    <v>11</v>
  </rv>
  <rv s="1">
    <fb>0.130657628239573</fb>
    <v>31</v>
  </rv>
  <rv s="1">
    <fb>80.351771267255202</fb>
    <v>34</v>
  </rv>
  <rv s="1">
    <fb>1.46</fb>
    <v>35</v>
  </rv>
  <rv s="1">
    <fb>2827113184695.5801</fb>
    <v>36</v>
  </rv>
  <rv s="1">
    <fb>1.0115456</fb>
    <v>31</v>
  </rv>
  <rv s="1">
    <fb>0.59995569999999998</fb>
    <v>31</v>
  </rv>
  <rv s="2">
    <v>6</v>
    <v>8</v>
    <v>68</v>
    <v>7</v>
    <v>0</v>
    <v>Image of United Kingdom</v>
  </rv>
  <rv s="1">
    <fb>3.6</fb>
    <v>34</v>
  </rv>
  <rv s="0">
    <v>805306368</v>
    <v>Charles III (Monarch)</v>
    <v>afc6f6a9-5b55-9178-3e6f-2c8b6d16ee9c</v>
    <v>en-GB</v>
    <v>Generic</v>
  </rv>
  <rv s="0">
    <v>805306368</v>
    <v>Rishi Sunak (Prime minister)</v>
    <v>79551c5d-075b-e493-70a2-f5b22a4876e1</v>
    <v>en-GB</v>
    <v>Generic</v>
  </rv>
  <rv s="3">
    <v>13</v>
  </rv>
  <rv s="4">
    <v>https://www.bing.com/search?q=united+kingdom&amp;form=skydnc</v>
    <v>Learn more on Bing</v>
  </rv>
  <rv s="1">
    <fb>81.256097560975604</fb>
    <v>34</v>
  </rv>
  <rv s="1">
    <fb>1868152970000</fb>
    <v>36</v>
  </rv>
  <rv s="1">
    <fb>10.130000000000001</fb>
    <v>35</v>
  </rv>
  <rv s="3">
    <v>14</v>
  </rv>
  <rv s="1">
    <fb>0.14794489889999998</fb>
    <v>31</v>
  </rv>
  <rv s="1">
    <fb>2.8117000000000001</fb>
    <v>11</v>
  </rv>
  <rv s="1">
    <fb>67326569</fb>
    <v>10</v>
  </rv>
  <rv s="1">
    <fb>0.22500000000000001</fb>
    <v>31</v>
  </rv>
  <rv s="1">
    <fb>0.26800000000000002</fb>
    <v>31</v>
  </rv>
  <rv s="1">
    <fb>0.42100000000000004</fb>
    <v>31</v>
  </rv>
  <rv s="1">
    <fb>2.7999999999999997E-2</fb>
    <v>31</v>
  </rv>
  <rv s="1">
    <fb>7.0999999999999994E-2</fb>
    <v>31</v>
  </rv>
  <rv s="1">
    <fb>0.11900000000000001</fb>
    <v>31</v>
  </rv>
  <rv s="1">
    <fb>0.16399999999999998</fb>
    <v>31</v>
  </rv>
  <rv s="1">
    <fb>0.62773998260497998</fb>
    <v>31</v>
  </rv>
  <rv s="0">
    <v>536870912</v>
    <v>England</v>
    <v>280d39e8-7217-6863-6980-a8c20c211c89</v>
    <v>en-GB</v>
    <v>Map</v>
  </rv>
  <rv s="0">
    <v>536870912</v>
    <v>Wales</v>
    <v>b51b24e1-6afb-d525-d360-f2eb5bf3410b</v>
    <v>en-GB</v>
    <v>Map</v>
  </rv>
  <rv s="0">
    <v>536870912</v>
    <v>Scotland</v>
    <v>a0377d96-1a18-f843-65ad-adcbc4acdc69</v>
    <v>en-GB</v>
    <v>Map</v>
  </rv>
  <rv s="0">
    <v>536870912</v>
    <v>Northern Ireland</v>
    <v>e4b8bc44-385c-e87b-bb7d-b32328f53502</v>
    <v>en-GB</v>
    <v>Map</v>
  </rv>
  <rv s="3">
    <v>15</v>
  </rv>
  <rv s="1">
    <fb>0.255052921600669</fb>
    <v>31</v>
  </rv>
  <rv s="3">
    <v>16</v>
  </rv>
  <rv s="1">
    <fb>0.30599999999999999</fb>
    <v>31</v>
  </rv>
  <rv s="1">
    <fb>3.8510000705719E-2</fb>
    <v>37</v>
  </rv>
  <rv s="1">
    <fb>55908316</fb>
    <v>10</v>
  </rv>
  <rv s="6">
    <v>#VALUE!</v>
    <v>en-GB</v>
    <v>b1a5155a-6bb2-4646-8f7c-3e6b3a53c831</v>
    <v>536870912</v>
    <v>1</v>
    <v>71</v>
    <v>29</v>
    <v>United Kingdom</v>
    <v>6</v>
    <v>7</v>
    <v>Map</v>
    <v>8</v>
    <v>72</v>
    <v>GB</v>
    <v>177</v>
    <v>178</v>
    <v>179</v>
    <v>180</v>
    <v>181</v>
    <v>182</v>
    <v>183</v>
    <v>184</v>
    <v>185</v>
    <v>GBP</v>
    <v>The United Kingdom of Great Britain and Northern Ireland, commonly known as the United Kingdom or Britain, is a country in Northwestern Europe, off the coast of the continental mainland. It comprises England, Scotland, Wales, and Northern ...</v>
    <v>186</v>
    <v>187</v>
    <v>188</v>
    <v>189</v>
    <v>190</v>
    <v>191</v>
    <v>192</v>
    <v>193</v>
    <v>194</v>
    <v>195</v>
    <v>182</v>
    <v>198</v>
    <v>199</v>
    <v>200</v>
    <v>201</v>
    <v>36</v>
    <v>202</v>
    <v>United Kingdom</v>
    <v>God Save The King</v>
    <v>203</v>
    <v>United Kingdom of Great Britain and Northern Ireland</v>
    <v>204</v>
    <v>205</v>
    <v>206</v>
    <v>207</v>
    <v>208</v>
    <v>209</v>
    <v>210</v>
    <v>211</v>
    <v>212</v>
    <v>213</v>
    <v>214</v>
    <v>219</v>
    <v>220</v>
    <v>221</v>
    <v>222</v>
    <v>223</v>
    <v>United Kingdom</v>
    <v>224</v>
    <v>mdp/vdpid/242</v>
  </rv>
  <rv s="0">
    <v>536870912</v>
    <v>Greater London</v>
    <v>2ba8a441-178c-f2c0-26cb-a4b260b8c806</v>
    <v>en-GB</v>
    <v>Map</v>
  </rv>
  <rv s="1">
    <fb>1572</fb>
    <v>10</v>
  </rv>
  <rv s="1">
    <fb>51.500152399999997</fb>
    <v>80</v>
  </rv>
  <rv s="0">
    <v>805306368</v>
    <v>Sadiq Khan (Mayor)</v>
    <v>d7862dc2-4c03-1dc8-3412-7fe03041fdcb</v>
    <v>en-GB</v>
    <v>Generic</v>
  </rv>
  <rv s="3">
    <v>17</v>
  </rv>
  <rv s="4">
    <v>https://www.bing.com/search?q=london+england&amp;form=skydnc</v>
    <v>Learn more on Bing</v>
  </rv>
  <rv s="1">
    <fb>-0.12623619999999999</fb>
    <v>80</v>
  </rv>
  <rv s="1">
    <fb>9002488</fb>
    <v>10</v>
  </rv>
  <rv s="3">
    <v>18</v>
  </rv>
  <rv s="10">
    <v>#VALUE!</v>
    <v>en-GB</v>
    <v>8e0ba7b6-4225-fa8a-6369-1b5294e602a5</v>
    <v>536870912</v>
    <v>1</v>
    <v>77</v>
    <v>78</v>
    <v>London</v>
    <v>47</v>
    <v>79</v>
    <v>Map</v>
    <v>8</v>
    <v>58</v>
    <v>215</v>
    <v>226</v>
    <v>227</v>
    <v>176</v>
    <v>London is the capital and largest city of England and the United Kingdom, with a population of just over 9 million. It stands on the River Thames in south-east England at the head of a 50-mile estuary down to the North Sea, and has been a major settlement for two millennia. The City of London, its ancient core and financial centre, was founded by the Romans as Londinium and retains boundaries close to its medieval ones. Since the 19th century, the name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v>
    <v>228</v>
    <v>230</v>
    <v>231</v>
    <v>232</v>
    <v>London</v>
    <v>233</v>
    <v>234</v>
    <v>London</v>
    <v>mdp/vdpid/5471798185326280713</v>
  </rv>
  <rv s="0">
    <v>536870912</v>
    <v>London</v>
    <v>8e0ba7b6-4225-fa8a-6369-1b5294e602a5</v>
    <v>en-US</v>
    <v>Map</v>
  </rv>
  <rv s="0">
    <v>536870912</v>
    <v>England</v>
    <v>280d39e8-7217-6863-6980-a8c20c211c89</v>
    <v>en-US</v>
    <v>Map</v>
  </rv>
  <rv s="0">
    <v>536870912</v>
    <v>Greater London</v>
    <v>2ba8a441-178c-f2c0-26cb-a4b260b8c806</v>
    <v>en-US</v>
    <v>Map</v>
  </rv>
  <rv s="0">
    <v>536870912</v>
    <v>United Kingdom</v>
    <v>b1a5155a-6bb2-4646-8f7c-3e6b3a53c831</v>
    <v>en-US</v>
    <v>Map</v>
  </rv>
  <rv s="2">
    <v>7</v>
    <v>8</v>
    <v>81</v>
    <v>7</v>
    <v>0</v>
    <v>Image of London</v>
  </rv>
  <rv s="1">
    <fb>51.507222222221998</fb>
    <v>80</v>
  </rv>
  <rv s="0">
    <v>805306368</v>
    <v>Sadiq Khan (Mayor)</v>
    <v>d7862dc2-4c03-1dc8-3412-7fe03041fdcb</v>
    <v>en-US</v>
    <v>Generic</v>
  </rv>
  <rv s="3">
    <v>19</v>
  </rv>
  <rv s="1">
    <fb>-0.1275</fb>
    <v>80</v>
  </rv>
  <rv s="1">
    <fb>8799728</fb>
    <v>10</v>
  </rv>
  <rv s="3">
    <v>20</v>
  </rv>
  <rv s="11">
    <v>#VALUE!</v>
    <v>en-US</v>
    <v>8e0ba7b6-4225-fa8a-6369-1b5294e602a5</v>
    <v>536870912</v>
    <v>1</v>
    <v>82</v>
    <v>83</v>
    <v>London</v>
    <v>6</v>
    <v>7</v>
    <v>Map</v>
    <v>8</v>
    <v>58</v>
    <v>237</v>
    <v>238</v>
    <v>227</v>
    <v>239</v>
    <v>London is the capital and largest city of England, and the United Kingdom, with a population of around 8.8 million, and the largest city in Western Europe by metropolitan area, with a population of 14,800,000. It stands on the River Thames in ...</v>
    <v>240</v>
    <v>241</v>
    <v>243</v>
    <v>231</v>
    <v>244</v>
    <v>London</v>
    <v>245</v>
    <v>246</v>
    <v>London</v>
    <v>mdp/vdpid/5471798185326280713</v>
  </rv>
  <rv s="0">
    <v>805306368</v>
    <v>Charles III (Monarch)</v>
    <v>afc6f6a9-5b55-9178-3e6f-2c8b6d16ee9c</v>
    <v>en-US</v>
    <v>Generic</v>
  </rv>
  <rv s="0">
    <v>805306368</v>
    <v>Rishi Sunak (Prime minister)</v>
    <v>79551c5d-075b-e493-70a2-f5b22a4876e1</v>
    <v>en-US</v>
    <v>Generic</v>
  </rv>
  <rv s="3">
    <v>21</v>
  </rv>
  <rv s="0">
    <v>536870912</v>
    <v>Wales</v>
    <v>b51b24e1-6afb-d525-d360-f2eb5bf3410b</v>
    <v>en-US</v>
    <v>Map</v>
  </rv>
  <rv s="0">
    <v>536870912</v>
    <v>Scotland</v>
    <v>a0377d96-1a18-f843-65ad-adcbc4acdc69</v>
    <v>en-US</v>
    <v>Map</v>
  </rv>
  <rv s="0">
    <v>536870912</v>
    <v>Northern Ireland</v>
    <v>e4b8bc44-385c-e87b-bb7d-b32328f53502</v>
    <v>en-US</v>
    <v>Map</v>
  </rv>
  <rv s="3">
    <v>22</v>
  </rv>
  <rv s="6">
    <v>#VALUE!</v>
    <v>en-US</v>
    <v>b1a5155a-6bb2-4646-8f7c-3e6b3a53c831</v>
    <v>536870912</v>
    <v>1</v>
    <v>71</v>
    <v>29</v>
    <v>United Kingdom</v>
    <v>6</v>
    <v>7</v>
    <v>Map</v>
    <v>8</v>
    <v>72</v>
    <v>GB</v>
    <v>177</v>
    <v>178</v>
    <v>179</v>
    <v>180</v>
    <v>181</v>
    <v>236</v>
    <v>183</v>
    <v>184</v>
    <v>185</v>
    <v>GBP</v>
    <v>The United Kingdom of Great Britain and Northern Ireland, commonly known as the United Kingdom or Britain, is a country in Northwestern Europe, off the coast of the continental mainland. It comprises England, Scotland, Wales, and Northern ...</v>
    <v>186</v>
    <v>187</v>
    <v>188</v>
    <v>189</v>
    <v>190</v>
    <v>191</v>
    <v>192</v>
    <v>193</v>
    <v>194</v>
    <v>195</v>
    <v>236</v>
    <v>250</v>
    <v>199</v>
    <v>200</v>
    <v>201</v>
    <v>36</v>
    <v>202</v>
    <v>United Kingdom</v>
    <v>God Save The King</v>
    <v>203</v>
    <v>United Kingdom of Great Britain and Northern Ireland</v>
    <v>204</v>
    <v>205</v>
    <v>206</v>
    <v>207</v>
    <v>208</v>
    <v>209</v>
    <v>210</v>
    <v>211</v>
    <v>212</v>
    <v>213</v>
    <v>214</v>
    <v>254</v>
    <v>220</v>
    <v>221</v>
    <v>222</v>
    <v>223</v>
    <v>United Kingdom</v>
    <v>224</v>
    <v>mdp/vdpid/242</v>
  </rv>
  <rv s="0">
    <v>536870912</v>
    <v>Spain</v>
    <v>1baf9d59-f443-e9f4-6e49-de048a073e3f</v>
    <v>en-GB</v>
    <v>Map</v>
  </rv>
  <rv s="1">
    <fb>0.52577247440306896</fb>
    <v>31</v>
  </rv>
  <rv s="1">
    <fb>505370</fb>
    <v>10</v>
  </rv>
  <rv s="1">
    <fb>196000</fb>
    <v>10</v>
  </rv>
  <rv s="1">
    <fb>7.9</fb>
    <v>11</v>
  </rv>
  <rv s="1">
    <fb>34</fb>
    <v>32</v>
  </rv>
  <rv s="0">
    <v>536870912</v>
    <v>Madrid</v>
    <v>a497c067-c4c6-4bf4-9a5d-34fd30589bda</v>
    <v>en-GB</v>
    <v>Map</v>
  </rv>
  <rv s="1">
    <fb>244002.18</fb>
    <v>10</v>
  </rv>
  <rv s="1">
    <fb>110.96151904206</fb>
    <v>33</v>
  </rv>
  <rv s="1">
    <fb>6.9953624171701497E-3</fb>
    <v>31</v>
  </rv>
  <rv s="1">
    <fb>5355.9870055822103</fb>
    <v>10</v>
  </rv>
  <rv s="1">
    <fb>1.26</fb>
    <v>11</v>
  </rv>
  <rv s="1">
    <fb>0.36936209528965797</fb>
    <v>31</v>
  </rv>
  <rv s="1">
    <fb>72.955546118337793</fb>
    <v>34</v>
  </rv>
  <rv s="1">
    <fb>1.26</fb>
    <v>35</v>
  </rv>
  <rv s="1">
    <fb>1394116310768.6299</fb>
    <v>36</v>
  </rv>
  <rv s="1">
    <fb>1.0271029</fb>
    <v>31</v>
  </rv>
  <rv s="1">
    <fb>0.88853009999999999</fb>
    <v>31</v>
  </rv>
  <rv s="2">
    <v>8</v>
    <v>8</v>
    <v>92</v>
    <v>6</v>
    <v>0</v>
    <v>Image of Spain</v>
  </rv>
  <rv s="1">
    <fb>2.5</fb>
    <v>34</v>
  </rv>
  <rv s="0">
    <v>805306368</v>
    <v>Iñigo Urkullu (Head of government)</v>
    <v>0d4f30d6-1d60-806b-c22a-e860ba137b27</v>
    <v>en-GB</v>
    <v>Generic</v>
  </rv>
  <rv s="0">
    <v>805306368</v>
    <v>King Felipe VI of Spain (Monarch)</v>
    <v>ec86fb82-ddbc-286a-d1a7-3644682c1efc</v>
    <v>en-GB</v>
    <v>Generic</v>
  </rv>
  <rv s="0">
    <v>805306368</v>
    <v>Pedro Sánchez (Prime Minister)</v>
    <v>9e0d6cf3-f466-7b6f-0a92-aa23020fc120</v>
    <v>en-GB</v>
    <v>Generic</v>
  </rv>
  <rv s="3">
    <v>23</v>
  </rv>
  <rv s="4">
    <v>https://www.bing.com/search?q=spain&amp;form=skydnc</v>
    <v>Learn more on Bing</v>
  </rv>
  <rv s="1">
    <fb>83.334146341463395</fb>
    <v>34</v>
  </rv>
  <rv s="1">
    <fb>797285840000</fb>
    <v>36</v>
  </rv>
  <rv s="1">
    <fb>4</fb>
    <v>34</v>
  </rv>
  <rv s="1">
    <fb>5.6</fb>
    <v>35</v>
  </rv>
  <rv s="3">
    <v>24</v>
  </rv>
  <rv s="1">
    <fb>0.24229018520000001</fb>
    <v>31</v>
  </rv>
  <rv s="1">
    <fb>3.8723000000000001</fb>
    <v>11</v>
  </rv>
  <rv s="1">
    <fb>47076781</fb>
    <v>10</v>
  </rv>
  <rv s="1">
    <fb>0.23399999999999999</fb>
    <v>31</v>
  </rv>
  <rv s="1">
    <fb>0.254</fb>
    <v>31</v>
  </rv>
  <rv s="1">
    <fb>0.41</fb>
    <v>31</v>
  </rv>
  <rv s="1">
    <fb>2.1000000000000001E-2</fb>
    <v>31</v>
  </rv>
  <rv s="1">
    <fb>6.2E-2</fb>
    <v>31</v>
  </rv>
  <rv s="1">
    <fb>0.122</fb>
    <v>31</v>
  </rv>
  <rv s="1">
    <fb>0.17199999999999999</fb>
    <v>31</v>
  </rv>
  <rv s="1">
    <fb>0.57492000579834002</fb>
    <v>31</v>
  </rv>
  <rv s="0">
    <v>536870912</v>
    <v>Galicia</v>
    <v>70c91f08-f55c-f98a-047e-aa9228ed4253</v>
    <v>en-GB</v>
    <v>Map</v>
  </rv>
  <rv s="0">
    <v>536870912</v>
    <v>Asturias</v>
    <v>6880b28a-27ed-46a3-3b3f-93553df34103</v>
    <v>en-GB</v>
    <v>Map</v>
  </rv>
  <rv s="0">
    <v>536870912</v>
    <v>Catalonia</v>
    <v>54afd4ed-d6c4-c6c9-2f8d-10440795b196</v>
    <v>en-GB</v>
    <v>Map</v>
  </rv>
  <rv s="0">
    <v>536870912</v>
    <v>Canary Islands</v>
    <v>e5f4f633-d27e-9012-be27-a85d7ed21999</v>
    <v>en-GB</v>
    <v>Map</v>
  </rv>
  <rv s="0">
    <v>536870912</v>
    <v>Community of Madrid</v>
    <v>854c08ed-f6d7-c812-1a3f-46928ae0597e</v>
    <v>en-GB</v>
    <v>Map</v>
  </rv>
  <rv s="0">
    <v>536870912</v>
    <v>Cantabria</v>
    <v>ff0ffbe3-172a-ecd8-17cd-6f2f89c9d0dd</v>
    <v>en-GB</v>
    <v>Map</v>
  </rv>
  <rv s="0">
    <v>536870912</v>
    <v>Basque Country</v>
    <v>27cbb013-d521-0f66-7c87-67bad92e92f5</v>
    <v>en-GB</v>
    <v>Map</v>
  </rv>
  <rv s="0">
    <v>536870912</v>
    <v>Melilla</v>
    <v>a67b3afb-47dd-d884-afd6-0794c4de12ba</v>
    <v>en-GB</v>
    <v>Map</v>
  </rv>
  <rv s="0">
    <v>536870912</v>
    <v>Extremadura</v>
    <v>60c245e4-f9c9-d637-1ff7-50148c20166f</v>
    <v>en-GB</v>
    <v>Map</v>
  </rv>
  <rv s="0">
    <v>536870912</v>
    <v>Andalusia</v>
    <v>b009454b-b921-1477-fbf3-ea4c66d409b5</v>
    <v>en-GB</v>
    <v>Map</v>
  </rv>
  <rv s="0">
    <v>536870912</v>
    <v>Ceuta</v>
    <v>4575b2d9-4933-9d93-b84d-3080054b3dda</v>
    <v>en-GB</v>
    <v>Map</v>
  </rv>
  <rv s="0">
    <v>536870912</v>
    <v>Province of Castellón</v>
    <v>67094629-aa10-d62a-16d6-0fa9deeb1a43</v>
    <v>en-GB</v>
    <v>Map</v>
  </rv>
  <rv s="0">
    <v>536870912</v>
    <v>Aragon</v>
    <v>66482df7-7a8d-eb53-1b74-7702eb8f6ab7</v>
    <v>en-GB</v>
    <v>Map</v>
  </rv>
  <rv s="0">
    <v>536870912</v>
    <v>Navarre</v>
    <v>bd2c46e0-0dec-2a95-cf06-e23728a2a0ed</v>
    <v>en-GB</v>
    <v>Map</v>
  </rv>
  <rv s="0">
    <v>536870912</v>
    <v>Balearic Islands</v>
    <v>7e327ef9-6826-d495-c6f5-ce9e1568e47a</v>
    <v>en-GB</v>
    <v>Map</v>
  </rv>
  <rv s="0">
    <v>536870912</v>
    <v>Province of León</v>
    <v>2b12d681-c881-a39a-191e-360067079f4e</v>
    <v>en-GB</v>
    <v>Map</v>
  </rv>
  <rv s="0">
    <v>536870912</v>
    <v>Province of Valencia</v>
    <v>75aeab78-6688-6517-939f-4012899c2bda</v>
    <v>en-GB</v>
    <v>Map</v>
  </rv>
  <rv s="0">
    <v>536870912</v>
    <v>Valencian Community</v>
    <v>d1a45f13-aca9-6854-cb23-92573a279216</v>
    <v>en-GB</v>
    <v>Map</v>
  </rv>
  <rv s="0">
    <v>536870912</v>
    <v>Biscay</v>
    <v>4bfafe6b-99a7-ddb4-4646-6c32e5a3f1cb</v>
    <v>en-GB</v>
    <v>Map</v>
  </rv>
  <rv s="0">
    <v>536870912</v>
    <v>Region of Murcia</v>
    <v>e697a468-5c9d-9a42-68ac-b04781a55abd</v>
    <v>en-GB</v>
    <v>Map</v>
  </rv>
  <rv s="0">
    <v>536870912</v>
    <v>Province of Ávila</v>
    <v>545a079a-5aff-1a18-2b7b-a462d93c152d</v>
    <v>en-GB</v>
    <v>Map</v>
  </rv>
  <rv s="0">
    <v>536870912</v>
    <v>Castile and León</v>
    <v>7fc8f34d-7f31-b8c6-34d4-545cb3920adf</v>
    <v>en-GB</v>
    <v>Map</v>
  </rv>
  <rv s="0">
    <v>536870912</v>
    <v>Province of Cáceres</v>
    <v>3a9f24a5-e151-a024-dc89-0bd15fcc2a8b</v>
    <v>en-GB</v>
    <v>Map</v>
  </rv>
  <rv s="0">
    <v>536870912</v>
    <v>Province of Salamanca</v>
    <v>b994b69e-e819-6a99-5f2a-a581d9fcea56</v>
    <v>en-GB</v>
    <v>Map</v>
  </rv>
  <rv s="0">
    <v>536870912</v>
    <v>Province of Barcelona</v>
    <v>b2a3ae51-9710-d8d5-f226-e01e09478534</v>
    <v>en-GB</v>
    <v>Map</v>
  </rv>
  <rv s="0">
    <v>536870912</v>
    <v>Province of Pontevedra</v>
    <v>c1aaaaff-0eb5-0f73-598d-c58391a9f7b0</v>
    <v>en-GB</v>
    <v>Map</v>
  </rv>
  <rv s="0">
    <v>536870912</v>
    <v>Province of A Coruña</v>
    <v>d8fb1e81-3943-afed-8b2e-ae2cdff823be</v>
    <v>en-GB</v>
    <v>Map</v>
  </rv>
  <rv s="0">
    <v>536870912</v>
    <v>Province of Alicante</v>
    <v>87d7b372-751f-e733-6f14-ac80525014a9</v>
    <v>en-GB</v>
    <v>Map</v>
  </rv>
  <rv s="0">
    <v>536870912</v>
    <v>Province of Lugo</v>
    <v>af6d4164-f953-27c3-082c-33c429fec322</v>
    <v>en-GB</v>
    <v>Map</v>
  </rv>
  <rv s="0">
    <v>536870912</v>
    <v>Álava</v>
    <v>8959d0bf-9d98-b288-5500-218f00703dca</v>
    <v>en-GB</v>
    <v>Map</v>
  </rv>
  <rv s="0">
    <v>536870912</v>
    <v>Gipuzkoa</v>
    <v>0732c56a-f22d-470e-f63d-392a2cf0e083</v>
    <v>en-GB</v>
    <v>Map</v>
  </rv>
  <rv s="0">
    <v>536870912</v>
    <v>Province of Lleida</v>
    <v>cd271e37-2d9a-a660-6a8c-0aafb0a0ef8b</v>
    <v>en-GB</v>
    <v>Map</v>
  </rv>
  <rv s="0">
    <v>536870912</v>
    <v>Province of Almería</v>
    <v>6c4ed7e1-933d-021e-cbe6-180ba81bd9c6</v>
    <v>en-GB</v>
    <v>Map</v>
  </rv>
  <rv s="0">
    <v>536870912</v>
    <v>Province of Huelva</v>
    <v>8494cf79-28dd-7fc8-78c1-3d23f9d50c0e</v>
    <v>en-GB</v>
    <v>Map</v>
  </rv>
  <rv s="0">
    <v>536870912</v>
    <v>Province of Girona</v>
    <v>10862bc0-af28-7e3a-6341-2b573f763195</v>
    <v>en-GB</v>
    <v>Map</v>
  </rv>
  <rv s="0">
    <v>536870912</v>
    <v>Province of Córdoba</v>
    <v>51d8fb3a-05ff-9f1f-c573-c4de97128e9f</v>
    <v>en-GB</v>
    <v>Map</v>
  </rv>
  <rv s="0">
    <v>536870912</v>
    <v>Province of Toledo</v>
    <v>9593769e-9524-c7fb-b3b4-1167c424ce82</v>
    <v>en-GB</v>
    <v>Map</v>
  </rv>
  <rv s="0">
    <v>536870912</v>
    <v>Zaragoza</v>
    <v>da720a8f-e35f-3613-9353-280d14021ee4</v>
    <v>en-GB</v>
    <v>Map</v>
  </rv>
  <rv s="0">
    <v>536870912</v>
    <v>Province of Tarragona</v>
    <v>4597b0ff-134e-9771-b6c8-e4f0139c0068</v>
    <v>en-GB</v>
    <v>Map</v>
  </rv>
  <rv s="0">
    <v>536870912</v>
    <v>Province of Albacete</v>
    <v>18c4f8c3-d2c8-c44a-b473-323e3e7de6d0</v>
    <v>en-GB</v>
    <v>Map</v>
  </rv>
  <rv s="0">
    <v>536870912</v>
    <v>Province of Badajoz</v>
    <v>d3262493-a230-ae9f-966a-9daeb967db68</v>
    <v>en-GB</v>
    <v>Map</v>
  </rv>
  <rv s="0">
    <v>536870912</v>
    <v>Province of Ourense</v>
    <v>bc6cca6b-fdac-c4e1-4afc-938d67981cf7</v>
    <v>en-GB</v>
    <v>Map</v>
  </rv>
  <rv s="0">
    <v>536870912</v>
    <v>Province of Cuenca</v>
    <v>b09a8a7a-9a31-9f4a-b2d3-41ce4141dcf1</v>
    <v>en-GB</v>
    <v>Map</v>
  </rv>
  <rv s="3">
    <v>25</v>
  </rv>
  <rv s="1">
    <fb>0.14248211393678101</fb>
    <v>31</v>
  </rv>
  <rv s="3">
    <v>26</v>
  </rv>
  <rv s="1">
    <fb>0.47</fb>
    <v>31</v>
  </rv>
  <rv s="1">
    <fb>0.13958999633789099</fb>
    <v>37</v>
  </rv>
  <rv s="1">
    <fb>37927409</fb>
    <v>10</v>
  </rv>
  <rv s="6">
    <v>#VALUE!</v>
    <v>en-GB</v>
    <v>1baf9d59-f443-e9f4-6e49-de048a073e3f</v>
    <v>536870912</v>
    <v>1</v>
    <v>90</v>
    <v>29</v>
    <v>Spain</v>
    <v>47</v>
    <v>48</v>
    <v>Map</v>
    <v>8</v>
    <v>91</v>
    <v>ES</v>
    <v>257</v>
    <v>258</v>
    <v>259</v>
    <v>260</v>
    <v>261</v>
    <v>262</v>
    <v>263</v>
    <v>264</v>
    <v>265</v>
    <v>EUR</v>
    <v>Spain, or the Kingdom of Spain, is a country in southwestern Europe with parts of territory in the Atlantic Ocean and across the Mediterranean Sea. The largest part of Spain is situated on the Iberian Peninsula; its territory also includes the Canary Islands in the Atlantic Ocean, the Balearic Islands in the Mediterranean Sea, and the autonomous cities of Ceuta and Melilla in Africa. The country's mainland is bordered to the south by Gibraltar; to the south and east by the Mediterranean Sea; to the north by France, Andorra and the Bay of Biscay; and to the west by Portugal and the Atlantic Ocean.</v>
    <v>266</v>
    <v>267</v>
    <v>268</v>
    <v>269</v>
    <v>270</v>
    <v>271</v>
    <v>272</v>
    <v>273</v>
    <v>274</v>
    <v>275</v>
    <v>262</v>
    <v>279</v>
    <v>280</v>
    <v>281</v>
    <v>282</v>
    <v>283</v>
    <v>284</v>
    <v>Spain</v>
    <v>Marcha Real</v>
    <v>285</v>
    <v>Spain</v>
    <v>286</v>
    <v>287</v>
    <v>288</v>
    <v>289</v>
    <v>290</v>
    <v>291</v>
    <v>292</v>
    <v>293</v>
    <v>294</v>
    <v>295</v>
    <v>296</v>
    <v>340</v>
    <v>341</v>
    <v>342</v>
    <v>343</v>
    <v>344</v>
    <v>Spain</v>
    <v>345</v>
    <v>mdp/vdpid/217</v>
  </rv>
  <rv s="1">
    <fb>604.29999999999995</fb>
    <v>10</v>
  </rv>
  <rv s="1">
    <fb>40.416690899999999</fb>
    <v>80</v>
  </rv>
  <rv s="0">
    <v>805306368</v>
    <v>Manuela Carmena (Mayor)</v>
    <v>22b84f13-a006-51f6-9168-1a4d6061ea2f</v>
    <v>en-GB</v>
    <v>Generic</v>
  </rv>
  <rv s="3">
    <v>27</v>
  </rv>
  <rv s="4">
    <v>https://www.bing.com/search?q=madrid+spain&amp;form=skydnc</v>
    <v>Learn more on Bing</v>
  </rv>
  <rv s="1">
    <fb>-3.7003453999999998</fb>
    <v>80</v>
  </rv>
  <rv s="1">
    <fb>3233527</fb>
    <v>10</v>
  </rv>
  <rv s="3">
    <v>28</v>
  </rv>
  <rv s="12">
    <v>#VALUE!</v>
    <v>en-GB</v>
    <v>a497c067-c4c6-4bf4-9a5d-34fd30589bda</v>
    <v>536870912</v>
    <v>1</v>
    <v>96</v>
    <v>97</v>
    <v>Madrid</v>
    <v>47</v>
    <v>79</v>
    <v>Map</v>
    <v>8</v>
    <v>98</v>
    <v>301</v>
    <v>347</v>
    <v>256</v>
    <v>Madrid is the capital and most populous city of Spain. The city has almost 3.4 million inhabitants and a metropolitan area population of approximately 6.7 million. It is the second-largest city in the European Union, and its monocentric metropolitan area is the second-largest in the EU. The municipality covers 604.3 km² geographical area.</v>
    <v>348</v>
    <v>350</v>
    <v>351</v>
    <v>352</v>
    <v>Madrid</v>
    <v>353</v>
    <v>354</v>
    <v>Madrid</v>
    <v>mdp/vdpid/5669357583933112321</v>
  </rv>
  <rv s="0">
    <v>536870912</v>
    <v>Madrid</v>
    <v>a497c067-c4c6-4bf4-9a5d-34fd30589bda</v>
    <v>en-US</v>
    <v>Map</v>
  </rv>
  <rv s="0">
    <v>536870912</v>
    <v>Community of Madrid</v>
    <v>854c08ed-f6d7-c812-1a3f-46928ae0597e</v>
    <v>en-US</v>
    <v>Map</v>
  </rv>
  <rv s="1">
    <fb>604.45510000000002</fb>
    <v>10</v>
  </rv>
  <rv s="0">
    <v>536870912</v>
    <v>Spain</v>
    <v>1baf9d59-f443-e9f4-6e49-de048a073e3f</v>
    <v>en-US</v>
    <v>Map</v>
  </rv>
  <rv s="2">
    <v>9</v>
    <v>8</v>
    <v>99</v>
    <v>7</v>
    <v>0</v>
    <v>Image of Madrid</v>
  </rv>
  <rv s="1">
    <fb>40.416944444444397</fb>
    <v>80</v>
  </rv>
  <rv s="0">
    <v>805306368</v>
    <v>José Luis Martínez-Almeida (Mayor)</v>
    <v>d059f89e-9389-5fff-d365-894d7aefd20e</v>
    <v>en-US</v>
    <v>Generic</v>
  </rv>
  <rv s="3">
    <v>29</v>
  </rv>
  <rv s="1">
    <fb>-3.70333333333333</fb>
    <v>80</v>
  </rv>
  <rv s="1">
    <fb>3332035</fb>
    <v>10</v>
  </rv>
  <rv s="13">
    <v>#VALUE!</v>
    <v>en-US</v>
    <v>a497c067-c4c6-4bf4-9a5d-34fd30589bda</v>
    <v>536870912</v>
    <v>1</v>
    <v>100</v>
    <v>101</v>
    <v>Madrid</v>
    <v>6</v>
    <v>7</v>
    <v>Map</v>
    <v>8</v>
    <v>102</v>
    <v>357</v>
    <v>358</v>
    <v>359</v>
    <v>Madrid is the capital and most populous city of Spain. The city has almost 3.4 million inhabitants and a metropolitan area population of approximately 7 million. It is the second-largest city in the European Union, and its monocentric ...</v>
    <v>360</v>
    <v>361</v>
    <v>363</v>
    <v>351</v>
    <v>364</v>
    <v>Madrid</v>
    <v>365</v>
    <v>Madrid</v>
    <v>mdp/vdpid/5669357583933112321</v>
  </rv>
  <rv s="1">
    <fb>505990</fb>
    <v>10</v>
  </rv>
  <rv s="2">
    <v>10</v>
    <v>8</v>
    <v>103</v>
    <v>7</v>
    <v>0</v>
    <v>Image of Spain</v>
  </rv>
  <rv s="0">
    <v>805306368</v>
    <v>Felipe VI of Spain (Monarch)</v>
    <v>ec86fb82-ddbc-286a-d1a7-3644682c1efc</v>
    <v>en-US</v>
    <v>Generic</v>
  </rv>
  <rv s="0">
    <v>805306368</v>
    <v>Pedro Sánchez (Prime minister)</v>
    <v>9e0d6cf3-f466-7b6f-0a92-aa23020fc120</v>
    <v>en-US</v>
    <v>Generic</v>
  </rv>
  <rv s="3">
    <v>30</v>
  </rv>
  <rv s="3">
    <v>31</v>
  </rv>
  <rv s="1">
    <fb>47415750</fb>
    <v>10</v>
  </rv>
  <rv s="0">
    <v>536870912</v>
    <v>Andalusia</v>
    <v>b009454b-b921-1477-fbf3-ea4c66d409b5</v>
    <v>en-US</v>
    <v>Map</v>
  </rv>
  <rv s="0">
    <v>536870912</v>
    <v>Catalonia</v>
    <v>54afd4ed-d6c4-c6c9-2f8d-10440795b196</v>
    <v>en-US</v>
    <v>Map</v>
  </rv>
  <rv s="0">
    <v>536870912</v>
    <v>Land of Valencia</v>
    <v>d1a45f13-aca9-6854-cb23-92573a279216</v>
    <v>en-US</v>
    <v>Map</v>
  </rv>
  <rv s="0">
    <v>536870912</v>
    <v>Galicia</v>
    <v>70c91f08-f55c-f98a-047e-aa9228ed4253</v>
    <v>en-US</v>
    <v>Map</v>
  </rv>
  <rv s="0">
    <v>536870912</v>
    <v>Castile and León</v>
    <v>7fc8f34d-7f31-b8c6-34d4-545cb3920adf</v>
    <v>en-US</v>
    <v>Map</v>
  </rv>
  <rv s="0">
    <v>536870912</v>
    <v>Basque Autonomous Community</v>
    <v>27cbb013-d521-0f66-7c87-67bad92e92f5</v>
    <v>en-US</v>
    <v>Map</v>
  </rv>
  <rv s="0">
    <v>536870912</v>
    <v>Canary Islands</v>
    <v>e5f4f633-d27e-9012-be27-a85d7ed21999</v>
    <v>en-US</v>
    <v>Map</v>
  </rv>
  <rv s="0">
    <v>536870912</v>
    <v>Castile-La Mancha</v>
    <v>1e79c598-5619-e707-75d9-40410db3c0b2</v>
    <v>en-US</v>
    <v>Map</v>
  </rv>
  <rv s="0">
    <v>536870912</v>
    <v>Region of Murcia</v>
    <v>e697a468-5c9d-9a42-68ac-b04781a55abd</v>
    <v>en-US</v>
    <v>Map</v>
  </rv>
  <rv s="0">
    <v>536870912</v>
    <v>Aragon</v>
    <v>66482df7-7a8d-eb53-1b74-7702eb8f6ab7</v>
    <v>en-US</v>
    <v>Map</v>
  </rv>
  <rv s="0">
    <v>536870912</v>
    <v>Asturias</v>
    <v>6880b28a-27ed-46a3-3b3f-93553df34103</v>
    <v>en-US</v>
    <v>Map</v>
  </rv>
  <rv s="0">
    <v>536870912</v>
    <v>Extremadura</v>
    <v>60c245e4-f9c9-d637-1ff7-50148c20166f</v>
    <v>en-US</v>
    <v>Map</v>
  </rv>
  <rv s="0">
    <v>536870912</v>
    <v>Navarre</v>
    <v>bd2c46e0-0dec-2a95-cf06-e23728a2a0ed</v>
    <v>en-US</v>
    <v>Map</v>
  </rv>
  <rv s="0">
    <v>536870912</v>
    <v>Cantabria</v>
    <v>ff0ffbe3-172a-ecd8-17cd-6f2f89c9d0dd</v>
    <v>en-US</v>
    <v>Map</v>
  </rv>
  <rv s="0">
    <v>536870912</v>
    <v>La Rioja</v>
    <v>c27fd34e-d1ab-5145-cc6e-9d85b07f919e</v>
    <v>en-US</v>
    <v>Map</v>
  </rv>
  <rv s="0">
    <v>536870912</v>
    <v>Ceuta</v>
    <v>4575b2d9-4933-9d93-b84d-3080054b3dda</v>
    <v>en-US</v>
    <v>Map</v>
  </rv>
  <rv s="0">
    <v>536870912</v>
    <v>Melilla</v>
    <v>a67b3afb-47dd-d884-afd6-0794c4de12ba</v>
    <v>en-US</v>
    <v>Map</v>
  </rv>
  <rv s="3">
    <v>32</v>
  </rv>
  <rv s="9">
    <v>#VALUE!</v>
    <v>en-US</v>
    <v>1baf9d59-f443-e9f4-6e49-de048a073e3f</v>
    <v>536870912</v>
    <v>1</v>
    <v>104</v>
    <v>65</v>
    <v>Spain</v>
    <v>6</v>
    <v>7</v>
    <v>Map</v>
    <v>8</v>
    <v>105</v>
    <v>ES</v>
    <v>257</v>
    <v>367</v>
    <v>259</v>
    <v>260</v>
    <v>261</v>
    <v>356</v>
    <v>263</v>
    <v>264</v>
    <v>265</v>
    <v>ESP</v>
    <v>Spain, or the Kingdom of Spain, is a country located in Southwestern Europe, with parts of its territory in the Atlantic Ocean, the Mediterranean Sea and Africa. It is the largest country in Southern Europe and the fourth-most populous European ...</v>
    <v>266</v>
    <v>267</v>
    <v>268</v>
    <v>269</v>
    <v>270</v>
    <v>271</v>
    <v>272</v>
    <v>273</v>
    <v>368</v>
    <v>275</v>
    <v>356</v>
    <v>371</v>
    <v>280</v>
    <v>281</v>
    <v>282</v>
    <v>283</v>
    <v>284</v>
    <v>Spain</v>
    <v>Marcha Real</v>
    <v>372</v>
    <v>Reino de España</v>
    <v>286</v>
    <v>287</v>
    <v>373</v>
    <v>289</v>
    <v>290</v>
    <v>291</v>
    <v>292</v>
    <v>293</v>
    <v>294</v>
    <v>295</v>
    <v>296</v>
    <v>391</v>
    <v>341</v>
    <v>343</v>
    <v>344</v>
    <v>Spain</v>
    <v>345</v>
    <v>mdp/vdpid/217</v>
  </rv>
  <rv s="0">
    <v>536870912</v>
    <v>Germany</v>
    <v>75c62d8e-1449-4e4d-b188-d9e88f878dd9</v>
    <v>en-GB</v>
    <v>Map</v>
  </rv>
  <rv s="1">
    <fb>357022</fb>
    <v>10</v>
  </rv>
  <rv s="0">
    <v>536870912</v>
    <v>Berlin</v>
    <v>42784943-7c23-7672-5527-06f89b965cdf</v>
    <v>en-GB</v>
    <v>Map</v>
  </rv>
  <rv s="2">
    <v>11</v>
    <v>8</v>
    <v>111</v>
    <v>6</v>
    <v>0</v>
    <v>Image of Germany</v>
  </rv>
  <rv s="0">
    <v>805306368</v>
    <v>Olaf Scholz (Chancellor)</v>
    <v>d327207b-5560-1fae-17a8-4bc95203ea8e</v>
    <v>en-GB</v>
    <v>Generic</v>
  </rv>
  <rv s="0">
    <v>805306368</v>
    <v>Peter Altmaier (Minister)</v>
    <v>3d95f70d-7234-720a-54cb-ed3fa7fffd7f</v>
    <v>en-GB</v>
    <v>Generic</v>
  </rv>
  <rv s="0">
    <v>805306368</v>
    <v>Frank-Walter Steinmeier (President)</v>
    <v>a6d595f9-116c-57de-2b35-48e9bde9f83d</v>
    <v>en-GB</v>
    <v>Generic</v>
  </rv>
  <rv s="3">
    <v>33</v>
  </rv>
  <rv s="3">
    <v>34</v>
  </rv>
  <rv s="1">
    <fb>83132799</fb>
    <v>10</v>
  </rv>
  <rv s="0">
    <v>536870912</v>
    <v>Hamburg</v>
    <v>0937ec8c-54f7-94c7-d7b8-0ea8c6cfce6f</v>
    <v>en-GB</v>
    <v>Map</v>
  </rv>
  <rv s="0">
    <v>536870912</v>
    <v>Bavaria</v>
    <v>e4f7e69f-e1bc-189a-d23d-b2ecee6a88d5</v>
    <v>en-GB</v>
    <v>Map</v>
  </rv>
  <rv s="0">
    <v>536870912</v>
    <v>Brandenburg</v>
    <v>c841173c-24ae-1249-8be1-c2ff2ec02111</v>
    <v>en-GB</v>
    <v>Map</v>
  </rv>
  <rv s="0">
    <v>536870912</v>
    <v>Saxony</v>
    <v>db04ed86-d227-952f-dbae-2881e92d2d0a</v>
    <v>en-GB</v>
    <v>Map</v>
  </rv>
  <rv s="0">
    <v>536870912</v>
    <v>Saarland</v>
    <v>077b3058-0078-d492-aee0-52b8d21ee39e</v>
    <v>en-GB</v>
    <v>Map</v>
  </rv>
  <rv s="0">
    <v>536870912</v>
    <v>Schleswig-Holstein</v>
    <v>6dde426c-96c7-18bd-f4e1-b41b7575557a</v>
    <v>en-GB</v>
    <v>Map</v>
  </rv>
  <rv s="0">
    <v>536870912</v>
    <v>North Rhine-Westphalia</v>
    <v>7192ac29-308b-9018-2da7-1d16b5afb233</v>
    <v>en-GB</v>
    <v>Map</v>
  </rv>
  <rv s="0">
    <v>536870912</v>
    <v>Baden-Württemberg</v>
    <v>e4767d1d-15fd-a8bd-1fcd-f8214d3c189f</v>
    <v>en-GB</v>
    <v>Map</v>
  </rv>
  <rv s="0">
    <v>536870912</v>
    <v>Mecklenburg-Vorpommern</v>
    <v>b0adc1b4-6fe2-3ad0-81e1-78c9ba53cedb</v>
    <v>en-GB</v>
    <v>Map</v>
  </rv>
  <rv s="0">
    <v>536870912</v>
    <v>Lower Saxony</v>
    <v>c91589e2-9db8-e9f2-b60d-1000c3502bc2</v>
    <v>en-GB</v>
    <v>Map</v>
  </rv>
  <rv s="0">
    <v>536870912</v>
    <v>Hesse</v>
    <v>90fbe078-3753-40db-ff12-40aa58e76c5f</v>
    <v>en-GB</v>
    <v>Map</v>
  </rv>
  <rv s="0">
    <v>536870912</v>
    <v>Saxony-Anhalt</v>
    <v>6af91c75-020d-7d63-0e2d-ab73f9f73280</v>
    <v>en-GB</v>
    <v>Map</v>
  </rv>
  <rv s="0">
    <v>536870912</v>
    <v>Rhineland-Palatinate</v>
    <v>b2634da1-26f3-4709-d63d-9f9489a33d9c</v>
    <v>en-GB</v>
    <v>Map</v>
  </rv>
  <rv s="0">
    <v>536870912</v>
    <v>Bremen</v>
    <v>70a6262d-6ded-6a1a-8a3d-e24538d50a05</v>
    <v>en-GB</v>
    <v>Map</v>
  </rv>
  <rv s="3">
    <v>35</v>
  </rv>
  <rv s="3">
    <v>36</v>
  </rv>
  <rv s="6">
    <v>#VALUE!</v>
    <v>en-GB</v>
    <v>75c62d8e-1449-4e4d-b188-d9e88f878dd9</v>
    <v>536870912</v>
    <v>1</v>
    <v>110</v>
    <v>29</v>
    <v>Germany</v>
    <v>47</v>
    <v>48</v>
    <v>Map</v>
    <v>8</v>
    <v>30</v>
    <v>DE</v>
    <v>13</v>
    <v>394</v>
    <v>15</v>
    <v>16</v>
    <v>17</v>
    <v>395</v>
    <v>18</v>
    <v>19</v>
    <v>20</v>
    <v>EUR</v>
    <v>Germany, by formality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357,022 square kilometres, with a population of over 83 million within its 16 constituent states. Germany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v>
    <v>21</v>
    <v>22</v>
    <v>23</v>
    <v>24</v>
    <v>25</v>
    <v>26</v>
    <v>27</v>
    <v>28</v>
    <v>396</v>
    <v>30</v>
    <v>395</v>
    <v>400</v>
    <v>33</v>
    <v>34</v>
    <v>35</v>
    <v>36</v>
    <v>37</v>
    <v>Germany</v>
    <v>Deutschlandlied</v>
    <v>401</v>
    <v>Federal Republic of Germany</v>
    <v>38</v>
    <v>39</v>
    <v>402</v>
    <v>41</v>
    <v>42</v>
    <v>43</v>
    <v>44</v>
    <v>45</v>
    <v>46</v>
    <v>47</v>
    <v>48</v>
    <v>417</v>
    <v>64</v>
    <v>418</v>
    <v>66</v>
    <v>67</v>
    <v>Germany</v>
    <v>68</v>
    <v>mdp/vdpid/94</v>
  </rv>
  <rv s="1">
    <fb>891.85</fb>
    <v>10</v>
  </rv>
  <rv s="0">
    <v>805306368</v>
    <v>Franziska Giffey (Mayor)</v>
    <v>0f36a115-cd69-74b0-1ad8-5ee6074d7916</v>
    <v>en-GB</v>
    <v>Generic</v>
  </rv>
  <rv s="3">
    <v>37</v>
  </rv>
  <rv s="1">
    <fb>3769495</fb>
    <v>10</v>
  </rv>
  <rv s="3">
    <v>38</v>
  </rv>
  <rv s="14">
    <v>#VALUE!</v>
    <v>en-GB</v>
    <v>42784943-7c23-7672-5527-06f89b965cdf</v>
    <v>536870912</v>
    <v>1</v>
    <v>114</v>
    <v>115</v>
    <v>Berlin</v>
    <v>47</v>
    <v>79</v>
    <v>Map</v>
    <v>8</v>
    <v>116</v>
    <v>DE-BE</v>
    <v>420</v>
    <v>393</v>
    <v>Berlin is the capital and largest city of Germany by both area and population. Its 3.7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around 6.2 million inhabitants and is Germany's third-largest metropolitan region after the Rhine-Ruhr and Rhine-Main regions. There was an unsuccessful attempt to unify both states in 1996, and despite remaining separate, the two states cooperate on many matters to this day.</v>
    <v>3</v>
    <v>4</v>
    <v>422</v>
    <v>8</v>
    <v>Berlin</v>
    <v>10</v>
    <v>423</v>
    <v>424</v>
    <v>Berlin</v>
    <v>mdp/vdpid/7017957146650214401</v>
  </rv>
  <rv s="0">
    <v>536870912</v>
    <v>Paris</v>
    <v>85584d24-2116-5b98-89f9-5714db931ac6</v>
    <v>en-US</v>
    <v>Map</v>
  </rv>
  <rv s="0">
    <v>536870912</v>
    <v>Metropolitan France</v>
    <v>a50a7b3c-58a6-b52d-98d1-10a1a763403b</v>
    <v>en-US</v>
    <v>Map</v>
  </rv>
  <rv s="1">
    <fb>105.4</fb>
    <v>10</v>
  </rv>
  <rv s="0">
    <v>536870912</v>
    <v>French First Republic</v>
    <v>6b82fc53-2110-cfe7-64fe-f1bb78c06a9c</v>
    <v>en-US</v>
    <v>Map</v>
  </rv>
  <rv s="2">
    <v>12</v>
    <v>8</v>
    <v>117</v>
    <v>7</v>
    <v>0</v>
    <v>Image of Paris</v>
  </rv>
  <rv s="1">
    <fb>48.856666666666698</fb>
    <v>80</v>
  </rv>
  <rv s="0">
    <v>805306368</v>
    <v>Anne Hidalgo (Mayor)</v>
    <v>f26212ed-b25d-e4f8-ecf0-85777b9d38cf</v>
    <v>en-US</v>
    <v>Generic</v>
  </rv>
  <rv s="3">
    <v>39</v>
  </rv>
  <rv s="4">
    <v>https://www.bing.com/search?q=paris+france&amp;form=skydnc</v>
    <v>Learn more on Bing</v>
  </rv>
  <rv s="1">
    <fb>2.35222222222222</fb>
    <v>80</v>
  </rv>
  <rv s="1">
    <fb>2145906</fb>
    <v>10</v>
  </rv>
  <rv s="13">
    <v>#VALUE!</v>
    <v>en-US</v>
    <v>85584d24-2116-5b98-89f9-5714db931ac6</v>
    <v>536870912</v>
    <v>1</v>
    <v>118</v>
    <v>101</v>
    <v>Paris</v>
    <v>6</v>
    <v>7</v>
    <v>Map</v>
    <v>8</v>
    <v>119</v>
    <v>427</v>
    <v>428</v>
    <v>429</v>
    <v>Paris is the capital and largest city of France. With an official estimated population of 2,102,650 residents as of 1 January 2023 in an area of more than 105 km², Paris is the fourth-largest city in the European Union and the 30th most densely ...</v>
    <v>430</v>
    <v>431</v>
    <v>433</v>
    <v>434</v>
    <v>435</v>
    <v>Paris</v>
    <v>436</v>
    <v>Paris</v>
    <v>mdp/vdpid/7012570570818584578</v>
  </rv>
  <rv s="0">
    <v>536870912</v>
    <v>France</v>
    <v>c7bfe2de-4f82-e23c-ae42-8544b5b5c0ea</v>
    <v>en-GB</v>
    <v>Map</v>
  </rv>
  <rv s="1">
    <fb>0.524475441661716</fb>
    <v>31</v>
  </rv>
  <rv s="1">
    <fb>643801</fb>
    <v>10</v>
  </rv>
  <rv s="1">
    <fb>307000</fb>
    <v>10</v>
  </rv>
  <rv s="1">
    <fb>11.3</fb>
    <v>11</v>
  </rv>
  <rv s="1">
    <fb>33</fb>
    <v>32</v>
  </rv>
  <rv s="0">
    <v>536870912</v>
    <v>Paris</v>
    <v>85584d24-2116-5b98-89f9-5714db931ac6</v>
    <v>en-GB</v>
    <v>Map</v>
  </rv>
  <rv s="1">
    <fb>303275.56800000003</fb>
    <v>10</v>
  </rv>
  <rv s="1">
    <fb>110.04856675289</fb>
    <v>33</v>
  </rv>
  <rv s="1">
    <fb>1.1082549228829199E-2</fb>
    <v>31</v>
  </rv>
  <rv s="1">
    <fb>6939.5214736692897</fb>
    <v>10</v>
  </rv>
  <rv s="1">
    <fb>1.88</fb>
    <v>11</v>
  </rv>
  <rv s="1">
    <fb>0.31233278442262596</fb>
    <v>31</v>
  </rv>
  <rv s="1">
    <fb>46.487970872236403</fb>
    <v>34</v>
  </rv>
  <rv s="1">
    <fb>2715518274227.4502</fb>
    <v>36</v>
  </rv>
  <rv s="1">
    <fb>1.0251076000000001</fb>
    <v>31</v>
  </rv>
  <rv s="1">
    <fb>0.65629000000000004</fb>
    <v>31</v>
  </rv>
  <rv s="2">
    <v>13</v>
    <v>8</v>
    <v>121</v>
    <v>7</v>
    <v>0</v>
    <v>Image of France</v>
  </rv>
  <rv s="1">
    <fb>3.4</fb>
    <v>34</v>
  </rv>
  <rv s="0">
    <v>805306368</v>
    <v>Emmanuel Macron (President)</v>
    <v>35be5a56-7a78-6352-b158-60da8f84c858</v>
    <v>en-GB</v>
    <v>Generic</v>
  </rv>
  <rv s="0">
    <v>805306368</v>
    <v>Élisabeth Borne (Prime minister)</v>
    <v>c29b2cc1-1c10-86a9-30a2-9ab14a3d6e89</v>
    <v>en-GB</v>
    <v>Generic</v>
  </rv>
  <rv s="3">
    <v>40</v>
  </rv>
  <rv s="4">
    <v>https://www.bing.com/search?q=france&amp;form=skydnc</v>
    <v>Learn more on Bing</v>
  </rv>
  <rv s="1">
    <fb>82.526829268292701</fb>
    <v>34</v>
  </rv>
  <rv s="1">
    <fb>2365950236659.3599</fb>
    <v>36</v>
  </rv>
  <rv s="1">
    <fb>11.16</fb>
    <v>35</v>
  </rv>
  <rv s="3">
    <v>41</v>
  </rv>
  <rv s="1">
    <fb>6.7968269799999995E-2</fb>
    <v>31</v>
  </rv>
  <rv s="1">
    <fb>3.2671999999999999</fb>
    <v>11</v>
  </rv>
  <rv s="1">
    <fb>67749632</fb>
    <v>10</v>
  </rv>
  <rv s="1">
    <fb>0.21899999999999997</fb>
    <v>31</v>
  </rv>
  <rv s="1">
    <fb>0.25800000000000001</fb>
    <v>31</v>
  </rv>
  <rv s="1">
    <fb>0.4</fb>
    <v>31</v>
  </rv>
  <rv s="1">
    <fb>3.2000000000000001E-2</fb>
    <v>31</v>
  </rv>
  <rv s="1">
    <fb>8.1000000000000003E-2</fb>
    <v>31</v>
  </rv>
  <rv s="1">
    <fb>0.13</fb>
    <v>31</v>
  </rv>
  <rv s="1">
    <fb>0.16899999999999998</fb>
    <v>31</v>
  </rv>
  <rv s="1">
    <fb>0.55125999450683605</fb>
    <v>31</v>
  </rv>
  <rv s="0">
    <v>536870912</v>
    <v>Brittany</v>
    <v>809fb739-638d-2499-95bd-c8e5b10153ee</v>
    <v>en-GB</v>
    <v>Map</v>
  </rv>
  <rv s="0">
    <v>536870912</v>
    <v>Centre-Val de Loire</v>
    <v>6aafd8c4-aba3-0388-62a3-d302e77f40c4</v>
    <v>en-GB</v>
    <v>Map</v>
  </rv>
  <rv s="0">
    <v>536870912</v>
    <v>Corsica</v>
    <v>7dae6ff4-03ba-2162-da4b-d4cf544ad43f</v>
    <v>en-GB</v>
    <v>Map</v>
  </rv>
  <rv s="0">
    <v>536870912</v>
    <v>Île-de-France</v>
    <v>ba200862-fc37-6d22-3434-c6e709faa507</v>
    <v>en-GB</v>
    <v>Map</v>
  </rv>
  <rv s="0">
    <v>536870912</v>
    <v>Pays de la Loire</v>
    <v>a6129a88-a4cd-2b75-1a35-f5d0639f17ae</v>
    <v>en-GB</v>
    <v>Map</v>
  </rv>
  <rv s="0">
    <v>536870912</v>
    <v>Provence-Alpes-Côte d'Azur</v>
    <v>66cd1ae3-f633-45f9-93bd-73ca67bffb25</v>
    <v>en-GB</v>
    <v>Map</v>
  </rv>
  <rv s="0">
    <v>536870912</v>
    <v>Guadeloupe</v>
    <v>56b80aaa-d840-1a73-13ba-70eb9b61a642</v>
    <v>en-GB</v>
    <v>Map</v>
  </rv>
  <rv s="0">
    <v>536870912</v>
    <v>French Guiana</v>
    <v>328feb88-20d1-8674-1574-3ce8cc0bc9e9</v>
    <v>en-GB</v>
    <v>Map</v>
  </rv>
  <rv s="0">
    <v>536870912</v>
    <v>Martinique</v>
    <v>f245adef-ee09-9352-e265-2a287e5eadbe</v>
    <v>en-GB</v>
    <v>Map</v>
  </rv>
  <rv s="0">
    <v>536870912</v>
    <v>Mayotte</v>
    <v>545cc8bc-c211-076d-ee26-d2ff955eb394</v>
    <v>en-GB</v>
    <v>Map</v>
  </rv>
  <rv s="0">
    <v>536870912</v>
    <v>Réunion</v>
    <v>7d1fa0b0-e3d7-d903-d64d-489c03fd0a75</v>
    <v>en-GB</v>
    <v>Map</v>
  </rv>
  <rv s="0">
    <v>536870912</v>
    <v>French Polynesia</v>
    <v>340e15d5-6b74-8497-bbfa-4c1f323f5483</v>
    <v>en-GB</v>
    <v>Map</v>
  </rv>
  <rv s="0">
    <v>536870912</v>
    <v>French Southern and Antarctic Lands</v>
    <v>b9d52319-44ee-bf16-d95f-72397f26ce4a</v>
    <v>en-GB</v>
    <v>Map</v>
  </rv>
  <rv s="0">
    <v>536870912</v>
    <v>New Caledonia</v>
    <v>25b2aeab-b390-d01e-1f7f-90be767bd899</v>
    <v>en-GB</v>
    <v>Map</v>
  </rv>
  <rv s="0">
    <v>536870912</v>
    <v>Saint Barthélemy</v>
    <v>5c5081a9-306e-4f05-73a2-32b95a4b8600</v>
    <v>en-GB</v>
    <v>Map</v>
  </rv>
  <rv s="0">
    <v>536870912</v>
    <v>Saint Pierre and Miquelon</v>
    <v>aa096cf4-a54e-cd44-7204-c28310ca40f4</v>
    <v>en-GB</v>
    <v>Map</v>
  </rv>
  <rv s="0">
    <v>536870912</v>
    <v>Wallis and Futuna</v>
    <v>db8aa235-58e4-9e3d-8799-6839f3d35025</v>
    <v>en-GB</v>
    <v>Map</v>
  </rv>
  <rv s="0">
    <v>536870912</v>
    <v>Grand Est</v>
    <v>e2f60e84-1701-6d84-e960-ba87138e3631</v>
    <v>en-GB</v>
    <v>Map</v>
  </rv>
  <rv s="0">
    <v>536870912</v>
    <v>New Aquitaine</v>
    <v>7955f423-af31-d2e0-f045-b14668178865</v>
    <v>en-GB</v>
    <v>Map</v>
  </rv>
  <rv s="0">
    <v>536870912</v>
    <v>Auvergne-Rhône-Alpes</v>
    <v>b53940d0-b739-faf5-78d1-93f189f878c9</v>
    <v>en-GB</v>
    <v>Map</v>
  </rv>
  <rv s="0">
    <v>536870912</v>
    <v>Bourgogne-Franche-Comté</v>
    <v>4bc8dff1-8d72-5341-f405-63c7be8c6672</v>
    <v>en-GB</v>
    <v>Map</v>
  </rv>
  <rv s="0">
    <v>536870912</v>
    <v>Occitania</v>
    <v>5105d172-dc70-689f-09ab-4163a747508a</v>
    <v>en-GB</v>
    <v>Map</v>
  </rv>
  <rv s="0">
    <v>536870912</v>
    <v>Hauts-de-France</v>
    <v>4eb2d0b0-8845-48d0-9343-9ba3e7fe81a0</v>
    <v>en-GB</v>
    <v>Map</v>
  </rv>
  <rv s="0">
    <v>536870912</v>
    <v>Clipperton Island</v>
    <v>15fb63fc-f501-7360-7d44-f26d1501209e</v>
    <v>en-GB</v>
    <v>Map</v>
  </rv>
  <rv s="3">
    <v>42</v>
  </rv>
  <rv s="1">
    <fb>0.24229980509910898</fb>
    <v>31</v>
  </rv>
  <rv s="1">
    <fb>0.60699999999999998</fb>
    <v>31</v>
  </rv>
  <rv s="1">
    <fb>8.4270000457763714E-2</fb>
    <v>37</v>
  </rv>
  <rv s="1">
    <fb>54123364</fb>
    <v>10</v>
  </rv>
  <rv s="6">
    <v>#VALUE!</v>
    <v>en-GB</v>
    <v>c7bfe2de-4f82-e23c-ae42-8544b5b5c0ea</v>
    <v>536870912</v>
    <v>1</v>
    <v>124</v>
    <v>29</v>
    <v>France</v>
    <v>6</v>
    <v>7</v>
    <v>Map</v>
    <v>8</v>
    <v>125</v>
    <v>FR</v>
    <v>439</v>
    <v>440</v>
    <v>441</v>
    <v>442</v>
    <v>443</v>
    <v>444</v>
    <v>445</v>
    <v>446</v>
    <v>447</v>
    <v>EUR</v>
    <v>France, officially the French Republic, is a country located primarily in Western Europe. It also includes overseas regions and territories in the Americas and the Atlantic, Pacific, and Indian Oceans, giving it one of the largest discontiguous ...</v>
    <v>448</v>
    <v>449</v>
    <v>450</v>
    <v>451</v>
    <v>25</v>
    <v>452</v>
    <v>453</v>
    <v>454</v>
    <v>455</v>
    <v>456</v>
    <v>444</v>
    <v>459</v>
    <v>460</v>
    <v>461</v>
    <v>462</v>
    <v>95</v>
    <v>463</v>
    <v>France</v>
    <v>La Marseillaise</v>
    <v>464</v>
    <v>République française</v>
    <v>465</v>
    <v>466</v>
    <v>467</v>
    <v>468</v>
    <v>469</v>
    <v>470</v>
    <v>471</v>
    <v>472</v>
    <v>473</v>
    <v>474</v>
    <v>475</v>
    <v>500</v>
    <v>501</v>
    <v>65</v>
    <v>502</v>
    <v>503</v>
    <v>France</v>
    <v>504</v>
    <v>mdp/vdpid/84</v>
  </rv>
  <rv s="1">
    <fb>48.856895000000002</fb>
    <v>80</v>
  </rv>
  <rv s="0">
    <v>805306368</v>
    <v>Anne Hidalgo (Mayor)</v>
    <v>f26212ed-b25d-e4f8-ecf0-85777b9d38cf</v>
    <v>en-GB</v>
    <v>Generic</v>
  </rv>
  <rv s="3">
    <v>43</v>
  </rv>
  <rv s="1">
    <fb>2.3508486999999998</fb>
    <v>80</v>
  </rv>
  <rv s="1">
    <fb>2244000</fb>
    <v>10</v>
  </rv>
  <rv s="12">
    <v>#VALUE!</v>
    <v>en-GB</v>
    <v>85584d24-2116-5b98-89f9-5714db931ac6</v>
    <v>536870912</v>
    <v>1</v>
    <v>131</v>
    <v>97</v>
    <v>Paris</v>
    <v>47</v>
    <v>79</v>
    <v>Map</v>
    <v>8</v>
    <v>132</v>
    <v>479</v>
    <v>428</v>
    <v>438</v>
    <v>Paris is the capital and most populous city of France, with an estimated population of 2,165,423 residents in 2019 in an area of more than 105 km², making it the 34th most densely populated city in the world in 2020. Since the 17th century, Paris has been one of the world's major centres of finance, diplomacy, commerce, fashion, gastronomy, science, and arts, and has sometimes been referred to as the capital of the world. The City of Paris is the centre and seat of government of the region and province of Île-de-France, or Paris Region, with an estimated population of 12,997,058 in 2020, or about 18% of the population of France. The Paris Region had a GDP of €709 billion in 2017. According to the Economist Intelligence Unit Worldwide Cost of Living Survey, in 2021 Paris was the city with the second-highest cost of living in the world, tied with Singapore, and after Tel Aviv.</v>
    <v>506</v>
    <v>508</v>
    <v>434</v>
    <v>509</v>
    <v>Paris</v>
    <v>510</v>
    <v>354</v>
    <v>Paris</v>
    <v>mdp/vdpid/7012570570818584578</v>
  </rv>
  <rv s="3">
    <v>44</v>
  </rv>
  <rv s="3">
    <v>45</v>
  </rv>
  <rv s="15">
    <v>{5F126D52-EED8-422D-A901-F5AD6360E110}</v>
    <v>0</v>
    <v>133</v>
    <v>512</v>
    <v>513</v>
  </rv>
</rvData>
</file>

<file path=xl/richData/rdrichvaluestructure.xml><?xml version="1.0" encoding="utf-8"?>
<rvStructures xmlns="http://schemas.microsoft.com/office/spreadsheetml/2017/richdata" count="16">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Image" t="r"/>
    <k n="Leader(s)" t="r"/>
    <k n="LearnMoreOnLink" t="r"/>
    <k n="Name" t="s"/>
    <k n="Official language" t="r"/>
    <k n="Persons per household" t="r"/>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Leader(s)" t="r"/>
    <k n="LearnMoreOnLink" t="r"/>
    <k n="Name" t="s"/>
    <k n="Persons per household" t="r"/>
    <k n="Population" t="r"/>
    <k n="Time zone(s)" t="r"/>
    <k n="UniqueName" t="s"/>
    <k n="VDPID/VSID" t="s"/>
  </s>
  <s t="_datasourcecontainer">
    <k n="%XLUID" t="s"/>
    <k n="_CRID" t="i"/>
    <k n="_Display" t="spb"/>
    <k n="City" t="r"/>
    <k n="Country/Region" t="r"/>
  </s>
</rvStructures>
</file>

<file path=xl/richData/rdsupportingpropertybag.xml><?xml version="1.0" encoding="utf-8"?>
<supportingPropertyBags xmlns="http://schemas.microsoft.com/office/spreadsheetml/2017/richdata2">
  <spbArrays count="11">
    <a count="27">
      <v t="s">%EntityServiceId</v>
      <v t="s">%IsRefreshable</v>
      <v t="s">%EntityCulture</v>
      <v t="s">%EntityId</v>
      <v t="s">_Icon</v>
      <v t="s">_Provider</v>
      <v t="s">_Attribution</v>
      <v t="s">_Display</v>
      <v t="s">Name</v>
      <v t="s">_Format</v>
      <v t="s">Leader(s)</v>
      <v t="s">Country/region</v>
      <v t="s">_SubLabel</v>
      <v t="s">Population</v>
      <v t="s">Area</v>
      <v t="s">Abbreviation</v>
      <v t="s">Official language</v>
      <v t="s">Households</v>
      <v t="s">Housing units</v>
      <v t="s">Persons per household</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Leader(s)</v>
      <v t="s">Country/region</v>
      <v t="s">_SubLabel</v>
      <v t="s">Population</v>
      <v t="s">Area</v>
      <v t="s">Abbreviation</v>
      <v t="s">Households</v>
      <v t="s">Housing units</v>
      <v t="s">Persons per household</v>
      <v t="s">Time zone(s)</v>
      <v t="s">_Flags</v>
      <v t="s">VDPID/VSID</v>
      <v t="s">UniqueName</v>
      <v t="s">_DisplayString</v>
      <v t="s">LearnMoreOnLink</v>
      <v t="s">Description</v>
    </a>
    <a count="5">
      <v t="s">City</v>
      <v t="s">Country/Region</v>
      <v t="s">_CRID</v>
      <v t="s">%XLUID</v>
      <v t="s">_Display</v>
    </a>
  </spbArrays>
  <spbData count="134">
    <spb s="0">
      <v xml:space="preserve">Wikipedia	</v>
      <v xml:space="preserve">CC BY-SA 3.0	</v>
      <v xml:space="preserve">https://en.wikipedia.org/wiki/Berlin	</v>
      <v xml:space="preserve">https://creativecommons.org/licenses/by-sa/3.0	</v>
    </spb>
    <spb s="0">
      <v xml:space="preserve">ergebnisse.zensus2011.de	</v>
      <v xml:space="preserve">	</v>
      <v xml:space="preserve">https://ergebnisse.zensus2011.de/?locale=en#dynTable:statUnit=WOHNUNG;absRel=ANZAHL;ags=01,02,03,04,05,06,07,08,09,10,11,12,13,14,15,16;agsAxis=X;yAxis=ZAHLWOHNGN_HHG	</v>
      <v xml:space="preserve">	</v>
    </spb>
    <spb s="0">
      <v xml:space="preserve">Wikipedia	</v>
      <v xml:space="preserve">CC-BY-SA	</v>
      <v xml:space="preserve">http://en.wikipedia.org/wiki/Berlin	</v>
      <v xml:space="preserve">http://creativecommons.org/licenses/by-sa/3.0/	</v>
    </spb>
    <spb s="1">
      <v>0</v>
      <v>0</v>
      <v>1</v>
      <v>0</v>
      <v>0</v>
      <v>0</v>
      <v>2</v>
      <v>1</v>
      <v>0</v>
      <v>1</v>
    </spb>
    <spb s="2">
      <v>0</v>
      <v>Name</v>
      <v>LearnMoreOnLink</v>
    </spb>
    <spb s="3">
      <v>0</v>
      <v>0</v>
      <v>0</v>
    </spb>
    <spb s="4">
      <v>5</v>
      <v>5</v>
      <v>5</v>
    </spb>
    <spb s="5">
      <v>1</v>
      <v>2</v>
    </spb>
    <spb s="6">
      <v>https://www.bing.com</v>
      <v>https://www.bing.com/th?id=Ga%5Cbing_yt.png&amp;w=100&amp;h=40&amp;c=0&amp;pid=0.1</v>
      <v>Powered by Bing</v>
    </spb>
    <spb s="7">
      <v>square km</v>
      <v>2011</v>
      <v>2022</v>
      <v>2011</v>
      <v>2011</v>
    </spb>
    <spb s="8">
      <v>3</v>
    </spb>
    <spb s="8">
      <v>4</v>
    </spb>
    <spb s="0">
      <v xml:space="preserve">data.worldbank.org	</v>
      <v xml:space="preserve">	</v>
      <v xml:space="preserve">http://data.worldbank.org/indicator/FP.CPI.TOTL	</v>
      <v xml:space="preserve">	</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v>
      <v xml:space="preserve">CC BY-SA 3.0	</v>
      <v xml:space="preserve">https://en.wikipedia.org/wiki/Germany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http://en.wikipedia.org/wiki/Germany	</v>
      <v xml:space="preserve">http://creativecommons.org/licenses/by-sa/3.0/	</v>
    </spb>
    <spb s="0">
      <v xml:space="preserve">Cia	</v>
      <v xml:space="preserve">	</v>
      <v xml:space="preserve">https://www.cia.gov/library/publications/the-world-factbook/geos/gm.html?Transportation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9">
      <v>12</v>
      <v>13</v>
      <v>14</v>
      <v>14</v>
      <v>15</v>
      <v>14</v>
      <v>14</v>
      <v>14</v>
      <v>16</v>
      <v>14</v>
      <v>14</v>
      <v>16</v>
      <v>14</v>
      <v>14</v>
      <v>17</v>
      <v>18</v>
      <v>13</v>
      <v>17</v>
      <v>19</v>
      <v>14</v>
      <v>17</v>
      <v>20</v>
      <v>21</v>
      <v>22</v>
      <v>17</v>
      <v>17</v>
      <v>14</v>
      <v>17</v>
      <v>23</v>
      <v>24</v>
      <v>25</v>
      <v>26</v>
      <v>17</v>
      <v>13</v>
      <v>17</v>
      <v>17</v>
      <v>17</v>
      <v>17</v>
      <v>17</v>
      <v>17</v>
      <v>17</v>
      <v>17</v>
      <v>17</v>
      <v>17</v>
      <v>27</v>
    </spb>
    <spb s="2">
      <v>1</v>
      <v>Name</v>
      <v>LearnMoreOnLink</v>
    </spb>
    <spb s="10">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8">
      <v>5</v>
    </spb>
    <spb s="8">
      <v>6</v>
    </spb>
    <spb s="8">
      <v>7</v>
    </spb>
    <spb s="8">
      <v>8</v>
    </spb>
    <spb s="8">
      <v>9</v>
    </spb>
    <spb s="8">
      <v>10</v>
    </spb>
    <spb s="8">
      <v>11</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CC-BY-SA	</v>
      <v xml:space="preserve">http://en.wikipedia.org/wiki/Portugal	</v>
      <v xml:space="preserve">http://creativecommons.org/licenses/by-sa/3.0/	</v>
    </spb>
    <spb s="0">
      <v xml:space="preserve">Wikipedia	Cia	Wikipedia	travel.state.gov	Sec	</v>
      <v xml:space="preserve">CC-BY-SA		CC-BY-SA			</v>
      <v xml:space="preserve">http://en.wikipedia.org/wiki/Portugal	https://www.cia.gov/library/publications/the-world-factbook/geos/po.html?Transportation	https://en.wikipedia.org/wiki/Portugal	https://travel.state.gov/content/travel/en/international-travel/International-Travel-Country-Information-Pages/Portugal.html	https://www.sec.gov/cgi-bin/browse-edgar?action=getcompany&amp;CIK=0001746278	</v>
      <v xml:space="preserve">http://creativecommons.org/licenses/by-sa/3.0/		http://creativecommons.org/licenses/by-sa/3.0/			</v>
    </spb>
    <spb s="0">
      <v xml:space="preserve">data.worldbank.org	</v>
      <v xml:space="preserve">	</v>
      <v xml:space="preserve">http://data.worldbank.org/indicator/SP.POP.TOTL	</v>
      <v xml:space="preserve">	</v>
    </spb>
    <spb s="0">
      <v xml:space="preserve">Wikipedia	Cia	</v>
      <v xml:space="preserve">CC-BY-SA		</v>
      <v xml:space="preserve">http://en.wikipedia.org/wiki/Portugal	https://www.cia.gov/library/publications/the-world-factbook/geos/po.html?Transportation	</v>
      <v xml:space="preserve">http://creativecommons.org/licenses/by-sa/3.0/		</v>
    </spb>
    <spb s="0">
      <v xml:space="preserve">Wikipedia	Wikipedia	Cia	travel.state.gov	</v>
      <v xml:space="preserve">CC-BY-SA	CC-BY-SA			</v>
      <v xml:space="preserve">http://en.wikipedia.org/wiki/Portugal	http://fr.wikipedia.org/wiki/Portugal	https://www.cia.gov/library/publications/the-world-factbook/geos/po.html?Transportation	https://travel.state.gov/content/travel/en/international-travel/International-Travel-Country-Information-Pages/Portugal.html	</v>
      <v xml:space="preserve">http://creativecommons.org/licenses/by-sa/3.0/	http://creativecommons.org/licenses/by-sa/3.0/			</v>
    </spb>
    <spb s="0">
      <v xml:space="preserve">Cia	</v>
      <v xml:space="preserve">	</v>
      <v xml:space="preserve">https://www.cia.gov/library/publications/the-world-factbook/geos/po.html?Transportation	</v>
      <v xml:space="preserve">	</v>
    </spb>
    <spb s="9">
      <v>12</v>
      <v>38</v>
      <v>39</v>
      <v>40</v>
      <v>15</v>
      <v>41</v>
      <v>40</v>
      <v>39</v>
      <v>39</v>
      <v>42</v>
      <v>43</v>
      <v>39</v>
      <v>39</v>
      <v>39</v>
      <v>44</v>
      <v>18</v>
      <v>38</v>
      <v>44</v>
      <v>19</v>
      <v>39</v>
      <v>44</v>
      <v>20</v>
      <v>21</v>
      <v>22</v>
      <v>44</v>
      <v>44</v>
      <v>43</v>
      <v>44</v>
      <v>23</v>
      <v>24</v>
      <v>25</v>
      <v>26</v>
      <v>44</v>
      <v>38</v>
      <v>44</v>
      <v>44</v>
      <v>44</v>
      <v>44</v>
      <v>44</v>
      <v>44</v>
      <v>44</v>
      <v>44</v>
      <v>44</v>
      <v>44</v>
      <v>27</v>
    </spb>
    <spb s="11">
      <v>0</v>
      <v>0</v>
    </spb>
    <spb s="12">
      <v>5</v>
      <v>5</v>
      <v>46</v>
      <v>5</v>
    </spb>
    <spb s="13">
      <v>1</v>
      <v>2</v>
      <v>12</v>
    </spb>
    <spb s="10">
      <v>2019</v>
      <v>2019</v>
      <v>square km</v>
      <v>per thousand (2018)</v>
      <v>2019</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v>
      <v xml:space="preserve">Public domain	</v>
      <v xml:space="preserve">http://en.wikipedia.org/wiki/Portugal	</v>
      <v xml:space="preserve">http://en.wikipedia.org/wiki/Public_domain	</v>
    </spb>
    <spb s="0">
      <v xml:space="preserve">Wikipedia	Wikipedia	</v>
      <v xml:space="preserve">CC-BY-SA	CC-BY-SA	</v>
      <v xml:space="preserve">http://en.wikipedia.org/wiki/Lisbon	http://fr.wikipedia.org/wiki/Lisbonne	</v>
      <v xml:space="preserve">http://creativecommons.org/licenses/by-sa/3.0/	http://creativecommons.org/licenses/by-sa/3.0/	</v>
    </spb>
    <spb s="0">
      <v xml:space="preserve">Wikipedia	</v>
      <v xml:space="preserve">CC-BY-SA	</v>
      <v xml:space="preserve">http://en.wikipedia.org/wiki/Lisbon	</v>
      <v xml:space="preserve">http://creativecommons.org/licenses/by-sa/3.0/	</v>
    </spb>
    <spb s="0">
      <v xml:space="preserve">Wikipedia	Wikipedia	</v>
      <v xml:space="preserve">CC-BY-SA	CC-BY-SA	</v>
      <v xml:space="preserve">http://en.wikipedia.org/wiki/Lisbon	https://en.wikipedia.org/wiki/Lisbon	</v>
      <v xml:space="preserve">http://creativecommons.org/licenses/by-sa/3.0/	http://creativecommons.org/licenses/by-sa/3.0/	</v>
    </spb>
    <spb s="0">
      <v xml:space="preserve">Wikipedia	Wikipedia	</v>
      <v xml:space="preserve">CC-BY-SA	CC-BY-SA	</v>
      <v xml:space="preserve">http://en.wikipedia.org/wiki/Lisbon	http://es.wikipedia.org/wiki/Lisboa	</v>
      <v xml:space="preserve">http://creativecommons.org/licenses/by-sa/3.0/	http://creativecommons.org/licenses/by-sa/3.0/	</v>
    </spb>
    <spb s="14">
      <v>51</v>
      <v>52</v>
      <v>52</v>
      <v>52</v>
      <v>52</v>
      <v>53</v>
      <v>54</v>
    </spb>
    <spb s="2">
      <v>2</v>
      <v>Name</v>
      <v>LearnMoreOnLink</v>
    </spb>
    <spb s="15">
      <v>5</v>
      <v>5</v>
      <v>46</v>
      <v>5</v>
      <v>5</v>
    </spb>
    <spb s="16">
      <v>square km</v>
      <v>2021</v>
    </spb>
    <spb s="0">
      <v xml:space="preserve">Wikipedia	</v>
      <v xml:space="preserve">CC-BY-SA-3.0	</v>
      <v xml:space="preserve">http://de.wikipedia.org/wiki/Lissabon	</v>
      <v xml:space="preserve">http://creativecommons.org/licenses/by-sa/3.0/	</v>
    </spb>
    <spb s="0">
      <v xml:space="preserve">Wikipedia	</v>
      <v xml:space="preserve">CC BY-SA 3.0	</v>
      <v xml:space="preserve">https://en.wikipedia.org/wiki/Lisbon	</v>
      <v xml:space="preserve">https://creativecommons.org/licenses/by-sa/3.0	</v>
    </spb>
    <spb s="14">
      <v>60</v>
      <v>60</v>
      <v>60</v>
      <v>60</v>
      <v>60</v>
      <v>60</v>
      <v>60</v>
    </spb>
    <spb s="2">
      <v>3</v>
      <v>Name</v>
      <v>LearnMoreOnLink</v>
    </spb>
    <spb s="0">
      <v xml:space="preserve">Wikipedia	</v>
      <v xml:space="preserve">CC BY-SA 3.0	</v>
      <v xml:space="preserve">https://en.wikipedia.org/wiki/Portugal	</v>
      <v xml:space="preserve">https://creativecommons.org/licenses/by-sa/3.0	</v>
    </spb>
    <spb s="9">
      <v>12</v>
      <v>38</v>
      <v>63</v>
      <v>63</v>
      <v>15</v>
      <v>63</v>
      <v>63</v>
      <v>63</v>
      <v>39</v>
      <v>63</v>
      <v>63</v>
      <v>39</v>
      <v>63</v>
      <v>63</v>
      <v>44</v>
      <v>18</v>
      <v>38</v>
      <v>44</v>
      <v>19</v>
      <v>63</v>
      <v>44</v>
      <v>20</v>
      <v>21</v>
      <v>22</v>
      <v>44</v>
      <v>44</v>
      <v>63</v>
      <v>44</v>
      <v>23</v>
      <v>24</v>
      <v>25</v>
      <v>26</v>
      <v>44</v>
      <v>38</v>
      <v>44</v>
      <v>44</v>
      <v>44</v>
      <v>44</v>
      <v>44</v>
      <v>44</v>
      <v>44</v>
      <v>44</v>
      <v>44</v>
      <v>44</v>
      <v>27</v>
    </spb>
    <spb s="2">
      <v>4</v>
      <v>Name</v>
      <v>LearnMoreOnLink</v>
    </spb>
    <spb s="10">
      <v>2019</v>
      <v>2019</v>
      <v>square km</v>
      <v>per thousand (2018)</v>
      <v>2021</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Wikipedia	</v>
      <v xml:space="preserve">CC BY-SA 3.0	</v>
      <v xml:space="preserve">https://en.wikipedia.org/wiki/United_Kingdom	</v>
      <v xml:space="preserve">https://creativecommons.org/licenses/by-sa/3.0	</v>
    </spb>
    <spb s="0">
      <v xml:space="preserve">Wikipedia	</v>
      <v xml:space="preserve">CC-BY-SA	</v>
      <v xml:space="preserve">http://en.wikipedia.org/wiki/United_Kingdom	</v>
      <v xml:space="preserve">http://creativecommons.org/licenses/by-sa/3.0/	</v>
    </spb>
    <spb s="0">
      <v xml:space="preserve">Cia	</v>
      <v xml:space="preserve">	</v>
      <v xml:space="preserve">https://www.cia.gov/library/publications/the-world-factbook/geos/uk.html?Transportation	</v>
      <v xml:space="preserve">	</v>
    </spb>
    <spb s="9">
      <v>12</v>
      <v>67</v>
      <v>68</v>
      <v>68</v>
      <v>15</v>
      <v>68</v>
      <v>68</v>
      <v>68</v>
      <v>69</v>
      <v>68</v>
      <v>68</v>
      <v>69</v>
      <v>68</v>
      <v>68</v>
      <v>70</v>
      <v>18</v>
      <v>67</v>
      <v>70</v>
      <v>19</v>
      <v>68</v>
      <v>70</v>
      <v>20</v>
      <v>21</v>
      <v>22</v>
      <v>70</v>
      <v>70</v>
      <v>68</v>
      <v>70</v>
      <v>23</v>
      <v>24</v>
      <v>25</v>
      <v>26</v>
      <v>70</v>
      <v>67</v>
      <v>70</v>
      <v>70</v>
      <v>70</v>
      <v>70</v>
      <v>70</v>
      <v>70</v>
      <v>70</v>
      <v>70</v>
      <v>70</v>
      <v>70</v>
      <v>27</v>
    </spb>
    <spb s="10">
      <v>2019</v>
      <v>2019</v>
      <v>square km</v>
      <v>per thousand (2018)</v>
      <v>2021</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CC-BY-SA	</v>
      <v xml:space="preserve">http://en.wikipedia.org/wiki/London	</v>
      <v xml:space="preserve">http://creativecommons.org/licenses/by-sa/3.0/	</v>
    </spb>
    <spb s="0">
      <v xml:space="preserve">Wikipedia	Sec	</v>
      <v xml:space="preserve">CC-BY-SA		</v>
      <v xml:space="preserve">http://en.wikipedia.org/wiki/London	https://www.sec.gov/cgi-bin/browse-edgar?action=getcompany&amp;CIK=0001924953	</v>
      <v xml:space="preserve">http://creativecommons.org/licenses/by-sa/3.0/		</v>
    </spb>
    <spb s="0">
      <v xml:space="preserve">Wikipedia	Wikipedia	Sec	</v>
      <v xml:space="preserve">CC-BY-SA	CC-BY-SA		</v>
      <v xml:space="preserve">http://en.wikipedia.org/wiki/London	https://en.wikipedia.org/wiki/London	https://www.sec.gov/cgi-bin/browse-edgar?action=getcompany&amp;CIK=0001924953	</v>
      <v xml:space="preserve">http://creativecommons.org/licenses/by-sa/3.0/	http://creativecommons.org/licenses/by-sa/3.0/		</v>
    </spb>
    <spb s="0">
      <v xml:space="preserve">Wikipedia	Wikidata	Wikipedia	</v>
      <v xml:space="preserve">CC-BY-SA		CC-BY-SA	</v>
      <v xml:space="preserve">http://en.wikipedia.org/wiki/London	https://www.wikidata.org/wiki/Q84	https://en.wikipedia.org/wiki/London	</v>
      <v xml:space="preserve">http://creativecommons.org/licenses/by-sa/3.0/		http://creativecommons.org/licenses/by-sa/3.0/	</v>
    </spb>
    <spb s="17">
      <v>73</v>
      <v>74</v>
      <v>73</v>
      <v>74</v>
      <v>73</v>
      <v>75</v>
      <v>76</v>
      <v>73</v>
    </spb>
    <spb s="2">
      <v>5</v>
      <v>Name</v>
      <v>LearnMoreOnLink</v>
    </spb>
    <spb s="18">
      <v>1</v>
      <v>12</v>
    </spb>
    <spb s="8">
      <v>13</v>
    </spb>
    <spb s="0">
      <v xml:space="preserve">Wikipedia	</v>
      <v xml:space="preserve">CC BY-SA 3.0	</v>
      <v xml:space="preserve">https://en.wikipedia.org/wiki/London	</v>
      <v xml:space="preserve">https://creativecommons.org/licenses/by-sa/3.0	</v>
    </spb>
    <spb s="19">
      <v>81</v>
      <v>81</v>
      <v>81</v>
      <v>81</v>
      <v>81</v>
      <v>81</v>
      <v>81</v>
      <v>81</v>
      <v>81</v>
      <v>81</v>
    </spb>
    <spb s="2">
      <v>6</v>
      <v>Name</v>
      <v>LearnMoreOnLink</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https://www.sec.gov/cgi-bin/browse-edgar?action=getcompany&amp;CIK=0001921938	</v>
      <v xml:space="preserve">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https://www.sec.gov/cgi-bin/browse-edgar?action=getcompany&amp;CIK=0001921938	</v>
      <v xml:space="preserve">http://creativecommons.org/licenses/by-sa/3.0/	http://creativecommons.org/licenses/by-sa/3.0/				</v>
    </spb>
    <spb s="20">
      <v>12</v>
      <v>84</v>
      <v>85</v>
      <v>86</v>
      <v>15</v>
      <v>41</v>
      <v>86</v>
      <v>87</v>
      <v>87</v>
      <v>88</v>
      <v>89</v>
      <v>87</v>
      <v>87</v>
      <v>85</v>
      <v>18</v>
      <v>84</v>
      <v>85</v>
      <v>19</v>
      <v>87</v>
      <v>85</v>
      <v>20</v>
      <v>21</v>
      <v>22</v>
      <v>85</v>
      <v>85</v>
      <v>89</v>
      <v>85</v>
      <v>23</v>
      <v>24</v>
      <v>25</v>
      <v>26</v>
      <v>85</v>
      <v>84</v>
      <v>85</v>
      <v>85</v>
      <v>85</v>
      <v>85</v>
      <v>85</v>
      <v>85</v>
      <v>85</v>
      <v>85</v>
      <v>85</v>
      <v>85</v>
      <v>27</v>
    </spb>
    <spb s="10">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CC0	</v>
      <v xml:space="preserve">http://it.wikipedia.org/wiki/Spagna	</v>
      <v xml:space="preserve">http://creativecommons.org/publicdomain/zero/1.0/deed.en	</v>
    </spb>
    <spb s="0">
      <v xml:space="preserve">Wikipedia	</v>
      <v xml:space="preserve">CC-BY-SA	</v>
      <v xml:space="preserve">http://en.wikipedia.org/wiki/Madrid	</v>
      <v xml:space="preserve">http://creativecommons.org/licenses/by-sa/3.0/	</v>
    </spb>
    <spb s="0">
      <v xml:space="preserve">Wikipedia	croctail.corpwatch.org	Sec	</v>
      <v xml:space="preserve">CC-BY-SA			</v>
      <v xml:space="preserve">http://en.wikipedia.org/wiki/Madrid	http://croctail.corpwatch.org/#cw_225280,cw_225280	https://www.sec.gov/cgi-bin/browse-edgar?action=getcompany&amp;CIK=0001908824	</v>
      <v xml:space="preserve">http://creativecommons.org/licenses/by-sa/3.0/			</v>
    </spb>
    <spb s="0">
      <v xml:space="preserve">Wikipedia	Wikipedia	Wikipedia	Sec	</v>
      <v xml:space="preserve">CC-BY-SA	CC-BY-SA	CC-BY-SA		</v>
      <v xml:space="preserve">http://en.wikipedia.org/wiki/Madrid	http://en.wikipedia.org/wiki/Culture_of_the_Community_of_Madrid	https://en.wikipedia.org/wiki/Madrid	https://www.sec.gov/cgi-bin/browse-edgar?action=getcompany&amp;CIK=0001908824	</v>
      <v xml:space="preserve">http://creativecommons.org/licenses/by-sa/3.0/	http://creativecommons.org/licenses/by-sa/3.0/	http://creativecommons.org/licenses/by-sa/3.0/		</v>
    </spb>
    <spb s="14">
      <v>93</v>
      <v>94</v>
      <v>93</v>
      <v>94</v>
      <v>93</v>
      <v>95</v>
      <v>93</v>
    </spb>
    <spb s="2">
      <v>7</v>
      <v>Name</v>
      <v>LearnMoreOnLink</v>
    </spb>
    <spb s="16">
      <v>square km</v>
      <v>2012</v>
    </spb>
    <spb s="0">
      <v xml:space="preserve">Wikipedia	</v>
      <v xml:space="preserve">CC BY-SA 3.0	</v>
      <v xml:space="preserve">https://en.wikipedia.org/wiki/Madrid	</v>
      <v xml:space="preserve">https://creativecommons.org/licenses/by-sa/3.0	</v>
    </spb>
    <spb s="21">
      <v>99</v>
      <v>99</v>
      <v>99</v>
      <v>99</v>
      <v>99</v>
      <v>99</v>
      <v>99</v>
      <v>99</v>
      <v>99</v>
    </spb>
    <spb s="2">
      <v>8</v>
      <v>Name</v>
      <v>LearnMoreOnLink</v>
    </spb>
    <spb s="16">
      <v>square km</v>
      <v>2023</v>
    </spb>
    <spb s="0">
      <v xml:space="preserve">Wikipedia	</v>
      <v xml:space="preserve">CC BY-SA 3.0	</v>
      <v xml:space="preserve">https://en.wikipedia.org/wiki/Spain	</v>
      <v xml:space="preserve">https://creativecommons.org/licenses/by-sa/3.0	</v>
    </spb>
    <spb s="9">
      <v>12</v>
      <v>84</v>
      <v>103</v>
      <v>103</v>
      <v>15</v>
      <v>103</v>
      <v>103</v>
      <v>103</v>
      <v>87</v>
      <v>103</v>
      <v>103</v>
      <v>87</v>
      <v>103</v>
      <v>103</v>
      <v>85</v>
      <v>18</v>
      <v>84</v>
      <v>85</v>
      <v>19</v>
      <v>103</v>
      <v>85</v>
      <v>20</v>
      <v>21</v>
      <v>22</v>
      <v>85</v>
      <v>85</v>
      <v>103</v>
      <v>85</v>
      <v>23</v>
      <v>24</v>
      <v>25</v>
      <v>26</v>
      <v>85</v>
      <v>84</v>
      <v>85</v>
      <v>85</v>
      <v>85</v>
      <v>85</v>
      <v>85</v>
      <v>85</v>
      <v>85</v>
      <v>85</v>
      <v>85</v>
      <v>85</v>
      <v>27</v>
    </spb>
    <spb s="10">
      <v>2019</v>
      <v>2019</v>
      <v>square km</v>
      <v>per thousand (2018)</v>
      <v>2021</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v>
      <v xml:space="preserve">http://creativecommons.org/licenses/by-sa/3.0/	http://creativecommons.org/licenses/by-sa/3.0/					</v>
    </spb>
    <spb s="0">
      <v xml:space="preserve">Wikipedia	Wikipedia	Wikidata	Cia	ec.europa.eu	travel.state.gov	Sec	</v>
      <v xml:space="preserve">CC-BY-SA	CC-BY-SA						</v>
      <v xml:space="preserve">http://en.wikipedia.org/wiki/Germany	http://fr.wikipedia.org/wiki/Allemagne	https://www.wikidata.org/wiki/Q183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9">
      <v>12</v>
      <v>13</v>
      <v>106</v>
      <v>107</v>
      <v>15</v>
      <v>41</v>
      <v>107</v>
      <v>16</v>
      <v>16</v>
      <v>106</v>
      <v>108</v>
      <v>16</v>
      <v>16</v>
      <v>109</v>
      <v>17</v>
      <v>18</v>
      <v>13</v>
      <v>17</v>
      <v>19</v>
      <v>16</v>
      <v>17</v>
      <v>20</v>
      <v>21</v>
      <v>22</v>
      <v>17</v>
      <v>17</v>
      <v>108</v>
      <v>17</v>
      <v>23</v>
      <v>24</v>
      <v>25</v>
      <v>26</v>
      <v>17</v>
      <v>13</v>
      <v>17</v>
      <v>17</v>
      <v>17</v>
      <v>17</v>
      <v>17</v>
      <v>17</v>
      <v>17</v>
      <v>17</v>
      <v>17</v>
      <v>17</v>
      <v>27</v>
    </spb>
    <spb s="0">
      <v xml:space="preserve">Wikipedia	</v>
      <v xml:space="preserve">Public domain	</v>
      <v xml:space="preserve">http://en.wikipedia.org/wiki/Germany	</v>
      <v xml:space="preserve">http://en.wikipedia.org/wiki/Public_domain	</v>
    </spb>
    <spb s="0">
      <v xml:space="preserve">Wikipedia	Wikidata	ergebnisse.zensus2011.de	Sec	Weathertrends360	</v>
      <v xml:space="preserve">CC-BY-SA					</v>
      <v xml:space="preserve">http://en.wikipedia.org/wiki/Berlin	https://www.wikidata.org/wiki/Q64	https://ergebnisse.zensus2011.de/?locale=en#dynTable:statUnit=WOHNUNG;absRel=ANZAHL;ags=01,02,03,04,05,06,07,08,09,10,11,12,13,14,15,16;agsAxis=X;yAxis=ZAHLWOHNGN_HHG	https://www.sec.gov/cgi-bin/browse-edgar?action=getcompany&amp;CIK=0001869858	https://www.weathertrends360.com/	</v>
      <v xml:space="preserve">http://creativecommons.org/licenses/by-sa/3.0/					</v>
    </spb>
    <spb s="0">
      <v xml:space="preserve">Wikipedia	Wikipedia	ergebnisse.zensus2011.de	Sec	</v>
      <v xml:space="preserve">CC-BY-SA	CC-BY-SA			</v>
      <v xml:space="preserve">http://en.wikipedia.org/wiki/Berlin	https://en.wikipedia.org/wiki/Berlin	https://ergebnisse.zensus2011.de/?locale=en#dynTable:statUnit=WOHNUNG;absRel=ANZAHL;ags=01,02,03,04,05,06,07,08,09,10,11,12,13,14,15,16;agsAxis=X;yAxis=ZAHLWOHNGN_HHG	https://www.sec.gov/cgi-bin/browse-edgar?action=getcompany&amp;CIK=0001869858	</v>
      <v xml:space="preserve">http://creativecommons.org/licenses/by-sa/3.0/	http://creativecommons.org/licenses/by-sa/3.0/			</v>
    </spb>
    <spb s="1">
      <v>2</v>
      <v>112</v>
      <v>1</v>
      <v>2</v>
      <v>112</v>
      <v>2</v>
      <v>2</v>
      <v>1</v>
      <v>113</v>
      <v>1</v>
    </spb>
    <spb s="2">
      <v>9</v>
      <v>Name</v>
      <v>LearnMoreOnLink</v>
    </spb>
    <spb s="7">
      <v>square km</v>
      <v>2011</v>
      <v>2020</v>
      <v>2011</v>
      <v>2011</v>
    </spb>
    <spb s="0">
      <v xml:space="preserve">Wikipedia	</v>
      <v xml:space="preserve">CC BY-SA 3.0	</v>
      <v xml:space="preserve">https://en.wikipedia.org/wiki/Paris	</v>
      <v xml:space="preserve">https://creativecommons.org/licenses/by-sa/3.0	</v>
    </spb>
    <spb s="21">
      <v>117</v>
      <v>117</v>
      <v>117</v>
      <v>117</v>
      <v>117</v>
      <v>117</v>
      <v>117</v>
      <v>117</v>
      <v>117</v>
    </spb>
    <spb s="16">
      <v>square km</v>
      <v>2020</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v>
      <v xml:space="preserve">CC BY-SA 3.0	</v>
      <v xml:space="preserve">https://en.wikipedia.org/wiki/France	</v>
      <v xml:space="preserve">https://creativecommons.org/licenses/by-sa/3.0	</v>
    </spb>
    <spb s="0">
      <v xml:space="preserve">Wikipedia	</v>
      <v xml:space="preserve">CC-BY-SA	</v>
      <v xml:space="preserve">http://en.wikipedia.org/wiki/France	</v>
      <v xml:space="preserve">http://creativecommons.org/licenses/by-sa/3.0/	</v>
    </spb>
    <spb s="0">
      <v xml:space="preserve">Cia	</v>
      <v xml:space="preserve">	</v>
      <v xml:space="preserve">https://www.cia.gov/library/publications/the-world-factbook/geos/fr.html?Transportation	</v>
      <v xml:space="preserve">	</v>
    </spb>
    <spb s="9">
      <v>12</v>
      <v>120</v>
      <v>121</v>
      <v>121</v>
      <v>15</v>
      <v>121</v>
      <v>121</v>
      <v>121</v>
      <v>122</v>
      <v>121</v>
      <v>121</v>
      <v>122</v>
      <v>121</v>
      <v>121</v>
      <v>123</v>
      <v>18</v>
      <v>120</v>
      <v>123</v>
      <v>19</v>
      <v>121</v>
      <v>123</v>
      <v>20</v>
      <v>21</v>
      <v>22</v>
      <v>123</v>
      <v>123</v>
      <v>121</v>
      <v>123</v>
      <v>23</v>
      <v>24</v>
      <v>25</v>
      <v>26</v>
      <v>123</v>
      <v>120</v>
      <v>123</v>
      <v>123</v>
      <v>123</v>
      <v>123</v>
      <v>123</v>
      <v>123</v>
      <v>123</v>
      <v>123</v>
      <v>123</v>
      <v>123</v>
      <v>27</v>
    </spb>
    <spb s="10">
      <v>2019</v>
      <v>2019</v>
      <v>square km</v>
      <v>per thousand (2018)</v>
      <v>2021</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Wikipedia	</v>
      <v xml:space="preserve">CC-BY-SA	CC-BY-SA	</v>
      <v xml:space="preserve">http://en.wikipedia.org/wiki/Paris	http://fr.wikipedia.org/wiki/Paris	</v>
      <v xml:space="preserve">http://creativecommons.org/licenses/by-sa/3.0/	http://creativecommons.org/licenses/by-sa/3.0/	</v>
    </spb>
    <spb s="0">
      <v xml:space="preserve">Wikipedia	Twitter	Sec	Weathertrends360	</v>
      <v xml:space="preserve">CC-BY-SA				</v>
      <v xml:space="preserve">http://en.wikipedia.org/wiki/Paris	https://twitter.com/Paris	https://www.sec.gov/cgi-bin/browse-edgar?action=getcompany&amp;CIK=0001929509	https://www.weathertrends360.com/	</v>
      <v xml:space="preserve">http://creativecommons.org/licenses/by-sa/3.0/				</v>
    </spb>
    <spb s="0">
      <v xml:space="preserve">Wikipedia	</v>
      <v xml:space="preserve">CC-BY-SA	</v>
      <v xml:space="preserve">http://en.wikipedia.org/wiki/Paris	</v>
      <v xml:space="preserve">http://creativecommons.org/licenses/by-sa/3.0/	</v>
    </spb>
    <spb s="0">
      <v xml:space="preserve">Wikipedia	Wikipedia	Sec	</v>
      <v xml:space="preserve">CC-BY-SA	CC-BY-SA		</v>
      <v xml:space="preserve">http://en.wikipedia.org/wiki/Paris	https://en.wikipedia.org/wiki/Paris	https://www.sec.gov/cgi-bin/browse-edgar?action=getcompany&amp;CIK=0001929509	</v>
      <v xml:space="preserve">http://creativecommons.org/licenses/by-sa/3.0/	http://creativecommons.org/licenses/by-sa/3.0/		</v>
    </spb>
    <spb s="0">
      <v xml:space="preserve">Wikipedia	Wikipedia	Wikipedia	Wikidata	Wikipedia	</v>
      <v xml:space="preserve">CC-BY-SA	CC-BY-SA	CC-BY-SA		CC-BY-SA	</v>
      <v xml:space="preserve">http://en.wikipedia.org/wiki/Paris	http://de.wikipedia.org/wiki/Paris	http://fr.wikipedia.org/wiki/Paris	https://www.wikidata.org/wiki/Q90	http://sco.wikipedia.org/wiki/Leet_o_sister_an_pairtner_ceeties_o_Paris	</v>
      <v xml:space="preserve">http://creativecommons.org/licenses/by-sa/3.0/	http://creativecommons.org/licenses/by-sa/3.0/	http://creativecommons.org/licenses/by-sa/3.0/		http://creativecommons.org/licenses/by-sa/3.0/	</v>
    </spb>
    <spb s="22">
      <v>126</v>
      <v>127</v>
      <v>127</v>
      <v>128</v>
      <v>129</v>
      <v>130</v>
    </spb>
    <spb s="16">
      <v>square km</v>
      <v>2015</v>
    </spb>
    <spb s="23">
      <v>10</v>
    </spb>
  </spbData>
</supportingPropertyBags>
</file>

<file path=xl/richData/rdsupportingpropertybagstructure.xml><?xml version="1.0" encoding="utf-8"?>
<spbStructures xmlns="http://schemas.microsoft.com/office/spreadsheetml/2017/richdata2" count="24">
  <s>
    <k n="SourceText" t="s"/>
    <k n="LicenseText" t="s"/>
    <k n="SourceAddress" t="s"/>
    <k n="LicenseAddress" t="s"/>
  </s>
  <s>
    <k n="Area" t="spb"/>
    <k n="Name" t="spb"/>
    <k n="Households" t="spb"/>
    <k n="Population" t="spb"/>
    <k n="UniqueName" t="spb"/>
    <k n="Description" t="spb"/>
    <k n="Abbreviation" t="spb"/>
    <k n="Housing units" t="spb"/>
    <k n="Country/region" t="spb"/>
    <k n="Persons per household"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Households" t="s"/>
    <k n="Population" t="s"/>
    <k n="Housing units" t="s"/>
    <k n="Persons per household" t="s"/>
  </s>
  <s>
    <k n="_Self" t="i"/>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ShowInDotNotation" t="b"/>
    <k n="ShowInAutoComplete" t="b"/>
  </s>
  <s>
    <k n="UniqueName" t="spb"/>
    <k n="VDPID/VSID" t="spb"/>
    <k n="Description" t="spb"/>
    <k n="LearnMoreOnLink" t="spb"/>
  </s>
  <s>
    <k n="Name" t="i"/>
    <k n="Image" t="i"/>
    <k n="Description" t="i"/>
  </s>
  <s>
    <k n="Area" t="spb"/>
    <k n="Name" t="spb"/>
    <k n="Population" t="spb"/>
    <k n="UniqueName" t="spb"/>
    <k n="Description" t="spb"/>
    <k n="Country/region" t="spb"/>
    <k n="Admin Division 1 (State/province/other)" t="spb"/>
  </s>
  <s>
    <k n="UniqueName" t="spb"/>
    <k n="VDPID/VSID" t="spb"/>
    <k n="Description" t="spb"/>
    <k n="Time zone(s)" t="spb"/>
    <k n="LearnMoreOnLink" t="spb"/>
  </s>
  <s>
    <k n="Area" t="s"/>
    <k n="Population" t="s"/>
  </s>
  <s>
    <k n="Area" t="spb"/>
    <k n="Name" t="spb"/>
    <k n="Population" t="spb"/>
    <k n="UniqueName" t="spb"/>
    <k n="Description" t="spb"/>
    <k n="Country/region" t="spb"/>
    <k n="Admin Division 1 (State/province/other)" t="spb"/>
    <k n="Admin Division 2 (County/district/other)" t="spb"/>
  </s>
  <s>
    <k n="Name" t="i"/>
    <k n="Description" t="i"/>
  </s>
  <s>
    <k n="Area" t="spb"/>
    <k n="Name" t="spb"/>
    <k n="Latitude" t="spb"/>
    <k n="Longitude" t="spb"/>
    <k n="Population" t="spb"/>
    <k n="UniqueName" t="spb"/>
    <k n="Description" t="spb"/>
    <k n="Country/region" t="spb"/>
    <k n="Admin Division 1 (State/province/other)" t="spb"/>
    <k n="Admin Division 2 (County/district/other)"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Latitude" t="spb"/>
    <k n="Longitude" t="spb"/>
    <k n="Population" t="spb"/>
    <k n="UniqueName" t="spb"/>
    <k n="Description" t="spb"/>
    <k n="Country/region" t="spb"/>
    <k n="Admin Division 1 (State/province/other)" t="spb"/>
  </s>
  <s>
    <k n="Area" t="spb"/>
    <k n="Name" t="spb"/>
    <k n="UniqueName" t="spb"/>
    <k n="Description" t="spb"/>
    <k n="Country/region" t="spb"/>
    <k n="Admin Division 1 (State/province/other)" t="spb"/>
  </s>
  <s>
    <k n="^Order" t="spba"/>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14" formatCode="0.00%"/>
    </x:dxf>
    <x:dxf>
      <x:numFmt numFmtId="3" formatCode="#,##0"/>
    </x:dxf>
    <x:dxf>
      <x:numFmt numFmtId="2" formatCode="0.00"/>
    </x:dxf>
    <x:dxf>
      <x:numFmt numFmtId="1" formatCode="0"/>
    </x:dxf>
    <x:dxf>
      <x:numFmt numFmtId="4" formatCode="#,##0.00"/>
    </x:dxf>
    <x:dxf>
      <x:numFmt numFmtId="0" formatCode="General"/>
    </x:dxf>
  </dxfs>
  <richProperties>
    <rPr n="IsTitleField" t="b"/>
    <rPr n="IsHeroField" t="b"/>
    <rPr n="NumberFormat" t="s"/>
    <rPr n="RequiresInlineAttribution" t="b"/>
  </richProperties>
  <richStyles>
    <rSty>
      <rpv i="0">1</rpv>
    </rSty>
    <rSty>
      <rpv i="1">1</rpv>
    </rSty>
    <rSty dxfid="1">
      <rpv i="2">#,##0</rpv>
    </rSty>
    <rSty dxfid="2">
      <rpv i="2">0.00</rpv>
    </rSty>
    <rSty dxfid="0">
      <rpv i="2">0.0%</rpv>
    </rSty>
    <rSty dxfid="3">
      <rpv i="2">0</rpv>
    </rSty>
    <rSty dxfid="4">
      <rpv i="2">#,##0.00</rpv>
    </rSty>
    <rSty dxfid="5">
      <rpv i="2">0.0</rpv>
    </rSty>
    <rSty dxfid="5">
      <rpv i="2">_([$$-en-US]* #,##0.00_);_([$$-en-US]* (#,##0.00);_([$$-en-US]* "-"??_);_(@_)</rpv>
    </rSty>
    <rSty dxfid="5">
      <rpv i="2">_([$$-en-US]* #,##0_);_([$$-en-US]* (#,##0);_([$$-en-US]* "-"_);_(@_)</rpv>
    </rSty>
    <rSty dxfid="0"/>
    <rSty>
      <rpv i="3">1</rpv>
    </rSty>
    <rSty dxfid="5">
      <rpv i="2">0.0000</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E7059D3-7ED0-442E-B9F9-78B35407062E}" sourceName="City">
  <pivotTables>
    <pivotTable tabId="10" name="PivotTable8"/>
    <pivotTable tabId="10" name="PivotTable1"/>
    <pivotTable tabId="10" name="PivotTable13"/>
    <pivotTable tabId="10" name="PivotTable2"/>
    <pivotTable tabId="10" name="PivotTable3"/>
    <pivotTable tabId="10" name="PivotTable4"/>
    <pivotTable tabId="10" name="PivotTable5"/>
    <pivotTable tabId="10" name="PivotTable6"/>
    <pivotTable tabId="10" name="PivotTable7"/>
    <pivotTable tabId="10" name="PivotTable9"/>
    <pivotTable tabId="10" name="PivotTable10"/>
  </pivotTables>
  <data>
    <tabular pivotCacheId="783965133">
      <items count="5">
        <i x="3" s="1"/>
        <i x="2" s="1"/>
        <i x="0" s="1"/>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0CB31961-90C5-4317-BB3D-2E527C88B374}" sourceName="Manager">
  <pivotTables>
    <pivotTable tabId="10" name="PivotTable5"/>
    <pivotTable tabId="10" name="PivotTable1"/>
    <pivotTable tabId="10" name="PivotTable13"/>
    <pivotTable tabId="10" name="PivotTable2"/>
    <pivotTable tabId="10" name="PivotTable3"/>
    <pivotTable tabId="10" name="PivotTable4"/>
    <pivotTable tabId="10" name="PivotTable6"/>
    <pivotTable tabId="10" name="PivotTable7"/>
    <pivotTable tabId="10" name="PivotTable8"/>
    <pivotTable tabId="10" name="PivotTable9"/>
    <pivotTable tabId="10" name="PivotTable10"/>
  </pivotTables>
  <data>
    <tabular pivotCacheId="783965133">
      <items count="5">
        <i x="2" s="1"/>
        <i x="1" s="1"/>
        <i x="4"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C92D97FC-AC50-4CFA-95A4-AB41D986426E}" cache="Slicer_City" caption="City" rowHeight="257175"/>
  <slicer name="Manager" xr10:uid="{764173DB-8F37-4859-8A96-5D46B8C09578}" cache="Slicer_Manager" caption="Manag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9D829D92-60FA-4B52-BA94-951AEEEDE9BA}" cache="Slicer_City" caption="City" rowHeight="257175"/>
  <slicer name="Manager 1" xr10:uid="{3429B44D-D213-4C3E-B7CC-ECEDCEF311B0}" cache="Slicer_Manager" caption="Manager"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ED5C045-4360-4DFF-9349-B5F84AA99BC9}" name="Table" displayName="Table" ref="A2:N259" totalsRowShown="0" headerRowDxfId="17">
  <autoFilter ref="A2:N259" xr:uid="{2A501E54-B7DD-4B8B-9366-F4ECF9AF497B}"/>
  <tableColumns count="14">
    <tableColumn id="1" xr3:uid="{67A2D7A8-7345-41AD-8687-C4FFC1AFD24E}" name="Order ID" dataDxfId="16"/>
    <tableColumn id="2" xr3:uid="{62F8D8A7-0C72-49B3-8FBD-6E5436773D7A}" name="Date" dataDxfId="15"/>
    <tableColumn id="3" xr3:uid="{F741790D-FE08-42CD-B5A5-F2D1457FCA34}" name="Product"/>
    <tableColumn id="4" xr3:uid="{FFE934FC-5C8E-4E4F-B920-7E71A21673CF}" name="Price" dataDxfId="14"/>
    <tableColumn id="5" xr3:uid="{C1E5C786-B440-4A45-8674-B930C33A86CE}" name="Quantity" dataDxfId="13"/>
    <tableColumn id="6" xr3:uid="{972D5312-D5B5-41D6-8191-AD108BFF6764}" name="Revenue" dataDxfId="12"/>
    <tableColumn id="7" xr3:uid="{6B19C438-6730-4E97-9024-F247E870D873}" name="Purchase Type" dataDxfId="11"/>
    <tableColumn id="8" xr3:uid="{67D5CEDD-CC0F-436B-B6FE-67E8C3E74752}" name="Payment Method" dataDxfId="10"/>
    <tableColumn id="9" xr3:uid="{3DD4EA12-1394-47C7-82D0-9E3C5A374A01}" name="Manager"/>
    <tableColumn id="10" xr3:uid="{8656281A-7484-438C-998C-B9516E6CAA94}" name="City"/>
    <tableColumn id="11" xr3:uid="{2B9B39C9-76AC-4B00-8A2B-9AEC08FA2912}" name="Country/Region"/>
    <tableColumn id="12" xr3:uid="{9029B552-D551-43C2-950B-433BA8F8F707}" name="Cost" dataDxfId="9">
      <calculatedColumnFormula>_xlfn.XLOOKUP(Table[[#This Row],[Product]],Clean!D:D,Clean!G:G)</calculatedColumnFormula>
    </tableColumn>
    <tableColumn id="13" xr3:uid="{5B8B26C4-75BB-422E-9CF5-F49E40A19834}" name="Total Cost" dataDxfId="8"/>
    <tableColumn id="14" xr3:uid="{FE130961-499F-47EC-926B-93D6134431C7}" name="Profit" dataDxfId="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828420-2A6D-014A-88B1-2BABA3BA0542}" name="Table1" displayName="Table1" ref="B2:M256" totalsRowShown="0" headerRowDxfId="6">
  <autoFilter ref="B2:M256" xr:uid="{CD828420-2A6D-014A-88B1-2BABA3BA0542}"/>
  <tableColumns count="12">
    <tableColumn id="1" xr3:uid="{10C0F244-483F-4A49-B3E1-49B616F196C1}" name="Order ID" dataDxfId="5"/>
    <tableColumn id="2" xr3:uid="{B235E101-74E6-5142-B134-5985F87CF2C6}" name="Date" dataDxfId="4"/>
    <tableColumn id="3" xr3:uid="{088D2698-CC16-384A-AC92-4BBA913E871B}" name="Product"/>
    <tableColumn id="4" xr3:uid="{774386CA-C236-0B40-B729-491CD51B3277}" name="Price" dataDxfId="3"/>
    <tableColumn id="5" xr3:uid="{50AC1BB4-99E7-AC4F-A7F9-302247587674}" name="Quantity" dataDxfId="2"/>
    <tableColumn id="6" xr3:uid="{428F1872-246B-6B47-9CB3-7AC4B776FA81}" name="Cost" dataDxfId="1"/>
    <tableColumn id="7" xr3:uid="{D3D9FF55-4E8A-6542-9CB4-C8C54AEAC563}" name="City"/>
    <tableColumn id="8" xr3:uid="{2CBC5079-34B9-BE47-87E8-44A931B18B57}" name="Country">
      <calculatedColumnFormula array="1">_FV(H3,"Country/region",TRUE)</calculatedColumnFormula>
    </tableColumn>
    <tableColumn id="9" xr3:uid="{9660DC45-78EF-1046-A073-2C01E2E950C1}" name="Purchase Type"/>
    <tableColumn id="10" xr3:uid="{FF607F00-D587-D04B-B4E5-9CAE98EBB849}" name="Payment Method"/>
    <tableColumn id="11" xr3:uid="{ECABAB34-21FD-774F-9BE7-4AB677F2F35E}" name="Manager"/>
    <tableColumn id="12" xr3:uid="{40E4C706-3A34-9640-9136-13AC17F916E2}" name="Revenue" dataDxfId="0">
      <calculatedColumnFormula>Table1[[#This Row],[Price]]*Table1[[#This Row],[Quantity]]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77E48-6FD4-8644-A782-E6B1D9E27C39}">
  <dimension ref="B2:J264"/>
  <sheetViews>
    <sheetView workbookViewId="0"/>
  </sheetViews>
  <sheetFormatPr defaultColWidth="10.625" defaultRowHeight="15.75" x14ac:dyDescent="0.25"/>
  <cols>
    <col min="4" max="4" width="12.375" customWidth="1"/>
    <col min="7" max="7" width="13" bestFit="1" customWidth="1"/>
    <col min="8" max="8" width="15.375" bestFit="1" customWidth="1"/>
    <col min="9" max="9" width="15.125" bestFit="1" customWidth="1"/>
  </cols>
  <sheetData>
    <row r="2" spans="2:10" x14ac:dyDescent="0.25">
      <c r="B2" s="1" t="s">
        <v>0</v>
      </c>
      <c r="C2" s="1" t="s">
        <v>1</v>
      </c>
      <c r="D2" s="1" t="s">
        <v>2</v>
      </c>
      <c r="E2" s="2" t="s">
        <v>3</v>
      </c>
      <c r="F2" s="1" t="s">
        <v>4</v>
      </c>
      <c r="G2" s="1" t="s">
        <v>5</v>
      </c>
      <c r="H2" s="1" t="s">
        <v>6</v>
      </c>
      <c r="I2" s="1" t="s">
        <v>7</v>
      </c>
      <c r="J2" s="1" t="s">
        <v>8</v>
      </c>
    </row>
    <row r="3" spans="2:10" x14ac:dyDescent="0.25">
      <c r="B3" s="3">
        <v>10452</v>
      </c>
      <c r="C3" s="4">
        <v>44872</v>
      </c>
      <c r="D3" t="s">
        <v>9</v>
      </c>
      <c r="E3" s="3">
        <v>3.49</v>
      </c>
      <c r="F3" s="5">
        <v>573.06590257879645</v>
      </c>
      <c r="G3" s="3" t="s">
        <v>10</v>
      </c>
      <c r="H3" s="3" t="s">
        <v>11</v>
      </c>
      <c r="I3" t="s">
        <v>12</v>
      </c>
      <c r="J3" t="s">
        <v>13</v>
      </c>
    </row>
    <row r="4" spans="2:10" x14ac:dyDescent="0.25">
      <c r="B4" s="3">
        <v>10453</v>
      </c>
      <c r="C4" s="4">
        <v>44872</v>
      </c>
      <c r="D4" t="s">
        <v>14</v>
      </c>
      <c r="E4" s="3">
        <v>2.95</v>
      </c>
      <c r="F4" s="5">
        <v>745.7627118644067</v>
      </c>
      <c r="G4" s="3" t="s">
        <v>10</v>
      </c>
      <c r="H4" s="3" t="s">
        <v>11</v>
      </c>
      <c r="I4" t="s">
        <v>15</v>
      </c>
      <c r="J4" t="s">
        <v>16</v>
      </c>
    </row>
    <row r="5" spans="2:10" x14ac:dyDescent="0.25">
      <c r="B5" s="3">
        <v>10454</v>
      </c>
      <c r="C5" s="4">
        <v>44872</v>
      </c>
      <c r="D5" t="s">
        <v>17</v>
      </c>
      <c r="E5" s="3">
        <v>4.99</v>
      </c>
      <c r="F5" s="5">
        <v>200.40080160320639</v>
      </c>
      <c r="G5" s="3" t="s">
        <v>18</v>
      </c>
      <c r="H5" s="3" t="s">
        <v>11</v>
      </c>
      <c r="I5" t="s">
        <v>19</v>
      </c>
      <c r="J5" t="s">
        <v>20</v>
      </c>
    </row>
    <row r="6" spans="2:10" x14ac:dyDescent="0.25">
      <c r="B6" s="3">
        <v>10455</v>
      </c>
      <c r="C6" s="4">
        <v>44873</v>
      </c>
      <c r="D6" t="s">
        <v>21</v>
      </c>
      <c r="E6" s="3">
        <v>12.99</v>
      </c>
      <c r="F6" s="5">
        <v>569.66897613548883</v>
      </c>
      <c r="G6" s="3" t="s">
        <v>18</v>
      </c>
      <c r="H6" s="3" t="s">
        <v>22</v>
      </c>
      <c r="I6" t="s">
        <v>23</v>
      </c>
      <c r="J6" t="s">
        <v>24</v>
      </c>
    </row>
    <row r="7" spans="2:10" x14ac:dyDescent="0.25">
      <c r="B7" s="3">
        <v>10456</v>
      </c>
      <c r="C7" s="4">
        <v>44873</v>
      </c>
      <c r="D7" t="s">
        <v>25</v>
      </c>
      <c r="E7" s="3">
        <v>9.9499999999999993</v>
      </c>
      <c r="F7" s="5">
        <v>201.00502512562818</v>
      </c>
      <c r="G7" s="3" t="s">
        <v>18</v>
      </c>
      <c r="H7" s="3" t="s">
        <v>22</v>
      </c>
      <c r="I7" t="s">
        <v>23</v>
      </c>
      <c r="J7" t="s">
        <v>24</v>
      </c>
    </row>
    <row r="8" spans="2:10" x14ac:dyDescent="0.25">
      <c r="B8" s="3">
        <v>10457</v>
      </c>
      <c r="C8" s="4">
        <v>44873</v>
      </c>
      <c r="D8" t="s">
        <v>9</v>
      </c>
      <c r="E8" s="3">
        <v>3.49</v>
      </c>
      <c r="F8" s="5">
        <v>573.06590257879645</v>
      </c>
      <c r="G8" s="3" t="s">
        <v>18</v>
      </c>
      <c r="H8" s="3" t="s">
        <v>22</v>
      </c>
      <c r="I8" t="s">
        <v>26</v>
      </c>
      <c r="J8" t="s">
        <v>27</v>
      </c>
    </row>
    <row r="9" spans="2:10" x14ac:dyDescent="0.25">
      <c r="B9" s="3">
        <v>10457</v>
      </c>
      <c r="C9" s="4">
        <v>44873</v>
      </c>
      <c r="D9" t="s">
        <v>9</v>
      </c>
      <c r="E9" s="3">
        <v>3.49</v>
      </c>
      <c r="F9" s="5">
        <v>573.06590257879645</v>
      </c>
      <c r="G9" s="3" t="s">
        <v>18</v>
      </c>
      <c r="H9" s="3" t="s">
        <v>22</v>
      </c>
      <c r="I9" t="s">
        <v>26</v>
      </c>
      <c r="J9" t="s">
        <v>27</v>
      </c>
    </row>
    <row r="10" spans="2:10" x14ac:dyDescent="0.25">
      <c r="B10" s="3">
        <v>10459</v>
      </c>
      <c r="C10" s="4">
        <v>44873</v>
      </c>
      <c r="D10" t="s">
        <v>17</v>
      </c>
      <c r="E10" s="3">
        <v>4.99</v>
      </c>
      <c r="F10" s="5">
        <v>200.40080160320639</v>
      </c>
      <c r="G10" s="3" t="s">
        <v>18</v>
      </c>
      <c r="H10" s="3" t="s">
        <v>22</v>
      </c>
      <c r="I10" t="s">
        <v>23</v>
      </c>
      <c r="J10" t="s">
        <v>24</v>
      </c>
    </row>
    <row r="11" spans="2:10" x14ac:dyDescent="0.25">
      <c r="B11" s="3">
        <v>10460</v>
      </c>
      <c r="C11" s="4">
        <v>44874</v>
      </c>
      <c r="D11" t="s">
        <v>21</v>
      </c>
      <c r="E11" s="3">
        <v>12.99</v>
      </c>
      <c r="F11" s="5">
        <v>554.27251732101615</v>
      </c>
      <c r="G11" s="3" t="s">
        <v>18</v>
      </c>
      <c r="H11" s="3" t="s">
        <v>22</v>
      </c>
      <c r="I11" t="s">
        <v>28</v>
      </c>
      <c r="J11" t="s">
        <v>27</v>
      </c>
    </row>
    <row r="12" spans="2:10" x14ac:dyDescent="0.25">
      <c r="B12" s="3">
        <v>10461</v>
      </c>
      <c r="C12" s="4">
        <v>44874</v>
      </c>
      <c r="D12" t="s">
        <v>25</v>
      </c>
      <c r="E12" s="3">
        <v>9.9499999999999993</v>
      </c>
      <c r="F12" s="5">
        <v>201.00502512562818</v>
      </c>
      <c r="G12" s="3" t="s">
        <v>18</v>
      </c>
      <c r="H12" s="3" t="s">
        <v>22</v>
      </c>
      <c r="I12" t="s">
        <v>28</v>
      </c>
      <c r="J12" t="s">
        <v>27</v>
      </c>
    </row>
    <row r="13" spans="2:10" x14ac:dyDescent="0.25">
      <c r="B13" s="3">
        <v>10462</v>
      </c>
      <c r="C13" s="4">
        <v>44874</v>
      </c>
      <c r="D13" t="s">
        <v>9</v>
      </c>
      <c r="E13" s="3">
        <v>3.49</v>
      </c>
      <c r="F13" s="5">
        <v>573.06590257879645</v>
      </c>
      <c r="G13" s="3" t="s">
        <v>18</v>
      </c>
      <c r="H13" s="3" t="s">
        <v>22</v>
      </c>
      <c r="I13" t="s">
        <v>29</v>
      </c>
      <c r="J13" t="s">
        <v>27</v>
      </c>
    </row>
    <row r="14" spans="2:10" x14ac:dyDescent="0.25">
      <c r="B14" s="3">
        <v>10463</v>
      </c>
      <c r="C14" s="4">
        <v>44874</v>
      </c>
      <c r="D14" t="s">
        <v>14</v>
      </c>
      <c r="E14" s="3">
        <v>2.95</v>
      </c>
      <c r="F14" s="5">
        <v>677.96610169491521</v>
      </c>
      <c r="G14" s="3" t="s">
        <v>18</v>
      </c>
      <c r="H14" s="3" t="s">
        <v>22</v>
      </c>
      <c r="I14" t="s">
        <v>29</v>
      </c>
      <c r="J14" t="s">
        <v>27</v>
      </c>
    </row>
    <row r="15" spans="2:10" x14ac:dyDescent="0.25">
      <c r="B15" s="3">
        <v>10464</v>
      </c>
      <c r="C15" s="4">
        <v>44874</v>
      </c>
      <c r="D15" t="s">
        <v>17</v>
      </c>
      <c r="E15" s="3">
        <v>4.99</v>
      </c>
      <c r="F15" s="5">
        <v>200.40080160320639</v>
      </c>
      <c r="G15" s="3" t="s">
        <v>18</v>
      </c>
      <c r="H15" s="3" t="s">
        <v>22</v>
      </c>
      <c r="I15" t="s">
        <v>30</v>
      </c>
      <c r="J15" t="s">
        <v>27</v>
      </c>
    </row>
    <row r="16" spans="2:10" x14ac:dyDescent="0.25">
      <c r="B16" s="3">
        <v>10465</v>
      </c>
      <c r="C16" s="4">
        <v>44875</v>
      </c>
      <c r="D16" t="s">
        <v>21</v>
      </c>
      <c r="E16" s="3">
        <v>12.99</v>
      </c>
      <c r="F16" s="5">
        <v>554.27251732101615</v>
      </c>
      <c r="G16" s="3" t="s">
        <v>18</v>
      </c>
      <c r="H16" s="3" t="s">
        <v>22</v>
      </c>
      <c r="I16" t="s">
        <v>31</v>
      </c>
      <c r="J16" t="s">
        <v>16</v>
      </c>
    </row>
    <row r="17" spans="2:10" x14ac:dyDescent="0.25">
      <c r="B17" s="3">
        <v>10466</v>
      </c>
      <c r="C17" s="4">
        <v>44875</v>
      </c>
      <c r="D17" t="s">
        <v>25</v>
      </c>
      <c r="E17" s="3">
        <v>9.9499999999999993</v>
      </c>
      <c r="F17" s="5">
        <v>201.00502512562818</v>
      </c>
      <c r="G17" s="3" t="s">
        <v>18</v>
      </c>
      <c r="H17" s="3" t="s">
        <v>22</v>
      </c>
      <c r="I17" t="s">
        <v>31</v>
      </c>
      <c r="J17" t="s">
        <v>16</v>
      </c>
    </row>
    <row r="18" spans="2:10" x14ac:dyDescent="0.25">
      <c r="B18" s="3">
        <v>10467</v>
      </c>
      <c r="C18" s="4">
        <v>44875</v>
      </c>
      <c r="D18" t="s">
        <v>9</v>
      </c>
      <c r="E18" s="3">
        <v>3.49</v>
      </c>
      <c r="F18" s="5">
        <v>573.06590257879645</v>
      </c>
      <c r="G18" s="3" t="s">
        <v>18</v>
      </c>
      <c r="H18" s="3" t="s">
        <v>22</v>
      </c>
      <c r="I18" t="s">
        <v>31</v>
      </c>
      <c r="J18" t="s">
        <v>16</v>
      </c>
    </row>
    <row r="19" spans="2:10" x14ac:dyDescent="0.25">
      <c r="B19" s="3">
        <v>10468</v>
      </c>
      <c r="C19" s="4">
        <v>44875</v>
      </c>
      <c r="D19" t="s">
        <v>14</v>
      </c>
      <c r="E19" s="3">
        <v>2.95</v>
      </c>
      <c r="F19" s="5">
        <v>677.96610169491521</v>
      </c>
      <c r="G19" s="3" t="s">
        <v>18</v>
      </c>
      <c r="H19" s="3" t="s">
        <v>22</v>
      </c>
      <c r="I19" t="s">
        <v>15</v>
      </c>
      <c r="J19" t="s">
        <v>16</v>
      </c>
    </row>
    <row r="20" spans="2:10" x14ac:dyDescent="0.25">
      <c r="B20" s="3">
        <v>10468</v>
      </c>
      <c r="C20" s="4">
        <v>44875</v>
      </c>
      <c r="D20" t="s">
        <v>14</v>
      </c>
      <c r="E20" s="3">
        <v>2.95</v>
      </c>
      <c r="F20" s="5">
        <v>677.96610169491521</v>
      </c>
      <c r="G20" s="3" t="s">
        <v>18</v>
      </c>
      <c r="H20" s="3" t="s">
        <v>22</v>
      </c>
      <c r="I20" t="s">
        <v>15</v>
      </c>
      <c r="J20" t="s">
        <v>16</v>
      </c>
    </row>
    <row r="21" spans="2:10" x14ac:dyDescent="0.25">
      <c r="B21" s="3">
        <v>10470</v>
      </c>
      <c r="C21" s="4">
        <v>44876</v>
      </c>
      <c r="D21" t="s">
        <v>21</v>
      </c>
      <c r="E21" s="3">
        <v>12.99</v>
      </c>
      <c r="F21" s="5">
        <v>554.27251732101615</v>
      </c>
      <c r="G21" s="3" t="s">
        <v>18</v>
      </c>
      <c r="H21" s="3" t="s">
        <v>22</v>
      </c>
      <c r="I21" t="s">
        <v>15</v>
      </c>
      <c r="J21" t="s">
        <v>16</v>
      </c>
    </row>
    <row r="22" spans="2:10" x14ac:dyDescent="0.25">
      <c r="B22" s="3">
        <v>10471</v>
      </c>
      <c r="C22" s="4">
        <v>44876</v>
      </c>
      <c r="D22" t="s">
        <v>25</v>
      </c>
      <c r="E22" s="3">
        <v>9.9499999999999993</v>
      </c>
      <c r="F22" s="5">
        <v>201.00502512562818</v>
      </c>
      <c r="G22" s="3" t="s">
        <v>18</v>
      </c>
      <c r="H22" s="3" t="s">
        <v>22</v>
      </c>
      <c r="I22" t="s">
        <v>15</v>
      </c>
      <c r="J22" t="s">
        <v>16</v>
      </c>
    </row>
    <row r="23" spans="2:10" x14ac:dyDescent="0.25">
      <c r="B23" s="3">
        <v>10472</v>
      </c>
      <c r="C23" s="4">
        <v>44876</v>
      </c>
      <c r="D23" t="s">
        <v>9</v>
      </c>
      <c r="E23" s="3">
        <v>3.49</v>
      </c>
      <c r="F23" s="5">
        <v>630.3724928366762</v>
      </c>
      <c r="G23" s="3" t="s">
        <v>18</v>
      </c>
      <c r="H23" s="3" t="s">
        <v>22</v>
      </c>
      <c r="I23" t="s">
        <v>32</v>
      </c>
      <c r="J23" t="s">
        <v>16</v>
      </c>
    </row>
    <row r="24" spans="2:10" x14ac:dyDescent="0.25">
      <c r="B24" s="3">
        <v>10473</v>
      </c>
      <c r="C24" s="4">
        <v>44876</v>
      </c>
      <c r="D24" t="s">
        <v>14</v>
      </c>
      <c r="E24" s="3">
        <v>2.95</v>
      </c>
      <c r="F24" s="5">
        <v>677.96610169491521</v>
      </c>
      <c r="G24" s="3" t="s">
        <v>18</v>
      </c>
      <c r="H24" s="3" t="s">
        <v>22</v>
      </c>
      <c r="I24" t="s">
        <v>15</v>
      </c>
      <c r="J24" t="s">
        <v>16</v>
      </c>
    </row>
    <row r="25" spans="2:10" x14ac:dyDescent="0.25">
      <c r="B25" s="3">
        <v>10474</v>
      </c>
      <c r="C25" s="4">
        <v>44876</v>
      </c>
      <c r="D25" t="s">
        <v>17</v>
      </c>
      <c r="E25" s="3">
        <v>4.99</v>
      </c>
      <c r="F25" s="5">
        <v>200.40080160320639</v>
      </c>
      <c r="G25" s="3" t="s">
        <v>18</v>
      </c>
      <c r="H25" s="3" t="s">
        <v>22</v>
      </c>
      <c r="I25" t="s">
        <v>15</v>
      </c>
      <c r="J25" t="s">
        <v>16</v>
      </c>
    </row>
    <row r="26" spans="2:10" x14ac:dyDescent="0.25">
      <c r="B26" s="3">
        <v>10475</v>
      </c>
      <c r="C26" s="4">
        <v>44877</v>
      </c>
      <c r="D26" t="s">
        <v>21</v>
      </c>
      <c r="E26" s="3">
        <v>12.99</v>
      </c>
      <c r="F26" s="5">
        <v>523.47959969207079</v>
      </c>
      <c r="G26" s="3" t="s">
        <v>18</v>
      </c>
      <c r="H26" s="3" t="s">
        <v>22</v>
      </c>
      <c r="I26" t="s">
        <v>15</v>
      </c>
      <c r="J26" t="s">
        <v>16</v>
      </c>
    </row>
    <row r="27" spans="2:10" x14ac:dyDescent="0.25">
      <c r="B27" s="3">
        <v>10476</v>
      </c>
      <c r="C27" s="4">
        <v>44877</v>
      </c>
      <c r="D27" t="s">
        <v>25</v>
      </c>
      <c r="E27" s="3">
        <v>9.9499999999999993</v>
      </c>
      <c r="F27" s="5">
        <v>201.00502512562818</v>
      </c>
      <c r="G27" s="3" t="s">
        <v>18</v>
      </c>
      <c r="H27" s="3" t="s">
        <v>22</v>
      </c>
      <c r="I27" t="s">
        <v>31</v>
      </c>
      <c r="J27" t="s">
        <v>16</v>
      </c>
    </row>
    <row r="28" spans="2:10" x14ac:dyDescent="0.25">
      <c r="B28" s="3">
        <v>10477</v>
      </c>
      <c r="C28" s="4">
        <v>44877</v>
      </c>
      <c r="D28" t="s">
        <v>9</v>
      </c>
      <c r="E28" s="3">
        <v>3.49</v>
      </c>
      <c r="F28" s="5">
        <v>630.3724928366762</v>
      </c>
      <c r="G28" s="3" t="s">
        <v>18</v>
      </c>
      <c r="H28" s="3" t="s">
        <v>22</v>
      </c>
      <c r="I28" t="s">
        <v>33</v>
      </c>
      <c r="J28" t="s">
        <v>16</v>
      </c>
    </row>
    <row r="29" spans="2:10" x14ac:dyDescent="0.25">
      <c r="B29" s="3">
        <v>10478</v>
      </c>
      <c r="C29" s="4">
        <v>44877</v>
      </c>
      <c r="D29" t="s">
        <v>14</v>
      </c>
      <c r="E29" s="3">
        <v>2.95</v>
      </c>
      <c r="F29" s="5">
        <v>677.96610169491521</v>
      </c>
      <c r="G29" s="3" t="s">
        <v>18</v>
      </c>
      <c r="H29" s="3" t="s">
        <v>22</v>
      </c>
      <c r="I29" t="s">
        <v>31</v>
      </c>
      <c r="J29" t="s">
        <v>16</v>
      </c>
    </row>
    <row r="30" spans="2:10" x14ac:dyDescent="0.25">
      <c r="B30" s="3">
        <v>10479</v>
      </c>
      <c r="C30" s="4">
        <v>44877</v>
      </c>
      <c r="D30" t="s">
        <v>17</v>
      </c>
      <c r="E30" s="3">
        <v>4.99</v>
      </c>
      <c r="F30" s="5">
        <v>200.40080160320639</v>
      </c>
      <c r="G30" s="3" t="s">
        <v>18</v>
      </c>
      <c r="H30" s="3" t="s">
        <v>22</v>
      </c>
      <c r="I30" t="s">
        <v>34</v>
      </c>
      <c r="J30" t="s">
        <v>16</v>
      </c>
    </row>
    <row r="31" spans="2:10" x14ac:dyDescent="0.25">
      <c r="B31" s="3">
        <v>10480</v>
      </c>
      <c r="C31" s="4">
        <v>44878</v>
      </c>
      <c r="D31" t="s">
        <v>21</v>
      </c>
      <c r="E31" s="3">
        <v>12.99</v>
      </c>
      <c r="F31" s="5">
        <v>508.08314087759817</v>
      </c>
      <c r="G31" s="3" t="s">
        <v>18</v>
      </c>
      <c r="H31" s="3" t="s">
        <v>22</v>
      </c>
      <c r="I31" t="s">
        <v>31</v>
      </c>
      <c r="J31" t="s">
        <v>16</v>
      </c>
    </row>
    <row r="32" spans="2:10" x14ac:dyDescent="0.25">
      <c r="B32" s="3">
        <v>10481</v>
      </c>
      <c r="C32" s="4">
        <v>44878</v>
      </c>
      <c r="D32" t="s">
        <v>25</v>
      </c>
      <c r="E32" s="3">
        <v>9.9499999999999993</v>
      </c>
      <c r="F32" s="5">
        <v>201.00502512562818</v>
      </c>
      <c r="G32" s="3" t="s">
        <v>18</v>
      </c>
      <c r="H32" s="3" t="s">
        <v>22</v>
      </c>
      <c r="I32" t="s">
        <v>31</v>
      </c>
      <c r="J32" t="s">
        <v>16</v>
      </c>
    </row>
    <row r="33" spans="2:10" x14ac:dyDescent="0.25">
      <c r="B33" s="3">
        <v>10482</v>
      </c>
      <c r="C33" s="4">
        <v>44878</v>
      </c>
      <c r="D33" t="s">
        <v>9</v>
      </c>
      <c r="E33" s="3">
        <v>25.5</v>
      </c>
      <c r="F33" s="5">
        <v>630.3724928366762</v>
      </c>
      <c r="G33" s="3" t="s">
        <v>18</v>
      </c>
      <c r="H33" s="3" t="s">
        <v>22</v>
      </c>
      <c r="I33" t="s">
        <v>35</v>
      </c>
      <c r="J33" t="s">
        <v>20</v>
      </c>
    </row>
    <row r="34" spans="2:10" x14ac:dyDescent="0.25">
      <c r="B34" s="3">
        <v>10483</v>
      </c>
      <c r="C34" s="4">
        <v>44878</v>
      </c>
      <c r="D34" t="s">
        <v>14</v>
      </c>
      <c r="E34" s="3">
        <v>33.22</v>
      </c>
      <c r="F34" s="5">
        <v>677.96610169491521</v>
      </c>
      <c r="G34" s="3" t="s">
        <v>18</v>
      </c>
      <c r="H34" s="3" t="s">
        <v>22</v>
      </c>
      <c r="I34" t="s">
        <v>19</v>
      </c>
      <c r="J34" t="s">
        <v>20</v>
      </c>
    </row>
    <row r="35" spans="2:10" x14ac:dyDescent="0.25">
      <c r="B35" s="3">
        <v>10484</v>
      </c>
      <c r="C35" s="4">
        <v>44878</v>
      </c>
      <c r="D35" t="s">
        <v>17</v>
      </c>
      <c r="E35" s="3">
        <v>21.44</v>
      </c>
      <c r="F35" s="5">
        <v>200.40080160320639</v>
      </c>
      <c r="G35" s="3" t="s">
        <v>18</v>
      </c>
      <c r="H35" s="3" t="s">
        <v>22</v>
      </c>
      <c r="I35" t="s">
        <v>19</v>
      </c>
      <c r="J35" t="s">
        <v>20</v>
      </c>
    </row>
    <row r="36" spans="2:10" x14ac:dyDescent="0.25">
      <c r="B36" s="3">
        <v>10485</v>
      </c>
      <c r="C36" s="4">
        <v>44879</v>
      </c>
      <c r="D36" t="s">
        <v>21</v>
      </c>
      <c r="E36" s="3">
        <v>27.99</v>
      </c>
      <c r="F36" s="5">
        <v>523.47959969207079</v>
      </c>
      <c r="G36" s="3" t="s">
        <v>18</v>
      </c>
      <c r="H36" s="3" t="s">
        <v>22</v>
      </c>
      <c r="I36" t="s">
        <v>19</v>
      </c>
      <c r="J36" t="s">
        <v>20</v>
      </c>
    </row>
    <row r="37" spans="2:10" x14ac:dyDescent="0.25">
      <c r="B37" s="3">
        <v>10486</v>
      </c>
      <c r="C37" s="4">
        <v>44879</v>
      </c>
      <c r="D37" t="s">
        <v>25</v>
      </c>
      <c r="E37" s="3">
        <v>29.05</v>
      </c>
      <c r="F37" s="5">
        <v>201.00502512562818</v>
      </c>
      <c r="G37" s="3" t="s">
        <v>18</v>
      </c>
      <c r="H37" s="3" t="s">
        <v>22</v>
      </c>
      <c r="I37" t="s">
        <v>19</v>
      </c>
      <c r="J37" t="s">
        <v>20</v>
      </c>
    </row>
    <row r="38" spans="2:10" x14ac:dyDescent="0.25">
      <c r="B38" s="3">
        <v>10487</v>
      </c>
      <c r="C38" s="4">
        <v>44879</v>
      </c>
      <c r="D38" t="s">
        <v>9</v>
      </c>
      <c r="E38" s="3">
        <v>3.49</v>
      </c>
      <c r="F38" s="5">
        <v>630.3724928366762</v>
      </c>
      <c r="G38" s="3" t="s">
        <v>18</v>
      </c>
      <c r="H38" s="3" t="s">
        <v>22</v>
      </c>
      <c r="I38" t="s">
        <v>35</v>
      </c>
      <c r="J38" t="s">
        <v>20</v>
      </c>
    </row>
    <row r="39" spans="2:10" x14ac:dyDescent="0.25">
      <c r="B39" s="3">
        <v>10488</v>
      </c>
      <c r="C39" s="4">
        <v>44879</v>
      </c>
      <c r="D39" t="s">
        <v>14</v>
      </c>
      <c r="E39" s="3">
        <v>2.95</v>
      </c>
      <c r="F39" s="5">
        <v>677.96610169491521</v>
      </c>
      <c r="G39" s="3" t="s">
        <v>18</v>
      </c>
      <c r="H39" s="3" t="s">
        <v>22</v>
      </c>
      <c r="I39" t="s">
        <v>35</v>
      </c>
      <c r="J39" t="s">
        <v>20</v>
      </c>
    </row>
    <row r="40" spans="2:10" x14ac:dyDescent="0.25">
      <c r="B40" s="3">
        <v>10489</v>
      </c>
      <c r="C40" s="4">
        <v>44879</v>
      </c>
      <c r="D40" t="s">
        <v>17</v>
      </c>
      <c r="E40" s="3">
        <v>4.99</v>
      </c>
      <c r="F40" s="5">
        <v>200.40080160320639</v>
      </c>
      <c r="G40" s="3" t="s">
        <v>18</v>
      </c>
      <c r="H40" s="3" t="s">
        <v>22</v>
      </c>
      <c r="I40" t="s">
        <v>31</v>
      </c>
      <c r="J40" t="s">
        <v>16</v>
      </c>
    </row>
    <row r="41" spans="2:10" x14ac:dyDescent="0.25">
      <c r="B41" s="3">
        <v>10490</v>
      </c>
      <c r="C41" s="4">
        <v>44880</v>
      </c>
      <c r="D41" t="s">
        <v>21</v>
      </c>
      <c r="E41" s="3">
        <v>12.99</v>
      </c>
      <c r="F41" s="5">
        <v>508.08314087759817</v>
      </c>
      <c r="G41" s="3" t="s">
        <v>18</v>
      </c>
      <c r="H41" s="3" t="s">
        <v>22</v>
      </c>
      <c r="I41" t="s">
        <v>31</v>
      </c>
      <c r="J41" t="s">
        <v>16</v>
      </c>
    </row>
    <row r="42" spans="2:10" x14ac:dyDescent="0.25">
      <c r="B42" s="3">
        <v>10491</v>
      </c>
      <c r="C42" s="4">
        <v>44880</v>
      </c>
      <c r="D42" t="s">
        <v>25</v>
      </c>
      <c r="E42" s="3">
        <v>9.9499999999999993</v>
      </c>
      <c r="F42" s="5">
        <v>201.00502512562818</v>
      </c>
      <c r="G42" s="3" t="s">
        <v>18</v>
      </c>
      <c r="H42" s="3" t="s">
        <v>22</v>
      </c>
      <c r="I42" t="s">
        <v>31</v>
      </c>
      <c r="J42" t="s">
        <v>16</v>
      </c>
    </row>
    <row r="43" spans="2:10" x14ac:dyDescent="0.25">
      <c r="B43" s="3">
        <v>10492</v>
      </c>
      <c r="C43" s="4">
        <v>44880</v>
      </c>
      <c r="D43" t="s">
        <v>9</v>
      </c>
      <c r="E43" s="3">
        <v>3.49</v>
      </c>
      <c r="F43" s="5">
        <v>573.06590257879645</v>
      </c>
      <c r="G43" s="3" t="s">
        <v>18</v>
      </c>
      <c r="H43" s="3" t="s">
        <v>22</v>
      </c>
      <c r="I43" t="s">
        <v>31</v>
      </c>
      <c r="J43" t="s">
        <v>16</v>
      </c>
    </row>
    <row r="44" spans="2:10" x14ac:dyDescent="0.25">
      <c r="B44" s="3">
        <v>10493</v>
      </c>
      <c r="C44" s="4">
        <v>44880</v>
      </c>
      <c r="D44" t="s">
        <v>14</v>
      </c>
      <c r="E44" s="3">
        <v>2.95</v>
      </c>
      <c r="F44" s="5">
        <v>677.96610169491521</v>
      </c>
      <c r="G44" s="3" t="s">
        <v>18</v>
      </c>
      <c r="H44" s="3" t="s">
        <v>22</v>
      </c>
      <c r="I44" t="s">
        <v>31</v>
      </c>
      <c r="J44" t="s">
        <v>16</v>
      </c>
    </row>
    <row r="45" spans="2:10" x14ac:dyDescent="0.25">
      <c r="B45" s="3">
        <v>10494</v>
      </c>
      <c r="C45" s="4">
        <v>44880</v>
      </c>
      <c r="D45" t="s">
        <v>17</v>
      </c>
      <c r="E45" s="3">
        <v>4.99</v>
      </c>
      <c r="F45" s="5">
        <v>200.40080160320639</v>
      </c>
      <c r="G45" s="3" t="s">
        <v>18</v>
      </c>
      <c r="H45" s="3" t="s">
        <v>22</v>
      </c>
      <c r="I45" t="s">
        <v>31</v>
      </c>
      <c r="J45" t="s">
        <v>16</v>
      </c>
    </row>
    <row r="46" spans="2:10" x14ac:dyDescent="0.25">
      <c r="B46" s="3">
        <v>10495</v>
      </c>
      <c r="C46" s="4">
        <v>44881</v>
      </c>
      <c r="D46" t="s">
        <v>21</v>
      </c>
      <c r="E46" s="3">
        <v>12.99</v>
      </c>
      <c r="F46" s="5">
        <v>508.08314087759817</v>
      </c>
      <c r="G46" s="3" t="s">
        <v>18</v>
      </c>
      <c r="H46" s="3" t="s">
        <v>22</v>
      </c>
      <c r="I46" t="s">
        <v>31</v>
      </c>
      <c r="J46" t="s">
        <v>16</v>
      </c>
    </row>
    <row r="47" spans="2:10" x14ac:dyDescent="0.25">
      <c r="B47" s="3">
        <v>10496</v>
      </c>
      <c r="C47" s="4">
        <v>44881</v>
      </c>
      <c r="D47" t="s">
        <v>25</v>
      </c>
      <c r="E47" s="3">
        <v>9.9499999999999993</v>
      </c>
      <c r="F47" s="5">
        <v>201.00502512562818</v>
      </c>
      <c r="G47" s="3" t="s">
        <v>18</v>
      </c>
      <c r="H47" s="3" t="s">
        <v>22</v>
      </c>
      <c r="I47" t="s">
        <v>31</v>
      </c>
      <c r="J47" t="s">
        <v>16</v>
      </c>
    </row>
    <row r="48" spans="2:10" x14ac:dyDescent="0.25">
      <c r="B48" s="3">
        <v>10497</v>
      </c>
      <c r="C48" s="4">
        <v>44881</v>
      </c>
      <c r="D48" t="s">
        <v>9</v>
      </c>
      <c r="E48" s="3">
        <v>3.49</v>
      </c>
      <c r="F48" s="5">
        <v>573.06590257879645</v>
      </c>
      <c r="G48" s="3" t="s">
        <v>18</v>
      </c>
      <c r="H48" s="3" t="s">
        <v>22</v>
      </c>
      <c r="I48" t="s">
        <v>31</v>
      </c>
      <c r="J48" t="s">
        <v>16</v>
      </c>
    </row>
    <row r="49" spans="2:10" x14ac:dyDescent="0.25">
      <c r="B49" s="3">
        <v>10498</v>
      </c>
      <c r="C49" s="4">
        <v>44881</v>
      </c>
      <c r="D49" t="s">
        <v>14</v>
      </c>
      <c r="E49" s="3">
        <v>2.95</v>
      </c>
      <c r="F49" s="5">
        <v>677.96610169491521</v>
      </c>
      <c r="G49" s="3" t="s">
        <v>36</v>
      </c>
      <c r="H49" s="3" t="s">
        <v>22</v>
      </c>
      <c r="I49" t="s">
        <v>31</v>
      </c>
      <c r="J49" t="s">
        <v>16</v>
      </c>
    </row>
    <row r="50" spans="2:10" x14ac:dyDescent="0.25">
      <c r="B50" s="3">
        <v>10499</v>
      </c>
      <c r="C50" s="4">
        <v>44881</v>
      </c>
      <c r="D50" t="s">
        <v>17</v>
      </c>
      <c r="E50" s="3">
        <v>4.99</v>
      </c>
      <c r="F50" s="5">
        <v>200.40080160320639</v>
      </c>
      <c r="G50" s="3" t="s">
        <v>36</v>
      </c>
      <c r="H50" s="3" t="s">
        <v>22</v>
      </c>
      <c r="I50" t="s">
        <v>31</v>
      </c>
      <c r="J50" t="s">
        <v>16</v>
      </c>
    </row>
    <row r="51" spans="2:10" x14ac:dyDescent="0.25">
      <c r="B51" s="3">
        <v>10500</v>
      </c>
      <c r="C51" s="4">
        <v>44882</v>
      </c>
      <c r="D51" t="s">
        <v>21</v>
      </c>
      <c r="E51" s="3">
        <v>12.99</v>
      </c>
      <c r="F51" s="5">
        <v>523.47959969207079</v>
      </c>
      <c r="G51" s="3" t="s">
        <v>36</v>
      </c>
      <c r="H51" s="3" t="s">
        <v>22</v>
      </c>
      <c r="I51" t="s">
        <v>31</v>
      </c>
      <c r="J51" t="s">
        <v>16</v>
      </c>
    </row>
    <row r="52" spans="2:10" x14ac:dyDescent="0.25">
      <c r="B52" s="3">
        <v>10501</v>
      </c>
      <c r="C52" s="4">
        <v>44882</v>
      </c>
      <c r="D52" t="s">
        <v>25</v>
      </c>
      <c r="E52" s="3">
        <v>9.9499999999999993</v>
      </c>
      <c r="F52" s="5">
        <v>201.00502512562818</v>
      </c>
      <c r="G52" s="3" t="s">
        <v>36</v>
      </c>
      <c r="H52" s="3" t="s">
        <v>22</v>
      </c>
      <c r="I52" t="s">
        <v>31</v>
      </c>
      <c r="J52" t="s">
        <v>16</v>
      </c>
    </row>
    <row r="53" spans="2:10" x14ac:dyDescent="0.25">
      <c r="B53" s="3">
        <v>10502</v>
      </c>
      <c r="C53" s="4">
        <v>44882</v>
      </c>
      <c r="D53" t="s">
        <v>9</v>
      </c>
      <c r="E53" s="3">
        <v>3.49</v>
      </c>
      <c r="F53" s="5">
        <v>630.3724928366762</v>
      </c>
      <c r="G53" s="3" t="s">
        <v>36</v>
      </c>
      <c r="H53" s="3" t="s">
        <v>22</v>
      </c>
      <c r="I53" t="s">
        <v>31</v>
      </c>
      <c r="J53" t="s">
        <v>16</v>
      </c>
    </row>
    <row r="54" spans="2:10" x14ac:dyDescent="0.25">
      <c r="B54" s="3">
        <v>10503</v>
      </c>
      <c r="C54" s="4">
        <v>44882</v>
      </c>
      <c r="D54" t="s">
        <v>14</v>
      </c>
      <c r="E54" s="3">
        <v>2.95</v>
      </c>
      <c r="F54" s="5">
        <v>677.96610169491521</v>
      </c>
      <c r="G54" s="3" t="s">
        <v>36</v>
      </c>
      <c r="H54" s="3" t="s">
        <v>22</v>
      </c>
      <c r="I54" t="s">
        <v>31</v>
      </c>
      <c r="J54" t="s">
        <v>16</v>
      </c>
    </row>
    <row r="55" spans="2:10" x14ac:dyDescent="0.25">
      <c r="B55" s="3">
        <v>10504</v>
      </c>
      <c r="C55" s="4">
        <v>44882</v>
      </c>
      <c r="D55" t="s">
        <v>17</v>
      </c>
      <c r="E55" s="3">
        <v>4.99</v>
      </c>
      <c r="F55" s="5">
        <v>200.40080160320639</v>
      </c>
      <c r="G55" s="3" t="s">
        <v>36</v>
      </c>
      <c r="H55" s="3" t="s">
        <v>22</v>
      </c>
      <c r="I55" t="s">
        <v>31</v>
      </c>
      <c r="J55" t="s">
        <v>16</v>
      </c>
    </row>
    <row r="56" spans="2:10" x14ac:dyDescent="0.25">
      <c r="B56" s="3">
        <v>10505</v>
      </c>
      <c r="C56" s="4">
        <v>44883</v>
      </c>
      <c r="D56" t="s">
        <v>21</v>
      </c>
      <c r="E56" s="3">
        <v>12.99</v>
      </c>
      <c r="F56" s="5">
        <v>538.87605850654347</v>
      </c>
      <c r="G56" s="3" t="s">
        <v>36</v>
      </c>
      <c r="H56" s="3" t="s">
        <v>22</v>
      </c>
      <c r="I56" t="s">
        <v>31</v>
      </c>
      <c r="J56" t="s">
        <v>16</v>
      </c>
    </row>
    <row r="57" spans="2:10" x14ac:dyDescent="0.25">
      <c r="B57" s="3">
        <v>10506</v>
      </c>
      <c r="C57" s="4">
        <v>44883</v>
      </c>
      <c r="D57" t="s">
        <v>25</v>
      </c>
      <c r="E57" s="3">
        <v>9.9499999999999993</v>
      </c>
      <c r="F57" s="5">
        <v>201.00502512562818</v>
      </c>
      <c r="G57" s="3" t="s">
        <v>36</v>
      </c>
      <c r="H57" s="3" t="s">
        <v>22</v>
      </c>
      <c r="I57" t="s">
        <v>31</v>
      </c>
      <c r="J57" t="s">
        <v>16</v>
      </c>
    </row>
    <row r="58" spans="2:10" x14ac:dyDescent="0.25">
      <c r="B58" s="3">
        <v>10507</v>
      </c>
      <c r="C58" s="4">
        <v>44883</v>
      </c>
      <c r="D58" t="s">
        <v>9</v>
      </c>
      <c r="E58" s="3">
        <v>3.49</v>
      </c>
      <c r="F58" s="5">
        <v>687.67908309455584</v>
      </c>
      <c r="G58" s="3" t="s">
        <v>36</v>
      </c>
      <c r="H58" s="3" t="s">
        <v>22</v>
      </c>
      <c r="I58" t="s">
        <v>31</v>
      </c>
      <c r="J58" t="s">
        <v>16</v>
      </c>
    </row>
    <row r="59" spans="2:10" x14ac:dyDescent="0.25">
      <c r="B59" s="3">
        <v>10508</v>
      </c>
      <c r="C59" s="4">
        <v>44883</v>
      </c>
      <c r="D59" t="s">
        <v>14</v>
      </c>
      <c r="E59" s="3">
        <v>2.95</v>
      </c>
      <c r="F59" s="5">
        <v>677.96610169491521</v>
      </c>
      <c r="G59" s="3" t="s">
        <v>36</v>
      </c>
      <c r="H59" s="3" t="s">
        <v>22</v>
      </c>
      <c r="I59" t="s">
        <v>31</v>
      </c>
      <c r="J59" t="s">
        <v>16</v>
      </c>
    </row>
    <row r="60" spans="2:10" x14ac:dyDescent="0.25">
      <c r="B60" s="3">
        <v>10509</v>
      </c>
      <c r="C60" s="4">
        <v>44883</v>
      </c>
      <c r="D60" t="s">
        <v>17</v>
      </c>
      <c r="E60" s="3">
        <v>4.99</v>
      </c>
      <c r="F60" s="5">
        <v>200.40080160320639</v>
      </c>
      <c r="G60" s="3" t="s">
        <v>36</v>
      </c>
      <c r="H60" s="3" t="s">
        <v>22</v>
      </c>
      <c r="I60" t="s">
        <v>31</v>
      </c>
      <c r="J60" t="s">
        <v>16</v>
      </c>
    </row>
    <row r="61" spans="2:10" x14ac:dyDescent="0.25">
      <c r="B61" s="3">
        <v>10510</v>
      </c>
      <c r="C61" s="4">
        <v>44884</v>
      </c>
      <c r="D61" t="s">
        <v>21</v>
      </c>
      <c r="E61" s="3">
        <v>12.99</v>
      </c>
      <c r="F61" s="5">
        <v>508.08314087759817</v>
      </c>
      <c r="G61" s="3" t="s">
        <v>36</v>
      </c>
      <c r="H61" s="3" t="s">
        <v>22</v>
      </c>
      <c r="I61" t="s">
        <v>31</v>
      </c>
      <c r="J61" t="s">
        <v>16</v>
      </c>
    </row>
    <row r="62" spans="2:10" x14ac:dyDescent="0.25">
      <c r="B62" s="3">
        <v>10511</v>
      </c>
      <c r="C62" s="4">
        <v>44884</v>
      </c>
      <c r="D62" t="s">
        <v>25</v>
      </c>
      <c r="E62" s="3">
        <v>9.9499999999999993</v>
      </c>
      <c r="F62" s="5">
        <v>201.00502512562818</v>
      </c>
      <c r="G62" s="3" t="s">
        <v>36</v>
      </c>
      <c r="H62" s="3" t="s">
        <v>22</v>
      </c>
      <c r="I62" t="s">
        <v>35</v>
      </c>
      <c r="J62" t="s">
        <v>20</v>
      </c>
    </row>
    <row r="63" spans="2:10" x14ac:dyDescent="0.25">
      <c r="B63" s="3">
        <v>10512</v>
      </c>
      <c r="C63" s="4">
        <v>44884</v>
      </c>
      <c r="D63" t="s">
        <v>9</v>
      </c>
      <c r="E63" s="3">
        <v>3.49</v>
      </c>
      <c r="F63" s="5">
        <v>687.67908309455584</v>
      </c>
      <c r="G63" s="3" t="s">
        <v>36</v>
      </c>
      <c r="H63" s="3" t="s">
        <v>22</v>
      </c>
      <c r="I63" t="s">
        <v>35</v>
      </c>
      <c r="J63" t="s">
        <v>20</v>
      </c>
    </row>
    <row r="64" spans="2:10" x14ac:dyDescent="0.25">
      <c r="B64" s="3">
        <v>10513</v>
      </c>
      <c r="C64" s="4">
        <v>44884</v>
      </c>
      <c r="D64" t="s">
        <v>14</v>
      </c>
      <c r="E64" s="3">
        <v>2.95</v>
      </c>
      <c r="F64" s="5">
        <v>677.96610169491521</v>
      </c>
      <c r="G64" s="3" t="s">
        <v>36</v>
      </c>
      <c r="H64" s="3" t="s">
        <v>37</v>
      </c>
      <c r="I64" t="s">
        <v>35</v>
      </c>
      <c r="J64" t="s">
        <v>20</v>
      </c>
    </row>
    <row r="65" spans="2:10" x14ac:dyDescent="0.25">
      <c r="B65" s="3">
        <v>10514</v>
      </c>
      <c r="C65" s="4">
        <v>44884</v>
      </c>
      <c r="D65" t="s">
        <v>17</v>
      </c>
      <c r="E65" s="3">
        <v>4.99</v>
      </c>
      <c r="F65" s="5">
        <v>200.40080160320639</v>
      </c>
      <c r="G65" s="3" t="s">
        <v>36</v>
      </c>
      <c r="H65" s="3" t="s">
        <v>37</v>
      </c>
      <c r="I65" t="s">
        <v>35</v>
      </c>
      <c r="J65" t="s">
        <v>20</v>
      </c>
    </row>
    <row r="66" spans="2:10" x14ac:dyDescent="0.25">
      <c r="B66" s="3">
        <v>10515</v>
      </c>
      <c r="C66" s="4">
        <v>44885</v>
      </c>
      <c r="D66" t="s">
        <v>21</v>
      </c>
      <c r="E66" s="3">
        <v>12.99</v>
      </c>
      <c r="F66" s="5">
        <v>477.29022324865281</v>
      </c>
      <c r="G66" s="3" t="s">
        <v>36</v>
      </c>
      <c r="H66" s="3" t="s">
        <v>37</v>
      </c>
      <c r="I66" t="s">
        <v>35</v>
      </c>
      <c r="J66" t="s">
        <v>20</v>
      </c>
    </row>
    <row r="67" spans="2:10" x14ac:dyDescent="0.25">
      <c r="B67" s="3">
        <v>10516</v>
      </c>
      <c r="C67" s="4">
        <v>44885</v>
      </c>
      <c r="D67" t="s">
        <v>25</v>
      </c>
      <c r="E67" s="3">
        <v>9.9499999999999993</v>
      </c>
      <c r="F67" s="5">
        <v>201.00502512562818</v>
      </c>
      <c r="G67" s="3" t="s">
        <v>36</v>
      </c>
      <c r="H67" s="3" t="s">
        <v>37</v>
      </c>
      <c r="I67" t="s">
        <v>35</v>
      </c>
      <c r="J67" t="s">
        <v>20</v>
      </c>
    </row>
    <row r="68" spans="2:10" x14ac:dyDescent="0.25">
      <c r="B68" s="3">
        <v>10483</v>
      </c>
      <c r="C68" s="4">
        <v>44878</v>
      </c>
      <c r="D68" t="s">
        <v>14</v>
      </c>
      <c r="E68" s="3">
        <v>2.95</v>
      </c>
      <c r="F68" s="5">
        <v>677.96610169491521</v>
      </c>
      <c r="G68" s="3" t="s">
        <v>18</v>
      </c>
      <c r="H68" s="3" t="s">
        <v>22</v>
      </c>
      <c r="I68" t="s">
        <v>19</v>
      </c>
      <c r="J68" t="s">
        <v>20</v>
      </c>
    </row>
    <row r="69" spans="2:10" x14ac:dyDescent="0.25">
      <c r="B69" s="3">
        <v>10484</v>
      </c>
      <c r="C69" s="4">
        <v>44878</v>
      </c>
      <c r="D69" t="s">
        <v>17</v>
      </c>
      <c r="E69" s="3">
        <v>4.99</v>
      </c>
      <c r="F69" s="5">
        <v>200.40080160320639</v>
      </c>
      <c r="G69" s="3" t="s">
        <v>18</v>
      </c>
      <c r="H69" s="3" t="s">
        <v>22</v>
      </c>
      <c r="I69" t="s">
        <v>19</v>
      </c>
      <c r="J69" t="s">
        <v>20</v>
      </c>
    </row>
    <row r="70" spans="2:10" x14ac:dyDescent="0.25">
      <c r="B70" s="3">
        <v>10485</v>
      </c>
      <c r="C70" s="4">
        <v>44879</v>
      </c>
      <c r="D70" t="s">
        <v>21</v>
      </c>
      <c r="E70" s="3">
        <v>12.99</v>
      </c>
      <c r="F70" s="5">
        <v>523.47959969207079</v>
      </c>
      <c r="G70" s="3" t="s">
        <v>18</v>
      </c>
      <c r="H70" s="3" t="s">
        <v>22</v>
      </c>
      <c r="I70" t="s">
        <v>19</v>
      </c>
      <c r="J70" t="s">
        <v>20</v>
      </c>
    </row>
    <row r="71" spans="2:10" x14ac:dyDescent="0.25">
      <c r="B71" s="3">
        <v>10520</v>
      </c>
      <c r="C71" s="4">
        <v>44886</v>
      </c>
      <c r="D71" t="s">
        <v>21</v>
      </c>
      <c r="E71" s="3">
        <v>12.99</v>
      </c>
      <c r="F71" s="5">
        <v>492.68668206312549</v>
      </c>
      <c r="G71" s="3" t="s">
        <v>36</v>
      </c>
      <c r="H71" s="3" t="s">
        <v>37</v>
      </c>
      <c r="I71" t="s">
        <v>28</v>
      </c>
      <c r="J71" t="s">
        <v>27</v>
      </c>
    </row>
    <row r="72" spans="2:10" x14ac:dyDescent="0.25">
      <c r="B72" s="3">
        <v>10521</v>
      </c>
      <c r="C72" s="4">
        <v>44886</v>
      </c>
      <c r="D72" t="s">
        <v>25</v>
      </c>
      <c r="E72" s="3">
        <v>9.9499999999999993</v>
      </c>
      <c r="F72" s="5">
        <v>201.00502512562818</v>
      </c>
      <c r="G72" s="3" t="s">
        <v>36</v>
      </c>
      <c r="H72" s="3" t="s">
        <v>37</v>
      </c>
      <c r="I72" t="s">
        <v>28</v>
      </c>
      <c r="J72" t="s">
        <v>27</v>
      </c>
    </row>
    <row r="73" spans="2:10" x14ac:dyDescent="0.25">
      <c r="B73" s="3">
        <v>10522</v>
      </c>
      <c r="C73" s="4">
        <v>44886</v>
      </c>
      <c r="D73" t="s">
        <v>9</v>
      </c>
      <c r="E73" s="3">
        <v>3.49</v>
      </c>
      <c r="F73" s="5">
        <v>687.67908309455584</v>
      </c>
      <c r="G73" s="3" t="s">
        <v>36</v>
      </c>
      <c r="H73" s="3" t="s">
        <v>37</v>
      </c>
      <c r="I73" t="s">
        <v>28</v>
      </c>
      <c r="J73" t="s">
        <v>27</v>
      </c>
    </row>
    <row r="74" spans="2:10" x14ac:dyDescent="0.25">
      <c r="B74" s="3">
        <v>10523</v>
      </c>
      <c r="C74" s="4">
        <v>44886</v>
      </c>
      <c r="D74" t="s">
        <v>14</v>
      </c>
      <c r="E74" s="3">
        <v>2.95</v>
      </c>
      <c r="F74" s="5">
        <v>745.7627118644067</v>
      </c>
      <c r="G74" s="3" t="s">
        <v>36</v>
      </c>
      <c r="H74" s="3" t="s">
        <v>37</v>
      </c>
      <c r="I74" t="s">
        <v>28</v>
      </c>
      <c r="J74" t="s">
        <v>27</v>
      </c>
    </row>
    <row r="75" spans="2:10" x14ac:dyDescent="0.25">
      <c r="B75" s="3">
        <v>10524</v>
      </c>
      <c r="C75" s="4">
        <v>44886</v>
      </c>
      <c r="D75" t="s">
        <v>17</v>
      </c>
      <c r="E75" s="3">
        <v>4.99</v>
      </c>
      <c r="F75" s="5">
        <v>200.40080160320639</v>
      </c>
      <c r="G75" s="3" t="s">
        <v>36</v>
      </c>
      <c r="H75" s="3" t="s">
        <v>37</v>
      </c>
      <c r="I75" t="s">
        <v>28</v>
      </c>
      <c r="J75" t="s">
        <v>27</v>
      </c>
    </row>
    <row r="76" spans="2:10" x14ac:dyDescent="0.25">
      <c r="B76" s="3">
        <v>10525</v>
      </c>
      <c r="C76" s="4">
        <v>44887</v>
      </c>
      <c r="D76" t="s">
        <v>21</v>
      </c>
      <c r="E76" s="3">
        <v>12.99</v>
      </c>
      <c r="F76" s="5">
        <v>461.89376443418013</v>
      </c>
      <c r="G76" s="3" t="s">
        <v>36</v>
      </c>
      <c r="H76" s="3" t="s">
        <v>37</v>
      </c>
      <c r="I76" t="s">
        <v>28</v>
      </c>
      <c r="J76" t="s">
        <v>27</v>
      </c>
    </row>
    <row r="77" spans="2:10" x14ac:dyDescent="0.25">
      <c r="B77" s="3">
        <v>10526</v>
      </c>
      <c r="C77" s="4">
        <v>44887</v>
      </c>
      <c r="D77" t="s">
        <v>25</v>
      </c>
      <c r="E77" s="3">
        <v>9.9499999999999993</v>
      </c>
      <c r="F77" s="5">
        <v>201.00502512562818</v>
      </c>
      <c r="G77" s="3" t="s">
        <v>36</v>
      </c>
      <c r="H77" s="3" t="s">
        <v>37</v>
      </c>
      <c r="I77" t="s">
        <v>28</v>
      </c>
      <c r="J77" t="s">
        <v>27</v>
      </c>
    </row>
    <row r="78" spans="2:10" x14ac:dyDescent="0.25">
      <c r="B78" s="3">
        <v>10527</v>
      </c>
      <c r="C78" s="4">
        <v>44887</v>
      </c>
      <c r="D78" t="s">
        <v>9</v>
      </c>
      <c r="E78" s="3">
        <v>3.49</v>
      </c>
      <c r="F78" s="5">
        <v>687.67908309455584</v>
      </c>
      <c r="G78" s="3" t="s">
        <v>36</v>
      </c>
      <c r="H78" s="3" t="s">
        <v>37</v>
      </c>
      <c r="I78" t="s">
        <v>28</v>
      </c>
      <c r="J78" t="s">
        <v>27</v>
      </c>
    </row>
    <row r="79" spans="2:10" x14ac:dyDescent="0.25">
      <c r="B79" s="3">
        <v>10528</v>
      </c>
      <c r="C79" s="4">
        <v>44887</v>
      </c>
      <c r="D79" t="s">
        <v>14</v>
      </c>
      <c r="E79" s="3">
        <v>2.95</v>
      </c>
      <c r="F79" s="5">
        <v>745.7627118644067</v>
      </c>
      <c r="G79" s="3" t="s">
        <v>36</v>
      </c>
      <c r="H79" s="3" t="s">
        <v>37</v>
      </c>
      <c r="I79" t="s">
        <v>28</v>
      </c>
      <c r="J79" t="s">
        <v>27</v>
      </c>
    </row>
    <row r="80" spans="2:10" x14ac:dyDescent="0.25">
      <c r="B80" s="3">
        <v>10529</v>
      </c>
      <c r="C80" s="4">
        <v>44887</v>
      </c>
      <c r="D80" t="s">
        <v>17</v>
      </c>
      <c r="E80" s="3">
        <v>4.99</v>
      </c>
      <c r="F80" s="5">
        <v>200.40080160320639</v>
      </c>
      <c r="G80" s="3" t="s">
        <v>36</v>
      </c>
      <c r="H80" s="3" t="s">
        <v>37</v>
      </c>
      <c r="I80" t="s">
        <v>28</v>
      </c>
      <c r="J80" t="s">
        <v>27</v>
      </c>
    </row>
    <row r="81" spans="2:10" x14ac:dyDescent="0.25">
      <c r="B81" s="3">
        <v>10530</v>
      </c>
      <c r="C81" s="4">
        <v>44888</v>
      </c>
      <c r="D81" t="s">
        <v>21</v>
      </c>
      <c r="E81" s="3">
        <v>12.99</v>
      </c>
      <c r="F81" s="5">
        <v>477.29022324865281</v>
      </c>
      <c r="G81" s="3" t="s">
        <v>36</v>
      </c>
      <c r="H81" s="3" t="s">
        <v>37</v>
      </c>
      <c r="I81" t="s">
        <v>28</v>
      </c>
      <c r="J81" t="s">
        <v>27</v>
      </c>
    </row>
    <row r="82" spans="2:10" x14ac:dyDescent="0.25">
      <c r="B82" s="3">
        <v>10531</v>
      </c>
      <c r="C82" s="4">
        <v>44888</v>
      </c>
      <c r="D82" t="s">
        <v>25</v>
      </c>
      <c r="E82" s="3">
        <v>9.9499999999999993</v>
      </c>
      <c r="F82" s="5">
        <v>201.00502512562818</v>
      </c>
      <c r="G82" s="3" t="s">
        <v>36</v>
      </c>
      <c r="H82" s="3" t="s">
        <v>37</v>
      </c>
      <c r="I82" t="s">
        <v>28</v>
      </c>
      <c r="J82" t="s">
        <v>27</v>
      </c>
    </row>
    <row r="83" spans="2:10" x14ac:dyDescent="0.25">
      <c r="B83" s="3">
        <v>10532</v>
      </c>
      <c r="C83" s="4">
        <v>44888</v>
      </c>
      <c r="D83" t="s">
        <v>9</v>
      </c>
      <c r="E83" s="3">
        <v>3.49</v>
      </c>
      <c r="F83" s="5">
        <v>687.67908309455584</v>
      </c>
      <c r="G83" s="3" t="s">
        <v>36</v>
      </c>
      <c r="H83" s="3" t="s">
        <v>37</v>
      </c>
      <c r="I83" t="s">
        <v>35</v>
      </c>
      <c r="J83" t="s">
        <v>20</v>
      </c>
    </row>
    <row r="84" spans="2:10" x14ac:dyDescent="0.25">
      <c r="B84" s="3">
        <v>10533</v>
      </c>
      <c r="C84" s="4">
        <v>44888</v>
      </c>
      <c r="D84" t="s">
        <v>14</v>
      </c>
      <c r="E84" s="3">
        <v>2.95</v>
      </c>
      <c r="F84" s="5">
        <v>745.7627118644067</v>
      </c>
      <c r="G84" s="3" t="s">
        <v>36</v>
      </c>
      <c r="H84" s="3" t="s">
        <v>37</v>
      </c>
      <c r="I84" t="s">
        <v>35</v>
      </c>
      <c r="J84" t="s">
        <v>20</v>
      </c>
    </row>
    <row r="85" spans="2:10" x14ac:dyDescent="0.25">
      <c r="B85" s="3">
        <v>10534</v>
      </c>
      <c r="C85" s="4">
        <v>44888</v>
      </c>
      <c r="D85" t="s">
        <v>17</v>
      </c>
      <c r="E85" s="3">
        <v>4.99</v>
      </c>
      <c r="F85" s="5">
        <v>200.40080160320639</v>
      </c>
      <c r="G85" s="3" t="s">
        <v>36</v>
      </c>
      <c r="H85" s="3" t="s">
        <v>37</v>
      </c>
      <c r="I85" t="s">
        <v>31</v>
      </c>
      <c r="J85" t="s">
        <v>16</v>
      </c>
    </row>
    <row r="86" spans="2:10" x14ac:dyDescent="0.25">
      <c r="B86" s="3">
        <v>10535</v>
      </c>
      <c r="C86" s="4">
        <v>44889</v>
      </c>
      <c r="D86" t="s">
        <v>21</v>
      </c>
      <c r="E86" s="3">
        <v>12.99</v>
      </c>
      <c r="F86" s="5">
        <v>477.29022324865281</v>
      </c>
      <c r="G86" s="3" t="s">
        <v>36</v>
      </c>
      <c r="H86" s="3" t="s">
        <v>22</v>
      </c>
      <c r="I86" t="s">
        <v>31</v>
      </c>
      <c r="J86" t="s">
        <v>16</v>
      </c>
    </row>
    <row r="87" spans="2:10" x14ac:dyDescent="0.25">
      <c r="B87" s="3">
        <v>10536</v>
      </c>
      <c r="C87" s="4">
        <v>44889</v>
      </c>
      <c r="D87" t="s">
        <v>25</v>
      </c>
      <c r="E87" s="3">
        <v>9.9499999999999993</v>
      </c>
      <c r="F87" s="5">
        <v>201.00502512562818</v>
      </c>
      <c r="G87" s="3" t="s">
        <v>36</v>
      </c>
      <c r="H87" s="3" t="s">
        <v>22</v>
      </c>
      <c r="I87" t="s">
        <v>31</v>
      </c>
      <c r="J87" t="s">
        <v>16</v>
      </c>
    </row>
    <row r="88" spans="2:10" x14ac:dyDescent="0.25">
      <c r="B88" s="3">
        <v>10537</v>
      </c>
      <c r="C88" s="4">
        <v>44889</v>
      </c>
      <c r="D88" t="s">
        <v>9</v>
      </c>
      <c r="E88" s="3">
        <v>3.49</v>
      </c>
      <c r="F88" s="5">
        <v>630.3724928366762</v>
      </c>
      <c r="G88" s="3" t="s">
        <v>36</v>
      </c>
      <c r="H88" s="3" t="s">
        <v>22</v>
      </c>
      <c r="I88" t="s">
        <v>31</v>
      </c>
      <c r="J88" t="s">
        <v>16</v>
      </c>
    </row>
    <row r="89" spans="2:10" x14ac:dyDescent="0.25">
      <c r="B89" s="3">
        <v>10538</v>
      </c>
      <c r="C89" s="4">
        <v>44889</v>
      </c>
      <c r="D89" t="s">
        <v>14</v>
      </c>
      <c r="E89" s="3">
        <v>2.95</v>
      </c>
      <c r="F89" s="5">
        <v>745.7627118644067</v>
      </c>
      <c r="G89" s="3" t="s">
        <v>36</v>
      </c>
      <c r="H89" s="3" t="s">
        <v>22</v>
      </c>
      <c r="I89" t="s">
        <v>31</v>
      </c>
      <c r="J89" t="s">
        <v>16</v>
      </c>
    </row>
    <row r="90" spans="2:10" x14ac:dyDescent="0.25">
      <c r="B90" s="3">
        <v>10539</v>
      </c>
      <c r="C90" s="4">
        <v>44889</v>
      </c>
      <c r="D90" t="s">
        <v>17</v>
      </c>
      <c r="E90" s="3">
        <v>4.99</v>
      </c>
      <c r="F90" s="5">
        <v>200.40080160320639</v>
      </c>
      <c r="G90" s="3" t="s">
        <v>36</v>
      </c>
      <c r="H90" s="3" t="s">
        <v>22</v>
      </c>
      <c r="I90" t="s">
        <v>31</v>
      </c>
      <c r="J90" t="s">
        <v>16</v>
      </c>
    </row>
    <row r="91" spans="2:10" x14ac:dyDescent="0.25">
      <c r="B91" s="3">
        <v>10540</v>
      </c>
      <c r="C91" s="4">
        <v>44890</v>
      </c>
      <c r="D91" t="s">
        <v>21</v>
      </c>
      <c r="E91" s="3">
        <v>12.99</v>
      </c>
      <c r="F91" s="5">
        <v>461.89376443418013</v>
      </c>
      <c r="G91" s="3" t="s">
        <v>36</v>
      </c>
      <c r="H91" s="3" t="s">
        <v>22</v>
      </c>
      <c r="I91" t="s">
        <v>31</v>
      </c>
      <c r="J91" t="s">
        <v>16</v>
      </c>
    </row>
    <row r="92" spans="2:10" x14ac:dyDescent="0.25">
      <c r="B92" s="3">
        <v>10541</v>
      </c>
      <c r="C92" s="4">
        <v>44890</v>
      </c>
      <c r="D92" t="s">
        <v>25</v>
      </c>
      <c r="E92" s="3">
        <v>9.9499999999999993</v>
      </c>
      <c r="F92" s="5">
        <v>201.00502512562818</v>
      </c>
      <c r="G92" s="3" t="s">
        <v>36</v>
      </c>
      <c r="H92" s="3" t="s">
        <v>22</v>
      </c>
      <c r="I92" t="s">
        <v>38</v>
      </c>
      <c r="J92" t="s">
        <v>13</v>
      </c>
    </row>
    <row r="93" spans="2:10" x14ac:dyDescent="0.25">
      <c r="B93" s="3">
        <v>10542</v>
      </c>
      <c r="C93" s="4">
        <v>44890</v>
      </c>
      <c r="D93" t="s">
        <v>9</v>
      </c>
      <c r="E93" s="3">
        <v>3.49</v>
      </c>
      <c r="F93" s="5">
        <v>630.3724928366762</v>
      </c>
      <c r="G93" s="3" t="s">
        <v>36</v>
      </c>
      <c r="H93" s="3" t="s">
        <v>22</v>
      </c>
      <c r="I93" t="s">
        <v>38</v>
      </c>
      <c r="J93" t="s">
        <v>13</v>
      </c>
    </row>
    <row r="94" spans="2:10" x14ac:dyDescent="0.25">
      <c r="B94" s="3">
        <v>10543</v>
      </c>
      <c r="C94" s="4">
        <v>44890</v>
      </c>
      <c r="D94" t="s">
        <v>14</v>
      </c>
      <c r="E94" s="3">
        <v>2.95</v>
      </c>
      <c r="F94" s="5">
        <v>745.7627118644067</v>
      </c>
      <c r="G94" s="3" t="s">
        <v>36</v>
      </c>
      <c r="H94" s="3" t="s">
        <v>22</v>
      </c>
      <c r="I94" t="s">
        <v>38</v>
      </c>
      <c r="J94" t="s">
        <v>13</v>
      </c>
    </row>
    <row r="95" spans="2:10" x14ac:dyDescent="0.25">
      <c r="B95" s="3">
        <v>10544</v>
      </c>
      <c r="C95" s="4">
        <v>44890</v>
      </c>
      <c r="D95" t="s">
        <v>17</v>
      </c>
      <c r="E95" s="3">
        <v>4.99</v>
      </c>
      <c r="F95" s="5">
        <v>200.40080160320639</v>
      </c>
      <c r="G95" s="3" t="s">
        <v>36</v>
      </c>
      <c r="H95" s="3" t="s">
        <v>22</v>
      </c>
      <c r="I95" t="s">
        <v>38</v>
      </c>
      <c r="J95" t="s">
        <v>13</v>
      </c>
    </row>
    <row r="96" spans="2:10" x14ac:dyDescent="0.25">
      <c r="B96" s="3">
        <v>10545</v>
      </c>
      <c r="C96" s="4">
        <v>44891</v>
      </c>
      <c r="D96" t="s">
        <v>21</v>
      </c>
      <c r="E96" s="3">
        <v>12.99</v>
      </c>
      <c r="F96" s="5">
        <v>446.49730561970739</v>
      </c>
      <c r="G96" s="3" t="s">
        <v>36</v>
      </c>
      <c r="H96" s="3" t="s">
        <v>22</v>
      </c>
      <c r="I96" t="s">
        <v>38</v>
      </c>
      <c r="J96" t="s">
        <v>13</v>
      </c>
    </row>
    <row r="97" spans="2:10" x14ac:dyDescent="0.25">
      <c r="B97" s="3">
        <v>10546</v>
      </c>
      <c r="C97" s="4">
        <v>44891</v>
      </c>
      <c r="D97" t="s">
        <v>25</v>
      </c>
      <c r="E97" s="3">
        <v>9.9499999999999993</v>
      </c>
      <c r="F97" s="5">
        <v>201.00502512562818</v>
      </c>
      <c r="G97" s="3" t="s">
        <v>36</v>
      </c>
      <c r="H97" s="3" t="s">
        <v>22</v>
      </c>
      <c r="I97" t="s">
        <v>38</v>
      </c>
      <c r="J97" t="s">
        <v>13</v>
      </c>
    </row>
    <row r="98" spans="2:10" x14ac:dyDescent="0.25">
      <c r="B98" s="3">
        <v>10547</v>
      </c>
      <c r="C98" s="4">
        <v>44891</v>
      </c>
      <c r="D98" t="s">
        <v>9</v>
      </c>
      <c r="E98" s="3">
        <v>3.49</v>
      </c>
      <c r="F98" s="5">
        <v>630.3724928366762</v>
      </c>
      <c r="G98" s="3" t="s">
        <v>36</v>
      </c>
      <c r="H98" s="3" t="s">
        <v>22</v>
      </c>
      <c r="I98" t="s">
        <v>38</v>
      </c>
      <c r="J98" t="s">
        <v>13</v>
      </c>
    </row>
    <row r="99" spans="2:10" x14ac:dyDescent="0.25">
      <c r="B99" s="3">
        <v>10548</v>
      </c>
      <c r="C99" s="4">
        <v>44891</v>
      </c>
      <c r="D99" t="s">
        <v>14</v>
      </c>
      <c r="E99" s="3">
        <v>2.95</v>
      </c>
      <c r="F99" s="5">
        <v>745.7627118644067</v>
      </c>
      <c r="G99" s="3" t="s">
        <v>36</v>
      </c>
      <c r="H99" s="3" t="s">
        <v>22</v>
      </c>
      <c r="I99" t="s">
        <v>38</v>
      </c>
      <c r="J99" t="s">
        <v>13</v>
      </c>
    </row>
    <row r="100" spans="2:10" x14ac:dyDescent="0.25">
      <c r="B100" s="3">
        <v>10549</v>
      </c>
      <c r="C100" s="4">
        <v>44891</v>
      </c>
      <c r="D100" t="s">
        <v>17</v>
      </c>
      <c r="E100" s="3">
        <v>4.99</v>
      </c>
      <c r="F100" s="5">
        <v>200.40080160320639</v>
      </c>
      <c r="G100" s="3" t="s">
        <v>36</v>
      </c>
      <c r="H100" s="3" t="s">
        <v>22</v>
      </c>
      <c r="I100" t="s">
        <v>38</v>
      </c>
      <c r="J100" t="s">
        <v>13</v>
      </c>
    </row>
    <row r="101" spans="2:10" x14ac:dyDescent="0.25">
      <c r="B101" s="3">
        <v>10550</v>
      </c>
      <c r="C101" s="4">
        <v>44892</v>
      </c>
      <c r="D101" t="s">
        <v>21</v>
      </c>
      <c r="E101" s="3">
        <v>12.99</v>
      </c>
      <c r="F101" s="5">
        <v>461.89376443418013</v>
      </c>
      <c r="G101" s="3" t="s">
        <v>36</v>
      </c>
      <c r="H101" s="3" t="s">
        <v>22</v>
      </c>
      <c r="I101" t="s">
        <v>38</v>
      </c>
      <c r="J101" t="s">
        <v>13</v>
      </c>
    </row>
    <row r="102" spans="2:10" x14ac:dyDescent="0.25">
      <c r="B102" s="3">
        <v>10551</v>
      </c>
      <c r="C102" s="4">
        <v>44892</v>
      </c>
      <c r="D102" t="s">
        <v>25</v>
      </c>
      <c r="E102" s="3">
        <v>9.9499999999999993</v>
      </c>
      <c r="F102" s="5">
        <v>201.00502512562818</v>
      </c>
      <c r="G102" s="3" t="s">
        <v>36</v>
      </c>
      <c r="H102" s="3" t="s">
        <v>22</v>
      </c>
      <c r="I102" t="s">
        <v>38</v>
      </c>
      <c r="J102" t="s">
        <v>13</v>
      </c>
    </row>
    <row r="103" spans="2:10" x14ac:dyDescent="0.25">
      <c r="B103" s="3">
        <v>10552</v>
      </c>
      <c r="C103" s="4">
        <v>44892</v>
      </c>
      <c r="D103" t="s">
        <v>9</v>
      </c>
      <c r="E103" s="3">
        <v>3.49</v>
      </c>
      <c r="F103" s="5">
        <v>630.3724928366762</v>
      </c>
      <c r="G103" s="3" t="s">
        <v>10</v>
      </c>
      <c r="H103" s="3" t="s">
        <v>22</v>
      </c>
      <c r="I103" t="s">
        <v>38</v>
      </c>
      <c r="J103" t="s">
        <v>13</v>
      </c>
    </row>
    <row r="104" spans="2:10" x14ac:dyDescent="0.25">
      <c r="B104" s="3">
        <v>10553</v>
      </c>
      <c r="C104" s="4">
        <v>44892</v>
      </c>
      <c r="D104" t="s">
        <v>14</v>
      </c>
      <c r="E104" s="3">
        <v>2.95</v>
      </c>
      <c r="F104" s="5">
        <v>745.7627118644067</v>
      </c>
      <c r="G104" s="3" t="s">
        <v>10</v>
      </c>
      <c r="H104" s="3" t="s">
        <v>22</v>
      </c>
      <c r="I104" t="s">
        <v>38</v>
      </c>
      <c r="J104" t="s">
        <v>13</v>
      </c>
    </row>
    <row r="105" spans="2:10" x14ac:dyDescent="0.25">
      <c r="B105" s="3">
        <v>10554</v>
      </c>
      <c r="C105" s="4">
        <v>44892</v>
      </c>
      <c r="D105" t="s">
        <v>17</v>
      </c>
      <c r="E105" s="3">
        <v>4.99</v>
      </c>
      <c r="F105" s="5">
        <v>200.40080160320639</v>
      </c>
      <c r="G105" s="3" t="s">
        <v>10</v>
      </c>
      <c r="H105" s="3" t="s">
        <v>22</v>
      </c>
      <c r="I105" t="s">
        <v>38</v>
      </c>
      <c r="J105" t="s">
        <v>13</v>
      </c>
    </row>
    <row r="106" spans="2:10" x14ac:dyDescent="0.25">
      <c r="B106" s="3">
        <v>10555</v>
      </c>
      <c r="C106" s="4">
        <v>44893</v>
      </c>
      <c r="D106" t="s">
        <v>21</v>
      </c>
      <c r="E106" s="3">
        <v>12.99</v>
      </c>
      <c r="F106" s="5">
        <v>477.29022324865281</v>
      </c>
      <c r="G106" s="3" t="s">
        <v>10</v>
      </c>
      <c r="H106" s="3" t="s">
        <v>22</v>
      </c>
      <c r="I106" t="s">
        <v>38</v>
      </c>
      <c r="J106" t="s">
        <v>13</v>
      </c>
    </row>
    <row r="107" spans="2:10" x14ac:dyDescent="0.25">
      <c r="B107" s="3">
        <v>10556</v>
      </c>
      <c r="C107" s="4">
        <v>44893</v>
      </c>
      <c r="D107" t="s">
        <v>25</v>
      </c>
      <c r="E107" s="3">
        <v>9.9499999999999993</v>
      </c>
      <c r="F107" s="5">
        <v>201.00502512562818</v>
      </c>
      <c r="G107" s="3" t="s">
        <v>10</v>
      </c>
      <c r="H107" s="3" t="s">
        <v>22</v>
      </c>
      <c r="I107" t="s">
        <v>38</v>
      </c>
      <c r="J107" t="s">
        <v>13</v>
      </c>
    </row>
    <row r="108" spans="2:10" x14ac:dyDescent="0.25">
      <c r="B108" s="3">
        <v>10557</v>
      </c>
      <c r="C108" s="4">
        <v>44893</v>
      </c>
      <c r="D108" t="s">
        <v>9</v>
      </c>
      <c r="E108" s="3">
        <v>3.49</v>
      </c>
      <c r="F108" s="5">
        <v>630.3724928366762</v>
      </c>
      <c r="G108" s="3" t="s">
        <v>10</v>
      </c>
      <c r="H108" s="3" t="s">
        <v>22</v>
      </c>
      <c r="I108" t="s">
        <v>38</v>
      </c>
      <c r="J108" t="s">
        <v>13</v>
      </c>
    </row>
    <row r="109" spans="2:10" x14ac:dyDescent="0.25">
      <c r="B109" s="3">
        <v>10558</v>
      </c>
      <c r="C109" s="4">
        <v>44893</v>
      </c>
      <c r="D109" t="s">
        <v>14</v>
      </c>
      <c r="E109" s="3">
        <v>2.95</v>
      </c>
      <c r="F109" s="5">
        <v>677.96610169491521</v>
      </c>
      <c r="G109" s="3" t="s">
        <v>10</v>
      </c>
      <c r="H109" s="3" t="s">
        <v>22</v>
      </c>
      <c r="I109" t="s">
        <v>38</v>
      </c>
      <c r="J109" t="s">
        <v>13</v>
      </c>
    </row>
    <row r="110" spans="2:10" x14ac:dyDescent="0.25">
      <c r="B110" s="3">
        <v>10559</v>
      </c>
      <c r="C110" s="4">
        <v>44893</v>
      </c>
      <c r="D110" t="s">
        <v>17</v>
      </c>
      <c r="E110" s="3">
        <v>4.99</v>
      </c>
      <c r="F110" s="5">
        <v>200.40080160320639</v>
      </c>
      <c r="G110" s="3" t="s">
        <v>10</v>
      </c>
      <c r="H110" s="3" t="s">
        <v>22</v>
      </c>
      <c r="I110" t="s">
        <v>38</v>
      </c>
      <c r="J110" t="s">
        <v>13</v>
      </c>
    </row>
    <row r="111" spans="2:10" x14ac:dyDescent="0.25">
      <c r="B111" s="3">
        <v>10560</v>
      </c>
      <c r="C111" s="4">
        <v>44894</v>
      </c>
      <c r="D111" t="s">
        <v>21</v>
      </c>
      <c r="E111" s="3">
        <v>12.99</v>
      </c>
      <c r="F111" s="5">
        <v>477.29022324865281</v>
      </c>
      <c r="G111" s="3" t="s">
        <v>10</v>
      </c>
      <c r="H111" s="3" t="s">
        <v>22</v>
      </c>
      <c r="I111" t="s">
        <v>38</v>
      </c>
      <c r="J111" t="s">
        <v>13</v>
      </c>
    </row>
    <row r="112" spans="2:10" x14ac:dyDescent="0.25">
      <c r="B112" s="3">
        <v>10561</v>
      </c>
      <c r="C112" s="4">
        <v>44894</v>
      </c>
      <c r="D112" t="s">
        <v>25</v>
      </c>
      <c r="E112" s="3">
        <v>9.9499999999999993</v>
      </c>
      <c r="F112" s="5">
        <v>201.00502512562818</v>
      </c>
      <c r="G112" s="3" t="s">
        <v>10</v>
      </c>
      <c r="H112" s="3" t="s">
        <v>22</v>
      </c>
      <c r="I112" t="s">
        <v>38</v>
      </c>
      <c r="J112" t="s">
        <v>13</v>
      </c>
    </row>
    <row r="113" spans="2:10" x14ac:dyDescent="0.25">
      <c r="B113" s="3">
        <v>10562</v>
      </c>
      <c r="C113" s="4">
        <v>44894</v>
      </c>
      <c r="D113" t="s">
        <v>9</v>
      </c>
      <c r="E113" s="3">
        <v>3.49</v>
      </c>
      <c r="F113" s="5">
        <v>630.3724928366762</v>
      </c>
      <c r="G113" s="3" t="s">
        <v>10</v>
      </c>
      <c r="H113" s="3" t="s">
        <v>22</v>
      </c>
      <c r="I113" t="s">
        <v>38</v>
      </c>
      <c r="J113" t="s">
        <v>13</v>
      </c>
    </row>
    <row r="114" spans="2:10" x14ac:dyDescent="0.25">
      <c r="B114" s="3">
        <v>10563</v>
      </c>
      <c r="C114" s="4">
        <v>44894</v>
      </c>
      <c r="D114" t="s">
        <v>14</v>
      </c>
      <c r="E114" s="3">
        <v>2.95</v>
      </c>
      <c r="F114" s="5">
        <v>677.96610169491521</v>
      </c>
      <c r="G114" s="3" t="s">
        <v>10</v>
      </c>
      <c r="H114" s="3" t="s">
        <v>22</v>
      </c>
      <c r="I114" t="s">
        <v>38</v>
      </c>
      <c r="J114" t="s">
        <v>13</v>
      </c>
    </row>
    <row r="115" spans="2:10" x14ac:dyDescent="0.25">
      <c r="B115" s="3">
        <v>10564</v>
      </c>
      <c r="C115" s="4">
        <v>44894</v>
      </c>
      <c r="D115" t="s">
        <v>17</v>
      </c>
      <c r="E115" s="3">
        <v>4.99</v>
      </c>
      <c r="F115" s="5">
        <v>200.40080160320639</v>
      </c>
      <c r="G115" s="3" t="s">
        <v>10</v>
      </c>
      <c r="H115" s="3" t="s">
        <v>22</v>
      </c>
      <c r="I115" t="s">
        <v>38</v>
      </c>
      <c r="J115" t="s">
        <v>13</v>
      </c>
    </row>
    <row r="116" spans="2:10" x14ac:dyDescent="0.25">
      <c r="B116" s="3">
        <v>10565</v>
      </c>
      <c r="C116" s="4">
        <v>44895</v>
      </c>
      <c r="D116" t="s">
        <v>21</v>
      </c>
      <c r="E116" s="3">
        <v>12.99</v>
      </c>
      <c r="F116" s="5">
        <v>492.68668206312549</v>
      </c>
      <c r="G116" s="3" t="s">
        <v>10</v>
      </c>
      <c r="H116" s="3" t="s">
        <v>22</v>
      </c>
      <c r="I116" t="s">
        <v>38</v>
      </c>
      <c r="J116" t="s">
        <v>13</v>
      </c>
    </row>
    <row r="117" spans="2:10" x14ac:dyDescent="0.25">
      <c r="B117" s="3">
        <v>10566</v>
      </c>
      <c r="C117" s="4">
        <v>44895</v>
      </c>
      <c r="D117" t="s">
        <v>25</v>
      </c>
      <c r="E117" s="3">
        <v>9.9499999999999993</v>
      </c>
      <c r="F117" s="5">
        <v>201.00502512562818</v>
      </c>
      <c r="G117" s="3" t="s">
        <v>10</v>
      </c>
      <c r="H117" s="3" t="s">
        <v>22</v>
      </c>
      <c r="I117" t="s">
        <v>38</v>
      </c>
      <c r="J117" t="s">
        <v>13</v>
      </c>
    </row>
    <row r="118" spans="2:10" x14ac:dyDescent="0.25">
      <c r="B118" s="3">
        <v>10567</v>
      </c>
      <c r="C118" s="4">
        <v>44895</v>
      </c>
      <c r="D118" t="s">
        <v>9</v>
      </c>
      <c r="E118" s="3">
        <v>3.49</v>
      </c>
      <c r="F118" s="5">
        <v>630.3724928366762</v>
      </c>
      <c r="G118" s="3" t="s">
        <v>10</v>
      </c>
      <c r="H118" s="3" t="s">
        <v>22</v>
      </c>
      <c r="I118" t="s">
        <v>38</v>
      </c>
      <c r="J118" t="s">
        <v>13</v>
      </c>
    </row>
    <row r="119" spans="2:10" x14ac:dyDescent="0.25">
      <c r="B119" s="3">
        <v>10568</v>
      </c>
      <c r="C119" s="4">
        <v>44895</v>
      </c>
      <c r="D119" t="s">
        <v>14</v>
      </c>
      <c r="E119" s="3">
        <v>2.95</v>
      </c>
      <c r="F119" s="5">
        <v>677.96610169491521</v>
      </c>
      <c r="G119" s="3" t="s">
        <v>10</v>
      </c>
      <c r="H119" s="3" t="s">
        <v>22</v>
      </c>
      <c r="I119" t="s">
        <v>38</v>
      </c>
      <c r="J119" t="s">
        <v>13</v>
      </c>
    </row>
    <row r="120" spans="2:10" x14ac:dyDescent="0.25">
      <c r="B120" s="3">
        <v>10569</v>
      </c>
      <c r="C120" s="4">
        <v>44895</v>
      </c>
      <c r="D120" t="s">
        <v>17</v>
      </c>
      <c r="E120" s="3">
        <v>4.99</v>
      </c>
      <c r="F120" s="5">
        <v>200.40080160320639</v>
      </c>
      <c r="G120" s="3" t="s">
        <v>10</v>
      </c>
      <c r="H120" s="3" t="s">
        <v>22</v>
      </c>
      <c r="I120" t="s">
        <v>38</v>
      </c>
      <c r="J120" t="s">
        <v>13</v>
      </c>
    </row>
    <row r="121" spans="2:10" x14ac:dyDescent="0.25">
      <c r="B121" s="3">
        <v>10570</v>
      </c>
      <c r="C121" s="4">
        <v>44896</v>
      </c>
      <c r="D121" t="s">
        <v>21</v>
      </c>
      <c r="E121" s="3">
        <v>12.99</v>
      </c>
      <c r="F121" s="5">
        <v>492.68668206312549</v>
      </c>
      <c r="G121" s="3" t="s">
        <v>10</v>
      </c>
      <c r="H121" s="3" t="s">
        <v>22</v>
      </c>
      <c r="I121" t="s">
        <v>38</v>
      </c>
      <c r="J121" t="s">
        <v>13</v>
      </c>
    </row>
    <row r="122" spans="2:10" x14ac:dyDescent="0.25">
      <c r="B122" s="3">
        <v>10571</v>
      </c>
      <c r="C122" s="4">
        <v>44896</v>
      </c>
      <c r="D122" t="s">
        <v>25</v>
      </c>
      <c r="E122" s="3">
        <v>9.9499999999999993</v>
      </c>
      <c r="F122" s="5">
        <v>201.00502512562818</v>
      </c>
      <c r="G122" s="3" t="s">
        <v>10</v>
      </c>
      <c r="H122" s="3" t="s">
        <v>22</v>
      </c>
      <c r="I122" t="s">
        <v>38</v>
      </c>
      <c r="J122" t="s">
        <v>13</v>
      </c>
    </row>
    <row r="123" spans="2:10" x14ac:dyDescent="0.25">
      <c r="B123" s="3">
        <v>10572</v>
      </c>
      <c r="C123" s="4">
        <v>44896</v>
      </c>
      <c r="D123" t="s">
        <v>9</v>
      </c>
      <c r="E123" s="3">
        <v>3.49</v>
      </c>
      <c r="F123" s="5">
        <v>573.06590257879645</v>
      </c>
      <c r="G123" s="3" t="s">
        <v>10</v>
      </c>
      <c r="H123" s="3" t="s">
        <v>22</v>
      </c>
      <c r="I123" t="s">
        <v>28</v>
      </c>
      <c r="J123" t="s">
        <v>27</v>
      </c>
    </row>
    <row r="124" spans="2:10" x14ac:dyDescent="0.25">
      <c r="B124" s="3">
        <v>10573</v>
      </c>
      <c r="C124" s="4">
        <v>44896</v>
      </c>
      <c r="D124" t="s">
        <v>14</v>
      </c>
      <c r="E124" s="3">
        <v>2.95</v>
      </c>
      <c r="F124" s="5">
        <v>677.96610169491521</v>
      </c>
      <c r="G124" s="3" t="s">
        <v>10</v>
      </c>
      <c r="H124" s="3" t="s">
        <v>22</v>
      </c>
      <c r="I124" t="s">
        <v>28</v>
      </c>
      <c r="J124" t="s">
        <v>27</v>
      </c>
    </row>
    <row r="125" spans="2:10" x14ac:dyDescent="0.25">
      <c r="B125" s="3">
        <v>10574</v>
      </c>
      <c r="C125" s="4">
        <v>44896</v>
      </c>
      <c r="D125" t="s">
        <v>17</v>
      </c>
      <c r="E125" s="3">
        <v>4.99</v>
      </c>
      <c r="F125" s="5">
        <v>200.40080160320639</v>
      </c>
      <c r="G125" s="3" t="s">
        <v>10</v>
      </c>
      <c r="H125" s="3" t="s">
        <v>22</v>
      </c>
      <c r="I125" t="s">
        <v>28</v>
      </c>
      <c r="J125" t="s">
        <v>27</v>
      </c>
    </row>
    <row r="126" spans="2:10" x14ac:dyDescent="0.25">
      <c r="B126" s="3">
        <v>10575</v>
      </c>
      <c r="C126" s="4">
        <v>44897</v>
      </c>
      <c r="D126" t="s">
        <v>21</v>
      </c>
      <c r="E126" s="3">
        <v>12.99</v>
      </c>
      <c r="F126" s="5">
        <v>523.47959969207079</v>
      </c>
      <c r="G126" s="3" t="s">
        <v>10</v>
      </c>
      <c r="H126" s="3" t="s">
        <v>22</v>
      </c>
      <c r="I126" t="s">
        <v>28</v>
      </c>
      <c r="J126" t="s">
        <v>27</v>
      </c>
    </row>
    <row r="127" spans="2:10" x14ac:dyDescent="0.25">
      <c r="B127" s="3">
        <v>10576</v>
      </c>
      <c r="C127" s="4">
        <v>44897</v>
      </c>
      <c r="D127" t="s">
        <v>25</v>
      </c>
      <c r="E127" s="3">
        <v>9.9499999999999993</v>
      </c>
      <c r="F127" s="5">
        <v>201.00502512562818</v>
      </c>
      <c r="G127" s="3" t="s">
        <v>10</v>
      </c>
      <c r="H127" s="3" t="s">
        <v>22</v>
      </c>
      <c r="I127" t="s">
        <v>28</v>
      </c>
      <c r="J127" t="s">
        <v>27</v>
      </c>
    </row>
    <row r="128" spans="2:10" x14ac:dyDescent="0.25">
      <c r="B128" s="3">
        <v>10577</v>
      </c>
      <c r="C128" s="4">
        <v>44897</v>
      </c>
      <c r="D128" t="s">
        <v>9</v>
      </c>
      <c r="E128" s="3">
        <v>3.49</v>
      </c>
      <c r="F128" s="5">
        <v>630.3724928366762</v>
      </c>
      <c r="G128" s="3" t="s">
        <v>10</v>
      </c>
      <c r="H128" s="3" t="s">
        <v>22</v>
      </c>
      <c r="I128" t="s">
        <v>28</v>
      </c>
      <c r="J128" t="s">
        <v>27</v>
      </c>
    </row>
    <row r="129" spans="2:10" x14ac:dyDescent="0.25">
      <c r="B129" s="3">
        <v>10578</v>
      </c>
      <c r="C129" s="4">
        <v>44897</v>
      </c>
      <c r="D129" t="s">
        <v>14</v>
      </c>
      <c r="E129" s="3">
        <v>2.95</v>
      </c>
      <c r="F129" s="5">
        <v>677.96610169491521</v>
      </c>
      <c r="G129" s="3" t="s">
        <v>10</v>
      </c>
      <c r="H129" s="3" t="s">
        <v>22</v>
      </c>
      <c r="I129" t="s">
        <v>28</v>
      </c>
      <c r="J129" t="s">
        <v>27</v>
      </c>
    </row>
    <row r="130" spans="2:10" x14ac:dyDescent="0.25">
      <c r="B130" s="3">
        <v>10579</v>
      </c>
      <c r="C130" s="4">
        <v>44897</v>
      </c>
      <c r="D130" t="s">
        <v>17</v>
      </c>
      <c r="E130" s="3">
        <v>4.99</v>
      </c>
      <c r="F130" s="5">
        <v>200.40080160320639</v>
      </c>
      <c r="G130" s="3" t="s">
        <v>10</v>
      </c>
      <c r="H130" s="3" t="s">
        <v>22</v>
      </c>
      <c r="I130" t="s">
        <v>28</v>
      </c>
      <c r="J130" t="s">
        <v>27</v>
      </c>
    </row>
    <row r="131" spans="2:10" x14ac:dyDescent="0.25">
      <c r="B131" s="3">
        <v>10580</v>
      </c>
      <c r="C131" s="4">
        <v>44898</v>
      </c>
      <c r="D131" t="s">
        <v>21</v>
      </c>
      <c r="E131" s="3">
        <v>12.99</v>
      </c>
      <c r="F131" s="5">
        <v>523.47959969207079</v>
      </c>
      <c r="G131" s="3" t="s">
        <v>10</v>
      </c>
      <c r="H131" s="3" t="s">
        <v>22</v>
      </c>
      <c r="I131" t="s">
        <v>28</v>
      </c>
      <c r="J131" t="s">
        <v>27</v>
      </c>
    </row>
    <row r="132" spans="2:10" x14ac:dyDescent="0.25">
      <c r="B132" s="3">
        <v>10581</v>
      </c>
      <c r="C132" s="4">
        <v>44898</v>
      </c>
      <c r="D132" t="s">
        <v>25</v>
      </c>
      <c r="E132" s="3">
        <v>9.9499999999999993</v>
      </c>
      <c r="F132" s="5">
        <v>201.00502512562818</v>
      </c>
      <c r="G132" s="3" t="s">
        <v>10</v>
      </c>
      <c r="H132" s="3" t="s">
        <v>22</v>
      </c>
      <c r="I132" t="s">
        <v>28</v>
      </c>
      <c r="J132" t="s">
        <v>27</v>
      </c>
    </row>
    <row r="133" spans="2:10" x14ac:dyDescent="0.25">
      <c r="B133" s="3">
        <v>10582</v>
      </c>
      <c r="C133" s="4">
        <v>44898</v>
      </c>
      <c r="D133" t="s">
        <v>9</v>
      </c>
      <c r="E133" s="3">
        <v>3.49</v>
      </c>
      <c r="F133" s="5">
        <v>630.3724928366762</v>
      </c>
      <c r="G133" s="3" t="s">
        <v>10</v>
      </c>
      <c r="H133" s="3" t="s">
        <v>22</v>
      </c>
      <c r="I133" t="s">
        <v>38</v>
      </c>
      <c r="J133" t="s">
        <v>13</v>
      </c>
    </row>
    <row r="134" spans="2:10" x14ac:dyDescent="0.25">
      <c r="B134" s="3">
        <v>10583</v>
      </c>
      <c r="C134" s="4">
        <v>44898</v>
      </c>
      <c r="D134" t="s">
        <v>14</v>
      </c>
      <c r="E134" s="3">
        <v>2.95</v>
      </c>
      <c r="F134" s="5">
        <v>677.96610169491521</v>
      </c>
      <c r="G134" s="3" t="s">
        <v>10</v>
      </c>
      <c r="H134" s="3" t="s">
        <v>22</v>
      </c>
      <c r="I134" t="s">
        <v>38</v>
      </c>
      <c r="J134" t="s">
        <v>13</v>
      </c>
    </row>
    <row r="135" spans="2:10" x14ac:dyDescent="0.25">
      <c r="B135" s="3">
        <v>10584</v>
      </c>
      <c r="C135" s="4">
        <v>44898</v>
      </c>
      <c r="D135" t="s">
        <v>17</v>
      </c>
      <c r="E135" s="3">
        <v>4.99</v>
      </c>
      <c r="F135" s="5">
        <v>200.40080160320639</v>
      </c>
      <c r="G135" s="3" t="s">
        <v>10</v>
      </c>
      <c r="H135" s="3" t="s">
        <v>22</v>
      </c>
      <c r="I135" t="s">
        <v>38</v>
      </c>
      <c r="J135" t="s">
        <v>13</v>
      </c>
    </row>
    <row r="136" spans="2:10" x14ac:dyDescent="0.25">
      <c r="B136" s="3">
        <v>10585</v>
      </c>
      <c r="C136" s="4">
        <v>44899</v>
      </c>
      <c r="D136" t="s">
        <v>21</v>
      </c>
      <c r="E136" s="3">
        <v>12.99</v>
      </c>
      <c r="F136" s="5">
        <v>538.87605850654347</v>
      </c>
      <c r="G136" s="3" t="s">
        <v>10</v>
      </c>
      <c r="H136" s="3" t="s">
        <v>22</v>
      </c>
      <c r="I136" t="s">
        <v>38</v>
      </c>
      <c r="J136" t="s">
        <v>13</v>
      </c>
    </row>
    <row r="137" spans="2:10" x14ac:dyDescent="0.25">
      <c r="B137" s="3">
        <v>10586</v>
      </c>
      <c r="C137" s="4">
        <v>44899</v>
      </c>
      <c r="D137" t="s">
        <v>25</v>
      </c>
      <c r="E137" s="3">
        <v>9.9499999999999993</v>
      </c>
      <c r="F137" s="5">
        <v>201.00502512562818</v>
      </c>
      <c r="G137" s="3" t="s">
        <v>10</v>
      </c>
      <c r="H137" s="3" t="s">
        <v>22</v>
      </c>
      <c r="I137" t="s">
        <v>38</v>
      </c>
      <c r="J137" t="s">
        <v>13</v>
      </c>
    </row>
    <row r="138" spans="2:10" x14ac:dyDescent="0.25">
      <c r="B138" s="3">
        <v>10537</v>
      </c>
      <c r="C138" s="4">
        <v>44889</v>
      </c>
      <c r="D138" t="s">
        <v>9</v>
      </c>
      <c r="E138" s="3">
        <v>3.49</v>
      </c>
      <c r="F138" s="5">
        <v>630.3724928366762</v>
      </c>
      <c r="G138" s="3" t="s">
        <v>36</v>
      </c>
      <c r="H138" s="3" t="s">
        <v>22</v>
      </c>
      <c r="I138" t="s">
        <v>31</v>
      </c>
      <c r="J138" t="s">
        <v>16</v>
      </c>
    </row>
    <row r="139" spans="2:10" x14ac:dyDescent="0.25">
      <c r="B139" s="3">
        <v>10538</v>
      </c>
      <c r="C139" s="4">
        <v>44889</v>
      </c>
      <c r="D139" t="s">
        <v>14</v>
      </c>
      <c r="E139" s="3">
        <v>2.95</v>
      </c>
      <c r="F139" s="5">
        <v>745.7627118644067</v>
      </c>
      <c r="G139" s="3" t="s">
        <v>36</v>
      </c>
      <c r="H139" s="3" t="s">
        <v>22</v>
      </c>
      <c r="I139" t="s">
        <v>31</v>
      </c>
      <c r="J139" t="s">
        <v>16</v>
      </c>
    </row>
    <row r="140" spans="2:10" x14ac:dyDescent="0.25">
      <c r="B140" s="3">
        <v>10539</v>
      </c>
      <c r="C140" s="4">
        <v>44889</v>
      </c>
      <c r="D140" t="s">
        <v>17</v>
      </c>
      <c r="E140" s="3">
        <v>4.99</v>
      </c>
      <c r="F140" s="5">
        <v>200.40080160320639</v>
      </c>
      <c r="G140" s="3" t="s">
        <v>36</v>
      </c>
      <c r="H140" s="3" t="s">
        <v>22</v>
      </c>
      <c r="I140" t="s">
        <v>31</v>
      </c>
      <c r="J140" t="s">
        <v>16</v>
      </c>
    </row>
    <row r="141" spans="2:10" x14ac:dyDescent="0.25">
      <c r="B141" s="3">
        <v>10590</v>
      </c>
      <c r="C141" s="4">
        <v>44900</v>
      </c>
      <c r="D141" t="s">
        <v>21</v>
      </c>
      <c r="E141" s="3">
        <v>12.99</v>
      </c>
      <c r="F141" s="5">
        <v>554.27251732101615</v>
      </c>
      <c r="G141" s="3" t="s">
        <v>10</v>
      </c>
      <c r="H141" s="3" t="s">
        <v>22</v>
      </c>
      <c r="I141" t="s">
        <v>38</v>
      </c>
      <c r="J141" t="s">
        <v>13</v>
      </c>
    </row>
    <row r="142" spans="2:10" x14ac:dyDescent="0.25">
      <c r="B142" s="3">
        <v>10591</v>
      </c>
      <c r="C142" s="4">
        <v>44900</v>
      </c>
      <c r="D142" t="s">
        <v>25</v>
      </c>
      <c r="E142" s="3">
        <v>9.9499999999999993</v>
      </c>
      <c r="F142" s="5">
        <v>201.00502512562818</v>
      </c>
      <c r="G142" s="3" t="s">
        <v>10</v>
      </c>
      <c r="H142" s="3" t="s">
        <v>22</v>
      </c>
      <c r="I142" t="s">
        <v>38</v>
      </c>
      <c r="J142" t="s">
        <v>13</v>
      </c>
    </row>
    <row r="143" spans="2:10" x14ac:dyDescent="0.25">
      <c r="B143" s="3">
        <v>10592</v>
      </c>
      <c r="C143" s="4">
        <v>44900</v>
      </c>
      <c r="D143" t="s">
        <v>9</v>
      </c>
      <c r="E143" s="3">
        <v>3.49</v>
      </c>
      <c r="F143" s="5">
        <v>573.06590257879645</v>
      </c>
      <c r="G143" s="3" t="s">
        <v>10</v>
      </c>
      <c r="H143" s="3" t="s">
        <v>22</v>
      </c>
      <c r="I143" t="s">
        <v>38</v>
      </c>
      <c r="J143" t="s">
        <v>13</v>
      </c>
    </row>
    <row r="144" spans="2:10" x14ac:dyDescent="0.25">
      <c r="B144" s="3">
        <v>10593</v>
      </c>
      <c r="C144" s="4">
        <v>44900</v>
      </c>
      <c r="D144" t="s">
        <v>14</v>
      </c>
      <c r="E144" s="3">
        <v>2.95</v>
      </c>
      <c r="F144" s="5">
        <v>677.96610169491521</v>
      </c>
      <c r="G144" s="3" t="s">
        <v>10</v>
      </c>
      <c r="H144" s="3" t="s">
        <v>22</v>
      </c>
      <c r="I144" t="s">
        <v>38</v>
      </c>
      <c r="J144" t="s">
        <v>13</v>
      </c>
    </row>
    <row r="145" spans="2:10" x14ac:dyDescent="0.25">
      <c r="B145" s="3">
        <v>10594</v>
      </c>
      <c r="C145" s="4">
        <v>44900</v>
      </c>
      <c r="D145" t="s">
        <v>17</v>
      </c>
      <c r="E145" s="3">
        <v>4.99</v>
      </c>
      <c r="F145" s="5">
        <v>200.40080160320639</v>
      </c>
      <c r="G145" s="3" t="s">
        <v>10</v>
      </c>
      <c r="H145" s="3" t="s">
        <v>22</v>
      </c>
      <c r="I145" t="s">
        <v>38</v>
      </c>
      <c r="J145" t="s">
        <v>13</v>
      </c>
    </row>
    <row r="146" spans="2:10" x14ac:dyDescent="0.25">
      <c r="B146" s="3">
        <v>10595</v>
      </c>
      <c r="C146" s="4">
        <v>44901</v>
      </c>
      <c r="D146" t="s">
        <v>21</v>
      </c>
      <c r="E146" s="3">
        <v>12.99</v>
      </c>
      <c r="F146" s="5">
        <v>538.87605850654347</v>
      </c>
      <c r="G146" s="3" t="s">
        <v>10</v>
      </c>
      <c r="H146" s="3" t="s">
        <v>22</v>
      </c>
      <c r="I146" t="s">
        <v>38</v>
      </c>
      <c r="J146" t="s">
        <v>13</v>
      </c>
    </row>
    <row r="147" spans="2:10" x14ac:dyDescent="0.25">
      <c r="B147" s="3">
        <v>10596</v>
      </c>
      <c r="C147" s="4">
        <v>44901</v>
      </c>
      <c r="D147" t="s">
        <v>25</v>
      </c>
      <c r="E147" s="3">
        <v>9.9499999999999993</v>
      </c>
      <c r="F147" s="5">
        <v>201.00502512562818</v>
      </c>
      <c r="G147" s="3" t="s">
        <v>10</v>
      </c>
      <c r="H147" s="3" t="s">
        <v>22</v>
      </c>
      <c r="I147" t="s">
        <v>38</v>
      </c>
      <c r="J147" t="s">
        <v>13</v>
      </c>
    </row>
    <row r="148" spans="2:10" x14ac:dyDescent="0.25">
      <c r="B148" s="3">
        <v>10597</v>
      </c>
      <c r="C148" s="4">
        <v>44901</v>
      </c>
      <c r="D148" t="s">
        <v>9</v>
      </c>
      <c r="E148" s="3">
        <v>3.49</v>
      </c>
      <c r="F148" s="5">
        <v>573.06590257879645</v>
      </c>
      <c r="G148" s="3" t="s">
        <v>10</v>
      </c>
      <c r="H148" s="3" t="s">
        <v>22</v>
      </c>
      <c r="I148" t="s">
        <v>38</v>
      </c>
      <c r="J148" t="s">
        <v>13</v>
      </c>
    </row>
    <row r="149" spans="2:10" x14ac:dyDescent="0.25">
      <c r="B149" s="3">
        <v>10598</v>
      </c>
      <c r="C149" s="4">
        <v>44901</v>
      </c>
      <c r="D149" t="s">
        <v>14</v>
      </c>
      <c r="E149" s="3">
        <v>2.95</v>
      </c>
      <c r="F149" s="5">
        <v>677.96610169491521</v>
      </c>
      <c r="G149" s="3" t="s">
        <v>10</v>
      </c>
      <c r="H149" s="3" t="s">
        <v>22</v>
      </c>
      <c r="I149" t="s">
        <v>38</v>
      </c>
      <c r="J149" t="s">
        <v>13</v>
      </c>
    </row>
    <row r="150" spans="2:10" x14ac:dyDescent="0.25">
      <c r="B150" s="3">
        <v>10599</v>
      </c>
      <c r="C150" s="4">
        <v>44901</v>
      </c>
      <c r="D150" t="s">
        <v>17</v>
      </c>
      <c r="E150" s="3">
        <v>4.99</v>
      </c>
      <c r="F150" s="5">
        <v>200.40080160320639</v>
      </c>
      <c r="G150" s="3" t="s">
        <v>10</v>
      </c>
      <c r="H150" s="3" t="s">
        <v>22</v>
      </c>
      <c r="I150" t="s">
        <v>38</v>
      </c>
      <c r="J150" t="s">
        <v>13</v>
      </c>
    </row>
    <row r="151" spans="2:10" x14ac:dyDescent="0.25">
      <c r="B151" s="3">
        <v>10600</v>
      </c>
      <c r="C151" s="4">
        <v>44902</v>
      </c>
      <c r="D151" t="s">
        <v>21</v>
      </c>
      <c r="E151" s="3">
        <v>12.99</v>
      </c>
      <c r="F151" s="5">
        <v>523.47959969207079</v>
      </c>
      <c r="G151" s="3" t="s">
        <v>10</v>
      </c>
      <c r="H151" s="3" t="s">
        <v>22</v>
      </c>
      <c r="I151" t="s">
        <v>38</v>
      </c>
      <c r="J151" t="s">
        <v>13</v>
      </c>
    </row>
    <row r="152" spans="2:10" x14ac:dyDescent="0.25">
      <c r="B152" s="3">
        <v>10601</v>
      </c>
      <c r="C152" s="4">
        <v>44902</v>
      </c>
      <c r="D152" t="s">
        <v>25</v>
      </c>
      <c r="E152" s="3">
        <v>9.9499999999999993</v>
      </c>
      <c r="F152" s="5">
        <v>201.00502512562818</v>
      </c>
      <c r="G152" s="3" t="s">
        <v>10</v>
      </c>
      <c r="H152" s="3" t="s">
        <v>22</v>
      </c>
      <c r="I152" t="s">
        <v>38</v>
      </c>
      <c r="J152" t="s">
        <v>13</v>
      </c>
    </row>
    <row r="153" spans="2:10" x14ac:dyDescent="0.25">
      <c r="B153" s="3">
        <v>10602</v>
      </c>
      <c r="C153" s="4">
        <v>44902</v>
      </c>
      <c r="D153" t="s">
        <v>9</v>
      </c>
      <c r="E153" s="3">
        <v>3.49</v>
      </c>
      <c r="F153" s="5">
        <v>630.3724928366762</v>
      </c>
      <c r="G153" s="3" t="s">
        <v>10</v>
      </c>
      <c r="H153" s="3" t="s">
        <v>37</v>
      </c>
      <c r="I153" t="s">
        <v>38</v>
      </c>
      <c r="J153" t="s">
        <v>13</v>
      </c>
    </row>
    <row r="154" spans="2:10" x14ac:dyDescent="0.25">
      <c r="B154" s="3">
        <v>10603</v>
      </c>
      <c r="C154" s="4">
        <v>44902</v>
      </c>
      <c r="D154" t="s">
        <v>14</v>
      </c>
      <c r="E154" s="3">
        <v>2.95</v>
      </c>
      <c r="F154" s="5">
        <v>677.96610169491521</v>
      </c>
      <c r="G154" s="3" t="s">
        <v>10</v>
      </c>
      <c r="H154" s="3" t="s">
        <v>37</v>
      </c>
      <c r="I154" t="s">
        <v>38</v>
      </c>
      <c r="J154" t="s">
        <v>13</v>
      </c>
    </row>
    <row r="155" spans="2:10" x14ac:dyDescent="0.25">
      <c r="B155" s="3">
        <v>10604</v>
      </c>
      <c r="C155" s="4">
        <v>44902</v>
      </c>
      <c r="D155" t="s">
        <v>17</v>
      </c>
      <c r="E155" s="3">
        <v>4.99</v>
      </c>
      <c r="F155" s="5">
        <v>200.40080160320639</v>
      </c>
      <c r="G155" s="3" t="s">
        <v>10</v>
      </c>
      <c r="H155" s="3" t="s">
        <v>37</v>
      </c>
      <c r="I155" t="s">
        <v>38</v>
      </c>
      <c r="J155" t="s">
        <v>13</v>
      </c>
    </row>
    <row r="156" spans="2:10" x14ac:dyDescent="0.25">
      <c r="B156" s="3">
        <v>10605</v>
      </c>
      <c r="C156" s="4">
        <v>44903</v>
      </c>
      <c r="D156" t="s">
        <v>21</v>
      </c>
      <c r="E156" s="3">
        <v>12.99</v>
      </c>
      <c r="F156" s="5">
        <v>538.87605850654347</v>
      </c>
      <c r="G156" s="3" t="s">
        <v>10</v>
      </c>
      <c r="H156" s="3" t="s">
        <v>37</v>
      </c>
      <c r="I156" t="s">
        <v>38</v>
      </c>
      <c r="J156" t="s">
        <v>13</v>
      </c>
    </row>
    <row r="157" spans="2:10" x14ac:dyDescent="0.25">
      <c r="B157" s="3">
        <v>10606</v>
      </c>
      <c r="C157" s="4">
        <v>44903</v>
      </c>
      <c r="D157" t="s">
        <v>25</v>
      </c>
      <c r="E157" s="3">
        <v>9.9499999999999993</v>
      </c>
      <c r="F157" s="5">
        <v>201.00502512562818</v>
      </c>
      <c r="G157" s="3" t="s">
        <v>10</v>
      </c>
      <c r="H157" s="3" t="s">
        <v>37</v>
      </c>
      <c r="I157" t="s">
        <v>38</v>
      </c>
      <c r="J157" t="s">
        <v>13</v>
      </c>
    </row>
    <row r="158" spans="2:10" x14ac:dyDescent="0.25">
      <c r="B158" s="3">
        <v>10607</v>
      </c>
      <c r="C158" s="4">
        <v>44903</v>
      </c>
      <c r="D158" t="s">
        <v>9</v>
      </c>
      <c r="E158" s="3">
        <v>3.49</v>
      </c>
      <c r="F158" s="5">
        <v>630.3724928366762</v>
      </c>
      <c r="G158" s="3" t="s">
        <v>10</v>
      </c>
      <c r="H158" s="3" t="s">
        <v>37</v>
      </c>
      <c r="I158" t="s">
        <v>38</v>
      </c>
      <c r="J158" t="s">
        <v>13</v>
      </c>
    </row>
    <row r="159" spans="2:10" x14ac:dyDescent="0.25">
      <c r="B159" s="3">
        <v>10608</v>
      </c>
      <c r="C159" s="4">
        <v>44903</v>
      </c>
      <c r="D159" t="s">
        <v>14</v>
      </c>
      <c r="E159" s="3">
        <v>2.95</v>
      </c>
      <c r="F159" s="5">
        <v>677.96610169491521</v>
      </c>
      <c r="G159" s="3" t="s">
        <v>10</v>
      </c>
      <c r="H159" s="3" t="s">
        <v>11</v>
      </c>
      <c r="I159" t="s">
        <v>38</v>
      </c>
      <c r="J159" t="s">
        <v>13</v>
      </c>
    </row>
    <row r="160" spans="2:10" x14ac:dyDescent="0.25">
      <c r="B160" s="3">
        <v>10609</v>
      </c>
      <c r="C160" s="4">
        <v>44903</v>
      </c>
      <c r="D160" t="s">
        <v>17</v>
      </c>
      <c r="E160" s="3">
        <v>4.99</v>
      </c>
      <c r="F160" s="5">
        <v>200.40080160320639</v>
      </c>
      <c r="G160" s="3" t="s">
        <v>10</v>
      </c>
      <c r="H160" s="3" t="s">
        <v>11</v>
      </c>
      <c r="I160" t="s">
        <v>38</v>
      </c>
      <c r="J160" t="s">
        <v>13</v>
      </c>
    </row>
    <row r="161" spans="2:10" x14ac:dyDescent="0.25">
      <c r="B161" s="3">
        <v>10610</v>
      </c>
      <c r="C161" s="4">
        <v>44904</v>
      </c>
      <c r="D161" t="s">
        <v>21</v>
      </c>
      <c r="E161" s="3">
        <v>12.99</v>
      </c>
      <c r="F161" s="5">
        <v>569.66897613548883</v>
      </c>
      <c r="G161" s="3" t="s">
        <v>10</v>
      </c>
      <c r="H161" s="3" t="s">
        <v>11</v>
      </c>
      <c r="I161" t="s">
        <v>38</v>
      </c>
      <c r="J161" t="s">
        <v>13</v>
      </c>
    </row>
    <row r="162" spans="2:10" x14ac:dyDescent="0.25">
      <c r="B162" s="3">
        <v>10611</v>
      </c>
      <c r="C162" s="4">
        <v>44904</v>
      </c>
      <c r="D162" t="s">
        <v>25</v>
      </c>
      <c r="E162" s="3">
        <v>9.9499999999999993</v>
      </c>
      <c r="F162" s="5">
        <v>201.00502512562818</v>
      </c>
      <c r="G162" s="3" t="s">
        <v>10</v>
      </c>
      <c r="H162" s="3" t="s">
        <v>11</v>
      </c>
      <c r="I162" t="s">
        <v>38</v>
      </c>
      <c r="J162" t="s">
        <v>13</v>
      </c>
    </row>
    <row r="163" spans="2:10" x14ac:dyDescent="0.25">
      <c r="B163" s="3">
        <v>10612</v>
      </c>
      <c r="C163" s="4">
        <v>44904</v>
      </c>
      <c r="D163" t="s">
        <v>9</v>
      </c>
      <c r="E163" s="3">
        <v>3.49</v>
      </c>
      <c r="F163" s="5">
        <v>630.3724928366762</v>
      </c>
      <c r="G163" s="3" t="s">
        <v>10</v>
      </c>
      <c r="H163" s="3" t="s">
        <v>11</v>
      </c>
      <c r="I163" t="s">
        <v>38</v>
      </c>
      <c r="J163" t="s">
        <v>13</v>
      </c>
    </row>
    <row r="164" spans="2:10" x14ac:dyDescent="0.25">
      <c r="B164" s="3">
        <v>10613</v>
      </c>
      <c r="C164" s="4">
        <v>44904</v>
      </c>
      <c r="D164" t="s">
        <v>14</v>
      </c>
      <c r="E164" s="3">
        <v>2.95</v>
      </c>
      <c r="F164" s="5">
        <v>677.96610169491521</v>
      </c>
      <c r="G164" s="3" t="s">
        <v>10</v>
      </c>
      <c r="H164" s="3" t="s">
        <v>11</v>
      </c>
      <c r="I164" t="s">
        <v>38</v>
      </c>
      <c r="J164" t="s">
        <v>13</v>
      </c>
    </row>
    <row r="165" spans="2:10" x14ac:dyDescent="0.25">
      <c r="B165" s="3">
        <v>10614</v>
      </c>
      <c r="C165" s="4">
        <v>44904</v>
      </c>
      <c r="D165" t="s">
        <v>17</v>
      </c>
      <c r="E165" s="3">
        <v>4.99</v>
      </c>
      <c r="F165" s="5">
        <v>200.40080160320639</v>
      </c>
      <c r="G165" s="3" t="s">
        <v>10</v>
      </c>
      <c r="H165" s="3" t="s">
        <v>11</v>
      </c>
      <c r="I165" t="s">
        <v>38</v>
      </c>
      <c r="J165" t="s">
        <v>13</v>
      </c>
    </row>
    <row r="166" spans="2:10" x14ac:dyDescent="0.25">
      <c r="B166" s="3">
        <v>10615</v>
      </c>
      <c r="C166" s="4">
        <v>44905</v>
      </c>
      <c r="D166" t="s">
        <v>21</v>
      </c>
      <c r="E166" s="3">
        <v>12.99</v>
      </c>
      <c r="F166" s="5">
        <v>569.66897613548883</v>
      </c>
      <c r="G166" s="3" t="s">
        <v>10</v>
      </c>
      <c r="H166" s="3" t="s">
        <v>11</v>
      </c>
      <c r="I166" t="s">
        <v>38</v>
      </c>
      <c r="J166" t="s">
        <v>13</v>
      </c>
    </row>
    <row r="167" spans="2:10" x14ac:dyDescent="0.25">
      <c r="B167" s="3">
        <v>10616</v>
      </c>
      <c r="C167" s="4">
        <v>44905</v>
      </c>
      <c r="D167" t="s">
        <v>25</v>
      </c>
      <c r="E167" s="3">
        <v>9.9499999999999993</v>
      </c>
      <c r="F167" s="5">
        <v>201.00502512562818</v>
      </c>
      <c r="G167" s="3" t="s">
        <v>10</v>
      </c>
      <c r="H167" s="3" t="s">
        <v>11</v>
      </c>
      <c r="I167" t="s">
        <v>38</v>
      </c>
      <c r="J167" t="s">
        <v>13</v>
      </c>
    </row>
    <row r="168" spans="2:10" x14ac:dyDescent="0.25">
      <c r="B168" s="3">
        <v>10617</v>
      </c>
      <c r="C168" s="4">
        <v>44905</v>
      </c>
      <c r="D168" t="s">
        <v>9</v>
      </c>
      <c r="E168" s="3">
        <v>3.49</v>
      </c>
      <c r="F168" s="5">
        <v>630.3724928366762</v>
      </c>
      <c r="G168" s="3" t="s">
        <v>10</v>
      </c>
      <c r="H168" s="3" t="s">
        <v>11</v>
      </c>
      <c r="I168" t="s">
        <v>38</v>
      </c>
      <c r="J168" t="s">
        <v>13</v>
      </c>
    </row>
    <row r="169" spans="2:10" x14ac:dyDescent="0.25">
      <c r="B169" s="3">
        <v>10618</v>
      </c>
      <c r="C169" s="4">
        <v>44905</v>
      </c>
      <c r="D169" t="s">
        <v>14</v>
      </c>
      <c r="E169" s="3">
        <v>2.95</v>
      </c>
      <c r="F169" s="5">
        <v>677.96610169491521</v>
      </c>
      <c r="G169" s="3" t="s">
        <v>10</v>
      </c>
      <c r="H169" s="3" t="s">
        <v>11</v>
      </c>
      <c r="I169" t="s">
        <v>38</v>
      </c>
      <c r="J169" t="s">
        <v>13</v>
      </c>
    </row>
    <row r="170" spans="2:10" x14ac:dyDescent="0.25">
      <c r="B170" s="3">
        <v>10619</v>
      </c>
      <c r="C170" s="4">
        <v>44905</v>
      </c>
      <c r="D170" t="s">
        <v>17</v>
      </c>
      <c r="E170" s="3">
        <v>4.99</v>
      </c>
      <c r="F170" s="5">
        <v>200.40080160320639</v>
      </c>
      <c r="G170" s="3" t="s">
        <v>10</v>
      </c>
      <c r="H170" s="3" t="s">
        <v>11</v>
      </c>
      <c r="I170" t="s">
        <v>38</v>
      </c>
      <c r="J170" t="s">
        <v>13</v>
      </c>
    </row>
    <row r="171" spans="2:10" x14ac:dyDescent="0.25">
      <c r="B171" s="3">
        <v>10620</v>
      </c>
      <c r="C171" s="4">
        <v>44906</v>
      </c>
      <c r="D171" t="s">
        <v>21</v>
      </c>
      <c r="E171" s="3">
        <v>12.99</v>
      </c>
      <c r="F171" s="5">
        <v>585.06543494996151</v>
      </c>
      <c r="G171" s="3" t="s">
        <v>10</v>
      </c>
      <c r="H171" s="3" t="s">
        <v>11</v>
      </c>
      <c r="I171" t="s">
        <v>38</v>
      </c>
      <c r="J171" t="s">
        <v>13</v>
      </c>
    </row>
    <row r="172" spans="2:10" x14ac:dyDescent="0.25">
      <c r="B172" s="3">
        <v>10621</v>
      </c>
      <c r="C172" s="4">
        <v>44906</v>
      </c>
      <c r="D172" t="s">
        <v>25</v>
      </c>
      <c r="E172" s="3">
        <v>9.9499999999999993</v>
      </c>
      <c r="F172" s="5">
        <v>201.00502512562818</v>
      </c>
      <c r="G172" s="3" t="s">
        <v>10</v>
      </c>
      <c r="H172" s="3" t="s">
        <v>11</v>
      </c>
      <c r="I172" t="s">
        <v>38</v>
      </c>
      <c r="J172" t="s">
        <v>13</v>
      </c>
    </row>
    <row r="173" spans="2:10" x14ac:dyDescent="0.25">
      <c r="B173" s="3">
        <v>10622</v>
      </c>
      <c r="C173" s="4">
        <v>44906</v>
      </c>
      <c r="D173" t="s">
        <v>9</v>
      </c>
      <c r="E173" s="3">
        <v>3.49</v>
      </c>
      <c r="F173" s="5">
        <v>630.3724928366762</v>
      </c>
      <c r="G173" s="3" t="s">
        <v>10</v>
      </c>
      <c r="H173" s="3" t="s">
        <v>11</v>
      </c>
      <c r="I173" t="s">
        <v>38</v>
      </c>
      <c r="J173" t="s">
        <v>13</v>
      </c>
    </row>
    <row r="174" spans="2:10" x14ac:dyDescent="0.25">
      <c r="B174" s="3">
        <v>10623</v>
      </c>
      <c r="C174" s="4">
        <v>44906</v>
      </c>
      <c r="D174" t="s">
        <v>14</v>
      </c>
      <c r="E174" s="3">
        <v>2.95</v>
      </c>
      <c r="F174" s="5">
        <v>745.7627118644067</v>
      </c>
      <c r="G174" s="3" t="s">
        <v>10</v>
      </c>
      <c r="H174" s="3" t="s">
        <v>11</v>
      </c>
      <c r="I174" t="s">
        <v>38</v>
      </c>
      <c r="J174" t="s">
        <v>13</v>
      </c>
    </row>
    <row r="175" spans="2:10" x14ac:dyDescent="0.25">
      <c r="B175" s="3">
        <v>10624</v>
      </c>
      <c r="C175" s="4">
        <v>44906</v>
      </c>
      <c r="D175" t="s">
        <v>17</v>
      </c>
      <c r="E175" s="3">
        <v>4.99</v>
      </c>
      <c r="F175" s="5">
        <v>200.40080160320639</v>
      </c>
      <c r="G175" s="3" t="s">
        <v>10</v>
      </c>
      <c r="H175" s="3" t="s">
        <v>11</v>
      </c>
      <c r="I175" t="s">
        <v>38</v>
      </c>
      <c r="J175" t="s">
        <v>13</v>
      </c>
    </row>
    <row r="176" spans="2:10" x14ac:dyDescent="0.25">
      <c r="B176" s="3">
        <v>10625</v>
      </c>
      <c r="C176" s="4">
        <v>44907</v>
      </c>
      <c r="D176" t="s">
        <v>21</v>
      </c>
      <c r="E176" s="3">
        <v>12.99</v>
      </c>
      <c r="F176" s="5">
        <v>569.66897613548883</v>
      </c>
      <c r="G176" s="3" t="s">
        <v>10</v>
      </c>
      <c r="H176" s="3" t="s">
        <v>11</v>
      </c>
      <c r="I176" t="s">
        <v>38</v>
      </c>
      <c r="J176" t="s">
        <v>13</v>
      </c>
    </row>
    <row r="177" spans="2:10" x14ac:dyDescent="0.25">
      <c r="B177" s="3">
        <v>10626</v>
      </c>
      <c r="C177" s="4">
        <v>44907</v>
      </c>
      <c r="D177" t="s">
        <v>25</v>
      </c>
      <c r="E177" s="3">
        <v>9.9499999999999993</v>
      </c>
      <c r="F177" s="5">
        <v>201.00502512562818</v>
      </c>
      <c r="G177" s="3" t="s">
        <v>10</v>
      </c>
      <c r="H177" s="3" t="s">
        <v>11</v>
      </c>
      <c r="I177" t="s">
        <v>38</v>
      </c>
      <c r="J177" t="s">
        <v>13</v>
      </c>
    </row>
    <row r="178" spans="2:10" x14ac:dyDescent="0.25">
      <c r="B178" s="3">
        <v>10627</v>
      </c>
      <c r="C178" s="4">
        <v>44907</v>
      </c>
      <c r="D178" t="s">
        <v>9</v>
      </c>
      <c r="E178" s="3">
        <v>3.49</v>
      </c>
      <c r="F178" s="5">
        <v>630.3724928366762</v>
      </c>
      <c r="G178" s="3" t="s">
        <v>10</v>
      </c>
      <c r="H178" s="3" t="s">
        <v>11</v>
      </c>
      <c r="I178" t="s">
        <v>38</v>
      </c>
      <c r="J178" t="s">
        <v>13</v>
      </c>
    </row>
    <row r="179" spans="2:10" x14ac:dyDescent="0.25">
      <c r="B179" s="3">
        <v>10628</v>
      </c>
      <c r="C179" s="4">
        <v>44907</v>
      </c>
      <c r="D179" t="s">
        <v>14</v>
      </c>
      <c r="E179" s="3">
        <v>2.95</v>
      </c>
      <c r="F179" s="5">
        <v>677.96610169491521</v>
      </c>
      <c r="G179" s="3" t="s">
        <v>10</v>
      </c>
      <c r="H179" s="3" t="s">
        <v>11</v>
      </c>
      <c r="I179" s="6" t="s">
        <v>35</v>
      </c>
      <c r="J179" t="s">
        <v>20</v>
      </c>
    </row>
    <row r="180" spans="2:10" x14ac:dyDescent="0.25">
      <c r="B180" s="3">
        <v>10629</v>
      </c>
      <c r="C180" s="4">
        <v>44907</v>
      </c>
      <c r="D180" t="s">
        <v>17</v>
      </c>
      <c r="E180" s="3">
        <v>4.99</v>
      </c>
      <c r="F180" s="5">
        <v>200.40080160320639</v>
      </c>
      <c r="G180" s="3" t="s">
        <v>10</v>
      </c>
      <c r="H180" s="3" t="s">
        <v>11</v>
      </c>
      <c r="I180" s="6" t="s">
        <v>35</v>
      </c>
      <c r="J180" t="s">
        <v>20</v>
      </c>
    </row>
    <row r="181" spans="2:10" x14ac:dyDescent="0.25">
      <c r="B181" s="3">
        <v>10630</v>
      </c>
      <c r="C181" s="4">
        <v>44908</v>
      </c>
      <c r="D181" t="s">
        <v>21</v>
      </c>
      <c r="E181" s="3">
        <v>12.99</v>
      </c>
      <c r="F181" s="5">
        <v>569.66897613548883</v>
      </c>
      <c r="G181" s="3" t="s">
        <v>10</v>
      </c>
      <c r="H181" s="3" t="s">
        <v>37</v>
      </c>
      <c r="I181" s="6" t="s">
        <v>35</v>
      </c>
      <c r="J181" t="s">
        <v>20</v>
      </c>
    </row>
    <row r="182" spans="2:10" x14ac:dyDescent="0.25">
      <c r="B182" s="3">
        <v>10631</v>
      </c>
      <c r="C182" s="4">
        <v>44908</v>
      </c>
      <c r="D182" t="s">
        <v>25</v>
      </c>
      <c r="E182" s="3">
        <v>9.9499999999999993</v>
      </c>
      <c r="F182" s="5">
        <v>201.00502512562818</v>
      </c>
      <c r="G182" s="3" t="s">
        <v>10</v>
      </c>
      <c r="H182" s="3" t="s">
        <v>11</v>
      </c>
      <c r="I182" s="6" t="s">
        <v>35</v>
      </c>
      <c r="J182" t="s">
        <v>20</v>
      </c>
    </row>
    <row r="183" spans="2:10" x14ac:dyDescent="0.25">
      <c r="B183" s="3">
        <v>10632</v>
      </c>
      <c r="C183" s="4">
        <v>44908</v>
      </c>
      <c r="D183" t="s">
        <v>9</v>
      </c>
      <c r="E183" s="3">
        <v>3.49</v>
      </c>
      <c r="F183" s="5">
        <v>630.3724928366762</v>
      </c>
      <c r="G183" s="3" t="s">
        <v>10</v>
      </c>
      <c r="H183" s="3" t="s">
        <v>11</v>
      </c>
      <c r="I183" s="6" t="s">
        <v>35</v>
      </c>
      <c r="J183" t="s">
        <v>20</v>
      </c>
    </row>
    <row r="184" spans="2:10" x14ac:dyDescent="0.25">
      <c r="B184" s="3">
        <v>10633</v>
      </c>
      <c r="C184" s="4">
        <v>44908</v>
      </c>
      <c r="D184" t="s">
        <v>14</v>
      </c>
      <c r="E184" s="3">
        <v>2.95</v>
      </c>
      <c r="F184" s="5">
        <v>677.96610169491521</v>
      </c>
      <c r="G184" s="3" t="s">
        <v>10</v>
      </c>
      <c r="H184" s="3" t="s">
        <v>11</v>
      </c>
      <c r="I184" s="6" t="s">
        <v>35</v>
      </c>
      <c r="J184" t="s">
        <v>20</v>
      </c>
    </row>
    <row r="185" spans="2:10" x14ac:dyDescent="0.25">
      <c r="B185" s="3">
        <v>10634</v>
      </c>
      <c r="C185" s="4">
        <v>44908</v>
      </c>
      <c r="D185" t="s">
        <v>17</v>
      </c>
      <c r="E185" s="3">
        <v>4.99</v>
      </c>
      <c r="F185" s="5">
        <v>200.40080160320639</v>
      </c>
      <c r="G185" s="3" t="s">
        <v>10</v>
      </c>
      <c r="H185" s="3" t="s">
        <v>11</v>
      </c>
      <c r="I185" s="6" t="s">
        <v>35</v>
      </c>
      <c r="J185" t="s">
        <v>20</v>
      </c>
    </row>
    <row r="186" spans="2:10" x14ac:dyDescent="0.25">
      <c r="B186" s="3">
        <v>10635</v>
      </c>
      <c r="C186" s="4">
        <v>44909</v>
      </c>
      <c r="D186" t="s">
        <v>21</v>
      </c>
      <c r="E186" s="3">
        <v>12.99</v>
      </c>
      <c r="F186" s="5">
        <v>554.27251732101615</v>
      </c>
      <c r="G186" s="3" t="s">
        <v>10</v>
      </c>
      <c r="H186" s="3" t="s">
        <v>11</v>
      </c>
      <c r="I186" s="6" t="s">
        <v>35</v>
      </c>
      <c r="J186" t="s">
        <v>20</v>
      </c>
    </row>
    <row r="187" spans="2:10" x14ac:dyDescent="0.25">
      <c r="B187" s="3">
        <v>10636</v>
      </c>
      <c r="C187" s="4">
        <v>44909</v>
      </c>
      <c r="D187" t="s">
        <v>25</v>
      </c>
      <c r="E187" s="3">
        <v>9.9499999999999993</v>
      </c>
      <c r="F187" s="5">
        <v>221.10552763819098</v>
      </c>
      <c r="G187" s="3" t="s">
        <v>10</v>
      </c>
      <c r="H187" s="3" t="s">
        <v>11</v>
      </c>
      <c r="I187" s="6" t="s">
        <v>35</v>
      </c>
      <c r="J187" t="s">
        <v>20</v>
      </c>
    </row>
    <row r="188" spans="2:10" x14ac:dyDescent="0.25">
      <c r="B188" s="3">
        <v>10637</v>
      </c>
      <c r="C188" s="4">
        <v>44909</v>
      </c>
      <c r="D188" t="s">
        <v>9</v>
      </c>
      <c r="E188" s="3">
        <v>3.49</v>
      </c>
      <c r="F188" s="5">
        <v>630.3724928366762</v>
      </c>
      <c r="G188" s="3" t="s">
        <v>10</v>
      </c>
      <c r="H188" s="3" t="s">
        <v>11</v>
      </c>
      <c r="I188" s="6" t="s">
        <v>35</v>
      </c>
      <c r="J188" t="s">
        <v>20</v>
      </c>
    </row>
    <row r="189" spans="2:10" x14ac:dyDescent="0.25">
      <c r="B189" s="3">
        <v>10638</v>
      </c>
      <c r="C189" s="4">
        <v>44909</v>
      </c>
      <c r="D189" t="s">
        <v>14</v>
      </c>
      <c r="E189" s="3">
        <v>2.95</v>
      </c>
      <c r="F189" s="5">
        <v>677.96610169491521</v>
      </c>
      <c r="G189" s="3" t="s">
        <v>10</v>
      </c>
      <c r="H189" s="3" t="s">
        <v>11</v>
      </c>
      <c r="I189" s="6" t="s">
        <v>35</v>
      </c>
      <c r="J189" t="s">
        <v>20</v>
      </c>
    </row>
    <row r="190" spans="2:10" x14ac:dyDescent="0.25">
      <c r="B190" s="3">
        <v>10639</v>
      </c>
      <c r="C190" s="4">
        <v>44909</v>
      </c>
      <c r="D190" t="s">
        <v>17</v>
      </c>
      <c r="E190" s="3">
        <v>4.99</v>
      </c>
      <c r="F190" s="5">
        <v>200.40080160320639</v>
      </c>
      <c r="G190" s="3" t="s">
        <v>10</v>
      </c>
      <c r="H190" s="3" t="s">
        <v>11</v>
      </c>
      <c r="I190" s="6" t="s">
        <v>35</v>
      </c>
      <c r="J190" t="s">
        <v>20</v>
      </c>
    </row>
    <row r="191" spans="2:10" x14ac:dyDescent="0.25">
      <c r="B191" s="3">
        <v>10640</v>
      </c>
      <c r="C191" s="4">
        <v>44910</v>
      </c>
      <c r="D191" t="s">
        <v>21</v>
      </c>
      <c r="E191" s="3">
        <v>12.99</v>
      </c>
      <c r="F191" s="5">
        <v>538.87605850654347</v>
      </c>
      <c r="G191" s="3" t="s">
        <v>10</v>
      </c>
      <c r="H191" s="3" t="s">
        <v>11</v>
      </c>
      <c r="I191" s="6" t="s">
        <v>35</v>
      </c>
      <c r="J191" t="s">
        <v>20</v>
      </c>
    </row>
    <row r="192" spans="2:10" x14ac:dyDescent="0.25">
      <c r="B192" s="3">
        <v>10641</v>
      </c>
      <c r="C192" s="4">
        <v>44910</v>
      </c>
      <c r="D192" t="s">
        <v>25</v>
      </c>
      <c r="E192" s="3">
        <v>9.9499999999999993</v>
      </c>
      <c r="F192" s="5">
        <v>221.10552763819098</v>
      </c>
      <c r="G192" s="3" t="s">
        <v>10</v>
      </c>
      <c r="H192" s="3" t="s">
        <v>11</v>
      </c>
      <c r="I192" s="6" t="s">
        <v>35</v>
      </c>
      <c r="J192" t="s">
        <v>20</v>
      </c>
    </row>
    <row r="193" spans="2:10" x14ac:dyDescent="0.25">
      <c r="B193" s="3">
        <v>10642</v>
      </c>
      <c r="C193" s="4">
        <v>44910</v>
      </c>
      <c r="D193" t="s">
        <v>9</v>
      </c>
      <c r="E193" s="3">
        <v>3.49</v>
      </c>
      <c r="F193" s="5">
        <v>630.3724928366762</v>
      </c>
      <c r="G193" s="3" t="s">
        <v>10</v>
      </c>
      <c r="H193" s="3" t="s">
        <v>37</v>
      </c>
      <c r="I193" s="6" t="s">
        <v>35</v>
      </c>
      <c r="J193" t="s">
        <v>20</v>
      </c>
    </row>
    <row r="194" spans="2:10" x14ac:dyDescent="0.25">
      <c r="B194" s="3">
        <v>10643</v>
      </c>
      <c r="C194" s="4">
        <v>44910</v>
      </c>
      <c r="D194" t="s">
        <v>14</v>
      </c>
      <c r="E194" s="3">
        <v>2.95</v>
      </c>
      <c r="F194" s="5">
        <v>677.96610169491521</v>
      </c>
      <c r="G194" s="3" t="s">
        <v>10</v>
      </c>
      <c r="H194" s="3" t="s">
        <v>37</v>
      </c>
      <c r="I194" s="6" t="s">
        <v>35</v>
      </c>
      <c r="J194" t="s">
        <v>20</v>
      </c>
    </row>
    <row r="195" spans="2:10" x14ac:dyDescent="0.25">
      <c r="B195" s="3">
        <v>10644</v>
      </c>
      <c r="C195" s="4">
        <v>44910</v>
      </c>
      <c r="D195" t="s">
        <v>17</v>
      </c>
      <c r="E195" s="3">
        <v>4.99</v>
      </c>
      <c r="F195" s="5">
        <v>200.40080160320639</v>
      </c>
      <c r="G195" s="3" t="s">
        <v>10</v>
      </c>
      <c r="H195" s="3" t="s">
        <v>37</v>
      </c>
      <c r="I195" s="6" t="s">
        <v>35</v>
      </c>
      <c r="J195" t="s">
        <v>20</v>
      </c>
    </row>
    <row r="196" spans="2:10" x14ac:dyDescent="0.25">
      <c r="B196" s="3">
        <v>10645</v>
      </c>
      <c r="C196" s="4">
        <v>44911</v>
      </c>
      <c r="D196" t="s">
        <v>21</v>
      </c>
      <c r="E196" s="3">
        <v>12.99</v>
      </c>
      <c r="F196" s="5">
        <v>569.66897613548883</v>
      </c>
      <c r="G196" s="3" t="s">
        <v>10</v>
      </c>
      <c r="H196" s="3" t="s">
        <v>37</v>
      </c>
      <c r="I196" s="6" t="s">
        <v>35</v>
      </c>
      <c r="J196" t="s">
        <v>20</v>
      </c>
    </row>
    <row r="197" spans="2:10" x14ac:dyDescent="0.25">
      <c r="B197" s="3">
        <v>10646</v>
      </c>
      <c r="C197" s="4">
        <v>44911</v>
      </c>
      <c r="D197" t="s">
        <v>25</v>
      </c>
      <c r="E197" s="3">
        <v>9.9499999999999993</v>
      </c>
      <c r="F197" s="5">
        <v>221.10552763819098</v>
      </c>
      <c r="G197" s="3" t="s">
        <v>10</v>
      </c>
      <c r="H197" s="3" t="s">
        <v>37</v>
      </c>
      <c r="I197" s="6" t="s">
        <v>35</v>
      </c>
      <c r="J197" t="s">
        <v>20</v>
      </c>
    </row>
    <row r="198" spans="2:10" x14ac:dyDescent="0.25">
      <c r="B198" s="3">
        <v>10647</v>
      </c>
      <c r="C198" s="4">
        <v>44911</v>
      </c>
      <c r="D198" t="s">
        <v>9</v>
      </c>
      <c r="E198" s="3">
        <v>3.49</v>
      </c>
      <c r="F198" s="5">
        <v>630.3724928366762</v>
      </c>
      <c r="G198" s="3" t="s">
        <v>10</v>
      </c>
      <c r="H198" s="3" t="s">
        <v>11</v>
      </c>
      <c r="I198" s="6" t="s">
        <v>35</v>
      </c>
      <c r="J198" t="s">
        <v>20</v>
      </c>
    </row>
    <row r="199" spans="2:10" x14ac:dyDescent="0.25">
      <c r="B199" s="3">
        <v>10648</v>
      </c>
      <c r="C199" s="4">
        <v>44911</v>
      </c>
      <c r="D199" t="s">
        <v>14</v>
      </c>
      <c r="E199" s="3">
        <v>2.95</v>
      </c>
      <c r="F199" s="5">
        <v>745.7627118644067</v>
      </c>
      <c r="G199" s="3" t="s">
        <v>10</v>
      </c>
      <c r="H199" s="3" t="s">
        <v>11</v>
      </c>
      <c r="I199" s="6" t="s">
        <v>35</v>
      </c>
      <c r="J199" t="s">
        <v>20</v>
      </c>
    </row>
    <row r="200" spans="2:10" x14ac:dyDescent="0.25">
      <c r="B200" s="3">
        <v>10649</v>
      </c>
      <c r="C200" s="4">
        <v>44911</v>
      </c>
      <c r="D200" t="s">
        <v>17</v>
      </c>
      <c r="E200" s="3">
        <v>4.99</v>
      </c>
      <c r="F200" s="5">
        <v>200.40080160320639</v>
      </c>
      <c r="G200" s="3" t="s">
        <v>10</v>
      </c>
      <c r="H200" s="3" t="s">
        <v>11</v>
      </c>
      <c r="I200" s="6" t="s">
        <v>35</v>
      </c>
      <c r="J200" t="s">
        <v>20</v>
      </c>
    </row>
    <row r="201" spans="2:10" x14ac:dyDescent="0.25">
      <c r="B201" s="3">
        <v>10650</v>
      </c>
      <c r="C201" s="4">
        <v>44912</v>
      </c>
      <c r="D201" t="s">
        <v>21</v>
      </c>
      <c r="E201" s="3">
        <v>12.99</v>
      </c>
      <c r="F201" s="5">
        <v>585.06543494996151</v>
      </c>
      <c r="G201" s="3" t="s">
        <v>10</v>
      </c>
      <c r="H201" s="3" t="s">
        <v>11</v>
      </c>
      <c r="I201" s="6" t="s">
        <v>35</v>
      </c>
      <c r="J201" t="s">
        <v>20</v>
      </c>
    </row>
    <row r="202" spans="2:10" x14ac:dyDescent="0.25">
      <c r="B202" s="3">
        <v>10651</v>
      </c>
      <c r="C202" s="4">
        <v>44912</v>
      </c>
      <c r="D202" t="s">
        <v>25</v>
      </c>
      <c r="E202" s="3">
        <v>9.9499999999999993</v>
      </c>
      <c r="F202" s="5">
        <v>221.10552763819098</v>
      </c>
      <c r="G202" s="3" t="s">
        <v>10</v>
      </c>
      <c r="H202" s="3" t="s">
        <v>11</v>
      </c>
      <c r="I202" s="6" t="s">
        <v>35</v>
      </c>
      <c r="J202" t="s">
        <v>20</v>
      </c>
    </row>
    <row r="203" spans="2:10" x14ac:dyDescent="0.25">
      <c r="B203" s="3">
        <v>10652</v>
      </c>
      <c r="C203" s="4">
        <v>44912</v>
      </c>
      <c r="D203" t="s">
        <v>9</v>
      </c>
      <c r="E203" s="3">
        <v>3.49</v>
      </c>
      <c r="F203" s="5">
        <v>687.67908309455584</v>
      </c>
      <c r="G203" s="3" t="s">
        <v>10</v>
      </c>
      <c r="H203" s="3" t="s">
        <v>11</v>
      </c>
      <c r="I203" s="6" t="s">
        <v>35</v>
      </c>
      <c r="J203" t="s">
        <v>20</v>
      </c>
    </row>
    <row r="204" spans="2:10" x14ac:dyDescent="0.25">
      <c r="B204" s="3">
        <v>10653</v>
      </c>
      <c r="C204" s="4">
        <v>44912</v>
      </c>
      <c r="D204" t="s">
        <v>14</v>
      </c>
      <c r="E204" s="3">
        <v>2.95</v>
      </c>
      <c r="F204" s="5">
        <v>745.7627118644067</v>
      </c>
      <c r="G204" s="3" t="s">
        <v>10</v>
      </c>
      <c r="H204" s="3" t="s">
        <v>11</v>
      </c>
      <c r="I204" s="6" t="s">
        <v>35</v>
      </c>
      <c r="J204" t="s">
        <v>20</v>
      </c>
    </row>
    <row r="205" spans="2:10" x14ac:dyDescent="0.25">
      <c r="B205" s="3">
        <v>10654</v>
      </c>
      <c r="C205" s="4">
        <v>44912</v>
      </c>
      <c r="D205" t="s">
        <v>17</v>
      </c>
      <c r="E205" s="3">
        <v>4.99</v>
      </c>
      <c r="F205" s="5">
        <v>200.40080160320639</v>
      </c>
      <c r="G205" s="3" t="s">
        <v>10</v>
      </c>
      <c r="H205" s="3" t="s">
        <v>11</v>
      </c>
      <c r="I205" s="6" t="s">
        <v>35</v>
      </c>
      <c r="J205" t="s">
        <v>20</v>
      </c>
    </row>
    <row r="206" spans="2:10" x14ac:dyDescent="0.25">
      <c r="B206" s="3">
        <v>10655</v>
      </c>
      <c r="C206" s="4">
        <v>44913</v>
      </c>
      <c r="D206" t="s">
        <v>21</v>
      </c>
      <c r="E206" s="3">
        <v>12.99</v>
      </c>
      <c r="F206" s="5">
        <v>600.46189376443419</v>
      </c>
      <c r="G206" s="3" t="s">
        <v>10</v>
      </c>
      <c r="H206" s="3" t="s">
        <v>11</v>
      </c>
      <c r="I206" s="6" t="s">
        <v>35</v>
      </c>
      <c r="J206" t="s">
        <v>20</v>
      </c>
    </row>
    <row r="207" spans="2:10" x14ac:dyDescent="0.25">
      <c r="B207" s="3">
        <v>10656</v>
      </c>
      <c r="C207" s="4">
        <v>44913</v>
      </c>
      <c r="D207" t="s">
        <v>25</v>
      </c>
      <c r="E207" s="3">
        <v>9.9499999999999993</v>
      </c>
      <c r="F207" s="5">
        <v>221.10552763819098</v>
      </c>
      <c r="G207" s="3" t="s">
        <v>10</v>
      </c>
      <c r="H207" s="3" t="s">
        <v>11</v>
      </c>
      <c r="I207" s="6" t="s">
        <v>35</v>
      </c>
      <c r="J207" t="s">
        <v>20</v>
      </c>
    </row>
    <row r="208" spans="2:10" x14ac:dyDescent="0.25">
      <c r="B208" s="3">
        <v>10657</v>
      </c>
      <c r="C208" s="4">
        <v>44913</v>
      </c>
      <c r="D208" t="s">
        <v>9</v>
      </c>
      <c r="E208" s="3">
        <v>3.49</v>
      </c>
      <c r="F208" s="5">
        <v>687.67908309455584</v>
      </c>
      <c r="G208" s="3" t="s">
        <v>10</v>
      </c>
      <c r="H208" s="3" t="s">
        <v>11</v>
      </c>
      <c r="I208" s="6" t="s">
        <v>35</v>
      </c>
      <c r="J208" t="s">
        <v>20</v>
      </c>
    </row>
    <row r="209" spans="2:10" x14ac:dyDescent="0.25">
      <c r="B209" s="3">
        <v>10658</v>
      </c>
      <c r="C209" s="4">
        <v>44913</v>
      </c>
      <c r="D209" t="s">
        <v>14</v>
      </c>
      <c r="E209" s="3">
        <v>2.95</v>
      </c>
      <c r="F209" s="5">
        <v>745.7627118644067</v>
      </c>
      <c r="G209" s="3" t="s">
        <v>10</v>
      </c>
      <c r="H209" s="3" t="s">
        <v>37</v>
      </c>
      <c r="I209" s="6" t="s">
        <v>35</v>
      </c>
      <c r="J209" t="s">
        <v>20</v>
      </c>
    </row>
    <row r="210" spans="2:10" x14ac:dyDescent="0.25">
      <c r="B210" s="3">
        <v>10659</v>
      </c>
      <c r="C210" s="4">
        <v>44913</v>
      </c>
      <c r="D210" t="s">
        <v>17</v>
      </c>
      <c r="E210" s="3">
        <v>4.99</v>
      </c>
      <c r="F210" s="5">
        <v>200.40080160320639</v>
      </c>
      <c r="G210" s="3" t="s">
        <v>10</v>
      </c>
      <c r="H210" s="3" t="s">
        <v>37</v>
      </c>
      <c r="I210" s="6" t="s">
        <v>35</v>
      </c>
      <c r="J210" t="s">
        <v>20</v>
      </c>
    </row>
    <row r="211" spans="2:10" x14ac:dyDescent="0.25">
      <c r="B211" s="3">
        <v>10660</v>
      </c>
      <c r="C211" s="4">
        <v>44914</v>
      </c>
      <c r="D211" t="s">
        <v>21</v>
      </c>
      <c r="E211" s="3">
        <v>12.99</v>
      </c>
      <c r="F211" s="5">
        <v>631.25481139337955</v>
      </c>
      <c r="G211" s="3" t="s">
        <v>18</v>
      </c>
      <c r="H211" s="3" t="s">
        <v>37</v>
      </c>
      <c r="I211" s="6" t="s">
        <v>35</v>
      </c>
      <c r="J211" t="s">
        <v>20</v>
      </c>
    </row>
    <row r="212" spans="2:10" x14ac:dyDescent="0.25">
      <c r="B212" s="3">
        <v>10661</v>
      </c>
      <c r="C212" s="4">
        <v>44914</v>
      </c>
      <c r="D212" t="s">
        <v>25</v>
      </c>
      <c r="E212" s="3">
        <v>9.9499999999999993</v>
      </c>
      <c r="F212" s="5">
        <v>221.10552763819098</v>
      </c>
      <c r="G212" s="3" t="s">
        <v>18</v>
      </c>
      <c r="H212" s="3" t="s">
        <v>37</v>
      </c>
      <c r="I212" s="6" t="s">
        <v>35</v>
      </c>
      <c r="J212" t="s">
        <v>20</v>
      </c>
    </row>
    <row r="213" spans="2:10" x14ac:dyDescent="0.25">
      <c r="B213" s="3">
        <v>10662</v>
      </c>
      <c r="C213" s="4">
        <v>44914</v>
      </c>
      <c r="D213" t="s">
        <v>9</v>
      </c>
      <c r="E213" s="3">
        <v>3.49</v>
      </c>
      <c r="F213" s="5">
        <v>630.3724928366762</v>
      </c>
      <c r="G213" s="3" t="s">
        <v>18</v>
      </c>
      <c r="H213" s="3" t="s">
        <v>37</v>
      </c>
      <c r="I213" s="6" t="s">
        <v>35</v>
      </c>
      <c r="J213" t="s">
        <v>20</v>
      </c>
    </row>
    <row r="214" spans="2:10" x14ac:dyDescent="0.25">
      <c r="B214" s="3">
        <v>10663</v>
      </c>
      <c r="C214" s="4">
        <v>44914</v>
      </c>
      <c r="D214" t="s">
        <v>14</v>
      </c>
      <c r="E214" s="3">
        <v>2.95</v>
      </c>
      <c r="F214" s="5">
        <v>745.7627118644067</v>
      </c>
      <c r="G214" s="3" t="s">
        <v>18</v>
      </c>
      <c r="H214" s="3" t="s">
        <v>37</v>
      </c>
      <c r="I214" s="6" t="s">
        <v>35</v>
      </c>
      <c r="J214" t="s">
        <v>20</v>
      </c>
    </row>
    <row r="215" spans="2:10" x14ac:dyDescent="0.25">
      <c r="B215" s="3">
        <v>10664</v>
      </c>
      <c r="C215" s="4">
        <v>44914</v>
      </c>
      <c r="D215" t="s">
        <v>17</v>
      </c>
      <c r="E215" s="3">
        <v>4.99</v>
      </c>
      <c r="F215" s="5">
        <v>200.40080160320639</v>
      </c>
      <c r="G215" s="3" t="s">
        <v>18</v>
      </c>
      <c r="H215" s="3" t="s">
        <v>37</v>
      </c>
      <c r="I215" s="6" t="s">
        <v>35</v>
      </c>
      <c r="J215" t="s">
        <v>20</v>
      </c>
    </row>
    <row r="216" spans="2:10" x14ac:dyDescent="0.25">
      <c r="B216" s="3">
        <v>10665</v>
      </c>
      <c r="C216" s="4">
        <v>44915</v>
      </c>
      <c r="D216" t="s">
        <v>21</v>
      </c>
      <c r="E216" s="3">
        <v>12.99</v>
      </c>
      <c r="F216" s="5">
        <v>646.65127020785224</v>
      </c>
      <c r="G216" s="3" t="s">
        <v>18</v>
      </c>
      <c r="H216" s="3" t="s">
        <v>37</v>
      </c>
      <c r="I216" s="6" t="s">
        <v>35</v>
      </c>
      <c r="J216" t="s">
        <v>20</v>
      </c>
    </row>
    <row r="217" spans="2:10" x14ac:dyDescent="0.25">
      <c r="B217" s="3">
        <v>10666</v>
      </c>
      <c r="C217" s="4">
        <v>44915</v>
      </c>
      <c r="D217" t="s">
        <v>25</v>
      </c>
      <c r="E217" s="3">
        <v>9.9499999999999993</v>
      </c>
      <c r="F217" s="5">
        <v>221.10552763819098</v>
      </c>
      <c r="G217" s="3" t="s">
        <v>18</v>
      </c>
      <c r="H217" s="3" t="s">
        <v>37</v>
      </c>
      <c r="I217" s="6" t="s">
        <v>35</v>
      </c>
      <c r="J217" t="s">
        <v>20</v>
      </c>
    </row>
    <row r="218" spans="2:10" x14ac:dyDescent="0.25">
      <c r="B218" s="3">
        <v>10667</v>
      </c>
      <c r="C218" s="4">
        <v>44915</v>
      </c>
      <c r="D218" t="s">
        <v>9</v>
      </c>
      <c r="E218" s="3">
        <v>3.49</v>
      </c>
      <c r="F218" s="5">
        <v>630.3724928366762</v>
      </c>
      <c r="G218" s="3" t="s">
        <v>18</v>
      </c>
      <c r="H218" s="3" t="s">
        <v>37</v>
      </c>
      <c r="I218" s="6" t="s">
        <v>35</v>
      </c>
      <c r="J218" t="s">
        <v>20</v>
      </c>
    </row>
    <row r="219" spans="2:10" x14ac:dyDescent="0.25">
      <c r="B219" s="3">
        <v>10668</v>
      </c>
      <c r="C219" s="4">
        <v>44915</v>
      </c>
      <c r="D219" t="s">
        <v>14</v>
      </c>
      <c r="E219" s="3">
        <v>2.95</v>
      </c>
      <c r="F219" s="5">
        <v>745.7627118644067</v>
      </c>
      <c r="G219" s="3" t="s">
        <v>18</v>
      </c>
      <c r="H219" s="3" t="s">
        <v>37</v>
      </c>
      <c r="I219" s="6" t="s">
        <v>35</v>
      </c>
      <c r="J219" t="s">
        <v>20</v>
      </c>
    </row>
    <row r="220" spans="2:10" x14ac:dyDescent="0.25">
      <c r="B220" s="3">
        <v>10669</v>
      </c>
      <c r="C220" s="4">
        <v>44915</v>
      </c>
      <c r="D220" t="s">
        <v>17</v>
      </c>
      <c r="E220" s="3">
        <v>4.99</v>
      </c>
      <c r="F220" s="5">
        <v>200.40080160320639</v>
      </c>
      <c r="G220" s="3" t="s">
        <v>18</v>
      </c>
      <c r="H220" s="3" t="s">
        <v>37</v>
      </c>
      <c r="I220" s="6" t="s">
        <v>35</v>
      </c>
      <c r="J220" t="s">
        <v>20</v>
      </c>
    </row>
    <row r="221" spans="2:10" x14ac:dyDescent="0.25">
      <c r="B221" s="3">
        <v>10670</v>
      </c>
      <c r="C221" s="4">
        <v>44916</v>
      </c>
      <c r="D221" t="s">
        <v>21</v>
      </c>
      <c r="E221" s="3">
        <v>12.99</v>
      </c>
      <c r="F221" s="5">
        <v>677.44418783679748</v>
      </c>
      <c r="G221" s="3" t="s">
        <v>18</v>
      </c>
      <c r="H221" s="3" t="s">
        <v>37</v>
      </c>
      <c r="I221" s="6" t="s">
        <v>35</v>
      </c>
      <c r="J221" t="s">
        <v>20</v>
      </c>
    </row>
    <row r="222" spans="2:10" x14ac:dyDescent="0.25">
      <c r="B222" s="3">
        <v>10671</v>
      </c>
      <c r="C222" s="4">
        <v>44916</v>
      </c>
      <c r="D222" t="s">
        <v>25</v>
      </c>
      <c r="E222" s="3">
        <v>9.9499999999999993</v>
      </c>
      <c r="F222" s="5">
        <v>221.10552763819098</v>
      </c>
      <c r="G222" s="3" t="s">
        <v>18</v>
      </c>
      <c r="H222" s="3" t="s">
        <v>37</v>
      </c>
      <c r="I222" s="6" t="s">
        <v>35</v>
      </c>
      <c r="J222" t="s">
        <v>20</v>
      </c>
    </row>
    <row r="223" spans="2:10" x14ac:dyDescent="0.25">
      <c r="B223" s="3">
        <v>10672</v>
      </c>
      <c r="C223" s="4">
        <v>44916</v>
      </c>
      <c r="D223" t="s">
        <v>9</v>
      </c>
      <c r="E223" s="3">
        <v>3.49</v>
      </c>
      <c r="F223" s="5">
        <v>630.3724928366762</v>
      </c>
      <c r="G223" s="3" t="s">
        <v>18</v>
      </c>
      <c r="H223" s="3" t="s">
        <v>37</v>
      </c>
      <c r="I223" s="6" t="s">
        <v>35</v>
      </c>
      <c r="J223" t="s">
        <v>20</v>
      </c>
    </row>
    <row r="224" spans="2:10" x14ac:dyDescent="0.25">
      <c r="B224" s="3">
        <v>10673</v>
      </c>
      <c r="C224" s="4">
        <v>44916</v>
      </c>
      <c r="D224" t="s">
        <v>14</v>
      </c>
      <c r="E224" s="3">
        <v>2.95</v>
      </c>
      <c r="F224" s="5">
        <v>745.7627118644067</v>
      </c>
      <c r="G224" s="3" t="s">
        <v>18</v>
      </c>
      <c r="H224" s="3" t="s">
        <v>37</v>
      </c>
      <c r="I224" s="6" t="s">
        <v>35</v>
      </c>
      <c r="J224" t="s">
        <v>20</v>
      </c>
    </row>
    <row r="225" spans="2:10" x14ac:dyDescent="0.25">
      <c r="B225" s="3">
        <v>10674</v>
      </c>
      <c r="C225" s="4">
        <v>44916</v>
      </c>
      <c r="D225" t="s">
        <v>17</v>
      </c>
      <c r="E225" s="3">
        <v>4.99</v>
      </c>
      <c r="F225" s="5">
        <v>200.40080160320639</v>
      </c>
      <c r="G225" s="3" t="s">
        <v>18</v>
      </c>
      <c r="H225" s="3" t="s">
        <v>37</v>
      </c>
      <c r="I225" s="6" t="s">
        <v>35</v>
      </c>
      <c r="J225" t="s">
        <v>20</v>
      </c>
    </row>
    <row r="226" spans="2:10" x14ac:dyDescent="0.25">
      <c r="B226" s="3">
        <v>10675</v>
      </c>
      <c r="C226" s="4">
        <v>44917</v>
      </c>
      <c r="D226" t="s">
        <v>21</v>
      </c>
      <c r="E226" s="3">
        <v>12.99</v>
      </c>
      <c r="F226" s="5">
        <v>677.44418783679748</v>
      </c>
      <c r="G226" s="3" t="s">
        <v>18</v>
      </c>
      <c r="H226" s="3" t="s">
        <v>37</v>
      </c>
      <c r="I226" s="6" t="s">
        <v>35</v>
      </c>
      <c r="J226" t="s">
        <v>20</v>
      </c>
    </row>
    <row r="227" spans="2:10" x14ac:dyDescent="0.25">
      <c r="B227" s="3">
        <v>10676</v>
      </c>
      <c r="C227" s="4">
        <v>44917</v>
      </c>
      <c r="D227" t="s">
        <v>25</v>
      </c>
      <c r="E227" s="3">
        <v>9.9499999999999993</v>
      </c>
      <c r="F227" s="5">
        <v>241.2060301507538</v>
      </c>
      <c r="G227" s="3" t="s">
        <v>18</v>
      </c>
      <c r="H227" s="3" t="s">
        <v>37</v>
      </c>
      <c r="I227" s="6" t="s">
        <v>35</v>
      </c>
      <c r="J227" t="s">
        <v>20</v>
      </c>
    </row>
    <row r="228" spans="2:10" x14ac:dyDescent="0.25">
      <c r="B228" s="3">
        <v>10677</v>
      </c>
      <c r="C228" s="4">
        <v>44917</v>
      </c>
      <c r="D228" t="s">
        <v>9</v>
      </c>
      <c r="E228" s="3">
        <v>3.49</v>
      </c>
      <c r="F228" s="5">
        <v>630.3724928366762</v>
      </c>
      <c r="G228" s="3" t="s">
        <v>18</v>
      </c>
      <c r="H228" s="3" t="s">
        <v>37</v>
      </c>
      <c r="I228" s="6" t="s">
        <v>35</v>
      </c>
      <c r="J228" t="s">
        <v>20</v>
      </c>
    </row>
    <row r="229" spans="2:10" x14ac:dyDescent="0.25">
      <c r="B229" s="3">
        <v>10678</v>
      </c>
      <c r="C229" s="4">
        <v>44917</v>
      </c>
      <c r="D229" t="s">
        <v>14</v>
      </c>
      <c r="E229" s="3">
        <v>2.95</v>
      </c>
      <c r="F229" s="5">
        <v>745.7627118644067</v>
      </c>
      <c r="G229" s="3" t="s">
        <v>18</v>
      </c>
      <c r="H229" s="3" t="s">
        <v>37</v>
      </c>
      <c r="I229" s="6" t="s">
        <v>35</v>
      </c>
      <c r="J229" t="s">
        <v>20</v>
      </c>
    </row>
    <row r="230" spans="2:10" x14ac:dyDescent="0.25">
      <c r="B230" s="3">
        <v>10679</v>
      </c>
      <c r="C230" s="4">
        <v>44917</v>
      </c>
      <c r="D230" t="s">
        <v>17</v>
      </c>
      <c r="E230" s="3">
        <v>4.99</v>
      </c>
      <c r="F230" s="5">
        <v>200.40080160320639</v>
      </c>
      <c r="G230" s="3" t="s">
        <v>18</v>
      </c>
      <c r="H230" s="3" t="s">
        <v>37</v>
      </c>
      <c r="I230" s="6" t="s">
        <v>35</v>
      </c>
      <c r="J230" t="s">
        <v>20</v>
      </c>
    </row>
    <row r="231" spans="2:10" x14ac:dyDescent="0.25">
      <c r="B231" s="3">
        <v>10680</v>
      </c>
      <c r="C231" s="4">
        <v>44918</v>
      </c>
      <c r="D231" t="s">
        <v>21</v>
      </c>
      <c r="E231" s="3">
        <v>12.99</v>
      </c>
      <c r="F231" s="5">
        <v>646.65127020785224</v>
      </c>
      <c r="G231" s="3" t="s">
        <v>18</v>
      </c>
      <c r="H231" s="3" t="s">
        <v>37</v>
      </c>
      <c r="I231" s="6" t="s">
        <v>35</v>
      </c>
      <c r="J231" t="s">
        <v>20</v>
      </c>
    </row>
    <row r="232" spans="2:10" x14ac:dyDescent="0.25">
      <c r="B232" s="3">
        <v>10681</v>
      </c>
      <c r="C232" s="4">
        <v>44918</v>
      </c>
      <c r="D232" t="s">
        <v>25</v>
      </c>
      <c r="E232" s="3">
        <v>9.9499999999999993</v>
      </c>
      <c r="F232" s="5">
        <v>241.2060301507538</v>
      </c>
      <c r="G232" s="3" t="s">
        <v>18</v>
      </c>
      <c r="H232" s="3" t="s">
        <v>37</v>
      </c>
      <c r="I232" s="6" t="s">
        <v>35</v>
      </c>
      <c r="J232" t="s">
        <v>20</v>
      </c>
    </row>
    <row r="233" spans="2:10" x14ac:dyDescent="0.25">
      <c r="B233" s="3">
        <v>10682</v>
      </c>
      <c r="C233" s="4">
        <v>44918</v>
      </c>
      <c r="D233" t="s">
        <v>9</v>
      </c>
      <c r="E233" s="3">
        <v>3.49</v>
      </c>
      <c r="F233" s="5">
        <v>630.3724928366762</v>
      </c>
      <c r="G233" s="3" t="s">
        <v>18</v>
      </c>
      <c r="H233" s="3" t="s">
        <v>37</v>
      </c>
      <c r="I233" s="6" t="s">
        <v>35</v>
      </c>
      <c r="J233" t="s">
        <v>20</v>
      </c>
    </row>
    <row r="234" spans="2:10" x14ac:dyDescent="0.25">
      <c r="B234" s="3">
        <v>10683</v>
      </c>
      <c r="C234" s="4">
        <v>44918</v>
      </c>
      <c r="D234" t="s">
        <v>14</v>
      </c>
      <c r="E234" s="3">
        <v>2.95</v>
      </c>
      <c r="F234" s="5">
        <v>677.96610169491521</v>
      </c>
      <c r="G234" s="3" t="s">
        <v>18</v>
      </c>
      <c r="H234" s="3" t="s">
        <v>37</v>
      </c>
      <c r="I234" s="6" t="s">
        <v>35</v>
      </c>
      <c r="J234" t="s">
        <v>20</v>
      </c>
    </row>
    <row r="235" spans="2:10" x14ac:dyDescent="0.25">
      <c r="B235" s="3">
        <v>10684</v>
      </c>
      <c r="C235" s="4">
        <v>44918</v>
      </c>
      <c r="D235" t="s">
        <v>17</v>
      </c>
      <c r="E235" s="3">
        <v>4.99</v>
      </c>
      <c r="F235" s="5">
        <v>200.40080160320639</v>
      </c>
      <c r="G235" s="3" t="s">
        <v>18</v>
      </c>
      <c r="H235" s="3" t="s">
        <v>37</v>
      </c>
      <c r="I235" s="6" t="s">
        <v>35</v>
      </c>
      <c r="J235" t="s">
        <v>20</v>
      </c>
    </row>
    <row r="236" spans="2:10" x14ac:dyDescent="0.25">
      <c r="B236" s="3">
        <v>10685</v>
      </c>
      <c r="C236" s="4">
        <v>44919</v>
      </c>
      <c r="D236" t="s">
        <v>21</v>
      </c>
      <c r="E236" s="3">
        <v>12.99</v>
      </c>
      <c r="F236" s="5">
        <v>677.44418783679748</v>
      </c>
      <c r="G236" s="3" t="s">
        <v>18</v>
      </c>
      <c r="H236" s="3" t="s">
        <v>37</v>
      </c>
      <c r="I236" s="6" t="s">
        <v>35</v>
      </c>
      <c r="J236" t="s">
        <v>20</v>
      </c>
    </row>
    <row r="237" spans="2:10" x14ac:dyDescent="0.25">
      <c r="B237" s="3">
        <v>10686</v>
      </c>
      <c r="C237" s="4">
        <v>44919</v>
      </c>
      <c r="D237" t="s">
        <v>25</v>
      </c>
      <c r="E237" s="3">
        <v>9.9499999999999993</v>
      </c>
      <c r="F237" s="5">
        <v>241.2060301507538</v>
      </c>
      <c r="G237" s="3" t="s">
        <v>18</v>
      </c>
      <c r="H237" s="3" t="s">
        <v>37</v>
      </c>
      <c r="I237" s="6" t="s">
        <v>35</v>
      </c>
      <c r="J237" t="s">
        <v>20</v>
      </c>
    </row>
    <row r="238" spans="2:10" x14ac:dyDescent="0.25">
      <c r="B238" s="3">
        <v>10687</v>
      </c>
      <c r="C238" s="4">
        <v>44919</v>
      </c>
      <c r="D238" t="s">
        <v>9</v>
      </c>
      <c r="E238" s="3">
        <v>3.49</v>
      </c>
      <c r="F238" s="5">
        <v>630.3724928366762</v>
      </c>
      <c r="G238" s="3" t="s">
        <v>18</v>
      </c>
      <c r="H238" s="3" t="s">
        <v>37</v>
      </c>
      <c r="I238" t="s">
        <v>23</v>
      </c>
      <c r="J238" t="s">
        <v>24</v>
      </c>
    </row>
    <row r="239" spans="2:10" x14ac:dyDescent="0.25">
      <c r="B239" s="3">
        <v>10688</v>
      </c>
      <c r="C239" s="4">
        <v>44919</v>
      </c>
      <c r="D239" t="s">
        <v>14</v>
      </c>
      <c r="E239" s="3">
        <v>2.95</v>
      </c>
      <c r="F239" s="5">
        <v>677.96610169491521</v>
      </c>
      <c r="G239" s="3" t="s">
        <v>18</v>
      </c>
      <c r="H239" s="3" t="s">
        <v>37</v>
      </c>
      <c r="I239" t="s">
        <v>23</v>
      </c>
      <c r="J239" t="s">
        <v>24</v>
      </c>
    </row>
    <row r="240" spans="2:10" x14ac:dyDescent="0.25">
      <c r="B240" s="3">
        <v>10689</v>
      </c>
      <c r="C240" s="4">
        <v>44919</v>
      </c>
      <c r="D240" t="s">
        <v>17</v>
      </c>
      <c r="E240" s="3">
        <v>4.99</v>
      </c>
      <c r="F240" s="5">
        <v>200.40080160320639</v>
      </c>
      <c r="G240" s="3" t="s">
        <v>18</v>
      </c>
      <c r="H240" s="3" t="s">
        <v>37</v>
      </c>
      <c r="I240" t="s">
        <v>23</v>
      </c>
      <c r="J240" t="s">
        <v>24</v>
      </c>
    </row>
    <row r="241" spans="2:10" x14ac:dyDescent="0.25">
      <c r="B241" s="3">
        <v>10690</v>
      </c>
      <c r="C241" s="4">
        <v>44920</v>
      </c>
      <c r="D241" t="s">
        <v>21</v>
      </c>
      <c r="E241" s="3">
        <v>12.99</v>
      </c>
      <c r="F241" s="5">
        <v>677.44418783679748</v>
      </c>
      <c r="G241" s="3" t="s">
        <v>18</v>
      </c>
      <c r="H241" s="3" t="s">
        <v>37</v>
      </c>
      <c r="I241" t="s">
        <v>23</v>
      </c>
      <c r="J241" t="s">
        <v>24</v>
      </c>
    </row>
    <row r="242" spans="2:10" x14ac:dyDescent="0.25">
      <c r="B242" s="3">
        <v>10691</v>
      </c>
      <c r="C242" s="4">
        <v>44920</v>
      </c>
      <c r="D242" t="s">
        <v>25</v>
      </c>
      <c r="E242" s="3">
        <v>9.9499999999999993</v>
      </c>
      <c r="F242" s="5">
        <v>261.3065326633166</v>
      </c>
      <c r="G242" s="3" t="s">
        <v>18</v>
      </c>
      <c r="H242" s="3" t="s">
        <v>37</v>
      </c>
      <c r="I242" t="s">
        <v>23</v>
      </c>
      <c r="J242" t="s">
        <v>24</v>
      </c>
    </row>
    <row r="243" spans="2:10" x14ac:dyDescent="0.25">
      <c r="B243" s="3">
        <v>10692</v>
      </c>
      <c r="C243" s="4">
        <v>44920</v>
      </c>
      <c r="D243" t="s">
        <v>9</v>
      </c>
      <c r="E243" s="3">
        <v>3.49</v>
      </c>
      <c r="F243" s="5">
        <v>630.3724928366762</v>
      </c>
      <c r="G243" s="3" t="s">
        <v>18</v>
      </c>
      <c r="H243" s="3" t="s">
        <v>37</v>
      </c>
      <c r="I243" t="s">
        <v>23</v>
      </c>
      <c r="J243" t="s">
        <v>24</v>
      </c>
    </row>
    <row r="244" spans="2:10" x14ac:dyDescent="0.25">
      <c r="B244" s="3">
        <v>10693</v>
      </c>
      <c r="C244" s="4">
        <v>44920</v>
      </c>
      <c r="D244" t="s">
        <v>14</v>
      </c>
      <c r="E244" s="3">
        <v>2.95</v>
      </c>
      <c r="F244" s="5">
        <v>677.96610169491521</v>
      </c>
      <c r="G244" s="3" t="s">
        <v>18</v>
      </c>
      <c r="H244" s="3" t="s">
        <v>37</v>
      </c>
      <c r="I244" t="s">
        <v>23</v>
      </c>
      <c r="J244" t="s">
        <v>24</v>
      </c>
    </row>
    <row r="245" spans="2:10" x14ac:dyDescent="0.25">
      <c r="B245" s="3">
        <v>10694</v>
      </c>
      <c r="C245" s="4">
        <v>44920</v>
      </c>
      <c r="D245" t="s">
        <v>17</v>
      </c>
      <c r="E245" s="3">
        <v>4.99</v>
      </c>
      <c r="F245" s="5">
        <v>200.40080160320639</v>
      </c>
      <c r="G245" s="3" t="s">
        <v>18</v>
      </c>
      <c r="H245" s="3" t="s">
        <v>37</v>
      </c>
      <c r="I245" t="s">
        <v>23</v>
      </c>
      <c r="J245" t="s">
        <v>24</v>
      </c>
    </row>
    <row r="246" spans="2:10" x14ac:dyDescent="0.25">
      <c r="B246" s="3">
        <v>10695</v>
      </c>
      <c r="C246" s="4">
        <v>44921</v>
      </c>
      <c r="D246" t="s">
        <v>21</v>
      </c>
      <c r="E246" s="3">
        <v>12.99</v>
      </c>
      <c r="F246" s="5">
        <v>692.84064665127016</v>
      </c>
      <c r="G246" s="3" t="s">
        <v>18</v>
      </c>
      <c r="H246" s="3" t="s">
        <v>37</v>
      </c>
      <c r="I246" t="s">
        <v>23</v>
      </c>
      <c r="J246" t="s">
        <v>24</v>
      </c>
    </row>
    <row r="247" spans="2:10" x14ac:dyDescent="0.25">
      <c r="B247" s="3">
        <v>10696</v>
      </c>
      <c r="C247" s="4">
        <v>44921</v>
      </c>
      <c r="D247" t="s">
        <v>25</v>
      </c>
      <c r="E247" s="3">
        <v>9.9499999999999993</v>
      </c>
      <c r="F247" s="5">
        <v>281.4070351758794</v>
      </c>
      <c r="G247" s="3" t="s">
        <v>18</v>
      </c>
      <c r="H247" s="3" t="s">
        <v>37</v>
      </c>
      <c r="I247" t="s">
        <v>23</v>
      </c>
      <c r="J247" t="s">
        <v>24</v>
      </c>
    </row>
    <row r="248" spans="2:10" x14ac:dyDescent="0.25">
      <c r="B248" s="3">
        <v>10697</v>
      </c>
      <c r="C248" s="4">
        <v>44921</v>
      </c>
      <c r="D248" t="s">
        <v>9</v>
      </c>
      <c r="E248" s="3">
        <v>3.49</v>
      </c>
      <c r="F248" s="5">
        <v>630.3724928366762</v>
      </c>
      <c r="G248" s="3" t="s">
        <v>18</v>
      </c>
      <c r="H248" s="3" t="s">
        <v>37</v>
      </c>
      <c r="I248" t="s">
        <v>23</v>
      </c>
      <c r="J248" t="s">
        <v>24</v>
      </c>
    </row>
    <row r="249" spans="2:10" x14ac:dyDescent="0.25">
      <c r="B249" s="3">
        <v>10698</v>
      </c>
      <c r="C249" s="4">
        <v>44921</v>
      </c>
      <c r="D249" t="s">
        <v>14</v>
      </c>
      <c r="E249" s="3">
        <v>2.95</v>
      </c>
      <c r="F249" s="5">
        <v>677.96610169491521</v>
      </c>
      <c r="G249" s="3" t="s">
        <v>18</v>
      </c>
      <c r="H249" s="3" t="s">
        <v>37</v>
      </c>
      <c r="I249" t="s">
        <v>23</v>
      </c>
      <c r="J249" t="s">
        <v>24</v>
      </c>
    </row>
    <row r="250" spans="2:10" x14ac:dyDescent="0.25">
      <c r="B250" s="3">
        <v>10699</v>
      </c>
      <c r="C250" s="4">
        <v>44921</v>
      </c>
      <c r="D250" t="s">
        <v>17</v>
      </c>
      <c r="E250" s="3">
        <v>4.99</v>
      </c>
      <c r="F250" s="5">
        <v>200.40080160320639</v>
      </c>
      <c r="G250" s="3" t="s">
        <v>18</v>
      </c>
      <c r="H250" s="3" t="s">
        <v>37</v>
      </c>
      <c r="I250" t="s">
        <v>23</v>
      </c>
      <c r="J250" t="s">
        <v>24</v>
      </c>
    </row>
    <row r="251" spans="2:10" x14ac:dyDescent="0.25">
      <c r="B251" s="3">
        <v>10700</v>
      </c>
      <c r="C251" s="4">
        <v>44922</v>
      </c>
      <c r="D251" t="s">
        <v>21</v>
      </c>
      <c r="E251" s="3">
        <v>12.99</v>
      </c>
      <c r="F251" s="5">
        <v>692.84064665127016</v>
      </c>
      <c r="G251" s="3" t="s">
        <v>18</v>
      </c>
      <c r="H251" s="3" t="s">
        <v>37</v>
      </c>
      <c r="I251" t="s">
        <v>23</v>
      </c>
      <c r="J251" t="s">
        <v>24</v>
      </c>
    </row>
    <row r="252" spans="2:10" x14ac:dyDescent="0.25">
      <c r="B252" s="3">
        <v>10701</v>
      </c>
      <c r="C252" s="4">
        <v>44922</v>
      </c>
      <c r="D252" t="s">
        <v>25</v>
      </c>
      <c r="E252" s="3">
        <v>9.9499999999999993</v>
      </c>
      <c r="F252" s="5">
        <v>281.4070351758794</v>
      </c>
      <c r="G252" s="3" t="s">
        <v>18</v>
      </c>
      <c r="H252" s="3" t="s">
        <v>37</v>
      </c>
      <c r="I252" t="s">
        <v>23</v>
      </c>
      <c r="J252" t="s">
        <v>24</v>
      </c>
    </row>
    <row r="253" spans="2:10" x14ac:dyDescent="0.25">
      <c r="B253" s="3">
        <v>10702</v>
      </c>
      <c r="C253" s="4">
        <v>44922</v>
      </c>
      <c r="D253" t="s">
        <v>9</v>
      </c>
      <c r="E253" s="3">
        <v>3.49</v>
      </c>
      <c r="F253" s="5">
        <v>630.3724928366762</v>
      </c>
      <c r="G253" s="3" t="s">
        <v>18</v>
      </c>
      <c r="H253" s="3" t="s">
        <v>37</v>
      </c>
      <c r="I253" t="s">
        <v>23</v>
      </c>
      <c r="J253" t="s">
        <v>24</v>
      </c>
    </row>
    <row r="254" spans="2:10" x14ac:dyDescent="0.25">
      <c r="B254" s="3">
        <v>10703</v>
      </c>
      <c r="C254" s="4">
        <v>44922</v>
      </c>
      <c r="D254" t="s">
        <v>14</v>
      </c>
      <c r="E254" s="3">
        <v>2.95</v>
      </c>
      <c r="F254" s="5">
        <v>677.96610169491521</v>
      </c>
      <c r="G254" s="3" t="s">
        <v>18</v>
      </c>
      <c r="H254" s="3" t="s">
        <v>11</v>
      </c>
      <c r="I254" t="s">
        <v>23</v>
      </c>
      <c r="J254" t="s">
        <v>24</v>
      </c>
    </row>
    <row r="255" spans="2:10" x14ac:dyDescent="0.25">
      <c r="B255" s="3">
        <v>10704</v>
      </c>
      <c r="C255" s="4">
        <v>44922</v>
      </c>
      <c r="D255" t="s">
        <v>17</v>
      </c>
      <c r="E255" s="3">
        <v>4.99</v>
      </c>
      <c r="F255" s="5">
        <v>200.40080160320639</v>
      </c>
      <c r="G255" s="3" t="s">
        <v>36</v>
      </c>
      <c r="H255" s="3" t="s">
        <v>11</v>
      </c>
      <c r="I255" t="s">
        <v>23</v>
      </c>
      <c r="J255" t="s">
        <v>24</v>
      </c>
    </row>
    <row r="256" spans="2:10" x14ac:dyDescent="0.25">
      <c r="B256" s="3">
        <v>10705</v>
      </c>
      <c r="C256" s="4">
        <v>44923</v>
      </c>
      <c r="D256" t="s">
        <v>21</v>
      </c>
      <c r="E256" s="3">
        <v>12.99</v>
      </c>
      <c r="F256" s="5">
        <v>723.63356428021552</v>
      </c>
      <c r="G256" s="3" t="s">
        <v>36</v>
      </c>
      <c r="H256" s="3" t="s">
        <v>11</v>
      </c>
      <c r="I256" t="s">
        <v>23</v>
      </c>
      <c r="J256" t="s">
        <v>24</v>
      </c>
    </row>
    <row r="257" spans="2:10" x14ac:dyDescent="0.25">
      <c r="B257" s="3">
        <v>10706</v>
      </c>
      <c r="C257" s="4">
        <v>44923</v>
      </c>
      <c r="D257" t="s">
        <v>25</v>
      </c>
      <c r="E257" s="3">
        <v>9.9499999999999993</v>
      </c>
      <c r="F257" s="5">
        <v>301.50753768844226</v>
      </c>
      <c r="G257" s="3" t="s">
        <v>36</v>
      </c>
      <c r="H257" s="3" t="s">
        <v>11</v>
      </c>
      <c r="I257" t="s">
        <v>23</v>
      </c>
      <c r="J257" t="s">
        <v>24</v>
      </c>
    </row>
    <row r="258" spans="2:10" x14ac:dyDescent="0.25">
      <c r="B258" s="3">
        <v>10707</v>
      </c>
      <c r="C258" s="4">
        <v>44923</v>
      </c>
      <c r="D258" t="s">
        <v>9</v>
      </c>
      <c r="E258" s="3">
        <v>3.49</v>
      </c>
      <c r="F258" s="5">
        <v>630.3724928366762</v>
      </c>
      <c r="G258" s="3" t="s">
        <v>36</v>
      </c>
      <c r="H258" s="3" t="s">
        <v>11</v>
      </c>
      <c r="I258" t="s">
        <v>23</v>
      </c>
      <c r="J258" t="s">
        <v>24</v>
      </c>
    </row>
    <row r="259" spans="2:10" x14ac:dyDescent="0.25">
      <c r="B259" s="3">
        <v>10708</v>
      </c>
      <c r="C259" s="4">
        <v>44923</v>
      </c>
      <c r="D259" t="s">
        <v>14</v>
      </c>
      <c r="E259" s="3">
        <v>2.95</v>
      </c>
      <c r="F259" s="5">
        <v>677.96610169491521</v>
      </c>
      <c r="G259" s="3" t="s">
        <v>36</v>
      </c>
      <c r="H259" s="3" t="s">
        <v>11</v>
      </c>
      <c r="I259" t="s">
        <v>23</v>
      </c>
      <c r="J259" t="s">
        <v>24</v>
      </c>
    </row>
    <row r="260" spans="2:10" x14ac:dyDescent="0.25">
      <c r="B260" s="3">
        <v>10709</v>
      </c>
      <c r="C260" s="4">
        <v>44923</v>
      </c>
      <c r="D260" t="s">
        <v>17</v>
      </c>
      <c r="E260" s="3">
        <v>4.99</v>
      </c>
      <c r="F260" s="5">
        <v>200.40080160320639</v>
      </c>
      <c r="G260" s="3" t="s">
        <v>36</v>
      </c>
      <c r="H260" s="3" t="s">
        <v>11</v>
      </c>
      <c r="I260" t="s">
        <v>23</v>
      </c>
      <c r="J260" t="s">
        <v>24</v>
      </c>
    </row>
    <row r="261" spans="2:10" x14ac:dyDescent="0.25">
      <c r="B261" s="3">
        <v>10710</v>
      </c>
      <c r="C261" s="4">
        <v>44924</v>
      </c>
      <c r="D261" t="s">
        <v>21</v>
      </c>
      <c r="E261" s="3">
        <v>12.99</v>
      </c>
      <c r="F261" s="5">
        <v>754.42648190916088</v>
      </c>
      <c r="G261" s="3" t="s">
        <v>36</v>
      </c>
      <c r="H261" s="3" t="s">
        <v>11</v>
      </c>
      <c r="I261" t="s">
        <v>23</v>
      </c>
      <c r="J261" t="s">
        <v>24</v>
      </c>
    </row>
    <row r="262" spans="2:10" x14ac:dyDescent="0.25">
      <c r="B262" s="3">
        <v>10711</v>
      </c>
      <c r="C262" s="4">
        <v>44924</v>
      </c>
      <c r="D262" t="s">
        <v>25</v>
      </c>
      <c r="E262" s="3">
        <v>9.9499999999999993</v>
      </c>
      <c r="F262" s="5">
        <v>281.4070351758794</v>
      </c>
      <c r="G262" s="3" t="s">
        <v>36</v>
      </c>
      <c r="H262" s="3" t="s">
        <v>11</v>
      </c>
      <c r="I262" t="s">
        <v>23</v>
      </c>
      <c r="J262" t="s">
        <v>24</v>
      </c>
    </row>
    <row r="263" spans="2:10" x14ac:dyDescent="0.25">
      <c r="B263" s="3">
        <v>10712</v>
      </c>
      <c r="C263" s="4">
        <v>44924</v>
      </c>
      <c r="D263" t="s">
        <v>9</v>
      </c>
      <c r="E263" s="3">
        <v>3.49</v>
      </c>
      <c r="F263" s="5">
        <v>630.3724928366762</v>
      </c>
      <c r="G263" s="3" t="s">
        <v>36</v>
      </c>
      <c r="H263" s="3" t="s">
        <v>11</v>
      </c>
      <c r="I263" t="s">
        <v>23</v>
      </c>
      <c r="J263" t="s">
        <v>24</v>
      </c>
    </row>
    <row r="264" spans="2:10" x14ac:dyDescent="0.25">
      <c r="B264" s="3">
        <v>10713</v>
      </c>
      <c r="C264" s="4">
        <v>44924</v>
      </c>
      <c r="D264" t="s">
        <v>14</v>
      </c>
      <c r="E264" s="3">
        <v>2.95</v>
      </c>
      <c r="F264" s="5">
        <v>677.96610169491521</v>
      </c>
      <c r="G264" s="3" t="s">
        <v>36</v>
      </c>
      <c r="H264" s="3" t="s">
        <v>11</v>
      </c>
      <c r="I264" t="s">
        <v>23</v>
      </c>
      <c r="J264" t="s">
        <v>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BE0D1-47AE-4B22-953D-1889D8076BCE}">
  <dimension ref="A3:T46"/>
  <sheetViews>
    <sheetView topLeftCell="E1" workbookViewId="0">
      <selection activeCell="G4" sqref="G4"/>
    </sheetView>
  </sheetViews>
  <sheetFormatPr defaultRowHeight="15.75" x14ac:dyDescent="0.25"/>
  <cols>
    <col min="1" max="1" width="12.375" bestFit="1" customWidth="1"/>
    <col min="2" max="2" width="12.25" bestFit="1" customWidth="1"/>
    <col min="3" max="3" width="9.875" bestFit="1" customWidth="1"/>
    <col min="4" max="4" width="12.375" bestFit="1" customWidth="1"/>
    <col min="5" max="5" width="14.875" bestFit="1" customWidth="1"/>
    <col min="6" max="6" width="12.625" bestFit="1" customWidth="1"/>
    <col min="7" max="7" width="11" bestFit="1" customWidth="1"/>
    <col min="8" max="8" width="12.25" bestFit="1" customWidth="1"/>
    <col min="9" max="9" width="13.5" bestFit="1" customWidth="1"/>
    <col min="11" max="11" width="12.375" bestFit="1" customWidth="1"/>
    <col min="12" max="12" width="12.25" bestFit="1" customWidth="1"/>
    <col min="14" max="14" width="12.375" bestFit="1" customWidth="1"/>
    <col min="15" max="15" width="15.25" bestFit="1" customWidth="1"/>
    <col min="16" max="16" width="11.125" bestFit="1" customWidth="1"/>
    <col min="17" max="17" width="11.875" bestFit="1" customWidth="1"/>
    <col min="18" max="18" width="12.125" bestFit="1" customWidth="1"/>
    <col min="19" max="19" width="13" bestFit="1" customWidth="1"/>
    <col min="20" max="20" width="12.125" bestFit="1" customWidth="1"/>
  </cols>
  <sheetData>
    <row r="3" spans="1:15" x14ac:dyDescent="0.25">
      <c r="A3" t="s">
        <v>57</v>
      </c>
      <c r="C3" t="s">
        <v>59</v>
      </c>
      <c r="E3" t="s">
        <v>66</v>
      </c>
      <c r="G3" t="s">
        <v>67</v>
      </c>
      <c r="I3" t="s">
        <v>58</v>
      </c>
      <c r="K3" s="26" t="s">
        <v>60</v>
      </c>
      <c r="L3" t="s">
        <v>65</v>
      </c>
      <c r="N3" t="s">
        <v>60</v>
      </c>
      <c r="O3" t="s">
        <v>65</v>
      </c>
    </row>
    <row r="4" spans="1:15" x14ac:dyDescent="0.25">
      <c r="A4">
        <v>257</v>
      </c>
      <c r="C4" s="25">
        <v>812135.12999999872</v>
      </c>
      <c r="E4" s="25">
        <v>584915.2099999995</v>
      </c>
      <c r="G4" s="28">
        <v>1</v>
      </c>
      <c r="I4">
        <v>118539</v>
      </c>
      <c r="K4" s="15" t="e" vm="1">
        <v>#VALUE!</v>
      </c>
      <c r="L4">
        <v>70379.450000000012</v>
      </c>
      <c r="N4" t="e" vm="2">
        <v>#VALUE!</v>
      </c>
      <c r="O4">
        <v>214204.88000000003</v>
      </c>
    </row>
    <row r="5" spans="1:15" x14ac:dyDescent="0.25">
      <c r="K5" s="15" t="e" vm="3">
        <v>#VALUE!</v>
      </c>
      <c r="L5">
        <v>214204.88000000003</v>
      </c>
      <c r="N5" t="e" vm="4">
        <v>#VALUE!</v>
      </c>
      <c r="O5">
        <v>148775.34000000005</v>
      </c>
    </row>
    <row r="6" spans="1:15" x14ac:dyDescent="0.25">
      <c r="K6" s="15" t="e" vm="5">
        <v>#VALUE!</v>
      </c>
      <c r="L6">
        <v>148775.34000000005</v>
      </c>
      <c r="N6" t="e" vm="6">
        <v>#VALUE!</v>
      </c>
      <c r="O6">
        <v>95397.349999999991</v>
      </c>
    </row>
    <row r="7" spans="1:15" x14ac:dyDescent="0.25">
      <c r="A7" s="26" t="s">
        <v>56</v>
      </c>
      <c r="B7" s="26" t="s">
        <v>62</v>
      </c>
      <c r="K7" s="15" t="e" vm="7">
        <v>#VALUE!</v>
      </c>
      <c r="L7">
        <v>95397.349999999991</v>
      </c>
      <c r="N7" t="e" vm="8">
        <v>#VALUE!</v>
      </c>
      <c r="O7">
        <v>70379.450000000012</v>
      </c>
    </row>
    <row r="8" spans="1:15" x14ac:dyDescent="0.25">
      <c r="A8" s="26" t="s">
        <v>60</v>
      </c>
      <c r="B8" t="s">
        <v>14</v>
      </c>
      <c r="C8" t="s">
        <v>21</v>
      </c>
      <c r="D8" t="s">
        <v>25</v>
      </c>
      <c r="E8" t="s">
        <v>9</v>
      </c>
      <c r="F8" t="s">
        <v>17</v>
      </c>
      <c r="G8" t="s">
        <v>61</v>
      </c>
      <c r="K8" s="15" t="e" vm="9">
        <v>#VALUE!</v>
      </c>
      <c r="L8">
        <v>56158.19000000001</v>
      </c>
      <c r="N8" t="e" vm="10">
        <v>#VALUE!</v>
      </c>
      <c r="O8">
        <v>56158.19000000001</v>
      </c>
    </row>
    <row r="9" spans="1:15" x14ac:dyDescent="0.25">
      <c r="A9" s="15" t="s">
        <v>35</v>
      </c>
      <c r="B9">
        <v>56129.559999999969</v>
      </c>
      <c r="C9">
        <v>123561.93</v>
      </c>
      <c r="D9">
        <v>36792.700000000012</v>
      </c>
      <c r="E9">
        <v>47716.880000000005</v>
      </c>
      <c r="F9">
        <v>19354.29</v>
      </c>
      <c r="G9">
        <v>283555.35999999993</v>
      </c>
      <c r="K9" s="15" t="s">
        <v>61</v>
      </c>
      <c r="L9">
        <v>584915.2100000002</v>
      </c>
      <c r="N9" t="s">
        <v>61</v>
      </c>
      <c r="O9">
        <v>584915.21000000008</v>
      </c>
    </row>
    <row r="10" spans="1:15" x14ac:dyDescent="0.25">
      <c r="A10" s="15" t="s">
        <v>31</v>
      </c>
      <c r="B10">
        <v>18402.100000000002</v>
      </c>
      <c r="C10">
        <v>73692.27</v>
      </c>
      <c r="D10">
        <v>18089.099999999999</v>
      </c>
      <c r="E10">
        <v>17219.660000000003</v>
      </c>
      <c r="F10">
        <v>9026.91</v>
      </c>
      <c r="G10">
        <v>136430.04</v>
      </c>
    </row>
    <row r="11" spans="1:15" x14ac:dyDescent="0.25">
      <c r="A11" s="15" t="s">
        <v>28</v>
      </c>
      <c r="B11">
        <v>10401.700000000001</v>
      </c>
      <c r="C11">
        <v>39437.640000000007</v>
      </c>
      <c r="D11">
        <v>12059.4</v>
      </c>
      <c r="E11">
        <v>13014.210000000003</v>
      </c>
      <c r="F11">
        <v>5014.95</v>
      </c>
      <c r="G11">
        <v>79927.900000000009</v>
      </c>
    </row>
    <row r="12" spans="1:15" x14ac:dyDescent="0.25">
      <c r="A12" s="15" t="s">
        <v>38</v>
      </c>
      <c r="B12">
        <v>28803.799999999996</v>
      </c>
      <c r="C12">
        <v>101880.57</v>
      </c>
      <c r="D12">
        <v>32158.400000000009</v>
      </c>
      <c r="E12">
        <v>34638.249999999993</v>
      </c>
      <c r="F12">
        <v>14041.859999999999</v>
      </c>
      <c r="G12">
        <v>211522.88</v>
      </c>
    </row>
    <row r="13" spans="1:15" x14ac:dyDescent="0.25">
      <c r="A13" s="15" t="s">
        <v>23</v>
      </c>
      <c r="B13">
        <v>12000.6</v>
      </c>
      <c r="C13">
        <v>53427.87000000001</v>
      </c>
      <c r="D13">
        <v>16039.399999999998</v>
      </c>
      <c r="E13">
        <v>13213.140000000001</v>
      </c>
      <c r="F13">
        <v>6017.94</v>
      </c>
      <c r="G13">
        <v>100698.95000000001</v>
      </c>
    </row>
    <row r="14" spans="1:15" x14ac:dyDescent="0.25">
      <c r="A14" s="15" t="s">
        <v>61</v>
      </c>
      <c r="B14">
        <v>125737.75999999998</v>
      </c>
      <c r="C14">
        <v>392000.28</v>
      </c>
      <c r="D14">
        <v>115139.00000000001</v>
      </c>
      <c r="E14">
        <v>125802.14</v>
      </c>
      <c r="F14">
        <v>53455.950000000004</v>
      </c>
      <c r="G14">
        <v>812135.12999999989</v>
      </c>
    </row>
    <row r="17" spans="1:20" x14ac:dyDescent="0.25">
      <c r="A17" s="26" t="s">
        <v>60</v>
      </c>
      <c r="B17" t="s">
        <v>65</v>
      </c>
      <c r="D17" s="26" t="s">
        <v>60</v>
      </c>
      <c r="E17" t="s">
        <v>56</v>
      </c>
    </row>
    <row r="18" spans="1:20" x14ac:dyDescent="0.25">
      <c r="A18" s="15" t="s">
        <v>54</v>
      </c>
      <c r="B18" s="27">
        <v>0.28693075018514225</v>
      </c>
      <c r="D18" s="15" t="s">
        <v>51</v>
      </c>
      <c r="E18">
        <v>178854.01</v>
      </c>
    </row>
    <row r="19" spans="1:20" x14ac:dyDescent="0.25">
      <c r="A19" s="15" t="s">
        <v>53</v>
      </c>
      <c r="B19" s="27">
        <v>0.50931053750508559</v>
      </c>
      <c r="D19" s="15" t="s">
        <v>50</v>
      </c>
      <c r="E19">
        <v>327634.33999999997</v>
      </c>
    </row>
    <row r="20" spans="1:20" x14ac:dyDescent="0.25">
      <c r="A20" s="15" t="s">
        <v>52</v>
      </c>
      <c r="B20" s="27">
        <v>0.20375871230977219</v>
      </c>
      <c r="D20" s="15" t="s">
        <v>49</v>
      </c>
      <c r="E20">
        <v>305646.77999999997</v>
      </c>
    </row>
    <row r="21" spans="1:20" x14ac:dyDescent="0.25">
      <c r="A21" s="15" t="s">
        <v>61</v>
      </c>
      <c r="B21" s="27">
        <v>1</v>
      </c>
      <c r="D21" s="15" t="s">
        <v>61</v>
      </c>
      <c r="E21">
        <v>812135.12999999989</v>
      </c>
    </row>
    <row r="23" spans="1:20" x14ac:dyDescent="0.25">
      <c r="N23" s="26" t="s">
        <v>65</v>
      </c>
      <c r="O23" s="26" t="s">
        <v>62</v>
      </c>
    </row>
    <row r="24" spans="1:20" x14ac:dyDescent="0.25">
      <c r="N24" s="26" t="s">
        <v>60</v>
      </c>
      <c r="O24" t="s">
        <v>35</v>
      </c>
      <c r="P24" t="s">
        <v>31</v>
      </c>
      <c r="Q24" t="s">
        <v>28</v>
      </c>
      <c r="R24" t="s">
        <v>38</v>
      </c>
      <c r="S24" t="s">
        <v>23</v>
      </c>
      <c r="T24" t="s">
        <v>61</v>
      </c>
    </row>
    <row r="25" spans="1:20" x14ac:dyDescent="0.25">
      <c r="N25" s="15" t="s">
        <v>70</v>
      </c>
      <c r="O25" s="25">
        <v>84633.02</v>
      </c>
      <c r="P25" s="25">
        <v>95397.349999999991</v>
      </c>
      <c r="Q25" s="25">
        <v>36594.220000000008</v>
      </c>
      <c r="R25" s="25">
        <v>54327.66</v>
      </c>
      <c r="S25" s="25">
        <v>6926.8399999999992</v>
      </c>
      <c r="T25" s="25">
        <v>277879.09000000003</v>
      </c>
    </row>
    <row r="26" spans="1:20" x14ac:dyDescent="0.25">
      <c r="N26" s="15" t="s">
        <v>71</v>
      </c>
      <c r="O26" s="25">
        <v>129571.86000000003</v>
      </c>
      <c r="P26" s="25"/>
      <c r="Q26" s="25">
        <v>19563.970000000005</v>
      </c>
      <c r="R26" s="25">
        <v>94447.680000000008</v>
      </c>
      <c r="S26" s="25">
        <v>63452.61</v>
      </c>
      <c r="T26" s="25">
        <v>307036.12000000005</v>
      </c>
    </row>
    <row r="27" spans="1:20" x14ac:dyDescent="0.25">
      <c r="N27" s="15" t="s">
        <v>61</v>
      </c>
      <c r="O27" s="25">
        <v>214204.88000000003</v>
      </c>
      <c r="P27" s="25">
        <v>95397.349999999991</v>
      </c>
      <c r="Q27" s="25">
        <v>56158.190000000017</v>
      </c>
      <c r="R27" s="25">
        <v>148775.34000000003</v>
      </c>
      <c r="S27" s="25">
        <v>70379.45</v>
      </c>
      <c r="T27" s="25">
        <v>584915.21000000008</v>
      </c>
    </row>
    <row r="29" spans="1:20" x14ac:dyDescent="0.25">
      <c r="K29" s="29"/>
      <c r="L29" s="30"/>
      <c r="M29" s="31"/>
    </row>
    <row r="30" spans="1:20" x14ac:dyDescent="0.25">
      <c r="K30" s="32"/>
      <c r="L30" s="33"/>
      <c r="M30" s="34"/>
    </row>
    <row r="31" spans="1:20" x14ac:dyDescent="0.25">
      <c r="K31" s="32"/>
      <c r="L31" s="33"/>
      <c r="M31" s="34"/>
    </row>
    <row r="32" spans="1:20" x14ac:dyDescent="0.25">
      <c r="K32" s="32"/>
      <c r="L32" s="33"/>
      <c r="M32" s="34"/>
    </row>
    <row r="33" spans="11:13" x14ac:dyDescent="0.25">
      <c r="K33" s="32"/>
      <c r="L33" s="33"/>
      <c r="M33" s="34"/>
    </row>
    <row r="34" spans="11:13" x14ac:dyDescent="0.25">
      <c r="K34" s="32"/>
      <c r="L34" s="33"/>
      <c r="M34" s="34"/>
    </row>
    <row r="35" spans="11:13" x14ac:dyDescent="0.25">
      <c r="K35" s="32"/>
      <c r="L35" s="33"/>
      <c r="M35" s="34"/>
    </row>
    <row r="36" spans="11:13" x14ac:dyDescent="0.25">
      <c r="K36" s="32"/>
      <c r="L36" s="33"/>
      <c r="M36" s="34"/>
    </row>
    <row r="37" spans="11:13" x14ac:dyDescent="0.25">
      <c r="K37" s="32"/>
      <c r="L37" s="33"/>
      <c r="M37" s="34"/>
    </row>
    <row r="38" spans="11:13" x14ac:dyDescent="0.25">
      <c r="K38" s="32"/>
      <c r="L38" s="33"/>
      <c r="M38" s="34"/>
    </row>
    <row r="39" spans="11:13" x14ac:dyDescent="0.25">
      <c r="K39" s="32"/>
      <c r="L39" s="33"/>
      <c r="M39" s="34"/>
    </row>
    <row r="40" spans="11:13" x14ac:dyDescent="0.25">
      <c r="K40" s="32"/>
      <c r="L40" s="33"/>
      <c r="M40" s="34"/>
    </row>
    <row r="41" spans="11:13" x14ac:dyDescent="0.25">
      <c r="K41" s="32"/>
      <c r="L41" s="33"/>
      <c r="M41" s="34"/>
    </row>
    <row r="42" spans="11:13" x14ac:dyDescent="0.25">
      <c r="K42" s="32"/>
      <c r="L42" s="33"/>
      <c r="M42" s="34"/>
    </row>
    <row r="43" spans="11:13" x14ac:dyDescent="0.25">
      <c r="K43" s="32"/>
      <c r="L43" s="33"/>
      <c r="M43" s="34"/>
    </row>
    <row r="44" spans="11:13" x14ac:dyDescent="0.25">
      <c r="K44" s="32"/>
      <c r="L44" s="33"/>
      <c r="M44" s="34"/>
    </row>
    <row r="45" spans="11:13" x14ac:dyDescent="0.25">
      <c r="K45" s="32"/>
      <c r="L45" s="33"/>
      <c r="M45" s="34"/>
    </row>
    <row r="46" spans="11:13" x14ac:dyDescent="0.25">
      <c r="K46" s="35"/>
      <c r="L46" s="36"/>
      <c r="M46" s="37"/>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01E54-B7DD-4B8B-9366-F4ECF9AF497B}">
  <dimension ref="A2:N264"/>
  <sheetViews>
    <sheetView topLeftCell="A3" workbookViewId="0">
      <selection activeCell="B3" sqref="B3:B259"/>
    </sheetView>
  </sheetViews>
  <sheetFormatPr defaultColWidth="10.625" defaultRowHeight="15.75" x14ac:dyDescent="0.25"/>
  <cols>
    <col min="1" max="1" width="12.125" bestFit="1" customWidth="1"/>
    <col min="2" max="2" width="10.375" style="22" bestFit="1" customWidth="1"/>
    <col min="3" max="3" width="17.5" customWidth="1"/>
    <col min="4" max="4" width="9.625" style="25" customWidth="1"/>
    <col min="5" max="5" width="12.5" customWidth="1"/>
    <col min="6" max="6" width="12.25" customWidth="1"/>
    <col min="7" max="7" width="17.375" customWidth="1"/>
    <col min="8" max="8" width="20" customWidth="1"/>
    <col min="9" max="9" width="12.5" customWidth="1"/>
    <col min="10" max="10" width="10.25" customWidth="1"/>
    <col min="11" max="11" width="21.625" customWidth="1"/>
  </cols>
  <sheetData>
    <row r="2" spans="1:14" x14ac:dyDescent="0.25">
      <c r="A2" s="1" t="s">
        <v>0</v>
      </c>
      <c r="B2" s="21" t="s">
        <v>1</v>
      </c>
      <c r="C2" s="1" t="s">
        <v>2</v>
      </c>
      <c r="D2" s="23" t="s">
        <v>3</v>
      </c>
      <c r="E2" s="1" t="s">
        <v>4</v>
      </c>
      <c r="F2" s="1" t="s">
        <v>46</v>
      </c>
      <c r="G2" s="1" t="s">
        <v>5</v>
      </c>
      <c r="H2" s="1" t="s">
        <v>6</v>
      </c>
      <c r="I2" s="1" t="s">
        <v>7</v>
      </c>
      <c r="J2" s="1" t="s">
        <v>8</v>
      </c>
      <c r="K2" s="1" t="s">
        <v>55</v>
      </c>
      <c r="L2" s="1" t="s">
        <v>48</v>
      </c>
      <c r="M2" s="1" t="s">
        <v>63</v>
      </c>
      <c r="N2" s="1" t="s">
        <v>64</v>
      </c>
    </row>
    <row r="3" spans="1:14" x14ac:dyDescent="0.25">
      <c r="A3" s="3">
        <v>10452</v>
      </c>
      <c r="B3" s="4">
        <v>44872</v>
      </c>
      <c r="C3" t="s">
        <v>9</v>
      </c>
      <c r="D3" s="24">
        <v>3.49</v>
      </c>
      <c r="E3" s="3">
        <v>574</v>
      </c>
      <c r="F3" s="3">
        <v>2003.26</v>
      </c>
      <c r="G3" s="3" t="s">
        <v>49</v>
      </c>
      <c r="H3" s="3" t="s">
        <v>52</v>
      </c>
      <c r="I3" t="s">
        <v>38</v>
      </c>
      <c r="J3" t="e" vm="5">
        <v>#VALUE!</v>
      </c>
      <c r="K3" t="e" vm="4">
        <v>#VALUE!</v>
      </c>
      <c r="L3">
        <f>_xlfn.XLOOKUP(Table[[#This Row],[Product]],Clean!D:D,Clean!G:G)</f>
        <v>0.88</v>
      </c>
      <c r="M3">
        <v>505.12</v>
      </c>
      <c r="N3">
        <v>1498.14</v>
      </c>
    </row>
    <row r="4" spans="1:14" x14ac:dyDescent="0.25">
      <c r="A4" s="3">
        <v>10453</v>
      </c>
      <c r="B4" s="4">
        <v>44872</v>
      </c>
      <c r="C4" t="s">
        <v>14</v>
      </c>
      <c r="D4" s="24">
        <v>2.95</v>
      </c>
      <c r="E4" s="3">
        <v>746</v>
      </c>
      <c r="F4" s="3">
        <v>2200.7000000000003</v>
      </c>
      <c r="G4" s="3" t="s">
        <v>49</v>
      </c>
      <c r="H4" s="3" t="s">
        <v>52</v>
      </c>
      <c r="I4" t="s">
        <v>31</v>
      </c>
      <c r="J4" t="e" vm="7">
        <v>#VALUE!</v>
      </c>
      <c r="K4" t="e" vm="6">
        <v>#VALUE!</v>
      </c>
      <c r="L4">
        <f>_xlfn.XLOOKUP(Table[[#This Row],[Product]],Clean!D:D,Clean!G:G)</f>
        <v>0.47</v>
      </c>
      <c r="M4">
        <v>350.62</v>
      </c>
      <c r="N4">
        <v>1850.0800000000004</v>
      </c>
    </row>
    <row r="5" spans="1:14" x14ac:dyDescent="0.25">
      <c r="A5" s="3">
        <v>10454</v>
      </c>
      <c r="B5" s="4">
        <v>44872</v>
      </c>
      <c r="C5" t="s">
        <v>17</v>
      </c>
      <c r="D5" s="24">
        <v>4.99</v>
      </c>
      <c r="E5" s="3">
        <v>201</v>
      </c>
      <c r="F5" s="3">
        <v>1002.99</v>
      </c>
      <c r="G5" s="3" t="s">
        <v>50</v>
      </c>
      <c r="H5" s="3" t="s">
        <v>52</v>
      </c>
      <c r="I5" t="s">
        <v>35</v>
      </c>
      <c r="J5" t="e" vm="3">
        <v>#VALUE!</v>
      </c>
      <c r="K5" t="e" vm="2">
        <v>#VALUE!</v>
      </c>
      <c r="L5">
        <f>_xlfn.XLOOKUP(Table[[#This Row],[Product]],Clean!D:D,Clean!G:G)</f>
        <v>2.25</v>
      </c>
      <c r="M5">
        <v>452.25</v>
      </c>
      <c r="N5">
        <v>550.74</v>
      </c>
    </row>
    <row r="6" spans="1:14" x14ac:dyDescent="0.25">
      <c r="A6" s="3">
        <v>10455</v>
      </c>
      <c r="B6" s="4">
        <v>44873</v>
      </c>
      <c r="C6" t="s">
        <v>21</v>
      </c>
      <c r="D6" s="24">
        <v>12.99</v>
      </c>
      <c r="E6" s="3">
        <v>570</v>
      </c>
      <c r="F6" s="3">
        <v>7404.3</v>
      </c>
      <c r="G6" s="3" t="s">
        <v>50</v>
      </c>
      <c r="H6" s="3" t="s">
        <v>53</v>
      </c>
      <c r="I6" t="s">
        <v>23</v>
      </c>
      <c r="J6" t="e" vm="1">
        <v>#VALUE!</v>
      </c>
      <c r="K6" t="e" vm="8">
        <v>#VALUE!</v>
      </c>
      <c r="L6">
        <f>_xlfn.XLOOKUP(Table[[#This Row],[Product]],Clean!D:D,Clean!G:G)</f>
        <v>4.32</v>
      </c>
      <c r="M6">
        <v>2462.4</v>
      </c>
      <c r="N6">
        <v>4941.8999999999996</v>
      </c>
    </row>
    <row r="7" spans="1:14" x14ac:dyDescent="0.25">
      <c r="A7" s="3">
        <v>10456</v>
      </c>
      <c r="B7" s="4">
        <v>44873</v>
      </c>
      <c r="C7" t="s">
        <v>25</v>
      </c>
      <c r="D7" s="24">
        <v>9.9499999999999993</v>
      </c>
      <c r="E7" s="3">
        <v>202</v>
      </c>
      <c r="F7" s="3">
        <v>2009.8999999999999</v>
      </c>
      <c r="G7" s="3" t="s">
        <v>50</v>
      </c>
      <c r="H7" s="3" t="s">
        <v>53</v>
      </c>
      <c r="I7" t="s">
        <v>23</v>
      </c>
      <c r="J7" t="e" vm="1">
        <v>#VALUE!</v>
      </c>
      <c r="K7" t="e" vm="8">
        <v>#VALUE!</v>
      </c>
      <c r="L7">
        <f>_xlfn.XLOOKUP(Table[[#This Row],[Product]],Clean!D:D,Clean!G:G)</f>
        <v>2.85</v>
      </c>
      <c r="M7">
        <v>575.70000000000005</v>
      </c>
      <c r="N7">
        <v>1434.1999999999998</v>
      </c>
    </row>
    <row r="8" spans="1:14" x14ac:dyDescent="0.25">
      <c r="A8" s="3">
        <v>10457</v>
      </c>
      <c r="B8" s="4">
        <v>44873</v>
      </c>
      <c r="C8" t="s">
        <v>9</v>
      </c>
      <c r="D8" s="24">
        <v>3.49</v>
      </c>
      <c r="E8" s="3">
        <v>574</v>
      </c>
      <c r="F8" s="3">
        <v>2003.2600000000002</v>
      </c>
      <c r="G8" s="3" t="s">
        <v>50</v>
      </c>
      <c r="H8" s="3" t="s">
        <v>53</v>
      </c>
      <c r="I8" t="s">
        <v>28</v>
      </c>
      <c r="J8" t="e" vm="9">
        <v>#VALUE!</v>
      </c>
      <c r="K8" t="e" vm="10">
        <v>#VALUE!</v>
      </c>
      <c r="L8">
        <f>_xlfn.XLOOKUP(Table[[#This Row],[Product]],Clean!D:D,Clean!G:G)</f>
        <v>0.88</v>
      </c>
      <c r="M8">
        <v>505.12</v>
      </c>
      <c r="N8">
        <v>1498.1400000000003</v>
      </c>
    </row>
    <row r="9" spans="1:14" x14ac:dyDescent="0.25">
      <c r="A9" s="3">
        <v>10459</v>
      </c>
      <c r="B9" s="4">
        <v>44873</v>
      </c>
      <c r="C9" t="s">
        <v>17</v>
      </c>
      <c r="D9" s="24">
        <v>4.99</v>
      </c>
      <c r="E9" s="3">
        <v>201</v>
      </c>
      <c r="F9" s="3">
        <v>1002.99</v>
      </c>
      <c r="G9" s="3" t="s">
        <v>50</v>
      </c>
      <c r="H9" s="3" t="s">
        <v>53</v>
      </c>
      <c r="I9" t="s">
        <v>23</v>
      </c>
      <c r="J9" t="e" vm="1">
        <v>#VALUE!</v>
      </c>
      <c r="K9" t="e" vm="8">
        <v>#VALUE!</v>
      </c>
      <c r="L9">
        <f>_xlfn.XLOOKUP(Table[[#This Row],[Product]],Clean!D:D,Clean!G:G)</f>
        <v>2.25</v>
      </c>
      <c r="M9">
        <v>452.25</v>
      </c>
      <c r="N9">
        <v>550.74</v>
      </c>
    </row>
    <row r="10" spans="1:14" x14ac:dyDescent="0.25">
      <c r="A10" s="3">
        <v>10460</v>
      </c>
      <c r="B10" s="4">
        <v>44874</v>
      </c>
      <c r="C10" t="s">
        <v>21</v>
      </c>
      <c r="D10" s="24">
        <v>12.99</v>
      </c>
      <c r="E10" s="3">
        <v>555</v>
      </c>
      <c r="F10" s="3">
        <v>7209.45</v>
      </c>
      <c r="G10" s="3" t="s">
        <v>50</v>
      </c>
      <c r="H10" s="3" t="s">
        <v>53</v>
      </c>
      <c r="I10" t="s">
        <v>28</v>
      </c>
      <c r="J10" t="e" vm="9">
        <v>#VALUE!</v>
      </c>
      <c r="K10" t="e" vm="10">
        <v>#VALUE!</v>
      </c>
      <c r="L10">
        <f>_xlfn.XLOOKUP(Table[[#This Row],[Product]],Clean!D:D,Clean!G:G)</f>
        <v>4.32</v>
      </c>
      <c r="M10">
        <v>2397.6000000000004</v>
      </c>
      <c r="N10">
        <v>4811.8499999999995</v>
      </c>
    </row>
    <row r="11" spans="1:14" x14ac:dyDescent="0.25">
      <c r="A11" s="3">
        <v>10461</v>
      </c>
      <c r="B11" s="4">
        <v>44874</v>
      </c>
      <c r="C11" t="s">
        <v>25</v>
      </c>
      <c r="D11" s="24">
        <v>9.9499999999999993</v>
      </c>
      <c r="E11" s="3">
        <v>202</v>
      </c>
      <c r="F11" s="3">
        <v>2009.8999999999999</v>
      </c>
      <c r="G11" s="3" t="s">
        <v>50</v>
      </c>
      <c r="H11" s="3" t="s">
        <v>53</v>
      </c>
      <c r="I11" t="s">
        <v>28</v>
      </c>
      <c r="J11" t="e" vm="9">
        <v>#VALUE!</v>
      </c>
      <c r="K11" t="e" vm="10">
        <v>#VALUE!</v>
      </c>
      <c r="L11">
        <f>_xlfn.XLOOKUP(Table[[#This Row],[Product]],Clean!D:D,Clean!G:G)</f>
        <v>2.85</v>
      </c>
      <c r="M11">
        <v>575.70000000000005</v>
      </c>
      <c r="N11">
        <v>1434.1999999999998</v>
      </c>
    </row>
    <row r="12" spans="1:14" x14ac:dyDescent="0.25">
      <c r="A12" s="3">
        <v>10462</v>
      </c>
      <c r="B12" s="4">
        <v>44874</v>
      </c>
      <c r="C12" t="s">
        <v>9</v>
      </c>
      <c r="D12" s="24">
        <v>3.49</v>
      </c>
      <c r="E12" s="3">
        <v>574</v>
      </c>
      <c r="F12" s="3">
        <v>2003.2600000000002</v>
      </c>
      <c r="G12" s="3" t="s">
        <v>50</v>
      </c>
      <c r="H12" s="3" t="s">
        <v>53</v>
      </c>
      <c r="I12" t="s">
        <v>28</v>
      </c>
      <c r="J12" t="e" vm="9">
        <v>#VALUE!</v>
      </c>
      <c r="K12" t="e" vm="10">
        <v>#VALUE!</v>
      </c>
      <c r="L12">
        <f>_xlfn.XLOOKUP(Table[[#This Row],[Product]],Clean!D:D,Clean!G:G)</f>
        <v>0.88</v>
      </c>
      <c r="M12">
        <v>505.12</v>
      </c>
      <c r="N12">
        <v>1498.1400000000003</v>
      </c>
    </row>
    <row r="13" spans="1:14" x14ac:dyDescent="0.25">
      <c r="A13" s="3">
        <v>10463</v>
      </c>
      <c r="B13" s="4">
        <v>44874</v>
      </c>
      <c r="C13" t="s">
        <v>14</v>
      </c>
      <c r="D13" s="24">
        <v>2.95</v>
      </c>
      <c r="E13" s="3">
        <v>678</v>
      </c>
      <c r="F13" s="3">
        <v>2000.1000000000001</v>
      </c>
      <c r="G13" s="3" t="s">
        <v>50</v>
      </c>
      <c r="H13" s="3" t="s">
        <v>53</v>
      </c>
      <c r="I13" t="s">
        <v>28</v>
      </c>
      <c r="J13" t="e" vm="9">
        <v>#VALUE!</v>
      </c>
      <c r="K13" t="e" vm="10">
        <v>#VALUE!</v>
      </c>
      <c r="L13">
        <f>_xlfn.XLOOKUP(Table[[#This Row],[Product]],Clean!D:D,Clean!G:G)</f>
        <v>0.47</v>
      </c>
      <c r="M13">
        <v>318.65999999999997</v>
      </c>
      <c r="N13">
        <v>1681.44</v>
      </c>
    </row>
    <row r="14" spans="1:14" x14ac:dyDescent="0.25">
      <c r="A14" s="3">
        <v>10464</v>
      </c>
      <c r="B14" s="4">
        <v>44874</v>
      </c>
      <c r="C14" t="s">
        <v>17</v>
      </c>
      <c r="D14" s="24">
        <v>4.99</v>
      </c>
      <c r="E14" s="3">
        <v>201</v>
      </c>
      <c r="F14" s="3">
        <v>1002.99</v>
      </c>
      <c r="G14" s="3" t="s">
        <v>50</v>
      </c>
      <c r="H14" s="3" t="s">
        <v>53</v>
      </c>
      <c r="I14" t="s">
        <v>28</v>
      </c>
      <c r="J14" t="e" vm="9">
        <v>#VALUE!</v>
      </c>
      <c r="K14" t="e" vm="10">
        <v>#VALUE!</v>
      </c>
      <c r="L14">
        <f>_xlfn.XLOOKUP(Table[[#This Row],[Product]],Clean!D:D,Clean!G:G)</f>
        <v>2.25</v>
      </c>
      <c r="M14">
        <v>452.25</v>
      </c>
      <c r="N14">
        <v>550.74</v>
      </c>
    </row>
    <row r="15" spans="1:14" x14ac:dyDescent="0.25">
      <c r="A15" s="3">
        <v>10465</v>
      </c>
      <c r="B15" s="4">
        <v>44875</v>
      </c>
      <c r="C15" t="s">
        <v>21</v>
      </c>
      <c r="D15" s="24">
        <v>12.99</v>
      </c>
      <c r="E15" s="3">
        <v>555</v>
      </c>
      <c r="F15" s="3">
        <v>7209.45</v>
      </c>
      <c r="G15" s="3" t="s">
        <v>50</v>
      </c>
      <c r="H15" s="3" t="s">
        <v>53</v>
      </c>
      <c r="I15" t="s">
        <v>31</v>
      </c>
      <c r="J15" t="e" vm="7">
        <v>#VALUE!</v>
      </c>
      <c r="K15" t="e" vm="6">
        <v>#VALUE!</v>
      </c>
      <c r="L15">
        <f>_xlfn.XLOOKUP(Table[[#This Row],[Product]],Clean!D:D,Clean!G:G)</f>
        <v>4.32</v>
      </c>
      <c r="M15">
        <v>2397.6000000000004</v>
      </c>
      <c r="N15">
        <v>4811.8499999999995</v>
      </c>
    </row>
    <row r="16" spans="1:14" x14ac:dyDescent="0.25">
      <c r="A16" s="3">
        <v>10466</v>
      </c>
      <c r="B16" s="4">
        <v>44875</v>
      </c>
      <c r="C16" t="s">
        <v>25</v>
      </c>
      <c r="D16" s="24">
        <v>9.9499999999999993</v>
      </c>
      <c r="E16" s="3">
        <v>202</v>
      </c>
      <c r="F16" s="3">
        <v>2009.8999999999999</v>
      </c>
      <c r="G16" s="3" t="s">
        <v>50</v>
      </c>
      <c r="H16" s="3" t="s">
        <v>53</v>
      </c>
      <c r="I16" t="s">
        <v>31</v>
      </c>
      <c r="J16" t="e" vm="7">
        <v>#VALUE!</v>
      </c>
      <c r="K16" t="e" vm="6">
        <v>#VALUE!</v>
      </c>
      <c r="L16">
        <f>_xlfn.XLOOKUP(Table[[#This Row],[Product]],Clean!D:D,Clean!G:G)</f>
        <v>2.85</v>
      </c>
      <c r="M16">
        <v>575.70000000000005</v>
      </c>
      <c r="N16">
        <v>1434.1999999999998</v>
      </c>
    </row>
    <row r="17" spans="1:14" x14ac:dyDescent="0.25">
      <c r="A17" s="3">
        <v>10467</v>
      </c>
      <c r="B17" s="4">
        <v>44875</v>
      </c>
      <c r="C17" t="s">
        <v>9</v>
      </c>
      <c r="D17" s="24">
        <v>3.49</v>
      </c>
      <c r="E17" s="3">
        <v>574</v>
      </c>
      <c r="F17" s="3">
        <v>2003.2600000000002</v>
      </c>
      <c r="G17" s="3" t="s">
        <v>50</v>
      </c>
      <c r="H17" s="3" t="s">
        <v>53</v>
      </c>
      <c r="I17" t="s">
        <v>31</v>
      </c>
      <c r="J17" t="e" vm="7">
        <v>#VALUE!</v>
      </c>
      <c r="K17" t="e" vm="6">
        <v>#VALUE!</v>
      </c>
      <c r="L17">
        <f>_xlfn.XLOOKUP(Table[[#This Row],[Product]],Clean!D:D,Clean!G:G)</f>
        <v>0.88</v>
      </c>
      <c r="M17">
        <v>505.12</v>
      </c>
      <c r="N17">
        <v>1498.1400000000003</v>
      </c>
    </row>
    <row r="18" spans="1:14" x14ac:dyDescent="0.25">
      <c r="A18" s="3">
        <v>10468</v>
      </c>
      <c r="B18" s="4">
        <v>44875</v>
      </c>
      <c r="C18" t="s">
        <v>14</v>
      </c>
      <c r="D18" s="24">
        <v>2.95</v>
      </c>
      <c r="E18" s="3">
        <v>678</v>
      </c>
      <c r="F18" s="3">
        <v>2000.1000000000001</v>
      </c>
      <c r="G18" s="3" t="s">
        <v>50</v>
      </c>
      <c r="H18" s="3" t="s">
        <v>53</v>
      </c>
      <c r="I18" t="s">
        <v>31</v>
      </c>
      <c r="J18" t="e" vm="7">
        <v>#VALUE!</v>
      </c>
      <c r="K18" t="e" vm="6">
        <v>#VALUE!</v>
      </c>
      <c r="L18">
        <f>_xlfn.XLOOKUP(Table[[#This Row],[Product]],Clean!D:D,Clean!G:G)</f>
        <v>0.47</v>
      </c>
      <c r="M18">
        <v>318.65999999999997</v>
      </c>
      <c r="N18">
        <v>1681.44</v>
      </c>
    </row>
    <row r="19" spans="1:14" x14ac:dyDescent="0.25">
      <c r="A19" s="3">
        <v>10470</v>
      </c>
      <c r="B19" s="4">
        <v>44876</v>
      </c>
      <c r="C19" t="s">
        <v>21</v>
      </c>
      <c r="D19" s="24">
        <v>12.99</v>
      </c>
      <c r="E19" s="3">
        <v>555</v>
      </c>
      <c r="F19" s="3">
        <v>7209.45</v>
      </c>
      <c r="G19" s="3" t="s">
        <v>50</v>
      </c>
      <c r="H19" s="3" t="s">
        <v>53</v>
      </c>
      <c r="I19" t="s">
        <v>31</v>
      </c>
      <c r="J19" t="e" vm="7">
        <v>#VALUE!</v>
      </c>
      <c r="K19" t="e" vm="6">
        <v>#VALUE!</v>
      </c>
      <c r="L19">
        <f>_xlfn.XLOOKUP(Table[[#This Row],[Product]],Clean!D:D,Clean!G:G)</f>
        <v>4.32</v>
      </c>
      <c r="M19">
        <v>2397.6000000000004</v>
      </c>
      <c r="N19">
        <v>4811.8499999999995</v>
      </c>
    </row>
    <row r="20" spans="1:14" x14ac:dyDescent="0.25">
      <c r="A20" s="3">
        <v>10471</v>
      </c>
      <c r="B20" s="4">
        <v>44876</v>
      </c>
      <c r="C20" t="s">
        <v>25</v>
      </c>
      <c r="D20" s="24">
        <v>9.9499999999999993</v>
      </c>
      <c r="E20" s="3">
        <v>202</v>
      </c>
      <c r="F20" s="3">
        <v>2009.8999999999999</v>
      </c>
      <c r="G20" s="3" t="s">
        <v>50</v>
      </c>
      <c r="H20" s="3" t="s">
        <v>53</v>
      </c>
      <c r="I20" t="s">
        <v>31</v>
      </c>
      <c r="J20" t="e" vm="7">
        <v>#VALUE!</v>
      </c>
      <c r="K20" t="e" vm="6">
        <v>#VALUE!</v>
      </c>
      <c r="L20">
        <f>_xlfn.XLOOKUP(Table[[#This Row],[Product]],Clean!D:D,Clean!G:G)</f>
        <v>2.85</v>
      </c>
      <c r="M20">
        <v>575.70000000000005</v>
      </c>
      <c r="N20">
        <v>1434.1999999999998</v>
      </c>
    </row>
    <row r="21" spans="1:14" x14ac:dyDescent="0.25">
      <c r="A21" s="3">
        <v>10472</v>
      </c>
      <c r="B21" s="4">
        <v>44876</v>
      </c>
      <c r="C21" t="s">
        <v>9</v>
      </c>
      <c r="D21" s="24">
        <v>3.49</v>
      </c>
      <c r="E21" s="3">
        <v>631</v>
      </c>
      <c r="F21" s="3">
        <v>2202.19</v>
      </c>
      <c r="G21" s="3" t="s">
        <v>50</v>
      </c>
      <c r="H21" s="3" t="s">
        <v>53</v>
      </c>
      <c r="I21" t="s">
        <v>31</v>
      </c>
      <c r="J21" t="e" vm="7">
        <v>#VALUE!</v>
      </c>
      <c r="K21" t="e" vm="6">
        <v>#VALUE!</v>
      </c>
      <c r="L21">
        <f>_xlfn.XLOOKUP(Table[[#This Row],[Product]],Clean!D:D,Clean!G:G)</f>
        <v>0.88</v>
      </c>
      <c r="M21">
        <v>555.28</v>
      </c>
      <c r="N21">
        <v>1646.91</v>
      </c>
    </row>
    <row r="22" spans="1:14" x14ac:dyDescent="0.25">
      <c r="A22" s="3">
        <v>10473</v>
      </c>
      <c r="B22" s="4">
        <v>44876</v>
      </c>
      <c r="C22" t="s">
        <v>14</v>
      </c>
      <c r="D22" s="24">
        <v>2.95</v>
      </c>
      <c r="E22" s="3">
        <v>678</v>
      </c>
      <c r="F22" s="3">
        <v>2000.1000000000001</v>
      </c>
      <c r="G22" s="3" t="s">
        <v>50</v>
      </c>
      <c r="H22" s="3" t="s">
        <v>53</v>
      </c>
      <c r="I22" t="s">
        <v>31</v>
      </c>
      <c r="J22" t="e" vm="7">
        <v>#VALUE!</v>
      </c>
      <c r="K22" t="e" vm="6">
        <v>#VALUE!</v>
      </c>
      <c r="L22">
        <f>_xlfn.XLOOKUP(Table[[#This Row],[Product]],Clean!D:D,Clean!G:G)</f>
        <v>0.47</v>
      </c>
      <c r="M22">
        <v>318.65999999999997</v>
      </c>
      <c r="N22">
        <v>1681.44</v>
      </c>
    </row>
    <row r="23" spans="1:14" x14ac:dyDescent="0.25">
      <c r="A23" s="3">
        <v>10474</v>
      </c>
      <c r="B23" s="4">
        <v>44876</v>
      </c>
      <c r="C23" t="s">
        <v>17</v>
      </c>
      <c r="D23" s="24">
        <v>4.99</v>
      </c>
      <c r="E23" s="3">
        <v>201</v>
      </c>
      <c r="F23" s="3">
        <v>1002.99</v>
      </c>
      <c r="G23" s="3" t="s">
        <v>50</v>
      </c>
      <c r="H23" s="3" t="s">
        <v>53</v>
      </c>
      <c r="I23" t="s">
        <v>31</v>
      </c>
      <c r="J23" t="e" vm="7">
        <v>#VALUE!</v>
      </c>
      <c r="K23" t="e" vm="6">
        <v>#VALUE!</v>
      </c>
      <c r="L23">
        <f>_xlfn.XLOOKUP(Table[[#This Row],[Product]],Clean!D:D,Clean!G:G)</f>
        <v>2.25</v>
      </c>
      <c r="M23">
        <v>452.25</v>
      </c>
      <c r="N23">
        <v>550.74</v>
      </c>
    </row>
    <row r="24" spans="1:14" x14ac:dyDescent="0.25">
      <c r="A24" s="3">
        <v>10475</v>
      </c>
      <c r="B24" s="4">
        <v>44877</v>
      </c>
      <c r="C24" t="s">
        <v>21</v>
      </c>
      <c r="D24" s="24">
        <v>12.99</v>
      </c>
      <c r="E24" s="3">
        <v>524</v>
      </c>
      <c r="F24" s="3">
        <v>6806.76</v>
      </c>
      <c r="G24" s="3" t="s">
        <v>50</v>
      </c>
      <c r="H24" s="3" t="s">
        <v>53</v>
      </c>
      <c r="I24" t="s">
        <v>31</v>
      </c>
      <c r="J24" t="e" vm="7">
        <v>#VALUE!</v>
      </c>
      <c r="K24" t="e" vm="6">
        <v>#VALUE!</v>
      </c>
      <c r="L24">
        <f>_xlfn.XLOOKUP(Table[[#This Row],[Product]],Clean!D:D,Clean!G:G)</f>
        <v>4.32</v>
      </c>
      <c r="M24">
        <v>2263.6800000000003</v>
      </c>
      <c r="N24">
        <v>4543.08</v>
      </c>
    </row>
    <row r="25" spans="1:14" x14ac:dyDescent="0.25">
      <c r="A25" s="3">
        <v>10476</v>
      </c>
      <c r="B25" s="4">
        <v>44877</v>
      </c>
      <c r="C25" t="s">
        <v>25</v>
      </c>
      <c r="D25" s="24">
        <v>9.9499999999999993</v>
      </c>
      <c r="E25" s="3">
        <v>202</v>
      </c>
      <c r="F25" s="3">
        <v>2009.8999999999999</v>
      </c>
      <c r="G25" s="3" t="s">
        <v>50</v>
      </c>
      <c r="H25" s="3" t="s">
        <v>53</v>
      </c>
      <c r="I25" t="s">
        <v>31</v>
      </c>
      <c r="J25" t="e" vm="7">
        <v>#VALUE!</v>
      </c>
      <c r="K25" t="e" vm="6">
        <v>#VALUE!</v>
      </c>
      <c r="L25">
        <f>_xlfn.XLOOKUP(Table[[#This Row],[Product]],Clean!D:D,Clean!G:G)</f>
        <v>2.85</v>
      </c>
      <c r="M25">
        <v>575.70000000000005</v>
      </c>
      <c r="N25">
        <v>1434.1999999999998</v>
      </c>
    </row>
    <row r="26" spans="1:14" x14ac:dyDescent="0.25">
      <c r="A26" s="3">
        <v>10477</v>
      </c>
      <c r="B26" s="4">
        <v>44877</v>
      </c>
      <c r="C26" t="s">
        <v>9</v>
      </c>
      <c r="D26" s="24">
        <v>3.49</v>
      </c>
      <c r="E26" s="3">
        <v>631</v>
      </c>
      <c r="F26" s="3">
        <v>2202.19</v>
      </c>
      <c r="G26" s="3" t="s">
        <v>50</v>
      </c>
      <c r="H26" s="3" t="s">
        <v>53</v>
      </c>
      <c r="I26" t="s">
        <v>31</v>
      </c>
      <c r="J26" t="e" vm="7">
        <v>#VALUE!</v>
      </c>
      <c r="K26" t="e" vm="6">
        <v>#VALUE!</v>
      </c>
      <c r="L26">
        <f>_xlfn.XLOOKUP(Table[[#This Row],[Product]],Clean!D:D,Clean!G:G)</f>
        <v>0.88</v>
      </c>
      <c r="M26">
        <v>555.28</v>
      </c>
      <c r="N26">
        <v>1646.91</v>
      </c>
    </row>
    <row r="27" spans="1:14" x14ac:dyDescent="0.25">
      <c r="A27" s="3">
        <v>10478</v>
      </c>
      <c r="B27" s="4">
        <v>44877</v>
      </c>
      <c r="C27" t="s">
        <v>14</v>
      </c>
      <c r="D27" s="24">
        <v>2.95</v>
      </c>
      <c r="E27" s="3">
        <v>678</v>
      </c>
      <c r="F27" s="3">
        <v>2000.1000000000001</v>
      </c>
      <c r="G27" s="3" t="s">
        <v>50</v>
      </c>
      <c r="H27" s="3" t="s">
        <v>53</v>
      </c>
      <c r="I27" t="s">
        <v>31</v>
      </c>
      <c r="J27" t="e" vm="7">
        <v>#VALUE!</v>
      </c>
      <c r="K27" t="e" vm="6">
        <v>#VALUE!</v>
      </c>
      <c r="L27">
        <f>_xlfn.XLOOKUP(Table[[#This Row],[Product]],Clean!D:D,Clean!G:G)</f>
        <v>0.47</v>
      </c>
      <c r="M27">
        <v>318.65999999999997</v>
      </c>
      <c r="N27">
        <v>1681.44</v>
      </c>
    </row>
    <row r="28" spans="1:14" x14ac:dyDescent="0.25">
      <c r="A28" s="3">
        <v>10479</v>
      </c>
      <c r="B28" s="4">
        <v>44877</v>
      </c>
      <c r="C28" t="s">
        <v>17</v>
      </c>
      <c r="D28" s="24">
        <v>4.99</v>
      </c>
      <c r="E28" s="3">
        <v>201</v>
      </c>
      <c r="F28" s="3">
        <v>1002.99</v>
      </c>
      <c r="G28" s="3" t="s">
        <v>50</v>
      </c>
      <c r="H28" s="3" t="s">
        <v>53</v>
      </c>
      <c r="I28" t="s">
        <v>31</v>
      </c>
      <c r="J28" t="e" vm="7">
        <v>#VALUE!</v>
      </c>
      <c r="K28" t="e" vm="6">
        <v>#VALUE!</v>
      </c>
      <c r="L28">
        <f>_xlfn.XLOOKUP(Table[[#This Row],[Product]],Clean!D:D,Clean!G:G)</f>
        <v>2.25</v>
      </c>
      <c r="M28">
        <v>452.25</v>
      </c>
      <c r="N28">
        <v>550.74</v>
      </c>
    </row>
    <row r="29" spans="1:14" x14ac:dyDescent="0.25">
      <c r="A29" s="3">
        <v>10480</v>
      </c>
      <c r="B29" s="4">
        <v>44878</v>
      </c>
      <c r="C29" t="s">
        <v>21</v>
      </c>
      <c r="D29" s="24">
        <v>12.99</v>
      </c>
      <c r="E29" s="3">
        <v>509</v>
      </c>
      <c r="F29" s="3">
        <v>6611.91</v>
      </c>
      <c r="G29" s="3" t="s">
        <v>50</v>
      </c>
      <c r="H29" s="3" t="s">
        <v>53</v>
      </c>
      <c r="I29" t="s">
        <v>31</v>
      </c>
      <c r="J29" t="e" vm="7">
        <v>#VALUE!</v>
      </c>
      <c r="K29" t="e" vm="6">
        <v>#VALUE!</v>
      </c>
      <c r="L29">
        <f>_xlfn.XLOOKUP(Table[[#This Row],[Product]],Clean!D:D,Clean!G:G)</f>
        <v>4.32</v>
      </c>
      <c r="M29">
        <v>2198.88</v>
      </c>
      <c r="N29">
        <v>4413.03</v>
      </c>
    </row>
    <row r="30" spans="1:14" x14ac:dyDescent="0.25">
      <c r="A30" s="3">
        <v>10481</v>
      </c>
      <c r="B30" s="4">
        <v>44878</v>
      </c>
      <c r="C30" t="s">
        <v>25</v>
      </c>
      <c r="D30" s="24">
        <v>9.9499999999999993</v>
      </c>
      <c r="E30" s="3">
        <v>202</v>
      </c>
      <c r="F30" s="3">
        <v>2009.8999999999999</v>
      </c>
      <c r="G30" s="3" t="s">
        <v>50</v>
      </c>
      <c r="H30" s="3" t="s">
        <v>53</v>
      </c>
      <c r="I30" t="s">
        <v>31</v>
      </c>
      <c r="J30" t="e" vm="7">
        <v>#VALUE!</v>
      </c>
      <c r="K30" t="e" vm="6">
        <v>#VALUE!</v>
      </c>
      <c r="L30">
        <f>_xlfn.XLOOKUP(Table[[#This Row],[Product]],Clean!D:D,Clean!G:G)</f>
        <v>2.85</v>
      </c>
      <c r="M30">
        <v>575.70000000000005</v>
      </c>
      <c r="N30">
        <v>1434.1999999999998</v>
      </c>
    </row>
    <row r="31" spans="1:14" x14ac:dyDescent="0.25">
      <c r="A31" s="3">
        <v>10482</v>
      </c>
      <c r="B31" s="4">
        <v>44878</v>
      </c>
      <c r="C31" t="s">
        <v>9</v>
      </c>
      <c r="D31" s="24">
        <v>25.5</v>
      </c>
      <c r="E31" s="3">
        <v>631</v>
      </c>
      <c r="F31" s="3">
        <v>16090.5</v>
      </c>
      <c r="G31" s="3" t="s">
        <v>50</v>
      </c>
      <c r="H31" s="3" t="s">
        <v>53</v>
      </c>
      <c r="I31" t="s">
        <v>35</v>
      </c>
      <c r="J31" t="e" vm="3">
        <v>#VALUE!</v>
      </c>
      <c r="K31" t="e" vm="2">
        <v>#VALUE!</v>
      </c>
      <c r="L31">
        <f>_xlfn.XLOOKUP(Table[[#This Row],[Product]],Clean!D:D,Clean!G:G)</f>
        <v>0.88</v>
      </c>
      <c r="M31">
        <v>555.28</v>
      </c>
      <c r="N31">
        <v>15535.22</v>
      </c>
    </row>
    <row r="32" spans="1:14" x14ac:dyDescent="0.25">
      <c r="A32" s="3">
        <v>10483</v>
      </c>
      <c r="B32" s="4">
        <v>44878</v>
      </c>
      <c r="C32" t="s">
        <v>14</v>
      </c>
      <c r="D32" s="24">
        <v>33.22</v>
      </c>
      <c r="E32" s="3">
        <v>678</v>
      </c>
      <c r="F32" s="3">
        <v>22523.16</v>
      </c>
      <c r="G32" s="3" t="s">
        <v>50</v>
      </c>
      <c r="H32" s="3" t="s">
        <v>53</v>
      </c>
      <c r="I32" t="s">
        <v>35</v>
      </c>
      <c r="J32" t="e" vm="3">
        <v>#VALUE!</v>
      </c>
      <c r="K32" t="e" vm="2">
        <v>#VALUE!</v>
      </c>
      <c r="L32">
        <f>_xlfn.XLOOKUP(Table[[#This Row],[Product]],Clean!D:D,Clean!G:G)</f>
        <v>0.47</v>
      </c>
      <c r="M32">
        <v>318.65999999999997</v>
      </c>
      <c r="N32">
        <v>22204.5</v>
      </c>
    </row>
    <row r="33" spans="1:14" x14ac:dyDescent="0.25">
      <c r="A33" s="3">
        <v>10484</v>
      </c>
      <c r="B33" s="4">
        <v>44878</v>
      </c>
      <c r="C33" t="s">
        <v>17</v>
      </c>
      <c r="D33" s="24">
        <v>21.44</v>
      </c>
      <c r="E33" s="3">
        <v>201</v>
      </c>
      <c r="F33" s="3">
        <v>4309.4400000000005</v>
      </c>
      <c r="G33" s="3" t="s">
        <v>50</v>
      </c>
      <c r="H33" s="3" t="s">
        <v>53</v>
      </c>
      <c r="I33" t="s">
        <v>35</v>
      </c>
      <c r="J33" t="e" vm="3">
        <v>#VALUE!</v>
      </c>
      <c r="K33" t="e" vm="2">
        <v>#VALUE!</v>
      </c>
      <c r="L33">
        <f>_xlfn.XLOOKUP(Table[[#This Row],[Product]],Clean!D:D,Clean!G:G)</f>
        <v>2.25</v>
      </c>
      <c r="M33">
        <v>452.25</v>
      </c>
      <c r="N33">
        <v>3857.1900000000005</v>
      </c>
    </row>
    <row r="34" spans="1:14" x14ac:dyDescent="0.25">
      <c r="A34" s="3">
        <v>10485</v>
      </c>
      <c r="B34" s="4">
        <v>44879</v>
      </c>
      <c r="C34" t="s">
        <v>21</v>
      </c>
      <c r="D34" s="24">
        <v>27.99</v>
      </c>
      <c r="E34" s="3">
        <v>524</v>
      </c>
      <c r="F34" s="3">
        <v>14666.759999999998</v>
      </c>
      <c r="G34" s="3" t="s">
        <v>50</v>
      </c>
      <c r="H34" s="3" t="s">
        <v>53</v>
      </c>
      <c r="I34" t="s">
        <v>35</v>
      </c>
      <c r="J34" t="e" vm="3">
        <v>#VALUE!</v>
      </c>
      <c r="K34" t="e" vm="2">
        <v>#VALUE!</v>
      </c>
      <c r="L34">
        <f>_xlfn.XLOOKUP(Table[[#This Row],[Product]],Clean!D:D,Clean!G:G)</f>
        <v>4.32</v>
      </c>
      <c r="M34">
        <v>2263.6800000000003</v>
      </c>
      <c r="N34">
        <v>12403.079999999998</v>
      </c>
    </row>
    <row r="35" spans="1:14" x14ac:dyDescent="0.25">
      <c r="A35" s="3">
        <v>10486</v>
      </c>
      <c r="B35" s="4">
        <v>44879</v>
      </c>
      <c r="C35" t="s">
        <v>25</v>
      </c>
      <c r="D35" s="24">
        <v>29.05</v>
      </c>
      <c r="E35" s="3">
        <v>202</v>
      </c>
      <c r="F35" s="3">
        <v>5868.1</v>
      </c>
      <c r="G35" s="3" t="s">
        <v>50</v>
      </c>
      <c r="H35" s="3" t="s">
        <v>53</v>
      </c>
      <c r="I35" t="s">
        <v>35</v>
      </c>
      <c r="J35" t="e" vm="3">
        <v>#VALUE!</v>
      </c>
      <c r="K35" t="e" vm="2">
        <v>#VALUE!</v>
      </c>
      <c r="L35">
        <f>_xlfn.XLOOKUP(Table[[#This Row],[Product]],Clean!D:D,Clean!G:G)</f>
        <v>2.85</v>
      </c>
      <c r="M35">
        <v>575.70000000000005</v>
      </c>
      <c r="N35">
        <v>5292.4000000000005</v>
      </c>
    </row>
    <row r="36" spans="1:14" x14ac:dyDescent="0.25">
      <c r="A36" s="3">
        <v>10487</v>
      </c>
      <c r="B36" s="4">
        <v>44879</v>
      </c>
      <c r="C36" t="s">
        <v>9</v>
      </c>
      <c r="D36" s="24">
        <v>3.49</v>
      </c>
      <c r="E36" s="3">
        <v>631</v>
      </c>
      <c r="F36" s="3">
        <v>2202.19</v>
      </c>
      <c r="G36" s="3" t="s">
        <v>50</v>
      </c>
      <c r="H36" s="3" t="s">
        <v>53</v>
      </c>
      <c r="I36" t="s">
        <v>35</v>
      </c>
      <c r="J36" t="e" vm="3">
        <v>#VALUE!</v>
      </c>
      <c r="K36" t="e" vm="2">
        <v>#VALUE!</v>
      </c>
      <c r="L36">
        <f>_xlfn.XLOOKUP(Table[[#This Row],[Product]],Clean!D:D,Clean!G:G)</f>
        <v>0.88</v>
      </c>
      <c r="M36">
        <v>555.28</v>
      </c>
      <c r="N36">
        <v>1646.91</v>
      </c>
    </row>
    <row r="37" spans="1:14" x14ac:dyDescent="0.25">
      <c r="A37" s="3">
        <v>10488</v>
      </c>
      <c r="B37" s="4">
        <v>44879</v>
      </c>
      <c r="C37" t="s">
        <v>14</v>
      </c>
      <c r="D37" s="24">
        <v>2.95</v>
      </c>
      <c r="E37" s="3">
        <v>678</v>
      </c>
      <c r="F37" s="3">
        <v>2000.1000000000001</v>
      </c>
      <c r="G37" s="3" t="s">
        <v>50</v>
      </c>
      <c r="H37" s="3" t="s">
        <v>53</v>
      </c>
      <c r="I37" t="s">
        <v>35</v>
      </c>
      <c r="J37" t="e" vm="3">
        <v>#VALUE!</v>
      </c>
      <c r="K37" t="e" vm="2">
        <v>#VALUE!</v>
      </c>
      <c r="L37">
        <f>_xlfn.XLOOKUP(Table[[#This Row],[Product]],Clean!D:D,Clean!G:G)</f>
        <v>0.47</v>
      </c>
      <c r="M37">
        <v>318.65999999999997</v>
      </c>
      <c r="N37">
        <v>1681.44</v>
      </c>
    </row>
    <row r="38" spans="1:14" x14ac:dyDescent="0.25">
      <c r="A38" s="3">
        <v>10489</v>
      </c>
      <c r="B38" s="4">
        <v>44879</v>
      </c>
      <c r="C38" t="s">
        <v>17</v>
      </c>
      <c r="D38" s="24">
        <v>4.99</v>
      </c>
      <c r="E38" s="3">
        <v>201</v>
      </c>
      <c r="F38" s="3">
        <v>1002.99</v>
      </c>
      <c r="G38" s="3" t="s">
        <v>50</v>
      </c>
      <c r="H38" s="3" t="s">
        <v>53</v>
      </c>
      <c r="I38" t="s">
        <v>31</v>
      </c>
      <c r="J38" t="e" vm="7">
        <v>#VALUE!</v>
      </c>
      <c r="K38" t="e" vm="6">
        <v>#VALUE!</v>
      </c>
      <c r="L38">
        <f>_xlfn.XLOOKUP(Table[[#This Row],[Product]],Clean!D:D,Clean!G:G)</f>
        <v>2.25</v>
      </c>
      <c r="M38">
        <v>452.25</v>
      </c>
      <c r="N38">
        <v>550.74</v>
      </c>
    </row>
    <row r="39" spans="1:14" x14ac:dyDescent="0.25">
      <c r="A39" s="3">
        <v>10490</v>
      </c>
      <c r="B39" s="4">
        <v>44880</v>
      </c>
      <c r="C39" t="s">
        <v>21</v>
      </c>
      <c r="D39" s="24">
        <v>12.99</v>
      </c>
      <c r="E39" s="3">
        <v>509</v>
      </c>
      <c r="F39" s="3">
        <v>6611.91</v>
      </c>
      <c r="G39" s="3" t="s">
        <v>50</v>
      </c>
      <c r="H39" s="3" t="s">
        <v>53</v>
      </c>
      <c r="I39" t="s">
        <v>31</v>
      </c>
      <c r="J39" t="e" vm="7">
        <v>#VALUE!</v>
      </c>
      <c r="K39" t="e" vm="6">
        <v>#VALUE!</v>
      </c>
      <c r="L39">
        <f>_xlfn.XLOOKUP(Table[[#This Row],[Product]],Clean!D:D,Clean!G:G)</f>
        <v>4.32</v>
      </c>
      <c r="M39">
        <v>2198.88</v>
      </c>
      <c r="N39">
        <v>4413.03</v>
      </c>
    </row>
    <row r="40" spans="1:14" x14ac:dyDescent="0.25">
      <c r="A40" s="3">
        <v>10491</v>
      </c>
      <c r="B40" s="4">
        <v>44880</v>
      </c>
      <c r="C40" t="s">
        <v>25</v>
      </c>
      <c r="D40" s="24">
        <v>9.9499999999999993</v>
      </c>
      <c r="E40" s="3">
        <v>202</v>
      </c>
      <c r="F40" s="3">
        <v>2009.8999999999999</v>
      </c>
      <c r="G40" s="3" t="s">
        <v>50</v>
      </c>
      <c r="H40" s="3" t="s">
        <v>53</v>
      </c>
      <c r="I40" t="s">
        <v>31</v>
      </c>
      <c r="J40" t="e" vm="7">
        <v>#VALUE!</v>
      </c>
      <c r="K40" t="e" vm="6">
        <v>#VALUE!</v>
      </c>
      <c r="L40">
        <f>_xlfn.XLOOKUP(Table[[#This Row],[Product]],Clean!D:D,Clean!G:G)</f>
        <v>2.85</v>
      </c>
      <c r="M40">
        <v>575.70000000000005</v>
      </c>
      <c r="N40">
        <v>1434.1999999999998</v>
      </c>
    </row>
    <row r="41" spans="1:14" x14ac:dyDescent="0.25">
      <c r="A41" s="3">
        <v>10492</v>
      </c>
      <c r="B41" s="4">
        <v>44880</v>
      </c>
      <c r="C41" t="s">
        <v>9</v>
      </c>
      <c r="D41" s="24">
        <v>3.49</v>
      </c>
      <c r="E41" s="3">
        <v>574</v>
      </c>
      <c r="F41" s="3">
        <v>2003.2600000000002</v>
      </c>
      <c r="G41" s="3" t="s">
        <v>50</v>
      </c>
      <c r="H41" s="3" t="s">
        <v>53</v>
      </c>
      <c r="I41" t="s">
        <v>31</v>
      </c>
      <c r="J41" t="e" vm="7">
        <v>#VALUE!</v>
      </c>
      <c r="K41" t="e" vm="6">
        <v>#VALUE!</v>
      </c>
      <c r="L41">
        <f>_xlfn.XLOOKUP(Table[[#This Row],[Product]],Clean!D:D,Clean!G:G)</f>
        <v>0.88</v>
      </c>
      <c r="M41">
        <v>505.12</v>
      </c>
      <c r="N41">
        <v>1498.1400000000003</v>
      </c>
    </row>
    <row r="42" spans="1:14" x14ac:dyDescent="0.25">
      <c r="A42" s="3">
        <v>10493</v>
      </c>
      <c r="B42" s="4">
        <v>44880</v>
      </c>
      <c r="C42" t="s">
        <v>14</v>
      </c>
      <c r="D42" s="24">
        <v>2.95</v>
      </c>
      <c r="E42" s="3">
        <v>678</v>
      </c>
      <c r="F42" s="3">
        <v>2000.1000000000001</v>
      </c>
      <c r="G42" s="3" t="s">
        <v>50</v>
      </c>
      <c r="H42" s="3" t="s">
        <v>53</v>
      </c>
      <c r="I42" t="s">
        <v>31</v>
      </c>
      <c r="J42" t="e" vm="7">
        <v>#VALUE!</v>
      </c>
      <c r="K42" t="e" vm="6">
        <v>#VALUE!</v>
      </c>
      <c r="L42">
        <f>_xlfn.XLOOKUP(Table[[#This Row],[Product]],Clean!D:D,Clean!G:G)</f>
        <v>0.47</v>
      </c>
      <c r="M42">
        <v>318.65999999999997</v>
      </c>
      <c r="N42">
        <v>1681.44</v>
      </c>
    </row>
    <row r="43" spans="1:14" x14ac:dyDescent="0.25">
      <c r="A43" s="3">
        <v>10494</v>
      </c>
      <c r="B43" s="4">
        <v>44880</v>
      </c>
      <c r="C43" t="s">
        <v>17</v>
      </c>
      <c r="D43" s="24">
        <v>4.99</v>
      </c>
      <c r="E43" s="3">
        <v>201</v>
      </c>
      <c r="F43" s="3">
        <v>1002.99</v>
      </c>
      <c r="G43" s="3" t="s">
        <v>50</v>
      </c>
      <c r="H43" s="3" t="s">
        <v>53</v>
      </c>
      <c r="I43" t="s">
        <v>31</v>
      </c>
      <c r="J43" t="e" vm="7">
        <v>#VALUE!</v>
      </c>
      <c r="K43" t="e" vm="6">
        <v>#VALUE!</v>
      </c>
      <c r="L43">
        <f>_xlfn.XLOOKUP(Table[[#This Row],[Product]],Clean!D:D,Clean!G:G)</f>
        <v>2.25</v>
      </c>
      <c r="M43">
        <v>452.25</v>
      </c>
      <c r="N43">
        <v>550.74</v>
      </c>
    </row>
    <row r="44" spans="1:14" x14ac:dyDescent="0.25">
      <c r="A44" s="3">
        <v>10495</v>
      </c>
      <c r="B44" s="4">
        <v>44881</v>
      </c>
      <c r="C44" t="s">
        <v>21</v>
      </c>
      <c r="D44" s="24">
        <v>12.99</v>
      </c>
      <c r="E44" s="3">
        <v>509</v>
      </c>
      <c r="F44" s="3">
        <v>6611.91</v>
      </c>
      <c r="G44" s="3" t="s">
        <v>50</v>
      </c>
      <c r="H44" s="3" t="s">
        <v>53</v>
      </c>
      <c r="I44" t="s">
        <v>31</v>
      </c>
      <c r="J44" t="e" vm="7">
        <v>#VALUE!</v>
      </c>
      <c r="K44" t="e" vm="6">
        <v>#VALUE!</v>
      </c>
      <c r="L44">
        <f>_xlfn.XLOOKUP(Table[[#This Row],[Product]],Clean!D:D,Clean!G:G)</f>
        <v>4.32</v>
      </c>
      <c r="M44">
        <v>2198.88</v>
      </c>
      <c r="N44">
        <v>4413.03</v>
      </c>
    </row>
    <row r="45" spans="1:14" x14ac:dyDescent="0.25">
      <c r="A45" s="3">
        <v>10496</v>
      </c>
      <c r="B45" s="4">
        <v>44881</v>
      </c>
      <c r="C45" t="s">
        <v>25</v>
      </c>
      <c r="D45" s="24">
        <v>9.9499999999999993</v>
      </c>
      <c r="E45" s="3">
        <v>202</v>
      </c>
      <c r="F45" s="3">
        <v>2009.8999999999999</v>
      </c>
      <c r="G45" s="3" t="s">
        <v>50</v>
      </c>
      <c r="H45" s="3" t="s">
        <v>53</v>
      </c>
      <c r="I45" t="s">
        <v>31</v>
      </c>
      <c r="J45" t="e" vm="7">
        <v>#VALUE!</v>
      </c>
      <c r="K45" t="e" vm="6">
        <v>#VALUE!</v>
      </c>
      <c r="L45">
        <f>_xlfn.XLOOKUP(Table[[#This Row],[Product]],Clean!D:D,Clean!G:G)</f>
        <v>2.85</v>
      </c>
      <c r="M45">
        <v>575.70000000000005</v>
      </c>
      <c r="N45">
        <v>1434.1999999999998</v>
      </c>
    </row>
    <row r="46" spans="1:14" x14ac:dyDescent="0.25">
      <c r="A46" s="3">
        <v>10497</v>
      </c>
      <c r="B46" s="4">
        <v>44881</v>
      </c>
      <c r="C46" t="s">
        <v>9</v>
      </c>
      <c r="D46" s="24">
        <v>3.49</v>
      </c>
      <c r="E46" s="3">
        <v>574</v>
      </c>
      <c r="F46" s="3">
        <v>2003.2600000000002</v>
      </c>
      <c r="G46" s="3" t="s">
        <v>50</v>
      </c>
      <c r="H46" s="3" t="s">
        <v>53</v>
      </c>
      <c r="I46" t="s">
        <v>31</v>
      </c>
      <c r="J46" t="e" vm="7">
        <v>#VALUE!</v>
      </c>
      <c r="K46" t="e" vm="6">
        <v>#VALUE!</v>
      </c>
      <c r="L46">
        <f>_xlfn.XLOOKUP(Table[[#This Row],[Product]],Clean!D:D,Clean!G:G)</f>
        <v>0.88</v>
      </c>
      <c r="M46">
        <v>505.12</v>
      </c>
      <c r="N46">
        <v>1498.1400000000003</v>
      </c>
    </row>
    <row r="47" spans="1:14" x14ac:dyDescent="0.25">
      <c r="A47" s="3">
        <v>10498</v>
      </c>
      <c r="B47" s="4">
        <v>44881</v>
      </c>
      <c r="C47" t="s">
        <v>14</v>
      </c>
      <c r="D47" s="24">
        <v>2.95</v>
      </c>
      <c r="E47" s="3">
        <v>678</v>
      </c>
      <c r="F47" s="3">
        <v>2000.1000000000001</v>
      </c>
      <c r="G47" s="3" t="s">
        <v>51</v>
      </c>
      <c r="H47" s="3" t="s">
        <v>53</v>
      </c>
      <c r="I47" t="s">
        <v>31</v>
      </c>
      <c r="J47" t="e" vm="7">
        <v>#VALUE!</v>
      </c>
      <c r="K47" t="e" vm="6">
        <v>#VALUE!</v>
      </c>
      <c r="L47">
        <f>_xlfn.XLOOKUP(Table[[#This Row],[Product]],Clean!D:D,Clean!G:G)</f>
        <v>0.47</v>
      </c>
      <c r="M47">
        <v>318.65999999999997</v>
      </c>
      <c r="N47">
        <v>1681.44</v>
      </c>
    </row>
    <row r="48" spans="1:14" x14ac:dyDescent="0.25">
      <c r="A48" s="3">
        <v>10499</v>
      </c>
      <c r="B48" s="4">
        <v>44881</v>
      </c>
      <c r="C48" t="s">
        <v>17</v>
      </c>
      <c r="D48" s="24">
        <v>4.99</v>
      </c>
      <c r="E48" s="3">
        <v>201</v>
      </c>
      <c r="F48" s="3">
        <v>1002.99</v>
      </c>
      <c r="G48" s="3" t="s">
        <v>51</v>
      </c>
      <c r="H48" s="3" t="s">
        <v>53</v>
      </c>
      <c r="I48" t="s">
        <v>31</v>
      </c>
      <c r="J48" t="e" vm="7">
        <v>#VALUE!</v>
      </c>
      <c r="K48" t="e" vm="6">
        <v>#VALUE!</v>
      </c>
      <c r="L48">
        <f>_xlfn.XLOOKUP(Table[[#This Row],[Product]],Clean!D:D,Clean!G:G)</f>
        <v>2.25</v>
      </c>
      <c r="M48">
        <v>452.25</v>
      </c>
      <c r="N48">
        <v>550.74</v>
      </c>
    </row>
    <row r="49" spans="1:14" x14ac:dyDescent="0.25">
      <c r="A49" s="3">
        <v>10500</v>
      </c>
      <c r="B49" s="4">
        <v>44882</v>
      </c>
      <c r="C49" t="s">
        <v>21</v>
      </c>
      <c r="D49" s="24">
        <v>12.99</v>
      </c>
      <c r="E49" s="3">
        <v>524</v>
      </c>
      <c r="F49" s="3">
        <v>6806.76</v>
      </c>
      <c r="G49" s="3" t="s">
        <v>51</v>
      </c>
      <c r="H49" s="3" t="s">
        <v>53</v>
      </c>
      <c r="I49" t="s">
        <v>31</v>
      </c>
      <c r="J49" t="e" vm="7">
        <v>#VALUE!</v>
      </c>
      <c r="K49" t="e" vm="6">
        <v>#VALUE!</v>
      </c>
      <c r="L49">
        <f>_xlfn.XLOOKUP(Table[[#This Row],[Product]],Clean!D:D,Clean!G:G)</f>
        <v>4.32</v>
      </c>
      <c r="M49">
        <v>2263.6800000000003</v>
      </c>
      <c r="N49">
        <v>4543.08</v>
      </c>
    </row>
    <row r="50" spans="1:14" x14ac:dyDescent="0.25">
      <c r="A50" s="3">
        <v>10501</v>
      </c>
      <c r="B50" s="4">
        <v>44882</v>
      </c>
      <c r="C50" t="s">
        <v>25</v>
      </c>
      <c r="D50" s="24">
        <v>9.9499999999999993</v>
      </c>
      <c r="E50" s="3">
        <v>202</v>
      </c>
      <c r="F50" s="3">
        <v>2009.8999999999999</v>
      </c>
      <c r="G50" s="3" t="s">
        <v>51</v>
      </c>
      <c r="H50" s="3" t="s">
        <v>53</v>
      </c>
      <c r="I50" t="s">
        <v>31</v>
      </c>
      <c r="J50" t="e" vm="7">
        <v>#VALUE!</v>
      </c>
      <c r="K50" t="e" vm="6">
        <v>#VALUE!</v>
      </c>
      <c r="L50">
        <f>_xlfn.XLOOKUP(Table[[#This Row],[Product]],Clean!D:D,Clean!G:G)</f>
        <v>2.85</v>
      </c>
      <c r="M50">
        <v>575.70000000000005</v>
      </c>
      <c r="N50">
        <v>1434.1999999999998</v>
      </c>
    </row>
    <row r="51" spans="1:14" x14ac:dyDescent="0.25">
      <c r="A51" s="3">
        <v>10502</v>
      </c>
      <c r="B51" s="4">
        <v>44882</v>
      </c>
      <c r="C51" t="s">
        <v>9</v>
      </c>
      <c r="D51" s="24">
        <v>3.49</v>
      </c>
      <c r="E51" s="3">
        <v>631</v>
      </c>
      <c r="F51" s="3">
        <v>2202.19</v>
      </c>
      <c r="G51" s="3" t="s">
        <v>51</v>
      </c>
      <c r="H51" s="3" t="s">
        <v>53</v>
      </c>
      <c r="I51" t="s">
        <v>31</v>
      </c>
      <c r="J51" t="e" vm="7">
        <v>#VALUE!</v>
      </c>
      <c r="K51" t="e" vm="6">
        <v>#VALUE!</v>
      </c>
      <c r="L51">
        <f>_xlfn.XLOOKUP(Table[[#This Row],[Product]],Clean!D:D,Clean!G:G)</f>
        <v>0.88</v>
      </c>
      <c r="M51">
        <v>555.28</v>
      </c>
      <c r="N51">
        <v>1646.91</v>
      </c>
    </row>
    <row r="52" spans="1:14" x14ac:dyDescent="0.25">
      <c r="A52" s="3">
        <v>10503</v>
      </c>
      <c r="B52" s="4">
        <v>44882</v>
      </c>
      <c r="C52" t="s">
        <v>14</v>
      </c>
      <c r="D52" s="24">
        <v>2.95</v>
      </c>
      <c r="E52" s="3">
        <v>678</v>
      </c>
      <c r="F52" s="3">
        <v>2000.1000000000001</v>
      </c>
      <c r="G52" s="3" t="s">
        <v>51</v>
      </c>
      <c r="H52" s="3" t="s">
        <v>53</v>
      </c>
      <c r="I52" t="s">
        <v>31</v>
      </c>
      <c r="J52" t="e" vm="7">
        <v>#VALUE!</v>
      </c>
      <c r="K52" t="e" vm="6">
        <v>#VALUE!</v>
      </c>
      <c r="L52">
        <f>_xlfn.XLOOKUP(Table[[#This Row],[Product]],Clean!D:D,Clean!G:G)</f>
        <v>0.47</v>
      </c>
      <c r="M52">
        <v>318.65999999999997</v>
      </c>
      <c r="N52">
        <v>1681.44</v>
      </c>
    </row>
    <row r="53" spans="1:14" x14ac:dyDescent="0.25">
      <c r="A53" s="3">
        <v>10504</v>
      </c>
      <c r="B53" s="4">
        <v>44882</v>
      </c>
      <c r="C53" t="s">
        <v>17</v>
      </c>
      <c r="D53" s="24">
        <v>4.99</v>
      </c>
      <c r="E53" s="3">
        <v>201</v>
      </c>
      <c r="F53" s="3">
        <v>1002.99</v>
      </c>
      <c r="G53" s="3" t="s">
        <v>51</v>
      </c>
      <c r="H53" s="3" t="s">
        <v>53</v>
      </c>
      <c r="I53" t="s">
        <v>31</v>
      </c>
      <c r="J53" t="e" vm="7">
        <v>#VALUE!</v>
      </c>
      <c r="K53" t="e" vm="6">
        <v>#VALUE!</v>
      </c>
      <c r="L53">
        <f>_xlfn.XLOOKUP(Table[[#This Row],[Product]],Clean!D:D,Clean!G:G)</f>
        <v>2.25</v>
      </c>
      <c r="M53">
        <v>452.25</v>
      </c>
      <c r="N53">
        <v>550.74</v>
      </c>
    </row>
    <row r="54" spans="1:14" x14ac:dyDescent="0.25">
      <c r="A54" s="3">
        <v>10505</v>
      </c>
      <c r="B54" s="4">
        <v>44883</v>
      </c>
      <c r="C54" t="s">
        <v>21</v>
      </c>
      <c r="D54" s="24">
        <v>12.99</v>
      </c>
      <c r="E54" s="3">
        <v>539</v>
      </c>
      <c r="F54" s="3">
        <v>7001.61</v>
      </c>
      <c r="G54" s="3" t="s">
        <v>51</v>
      </c>
      <c r="H54" s="3" t="s">
        <v>53</v>
      </c>
      <c r="I54" t="s">
        <v>31</v>
      </c>
      <c r="J54" t="e" vm="7">
        <v>#VALUE!</v>
      </c>
      <c r="K54" t="e" vm="6">
        <v>#VALUE!</v>
      </c>
      <c r="L54">
        <f>_xlfn.XLOOKUP(Table[[#This Row],[Product]],Clean!D:D,Clean!G:G)</f>
        <v>4.32</v>
      </c>
      <c r="M54">
        <v>2328.48</v>
      </c>
      <c r="N54">
        <v>4673.1299999999992</v>
      </c>
    </row>
    <row r="55" spans="1:14" x14ac:dyDescent="0.25">
      <c r="A55" s="3">
        <v>10506</v>
      </c>
      <c r="B55" s="4">
        <v>44883</v>
      </c>
      <c r="C55" t="s">
        <v>25</v>
      </c>
      <c r="D55" s="24">
        <v>9.9499999999999993</v>
      </c>
      <c r="E55" s="3">
        <v>202</v>
      </c>
      <c r="F55" s="3">
        <v>2009.8999999999999</v>
      </c>
      <c r="G55" s="3" t="s">
        <v>51</v>
      </c>
      <c r="H55" s="3" t="s">
        <v>53</v>
      </c>
      <c r="I55" t="s">
        <v>31</v>
      </c>
      <c r="J55" t="e" vm="7">
        <v>#VALUE!</v>
      </c>
      <c r="K55" t="e" vm="6">
        <v>#VALUE!</v>
      </c>
      <c r="L55">
        <f>_xlfn.XLOOKUP(Table[[#This Row],[Product]],Clean!D:D,Clean!G:G)</f>
        <v>2.85</v>
      </c>
      <c r="M55">
        <v>575.70000000000005</v>
      </c>
      <c r="N55">
        <v>1434.1999999999998</v>
      </c>
    </row>
    <row r="56" spans="1:14" x14ac:dyDescent="0.25">
      <c r="A56" s="3">
        <v>10507</v>
      </c>
      <c r="B56" s="4">
        <v>44883</v>
      </c>
      <c r="C56" t="s">
        <v>9</v>
      </c>
      <c r="D56" s="24">
        <v>3.49</v>
      </c>
      <c r="E56" s="3">
        <v>688</v>
      </c>
      <c r="F56" s="3">
        <v>2401.1200000000003</v>
      </c>
      <c r="G56" s="3" t="s">
        <v>51</v>
      </c>
      <c r="H56" s="3" t="s">
        <v>53</v>
      </c>
      <c r="I56" t="s">
        <v>31</v>
      </c>
      <c r="J56" t="e" vm="7">
        <v>#VALUE!</v>
      </c>
      <c r="K56" t="e" vm="6">
        <v>#VALUE!</v>
      </c>
      <c r="L56">
        <f>_xlfn.XLOOKUP(Table[[#This Row],[Product]],Clean!D:D,Clean!G:G)</f>
        <v>0.88</v>
      </c>
      <c r="M56">
        <v>605.44000000000005</v>
      </c>
      <c r="N56">
        <v>1795.6800000000003</v>
      </c>
    </row>
    <row r="57" spans="1:14" x14ac:dyDescent="0.25">
      <c r="A57" s="3">
        <v>10508</v>
      </c>
      <c r="B57" s="4">
        <v>44883</v>
      </c>
      <c r="C57" t="s">
        <v>14</v>
      </c>
      <c r="D57" s="24">
        <v>2.95</v>
      </c>
      <c r="E57" s="3">
        <v>678</v>
      </c>
      <c r="F57" s="3">
        <v>2000.1000000000001</v>
      </c>
      <c r="G57" s="3" t="s">
        <v>51</v>
      </c>
      <c r="H57" s="3" t="s">
        <v>53</v>
      </c>
      <c r="I57" t="s">
        <v>31</v>
      </c>
      <c r="J57" t="e" vm="7">
        <v>#VALUE!</v>
      </c>
      <c r="K57" t="e" vm="6">
        <v>#VALUE!</v>
      </c>
      <c r="L57">
        <f>_xlfn.XLOOKUP(Table[[#This Row],[Product]],Clean!D:D,Clean!G:G)</f>
        <v>0.47</v>
      </c>
      <c r="M57">
        <v>318.65999999999997</v>
      </c>
      <c r="N57">
        <v>1681.44</v>
      </c>
    </row>
    <row r="58" spans="1:14" x14ac:dyDescent="0.25">
      <c r="A58" s="3">
        <v>10509</v>
      </c>
      <c r="B58" s="4">
        <v>44883</v>
      </c>
      <c r="C58" t="s">
        <v>17</v>
      </c>
      <c r="D58" s="24">
        <v>4.99</v>
      </c>
      <c r="E58" s="3">
        <v>201</v>
      </c>
      <c r="F58" s="3">
        <v>1002.99</v>
      </c>
      <c r="G58" s="3" t="s">
        <v>51</v>
      </c>
      <c r="H58" s="3" t="s">
        <v>53</v>
      </c>
      <c r="I58" t="s">
        <v>31</v>
      </c>
      <c r="J58" t="e" vm="7">
        <v>#VALUE!</v>
      </c>
      <c r="K58" t="e" vm="6">
        <v>#VALUE!</v>
      </c>
      <c r="L58">
        <f>_xlfn.XLOOKUP(Table[[#This Row],[Product]],Clean!D:D,Clean!G:G)</f>
        <v>2.25</v>
      </c>
      <c r="M58">
        <v>452.25</v>
      </c>
      <c r="N58">
        <v>550.74</v>
      </c>
    </row>
    <row r="59" spans="1:14" x14ac:dyDescent="0.25">
      <c r="A59" s="3">
        <v>10510</v>
      </c>
      <c r="B59" s="4">
        <v>44884</v>
      </c>
      <c r="C59" t="s">
        <v>21</v>
      </c>
      <c r="D59" s="24">
        <v>12.99</v>
      </c>
      <c r="E59" s="3">
        <v>509</v>
      </c>
      <c r="F59" s="3">
        <v>6611.91</v>
      </c>
      <c r="G59" s="3" t="s">
        <v>51</v>
      </c>
      <c r="H59" s="3" t="s">
        <v>53</v>
      </c>
      <c r="I59" t="s">
        <v>31</v>
      </c>
      <c r="J59" t="e" vm="7">
        <v>#VALUE!</v>
      </c>
      <c r="K59" t="e" vm="6">
        <v>#VALUE!</v>
      </c>
      <c r="L59">
        <f>_xlfn.XLOOKUP(Table[[#This Row],[Product]],Clean!D:D,Clean!G:G)</f>
        <v>4.32</v>
      </c>
      <c r="M59">
        <v>2198.88</v>
      </c>
      <c r="N59">
        <v>4413.03</v>
      </c>
    </row>
    <row r="60" spans="1:14" x14ac:dyDescent="0.25">
      <c r="A60" s="3">
        <v>10511</v>
      </c>
      <c r="B60" s="4">
        <v>44884</v>
      </c>
      <c r="C60" t="s">
        <v>25</v>
      </c>
      <c r="D60" s="24">
        <v>9.9499999999999993</v>
      </c>
      <c r="E60" s="3">
        <v>202</v>
      </c>
      <c r="F60" s="3">
        <v>2009.8999999999999</v>
      </c>
      <c r="G60" s="3" t="s">
        <v>51</v>
      </c>
      <c r="H60" s="3" t="s">
        <v>53</v>
      </c>
      <c r="I60" t="s">
        <v>35</v>
      </c>
      <c r="J60" t="e" vm="3">
        <v>#VALUE!</v>
      </c>
      <c r="K60" t="e" vm="2">
        <v>#VALUE!</v>
      </c>
      <c r="L60">
        <f>_xlfn.XLOOKUP(Table[[#This Row],[Product]],Clean!D:D,Clean!G:G)</f>
        <v>2.85</v>
      </c>
      <c r="M60">
        <v>575.70000000000005</v>
      </c>
      <c r="N60">
        <v>1434.1999999999998</v>
      </c>
    </row>
    <row r="61" spans="1:14" x14ac:dyDescent="0.25">
      <c r="A61" s="3">
        <v>10512</v>
      </c>
      <c r="B61" s="4">
        <v>44884</v>
      </c>
      <c r="C61" t="s">
        <v>9</v>
      </c>
      <c r="D61" s="24">
        <v>3.49</v>
      </c>
      <c r="E61" s="3">
        <v>688</v>
      </c>
      <c r="F61" s="3">
        <v>2401.1200000000003</v>
      </c>
      <c r="G61" s="3" t="s">
        <v>51</v>
      </c>
      <c r="H61" s="3" t="s">
        <v>53</v>
      </c>
      <c r="I61" t="s">
        <v>35</v>
      </c>
      <c r="J61" t="e" vm="3">
        <v>#VALUE!</v>
      </c>
      <c r="K61" t="e" vm="2">
        <v>#VALUE!</v>
      </c>
      <c r="L61">
        <f>_xlfn.XLOOKUP(Table[[#This Row],[Product]],Clean!D:D,Clean!G:G)</f>
        <v>0.88</v>
      </c>
      <c r="M61">
        <v>605.44000000000005</v>
      </c>
      <c r="N61">
        <v>1795.6800000000003</v>
      </c>
    </row>
    <row r="62" spans="1:14" x14ac:dyDescent="0.25">
      <c r="A62" s="3">
        <v>10513</v>
      </c>
      <c r="B62" s="4">
        <v>44884</v>
      </c>
      <c r="C62" t="s">
        <v>14</v>
      </c>
      <c r="D62" s="24">
        <v>2.95</v>
      </c>
      <c r="E62" s="3">
        <v>678</v>
      </c>
      <c r="F62" s="3">
        <v>2000.1000000000001</v>
      </c>
      <c r="G62" s="3" t="s">
        <v>51</v>
      </c>
      <c r="H62" s="3" t="s">
        <v>54</v>
      </c>
      <c r="I62" t="s">
        <v>35</v>
      </c>
      <c r="J62" t="e" vm="3">
        <v>#VALUE!</v>
      </c>
      <c r="K62" t="e" vm="2">
        <v>#VALUE!</v>
      </c>
      <c r="L62">
        <f>_xlfn.XLOOKUP(Table[[#This Row],[Product]],Clean!D:D,Clean!G:G)</f>
        <v>0.47</v>
      </c>
      <c r="M62">
        <v>318.65999999999997</v>
      </c>
      <c r="N62">
        <v>1681.44</v>
      </c>
    </row>
    <row r="63" spans="1:14" x14ac:dyDescent="0.25">
      <c r="A63" s="3">
        <v>10514</v>
      </c>
      <c r="B63" s="4">
        <v>44884</v>
      </c>
      <c r="C63" t="s">
        <v>17</v>
      </c>
      <c r="D63" s="24">
        <v>4.99</v>
      </c>
      <c r="E63" s="3">
        <v>201</v>
      </c>
      <c r="F63" s="3">
        <v>1002.99</v>
      </c>
      <c r="G63" s="3" t="s">
        <v>51</v>
      </c>
      <c r="H63" s="3" t="s">
        <v>54</v>
      </c>
      <c r="I63" t="s">
        <v>35</v>
      </c>
      <c r="J63" t="e" vm="3">
        <v>#VALUE!</v>
      </c>
      <c r="K63" t="e" vm="2">
        <v>#VALUE!</v>
      </c>
      <c r="L63">
        <f>_xlfn.XLOOKUP(Table[[#This Row],[Product]],Clean!D:D,Clean!G:G)</f>
        <v>2.25</v>
      </c>
      <c r="M63">
        <v>452.25</v>
      </c>
      <c r="N63">
        <v>550.74</v>
      </c>
    </row>
    <row r="64" spans="1:14" x14ac:dyDescent="0.25">
      <c r="A64" s="3">
        <v>10515</v>
      </c>
      <c r="B64" s="4">
        <v>44885</v>
      </c>
      <c r="C64" t="s">
        <v>21</v>
      </c>
      <c r="D64" s="24">
        <v>12.99</v>
      </c>
      <c r="E64" s="3">
        <v>478</v>
      </c>
      <c r="F64" s="3">
        <v>6209.22</v>
      </c>
      <c r="G64" s="3" t="s">
        <v>51</v>
      </c>
      <c r="H64" s="3" t="s">
        <v>54</v>
      </c>
      <c r="I64" t="s">
        <v>35</v>
      </c>
      <c r="J64" t="e" vm="3">
        <v>#VALUE!</v>
      </c>
      <c r="K64" t="e" vm="2">
        <v>#VALUE!</v>
      </c>
      <c r="L64">
        <f>_xlfn.XLOOKUP(Table[[#This Row],[Product]],Clean!D:D,Clean!G:G)</f>
        <v>4.32</v>
      </c>
      <c r="M64">
        <v>2064.96</v>
      </c>
      <c r="N64">
        <v>4144.26</v>
      </c>
    </row>
    <row r="65" spans="1:14" x14ac:dyDescent="0.25">
      <c r="A65" s="3">
        <v>10516</v>
      </c>
      <c r="B65" s="4">
        <v>44885</v>
      </c>
      <c r="C65" t="s">
        <v>25</v>
      </c>
      <c r="D65" s="24">
        <v>9.9499999999999993</v>
      </c>
      <c r="E65" s="3">
        <v>202</v>
      </c>
      <c r="F65" s="3">
        <v>2009.8999999999999</v>
      </c>
      <c r="G65" s="3" t="s">
        <v>51</v>
      </c>
      <c r="H65" s="3" t="s">
        <v>54</v>
      </c>
      <c r="I65" t="s">
        <v>35</v>
      </c>
      <c r="J65" t="e" vm="3">
        <v>#VALUE!</v>
      </c>
      <c r="K65" t="e" vm="2">
        <v>#VALUE!</v>
      </c>
      <c r="L65">
        <f>_xlfn.XLOOKUP(Table[[#This Row],[Product]],Clean!D:D,Clean!G:G)</f>
        <v>2.85</v>
      </c>
      <c r="M65">
        <v>575.70000000000005</v>
      </c>
      <c r="N65">
        <v>1434.1999999999998</v>
      </c>
    </row>
    <row r="66" spans="1:14" x14ac:dyDescent="0.25">
      <c r="A66" s="3">
        <v>10483</v>
      </c>
      <c r="B66" s="4">
        <v>44878</v>
      </c>
      <c r="C66" t="s">
        <v>14</v>
      </c>
      <c r="D66" s="24">
        <v>2.95</v>
      </c>
      <c r="E66" s="3">
        <v>678</v>
      </c>
      <c r="F66" s="3">
        <v>2000.1000000000001</v>
      </c>
      <c r="G66" s="3" t="s">
        <v>50</v>
      </c>
      <c r="H66" s="3" t="s">
        <v>53</v>
      </c>
      <c r="I66" t="s">
        <v>35</v>
      </c>
      <c r="J66" t="e" vm="3">
        <v>#VALUE!</v>
      </c>
      <c r="K66" t="e" vm="2">
        <v>#VALUE!</v>
      </c>
      <c r="L66">
        <f>_xlfn.XLOOKUP(Table[[#This Row],[Product]],Clean!D:D,Clean!G:G)</f>
        <v>0.47</v>
      </c>
      <c r="M66">
        <v>318.65999999999997</v>
      </c>
      <c r="N66">
        <v>1681.44</v>
      </c>
    </row>
    <row r="67" spans="1:14" x14ac:dyDescent="0.25">
      <c r="A67" s="3">
        <v>10484</v>
      </c>
      <c r="B67" s="4">
        <v>44878</v>
      </c>
      <c r="C67" t="s">
        <v>17</v>
      </c>
      <c r="D67" s="24">
        <v>4.99</v>
      </c>
      <c r="E67" s="3">
        <v>201</v>
      </c>
      <c r="F67" s="3">
        <v>1002.99</v>
      </c>
      <c r="G67" s="3" t="s">
        <v>50</v>
      </c>
      <c r="H67" s="3" t="s">
        <v>53</v>
      </c>
      <c r="I67" t="s">
        <v>35</v>
      </c>
      <c r="J67" t="e" vm="3">
        <v>#VALUE!</v>
      </c>
      <c r="K67" t="e" vm="2">
        <v>#VALUE!</v>
      </c>
      <c r="L67">
        <f>_xlfn.XLOOKUP(Table[[#This Row],[Product]],Clean!D:D,Clean!G:G)</f>
        <v>2.25</v>
      </c>
      <c r="M67">
        <v>452.25</v>
      </c>
      <c r="N67">
        <v>550.74</v>
      </c>
    </row>
    <row r="68" spans="1:14" x14ac:dyDescent="0.25">
      <c r="A68" s="3">
        <v>10485</v>
      </c>
      <c r="B68" s="4">
        <v>44879</v>
      </c>
      <c r="C68" t="s">
        <v>21</v>
      </c>
      <c r="D68" s="24">
        <v>12.99</v>
      </c>
      <c r="E68" s="3">
        <v>524</v>
      </c>
      <c r="F68" s="3">
        <v>6806.76</v>
      </c>
      <c r="G68" s="3" t="s">
        <v>50</v>
      </c>
      <c r="H68" s="3" t="s">
        <v>53</v>
      </c>
      <c r="I68" t="s">
        <v>35</v>
      </c>
      <c r="J68" t="e" vm="3">
        <v>#VALUE!</v>
      </c>
      <c r="K68" t="e" vm="2">
        <v>#VALUE!</v>
      </c>
      <c r="L68">
        <f>_xlfn.XLOOKUP(Table[[#This Row],[Product]],Clean!D:D,Clean!G:G)</f>
        <v>4.32</v>
      </c>
      <c r="M68">
        <v>2263.6800000000003</v>
      </c>
      <c r="N68">
        <v>4543.08</v>
      </c>
    </row>
    <row r="69" spans="1:14" x14ac:dyDescent="0.25">
      <c r="A69" s="3">
        <v>10520</v>
      </c>
      <c r="B69" s="4">
        <v>44886</v>
      </c>
      <c r="C69" t="s">
        <v>21</v>
      </c>
      <c r="D69" s="24">
        <v>12.99</v>
      </c>
      <c r="E69" s="3">
        <v>493</v>
      </c>
      <c r="F69" s="3">
        <v>6404.07</v>
      </c>
      <c r="G69" s="3" t="s">
        <v>51</v>
      </c>
      <c r="H69" s="3" t="s">
        <v>54</v>
      </c>
      <c r="I69" t="s">
        <v>28</v>
      </c>
      <c r="J69" t="e" vm="9">
        <v>#VALUE!</v>
      </c>
      <c r="K69" t="e" vm="10">
        <v>#VALUE!</v>
      </c>
      <c r="L69">
        <f>_xlfn.XLOOKUP(Table[[#This Row],[Product]],Clean!D:D,Clean!G:G)</f>
        <v>4.32</v>
      </c>
      <c r="M69">
        <v>2129.7600000000002</v>
      </c>
      <c r="N69">
        <v>4274.3099999999995</v>
      </c>
    </row>
    <row r="70" spans="1:14" x14ac:dyDescent="0.25">
      <c r="A70" s="3">
        <v>10521</v>
      </c>
      <c r="B70" s="4">
        <v>44886</v>
      </c>
      <c r="C70" t="s">
        <v>25</v>
      </c>
      <c r="D70" s="24">
        <v>9.9499999999999993</v>
      </c>
      <c r="E70" s="3">
        <v>202</v>
      </c>
      <c r="F70" s="3">
        <v>2009.8999999999999</v>
      </c>
      <c r="G70" s="3" t="s">
        <v>51</v>
      </c>
      <c r="H70" s="3" t="s">
        <v>54</v>
      </c>
      <c r="I70" t="s">
        <v>28</v>
      </c>
      <c r="J70" t="e" vm="9">
        <v>#VALUE!</v>
      </c>
      <c r="K70" t="e" vm="10">
        <v>#VALUE!</v>
      </c>
      <c r="L70">
        <f>_xlfn.XLOOKUP(Table[[#This Row],[Product]],Clean!D:D,Clean!G:G)</f>
        <v>2.85</v>
      </c>
      <c r="M70">
        <v>575.70000000000005</v>
      </c>
      <c r="N70">
        <v>1434.1999999999998</v>
      </c>
    </row>
    <row r="71" spans="1:14" x14ac:dyDescent="0.25">
      <c r="A71" s="3">
        <v>10522</v>
      </c>
      <c r="B71" s="4">
        <v>44886</v>
      </c>
      <c r="C71" t="s">
        <v>9</v>
      </c>
      <c r="D71" s="24">
        <v>3.49</v>
      </c>
      <c r="E71" s="3">
        <v>688</v>
      </c>
      <c r="F71" s="3">
        <v>2401.1200000000003</v>
      </c>
      <c r="G71" s="3" t="s">
        <v>51</v>
      </c>
      <c r="H71" s="3" t="s">
        <v>54</v>
      </c>
      <c r="I71" t="s">
        <v>28</v>
      </c>
      <c r="J71" t="e" vm="9">
        <v>#VALUE!</v>
      </c>
      <c r="K71" t="e" vm="10">
        <v>#VALUE!</v>
      </c>
      <c r="L71">
        <f>_xlfn.XLOOKUP(Table[[#This Row],[Product]],Clean!D:D,Clean!G:G)</f>
        <v>0.88</v>
      </c>
      <c r="M71">
        <v>605.44000000000005</v>
      </c>
      <c r="N71">
        <v>1795.6800000000003</v>
      </c>
    </row>
    <row r="72" spans="1:14" x14ac:dyDescent="0.25">
      <c r="A72" s="3">
        <v>10523</v>
      </c>
      <c r="B72" s="4">
        <v>44886</v>
      </c>
      <c r="C72" t="s">
        <v>14</v>
      </c>
      <c r="D72" s="24">
        <v>2.95</v>
      </c>
      <c r="E72" s="3">
        <v>746</v>
      </c>
      <c r="F72" s="3">
        <v>2200.7000000000003</v>
      </c>
      <c r="G72" s="3" t="s">
        <v>51</v>
      </c>
      <c r="H72" s="3" t="s">
        <v>54</v>
      </c>
      <c r="I72" t="s">
        <v>28</v>
      </c>
      <c r="J72" t="e" vm="9">
        <v>#VALUE!</v>
      </c>
      <c r="K72" t="e" vm="10">
        <v>#VALUE!</v>
      </c>
      <c r="L72">
        <f>_xlfn.XLOOKUP(Table[[#This Row],[Product]],Clean!D:D,Clean!G:G)</f>
        <v>0.47</v>
      </c>
      <c r="M72">
        <v>350.62</v>
      </c>
      <c r="N72">
        <v>1850.0800000000004</v>
      </c>
    </row>
    <row r="73" spans="1:14" x14ac:dyDescent="0.25">
      <c r="A73" s="3">
        <v>10524</v>
      </c>
      <c r="B73" s="4">
        <v>44886</v>
      </c>
      <c r="C73" t="s">
        <v>17</v>
      </c>
      <c r="D73" s="24">
        <v>4.99</v>
      </c>
      <c r="E73" s="3">
        <v>201</v>
      </c>
      <c r="F73" s="3">
        <v>1002.99</v>
      </c>
      <c r="G73" s="3" t="s">
        <v>51</v>
      </c>
      <c r="H73" s="3" t="s">
        <v>54</v>
      </c>
      <c r="I73" t="s">
        <v>28</v>
      </c>
      <c r="J73" t="e" vm="9">
        <v>#VALUE!</v>
      </c>
      <c r="K73" t="e" vm="10">
        <v>#VALUE!</v>
      </c>
      <c r="L73">
        <f>_xlfn.XLOOKUP(Table[[#This Row],[Product]],Clean!D:D,Clean!G:G)</f>
        <v>2.25</v>
      </c>
      <c r="M73">
        <v>452.25</v>
      </c>
      <c r="N73">
        <v>550.74</v>
      </c>
    </row>
    <row r="74" spans="1:14" x14ac:dyDescent="0.25">
      <c r="A74" s="3">
        <v>10525</v>
      </c>
      <c r="B74" s="4">
        <v>44887</v>
      </c>
      <c r="C74" t="s">
        <v>21</v>
      </c>
      <c r="D74" s="24">
        <v>12.99</v>
      </c>
      <c r="E74" s="3">
        <v>462</v>
      </c>
      <c r="F74" s="3">
        <v>6001.38</v>
      </c>
      <c r="G74" s="3" t="s">
        <v>51</v>
      </c>
      <c r="H74" s="3" t="s">
        <v>54</v>
      </c>
      <c r="I74" t="s">
        <v>28</v>
      </c>
      <c r="J74" t="e" vm="9">
        <v>#VALUE!</v>
      </c>
      <c r="K74" t="e" vm="10">
        <v>#VALUE!</v>
      </c>
      <c r="L74">
        <f>_xlfn.XLOOKUP(Table[[#This Row],[Product]],Clean!D:D,Clean!G:G)</f>
        <v>4.32</v>
      </c>
      <c r="M74">
        <v>1995.8400000000001</v>
      </c>
      <c r="N74">
        <v>4005.54</v>
      </c>
    </row>
    <row r="75" spans="1:14" x14ac:dyDescent="0.25">
      <c r="A75" s="3">
        <v>10526</v>
      </c>
      <c r="B75" s="4">
        <v>44887</v>
      </c>
      <c r="C75" t="s">
        <v>25</v>
      </c>
      <c r="D75" s="24">
        <v>9.9499999999999993</v>
      </c>
      <c r="E75" s="3">
        <v>202</v>
      </c>
      <c r="F75" s="3">
        <v>2009.8999999999999</v>
      </c>
      <c r="G75" s="3" t="s">
        <v>51</v>
      </c>
      <c r="H75" s="3" t="s">
        <v>54</v>
      </c>
      <c r="I75" t="s">
        <v>28</v>
      </c>
      <c r="J75" t="e" vm="9">
        <v>#VALUE!</v>
      </c>
      <c r="K75" t="e" vm="10">
        <v>#VALUE!</v>
      </c>
      <c r="L75">
        <f>_xlfn.XLOOKUP(Table[[#This Row],[Product]],Clean!D:D,Clean!G:G)</f>
        <v>2.85</v>
      </c>
      <c r="M75">
        <v>575.70000000000005</v>
      </c>
      <c r="N75">
        <v>1434.1999999999998</v>
      </c>
    </row>
    <row r="76" spans="1:14" x14ac:dyDescent="0.25">
      <c r="A76" s="3">
        <v>10527</v>
      </c>
      <c r="B76" s="4">
        <v>44887</v>
      </c>
      <c r="C76" t="s">
        <v>9</v>
      </c>
      <c r="D76" s="24">
        <v>3.49</v>
      </c>
      <c r="E76" s="3">
        <v>688</v>
      </c>
      <c r="F76" s="3">
        <v>2401.1200000000003</v>
      </c>
      <c r="G76" s="3" t="s">
        <v>51</v>
      </c>
      <c r="H76" s="3" t="s">
        <v>54</v>
      </c>
      <c r="I76" t="s">
        <v>28</v>
      </c>
      <c r="J76" t="e" vm="9">
        <v>#VALUE!</v>
      </c>
      <c r="K76" t="e" vm="10">
        <v>#VALUE!</v>
      </c>
      <c r="L76">
        <f>_xlfn.XLOOKUP(Table[[#This Row],[Product]],Clean!D:D,Clean!G:G)</f>
        <v>0.88</v>
      </c>
      <c r="M76">
        <v>605.44000000000005</v>
      </c>
      <c r="N76">
        <v>1795.6800000000003</v>
      </c>
    </row>
    <row r="77" spans="1:14" x14ac:dyDescent="0.25">
      <c r="A77" s="3">
        <v>10528</v>
      </c>
      <c r="B77" s="4">
        <v>44887</v>
      </c>
      <c r="C77" t="s">
        <v>14</v>
      </c>
      <c r="D77" s="24">
        <v>2.95</v>
      </c>
      <c r="E77" s="3">
        <v>746</v>
      </c>
      <c r="F77" s="3">
        <v>2200.7000000000003</v>
      </c>
      <c r="G77" s="3" t="s">
        <v>51</v>
      </c>
      <c r="H77" s="3" t="s">
        <v>54</v>
      </c>
      <c r="I77" t="s">
        <v>28</v>
      </c>
      <c r="J77" t="e" vm="9">
        <v>#VALUE!</v>
      </c>
      <c r="K77" t="e" vm="10">
        <v>#VALUE!</v>
      </c>
      <c r="L77">
        <f>_xlfn.XLOOKUP(Table[[#This Row],[Product]],Clean!D:D,Clean!G:G)</f>
        <v>0.47</v>
      </c>
      <c r="M77">
        <v>350.62</v>
      </c>
      <c r="N77">
        <v>1850.0800000000004</v>
      </c>
    </row>
    <row r="78" spans="1:14" x14ac:dyDescent="0.25">
      <c r="A78" s="3">
        <v>10529</v>
      </c>
      <c r="B78" s="4">
        <v>44887</v>
      </c>
      <c r="C78" t="s">
        <v>17</v>
      </c>
      <c r="D78" s="24">
        <v>4.99</v>
      </c>
      <c r="E78" s="3">
        <v>201</v>
      </c>
      <c r="F78" s="3">
        <v>1002.99</v>
      </c>
      <c r="G78" s="3" t="s">
        <v>51</v>
      </c>
      <c r="H78" s="3" t="s">
        <v>54</v>
      </c>
      <c r="I78" t="s">
        <v>28</v>
      </c>
      <c r="J78" t="e" vm="9">
        <v>#VALUE!</v>
      </c>
      <c r="K78" t="e" vm="10">
        <v>#VALUE!</v>
      </c>
      <c r="L78">
        <f>_xlfn.XLOOKUP(Table[[#This Row],[Product]],Clean!D:D,Clean!G:G)</f>
        <v>2.25</v>
      </c>
      <c r="M78">
        <v>452.25</v>
      </c>
      <c r="N78">
        <v>550.74</v>
      </c>
    </row>
    <row r="79" spans="1:14" x14ac:dyDescent="0.25">
      <c r="A79" s="3">
        <v>10530</v>
      </c>
      <c r="B79" s="4">
        <v>44888</v>
      </c>
      <c r="C79" t="s">
        <v>21</v>
      </c>
      <c r="D79" s="24">
        <v>12.99</v>
      </c>
      <c r="E79" s="3">
        <v>478</v>
      </c>
      <c r="F79" s="3">
        <v>6209.22</v>
      </c>
      <c r="G79" s="3" t="s">
        <v>51</v>
      </c>
      <c r="H79" s="3" t="s">
        <v>54</v>
      </c>
      <c r="I79" t="s">
        <v>28</v>
      </c>
      <c r="J79" t="e" vm="9">
        <v>#VALUE!</v>
      </c>
      <c r="K79" t="e" vm="10">
        <v>#VALUE!</v>
      </c>
      <c r="L79">
        <f>_xlfn.XLOOKUP(Table[[#This Row],[Product]],Clean!D:D,Clean!G:G)</f>
        <v>4.32</v>
      </c>
      <c r="M79">
        <v>2064.96</v>
      </c>
      <c r="N79">
        <v>4144.26</v>
      </c>
    </row>
    <row r="80" spans="1:14" x14ac:dyDescent="0.25">
      <c r="A80" s="3">
        <v>10531</v>
      </c>
      <c r="B80" s="4">
        <v>44888</v>
      </c>
      <c r="C80" t="s">
        <v>25</v>
      </c>
      <c r="D80" s="24">
        <v>9.9499999999999993</v>
      </c>
      <c r="E80" s="3">
        <v>202</v>
      </c>
      <c r="F80" s="3">
        <v>2009.8999999999999</v>
      </c>
      <c r="G80" s="3" t="s">
        <v>51</v>
      </c>
      <c r="H80" s="3" t="s">
        <v>54</v>
      </c>
      <c r="I80" t="s">
        <v>28</v>
      </c>
      <c r="J80" t="e" vm="9">
        <v>#VALUE!</v>
      </c>
      <c r="K80" t="e" vm="10">
        <v>#VALUE!</v>
      </c>
      <c r="L80">
        <f>_xlfn.XLOOKUP(Table[[#This Row],[Product]],Clean!D:D,Clean!G:G)</f>
        <v>2.85</v>
      </c>
      <c r="M80">
        <v>575.70000000000005</v>
      </c>
      <c r="N80">
        <v>1434.1999999999998</v>
      </c>
    </row>
    <row r="81" spans="1:14" x14ac:dyDescent="0.25">
      <c r="A81" s="3">
        <v>10532</v>
      </c>
      <c r="B81" s="4">
        <v>44888</v>
      </c>
      <c r="C81" t="s">
        <v>9</v>
      </c>
      <c r="D81" s="24">
        <v>3.49</v>
      </c>
      <c r="E81" s="3">
        <v>688</v>
      </c>
      <c r="F81" s="3">
        <v>2401.1200000000003</v>
      </c>
      <c r="G81" s="3" t="s">
        <v>51</v>
      </c>
      <c r="H81" s="3" t="s">
        <v>54</v>
      </c>
      <c r="I81" t="s">
        <v>35</v>
      </c>
      <c r="J81" t="e" vm="3">
        <v>#VALUE!</v>
      </c>
      <c r="K81" t="e" vm="2">
        <v>#VALUE!</v>
      </c>
      <c r="L81">
        <f>_xlfn.XLOOKUP(Table[[#This Row],[Product]],Clean!D:D,Clean!G:G)</f>
        <v>0.88</v>
      </c>
      <c r="M81">
        <v>605.44000000000005</v>
      </c>
      <c r="N81">
        <v>1795.6800000000003</v>
      </c>
    </row>
    <row r="82" spans="1:14" x14ac:dyDescent="0.25">
      <c r="A82" s="3">
        <v>10533</v>
      </c>
      <c r="B82" s="4">
        <v>44888</v>
      </c>
      <c r="C82" t="s">
        <v>14</v>
      </c>
      <c r="D82" s="24">
        <v>2.95</v>
      </c>
      <c r="E82" s="3">
        <v>746</v>
      </c>
      <c r="F82" s="3">
        <v>2200.7000000000003</v>
      </c>
      <c r="G82" s="3" t="s">
        <v>51</v>
      </c>
      <c r="H82" s="3" t="s">
        <v>54</v>
      </c>
      <c r="I82" t="s">
        <v>35</v>
      </c>
      <c r="J82" t="e" vm="3">
        <v>#VALUE!</v>
      </c>
      <c r="K82" t="e" vm="2">
        <v>#VALUE!</v>
      </c>
      <c r="L82">
        <f>_xlfn.XLOOKUP(Table[[#This Row],[Product]],Clean!D:D,Clean!G:G)</f>
        <v>0.47</v>
      </c>
      <c r="M82">
        <v>350.62</v>
      </c>
      <c r="N82">
        <v>1850.0800000000004</v>
      </c>
    </row>
    <row r="83" spans="1:14" x14ac:dyDescent="0.25">
      <c r="A83" s="3">
        <v>10534</v>
      </c>
      <c r="B83" s="4">
        <v>44888</v>
      </c>
      <c r="C83" t="s">
        <v>17</v>
      </c>
      <c r="D83" s="24">
        <v>4.99</v>
      </c>
      <c r="E83" s="3">
        <v>201</v>
      </c>
      <c r="F83" s="3">
        <v>1002.99</v>
      </c>
      <c r="G83" s="3" t="s">
        <v>51</v>
      </c>
      <c r="H83" s="3" t="s">
        <v>54</v>
      </c>
      <c r="I83" t="s">
        <v>31</v>
      </c>
      <c r="J83" t="e" vm="7">
        <v>#VALUE!</v>
      </c>
      <c r="K83" t="e" vm="6">
        <v>#VALUE!</v>
      </c>
      <c r="L83">
        <f>_xlfn.XLOOKUP(Table[[#This Row],[Product]],Clean!D:D,Clean!G:G)</f>
        <v>2.25</v>
      </c>
      <c r="M83">
        <v>452.25</v>
      </c>
      <c r="N83">
        <v>550.74</v>
      </c>
    </row>
    <row r="84" spans="1:14" x14ac:dyDescent="0.25">
      <c r="A84" s="3">
        <v>10535</v>
      </c>
      <c r="B84" s="4">
        <v>44889</v>
      </c>
      <c r="C84" t="s">
        <v>21</v>
      </c>
      <c r="D84" s="24">
        <v>12.99</v>
      </c>
      <c r="E84" s="3">
        <v>478</v>
      </c>
      <c r="F84" s="3">
        <v>6209.22</v>
      </c>
      <c r="G84" s="3" t="s">
        <v>51</v>
      </c>
      <c r="H84" s="3" t="s">
        <v>53</v>
      </c>
      <c r="I84" t="s">
        <v>31</v>
      </c>
      <c r="J84" t="e" vm="7">
        <v>#VALUE!</v>
      </c>
      <c r="K84" t="e" vm="6">
        <v>#VALUE!</v>
      </c>
      <c r="L84">
        <f>_xlfn.XLOOKUP(Table[[#This Row],[Product]],Clean!D:D,Clean!G:G)</f>
        <v>4.32</v>
      </c>
      <c r="M84">
        <v>2064.96</v>
      </c>
      <c r="N84">
        <v>4144.26</v>
      </c>
    </row>
    <row r="85" spans="1:14" x14ac:dyDescent="0.25">
      <c r="A85" s="3">
        <v>10536</v>
      </c>
      <c r="B85" s="4">
        <v>44889</v>
      </c>
      <c r="C85" t="s">
        <v>25</v>
      </c>
      <c r="D85" s="24">
        <v>9.9499999999999993</v>
      </c>
      <c r="E85" s="3">
        <v>202</v>
      </c>
      <c r="F85" s="3">
        <v>2009.8999999999999</v>
      </c>
      <c r="G85" s="3" t="s">
        <v>51</v>
      </c>
      <c r="H85" s="3" t="s">
        <v>53</v>
      </c>
      <c r="I85" t="s">
        <v>31</v>
      </c>
      <c r="J85" t="e" vm="7">
        <v>#VALUE!</v>
      </c>
      <c r="K85" t="e" vm="6">
        <v>#VALUE!</v>
      </c>
      <c r="L85">
        <f>_xlfn.XLOOKUP(Table[[#This Row],[Product]],Clean!D:D,Clean!G:G)</f>
        <v>2.85</v>
      </c>
      <c r="M85">
        <v>575.70000000000005</v>
      </c>
      <c r="N85">
        <v>1434.1999999999998</v>
      </c>
    </row>
    <row r="86" spans="1:14" x14ac:dyDescent="0.25">
      <c r="A86" s="3">
        <v>10537</v>
      </c>
      <c r="B86" s="4">
        <v>44889</v>
      </c>
      <c r="C86" t="s">
        <v>9</v>
      </c>
      <c r="D86" s="24">
        <v>3.49</v>
      </c>
      <c r="E86" s="3">
        <v>631</v>
      </c>
      <c r="F86" s="3">
        <v>2202.19</v>
      </c>
      <c r="G86" s="3" t="s">
        <v>51</v>
      </c>
      <c r="H86" s="3" t="s">
        <v>53</v>
      </c>
      <c r="I86" t="s">
        <v>31</v>
      </c>
      <c r="J86" t="e" vm="7">
        <v>#VALUE!</v>
      </c>
      <c r="K86" t="e" vm="6">
        <v>#VALUE!</v>
      </c>
      <c r="L86">
        <f>_xlfn.XLOOKUP(Table[[#This Row],[Product]],Clean!D:D,Clean!G:G)</f>
        <v>0.88</v>
      </c>
      <c r="M86">
        <v>555.28</v>
      </c>
      <c r="N86">
        <v>1646.91</v>
      </c>
    </row>
    <row r="87" spans="1:14" x14ac:dyDescent="0.25">
      <c r="A87" s="3">
        <v>10538</v>
      </c>
      <c r="B87" s="4">
        <v>44889</v>
      </c>
      <c r="C87" t="s">
        <v>14</v>
      </c>
      <c r="D87" s="24">
        <v>2.95</v>
      </c>
      <c r="E87" s="3">
        <v>746</v>
      </c>
      <c r="F87" s="3">
        <v>2200.7000000000003</v>
      </c>
      <c r="G87" s="3" t="s">
        <v>51</v>
      </c>
      <c r="H87" s="3" t="s">
        <v>53</v>
      </c>
      <c r="I87" t="s">
        <v>31</v>
      </c>
      <c r="J87" t="e" vm="7">
        <v>#VALUE!</v>
      </c>
      <c r="K87" t="e" vm="6">
        <v>#VALUE!</v>
      </c>
      <c r="L87">
        <f>_xlfn.XLOOKUP(Table[[#This Row],[Product]],Clean!D:D,Clean!G:G)</f>
        <v>0.47</v>
      </c>
      <c r="M87">
        <v>350.62</v>
      </c>
      <c r="N87">
        <v>1850.0800000000004</v>
      </c>
    </row>
    <row r="88" spans="1:14" x14ac:dyDescent="0.25">
      <c r="A88" s="3">
        <v>10539</v>
      </c>
      <c r="B88" s="4">
        <v>44889</v>
      </c>
      <c r="C88" t="s">
        <v>17</v>
      </c>
      <c r="D88" s="24">
        <v>4.99</v>
      </c>
      <c r="E88" s="3">
        <v>201</v>
      </c>
      <c r="F88" s="3">
        <v>1002.99</v>
      </c>
      <c r="G88" s="3" t="s">
        <v>51</v>
      </c>
      <c r="H88" s="3" t="s">
        <v>53</v>
      </c>
      <c r="I88" t="s">
        <v>31</v>
      </c>
      <c r="J88" t="e" vm="7">
        <v>#VALUE!</v>
      </c>
      <c r="K88" t="e" vm="6">
        <v>#VALUE!</v>
      </c>
      <c r="L88">
        <f>_xlfn.XLOOKUP(Table[[#This Row],[Product]],Clean!D:D,Clean!G:G)</f>
        <v>2.25</v>
      </c>
      <c r="M88">
        <v>452.25</v>
      </c>
      <c r="N88">
        <v>550.74</v>
      </c>
    </row>
    <row r="89" spans="1:14" x14ac:dyDescent="0.25">
      <c r="A89" s="3">
        <v>10540</v>
      </c>
      <c r="B89" s="4">
        <v>44890</v>
      </c>
      <c r="C89" t="s">
        <v>21</v>
      </c>
      <c r="D89" s="24">
        <v>12.99</v>
      </c>
      <c r="E89" s="3">
        <v>462</v>
      </c>
      <c r="F89" s="3">
        <v>6001.38</v>
      </c>
      <c r="G89" s="3" t="s">
        <v>51</v>
      </c>
      <c r="H89" s="3" t="s">
        <v>53</v>
      </c>
      <c r="I89" t="s">
        <v>31</v>
      </c>
      <c r="J89" t="e" vm="7">
        <v>#VALUE!</v>
      </c>
      <c r="K89" t="e" vm="6">
        <v>#VALUE!</v>
      </c>
      <c r="L89">
        <f>_xlfn.XLOOKUP(Table[[#This Row],[Product]],Clean!D:D,Clean!G:G)</f>
        <v>4.32</v>
      </c>
      <c r="M89">
        <v>1995.8400000000001</v>
      </c>
      <c r="N89">
        <v>4005.54</v>
      </c>
    </row>
    <row r="90" spans="1:14" x14ac:dyDescent="0.25">
      <c r="A90" s="3">
        <v>10541</v>
      </c>
      <c r="B90" s="4">
        <v>44890</v>
      </c>
      <c r="C90" t="s">
        <v>25</v>
      </c>
      <c r="D90" s="24">
        <v>9.9499999999999993</v>
      </c>
      <c r="E90" s="3">
        <v>202</v>
      </c>
      <c r="F90" s="3">
        <v>2009.8999999999999</v>
      </c>
      <c r="G90" s="3" t="s">
        <v>51</v>
      </c>
      <c r="H90" s="3" t="s">
        <v>53</v>
      </c>
      <c r="I90" t="s">
        <v>38</v>
      </c>
      <c r="J90" t="e" vm="5">
        <v>#VALUE!</v>
      </c>
      <c r="K90" t="e" vm="4">
        <v>#VALUE!</v>
      </c>
      <c r="L90">
        <f>_xlfn.XLOOKUP(Table[[#This Row],[Product]],Clean!D:D,Clean!G:G)</f>
        <v>2.85</v>
      </c>
      <c r="M90">
        <v>575.70000000000005</v>
      </c>
      <c r="N90">
        <v>1434.1999999999998</v>
      </c>
    </row>
    <row r="91" spans="1:14" x14ac:dyDescent="0.25">
      <c r="A91" s="3">
        <v>10542</v>
      </c>
      <c r="B91" s="4">
        <v>44890</v>
      </c>
      <c r="C91" t="s">
        <v>9</v>
      </c>
      <c r="D91" s="24">
        <v>3.49</v>
      </c>
      <c r="E91" s="3">
        <v>631</v>
      </c>
      <c r="F91" s="3">
        <v>2202.19</v>
      </c>
      <c r="G91" s="3" t="s">
        <v>51</v>
      </c>
      <c r="H91" s="3" t="s">
        <v>53</v>
      </c>
      <c r="I91" t="s">
        <v>38</v>
      </c>
      <c r="J91" t="e" vm="5">
        <v>#VALUE!</v>
      </c>
      <c r="K91" t="e" vm="4">
        <v>#VALUE!</v>
      </c>
      <c r="L91">
        <f>_xlfn.XLOOKUP(Table[[#This Row],[Product]],Clean!D:D,Clean!G:G)</f>
        <v>0.88</v>
      </c>
      <c r="M91">
        <v>555.28</v>
      </c>
      <c r="N91">
        <v>1646.91</v>
      </c>
    </row>
    <row r="92" spans="1:14" x14ac:dyDescent="0.25">
      <c r="A92" s="3">
        <v>10543</v>
      </c>
      <c r="B92" s="4">
        <v>44890</v>
      </c>
      <c r="C92" t="s">
        <v>14</v>
      </c>
      <c r="D92" s="24">
        <v>2.95</v>
      </c>
      <c r="E92" s="3">
        <v>746</v>
      </c>
      <c r="F92" s="3">
        <v>2200.7000000000003</v>
      </c>
      <c r="G92" s="3" t="s">
        <v>51</v>
      </c>
      <c r="H92" s="3" t="s">
        <v>53</v>
      </c>
      <c r="I92" t="s">
        <v>38</v>
      </c>
      <c r="J92" t="e" vm="5">
        <v>#VALUE!</v>
      </c>
      <c r="K92" t="e" vm="4">
        <v>#VALUE!</v>
      </c>
      <c r="L92">
        <f>_xlfn.XLOOKUP(Table[[#This Row],[Product]],Clean!D:D,Clean!G:G)</f>
        <v>0.47</v>
      </c>
      <c r="M92">
        <v>350.62</v>
      </c>
      <c r="N92">
        <v>1850.0800000000004</v>
      </c>
    </row>
    <row r="93" spans="1:14" x14ac:dyDescent="0.25">
      <c r="A93" s="3">
        <v>10544</v>
      </c>
      <c r="B93" s="4">
        <v>44890</v>
      </c>
      <c r="C93" t="s">
        <v>17</v>
      </c>
      <c r="D93" s="24">
        <v>4.99</v>
      </c>
      <c r="E93" s="3">
        <v>201</v>
      </c>
      <c r="F93" s="3">
        <v>1002.99</v>
      </c>
      <c r="G93" s="3" t="s">
        <v>51</v>
      </c>
      <c r="H93" s="3" t="s">
        <v>53</v>
      </c>
      <c r="I93" t="s">
        <v>38</v>
      </c>
      <c r="J93" t="e" vm="5">
        <v>#VALUE!</v>
      </c>
      <c r="K93" t="e" vm="4">
        <v>#VALUE!</v>
      </c>
      <c r="L93">
        <f>_xlfn.XLOOKUP(Table[[#This Row],[Product]],Clean!D:D,Clean!G:G)</f>
        <v>2.25</v>
      </c>
      <c r="M93">
        <v>452.25</v>
      </c>
      <c r="N93">
        <v>550.74</v>
      </c>
    </row>
    <row r="94" spans="1:14" x14ac:dyDescent="0.25">
      <c r="A94" s="3">
        <v>10545</v>
      </c>
      <c r="B94" s="4">
        <v>44891</v>
      </c>
      <c r="C94" t="s">
        <v>21</v>
      </c>
      <c r="D94" s="24">
        <v>12.99</v>
      </c>
      <c r="E94" s="3">
        <v>447</v>
      </c>
      <c r="F94" s="3">
        <v>5806.53</v>
      </c>
      <c r="G94" s="3" t="s">
        <v>51</v>
      </c>
      <c r="H94" s="3" t="s">
        <v>53</v>
      </c>
      <c r="I94" t="s">
        <v>38</v>
      </c>
      <c r="J94" t="e" vm="5">
        <v>#VALUE!</v>
      </c>
      <c r="K94" t="e" vm="4">
        <v>#VALUE!</v>
      </c>
      <c r="L94">
        <f>_xlfn.XLOOKUP(Table[[#This Row],[Product]],Clean!D:D,Clean!G:G)</f>
        <v>4.32</v>
      </c>
      <c r="M94">
        <v>1931.0400000000002</v>
      </c>
      <c r="N94">
        <v>3875.49</v>
      </c>
    </row>
    <row r="95" spans="1:14" x14ac:dyDescent="0.25">
      <c r="A95" s="3">
        <v>10546</v>
      </c>
      <c r="B95" s="4">
        <v>44891</v>
      </c>
      <c r="C95" t="s">
        <v>25</v>
      </c>
      <c r="D95" s="24">
        <v>9.9499999999999993</v>
      </c>
      <c r="E95" s="3">
        <v>202</v>
      </c>
      <c r="F95" s="3">
        <v>2009.8999999999999</v>
      </c>
      <c r="G95" s="3" t="s">
        <v>51</v>
      </c>
      <c r="H95" s="3" t="s">
        <v>53</v>
      </c>
      <c r="I95" t="s">
        <v>38</v>
      </c>
      <c r="J95" t="e" vm="5">
        <v>#VALUE!</v>
      </c>
      <c r="K95" t="e" vm="4">
        <v>#VALUE!</v>
      </c>
      <c r="L95">
        <f>_xlfn.XLOOKUP(Table[[#This Row],[Product]],Clean!D:D,Clean!G:G)</f>
        <v>2.85</v>
      </c>
      <c r="M95">
        <v>575.70000000000005</v>
      </c>
      <c r="N95">
        <v>1434.1999999999998</v>
      </c>
    </row>
    <row r="96" spans="1:14" x14ac:dyDescent="0.25">
      <c r="A96" s="3">
        <v>10547</v>
      </c>
      <c r="B96" s="4">
        <v>44891</v>
      </c>
      <c r="C96" t="s">
        <v>9</v>
      </c>
      <c r="D96" s="24">
        <v>3.49</v>
      </c>
      <c r="E96" s="3">
        <v>631</v>
      </c>
      <c r="F96" s="3">
        <v>2202.19</v>
      </c>
      <c r="G96" s="3" t="s">
        <v>51</v>
      </c>
      <c r="H96" s="3" t="s">
        <v>53</v>
      </c>
      <c r="I96" t="s">
        <v>38</v>
      </c>
      <c r="J96" t="e" vm="5">
        <v>#VALUE!</v>
      </c>
      <c r="K96" t="e" vm="4">
        <v>#VALUE!</v>
      </c>
      <c r="L96">
        <f>_xlfn.XLOOKUP(Table[[#This Row],[Product]],Clean!D:D,Clean!G:G)</f>
        <v>0.88</v>
      </c>
      <c r="M96">
        <v>555.28</v>
      </c>
      <c r="N96">
        <v>1646.91</v>
      </c>
    </row>
    <row r="97" spans="1:14" x14ac:dyDescent="0.25">
      <c r="A97" s="3">
        <v>10548</v>
      </c>
      <c r="B97" s="4">
        <v>44891</v>
      </c>
      <c r="C97" t="s">
        <v>14</v>
      </c>
      <c r="D97" s="24">
        <v>2.95</v>
      </c>
      <c r="E97" s="3">
        <v>746</v>
      </c>
      <c r="F97" s="3">
        <v>2200.7000000000003</v>
      </c>
      <c r="G97" s="3" t="s">
        <v>51</v>
      </c>
      <c r="H97" s="3" t="s">
        <v>53</v>
      </c>
      <c r="I97" t="s">
        <v>38</v>
      </c>
      <c r="J97" t="e" vm="5">
        <v>#VALUE!</v>
      </c>
      <c r="K97" t="e" vm="4">
        <v>#VALUE!</v>
      </c>
      <c r="L97">
        <f>_xlfn.XLOOKUP(Table[[#This Row],[Product]],Clean!D:D,Clean!G:G)</f>
        <v>0.47</v>
      </c>
      <c r="M97">
        <v>350.62</v>
      </c>
      <c r="N97">
        <v>1850.0800000000004</v>
      </c>
    </row>
    <row r="98" spans="1:14" x14ac:dyDescent="0.25">
      <c r="A98" s="3">
        <v>10549</v>
      </c>
      <c r="B98" s="4">
        <v>44891</v>
      </c>
      <c r="C98" t="s">
        <v>17</v>
      </c>
      <c r="D98" s="24">
        <v>4.99</v>
      </c>
      <c r="E98" s="3">
        <v>201</v>
      </c>
      <c r="F98" s="3">
        <v>1002.99</v>
      </c>
      <c r="G98" s="3" t="s">
        <v>51</v>
      </c>
      <c r="H98" s="3" t="s">
        <v>53</v>
      </c>
      <c r="I98" t="s">
        <v>38</v>
      </c>
      <c r="J98" t="e" vm="5">
        <v>#VALUE!</v>
      </c>
      <c r="K98" t="e" vm="4">
        <v>#VALUE!</v>
      </c>
      <c r="L98">
        <f>_xlfn.XLOOKUP(Table[[#This Row],[Product]],Clean!D:D,Clean!G:G)</f>
        <v>2.25</v>
      </c>
      <c r="M98">
        <v>452.25</v>
      </c>
      <c r="N98">
        <v>550.74</v>
      </c>
    </row>
    <row r="99" spans="1:14" x14ac:dyDescent="0.25">
      <c r="A99" s="3">
        <v>10550</v>
      </c>
      <c r="B99" s="4">
        <v>44892</v>
      </c>
      <c r="C99" t="s">
        <v>21</v>
      </c>
      <c r="D99" s="24">
        <v>12.99</v>
      </c>
      <c r="E99" s="3">
        <v>462</v>
      </c>
      <c r="F99" s="3">
        <v>6001.38</v>
      </c>
      <c r="G99" s="3" t="s">
        <v>51</v>
      </c>
      <c r="H99" s="3" t="s">
        <v>53</v>
      </c>
      <c r="I99" t="s">
        <v>38</v>
      </c>
      <c r="J99" t="e" vm="5">
        <v>#VALUE!</v>
      </c>
      <c r="K99" t="e" vm="4">
        <v>#VALUE!</v>
      </c>
      <c r="L99">
        <f>_xlfn.XLOOKUP(Table[[#This Row],[Product]],Clean!D:D,Clean!G:G)</f>
        <v>4.32</v>
      </c>
      <c r="M99">
        <v>1995.8400000000001</v>
      </c>
      <c r="N99">
        <v>4005.54</v>
      </c>
    </row>
    <row r="100" spans="1:14" x14ac:dyDescent="0.25">
      <c r="A100" s="3">
        <v>10551</v>
      </c>
      <c r="B100" s="4">
        <v>44892</v>
      </c>
      <c r="C100" t="s">
        <v>25</v>
      </c>
      <c r="D100" s="24">
        <v>9.9499999999999993</v>
      </c>
      <c r="E100" s="3">
        <v>202</v>
      </c>
      <c r="F100" s="3">
        <v>2009.8999999999999</v>
      </c>
      <c r="G100" s="3" t="s">
        <v>51</v>
      </c>
      <c r="H100" s="3" t="s">
        <v>53</v>
      </c>
      <c r="I100" t="s">
        <v>38</v>
      </c>
      <c r="J100" t="e" vm="5">
        <v>#VALUE!</v>
      </c>
      <c r="K100" t="e" vm="4">
        <v>#VALUE!</v>
      </c>
      <c r="L100">
        <f>_xlfn.XLOOKUP(Table[[#This Row],[Product]],Clean!D:D,Clean!G:G)</f>
        <v>2.85</v>
      </c>
      <c r="M100">
        <v>575.70000000000005</v>
      </c>
      <c r="N100">
        <v>1434.1999999999998</v>
      </c>
    </row>
    <row r="101" spans="1:14" x14ac:dyDescent="0.25">
      <c r="A101" s="3">
        <v>10552</v>
      </c>
      <c r="B101" s="4">
        <v>44892</v>
      </c>
      <c r="C101" t="s">
        <v>9</v>
      </c>
      <c r="D101" s="24">
        <v>3.49</v>
      </c>
      <c r="E101" s="3">
        <v>631</v>
      </c>
      <c r="F101" s="3">
        <v>2202.19</v>
      </c>
      <c r="G101" s="3" t="s">
        <v>49</v>
      </c>
      <c r="H101" s="3" t="s">
        <v>53</v>
      </c>
      <c r="I101" t="s">
        <v>38</v>
      </c>
      <c r="J101" t="e" vm="5">
        <v>#VALUE!</v>
      </c>
      <c r="K101" t="e" vm="4">
        <v>#VALUE!</v>
      </c>
      <c r="L101">
        <f>_xlfn.XLOOKUP(Table[[#This Row],[Product]],Clean!D:D,Clean!G:G)</f>
        <v>0.88</v>
      </c>
      <c r="M101">
        <v>555.28</v>
      </c>
      <c r="N101">
        <v>1646.91</v>
      </c>
    </row>
    <row r="102" spans="1:14" x14ac:dyDescent="0.25">
      <c r="A102" s="3">
        <v>10553</v>
      </c>
      <c r="B102" s="4">
        <v>44892</v>
      </c>
      <c r="C102" t="s">
        <v>14</v>
      </c>
      <c r="D102" s="24">
        <v>2.95</v>
      </c>
      <c r="E102" s="3">
        <v>746</v>
      </c>
      <c r="F102" s="3">
        <v>2200.7000000000003</v>
      </c>
      <c r="G102" s="3" t="s">
        <v>49</v>
      </c>
      <c r="H102" s="3" t="s">
        <v>53</v>
      </c>
      <c r="I102" t="s">
        <v>38</v>
      </c>
      <c r="J102" t="e" vm="5">
        <v>#VALUE!</v>
      </c>
      <c r="K102" t="e" vm="4">
        <v>#VALUE!</v>
      </c>
      <c r="L102">
        <f>_xlfn.XLOOKUP(Table[[#This Row],[Product]],Clean!D:D,Clean!G:G)</f>
        <v>0.47</v>
      </c>
      <c r="M102">
        <v>350.62</v>
      </c>
      <c r="N102">
        <v>1850.0800000000004</v>
      </c>
    </row>
    <row r="103" spans="1:14" x14ac:dyDescent="0.25">
      <c r="A103" s="3">
        <v>10554</v>
      </c>
      <c r="B103" s="4">
        <v>44892</v>
      </c>
      <c r="C103" t="s">
        <v>17</v>
      </c>
      <c r="D103" s="24">
        <v>4.99</v>
      </c>
      <c r="E103" s="3">
        <v>201</v>
      </c>
      <c r="F103" s="3">
        <v>1002.99</v>
      </c>
      <c r="G103" s="3" t="s">
        <v>49</v>
      </c>
      <c r="H103" s="3" t="s">
        <v>53</v>
      </c>
      <c r="I103" t="s">
        <v>38</v>
      </c>
      <c r="J103" t="e" vm="5">
        <v>#VALUE!</v>
      </c>
      <c r="K103" t="e" vm="4">
        <v>#VALUE!</v>
      </c>
      <c r="L103">
        <f>_xlfn.XLOOKUP(Table[[#This Row],[Product]],Clean!D:D,Clean!G:G)</f>
        <v>2.25</v>
      </c>
      <c r="M103">
        <v>452.25</v>
      </c>
      <c r="N103">
        <v>550.74</v>
      </c>
    </row>
    <row r="104" spans="1:14" x14ac:dyDescent="0.25">
      <c r="A104" s="3">
        <v>10555</v>
      </c>
      <c r="B104" s="4">
        <v>44893</v>
      </c>
      <c r="C104" t="s">
        <v>21</v>
      </c>
      <c r="D104" s="24">
        <v>12.99</v>
      </c>
      <c r="E104" s="3">
        <v>478</v>
      </c>
      <c r="F104" s="3">
        <v>6209.22</v>
      </c>
      <c r="G104" s="3" t="s">
        <v>49</v>
      </c>
      <c r="H104" s="3" t="s">
        <v>53</v>
      </c>
      <c r="I104" t="s">
        <v>38</v>
      </c>
      <c r="J104" t="e" vm="5">
        <v>#VALUE!</v>
      </c>
      <c r="K104" t="e" vm="4">
        <v>#VALUE!</v>
      </c>
      <c r="L104">
        <f>_xlfn.XLOOKUP(Table[[#This Row],[Product]],Clean!D:D,Clean!G:G)</f>
        <v>4.32</v>
      </c>
      <c r="M104">
        <v>2064.96</v>
      </c>
      <c r="N104">
        <v>4144.26</v>
      </c>
    </row>
    <row r="105" spans="1:14" x14ac:dyDescent="0.25">
      <c r="A105" s="3">
        <v>10556</v>
      </c>
      <c r="B105" s="4">
        <v>44893</v>
      </c>
      <c r="C105" t="s">
        <v>25</v>
      </c>
      <c r="D105" s="24">
        <v>9.9499999999999993</v>
      </c>
      <c r="E105" s="3">
        <v>202</v>
      </c>
      <c r="F105" s="3">
        <v>2009.8999999999999</v>
      </c>
      <c r="G105" s="3" t="s">
        <v>49</v>
      </c>
      <c r="H105" s="3" t="s">
        <v>53</v>
      </c>
      <c r="I105" t="s">
        <v>38</v>
      </c>
      <c r="J105" t="e" vm="5">
        <v>#VALUE!</v>
      </c>
      <c r="K105" t="e" vm="4">
        <v>#VALUE!</v>
      </c>
      <c r="L105">
        <f>_xlfn.XLOOKUP(Table[[#This Row],[Product]],Clean!D:D,Clean!G:G)</f>
        <v>2.85</v>
      </c>
      <c r="M105">
        <v>575.70000000000005</v>
      </c>
      <c r="N105">
        <v>1434.1999999999998</v>
      </c>
    </row>
    <row r="106" spans="1:14" x14ac:dyDescent="0.25">
      <c r="A106" s="3">
        <v>10557</v>
      </c>
      <c r="B106" s="4">
        <v>44893</v>
      </c>
      <c r="C106" t="s">
        <v>9</v>
      </c>
      <c r="D106" s="24">
        <v>3.49</v>
      </c>
      <c r="E106" s="3">
        <v>631</v>
      </c>
      <c r="F106" s="3">
        <v>2202.19</v>
      </c>
      <c r="G106" s="3" t="s">
        <v>49</v>
      </c>
      <c r="H106" s="3" t="s">
        <v>53</v>
      </c>
      <c r="I106" t="s">
        <v>38</v>
      </c>
      <c r="J106" t="e" vm="5">
        <v>#VALUE!</v>
      </c>
      <c r="K106" t="e" vm="4">
        <v>#VALUE!</v>
      </c>
      <c r="L106">
        <f>_xlfn.XLOOKUP(Table[[#This Row],[Product]],Clean!D:D,Clean!G:G)</f>
        <v>0.88</v>
      </c>
      <c r="M106">
        <v>555.28</v>
      </c>
      <c r="N106">
        <v>1646.91</v>
      </c>
    </row>
    <row r="107" spans="1:14" x14ac:dyDescent="0.25">
      <c r="A107" s="3">
        <v>10558</v>
      </c>
      <c r="B107" s="4">
        <v>44893</v>
      </c>
      <c r="C107" t="s">
        <v>14</v>
      </c>
      <c r="D107" s="24">
        <v>2.95</v>
      </c>
      <c r="E107" s="3">
        <v>678</v>
      </c>
      <c r="F107" s="3">
        <v>2000.1000000000001</v>
      </c>
      <c r="G107" s="3" t="s">
        <v>49</v>
      </c>
      <c r="H107" s="3" t="s">
        <v>53</v>
      </c>
      <c r="I107" t="s">
        <v>38</v>
      </c>
      <c r="J107" t="e" vm="5">
        <v>#VALUE!</v>
      </c>
      <c r="K107" t="e" vm="4">
        <v>#VALUE!</v>
      </c>
      <c r="L107">
        <f>_xlfn.XLOOKUP(Table[[#This Row],[Product]],Clean!D:D,Clean!G:G)</f>
        <v>0.47</v>
      </c>
      <c r="M107">
        <v>318.65999999999997</v>
      </c>
      <c r="N107">
        <v>1681.44</v>
      </c>
    </row>
    <row r="108" spans="1:14" x14ac:dyDescent="0.25">
      <c r="A108" s="3">
        <v>10559</v>
      </c>
      <c r="B108" s="4">
        <v>44893</v>
      </c>
      <c r="C108" t="s">
        <v>17</v>
      </c>
      <c r="D108" s="24">
        <v>4.99</v>
      </c>
      <c r="E108" s="3">
        <v>201</v>
      </c>
      <c r="F108" s="3">
        <v>1002.99</v>
      </c>
      <c r="G108" s="3" t="s">
        <v>49</v>
      </c>
      <c r="H108" s="3" t="s">
        <v>53</v>
      </c>
      <c r="I108" t="s">
        <v>38</v>
      </c>
      <c r="J108" t="e" vm="5">
        <v>#VALUE!</v>
      </c>
      <c r="K108" t="e" vm="4">
        <v>#VALUE!</v>
      </c>
      <c r="L108">
        <f>_xlfn.XLOOKUP(Table[[#This Row],[Product]],Clean!D:D,Clean!G:G)</f>
        <v>2.25</v>
      </c>
      <c r="M108">
        <v>452.25</v>
      </c>
      <c r="N108">
        <v>550.74</v>
      </c>
    </row>
    <row r="109" spans="1:14" x14ac:dyDescent="0.25">
      <c r="A109" s="3">
        <v>10560</v>
      </c>
      <c r="B109" s="4">
        <v>44894</v>
      </c>
      <c r="C109" t="s">
        <v>21</v>
      </c>
      <c r="D109" s="24">
        <v>12.99</v>
      </c>
      <c r="E109" s="3">
        <v>478</v>
      </c>
      <c r="F109" s="3">
        <v>6209.22</v>
      </c>
      <c r="G109" s="3" t="s">
        <v>49</v>
      </c>
      <c r="H109" s="3" t="s">
        <v>53</v>
      </c>
      <c r="I109" t="s">
        <v>38</v>
      </c>
      <c r="J109" t="e" vm="5">
        <v>#VALUE!</v>
      </c>
      <c r="K109" t="e" vm="4">
        <v>#VALUE!</v>
      </c>
      <c r="L109">
        <f>_xlfn.XLOOKUP(Table[[#This Row],[Product]],Clean!D:D,Clean!G:G)</f>
        <v>4.32</v>
      </c>
      <c r="M109">
        <v>2064.96</v>
      </c>
      <c r="N109">
        <v>4144.26</v>
      </c>
    </row>
    <row r="110" spans="1:14" x14ac:dyDescent="0.25">
      <c r="A110" s="3">
        <v>10561</v>
      </c>
      <c r="B110" s="4">
        <v>44894</v>
      </c>
      <c r="C110" t="s">
        <v>25</v>
      </c>
      <c r="D110" s="24">
        <v>9.9499999999999993</v>
      </c>
      <c r="E110" s="3">
        <v>202</v>
      </c>
      <c r="F110" s="3">
        <v>2009.8999999999999</v>
      </c>
      <c r="G110" s="3" t="s">
        <v>49</v>
      </c>
      <c r="H110" s="3" t="s">
        <v>53</v>
      </c>
      <c r="I110" t="s">
        <v>38</v>
      </c>
      <c r="J110" t="e" vm="5">
        <v>#VALUE!</v>
      </c>
      <c r="K110" t="e" vm="4">
        <v>#VALUE!</v>
      </c>
      <c r="L110">
        <f>_xlfn.XLOOKUP(Table[[#This Row],[Product]],Clean!D:D,Clean!G:G)</f>
        <v>2.85</v>
      </c>
      <c r="M110">
        <v>575.70000000000005</v>
      </c>
      <c r="N110">
        <v>1434.1999999999998</v>
      </c>
    </row>
    <row r="111" spans="1:14" x14ac:dyDescent="0.25">
      <c r="A111" s="3">
        <v>10562</v>
      </c>
      <c r="B111" s="4">
        <v>44894</v>
      </c>
      <c r="C111" t="s">
        <v>9</v>
      </c>
      <c r="D111" s="24">
        <v>3.49</v>
      </c>
      <c r="E111" s="3">
        <v>631</v>
      </c>
      <c r="F111" s="3">
        <v>2202.19</v>
      </c>
      <c r="G111" s="3" t="s">
        <v>49</v>
      </c>
      <c r="H111" s="3" t="s">
        <v>53</v>
      </c>
      <c r="I111" t="s">
        <v>38</v>
      </c>
      <c r="J111" t="e" vm="5">
        <v>#VALUE!</v>
      </c>
      <c r="K111" t="e" vm="4">
        <v>#VALUE!</v>
      </c>
      <c r="L111">
        <f>_xlfn.XLOOKUP(Table[[#This Row],[Product]],Clean!D:D,Clean!G:G)</f>
        <v>0.88</v>
      </c>
      <c r="M111">
        <v>555.28</v>
      </c>
      <c r="N111">
        <v>1646.91</v>
      </c>
    </row>
    <row r="112" spans="1:14" x14ac:dyDescent="0.25">
      <c r="A112" s="3">
        <v>10563</v>
      </c>
      <c r="B112" s="4">
        <v>44894</v>
      </c>
      <c r="C112" t="s">
        <v>14</v>
      </c>
      <c r="D112" s="24">
        <v>2.95</v>
      </c>
      <c r="E112" s="3">
        <v>678</v>
      </c>
      <c r="F112" s="3">
        <v>2000.1000000000001</v>
      </c>
      <c r="G112" s="3" t="s">
        <v>49</v>
      </c>
      <c r="H112" s="3" t="s">
        <v>53</v>
      </c>
      <c r="I112" t="s">
        <v>38</v>
      </c>
      <c r="J112" t="e" vm="5">
        <v>#VALUE!</v>
      </c>
      <c r="K112" t="e" vm="4">
        <v>#VALUE!</v>
      </c>
      <c r="L112">
        <f>_xlfn.XLOOKUP(Table[[#This Row],[Product]],Clean!D:D,Clean!G:G)</f>
        <v>0.47</v>
      </c>
      <c r="M112">
        <v>318.65999999999997</v>
      </c>
      <c r="N112">
        <v>1681.44</v>
      </c>
    </row>
    <row r="113" spans="1:14" x14ac:dyDescent="0.25">
      <c r="A113" s="3">
        <v>10564</v>
      </c>
      <c r="B113" s="4">
        <v>44894</v>
      </c>
      <c r="C113" t="s">
        <v>17</v>
      </c>
      <c r="D113" s="24">
        <v>4.99</v>
      </c>
      <c r="E113" s="3">
        <v>201</v>
      </c>
      <c r="F113" s="3">
        <v>1002.99</v>
      </c>
      <c r="G113" s="3" t="s">
        <v>49</v>
      </c>
      <c r="H113" s="3" t="s">
        <v>53</v>
      </c>
      <c r="I113" t="s">
        <v>38</v>
      </c>
      <c r="J113" t="e" vm="5">
        <v>#VALUE!</v>
      </c>
      <c r="K113" t="e" vm="4">
        <v>#VALUE!</v>
      </c>
      <c r="L113">
        <f>_xlfn.XLOOKUP(Table[[#This Row],[Product]],Clean!D:D,Clean!G:G)</f>
        <v>2.25</v>
      </c>
      <c r="M113">
        <v>452.25</v>
      </c>
      <c r="N113">
        <v>550.74</v>
      </c>
    </row>
    <row r="114" spans="1:14" x14ac:dyDescent="0.25">
      <c r="A114" s="3">
        <v>10565</v>
      </c>
      <c r="B114" s="4">
        <v>44895</v>
      </c>
      <c r="C114" t="s">
        <v>21</v>
      </c>
      <c r="D114" s="24">
        <v>12.99</v>
      </c>
      <c r="E114" s="3">
        <v>493</v>
      </c>
      <c r="F114" s="3">
        <v>6404.07</v>
      </c>
      <c r="G114" s="3" t="s">
        <v>49</v>
      </c>
      <c r="H114" s="3" t="s">
        <v>53</v>
      </c>
      <c r="I114" t="s">
        <v>38</v>
      </c>
      <c r="J114" t="e" vm="5">
        <v>#VALUE!</v>
      </c>
      <c r="K114" t="e" vm="4">
        <v>#VALUE!</v>
      </c>
      <c r="L114">
        <f>_xlfn.XLOOKUP(Table[[#This Row],[Product]],Clean!D:D,Clean!G:G)</f>
        <v>4.32</v>
      </c>
      <c r="M114">
        <v>2129.7600000000002</v>
      </c>
      <c r="N114">
        <v>4274.3099999999995</v>
      </c>
    </row>
    <row r="115" spans="1:14" x14ac:dyDescent="0.25">
      <c r="A115" s="3">
        <v>10566</v>
      </c>
      <c r="B115" s="4">
        <v>44895</v>
      </c>
      <c r="C115" t="s">
        <v>25</v>
      </c>
      <c r="D115" s="24">
        <v>9.9499999999999993</v>
      </c>
      <c r="E115" s="3">
        <v>202</v>
      </c>
      <c r="F115" s="3">
        <v>2009.8999999999999</v>
      </c>
      <c r="G115" s="3" t="s">
        <v>49</v>
      </c>
      <c r="H115" s="3" t="s">
        <v>53</v>
      </c>
      <c r="I115" t="s">
        <v>38</v>
      </c>
      <c r="J115" t="e" vm="5">
        <v>#VALUE!</v>
      </c>
      <c r="K115" t="e" vm="4">
        <v>#VALUE!</v>
      </c>
      <c r="L115">
        <f>_xlfn.XLOOKUP(Table[[#This Row],[Product]],Clean!D:D,Clean!G:G)</f>
        <v>2.85</v>
      </c>
      <c r="M115">
        <v>575.70000000000005</v>
      </c>
      <c r="N115">
        <v>1434.1999999999998</v>
      </c>
    </row>
    <row r="116" spans="1:14" x14ac:dyDescent="0.25">
      <c r="A116" s="3">
        <v>10567</v>
      </c>
      <c r="B116" s="4">
        <v>44895</v>
      </c>
      <c r="C116" t="s">
        <v>9</v>
      </c>
      <c r="D116" s="24">
        <v>3.49</v>
      </c>
      <c r="E116" s="3">
        <v>631</v>
      </c>
      <c r="F116" s="3">
        <v>2202.19</v>
      </c>
      <c r="G116" s="3" t="s">
        <v>49</v>
      </c>
      <c r="H116" s="3" t="s">
        <v>53</v>
      </c>
      <c r="I116" t="s">
        <v>38</v>
      </c>
      <c r="J116" t="e" vm="5">
        <v>#VALUE!</v>
      </c>
      <c r="K116" t="e" vm="4">
        <v>#VALUE!</v>
      </c>
      <c r="L116">
        <f>_xlfn.XLOOKUP(Table[[#This Row],[Product]],Clean!D:D,Clean!G:G)</f>
        <v>0.88</v>
      </c>
      <c r="M116">
        <v>555.28</v>
      </c>
      <c r="N116">
        <v>1646.91</v>
      </c>
    </row>
    <row r="117" spans="1:14" x14ac:dyDescent="0.25">
      <c r="A117" s="3">
        <v>10568</v>
      </c>
      <c r="B117" s="4">
        <v>44895</v>
      </c>
      <c r="C117" t="s">
        <v>14</v>
      </c>
      <c r="D117" s="24">
        <v>2.95</v>
      </c>
      <c r="E117" s="3">
        <v>678</v>
      </c>
      <c r="F117" s="3">
        <v>2000.1000000000001</v>
      </c>
      <c r="G117" s="3" t="s">
        <v>49</v>
      </c>
      <c r="H117" s="3" t="s">
        <v>53</v>
      </c>
      <c r="I117" t="s">
        <v>38</v>
      </c>
      <c r="J117" t="e" vm="5">
        <v>#VALUE!</v>
      </c>
      <c r="K117" t="e" vm="4">
        <v>#VALUE!</v>
      </c>
      <c r="L117">
        <f>_xlfn.XLOOKUP(Table[[#This Row],[Product]],Clean!D:D,Clean!G:G)</f>
        <v>0.47</v>
      </c>
      <c r="M117">
        <v>318.65999999999997</v>
      </c>
      <c r="N117">
        <v>1681.44</v>
      </c>
    </row>
    <row r="118" spans="1:14" x14ac:dyDescent="0.25">
      <c r="A118" s="3">
        <v>10569</v>
      </c>
      <c r="B118" s="4">
        <v>44895</v>
      </c>
      <c r="C118" t="s">
        <v>17</v>
      </c>
      <c r="D118" s="24">
        <v>4.99</v>
      </c>
      <c r="E118" s="3">
        <v>201</v>
      </c>
      <c r="F118" s="3">
        <v>1002.99</v>
      </c>
      <c r="G118" s="3" t="s">
        <v>49</v>
      </c>
      <c r="H118" s="3" t="s">
        <v>53</v>
      </c>
      <c r="I118" t="s">
        <v>38</v>
      </c>
      <c r="J118" t="e" vm="5">
        <v>#VALUE!</v>
      </c>
      <c r="K118" t="e" vm="4">
        <v>#VALUE!</v>
      </c>
      <c r="L118">
        <f>_xlfn.XLOOKUP(Table[[#This Row],[Product]],Clean!D:D,Clean!G:G)</f>
        <v>2.25</v>
      </c>
      <c r="M118">
        <v>452.25</v>
      </c>
      <c r="N118">
        <v>550.74</v>
      </c>
    </row>
    <row r="119" spans="1:14" x14ac:dyDescent="0.25">
      <c r="A119" s="3">
        <v>10570</v>
      </c>
      <c r="B119" s="4">
        <v>44896</v>
      </c>
      <c r="C119" t="s">
        <v>21</v>
      </c>
      <c r="D119" s="24">
        <v>12.99</v>
      </c>
      <c r="E119" s="3">
        <v>493</v>
      </c>
      <c r="F119" s="3">
        <v>6404.07</v>
      </c>
      <c r="G119" s="3" t="s">
        <v>49</v>
      </c>
      <c r="H119" s="3" t="s">
        <v>53</v>
      </c>
      <c r="I119" t="s">
        <v>38</v>
      </c>
      <c r="J119" t="e" vm="5">
        <v>#VALUE!</v>
      </c>
      <c r="K119" t="e" vm="4">
        <v>#VALUE!</v>
      </c>
      <c r="L119">
        <f>_xlfn.XLOOKUP(Table[[#This Row],[Product]],Clean!D:D,Clean!G:G)</f>
        <v>4.32</v>
      </c>
      <c r="M119">
        <v>2129.7600000000002</v>
      </c>
      <c r="N119">
        <v>4274.3099999999995</v>
      </c>
    </row>
    <row r="120" spans="1:14" x14ac:dyDescent="0.25">
      <c r="A120" s="3">
        <v>10571</v>
      </c>
      <c r="B120" s="4">
        <v>44896</v>
      </c>
      <c r="C120" t="s">
        <v>25</v>
      </c>
      <c r="D120" s="24">
        <v>9.9499999999999993</v>
      </c>
      <c r="E120" s="3">
        <v>202</v>
      </c>
      <c r="F120" s="3">
        <v>2009.8999999999999</v>
      </c>
      <c r="G120" s="3" t="s">
        <v>49</v>
      </c>
      <c r="H120" s="3" t="s">
        <v>53</v>
      </c>
      <c r="I120" t="s">
        <v>38</v>
      </c>
      <c r="J120" t="e" vm="5">
        <v>#VALUE!</v>
      </c>
      <c r="K120" t="e" vm="4">
        <v>#VALUE!</v>
      </c>
      <c r="L120">
        <f>_xlfn.XLOOKUP(Table[[#This Row],[Product]],Clean!D:D,Clean!G:G)</f>
        <v>2.85</v>
      </c>
      <c r="M120">
        <v>575.70000000000005</v>
      </c>
      <c r="N120">
        <v>1434.1999999999998</v>
      </c>
    </row>
    <row r="121" spans="1:14" x14ac:dyDescent="0.25">
      <c r="A121" s="3">
        <v>10572</v>
      </c>
      <c r="B121" s="4">
        <v>44896</v>
      </c>
      <c r="C121" t="s">
        <v>9</v>
      </c>
      <c r="D121" s="24">
        <v>3.49</v>
      </c>
      <c r="E121" s="3">
        <v>574</v>
      </c>
      <c r="F121" s="3">
        <v>2003.2600000000002</v>
      </c>
      <c r="G121" s="3" t="s">
        <v>49</v>
      </c>
      <c r="H121" s="3" t="s">
        <v>53</v>
      </c>
      <c r="I121" t="s">
        <v>28</v>
      </c>
      <c r="J121" t="e" vm="9">
        <v>#VALUE!</v>
      </c>
      <c r="K121" t="e" vm="10">
        <v>#VALUE!</v>
      </c>
      <c r="L121">
        <f>_xlfn.XLOOKUP(Table[[#This Row],[Product]],Clean!D:D,Clean!G:G)</f>
        <v>0.88</v>
      </c>
      <c r="M121">
        <v>505.12</v>
      </c>
      <c r="N121">
        <v>1498.1400000000003</v>
      </c>
    </row>
    <row r="122" spans="1:14" x14ac:dyDescent="0.25">
      <c r="A122" s="3">
        <v>10573</v>
      </c>
      <c r="B122" s="4">
        <v>44896</v>
      </c>
      <c r="C122" t="s">
        <v>14</v>
      </c>
      <c r="D122" s="24">
        <v>2.95</v>
      </c>
      <c r="E122" s="3">
        <v>678</v>
      </c>
      <c r="F122" s="3">
        <v>2000.1000000000001</v>
      </c>
      <c r="G122" s="3" t="s">
        <v>49</v>
      </c>
      <c r="H122" s="3" t="s">
        <v>53</v>
      </c>
      <c r="I122" t="s">
        <v>28</v>
      </c>
      <c r="J122" t="e" vm="9">
        <v>#VALUE!</v>
      </c>
      <c r="K122" t="e" vm="10">
        <v>#VALUE!</v>
      </c>
      <c r="L122">
        <f>_xlfn.XLOOKUP(Table[[#This Row],[Product]],Clean!D:D,Clean!G:G)</f>
        <v>0.47</v>
      </c>
      <c r="M122">
        <v>318.65999999999997</v>
      </c>
      <c r="N122">
        <v>1681.44</v>
      </c>
    </row>
    <row r="123" spans="1:14" x14ac:dyDescent="0.25">
      <c r="A123" s="3">
        <v>10574</v>
      </c>
      <c r="B123" s="4">
        <v>44896</v>
      </c>
      <c r="C123" t="s">
        <v>17</v>
      </c>
      <c r="D123" s="24">
        <v>4.99</v>
      </c>
      <c r="E123" s="3">
        <v>201</v>
      </c>
      <c r="F123" s="3">
        <v>1002.99</v>
      </c>
      <c r="G123" s="3" t="s">
        <v>49</v>
      </c>
      <c r="H123" s="3" t="s">
        <v>53</v>
      </c>
      <c r="I123" t="s">
        <v>28</v>
      </c>
      <c r="J123" t="e" vm="9">
        <v>#VALUE!</v>
      </c>
      <c r="K123" t="e" vm="10">
        <v>#VALUE!</v>
      </c>
      <c r="L123">
        <f>_xlfn.XLOOKUP(Table[[#This Row],[Product]],Clean!D:D,Clean!G:G)</f>
        <v>2.25</v>
      </c>
      <c r="M123">
        <v>452.25</v>
      </c>
      <c r="N123">
        <v>550.74</v>
      </c>
    </row>
    <row r="124" spans="1:14" x14ac:dyDescent="0.25">
      <c r="A124" s="3">
        <v>10575</v>
      </c>
      <c r="B124" s="4">
        <v>44897</v>
      </c>
      <c r="C124" t="s">
        <v>21</v>
      </c>
      <c r="D124" s="24">
        <v>12.99</v>
      </c>
      <c r="E124" s="3">
        <v>524</v>
      </c>
      <c r="F124" s="3">
        <v>6806.76</v>
      </c>
      <c r="G124" s="3" t="s">
        <v>49</v>
      </c>
      <c r="H124" s="3" t="s">
        <v>53</v>
      </c>
      <c r="I124" t="s">
        <v>28</v>
      </c>
      <c r="J124" t="e" vm="9">
        <v>#VALUE!</v>
      </c>
      <c r="K124" t="e" vm="10">
        <v>#VALUE!</v>
      </c>
      <c r="L124">
        <f>_xlfn.XLOOKUP(Table[[#This Row],[Product]],Clean!D:D,Clean!G:G)</f>
        <v>4.32</v>
      </c>
      <c r="M124">
        <v>2263.6800000000003</v>
      </c>
      <c r="N124">
        <v>4543.08</v>
      </c>
    </row>
    <row r="125" spans="1:14" x14ac:dyDescent="0.25">
      <c r="A125" s="3">
        <v>10576</v>
      </c>
      <c r="B125" s="4">
        <v>44897</v>
      </c>
      <c r="C125" t="s">
        <v>25</v>
      </c>
      <c r="D125" s="24">
        <v>9.9499999999999993</v>
      </c>
      <c r="E125" s="3">
        <v>202</v>
      </c>
      <c r="F125" s="3">
        <v>2009.8999999999999</v>
      </c>
      <c r="G125" s="3" t="s">
        <v>49</v>
      </c>
      <c r="H125" s="3" t="s">
        <v>53</v>
      </c>
      <c r="I125" t="s">
        <v>28</v>
      </c>
      <c r="J125" t="e" vm="9">
        <v>#VALUE!</v>
      </c>
      <c r="K125" t="e" vm="10">
        <v>#VALUE!</v>
      </c>
      <c r="L125">
        <f>_xlfn.XLOOKUP(Table[[#This Row],[Product]],Clean!D:D,Clean!G:G)</f>
        <v>2.85</v>
      </c>
      <c r="M125">
        <v>575.70000000000005</v>
      </c>
      <c r="N125">
        <v>1434.1999999999998</v>
      </c>
    </row>
    <row r="126" spans="1:14" x14ac:dyDescent="0.25">
      <c r="A126" s="3">
        <v>10577</v>
      </c>
      <c r="B126" s="4">
        <v>44897</v>
      </c>
      <c r="C126" t="s">
        <v>9</v>
      </c>
      <c r="D126" s="24">
        <v>3.49</v>
      </c>
      <c r="E126" s="3">
        <v>631</v>
      </c>
      <c r="F126" s="3">
        <v>2202.19</v>
      </c>
      <c r="G126" s="3" t="s">
        <v>49</v>
      </c>
      <c r="H126" s="3" t="s">
        <v>53</v>
      </c>
      <c r="I126" t="s">
        <v>28</v>
      </c>
      <c r="J126" t="e" vm="9">
        <v>#VALUE!</v>
      </c>
      <c r="K126" t="e" vm="10">
        <v>#VALUE!</v>
      </c>
      <c r="L126">
        <f>_xlfn.XLOOKUP(Table[[#This Row],[Product]],Clean!D:D,Clean!G:G)</f>
        <v>0.88</v>
      </c>
      <c r="M126">
        <v>555.28</v>
      </c>
      <c r="N126">
        <v>1646.91</v>
      </c>
    </row>
    <row r="127" spans="1:14" x14ac:dyDescent="0.25">
      <c r="A127" s="3">
        <v>10578</v>
      </c>
      <c r="B127" s="4">
        <v>44897</v>
      </c>
      <c r="C127" t="s">
        <v>14</v>
      </c>
      <c r="D127" s="24">
        <v>2.95</v>
      </c>
      <c r="E127" s="3">
        <v>678</v>
      </c>
      <c r="F127" s="3">
        <v>2000.1000000000001</v>
      </c>
      <c r="G127" s="3" t="s">
        <v>49</v>
      </c>
      <c r="H127" s="3" t="s">
        <v>53</v>
      </c>
      <c r="I127" t="s">
        <v>28</v>
      </c>
      <c r="J127" t="e" vm="9">
        <v>#VALUE!</v>
      </c>
      <c r="K127" t="e" vm="10">
        <v>#VALUE!</v>
      </c>
      <c r="L127">
        <f>_xlfn.XLOOKUP(Table[[#This Row],[Product]],Clean!D:D,Clean!G:G)</f>
        <v>0.47</v>
      </c>
      <c r="M127">
        <v>318.65999999999997</v>
      </c>
      <c r="N127">
        <v>1681.44</v>
      </c>
    </row>
    <row r="128" spans="1:14" x14ac:dyDescent="0.25">
      <c r="A128" s="3">
        <v>10579</v>
      </c>
      <c r="B128" s="4">
        <v>44897</v>
      </c>
      <c r="C128" t="s">
        <v>17</v>
      </c>
      <c r="D128" s="24">
        <v>4.99</v>
      </c>
      <c r="E128" s="3">
        <v>201</v>
      </c>
      <c r="F128" s="3">
        <v>1002.99</v>
      </c>
      <c r="G128" s="3" t="s">
        <v>49</v>
      </c>
      <c r="H128" s="3" t="s">
        <v>53</v>
      </c>
      <c r="I128" t="s">
        <v>28</v>
      </c>
      <c r="J128" t="e" vm="9">
        <v>#VALUE!</v>
      </c>
      <c r="K128" t="e" vm="10">
        <v>#VALUE!</v>
      </c>
      <c r="L128">
        <f>_xlfn.XLOOKUP(Table[[#This Row],[Product]],Clean!D:D,Clean!G:G)</f>
        <v>2.25</v>
      </c>
      <c r="M128">
        <v>452.25</v>
      </c>
      <c r="N128">
        <v>550.74</v>
      </c>
    </row>
    <row r="129" spans="1:14" x14ac:dyDescent="0.25">
      <c r="A129" s="3">
        <v>10580</v>
      </c>
      <c r="B129" s="4">
        <v>44898</v>
      </c>
      <c r="C129" t="s">
        <v>21</v>
      </c>
      <c r="D129" s="24">
        <v>12.99</v>
      </c>
      <c r="E129" s="3">
        <v>524</v>
      </c>
      <c r="F129" s="3">
        <v>6806.76</v>
      </c>
      <c r="G129" s="3" t="s">
        <v>49</v>
      </c>
      <c r="H129" s="3" t="s">
        <v>53</v>
      </c>
      <c r="I129" t="s">
        <v>28</v>
      </c>
      <c r="J129" t="e" vm="9">
        <v>#VALUE!</v>
      </c>
      <c r="K129" t="e" vm="10">
        <v>#VALUE!</v>
      </c>
      <c r="L129">
        <f>_xlfn.XLOOKUP(Table[[#This Row],[Product]],Clean!D:D,Clean!G:G)</f>
        <v>4.32</v>
      </c>
      <c r="M129">
        <v>2263.6800000000003</v>
      </c>
      <c r="N129">
        <v>4543.08</v>
      </c>
    </row>
    <row r="130" spans="1:14" x14ac:dyDescent="0.25">
      <c r="A130" s="3">
        <v>10581</v>
      </c>
      <c r="B130" s="4">
        <v>44898</v>
      </c>
      <c r="C130" t="s">
        <v>25</v>
      </c>
      <c r="D130" s="24">
        <v>9.9499999999999993</v>
      </c>
      <c r="E130" s="3">
        <v>202</v>
      </c>
      <c r="F130" s="3">
        <v>2009.8999999999999</v>
      </c>
      <c r="G130" s="3" t="s">
        <v>49</v>
      </c>
      <c r="H130" s="3" t="s">
        <v>53</v>
      </c>
      <c r="I130" t="s">
        <v>28</v>
      </c>
      <c r="J130" t="e" vm="9">
        <v>#VALUE!</v>
      </c>
      <c r="K130" t="e" vm="10">
        <v>#VALUE!</v>
      </c>
      <c r="L130">
        <f>_xlfn.XLOOKUP(Table[[#This Row],[Product]],Clean!D:D,Clean!G:G)</f>
        <v>2.85</v>
      </c>
      <c r="M130">
        <v>575.70000000000005</v>
      </c>
      <c r="N130">
        <v>1434.1999999999998</v>
      </c>
    </row>
    <row r="131" spans="1:14" x14ac:dyDescent="0.25">
      <c r="A131" s="3">
        <v>10582</v>
      </c>
      <c r="B131" s="4">
        <v>44898</v>
      </c>
      <c r="C131" t="s">
        <v>9</v>
      </c>
      <c r="D131" s="24">
        <v>3.49</v>
      </c>
      <c r="E131" s="3">
        <v>631</v>
      </c>
      <c r="F131" s="3">
        <v>2202.19</v>
      </c>
      <c r="G131" s="3" t="s">
        <v>49</v>
      </c>
      <c r="H131" s="3" t="s">
        <v>53</v>
      </c>
      <c r="I131" t="s">
        <v>38</v>
      </c>
      <c r="J131" t="e" vm="5">
        <v>#VALUE!</v>
      </c>
      <c r="K131" t="e" vm="4">
        <v>#VALUE!</v>
      </c>
      <c r="L131">
        <f>_xlfn.XLOOKUP(Table[[#This Row],[Product]],Clean!D:D,Clean!G:G)</f>
        <v>0.88</v>
      </c>
      <c r="M131">
        <v>555.28</v>
      </c>
      <c r="N131">
        <v>1646.91</v>
      </c>
    </row>
    <row r="132" spans="1:14" x14ac:dyDescent="0.25">
      <c r="A132" s="3">
        <v>10583</v>
      </c>
      <c r="B132" s="4">
        <v>44898</v>
      </c>
      <c r="C132" t="s">
        <v>14</v>
      </c>
      <c r="D132" s="24">
        <v>2.95</v>
      </c>
      <c r="E132" s="3">
        <v>678</v>
      </c>
      <c r="F132" s="3">
        <v>2000.1000000000001</v>
      </c>
      <c r="G132" s="3" t="s">
        <v>49</v>
      </c>
      <c r="H132" s="3" t="s">
        <v>53</v>
      </c>
      <c r="I132" t="s">
        <v>38</v>
      </c>
      <c r="J132" t="e" vm="5">
        <v>#VALUE!</v>
      </c>
      <c r="K132" t="e" vm="4">
        <v>#VALUE!</v>
      </c>
      <c r="L132">
        <f>_xlfn.XLOOKUP(Table[[#This Row],[Product]],Clean!D:D,Clean!G:G)</f>
        <v>0.47</v>
      </c>
      <c r="M132">
        <v>318.65999999999997</v>
      </c>
      <c r="N132">
        <v>1681.44</v>
      </c>
    </row>
    <row r="133" spans="1:14" x14ac:dyDescent="0.25">
      <c r="A133" s="3">
        <v>10584</v>
      </c>
      <c r="B133" s="4">
        <v>44898</v>
      </c>
      <c r="C133" t="s">
        <v>17</v>
      </c>
      <c r="D133" s="24">
        <v>4.99</v>
      </c>
      <c r="E133" s="3">
        <v>201</v>
      </c>
      <c r="F133" s="3">
        <v>1002.99</v>
      </c>
      <c r="G133" s="3" t="s">
        <v>49</v>
      </c>
      <c r="H133" s="3" t="s">
        <v>53</v>
      </c>
      <c r="I133" t="s">
        <v>38</v>
      </c>
      <c r="J133" t="e" vm="5">
        <v>#VALUE!</v>
      </c>
      <c r="K133" t="e" vm="4">
        <v>#VALUE!</v>
      </c>
      <c r="L133">
        <f>_xlfn.XLOOKUP(Table[[#This Row],[Product]],Clean!D:D,Clean!G:G)</f>
        <v>2.25</v>
      </c>
      <c r="M133">
        <v>452.25</v>
      </c>
      <c r="N133">
        <v>550.74</v>
      </c>
    </row>
    <row r="134" spans="1:14" x14ac:dyDescent="0.25">
      <c r="A134" s="3">
        <v>10585</v>
      </c>
      <c r="B134" s="4">
        <v>44899</v>
      </c>
      <c r="C134" t="s">
        <v>21</v>
      </c>
      <c r="D134" s="24">
        <v>12.99</v>
      </c>
      <c r="E134" s="3">
        <v>539</v>
      </c>
      <c r="F134" s="3">
        <v>7001.61</v>
      </c>
      <c r="G134" s="3" t="s">
        <v>49</v>
      </c>
      <c r="H134" s="3" t="s">
        <v>53</v>
      </c>
      <c r="I134" t="s">
        <v>38</v>
      </c>
      <c r="J134" t="e" vm="5">
        <v>#VALUE!</v>
      </c>
      <c r="K134" t="e" vm="4">
        <v>#VALUE!</v>
      </c>
      <c r="L134">
        <f>_xlfn.XLOOKUP(Table[[#This Row],[Product]],Clean!D:D,Clean!G:G)</f>
        <v>4.32</v>
      </c>
      <c r="M134">
        <v>2328.48</v>
      </c>
      <c r="N134">
        <v>4673.1299999999992</v>
      </c>
    </row>
    <row r="135" spans="1:14" x14ac:dyDescent="0.25">
      <c r="A135" s="3">
        <v>10586</v>
      </c>
      <c r="B135" s="4">
        <v>44899</v>
      </c>
      <c r="C135" t="s">
        <v>25</v>
      </c>
      <c r="D135" s="24">
        <v>9.9499999999999993</v>
      </c>
      <c r="E135" s="3">
        <v>202</v>
      </c>
      <c r="F135" s="3">
        <v>2009.8999999999999</v>
      </c>
      <c r="G135" s="3" t="s">
        <v>49</v>
      </c>
      <c r="H135" s="3" t="s">
        <v>53</v>
      </c>
      <c r="I135" t="s">
        <v>38</v>
      </c>
      <c r="J135" t="e" vm="5">
        <v>#VALUE!</v>
      </c>
      <c r="K135" t="e" vm="4">
        <v>#VALUE!</v>
      </c>
      <c r="L135">
        <f>_xlfn.XLOOKUP(Table[[#This Row],[Product]],Clean!D:D,Clean!G:G)</f>
        <v>2.85</v>
      </c>
      <c r="M135">
        <v>575.70000000000005</v>
      </c>
      <c r="N135">
        <v>1434.1999999999998</v>
      </c>
    </row>
    <row r="136" spans="1:14" x14ac:dyDescent="0.25">
      <c r="A136" s="3">
        <v>10590</v>
      </c>
      <c r="B136" s="4">
        <v>44900</v>
      </c>
      <c r="C136" t="s">
        <v>21</v>
      </c>
      <c r="D136" s="24">
        <v>12.99</v>
      </c>
      <c r="E136" s="3">
        <v>555</v>
      </c>
      <c r="F136" s="3">
        <v>7209.45</v>
      </c>
      <c r="G136" s="3" t="s">
        <v>49</v>
      </c>
      <c r="H136" s="3" t="s">
        <v>53</v>
      </c>
      <c r="I136" t="s">
        <v>38</v>
      </c>
      <c r="J136" t="e" vm="5">
        <v>#VALUE!</v>
      </c>
      <c r="K136" t="e" vm="4">
        <v>#VALUE!</v>
      </c>
      <c r="L136">
        <f>_xlfn.XLOOKUP(Table[[#This Row],[Product]],Clean!D:D,Clean!G:G)</f>
        <v>4.32</v>
      </c>
      <c r="M136">
        <v>2397.6000000000004</v>
      </c>
      <c r="N136">
        <v>4811.8499999999995</v>
      </c>
    </row>
    <row r="137" spans="1:14" x14ac:dyDescent="0.25">
      <c r="A137" s="3">
        <v>10591</v>
      </c>
      <c r="B137" s="4">
        <v>44900</v>
      </c>
      <c r="C137" t="s">
        <v>25</v>
      </c>
      <c r="D137" s="24">
        <v>9.9499999999999993</v>
      </c>
      <c r="E137" s="3">
        <v>202</v>
      </c>
      <c r="F137" s="3">
        <v>2009.8999999999999</v>
      </c>
      <c r="G137" s="3" t="s">
        <v>49</v>
      </c>
      <c r="H137" s="3" t="s">
        <v>53</v>
      </c>
      <c r="I137" t="s">
        <v>38</v>
      </c>
      <c r="J137" t="e" vm="5">
        <v>#VALUE!</v>
      </c>
      <c r="K137" t="e" vm="4">
        <v>#VALUE!</v>
      </c>
      <c r="L137">
        <f>_xlfn.XLOOKUP(Table[[#This Row],[Product]],Clean!D:D,Clean!G:G)</f>
        <v>2.85</v>
      </c>
      <c r="M137">
        <v>575.70000000000005</v>
      </c>
      <c r="N137">
        <v>1434.1999999999998</v>
      </c>
    </row>
    <row r="138" spans="1:14" x14ac:dyDescent="0.25">
      <c r="A138" s="3">
        <v>10592</v>
      </c>
      <c r="B138" s="4">
        <v>44900</v>
      </c>
      <c r="C138" t="s">
        <v>9</v>
      </c>
      <c r="D138" s="24">
        <v>3.49</v>
      </c>
      <c r="E138" s="3">
        <v>574</v>
      </c>
      <c r="F138" s="3">
        <v>2003.2600000000002</v>
      </c>
      <c r="G138" s="3" t="s">
        <v>49</v>
      </c>
      <c r="H138" s="3" t="s">
        <v>53</v>
      </c>
      <c r="I138" t="s">
        <v>38</v>
      </c>
      <c r="J138" t="e" vm="5">
        <v>#VALUE!</v>
      </c>
      <c r="K138" t="e" vm="4">
        <v>#VALUE!</v>
      </c>
      <c r="L138">
        <f>_xlfn.XLOOKUP(Table[[#This Row],[Product]],Clean!D:D,Clean!G:G)</f>
        <v>0.88</v>
      </c>
      <c r="M138">
        <v>505.12</v>
      </c>
      <c r="N138">
        <v>1498.1400000000003</v>
      </c>
    </row>
    <row r="139" spans="1:14" x14ac:dyDescent="0.25">
      <c r="A139" s="3">
        <v>10593</v>
      </c>
      <c r="B139" s="4">
        <v>44900</v>
      </c>
      <c r="C139" t="s">
        <v>14</v>
      </c>
      <c r="D139" s="24">
        <v>2.95</v>
      </c>
      <c r="E139" s="3">
        <v>678</v>
      </c>
      <c r="F139" s="3">
        <v>2000.1000000000001</v>
      </c>
      <c r="G139" s="3" t="s">
        <v>49</v>
      </c>
      <c r="H139" s="3" t="s">
        <v>53</v>
      </c>
      <c r="I139" t="s">
        <v>38</v>
      </c>
      <c r="J139" t="e" vm="5">
        <v>#VALUE!</v>
      </c>
      <c r="K139" t="e" vm="4">
        <v>#VALUE!</v>
      </c>
      <c r="L139">
        <f>_xlfn.XLOOKUP(Table[[#This Row],[Product]],Clean!D:D,Clean!G:G)</f>
        <v>0.47</v>
      </c>
      <c r="M139">
        <v>318.65999999999997</v>
      </c>
      <c r="N139">
        <v>1681.44</v>
      </c>
    </row>
    <row r="140" spans="1:14" x14ac:dyDescent="0.25">
      <c r="A140" s="3">
        <v>10594</v>
      </c>
      <c r="B140" s="4">
        <v>44900</v>
      </c>
      <c r="C140" t="s">
        <v>17</v>
      </c>
      <c r="D140" s="24">
        <v>4.99</v>
      </c>
      <c r="E140" s="3">
        <v>201</v>
      </c>
      <c r="F140" s="3">
        <v>1002.99</v>
      </c>
      <c r="G140" s="3" t="s">
        <v>49</v>
      </c>
      <c r="H140" s="3" t="s">
        <v>53</v>
      </c>
      <c r="I140" t="s">
        <v>38</v>
      </c>
      <c r="J140" t="e" vm="5">
        <v>#VALUE!</v>
      </c>
      <c r="K140" t="e" vm="4">
        <v>#VALUE!</v>
      </c>
      <c r="L140">
        <f>_xlfn.XLOOKUP(Table[[#This Row],[Product]],Clean!D:D,Clean!G:G)</f>
        <v>2.25</v>
      </c>
      <c r="M140">
        <v>452.25</v>
      </c>
      <c r="N140">
        <v>550.74</v>
      </c>
    </row>
    <row r="141" spans="1:14" x14ac:dyDescent="0.25">
      <c r="A141" s="3">
        <v>10595</v>
      </c>
      <c r="B141" s="4">
        <v>44901</v>
      </c>
      <c r="C141" t="s">
        <v>21</v>
      </c>
      <c r="D141" s="24">
        <v>12.99</v>
      </c>
      <c r="E141" s="3">
        <v>539</v>
      </c>
      <c r="F141" s="3">
        <v>7001.61</v>
      </c>
      <c r="G141" s="3" t="s">
        <v>49</v>
      </c>
      <c r="H141" s="3" t="s">
        <v>53</v>
      </c>
      <c r="I141" t="s">
        <v>38</v>
      </c>
      <c r="J141" t="e" vm="5">
        <v>#VALUE!</v>
      </c>
      <c r="K141" t="e" vm="4">
        <v>#VALUE!</v>
      </c>
      <c r="L141">
        <f>_xlfn.XLOOKUP(Table[[#This Row],[Product]],Clean!D:D,Clean!G:G)</f>
        <v>4.32</v>
      </c>
      <c r="M141">
        <v>2328.48</v>
      </c>
      <c r="N141">
        <v>4673.1299999999992</v>
      </c>
    </row>
    <row r="142" spans="1:14" x14ac:dyDescent="0.25">
      <c r="A142" s="3">
        <v>10596</v>
      </c>
      <c r="B142" s="4">
        <v>44901</v>
      </c>
      <c r="C142" t="s">
        <v>25</v>
      </c>
      <c r="D142" s="24">
        <v>9.9499999999999993</v>
      </c>
      <c r="E142" s="3">
        <v>202</v>
      </c>
      <c r="F142" s="3">
        <v>2009.8999999999999</v>
      </c>
      <c r="G142" s="3" t="s">
        <v>49</v>
      </c>
      <c r="H142" s="3" t="s">
        <v>53</v>
      </c>
      <c r="I142" t="s">
        <v>38</v>
      </c>
      <c r="J142" t="e" vm="5">
        <v>#VALUE!</v>
      </c>
      <c r="K142" t="e" vm="4">
        <v>#VALUE!</v>
      </c>
      <c r="L142">
        <f>_xlfn.XLOOKUP(Table[[#This Row],[Product]],Clean!D:D,Clean!G:G)</f>
        <v>2.85</v>
      </c>
      <c r="M142">
        <v>575.70000000000005</v>
      </c>
      <c r="N142">
        <v>1434.1999999999998</v>
      </c>
    </row>
    <row r="143" spans="1:14" x14ac:dyDescent="0.25">
      <c r="A143" s="3">
        <v>10597</v>
      </c>
      <c r="B143" s="4">
        <v>44901</v>
      </c>
      <c r="C143" t="s">
        <v>9</v>
      </c>
      <c r="D143" s="24">
        <v>3.49</v>
      </c>
      <c r="E143" s="3">
        <v>574</v>
      </c>
      <c r="F143" s="3">
        <v>2003.2600000000002</v>
      </c>
      <c r="G143" s="3" t="s">
        <v>49</v>
      </c>
      <c r="H143" s="3" t="s">
        <v>53</v>
      </c>
      <c r="I143" t="s">
        <v>38</v>
      </c>
      <c r="J143" t="e" vm="5">
        <v>#VALUE!</v>
      </c>
      <c r="K143" t="e" vm="4">
        <v>#VALUE!</v>
      </c>
      <c r="L143">
        <f>_xlfn.XLOOKUP(Table[[#This Row],[Product]],Clean!D:D,Clean!G:G)</f>
        <v>0.88</v>
      </c>
      <c r="M143">
        <v>505.12</v>
      </c>
      <c r="N143">
        <v>1498.1400000000003</v>
      </c>
    </row>
    <row r="144" spans="1:14" x14ac:dyDescent="0.25">
      <c r="A144" s="3">
        <v>10598</v>
      </c>
      <c r="B144" s="4">
        <v>44901</v>
      </c>
      <c r="C144" t="s">
        <v>14</v>
      </c>
      <c r="D144" s="24">
        <v>2.95</v>
      </c>
      <c r="E144" s="3">
        <v>678</v>
      </c>
      <c r="F144" s="3">
        <v>2000.1000000000001</v>
      </c>
      <c r="G144" s="3" t="s">
        <v>49</v>
      </c>
      <c r="H144" s="3" t="s">
        <v>53</v>
      </c>
      <c r="I144" t="s">
        <v>38</v>
      </c>
      <c r="J144" t="e" vm="5">
        <v>#VALUE!</v>
      </c>
      <c r="K144" t="e" vm="4">
        <v>#VALUE!</v>
      </c>
      <c r="L144">
        <f>_xlfn.XLOOKUP(Table[[#This Row],[Product]],Clean!D:D,Clean!G:G)</f>
        <v>0.47</v>
      </c>
      <c r="M144">
        <v>318.65999999999997</v>
      </c>
      <c r="N144">
        <v>1681.44</v>
      </c>
    </row>
    <row r="145" spans="1:14" x14ac:dyDescent="0.25">
      <c r="A145" s="3">
        <v>10599</v>
      </c>
      <c r="B145" s="4">
        <v>44901</v>
      </c>
      <c r="C145" t="s">
        <v>17</v>
      </c>
      <c r="D145" s="24">
        <v>4.99</v>
      </c>
      <c r="E145" s="3">
        <v>201</v>
      </c>
      <c r="F145" s="3">
        <v>1002.99</v>
      </c>
      <c r="G145" s="3" t="s">
        <v>49</v>
      </c>
      <c r="H145" s="3" t="s">
        <v>53</v>
      </c>
      <c r="I145" t="s">
        <v>38</v>
      </c>
      <c r="J145" t="e" vm="5">
        <v>#VALUE!</v>
      </c>
      <c r="K145" t="e" vm="4">
        <v>#VALUE!</v>
      </c>
      <c r="L145">
        <f>_xlfn.XLOOKUP(Table[[#This Row],[Product]],Clean!D:D,Clean!G:G)</f>
        <v>2.25</v>
      </c>
      <c r="M145">
        <v>452.25</v>
      </c>
      <c r="N145">
        <v>550.74</v>
      </c>
    </row>
    <row r="146" spans="1:14" x14ac:dyDescent="0.25">
      <c r="A146" s="3">
        <v>10600</v>
      </c>
      <c r="B146" s="4">
        <v>44902</v>
      </c>
      <c r="C146" t="s">
        <v>21</v>
      </c>
      <c r="D146" s="24">
        <v>12.99</v>
      </c>
      <c r="E146" s="3">
        <v>524</v>
      </c>
      <c r="F146" s="3">
        <v>6806.76</v>
      </c>
      <c r="G146" s="3" t="s">
        <v>49</v>
      </c>
      <c r="H146" s="3" t="s">
        <v>53</v>
      </c>
      <c r="I146" t="s">
        <v>38</v>
      </c>
      <c r="J146" t="e" vm="5">
        <v>#VALUE!</v>
      </c>
      <c r="K146" t="e" vm="4">
        <v>#VALUE!</v>
      </c>
      <c r="L146">
        <f>_xlfn.XLOOKUP(Table[[#This Row],[Product]],Clean!D:D,Clean!G:G)</f>
        <v>4.32</v>
      </c>
      <c r="M146">
        <v>2263.6800000000003</v>
      </c>
      <c r="N146">
        <v>4543.08</v>
      </c>
    </row>
    <row r="147" spans="1:14" x14ac:dyDescent="0.25">
      <c r="A147" s="3">
        <v>10601</v>
      </c>
      <c r="B147" s="4">
        <v>44902</v>
      </c>
      <c r="C147" t="s">
        <v>25</v>
      </c>
      <c r="D147" s="24">
        <v>9.9499999999999993</v>
      </c>
      <c r="E147" s="3">
        <v>202</v>
      </c>
      <c r="F147" s="3">
        <v>2009.8999999999999</v>
      </c>
      <c r="G147" s="3" t="s">
        <v>49</v>
      </c>
      <c r="H147" s="3" t="s">
        <v>53</v>
      </c>
      <c r="I147" t="s">
        <v>38</v>
      </c>
      <c r="J147" t="e" vm="5">
        <v>#VALUE!</v>
      </c>
      <c r="K147" t="e" vm="4">
        <v>#VALUE!</v>
      </c>
      <c r="L147">
        <f>_xlfn.XLOOKUP(Table[[#This Row],[Product]],Clean!D:D,Clean!G:G)</f>
        <v>2.85</v>
      </c>
      <c r="M147">
        <v>575.70000000000005</v>
      </c>
      <c r="N147">
        <v>1434.1999999999998</v>
      </c>
    </row>
    <row r="148" spans="1:14" x14ac:dyDescent="0.25">
      <c r="A148" s="3">
        <v>10602</v>
      </c>
      <c r="B148" s="4">
        <v>44902</v>
      </c>
      <c r="C148" t="s">
        <v>9</v>
      </c>
      <c r="D148" s="24">
        <v>3.49</v>
      </c>
      <c r="E148" s="3">
        <v>631</v>
      </c>
      <c r="F148" s="3">
        <v>2202.19</v>
      </c>
      <c r="G148" s="3" t="s">
        <v>49</v>
      </c>
      <c r="H148" s="3" t="s">
        <v>54</v>
      </c>
      <c r="I148" t="s">
        <v>38</v>
      </c>
      <c r="J148" t="e" vm="5">
        <v>#VALUE!</v>
      </c>
      <c r="K148" t="e" vm="4">
        <v>#VALUE!</v>
      </c>
      <c r="L148">
        <f>_xlfn.XLOOKUP(Table[[#This Row],[Product]],Clean!D:D,Clean!G:G)</f>
        <v>0.88</v>
      </c>
      <c r="M148">
        <v>555.28</v>
      </c>
      <c r="N148">
        <v>1646.91</v>
      </c>
    </row>
    <row r="149" spans="1:14" x14ac:dyDescent="0.25">
      <c r="A149" s="3">
        <v>10603</v>
      </c>
      <c r="B149" s="4">
        <v>44902</v>
      </c>
      <c r="C149" t="s">
        <v>14</v>
      </c>
      <c r="D149" s="24">
        <v>2.95</v>
      </c>
      <c r="E149" s="3">
        <v>678</v>
      </c>
      <c r="F149" s="3">
        <v>2000.1000000000001</v>
      </c>
      <c r="G149" s="3" t="s">
        <v>49</v>
      </c>
      <c r="H149" s="3" t="s">
        <v>54</v>
      </c>
      <c r="I149" t="s">
        <v>38</v>
      </c>
      <c r="J149" t="e" vm="5">
        <v>#VALUE!</v>
      </c>
      <c r="K149" t="e" vm="4">
        <v>#VALUE!</v>
      </c>
      <c r="L149">
        <f>_xlfn.XLOOKUP(Table[[#This Row],[Product]],Clean!D:D,Clean!G:G)</f>
        <v>0.47</v>
      </c>
      <c r="M149">
        <v>318.65999999999997</v>
      </c>
      <c r="N149">
        <v>1681.44</v>
      </c>
    </row>
    <row r="150" spans="1:14" x14ac:dyDescent="0.25">
      <c r="A150" s="3">
        <v>10604</v>
      </c>
      <c r="B150" s="4">
        <v>44902</v>
      </c>
      <c r="C150" t="s">
        <v>17</v>
      </c>
      <c r="D150" s="24">
        <v>4.99</v>
      </c>
      <c r="E150" s="3">
        <v>201</v>
      </c>
      <c r="F150" s="3">
        <v>1002.99</v>
      </c>
      <c r="G150" s="3" t="s">
        <v>49</v>
      </c>
      <c r="H150" s="3" t="s">
        <v>54</v>
      </c>
      <c r="I150" t="s">
        <v>38</v>
      </c>
      <c r="J150" t="e" vm="5">
        <v>#VALUE!</v>
      </c>
      <c r="K150" t="e" vm="4">
        <v>#VALUE!</v>
      </c>
      <c r="L150">
        <f>_xlfn.XLOOKUP(Table[[#This Row],[Product]],Clean!D:D,Clean!G:G)</f>
        <v>2.25</v>
      </c>
      <c r="M150">
        <v>452.25</v>
      </c>
      <c r="N150">
        <v>550.74</v>
      </c>
    </row>
    <row r="151" spans="1:14" x14ac:dyDescent="0.25">
      <c r="A151" s="3">
        <v>10605</v>
      </c>
      <c r="B151" s="4">
        <v>44903</v>
      </c>
      <c r="C151" t="s">
        <v>21</v>
      </c>
      <c r="D151" s="24">
        <v>12.99</v>
      </c>
      <c r="E151" s="3">
        <v>539</v>
      </c>
      <c r="F151" s="3">
        <v>7001.61</v>
      </c>
      <c r="G151" s="3" t="s">
        <v>49</v>
      </c>
      <c r="H151" s="3" t="s">
        <v>54</v>
      </c>
      <c r="I151" t="s">
        <v>38</v>
      </c>
      <c r="J151" t="e" vm="5">
        <v>#VALUE!</v>
      </c>
      <c r="K151" t="e" vm="4">
        <v>#VALUE!</v>
      </c>
      <c r="L151">
        <f>_xlfn.XLOOKUP(Table[[#This Row],[Product]],Clean!D:D,Clean!G:G)</f>
        <v>4.32</v>
      </c>
      <c r="M151">
        <v>2328.48</v>
      </c>
      <c r="N151">
        <v>4673.1299999999992</v>
      </c>
    </row>
    <row r="152" spans="1:14" x14ac:dyDescent="0.25">
      <c r="A152" s="3">
        <v>10606</v>
      </c>
      <c r="B152" s="4">
        <v>44903</v>
      </c>
      <c r="C152" t="s">
        <v>25</v>
      </c>
      <c r="D152" s="24">
        <v>9.9499999999999993</v>
      </c>
      <c r="E152" s="3">
        <v>202</v>
      </c>
      <c r="F152" s="3">
        <v>2009.8999999999999</v>
      </c>
      <c r="G152" s="3" t="s">
        <v>49</v>
      </c>
      <c r="H152" s="3" t="s">
        <v>54</v>
      </c>
      <c r="I152" t="s">
        <v>38</v>
      </c>
      <c r="J152" t="e" vm="5">
        <v>#VALUE!</v>
      </c>
      <c r="K152" t="e" vm="4">
        <v>#VALUE!</v>
      </c>
      <c r="L152">
        <f>_xlfn.XLOOKUP(Table[[#This Row],[Product]],Clean!D:D,Clean!G:G)</f>
        <v>2.85</v>
      </c>
      <c r="M152">
        <v>575.70000000000005</v>
      </c>
      <c r="N152">
        <v>1434.1999999999998</v>
      </c>
    </row>
    <row r="153" spans="1:14" x14ac:dyDescent="0.25">
      <c r="A153" s="3">
        <v>10607</v>
      </c>
      <c r="B153" s="4">
        <v>44903</v>
      </c>
      <c r="C153" t="s">
        <v>9</v>
      </c>
      <c r="D153" s="24">
        <v>3.49</v>
      </c>
      <c r="E153" s="3">
        <v>631</v>
      </c>
      <c r="F153" s="3">
        <v>2202.19</v>
      </c>
      <c r="G153" s="3" t="s">
        <v>49</v>
      </c>
      <c r="H153" s="3" t="s">
        <v>54</v>
      </c>
      <c r="I153" t="s">
        <v>38</v>
      </c>
      <c r="J153" t="e" vm="5">
        <v>#VALUE!</v>
      </c>
      <c r="K153" t="e" vm="4">
        <v>#VALUE!</v>
      </c>
      <c r="L153">
        <f>_xlfn.XLOOKUP(Table[[#This Row],[Product]],Clean!D:D,Clean!G:G)</f>
        <v>0.88</v>
      </c>
      <c r="M153">
        <v>555.28</v>
      </c>
      <c r="N153">
        <v>1646.91</v>
      </c>
    </row>
    <row r="154" spans="1:14" x14ac:dyDescent="0.25">
      <c r="A154" s="3">
        <v>10608</v>
      </c>
      <c r="B154" s="4">
        <v>44903</v>
      </c>
      <c r="C154" t="s">
        <v>14</v>
      </c>
      <c r="D154" s="24">
        <v>2.95</v>
      </c>
      <c r="E154" s="3">
        <v>678</v>
      </c>
      <c r="F154" s="3">
        <v>2000.1000000000001</v>
      </c>
      <c r="G154" s="3" t="s">
        <v>49</v>
      </c>
      <c r="H154" s="3" t="s">
        <v>52</v>
      </c>
      <c r="I154" t="s">
        <v>38</v>
      </c>
      <c r="J154" t="e" vm="5">
        <v>#VALUE!</v>
      </c>
      <c r="K154" t="e" vm="4">
        <v>#VALUE!</v>
      </c>
      <c r="L154">
        <f>_xlfn.XLOOKUP(Table[[#This Row],[Product]],Clean!D:D,Clean!G:G)</f>
        <v>0.47</v>
      </c>
      <c r="M154">
        <v>318.65999999999997</v>
      </c>
      <c r="N154">
        <v>1681.44</v>
      </c>
    </row>
    <row r="155" spans="1:14" x14ac:dyDescent="0.25">
      <c r="A155" s="3">
        <v>10609</v>
      </c>
      <c r="B155" s="4">
        <v>44903</v>
      </c>
      <c r="C155" t="s">
        <v>17</v>
      </c>
      <c r="D155" s="24">
        <v>4.99</v>
      </c>
      <c r="E155" s="3">
        <v>201</v>
      </c>
      <c r="F155" s="3">
        <v>1002.99</v>
      </c>
      <c r="G155" s="3" t="s">
        <v>49</v>
      </c>
      <c r="H155" s="3" t="s">
        <v>52</v>
      </c>
      <c r="I155" t="s">
        <v>38</v>
      </c>
      <c r="J155" t="e" vm="5">
        <v>#VALUE!</v>
      </c>
      <c r="K155" t="e" vm="4">
        <v>#VALUE!</v>
      </c>
      <c r="L155">
        <f>_xlfn.XLOOKUP(Table[[#This Row],[Product]],Clean!D:D,Clean!G:G)</f>
        <v>2.25</v>
      </c>
      <c r="M155">
        <v>452.25</v>
      </c>
      <c r="N155">
        <v>550.74</v>
      </c>
    </row>
    <row r="156" spans="1:14" x14ac:dyDescent="0.25">
      <c r="A156" s="3">
        <v>10610</v>
      </c>
      <c r="B156" s="4">
        <v>44904</v>
      </c>
      <c r="C156" t="s">
        <v>21</v>
      </c>
      <c r="D156" s="24">
        <v>12.99</v>
      </c>
      <c r="E156" s="3">
        <v>570</v>
      </c>
      <c r="F156" s="3">
        <v>7404.3</v>
      </c>
      <c r="G156" s="3" t="s">
        <v>49</v>
      </c>
      <c r="H156" s="3" t="s">
        <v>52</v>
      </c>
      <c r="I156" t="s">
        <v>38</v>
      </c>
      <c r="J156" t="e" vm="5">
        <v>#VALUE!</v>
      </c>
      <c r="K156" t="e" vm="4">
        <v>#VALUE!</v>
      </c>
      <c r="L156">
        <f>_xlfn.XLOOKUP(Table[[#This Row],[Product]],Clean!D:D,Clean!G:G)</f>
        <v>4.32</v>
      </c>
      <c r="M156">
        <v>2462.4</v>
      </c>
      <c r="N156">
        <v>4941.8999999999996</v>
      </c>
    </row>
    <row r="157" spans="1:14" x14ac:dyDescent="0.25">
      <c r="A157" s="3">
        <v>10611</v>
      </c>
      <c r="B157" s="4">
        <v>44904</v>
      </c>
      <c r="C157" t="s">
        <v>25</v>
      </c>
      <c r="D157" s="24">
        <v>9.9499999999999993</v>
      </c>
      <c r="E157" s="3">
        <v>202</v>
      </c>
      <c r="F157" s="3">
        <v>2009.8999999999999</v>
      </c>
      <c r="G157" s="3" t="s">
        <v>49</v>
      </c>
      <c r="H157" s="3" t="s">
        <v>52</v>
      </c>
      <c r="I157" t="s">
        <v>38</v>
      </c>
      <c r="J157" t="e" vm="5">
        <v>#VALUE!</v>
      </c>
      <c r="K157" t="e" vm="4">
        <v>#VALUE!</v>
      </c>
      <c r="L157">
        <f>_xlfn.XLOOKUP(Table[[#This Row],[Product]],Clean!D:D,Clean!G:G)</f>
        <v>2.85</v>
      </c>
      <c r="M157">
        <v>575.70000000000005</v>
      </c>
      <c r="N157">
        <v>1434.1999999999998</v>
      </c>
    </row>
    <row r="158" spans="1:14" x14ac:dyDescent="0.25">
      <c r="A158" s="3">
        <v>10612</v>
      </c>
      <c r="B158" s="4">
        <v>44904</v>
      </c>
      <c r="C158" t="s">
        <v>9</v>
      </c>
      <c r="D158" s="24">
        <v>3.49</v>
      </c>
      <c r="E158" s="3">
        <v>631</v>
      </c>
      <c r="F158" s="3">
        <v>2202.19</v>
      </c>
      <c r="G158" s="3" t="s">
        <v>49</v>
      </c>
      <c r="H158" s="3" t="s">
        <v>52</v>
      </c>
      <c r="I158" t="s">
        <v>38</v>
      </c>
      <c r="J158" t="e" vm="5">
        <v>#VALUE!</v>
      </c>
      <c r="K158" t="e" vm="4">
        <v>#VALUE!</v>
      </c>
      <c r="L158">
        <f>_xlfn.XLOOKUP(Table[[#This Row],[Product]],Clean!D:D,Clean!G:G)</f>
        <v>0.88</v>
      </c>
      <c r="M158">
        <v>555.28</v>
      </c>
      <c r="N158">
        <v>1646.91</v>
      </c>
    </row>
    <row r="159" spans="1:14" x14ac:dyDescent="0.25">
      <c r="A159" s="3">
        <v>10613</v>
      </c>
      <c r="B159" s="4">
        <v>44904</v>
      </c>
      <c r="C159" t="s">
        <v>14</v>
      </c>
      <c r="D159" s="24">
        <v>2.95</v>
      </c>
      <c r="E159" s="3">
        <v>678</v>
      </c>
      <c r="F159" s="3">
        <v>2000.1000000000001</v>
      </c>
      <c r="G159" s="3" t="s">
        <v>49</v>
      </c>
      <c r="H159" s="3" t="s">
        <v>52</v>
      </c>
      <c r="I159" t="s">
        <v>38</v>
      </c>
      <c r="J159" t="e" vm="5">
        <v>#VALUE!</v>
      </c>
      <c r="K159" t="e" vm="4">
        <v>#VALUE!</v>
      </c>
      <c r="L159">
        <f>_xlfn.XLOOKUP(Table[[#This Row],[Product]],Clean!D:D,Clean!G:G)</f>
        <v>0.47</v>
      </c>
      <c r="M159">
        <v>318.65999999999997</v>
      </c>
      <c r="N159">
        <v>1681.44</v>
      </c>
    </row>
    <row r="160" spans="1:14" x14ac:dyDescent="0.25">
      <c r="A160" s="3">
        <v>10614</v>
      </c>
      <c r="B160" s="4">
        <v>44904</v>
      </c>
      <c r="C160" t="s">
        <v>17</v>
      </c>
      <c r="D160" s="24">
        <v>4.99</v>
      </c>
      <c r="E160" s="3">
        <v>201</v>
      </c>
      <c r="F160" s="3">
        <v>1002.99</v>
      </c>
      <c r="G160" s="3" t="s">
        <v>49</v>
      </c>
      <c r="H160" s="3" t="s">
        <v>52</v>
      </c>
      <c r="I160" t="s">
        <v>38</v>
      </c>
      <c r="J160" t="e" vm="5">
        <v>#VALUE!</v>
      </c>
      <c r="K160" t="e" vm="4">
        <v>#VALUE!</v>
      </c>
      <c r="L160">
        <f>_xlfn.XLOOKUP(Table[[#This Row],[Product]],Clean!D:D,Clean!G:G)</f>
        <v>2.25</v>
      </c>
      <c r="M160">
        <v>452.25</v>
      </c>
      <c r="N160">
        <v>550.74</v>
      </c>
    </row>
    <row r="161" spans="1:14" x14ac:dyDescent="0.25">
      <c r="A161" s="3">
        <v>10615</v>
      </c>
      <c r="B161" s="4">
        <v>44905</v>
      </c>
      <c r="C161" t="s">
        <v>21</v>
      </c>
      <c r="D161" s="24">
        <v>12.99</v>
      </c>
      <c r="E161" s="3">
        <v>570</v>
      </c>
      <c r="F161" s="3">
        <v>7404.3</v>
      </c>
      <c r="G161" s="3" t="s">
        <v>49</v>
      </c>
      <c r="H161" s="3" t="s">
        <v>52</v>
      </c>
      <c r="I161" t="s">
        <v>38</v>
      </c>
      <c r="J161" t="e" vm="5">
        <v>#VALUE!</v>
      </c>
      <c r="K161" t="e" vm="4">
        <v>#VALUE!</v>
      </c>
      <c r="L161">
        <f>_xlfn.XLOOKUP(Table[[#This Row],[Product]],Clean!D:D,Clean!G:G)</f>
        <v>4.32</v>
      </c>
      <c r="M161">
        <v>2462.4</v>
      </c>
      <c r="N161">
        <v>4941.8999999999996</v>
      </c>
    </row>
    <row r="162" spans="1:14" x14ac:dyDescent="0.25">
      <c r="A162" s="3">
        <v>10616</v>
      </c>
      <c r="B162" s="4">
        <v>44905</v>
      </c>
      <c r="C162" t="s">
        <v>25</v>
      </c>
      <c r="D162" s="24">
        <v>9.9499999999999993</v>
      </c>
      <c r="E162" s="3">
        <v>202</v>
      </c>
      <c r="F162" s="3">
        <v>2009.8999999999999</v>
      </c>
      <c r="G162" s="3" t="s">
        <v>49</v>
      </c>
      <c r="H162" s="3" t="s">
        <v>52</v>
      </c>
      <c r="I162" t="s">
        <v>38</v>
      </c>
      <c r="J162" t="e" vm="5">
        <v>#VALUE!</v>
      </c>
      <c r="K162" t="e" vm="4">
        <v>#VALUE!</v>
      </c>
      <c r="L162">
        <f>_xlfn.XLOOKUP(Table[[#This Row],[Product]],Clean!D:D,Clean!G:G)</f>
        <v>2.85</v>
      </c>
      <c r="M162">
        <v>575.70000000000005</v>
      </c>
      <c r="N162">
        <v>1434.1999999999998</v>
      </c>
    </row>
    <row r="163" spans="1:14" x14ac:dyDescent="0.25">
      <c r="A163" s="3">
        <v>10617</v>
      </c>
      <c r="B163" s="4">
        <v>44905</v>
      </c>
      <c r="C163" t="s">
        <v>9</v>
      </c>
      <c r="D163" s="24">
        <v>3.49</v>
      </c>
      <c r="E163" s="3">
        <v>631</v>
      </c>
      <c r="F163" s="3">
        <v>2202.19</v>
      </c>
      <c r="G163" s="3" t="s">
        <v>49</v>
      </c>
      <c r="H163" s="3" t="s">
        <v>52</v>
      </c>
      <c r="I163" t="s">
        <v>38</v>
      </c>
      <c r="J163" t="e" vm="5">
        <v>#VALUE!</v>
      </c>
      <c r="K163" t="e" vm="4">
        <v>#VALUE!</v>
      </c>
      <c r="L163">
        <f>_xlfn.XLOOKUP(Table[[#This Row],[Product]],Clean!D:D,Clean!G:G)</f>
        <v>0.88</v>
      </c>
      <c r="M163">
        <v>555.28</v>
      </c>
      <c r="N163">
        <v>1646.91</v>
      </c>
    </row>
    <row r="164" spans="1:14" x14ac:dyDescent="0.25">
      <c r="A164" s="3">
        <v>10618</v>
      </c>
      <c r="B164" s="4">
        <v>44905</v>
      </c>
      <c r="C164" t="s">
        <v>14</v>
      </c>
      <c r="D164" s="24">
        <v>2.95</v>
      </c>
      <c r="E164" s="3">
        <v>678</v>
      </c>
      <c r="F164" s="3">
        <v>2000.1000000000001</v>
      </c>
      <c r="G164" s="3" t="s">
        <v>49</v>
      </c>
      <c r="H164" s="3" t="s">
        <v>52</v>
      </c>
      <c r="I164" t="s">
        <v>38</v>
      </c>
      <c r="J164" t="e" vm="5">
        <v>#VALUE!</v>
      </c>
      <c r="K164" t="e" vm="4">
        <v>#VALUE!</v>
      </c>
      <c r="L164">
        <f>_xlfn.XLOOKUP(Table[[#This Row],[Product]],Clean!D:D,Clean!G:G)</f>
        <v>0.47</v>
      </c>
      <c r="M164">
        <v>318.65999999999997</v>
      </c>
      <c r="N164">
        <v>1681.44</v>
      </c>
    </row>
    <row r="165" spans="1:14" x14ac:dyDescent="0.25">
      <c r="A165" s="3">
        <v>10619</v>
      </c>
      <c r="B165" s="4">
        <v>44905</v>
      </c>
      <c r="C165" t="s">
        <v>17</v>
      </c>
      <c r="D165" s="24">
        <v>4.99</v>
      </c>
      <c r="E165" s="3">
        <v>201</v>
      </c>
      <c r="F165" s="3">
        <v>1002.99</v>
      </c>
      <c r="G165" s="3" t="s">
        <v>49</v>
      </c>
      <c r="H165" s="3" t="s">
        <v>52</v>
      </c>
      <c r="I165" t="s">
        <v>38</v>
      </c>
      <c r="J165" t="e" vm="5">
        <v>#VALUE!</v>
      </c>
      <c r="K165" t="e" vm="4">
        <v>#VALUE!</v>
      </c>
      <c r="L165">
        <f>_xlfn.XLOOKUP(Table[[#This Row],[Product]],Clean!D:D,Clean!G:G)</f>
        <v>2.25</v>
      </c>
      <c r="M165">
        <v>452.25</v>
      </c>
      <c r="N165">
        <v>550.74</v>
      </c>
    </row>
    <row r="166" spans="1:14" x14ac:dyDescent="0.25">
      <c r="A166" s="3">
        <v>10620</v>
      </c>
      <c r="B166" s="4">
        <v>44906</v>
      </c>
      <c r="C166" t="s">
        <v>21</v>
      </c>
      <c r="D166" s="24">
        <v>12.99</v>
      </c>
      <c r="E166" s="3">
        <v>586</v>
      </c>
      <c r="F166" s="3">
        <v>7612.14</v>
      </c>
      <c r="G166" s="3" t="s">
        <v>49</v>
      </c>
      <c r="H166" s="3" t="s">
        <v>52</v>
      </c>
      <c r="I166" t="s">
        <v>38</v>
      </c>
      <c r="J166" t="e" vm="5">
        <v>#VALUE!</v>
      </c>
      <c r="K166" t="e" vm="4">
        <v>#VALUE!</v>
      </c>
      <c r="L166">
        <f>_xlfn.XLOOKUP(Table[[#This Row],[Product]],Clean!D:D,Clean!G:G)</f>
        <v>4.32</v>
      </c>
      <c r="M166">
        <v>2531.52</v>
      </c>
      <c r="N166">
        <v>5080.6200000000008</v>
      </c>
    </row>
    <row r="167" spans="1:14" x14ac:dyDescent="0.25">
      <c r="A167" s="3">
        <v>10621</v>
      </c>
      <c r="B167" s="4">
        <v>44906</v>
      </c>
      <c r="C167" t="s">
        <v>25</v>
      </c>
      <c r="D167" s="24">
        <v>9.9499999999999993</v>
      </c>
      <c r="E167" s="3">
        <v>202</v>
      </c>
      <c r="F167" s="3">
        <v>2009.8999999999999</v>
      </c>
      <c r="G167" s="3" t="s">
        <v>49</v>
      </c>
      <c r="H167" s="3" t="s">
        <v>52</v>
      </c>
      <c r="I167" t="s">
        <v>38</v>
      </c>
      <c r="J167" t="e" vm="5">
        <v>#VALUE!</v>
      </c>
      <c r="K167" t="e" vm="4">
        <v>#VALUE!</v>
      </c>
      <c r="L167">
        <f>_xlfn.XLOOKUP(Table[[#This Row],[Product]],Clean!D:D,Clean!G:G)</f>
        <v>2.85</v>
      </c>
      <c r="M167">
        <v>575.70000000000005</v>
      </c>
      <c r="N167">
        <v>1434.1999999999998</v>
      </c>
    </row>
    <row r="168" spans="1:14" x14ac:dyDescent="0.25">
      <c r="A168" s="3">
        <v>10622</v>
      </c>
      <c r="B168" s="4">
        <v>44906</v>
      </c>
      <c r="C168" t="s">
        <v>9</v>
      </c>
      <c r="D168" s="24">
        <v>3.49</v>
      </c>
      <c r="E168" s="3">
        <v>631</v>
      </c>
      <c r="F168" s="3">
        <v>2202.19</v>
      </c>
      <c r="G168" s="3" t="s">
        <v>49</v>
      </c>
      <c r="H168" s="3" t="s">
        <v>52</v>
      </c>
      <c r="I168" t="s">
        <v>38</v>
      </c>
      <c r="J168" t="e" vm="5">
        <v>#VALUE!</v>
      </c>
      <c r="K168" t="e" vm="4">
        <v>#VALUE!</v>
      </c>
      <c r="L168">
        <f>_xlfn.XLOOKUP(Table[[#This Row],[Product]],Clean!D:D,Clean!G:G)</f>
        <v>0.88</v>
      </c>
      <c r="M168">
        <v>555.28</v>
      </c>
      <c r="N168">
        <v>1646.91</v>
      </c>
    </row>
    <row r="169" spans="1:14" x14ac:dyDescent="0.25">
      <c r="A169" s="3">
        <v>10623</v>
      </c>
      <c r="B169" s="4">
        <v>44906</v>
      </c>
      <c r="C169" t="s">
        <v>14</v>
      </c>
      <c r="D169" s="24">
        <v>2.95</v>
      </c>
      <c r="E169" s="3">
        <v>746</v>
      </c>
      <c r="F169" s="3">
        <v>2200.7000000000003</v>
      </c>
      <c r="G169" s="3" t="s">
        <v>49</v>
      </c>
      <c r="H169" s="3" t="s">
        <v>52</v>
      </c>
      <c r="I169" t="s">
        <v>38</v>
      </c>
      <c r="J169" t="e" vm="5">
        <v>#VALUE!</v>
      </c>
      <c r="K169" t="e" vm="4">
        <v>#VALUE!</v>
      </c>
      <c r="L169">
        <f>_xlfn.XLOOKUP(Table[[#This Row],[Product]],Clean!D:D,Clean!G:G)</f>
        <v>0.47</v>
      </c>
      <c r="M169">
        <v>350.62</v>
      </c>
      <c r="N169">
        <v>1850.0800000000004</v>
      </c>
    </row>
    <row r="170" spans="1:14" x14ac:dyDescent="0.25">
      <c r="A170" s="3">
        <v>10624</v>
      </c>
      <c r="B170" s="4">
        <v>44906</v>
      </c>
      <c r="C170" t="s">
        <v>17</v>
      </c>
      <c r="D170" s="24">
        <v>4.99</v>
      </c>
      <c r="E170" s="3">
        <v>201</v>
      </c>
      <c r="F170" s="3">
        <v>1002.99</v>
      </c>
      <c r="G170" s="3" t="s">
        <v>49</v>
      </c>
      <c r="H170" s="3" t="s">
        <v>52</v>
      </c>
      <c r="I170" t="s">
        <v>38</v>
      </c>
      <c r="J170" t="e" vm="5">
        <v>#VALUE!</v>
      </c>
      <c r="K170" t="e" vm="4">
        <v>#VALUE!</v>
      </c>
      <c r="L170">
        <f>_xlfn.XLOOKUP(Table[[#This Row],[Product]],Clean!D:D,Clean!G:G)</f>
        <v>2.25</v>
      </c>
      <c r="M170">
        <v>452.25</v>
      </c>
      <c r="N170">
        <v>550.74</v>
      </c>
    </row>
    <row r="171" spans="1:14" x14ac:dyDescent="0.25">
      <c r="A171" s="3">
        <v>10625</v>
      </c>
      <c r="B171" s="4">
        <v>44907</v>
      </c>
      <c r="C171" t="s">
        <v>21</v>
      </c>
      <c r="D171" s="24">
        <v>12.99</v>
      </c>
      <c r="E171" s="3">
        <v>570</v>
      </c>
      <c r="F171" s="3">
        <v>7404.3</v>
      </c>
      <c r="G171" s="3" t="s">
        <v>49</v>
      </c>
      <c r="H171" s="3" t="s">
        <v>52</v>
      </c>
      <c r="I171" t="s">
        <v>38</v>
      </c>
      <c r="J171" t="e" vm="5">
        <v>#VALUE!</v>
      </c>
      <c r="K171" t="e" vm="4">
        <v>#VALUE!</v>
      </c>
      <c r="L171">
        <f>_xlfn.XLOOKUP(Table[[#This Row],[Product]],Clean!D:D,Clean!G:G)</f>
        <v>4.32</v>
      </c>
      <c r="M171">
        <v>2462.4</v>
      </c>
      <c r="N171">
        <v>4941.8999999999996</v>
      </c>
    </row>
    <row r="172" spans="1:14" x14ac:dyDescent="0.25">
      <c r="A172" s="3">
        <v>10626</v>
      </c>
      <c r="B172" s="4">
        <v>44907</v>
      </c>
      <c r="C172" t="s">
        <v>25</v>
      </c>
      <c r="D172" s="24">
        <v>9.9499999999999993</v>
      </c>
      <c r="E172" s="3">
        <v>202</v>
      </c>
      <c r="F172" s="3">
        <v>2009.8999999999999</v>
      </c>
      <c r="G172" s="3" t="s">
        <v>49</v>
      </c>
      <c r="H172" s="3" t="s">
        <v>52</v>
      </c>
      <c r="I172" t="s">
        <v>38</v>
      </c>
      <c r="J172" t="e" vm="5">
        <v>#VALUE!</v>
      </c>
      <c r="K172" t="e" vm="4">
        <v>#VALUE!</v>
      </c>
      <c r="L172">
        <f>_xlfn.XLOOKUP(Table[[#This Row],[Product]],Clean!D:D,Clean!G:G)</f>
        <v>2.85</v>
      </c>
      <c r="M172">
        <v>575.70000000000005</v>
      </c>
      <c r="N172">
        <v>1434.1999999999998</v>
      </c>
    </row>
    <row r="173" spans="1:14" x14ac:dyDescent="0.25">
      <c r="A173" s="3">
        <v>10627</v>
      </c>
      <c r="B173" s="4">
        <v>44907</v>
      </c>
      <c r="C173" t="s">
        <v>9</v>
      </c>
      <c r="D173" s="24">
        <v>3.49</v>
      </c>
      <c r="E173" s="3">
        <v>631</v>
      </c>
      <c r="F173" s="3">
        <v>2202.19</v>
      </c>
      <c r="G173" s="3" t="s">
        <v>49</v>
      </c>
      <c r="H173" s="3" t="s">
        <v>52</v>
      </c>
      <c r="I173" t="s">
        <v>38</v>
      </c>
      <c r="J173" t="e" vm="5">
        <v>#VALUE!</v>
      </c>
      <c r="K173" t="e" vm="4">
        <v>#VALUE!</v>
      </c>
      <c r="L173">
        <f>_xlfn.XLOOKUP(Table[[#This Row],[Product]],Clean!D:D,Clean!G:G)</f>
        <v>0.88</v>
      </c>
      <c r="M173">
        <v>555.28</v>
      </c>
      <c r="N173">
        <v>1646.91</v>
      </c>
    </row>
    <row r="174" spans="1:14" x14ac:dyDescent="0.25">
      <c r="A174" s="3">
        <v>10628</v>
      </c>
      <c r="B174" s="4">
        <v>44907</v>
      </c>
      <c r="C174" t="s">
        <v>14</v>
      </c>
      <c r="D174" s="24">
        <v>2.95</v>
      </c>
      <c r="E174" s="3">
        <v>678</v>
      </c>
      <c r="F174" s="3">
        <v>2000.1000000000001</v>
      </c>
      <c r="G174" s="3" t="s">
        <v>49</v>
      </c>
      <c r="H174" s="3" t="s">
        <v>52</v>
      </c>
      <c r="I174" t="s">
        <v>35</v>
      </c>
      <c r="J174" t="e" vm="3">
        <v>#VALUE!</v>
      </c>
      <c r="K174" t="e" vm="2">
        <v>#VALUE!</v>
      </c>
      <c r="L174">
        <f>_xlfn.XLOOKUP(Table[[#This Row],[Product]],Clean!D:D,Clean!G:G)</f>
        <v>0.47</v>
      </c>
      <c r="M174">
        <v>318.65999999999997</v>
      </c>
      <c r="N174">
        <v>1681.44</v>
      </c>
    </row>
    <row r="175" spans="1:14" x14ac:dyDescent="0.25">
      <c r="A175" s="3">
        <v>10629</v>
      </c>
      <c r="B175" s="4">
        <v>44907</v>
      </c>
      <c r="C175" t="s">
        <v>17</v>
      </c>
      <c r="D175" s="24">
        <v>4.99</v>
      </c>
      <c r="E175" s="3">
        <v>201</v>
      </c>
      <c r="F175" s="3">
        <v>1002.99</v>
      </c>
      <c r="G175" s="3" t="s">
        <v>49</v>
      </c>
      <c r="H175" s="3" t="s">
        <v>52</v>
      </c>
      <c r="I175" t="s">
        <v>35</v>
      </c>
      <c r="J175" t="e" vm="3">
        <v>#VALUE!</v>
      </c>
      <c r="K175" t="e" vm="2">
        <v>#VALUE!</v>
      </c>
      <c r="L175">
        <f>_xlfn.XLOOKUP(Table[[#This Row],[Product]],Clean!D:D,Clean!G:G)</f>
        <v>2.25</v>
      </c>
      <c r="M175">
        <v>452.25</v>
      </c>
      <c r="N175">
        <v>550.74</v>
      </c>
    </row>
    <row r="176" spans="1:14" x14ac:dyDescent="0.25">
      <c r="A176" s="3">
        <v>10630</v>
      </c>
      <c r="B176" s="4">
        <v>44908</v>
      </c>
      <c r="C176" t="s">
        <v>21</v>
      </c>
      <c r="D176" s="24">
        <v>12.99</v>
      </c>
      <c r="E176" s="3">
        <v>570</v>
      </c>
      <c r="F176" s="3">
        <v>7404.3</v>
      </c>
      <c r="G176" s="3" t="s">
        <v>49</v>
      </c>
      <c r="H176" s="3" t="s">
        <v>54</v>
      </c>
      <c r="I176" t="s">
        <v>35</v>
      </c>
      <c r="J176" t="e" vm="3">
        <v>#VALUE!</v>
      </c>
      <c r="K176" t="e" vm="2">
        <v>#VALUE!</v>
      </c>
      <c r="L176">
        <f>_xlfn.XLOOKUP(Table[[#This Row],[Product]],Clean!D:D,Clean!G:G)</f>
        <v>4.32</v>
      </c>
      <c r="M176">
        <v>2462.4</v>
      </c>
      <c r="N176">
        <v>4941.8999999999996</v>
      </c>
    </row>
    <row r="177" spans="1:14" x14ac:dyDescent="0.25">
      <c r="A177" s="3">
        <v>10631</v>
      </c>
      <c r="B177" s="4">
        <v>44908</v>
      </c>
      <c r="C177" t="s">
        <v>25</v>
      </c>
      <c r="D177" s="24">
        <v>9.9499999999999993</v>
      </c>
      <c r="E177" s="3">
        <v>202</v>
      </c>
      <c r="F177" s="3">
        <v>2009.8999999999999</v>
      </c>
      <c r="G177" s="3" t="s">
        <v>49</v>
      </c>
      <c r="H177" s="3" t="s">
        <v>52</v>
      </c>
      <c r="I177" t="s">
        <v>35</v>
      </c>
      <c r="J177" t="e" vm="3">
        <v>#VALUE!</v>
      </c>
      <c r="K177" t="e" vm="2">
        <v>#VALUE!</v>
      </c>
      <c r="L177">
        <f>_xlfn.XLOOKUP(Table[[#This Row],[Product]],Clean!D:D,Clean!G:G)</f>
        <v>2.85</v>
      </c>
      <c r="M177">
        <v>575.70000000000005</v>
      </c>
      <c r="N177">
        <v>1434.1999999999998</v>
      </c>
    </row>
    <row r="178" spans="1:14" x14ac:dyDescent="0.25">
      <c r="A178" s="3">
        <v>10632</v>
      </c>
      <c r="B178" s="4">
        <v>44908</v>
      </c>
      <c r="C178" t="s">
        <v>9</v>
      </c>
      <c r="D178" s="24">
        <v>3.49</v>
      </c>
      <c r="E178" s="3">
        <v>631</v>
      </c>
      <c r="F178" s="3">
        <v>2202.19</v>
      </c>
      <c r="G178" s="3" t="s">
        <v>49</v>
      </c>
      <c r="H178" s="3" t="s">
        <v>52</v>
      </c>
      <c r="I178" t="s">
        <v>35</v>
      </c>
      <c r="J178" t="e" vm="3">
        <v>#VALUE!</v>
      </c>
      <c r="K178" t="e" vm="2">
        <v>#VALUE!</v>
      </c>
      <c r="L178">
        <f>_xlfn.XLOOKUP(Table[[#This Row],[Product]],Clean!D:D,Clean!G:G)</f>
        <v>0.88</v>
      </c>
      <c r="M178">
        <v>555.28</v>
      </c>
      <c r="N178">
        <v>1646.91</v>
      </c>
    </row>
    <row r="179" spans="1:14" x14ac:dyDescent="0.25">
      <c r="A179" s="3">
        <v>10633</v>
      </c>
      <c r="B179" s="4">
        <v>44908</v>
      </c>
      <c r="C179" t="s">
        <v>14</v>
      </c>
      <c r="D179" s="24">
        <v>2.95</v>
      </c>
      <c r="E179" s="3">
        <v>678</v>
      </c>
      <c r="F179" s="3">
        <v>2000.1000000000001</v>
      </c>
      <c r="G179" s="3" t="s">
        <v>49</v>
      </c>
      <c r="H179" s="3" t="s">
        <v>52</v>
      </c>
      <c r="I179" t="s">
        <v>35</v>
      </c>
      <c r="J179" t="e" vm="3">
        <v>#VALUE!</v>
      </c>
      <c r="K179" t="e" vm="2">
        <v>#VALUE!</v>
      </c>
      <c r="L179">
        <f>_xlfn.XLOOKUP(Table[[#This Row],[Product]],Clean!D:D,Clean!G:G)</f>
        <v>0.47</v>
      </c>
      <c r="M179">
        <v>318.65999999999997</v>
      </c>
      <c r="N179">
        <v>1681.44</v>
      </c>
    </row>
    <row r="180" spans="1:14" x14ac:dyDescent="0.25">
      <c r="A180" s="3">
        <v>10634</v>
      </c>
      <c r="B180" s="4">
        <v>44908</v>
      </c>
      <c r="C180" t="s">
        <v>17</v>
      </c>
      <c r="D180" s="24">
        <v>4.99</v>
      </c>
      <c r="E180" s="3">
        <v>201</v>
      </c>
      <c r="F180" s="3">
        <v>1002.99</v>
      </c>
      <c r="G180" s="3" t="s">
        <v>49</v>
      </c>
      <c r="H180" s="3" t="s">
        <v>52</v>
      </c>
      <c r="I180" t="s">
        <v>35</v>
      </c>
      <c r="J180" t="e" vm="3">
        <v>#VALUE!</v>
      </c>
      <c r="K180" t="e" vm="2">
        <v>#VALUE!</v>
      </c>
      <c r="L180">
        <f>_xlfn.XLOOKUP(Table[[#This Row],[Product]],Clean!D:D,Clean!G:G)</f>
        <v>2.25</v>
      </c>
      <c r="M180">
        <v>452.25</v>
      </c>
      <c r="N180">
        <v>550.74</v>
      </c>
    </row>
    <row r="181" spans="1:14" x14ac:dyDescent="0.25">
      <c r="A181" s="3">
        <v>10635</v>
      </c>
      <c r="B181" s="4">
        <v>44909</v>
      </c>
      <c r="C181" t="s">
        <v>21</v>
      </c>
      <c r="D181" s="24">
        <v>12.99</v>
      </c>
      <c r="E181" s="3">
        <v>555</v>
      </c>
      <c r="F181" s="3">
        <v>7209.45</v>
      </c>
      <c r="G181" s="3" t="s">
        <v>49</v>
      </c>
      <c r="H181" s="3" t="s">
        <v>52</v>
      </c>
      <c r="I181" t="s">
        <v>35</v>
      </c>
      <c r="J181" t="e" vm="3">
        <v>#VALUE!</v>
      </c>
      <c r="K181" t="e" vm="2">
        <v>#VALUE!</v>
      </c>
      <c r="L181">
        <f>_xlfn.XLOOKUP(Table[[#This Row],[Product]],Clean!D:D,Clean!G:G)</f>
        <v>4.32</v>
      </c>
      <c r="M181">
        <v>2397.6000000000004</v>
      </c>
      <c r="N181">
        <v>4811.8499999999995</v>
      </c>
    </row>
    <row r="182" spans="1:14" x14ac:dyDescent="0.25">
      <c r="A182" s="3">
        <v>10636</v>
      </c>
      <c r="B182" s="4">
        <v>44909</v>
      </c>
      <c r="C182" t="s">
        <v>25</v>
      </c>
      <c r="D182" s="24">
        <v>9.9499999999999993</v>
      </c>
      <c r="E182" s="3">
        <v>222</v>
      </c>
      <c r="F182" s="3">
        <v>2208.8999999999996</v>
      </c>
      <c r="G182" s="3" t="s">
        <v>49</v>
      </c>
      <c r="H182" s="3" t="s">
        <v>52</v>
      </c>
      <c r="I182" t="s">
        <v>35</v>
      </c>
      <c r="J182" t="e" vm="3">
        <v>#VALUE!</v>
      </c>
      <c r="K182" t="e" vm="2">
        <v>#VALUE!</v>
      </c>
      <c r="L182">
        <f>_xlfn.XLOOKUP(Table[[#This Row],[Product]],Clean!D:D,Clean!G:G)</f>
        <v>2.85</v>
      </c>
      <c r="M182">
        <v>632.70000000000005</v>
      </c>
      <c r="N182">
        <v>1576.1999999999996</v>
      </c>
    </row>
    <row r="183" spans="1:14" x14ac:dyDescent="0.25">
      <c r="A183" s="3">
        <v>10637</v>
      </c>
      <c r="B183" s="4">
        <v>44909</v>
      </c>
      <c r="C183" t="s">
        <v>9</v>
      </c>
      <c r="D183" s="24">
        <v>3.49</v>
      </c>
      <c r="E183" s="3">
        <v>631</v>
      </c>
      <c r="F183" s="3">
        <v>2202.19</v>
      </c>
      <c r="G183" s="3" t="s">
        <v>49</v>
      </c>
      <c r="H183" s="3" t="s">
        <v>52</v>
      </c>
      <c r="I183" t="s">
        <v>35</v>
      </c>
      <c r="J183" t="e" vm="3">
        <v>#VALUE!</v>
      </c>
      <c r="K183" t="e" vm="2">
        <v>#VALUE!</v>
      </c>
      <c r="L183">
        <f>_xlfn.XLOOKUP(Table[[#This Row],[Product]],Clean!D:D,Clean!G:G)</f>
        <v>0.88</v>
      </c>
      <c r="M183">
        <v>555.28</v>
      </c>
      <c r="N183">
        <v>1646.91</v>
      </c>
    </row>
    <row r="184" spans="1:14" x14ac:dyDescent="0.25">
      <c r="A184" s="3">
        <v>10638</v>
      </c>
      <c r="B184" s="4">
        <v>44909</v>
      </c>
      <c r="C184" t="s">
        <v>14</v>
      </c>
      <c r="D184" s="24">
        <v>2.95</v>
      </c>
      <c r="E184" s="3">
        <v>678</v>
      </c>
      <c r="F184" s="3">
        <v>2000.1000000000001</v>
      </c>
      <c r="G184" s="3" t="s">
        <v>49</v>
      </c>
      <c r="H184" s="3" t="s">
        <v>52</v>
      </c>
      <c r="I184" t="s">
        <v>35</v>
      </c>
      <c r="J184" t="e" vm="3">
        <v>#VALUE!</v>
      </c>
      <c r="K184" t="e" vm="2">
        <v>#VALUE!</v>
      </c>
      <c r="L184">
        <f>_xlfn.XLOOKUP(Table[[#This Row],[Product]],Clean!D:D,Clean!G:G)</f>
        <v>0.47</v>
      </c>
      <c r="M184">
        <v>318.65999999999997</v>
      </c>
      <c r="N184">
        <v>1681.44</v>
      </c>
    </row>
    <row r="185" spans="1:14" x14ac:dyDescent="0.25">
      <c r="A185" s="3">
        <v>10639</v>
      </c>
      <c r="B185" s="4">
        <v>44909</v>
      </c>
      <c r="C185" t="s">
        <v>17</v>
      </c>
      <c r="D185" s="24">
        <v>4.99</v>
      </c>
      <c r="E185" s="3">
        <v>201</v>
      </c>
      <c r="F185" s="3">
        <v>1002.99</v>
      </c>
      <c r="G185" s="3" t="s">
        <v>49</v>
      </c>
      <c r="H185" s="3" t="s">
        <v>52</v>
      </c>
      <c r="I185" t="s">
        <v>35</v>
      </c>
      <c r="J185" t="e" vm="3">
        <v>#VALUE!</v>
      </c>
      <c r="K185" t="e" vm="2">
        <v>#VALUE!</v>
      </c>
      <c r="L185">
        <f>_xlfn.XLOOKUP(Table[[#This Row],[Product]],Clean!D:D,Clean!G:G)</f>
        <v>2.25</v>
      </c>
      <c r="M185">
        <v>452.25</v>
      </c>
      <c r="N185">
        <v>550.74</v>
      </c>
    </row>
    <row r="186" spans="1:14" x14ac:dyDescent="0.25">
      <c r="A186" s="3">
        <v>10640</v>
      </c>
      <c r="B186" s="4">
        <v>44910</v>
      </c>
      <c r="C186" t="s">
        <v>21</v>
      </c>
      <c r="D186" s="24">
        <v>12.99</v>
      </c>
      <c r="E186" s="3">
        <v>539</v>
      </c>
      <c r="F186" s="3">
        <v>7001.61</v>
      </c>
      <c r="G186" s="3" t="s">
        <v>49</v>
      </c>
      <c r="H186" s="3" t="s">
        <v>52</v>
      </c>
      <c r="I186" t="s">
        <v>35</v>
      </c>
      <c r="J186" t="e" vm="3">
        <v>#VALUE!</v>
      </c>
      <c r="K186" t="e" vm="2">
        <v>#VALUE!</v>
      </c>
      <c r="L186">
        <f>_xlfn.XLOOKUP(Table[[#This Row],[Product]],Clean!D:D,Clean!G:G)</f>
        <v>4.32</v>
      </c>
      <c r="M186">
        <v>2328.48</v>
      </c>
      <c r="N186">
        <v>4673.1299999999992</v>
      </c>
    </row>
    <row r="187" spans="1:14" x14ac:dyDescent="0.25">
      <c r="A187" s="3">
        <v>10641</v>
      </c>
      <c r="B187" s="4">
        <v>44910</v>
      </c>
      <c r="C187" t="s">
        <v>25</v>
      </c>
      <c r="D187" s="24">
        <v>9.9499999999999993</v>
      </c>
      <c r="E187" s="3">
        <v>222</v>
      </c>
      <c r="F187" s="3">
        <v>2208.8999999999996</v>
      </c>
      <c r="G187" s="3" t="s">
        <v>49</v>
      </c>
      <c r="H187" s="3" t="s">
        <v>52</v>
      </c>
      <c r="I187" t="s">
        <v>35</v>
      </c>
      <c r="J187" t="e" vm="3">
        <v>#VALUE!</v>
      </c>
      <c r="K187" t="e" vm="2">
        <v>#VALUE!</v>
      </c>
      <c r="L187">
        <f>_xlfn.XLOOKUP(Table[[#This Row],[Product]],Clean!D:D,Clean!G:G)</f>
        <v>2.85</v>
      </c>
      <c r="M187">
        <v>632.70000000000005</v>
      </c>
      <c r="N187">
        <v>1576.1999999999996</v>
      </c>
    </row>
    <row r="188" spans="1:14" x14ac:dyDescent="0.25">
      <c r="A188" s="3">
        <v>10642</v>
      </c>
      <c r="B188" s="4">
        <v>44910</v>
      </c>
      <c r="C188" t="s">
        <v>9</v>
      </c>
      <c r="D188" s="24">
        <v>3.49</v>
      </c>
      <c r="E188" s="3">
        <v>631</v>
      </c>
      <c r="F188" s="3">
        <v>2202.19</v>
      </c>
      <c r="G188" s="3" t="s">
        <v>49</v>
      </c>
      <c r="H188" s="3" t="s">
        <v>54</v>
      </c>
      <c r="I188" t="s">
        <v>35</v>
      </c>
      <c r="J188" t="e" vm="3">
        <v>#VALUE!</v>
      </c>
      <c r="K188" t="e" vm="2">
        <v>#VALUE!</v>
      </c>
      <c r="L188">
        <f>_xlfn.XLOOKUP(Table[[#This Row],[Product]],Clean!D:D,Clean!G:G)</f>
        <v>0.88</v>
      </c>
      <c r="M188">
        <v>555.28</v>
      </c>
      <c r="N188">
        <v>1646.91</v>
      </c>
    </row>
    <row r="189" spans="1:14" x14ac:dyDescent="0.25">
      <c r="A189" s="3">
        <v>10643</v>
      </c>
      <c r="B189" s="4">
        <v>44910</v>
      </c>
      <c r="C189" t="s">
        <v>14</v>
      </c>
      <c r="D189" s="24">
        <v>2.95</v>
      </c>
      <c r="E189" s="3">
        <v>678</v>
      </c>
      <c r="F189" s="3">
        <v>2000.1000000000001</v>
      </c>
      <c r="G189" s="3" t="s">
        <v>49</v>
      </c>
      <c r="H189" s="3" t="s">
        <v>54</v>
      </c>
      <c r="I189" t="s">
        <v>35</v>
      </c>
      <c r="J189" t="e" vm="3">
        <v>#VALUE!</v>
      </c>
      <c r="K189" t="e" vm="2">
        <v>#VALUE!</v>
      </c>
      <c r="L189">
        <f>_xlfn.XLOOKUP(Table[[#This Row],[Product]],Clean!D:D,Clean!G:G)</f>
        <v>0.47</v>
      </c>
      <c r="M189">
        <v>318.65999999999997</v>
      </c>
      <c r="N189">
        <v>1681.44</v>
      </c>
    </row>
    <row r="190" spans="1:14" x14ac:dyDescent="0.25">
      <c r="A190" s="3">
        <v>10644</v>
      </c>
      <c r="B190" s="4">
        <v>44910</v>
      </c>
      <c r="C190" t="s">
        <v>17</v>
      </c>
      <c r="D190" s="24">
        <v>4.99</v>
      </c>
      <c r="E190" s="3">
        <v>201</v>
      </c>
      <c r="F190" s="3">
        <v>1002.99</v>
      </c>
      <c r="G190" s="3" t="s">
        <v>49</v>
      </c>
      <c r="H190" s="3" t="s">
        <v>54</v>
      </c>
      <c r="I190" t="s">
        <v>35</v>
      </c>
      <c r="J190" t="e" vm="3">
        <v>#VALUE!</v>
      </c>
      <c r="K190" t="e" vm="2">
        <v>#VALUE!</v>
      </c>
      <c r="L190">
        <f>_xlfn.XLOOKUP(Table[[#This Row],[Product]],Clean!D:D,Clean!G:G)</f>
        <v>2.25</v>
      </c>
      <c r="M190">
        <v>452.25</v>
      </c>
      <c r="N190">
        <v>550.74</v>
      </c>
    </row>
    <row r="191" spans="1:14" x14ac:dyDescent="0.25">
      <c r="A191" s="3">
        <v>10645</v>
      </c>
      <c r="B191" s="4">
        <v>44911</v>
      </c>
      <c r="C191" t="s">
        <v>21</v>
      </c>
      <c r="D191" s="24">
        <v>12.99</v>
      </c>
      <c r="E191" s="3">
        <v>570</v>
      </c>
      <c r="F191" s="3">
        <v>7404.3</v>
      </c>
      <c r="G191" s="3" t="s">
        <v>49</v>
      </c>
      <c r="H191" s="3" t="s">
        <v>54</v>
      </c>
      <c r="I191" t="s">
        <v>35</v>
      </c>
      <c r="J191" t="e" vm="3">
        <v>#VALUE!</v>
      </c>
      <c r="K191" t="e" vm="2">
        <v>#VALUE!</v>
      </c>
      <c r="L191">
        <f>_xlfn.XLOOKUP(Table[[#This Row],[Product]],Clean!D:D,Clean!G:G)</f>
        <v>4.32</v>
      </c>
      <c r="M191">
        <v>2462.4</v>
      </c>
      <c r="N191">
        <v>4941.8999999999996</v>
      </c>
    </row>
    <row r="192" spans="1:14" x14ac:dyDescent="0.25">
      <c r="A192" s="3">
        <v>10646</v>
      </c>
      <c r="B192" s="4">
        <v>44911</v>
      </c>
      <c r="C192" t="s">
        <v>25</v>
      </c>
      <c r="D192" s="24">
        <v>9.9499999999999993</v>
      </c>
      <c r="E192" s="3">
        <v>222</v>
      </c>
      <c r="F192" s="3">
        <v>2208.8999999999996</v>
      </c>
      <c r="G192" s="3" t="s">
        <v>49</v>
      </c>
      <c r="H192" s="3" t="s">
        <v>54</v>
      </c>
      <c r="I192" t="s">
        <v>35</v>
      </c>
      <c r="J192" t="e" vm="3">
        <v>#VALUE!</v>
      </c>
      <c r="K192" t="e" vm="2">
        <v>#VALUE!</v>
      </c>
      <c r="L192">
        <f>_xlfn.XLOOKUP(Table[[#This Row],[Product]],Clean!D:D,Clean!G:G)</f>
        <v>2.85</v>
      </c>
      <c r="M192">
        <v>632.70000000000005</v>
      </c>
      <c r="N192">
        <v>1576.1999999999996</v>
      </c>
    </row>
    <row r="193" spans="1:14" x14ac:dyDescent="0.25">
      <c r="A193" s="3">
        <v>10647</v>
      </c>
      <c r="B193" s="4">
        <v>44911</v>
      </c>
      <c r="C193" t="s">
        <v>9</v>
      </c>
      <c r="D193" s="24">
        <v>3.49</v>
      </c>
      <c r="E193" s="3">
        <v>631</v>
      </c>
      <c r="F193" s="3">
        <v>2202.19</v>
      </c>
      <c r="G193" s="3" t="s">
        <v>49</v>
      </c>
      <c r="H193" s="3" t="s">
        <v>52</v>
      </c>
      <c r="I193" t="s">
        <v>35</v>
      </c>
      <c r="J193" t="e" vm="3">
        <v>#VALUE!</v>
      </c>
      <c r="K193" t="e" vm="2">
        <v>#VALUE!</v>
      </c>
      <c r="L193">
        <f>_xlfn.XLOOKUP(Table[[#This Row],[Product]],Clean!D:D,Clean!G:G)</f>
        <v>0.88</v>
      </c>
      <c r="M193">
        <v>555.28</v>
      </c>
      <c r="N193">
        <v>1646.91</v>
      </c>
    </row>
    <row r="194" spans="1:14" x14ac:dyDescent="0.25">
      <c r="A194" s="3">
        <v>10648</v>
      </c>
      <c r="B194" s="4">
        <v>44911</v>
      </c>
      <c r="C194" t="s">
        <v>14</v>
      </c>
      <c r="D194" s="24">
        <v>2.95</v>
      </c>
      <c r="E194" s="3">
        <v>746</v>
      </c>
      <c r="F194" s="3">
        <v>2200.7000000000003</v>
      </c>
      <c r="G194" s="3" t="s">
        <v>49</v>
      </c>
      <c r="H194" s="3" t="s">
        <v>52</v>
      </c>
      <c r="I194" t="s">
        <v>35</v>
      </c>
      <c r="J194" t="e" vm="3">
        <v>#VALUE!</v>
      </c>
      <c r="K194" t="e" vm="2">
        <v>#VALUE!</v>
      </c>
      <c r="L194">
        <f>_xlfn.XLOOKUP(Table[[#This Row],[Product]],Clean!D:D,Clean!G:G)</f>
        <v>0.47</v>
      </c>
      <c r="M194">
        <v>350.62</v>
      </c>
      <c r="N194">
        <v>1850.0800000000004</v>
      </c>
    </row>
    <row r="195" spans="1:14" x14ac:dyDescent="0.25">
      <c r="A195" s="3">
        <v>10649</v>
      </c>
      <c r="B195" s="4">
        <v>44911</v>
      </c>
      <c r="C195" t="s">
        <v>17</v>
      </c>
      <c r="D195" s="24">
        <v>4.99</v>
      </c>
      <c r="E195" s="3">
        <v>201</v>
      </c>
      <c r="F195" s="3">
        <v>1002.99</v>
      </c>
      <c r="G195" s="3" t="s">
        <v>49</v>
      </c>
      <c r="H195" s="3" t="s">
        <v>52</v>
      </c>
      <c r="I195" t="s">
        <v>35</v>
      </c>
      <c r="J195" t="e" vm="3">
        <v>#VALUE!</v>
      </c>
      <c r="K195" t="e" vm="2">
        <v>#VALUE!</v>
      </c>
      <c r="L195">
        <f>_xlfn.XLOOKUP(Table[[#This Row],[Product]],Clean!D:D,Clean!G:G)</f>
        <v>2.25</v>
      </c>
      <c r="M195">
        <v>452.25</v>
      </c>
      <c r="N195">
        <v>550.74</v>
      </c>
    </row>
    <row r="196" spans="1:14" x14ac:dyDescent="0.25">
      <c r="A196" s="3">
        <v>10650</v>
      </c>
      <c r="B196" s="4">
        <v>44912</v>
      </c>
      <c r="C196" t="s">
        <v>21</v>
      </c>
      <c r="D196" s="24">
        <v>12.99</v>
      </c>
      <c r="E196" s="3">
        <v>586</v>
      </c>
      <c r="F196" s="3">
        <v>7612.14</v>
      </c>
      <c r="G196" s="3" t="s">
        <v>49</v>
      </c>
      <c r="H196" s="3" t="s">
        <v>52</v>
      </c>
      <c r="I196" t="s">
        <v>35</v>
      </c>
      <c r="J196" t="e" vm="3">
        <v>#VALUE!</v>
      </c>
      <c r="K196" t="e" vm="2">
        <v>#VALUE!</v>
      </c>
      <c r="L196">
        <f>_xlfn.XLOOKUP(Table[[#This Row],[Product]],Clean!D:D,Clean!G:G)</f>
        <v>4.32</v>
      </c>
      <c r="M196">
        <v>2531.52</v>
      </c>
      <c r="N196">
        <v>5080.6200000000008</v>
      </c>
    </row>
    <row r="197" spans="1:14" x14ac:dyDescent="0.25">
      <c r="A197" s="3">
        <v>10651</v>
      </c>
      <c r="B197" s="4">
        <v>44912</v>
      </c>
      <c r="C197" t="s">
        <v>25</v>
      </c>
      <c r="D197" s="24">
        <v>9.9499999999999993</v>
      </c>
      <c r="E197" s="3">
        <v>222</v>
      </c>
      <c r="F197" s="3">
        <v>2208.8999999999996</v>
      </c>
      <c r="G197" s="3" t="s">
        <v>49</v>
      </c>
      <c r="H197" s="3" t="s">
        <v>52</v>
      </c>
      <c r="I197" t="s">
        <v>35</v>
      </c>
      <c r="J197" t="e" vm="3">
        <v>#VALUE!</v>
      </c>
      <c r="K197" t="e" vm="2">
        <v>#VALUE!</v>
      </c>
      <c r="L197">
        <f>_xlfn.XLOOKUP(Table[[#This Row],[Product]],Clean!D:D,Clean!G:G)</f>
        <v>2.85</v>
      </c>
      <c r="M197">
        <v>632.70000000000005</v>
      </c>
      <c r="N197">
        <v>1576.1999999999996</v>
      </c>
    </row>
    <row r="198" spans="1:14" x14ac:dyDescent="0.25">
      <c r="A198" s="3">
        <v>10652</v>
      </c>
      <c r="B198" s="4">
        <v>44912</v>
      </c>
      <c r="C198" t="s">
        <v>9</v>
      </c>
      <c r="D198" s="24">
        <v>3.49</v>
      </c>
      <c r="E198" s="3">
        <v>688</v>
      </c>
      <c r="F198" s="3">
        <v>2401.1200000000003</v>
      </c>
      <c r="G198" s="3" t="s">
        <v>49</v>
      </c>
      <c r="H198" s="3" t="s">
        <v>52</v>
      </c>
      <c r="I198" t="s">
        <v>35</v>
      </c>
      <c r="J198" t="e" vm="3">
        <v>#VALUE!</v>
      </c>
      <c r="K198" t="e" vm="2">
        <v>#VALUE!</v>
      </c>
      <c r="L198">
        <f>_xlfn.XLOOKUP(Table[[#This Row],[Product]],Clean!D:D,Clean!G:G)</f>
        <v>0.88</v>
      </c>
      <c r="M198">
        <v>605.44000000000005</v>
      </c>
      <c r="N198">
        <v>1795.6800000000003</v>
      </c>
    </row>
    <row r="199" spans="1:14" x14ac:dyDescent="0.25">
      <c r="A199" s="3">
        <v>10653</v>
      </c>
      <c r="B199" s="4">
        <v>44912</v>
      </c>
      <c r="C199" t="s">
        <v>14</v>
      </c>
      <c r="D199" s="24">
        <v>2.95</v>
      </c>
      <c r="E199" s="3">
        <v>746</v>
      </c>
      <c r="F199" s="3">
        <v>2200.7000000000003</v>
      </c>
      <c r="G199" s="3" t="s">
        <v>49</v>
      </c>
      <c r="H199" s="3" t="s">
        <v>52</v>
      </c>
      <c r="I199" t="s">
        <v>35</v>
      </c>
      <c r="J199" t="e" vm="3">
        <v>#VALUE!</v>
      </c>
      <c r="K199" t="e" vm="2">
        <v>#VALUE!</v>
      </c>
      <c r="L199">
        <f>_xlfn.XLOOKUP(Table[[#This Row],[Product]],Clean!D:D,Clean!G:G)</f>
        <v>0.47</v>
      </c>
      <c r="M199">
        <v>350.62</v>
      </c>
      <c r="N199">
        <v>1850.0800000000004</v>
      </c>
    </row>
    <row r="200" spans="1:14" x14ac:dyDescent="0.25">
      <c r="A200" s="3">
        <v>10654</v>
      </c>
      <c r="B200" s="4">
        <v>44912</v>
      </c>
      <c r="C200" t="s">
        <v>17</v>
      </c>
      <c r="D200" s="24">
        <v>4.99</v>
      </c>
      <c r="E200" s="3">
        <v>201</v>
      </c>
      <c r="F200" s="3">
        <v>1002.99</v>
      </c>
      <c r="G200" s="3" t="s">
        <v>49</v>
      </c>
      <c r="H200" s="3" t="s">
        <v>52</v>
      </c>
      <c r="I200" t="s">
        <v>35</v>
      </c>
      <c r="J200" t="e" vm="3">
        <v>#VALUE!</v>
      </c>
      <c r="K200" t="e" vm="2">
        <v>#VALUE!</v>
      </c>
      <c r="L200">
        <f>_xlfn.XLOOKUP(Table[[#This Row],[Product]],Clean!D:D,Clean!G:G)</f>
        <v>2.25</v>
      </c>
      <c r="M200">
        <v>452.25</v>
      </c>
      <c r="N200">
        <v>550.74</v>
      </c>
    </row>
    <row r="201" spans="1:14" x14ac:dyDescent="0.25">
      <c r="A201" s="3">
        <v>10655</v>
      </c>
      <c r="B201" s="4">
        <v>44913</v>
      </c>
      <c r="C201" t="s">
        <v>21</v>
      </c>
      <c r="D201" s="24">
        <v>12.99</v>
      </c>
      <c r="E201" s="3">
        <v>601</v>
      </c>
      <c r="F201" s="3">
        <v>7806.99</v>
      </c>
      <c r="G201" s="3" t="s">
        <v>49</v>
      </c>
      <c r="H201" s="3" t="s">
        <v>52</v>
      </c>
      <c r="I201" t="s">
        <v>35</v>
      </c>
      <c r="J201" t="e" vm="3">
        <v>#VALUE!</v>
      </c>
      <c r="K201" t="e" vm="2">
        <v>#VALUE!</v>
      </c>
      <c r="L201">
        <f>_xlfn.XLOOKUP(Table[[#This Row],[Product]],Clean!D:D,Clean!G:G)</f>
        <v>4.32</v>
      </c>
      <c r="M201">
        <v>2596.3200000000002</v>
      </c>
      <c r="N201">
        <v>5210.67</v>
      </c>
    </row>
    <row r="202" spans="1:14" x14ac:dyDescent="0.25">
      <c r="A202" s="3">
        <v>10656</v>
      </c>
      <c r="B202" s="4">
        <v>44913</v>
      </c>
      <c r="C202" t="s">
        <v>25</v>
      </c>
      <c r="D202" s="24">
        <v>9.9499999999999993</v>
      </c>
      <c r="E202" s="3">
        <v>222</v>
      </c>
      <c r="F202" s="3">
        <v>2208.8999999999996</v>
      </c>
      <c r="G202" s="3" t="s">
        <v>49</v>
      </c>
      <c r="H202" s="3" t="s">
        <v>52</v>
      </c>
      <c r="I202" t="s">
        <v>35</v>
      </c>
      <c r="J202" t="e" vm="3">
        <v>#VALUE!</v>
      </c>
      <c r="K202" t="e" vm="2">
        <v>#VALUE!</v>
      </c>
      <c r="L202">
        <f>_xlfn.XLOOKUP(Table[[#This Row],[Product]],Clean!D:D,Clean!G:G)</f>
        <v>2.85</v>
      </c>
      <c r="M202">
        <v>632.70000000000005</v>
      </c>
      <c r="N202">
        <v>1576.1999999999996</v>
      </c>
    </row>
    <row r="203" spans="1:14" x14ac:dyDescent="0.25">
      <c r="A203" s="3">
        <v>10657</v>
      </c>
      <c r="B203" s="4">
        <v>44913</v>
      </c>
      <c r="C203" t="s">
        <v>9</v>
      </c>
      <c r="D203" s="24">
        <v>3.49</v>
      </c>
      <c r="E203" s="3">
        <v>688</v>
      </c>
      <c r="F203" s="3">
        <v>2401.1200000000003</v>
      </c>
      <c r="G203" s="3" t="s">
        <v>49</v>
      </c>
      <c r="H203" s="3" t="s">
        <v>52</v>
      </c>
      <c r="I203" t="s">
        <v>35</v>
      </c>
      <c r="J203" t="e" vm="3">
        <v>#VALUE!</v>
      </c>
      <c r="K203" t="e" vm="2">
        <v>#VALUE!</v>
      </c>
      <c r="L203">
        <f>_xlfn.XLOOKUP(Table[[#This Row],[Product]],Clean!D:D,Clean!G:G)</f>
        <v>0.88</v>
      </c>
      <c r="M203">
        <v>605.44000000000005</v>
      </c>
      <c r="N203">
        <v>1795.6800000000003</v>
      </c>
    </row>
    <row r="204" spans="1:14" x14ac:dyDescent="0.25">
      <c r="A204" s="3">
        <v>10658</v>
      </c>
      <c r="B204" s="4">
        <v>44913</v>
      </c>
      <c r="C204" t="s">
        <v>14</v>
      </c>
      <c r="D204" s="24">
        <v>2.95</v>
      </c>
      <c r="E204" s="3">
        <v>746</v>
      </c>
      <c r="F204" s="3">
        <v>2200.7000000000003</v>
      </c>
      <c r="G204" s="3" t="s">
        <v>49</v>
      </c>
      <c r="H204" s="3" t="s">
        <v>54</v>
      </c>
      <c r="I204" t="s">
        <v>35</v>
      </c>
      <c r="J204" t="e" vm="3">
        <v>#VALUE!</v>
      </c>
      <c r="K204" t="e" vm="2">
        <v>#VALUE!</v>
      </c>
      <c r="L204">
        <f>_xlfn.XLOOKUP(Table[[#This Row],[Product]],Clean!D:D,Clean!G:G)</f>
        <v>0.47</v>
      </c>
      <c r="M204">
        <v>350.62</v>
      </c>
      <c r="N204">
        <v>1850.0800000000004</v>
      </c>
    </row>
    <row r="205" spans="1:14" x14ac:dyDescent="0.25">
      <c r="A205" s="3">
        <v>10659</v>
      </c>
      <c r="B205" s="4">
        <v>44913</v>
      </c>
      <c r="C205" t="s">
        <v>17</v>
      </c>
      <c r="D205" s="24">
        <v>4.99</v>
      </c>
      <c r="E205" s="3">
        <v>201</v>
      </c>
      <c r="F205" s="3">
        <v>1002.99</v>
      </c>
      <c r="G205" s="3" t="s">
        <v>49</v>
      </c>
      <c r="H205" s="3" t="s">
        <v>54</v>
      </c>
      <c r="I205" t="s">
        <v>35</v>
      </c>
      <c r="J205" t="e" vm="3">
        <v>#VALUE!</v>
      </c>
      <c r="K205" t="e" vm="2">
        <v>#VALUE!</v>
      </c>
      <c r="L205">
        <f>_xlfn.XLOOKUP(Table[[#This Row],[Product]],Clean!D:D,Clean!G:G)</f>
        <v>2.25</v>
      </c>
      <c r="M205">
        <v>452.25</v>
      </c>
      <c r="N205">
        <v>550.74</v>
      </c>
    </row>
    <row r="206" spans="1:14" x14ac:dyDescent="0.25">
      <c r="A206" s="3">
        <v>10660</v>
      </c>
      <c r="B206" s="4">
        <v>44914</v>
      </c>
      <c r="C206" t="s">
        <v>21</v>
      </c>
      <c r="D206" s="24">
        <v>12.99</v>
      </c>
      <c r="E206" s="3">
        <v>632</v>
      </c>
      <c r="F206" s="3">
        <v>8209.68</v>
      </c>
      <c r="G206" s="3" t="s">
        <v>50</v>
      </c>
      <c r="H206" s="3" t="s">
        <v>54</v>
      </c>
      <c r="I206" t="s">
        <v>35</v>
      </c>
      <c r="J206" t="e" vm="3">
        <v>#VALUE!</v>
      </c>
      <c r="K206" t="e" vm="2">
        <v>#VALUE!</v>
      </c>
      <c r="L206">
        <f>_xlfn.XLOOKUP(Table[[#This Row],[Product]],Clean!D:D,Clean!G:G)</f>
        <v>4.32</v>
      </c>
      <c r="M206">
        <v>2730.2400000000002</v>
      </c>
      <c r="N206">
        <v>5479.4400000000005</v>
      </c>
    </row>
    <row r="207" spans="1:14" x14ac:dyDescent="0.25">
      <c r="A207" s="3">
        <v>10661</v>
      </c>
      <c r="B207" s="4">
        <v>44914</v>
      </c>
      <c r="C207" t="s">
        <v>25</v>
      </c>
      <c r="D207" s="24">
        <v>9.9499999999999993</v>
      </c>
      <c r="E207" s="3">
        <v>222</v>
      </c>
      <c r="F207" s="3">
        <v>2208.8999999999996</v>
      </c>
      <c r="G207" s="3" t="s">
        <v>50</v>
      </c>
      <c r="H207" s="3" t="s">
        <v>54</v>
      </c>
      <c r="I207" t="s">
        <v>35</v>
      </c>
      <c r="J207" t="e" vm="3">
        <v>#VALUE!</v>
      </c>
      <c r="K207" t="e" vm="2">
        <v>#VALUE!</v>
      </c>
      <c r="L207">
        <f>_xlfn.XLOOKUP(Table[[#This Row],[Product]],Clean!D:D,Clean!G:G)</f>
        <v>2.85</v>
      </c>
      <c r="M207">
        <v>632.70000000000005</v>
      </c>
      <c r="N207">
        <v>1576.1999999999996</v>
      </c>
    </row>
    <row r="208" spans="1:14" x14ac:dyDescent="0.25">
      <c r="A208" s="3">
        <v>10662</v>
      </c>
      <c r="B208" s="4">
        <v>44914</v>
      </c>
      <c r="C208" t="s">
        <v>9</v>
      </c>
      <c r="D208" s="24">
        <v>3.49</v>
      </c>
      <c r="E208" s="3">
        <v>631</v>
      </c>
      <c r="F208" s="3">
        <v>2202.19</v>
      </c>
      <c r="G208" s="3" t="s">
        <v>50</v>
      </c>
      <c r="H208" s="3" t="s">
        <v>54</v>
      </c>
      <c r="I208" t="s">
        <v>35</v>
      </c>
      <c r="J208" t="e" vm="3">
        <v>#VALUE!</v>
      </c>
      <c r="K208" t="e" vm="2">
        <v>#VALUE!</v>
      </c>
      <c r="L208">
        <f>_xlfn.XLOOKUP(Table[[#This Row],[Product]],Clean!D:D,Clean!G:G)</f>
        <v>0.88</v>
      </c>
      <c r="M208">
        <v>555.28</v>
      </c>
      <c r="N208">
        <v>1646.91</v>
      </c>
    </row>
    <row r="209" spans="1:14" x14ac:dyDescent="0.25">
      <c r="A209" s="3">
        <v>10663</v>
      </c>
      <c r="B209" s="4">
        <v>44914</v>
      </c>
      <c r="C209" t="s">
        <v>14</v>
      </c>
      <c r="D209" s="24">
        <v>2.95</v>
      </c>
      <c r="E209" s="3">
        <v>746</v>
      </c>
      <c r="F209" s="3">
        <v>2200.7000000000003</v>
      </c>
      <c r="G209" s="3" t="s">
        <v>50</v>
      </c>
      <c r="H209" s="3" t="s">
        <v>54</v>
      </c>
      <c r="I209" t="s">
        <v>35</v>
      </c>
      <c r="J209" t="e" vm="3">
        <v>#VALUE!</v>
      </c>
      <c r="K209" t="e" vm="2">
        <v>#VALUE!</v>
      </c>
      <c r="L209">
        <f>_xlfn.XLOOKUP(Table[[#This Row],[Product]],Clean!D:D,Clean!G:G)</f>
        <v>0.47</v>
      </c>
      <c r="M209">
        <v>350.62</v>
      </c>
      <c r="N209">
        <v>1850.0800000000004</v>
      </c>
    </row>
    <row r="210" spans="1:14" x14ac:dyDescent="0.25">
      <c r="A210" s="3">
        <v>10664</v>
      </c>
      <c r="B210" s="4">
        <v>44914</v>
      </c>
      <c r="C210" t="s">
        <v>17</v>
      </c>
      <c r="D210" s="24">
        <v>4.99</v>
      </c>
      <c r="E210" s="3">
        <v>201</v>
      </c>
      <c r="F210" s="3">
        <v>1002.99</v>
      </c>
      <c r="G210" s="3" t="s">
        <v>50</v>
      </c>
      <c r="H210" s="3" t="s">
        <v>54</v>
      </c>
      <c r="I210" t="s">
        <v>35</v>
      </c>
      <c r="J210" t="e" vm="3">
        <v>#VALUE!</v>
      </c>
      <c r="K210" t="e" vm="2">
        <v>#VALUE!</v>
      </c>
      <c r="L210">
        <f>_xlfn.XLOOKUP(Table[[#This Row],[Product]],Clean!D:D,Clean!G:G)</f>
        <v>2.25</v>
      </c>
      <c r="M210">
        <v>452.25</v>
      </c>
      <c r="N210">
        <v>550.74</v>
      </c>
    </row>
    <row r="211" spans="1:14" x14ac:dyDescent="0.25">
      <c r="A211" s="3">
        <v>10665</v>
      </c>
      <c r="B211" s="4">
        <v>44915</v>
      </c>
      <c r="C211" t="s">
        <v>21</v>
      </c>
      <c r="D211" s="24">
        <v>12.99</v>
      </c>
      <c r="E211" s="3">
        <v>647</v>
      </c>
      <c r="F211" s="3">
        <v>8404.5300000000007</v>
      </c>
      <c r="G211" s="3" t="s">
        <v>50</v>
      </c>
      <c r="H211" s="3" t="s">
        <v>54</v>
      </c>
      <c r="I211" t="s">
        <v>35</v>
      </c>
      <c r="J211" t="e" vm="3">
        <v>#VALUE!</v>
      </c>
      <c r="K211" t="e" vm="2">
        <v>#VALUE!</v>
      </c>
      <c r="L211">
        <f>_xlfn.XLOOKUP(Table[[#This Row],[Product]],Clean!D:D,Clean!G:G)</f>
        <v>4.32</v>
      </c>
      <c r="M211">
        <v>2795.04</v>
      </c>
      <c r="N211">
        <v>5609.4900000000007</v>
      </c>
    </row>
    <row r="212" spans="1:14" x14ac:dyDescent="0.25">
      <c r="A212" s="3">
        <v>10666</v>
      </c>
      <c r="B212" s="4">
        <v>44915</v>
      </c>
      <c r="C212" t="s">
        <v>25</v>
      </c>
      <c r="D212" s="24">
        <v>9.9499999999999993</v>
      </c>
      <c r="E212" s="3">
        <v>222</v>
      </c>
      <c r="F212" s="3">
        <v>2208.8999999999996</v>
      </c>
      <c r="G212" s="3" t="s">
        <v>50</v>
      </c>
      <c r="H212" s="3" t="s">
        <v>54</v>
      </c>
      <c r="I212" t="s">
        <v>35</v>
      </c>
      <c r="J212" t="e" vm="3">
        <v>#VALUE!</v>
      </c>
      <c r="K212" t="e" vm="2">
        <v>#VALUE!</v>
      </c>
      <c r="L212">
        <f>_xlfn.XLOOKUP(Table[[#This Row],[Product]],Clean!D:D,Clean!G:G)</f>
        <v>2.85</v>
      </c>
      <c r="M212">
        <v>632.70000000000005</v>
      </c>
      <c r="N212">
        <v>1576.1999999999996</v>
      </c>
    </row>
    <row r="213" spans="1:14" x14ac:dyDescent="0.25">
      <c r="A213" s="3">
        <v>10667</v>
      </c>
      <c r="B213" s="4">
        <v>44915</v>
      </c>
      <c r="C213" t="s">
        <v>9</v>
      </c>
      <c r="D213" s="24">
        <v>3.49</v>
      </c>
      <c r="E213" s="3">
        <v>631</v>
      </c>
      <c r="F213" s="3">
        <v>2202.19</v>
      </c>
      <c r="G213" s="3" t="s">
        <v>50</v>
      </c>
      <c r="H213" s="3" t="s">
        <v>54</v>
      </c>
      <c r="I213" t="s">
        <v>35</v>
      </c>
      <c r="J213" t="e" vm="3">
        <v>#VALUE!</v>
      </c>
      <c r="K213" t="e" vm="2">
        <v>#VALUE!</v>
      </c>
      <c r="L213">
        <f>_xlfn.XLOOKUP(Table[[#This Row],[Product]],Clean!D:D,Clean!G:G)</f>
        <v>0.88</v>
      </c>
      <c r="M213">
        <v>555.28</v>
      </c>
      <c r="N213">
        <v>1646.91</v>
      </c>
    </row>
    <row r="214" spans="1:14" x14ac:dyDescent="0.25">
      <c r="A214" s="3">
        <v>10668</v>
      </c>
      <c r="B214" s="4">
        <v>44915</v>
      </c>
      <c r="C214" t="s">
        <v>14</v>
      </c>
      <c r="D214" s="24">
        <v>2.95</v>
      </c>
      <c r="E214" s="3">
        <v>746</v>
      </c>
      <c r="F214" s="3">
        <v>2200.7000000000003</v>
      </c>
      <c r="G214" s="3" t="s">
        <v>50</v>
      </c>
      <c r="H214" s="3" t="s">
        <v>54</v>
      </c>
      <c r="I214" t="s">
        <v>35</v>
      </c>
      <c r="J214" t="e" vm="3">
        <v>#VALUE!</v>
      </c>
      <c r="K214" t="e" vm="2">
        <v>#VALUE!</v>
      </c>
      <c r="L214">
        <f>_xlfn.XLOOKUP(Table[[#This Row],[Product]],Clean!D:D,Clean!G:G)</f>
        <v>0.47</v>
      </c>
      <c r="M214">
        <v>350.62</v>
      </c>
      <c r="N214">
        <v>1850.0800000000004</v>
      </c>
    </row>
    <row r="215" spans="1:14" x14ac:dyDescent="0.25">
      <c r="A215" s="3">
        <v>10669</v>
      </c>
      <c r="B215" s="4">
        <v>44915</v>
      </c>
      <c r="C215" t="s">
        <v>17</v>
      </c>
      <c r="D215" s="24">
        <v>4.99</v>
      </c>
      <c r="E215" s="3">
        <v>201</v>
      </c>
      <c r="F215" s="3">
        <v>1002.99</v>
      </c>
      <c r="G215" s="3" t="s">
        <v>50</v>
      </c>
      <c r="H215" s="3" t="s">
        <v>54</v>
      </c>
      <c r="I215" t="s">
        <v>35</v>
      </c>
      <c r="J215" t="e" vm="3">
        <v>#VALUE!</v>
      </c>
      <c r="K215" t="e" vm="2">
        <v>#VALUE!</v>
      </c>
      <c r="L215">
        <f>_xlfn.XLOOKUP(Table[[#This Row],[Product]],Clean!D:D,Clean!G:G)</f>
        <v>2.25</v>
      </c>
      <c r="M215">
        <v>452.25</v>
      </c>
      <c r="N215">
        <v>550.74</v>
      </c>
    </row>
    <row r="216" spans="1:14" x14ac:dyDescent="0.25">
      <c r="A216" s="3">
        <v>10670</v>
      </c>
      <c r="B216" s="4">
        <v>44916</v>
      </c>
      <c r="C216" t="s">
        <v>21</v>
      </c>
      <c r="D216" s="24">
        <v>12.99</v>
      </c>
      <c r="E216" s="3">
        <v>678</v>
      </c>
      <c r="F216" s="3">
        <v>8807.2199999999993</v>
      </c>
      <c r="G216" s="3" t="s">
        <v>50</v>
      </c>
      <c r="H216" s="3" t="s">
        <v>54</v>
      </c>
      <c r="I216" t="s">
        <v>35</v>
      </c>
      <c r="J216" t="e" vm="3">
        <v>#VALUE!</v>
      </c>
      <c r="K216" t="e" vm="2">
        <v>#VALUE!</v>
      </c>
      <c r="L216">
        <f>_xlfn.XLOOKUP(Table[[#This Row],[Product]],Clean!D:D,Clean!G:G)</f>
        <v>4.32</v>
      </c>
      <c r="M216">
        <v>2928.96</v>
      </c>
      <c r="N216">
        <v>5878.2599999999993</v>
      </c>
    </row>
    <row r="217" spans="1:14" x14ac:dyDescent="0.25">
      <c r="A217" s="3">
        <v>10671</v>
      </c>
      <c r="B217" s="4">
        <v>44916</v>
      </c>
      <c r="C217" t="s">
        <v>25</v>
      </c>
      <c r="D217" s="24">
        <v>9.9499999999999993</v>
      </c>
      <c r="E217" s="3">
        <v>222</v>
      </c>
      <c r="F217" s="3">
        <v>2208.8999999999996</v>
      </c>
      <c r="G217" s="3" t="s">
        <v>50</v>
      </c>
      <c r="H217" s="3" t="s">
        <v>54</v>
      </c>
      <c r="I217" t="s">
        <v>35</v>
      </c>
      <c r="J217" t="e" vm="3">
        <v>#VALUE!</v>
      </c>
      <c r="K217" t="e" vm="2">
        <v>#VALUE!</v>
      </c>
      <c r="L217">
        <f>_xlfn.XLOOKUP(Table[[#This Row],[Product]],Clean!D:D,Clean!G:G)</f>
        <v>2.85</v>
      </c>
      <c r="M217">
        <v>632.70000000000005</v>
      </c>
      <c r="N217">
        <v>1576.1999999999996</v>
      </c>
    </row>
    <row r="218" spans="1:14" x14ac:dyDescent="0.25">
      <c r="A218" s="3">
        <v>10672</v>
      </c>
      <c r="B218" s="4">
        <v>44916</v>
      </c>
      <c r="C218" t="s">
        <v>9</v>
      </c>
      <c r="D218" s="24">
        <v>3.49</v>
      </c>
      <c r="E218" s="3">
        <v>631</v>
      </c>
      <c r="F218" s="3">
        <v>2202.19</v>
      </c>
      <c r="G218" s="3" t="s">
        <v>50</v>
      </c>
      <c r="H218" s="3" t="s">
        <v>54</v>
      </c>
      <c r="I218" t="s">
        <v>35</v>
      </c>
      <c r="J218" t="e" vm="3">
        <v>#VALUE!</v>
      </c>
      <c r="K218" t="e" vm="2">
        <v>#VALUE!</v>
      </c>
      <c r="L218">
        <f>_xlfn.XLOOKUP(Table[[#This Row],[Product]],Clean!D:D,Clean!G:G)</f>
        <v>0.88</v>
      </c>
      <c r="M218">
        <v>555.28</v>
      </c>
      <c r="N218">
        <v>1646.91</v>
      </c>
    </row>
    <row r="219" spans="1:14" x14ac:dyDescent="0.25">
      <c r="A219" s="3">
        <v>10673</v>
      </c>
      <c r="B219" s="4">
        <v>44916</v>
      </c>
      <c r="C219" t="s">
        <v>14</v>
      </c>
      <c r="D219" s="24">
        <v>2.95</v>
      </c>
      <c r="E219" s="3">
        <v>746</v>
      </c>
      <c r="F219" s="3">
        <v>2200.7000000000003</v>
      </c>
      <c r="G219" s="3" t="s">
        <v>50</v>
      </c>
      <c r="H219" s="3" t="s">
        <v>54</v>
      </c>
      <c r="I219" t="s">
        <v>35</v>
      </c>
      <c r="J219" t="e" vm="3">
        <v>#VALUE!</v>
      </c>
      <c r="K219" t="e" vm="2">
        <v>#VALUE!</v>
      </c>
      <c r="L219">
        <f>_xlfn.XLOOKUP(Table[[#This Row],[Product]],Clean!D:D,Clean!G:G)</f>
        <v>0.47</v>
      </c>
      <c r="M219">
        <v>350.62</v>
      </c>
      <c r="N219">
        <v>1850.0800000000004</v>
      </c>
    </row>
    <row r="220" spans="1:14" x14ac:dyDescent="0.25">
      <c r="A220" s="3">
        <v>10674</v>
      </c>
      <c r="B220" s="4">
        <v>44916</v>
      </c>
      <c r="C220" t="s">
        <v>17</v>
      </c>
      <c r="D220" s="24">
        <v>4.99</v>
      </c>
      <c r="E220" s="3">
        <v>201</v>
      </c>
      <c r="F220" s="3">
        <v>1002.99</v>
      </c>
      <c r="G220" s="3" t="s">
        <v>50</v>
      </c>
      <c r="H220" s="3" t="s">
        <v>54</v>
      </c>
      <c r="I220" t="s">
        <v>35</v>
      </c>
      <c r="J220" t="e" vm="3">
        <v>#VALUE!</v>
      </c>
      <c r="K220" t="e" vm="2">
        <v>#VALUE!</v>
      </c>
      <c r="L220">
        <f>_xlfn.XLOOKUP(Table[[#This Row],[Product]],Clean!D:D,Clean!G:G)</f>
        <v>2.25</v>
      </c>
      <c r="M220">
        <v>452.25</v>
      </c>
      <c r="N220">
        <v>550.74</v>
      </c>
    </row>
    <row r="221" spans="1:14" x14ac:dyDescent="0.25">
      <c r="A221" s="3">
        <v>10675</v>
      </c>
      <c r="B221" s="4">
        <v>44917</v>
      </c>
      <c r="C221" t="s">
        <v>21</v>
      </c>
      <c r="D221" s="24">
        <v>12.99</v>
      </c>
      <c r="E221" s="3">
        <v>678</v>
      </c>
      <c r="F221" s="3">
        <v>8807.2199999999993</v>
      </c>
      <c r="G221" s="3" t="s">
        <v>50</v>
      </c>
      <c r="H221" s="3" t="s">
        <v>54</v>
      </c>
      <c r="I221" t="s">
        <v>35</v>
      </c>
      <c r="J221" t="e" vm="3">
        <v>#VALUE!</v>
      </c>
      <c r="K221" t="e" vm="2">
        <v>#VALUE!</v>
      </c>
      <c r="L221">
        <f>_xlfn.XLOOKUP(Table[[#This Row],[Product]],Clean!D:D,Clean!G:G)</f>
        <v>4.32</v>
      </c>
      <c r="M221">
        <v>2928.96</v>
      </c>
      <c r="N221">
        <v>5878.2599999999993</v>
      </c>
    </row>
    <row r="222" spans="1:14" x14ac:dyDescent="0.25">
      <c r="A222" s="3">
        <v>10676</v>
      </c>
      <c r="B222" s="4">
        <v>44917</v>
      </c>
      <c r="C222" t="s">
        <v>25</v>
      </c>
      <c r="D222" s="24">
        <v>9.9499999999999993</v>
      </c>
      <c r="E222" s="3">
        <v>242</v>
      </c>
      <c r="F222" s="3">
        <v>2407.8999999999996</v>
      </c>
      <c r="G222" s="3" t="s">
        <v>50</v>
      </c>
      <c r="H222" s="3" t="s">
        <v>54</v>
      </c>
      <c r="I222" t="s">
        <v>35</v>
      </c>
      <c r="J222" t="e" vm="3">
        <v>#VALUE!</v>
      </c>
      <c r="K222" t="e" vm="2">
        <v>#VALUE!</v>
      </c>
      <c r="L222">
        <f>_xlfn.XLOOKUP(Table[[#This Row],[Product]],Clean!D:D,Clean!G:G)</f>
        <v>2.85</v>
      </c>
      <c r="M222">
        <v>689.7</v>
      </c>
      <c r="N222">
        <v>1718.1999999999996</v>
      </c>
    </row>
    <row r="223" spans="1:14" x14ac:dyDescent="0.25">
      <c r="A223" s="3">
        <v>10677</v>
      </c>
      <c r="B223" s="4">
        <v>44917</v>
      </c>
      <c r="C223" t="s">
        <v>9</v>
      </c>
      <c r="D223" s="24">
        <v>3.49</v>
      </c>
      <c r="E223" s="3">
        <v>631</v>
      </c>
      <c r="F223" s="3">
        <v>2202.19</v>
      </c>
      <c r="G223" s="3" t="s">
        <v>50</v>
      </c>
      <c r="H223" s="3" t="s">
        <v>54</v>
      </c>
      <c r="I223" t="s">
        <v>35</v>
      </c>
      <c r="J223" t="e" vm="3">
        <v>#VALUE!</v>
      </c>
      <c r="K223" t="e" vm="2">
        <v>#VALUE!</v>
      </c>
      <c r="L223">
        <f>_xlfn.XLOOKUP(Table[[#This Row],[Product]],Clean!D:D,Clean!G:G)</f>
        <v>0.88</v>
      </c>
      <c r="M223">
        <v>555.28</v>
      </c>
      <c r="N223">
        <v>1646.91</v>
      </c>
    </row>
    <row r="224" spans="1:14" x14ac:dyDescent="0.25">
      <c r="A224" s="3">
        <v>10678</v>
      </c>
      <c r="B224" s="4">
        <v>44917</v>
      </c>
      <c r="C224" t="s">
        <v>14</v>
      </c>
      <c r="D224" s="24">
        <v>2.95</v>
      </c>
      <c r="E224" s="3">
        <v>746</v>
      </c>
      <c r="F224" s="3">
        <v>2200.7000000000003</v>
      </c>
      <c r="G224" s="3" t="s">
        <v>50</v>
      </c>
      <c r="H224" s="3" t="s">
        <v>54</v>
      </c>
      <c r="I224" t="s">
        <v>35</v>
      </c>
      <c r="J224" t="e" vm="3">
        <v>#VALUE!</v>
      </c>
      <c r="K224" t="e" vm="2">
        <v>#VALUE!</v>
      </c>
      <c r="L224">
        <f>_xlfn.XLOOKUP(Table[[#This Row],[Product]],Clean!D:D,Clean!G:G)</f>
        <v>0.47</v>
      </c>
      <c r="M224">
        <v>350.62</v>
      </c>
      <c r="N224">
        <v>1850.0800000000004</v>
      </c>
    </row>
    <row r="225" spans="1:14" x14ac:dyDescent="0.25">
      <c r="A225" s="3">
        <v>10679</v>
      </c>
      <c r="B225" s="4">
        <v>44917</v>
      </c>
      <c r="C225" t="s">
        <v>17</v>
      </c>
      <c r="D225" s="24">
        <v>4.99</v>
      </c>
      <c r="E225" s="3">
        <v>201</v>
      </c>
      <c r="F225" s="3">
        <v>1002.99</v>
      </c>
      <c r="G225" s="3" t="s">
        <v>50</v>
      </c>
      <c r="H225" s="3" t="s">
        <v>54</v>
      </c>
      <c r="I225" t="s">
        <v>35</v>
      </c>
      <c r="J225" t="e" vm="3">
        <v>#VALUE!</v>
      </c>
      <c r="K225" t="e" vm="2">
        <v>#VALUE!</v>
      </c>
      <c r="L225">
        <f>_xlfn.XLOOKUP(Table[[#This Row],[Product]],Clean!D:D,Clean!G:G)</f>
        <v>2.25</v>
      </c>
      <c r="M225">
        <v>452.25</v>
      </c>
      <c r="N225">
        <v>550.74</v>
      </c>
    </row>
    <row r="226" spans="1:14" x14ac:dyDescent="0.25">
      <c r="A226" s="3">
        <v>10680</v>
      </c>
      <c r="B226" s="4">
        <v>44918</v>
      </c>
      <c r="C226" t="s">
        <v>21</v>
      </c>
      <c r="D226" s="24">
        <v>12.99</v>
      </c>
      <c r="E226" s="3">
        <v>647</v>
      </c>
      <c r="F226" s="3">
        <v>8404.5300000000007</v>
      </c>
      <c r="G226" s="3" t="s">
        <v>50</v>
      </c>
      <c r="H226" s="3" t="s">
        <v>54</v>
      </c>
      <c r="I226" t="s">
        <v>35</v>
      </c>
      <c r="J226" t="e" vm="3">
        <v>#VALUE!</v>
      </c>
      <c r="K226" t="e" vm="2">
        <v>#VALUE!</v>
      </c>
      <c r="L226">
        <f>_xlfn.XLOOKUP(Table[[#This Row],[Product]],Clean!D:D,Clean!G:G)</f>
        <v>4.32</v>
      </c>
      <c r="M226">
        <v>2795.04</v>
      </c>
      <c r="N226">
        <v>5609.4900000000007</v>
      </c>
    </row>
    <row r="227" spans="1:14" x14ac:dyDescent="0.25">
      <c r="A227" s="3">
        <v>10681</v>
      </c>
      <c r="B227" s="4">
        <v>44918</v>
      </c>
      <c r="C227" t="s">
        <v>25</v>
      </c>
      <c r="D227" s="24">
        <v>9.9499999999999993</v>
      </c>
      <c r="E227" s="3">
        <v>242</v>
      </c>
      <c r="F227" s="3">
        <v>2407.8999999999996</v>
      </c>
      <c r="G227" s="3" t="s">
        <v>50</v>
      </c>
      <c r="H227" s="3" t="s">
        <v>54</v>
      </c>
      <c r="I227" t="s">
        <v>35</v>
      </c>
      <c r="J227" t="e" vm="3">
        <v>#VALUE!</v>
      </c>
      <c r="K227" t="e" vm="2">
        <v>#VALUE!</v>
      </c>
      <c r="L227">
        <f>_xlfn.XLOOKUP(Table[[#This Row],[Product]],Clean!D:D,Clean!G:G)</f>
        <v>2.85</v>
      </c>
      <c r="M227">
        <v>689.7</v>
      </c>
      <c r="N227">
        <v>1718.1999999999996</v>
      </c>
    </row>
    <row r="228" spans="1:14" x14ac:dyDescent="0.25">
      <c r="A228" s="3">
        <v>10682</v>
      </c>
      <c r="B228" s="4">
        <v>44918</v>
      </c>
      <c r="C228" t="s">
        <v>9</v>
      </c>
      <c r="D228" s="24">
        <v>3.49</v>
      </c>
      <c r="E228" s="3">
        <v>631</v>
      </c>
      <c r="F228" s="3">
        <v>2202.19</v>
      </c>
      <c r="G228" s="3" t="s">
        <v>50</v>
      </c>
      <c r="H228" s="3" t="s">
        <v>54</v>
      </c>
      <c r="I228" t="s">
        <v>35</v>
      </c>
      <c r="J228" t="e" vm="3">
        <v>#VALUE!</v>
      </c>
      <c r="K228" t="e" vm="2">
        <v>#VALUE!</v>
      </c>
      <c r="L228">
        <f>_xlfn.XLOOKUP(Table[[#This Row],[Product]],Clean!D:D,Clean!G:G)</f>
        <v>0.88</v>
      </c>
      <c r="M228">
        <v>555.28</v>
      </c>
      <c r="N228">
        <v>1646.91</v>
      </c>
    </row>
    <row r="229" spans="1:14" x14ac:dyDescent="0.25">
      <c r="A229" s="3">
        <v>10683</v>
      </c>
      <c r="B229" s="4">
        <v>44918</v>
      </c>
      <c r="C229" t="s">
        <v>14</v>
      </c>
      <c r="D229" s="24">
        <v>2.95</v>
      </c>
      <c r="E229" s="3">
        <v>678</v>
      </c>
      <c r="F229" s="3">
        <v>2000.1000000000001</v>
      </c>
      <c r="G229" s="3" t="s">
        <v>50</v>
      </c>
      <c r="H229" s="3" t="s">
        <v>54</v>
      </c>
      <c r="I229" t="s">
        <v>35</v>
      </c>
      <c r="J229" t="e" vm="3">
        <v>#VALUE!</v>
      </c>
      <c r="K229" t="e" vm="2">
        <v>#VALUE!</v>
      </c>
      <c r="L229">
        <f>_xlfn.XLOOKUP(Table[[#This Row],[Product]],Clean!D:D,Clean!G:G)</f>
        <v>0.47</v>
      </c>
      <c r="M229">
        <v>318.65999999999997</v>
      </c>
      <c r="N229">
        <v>1681.44</v>
      </c>
    </row>
    <row r="230" spans="1:14" x14ac:dyDescent="0.25">
      <c r="A230" s="3">
        <v>10684</v>
      </c>
      <c r="B230" s="4">
        <v>44918</v>
      </c>
      <c r="C230" t="s">
        <v>17</v>
      </c>
      <c r="D230" s="24">
        <v>4.99</v>
      </c>
      <c r="E230" s="3">
        <v>201</v>
      </c>
      <c r="F230" s="3">
        <v>1002.99</v>
      </c>
      <c r="G230" s="3" t="s">
        <v>50</v>
      </c>
      <c r="H230" s="3" t="s">
        <v>54</v>
      </c>
      <c r="I230" t="s">
        <v>35</v>
      </c>
      <c r="J230" t="e" vm="3">
        <v>#VALUE!</v>
      </c>
      <c r="K230" t="e" vm="2">
        <v>#VALUE!</v>
      </c>
      <c r="L230">
        <f>_xlfn.XLOOKUP(Table[[#This Row],[Product]],Clean!D:D,Clean!G:G)</f>
        <v>2.25</v>
      </c>
      <c r="M230">
        <v>452.25</v>
      </c>
      <c r="N230">
        <v>550.74</v>
      </c>
    </row>
    <row r="231" spans="1:14" x14ac:dyDescent="0.25">
      <c r="A231" s="3">
        <v>10685</v>
      </c>
      <c r="B231" s="4">
        <v>44919</v>
      </c>
      <c r="C231" t="s">
        <v>21</v>
      </c>
      <c r="D231" s="24">
        <v>12.99</v>
      </c>
      <c r="E231" s="3">
        <v>678</v>
      </c>
      <c r="F231" s="3">
        <v>8807.2199999999993</v>
      </c>
      <c r="G231" s="3" t="s">
        <v>50</v>
      </c>
      <c r="H231" s="3" t="s">
        <v>54</v>
      </c>
      <c r="I231" t="s">
        <v>35</v>
      </c>
      <c r="J231" t="e" vm="3">
        <v>#VALUE!</v>
      </c>
      <c r="K231" t="e" vm="2">
        <v>#VALUE!</v>
      </c>
      <c r="L231">
        <f>_xlfn.XLOOKUP(Table[[#This Row],[Product]],Clean!D:D,Clean!G:G)</f>
        <v>4.32</v>
      </c>
      <c r="M231">
        <v>2928.96</v>
      </c>
      <c r="N231">
        <v>5878.2599999999993</v>
      </c>
    </row>
    <row r="232" spans="1:14" x14ac:dyDescent="0.25">
      <c r="A232" s="3">
        <v>10686</v>
      </c>
      <c r="B232" s="4">
        <v>44919</v>
      </c>
      <c r="C232" t="s">
        <v>25</v>
      </c>
      <c r="D232" s="24">
        <v>9.9499999999999993</v>
      </c>
      <c r="E232" s="3">
        <v>242</v>
      </c>
      <c r="F232" s="3">
        <v>2407.8999999999996</v>
      </c>
      <c r="G232" s="3" t="s">
        <v>50</v>
      </c>
      <c r="H232" s="3" t="s">
        <v>54</v>
      </c>
      <c r="I232" t="s">
        <v>35</v>
      </c>
      <c r="J232" t="e" vm="3">
        <v>#VALUE!</v>
      </c>
      <c r="K232" t="e" vm="2">
        <v>#VALUE!</v>
      </c>
      <c r="L232">
        <f>_xlfn.XLOOKUP(Table[[#This Row],[Product]],Clean!D:D,Clean!G:G)</f>
        <v>2.85</v>
      </c>
      <c r="M232">
        <v>689.7</v>
      </c>
      <c r="N232">
        <v>1718.1999999999996</v>
      </c>
    </row>
    <row r="233" spans="1:14" x14ac:dyDescent="0.25">
      <c r="A233" s="3">
        <v>10687</v>
      </c>
      <c r="B233" s="4">
        <v>44919</v>
      </c>
      <c r="C233" t="s">
        <v>9</v>
      </c>
      <c r="D233" s="24">
        <v>3.49</v>
      </c>
      <c r="E233" s="3">
        <v>631</v>
      </c>
      <c r="F233" s="3">
        <v>2202.19</v>
      </c>
      <c r="G233" s="3" t="s">
        <v>50</v>
      </c>
      <c r="H233" s="3" t="s">
        <v>54</v>
      </c>
      <c r="I233" t="s">
        <v>23</v>
      </c>
      <c r="J233" t="e" vm="1">
        <v>#VALUE!</v>
      </c>
      <c r="K233" t="e" vm="8">
        <v>#VALUE!</v>
      </c>
      <c r="L233">
        <f>_xlfn.XLOOKUP(Table[[#This Row],[Product]],Clean!D:D,Clean!G:G)</f>
        <v>0.88</v>
      </c>
      <c r="M233">
        <v>555.28</v>
      </c>
      <c r="N233">
        <v>1646.91</v>
      </c>
    </row>
    <row r="234" spans="1:14" x14ac:dyDescent="0.25">
      <c r="A234" s="3">
        <v>10688</v>
      </c>
      <c r="B234" s="4">
        <v>44919</v>
      </c>
      <c r="C234" t="s">
        <v>14</v>
      </c>
      <c r="D234" s="24">
        <v>2.95</v>
      </c>
      <c r="E234" s="3">
        <v>678</v>
      </c>
      <c r="F234" s="3">
        <v>2000.1000000000001</v>
      </c>
      <c r="G234" s="3" t="s">
        <v>50</v>
      </c>
      <c r="H234" s="3" t="s">
        <v>54</v>
      </c>
      <c r="I234" t="s">
        <v>23</v>
      </c>
      <c r="J234" t="e" vm="1">
        <v>#VALUE!</v>
      </c>
      <c r="K234" t="e" vm="8">
        <v>#VALUE!</v>
      </c>
      <c r="L234">
        <f>_xlfn.XLOOKUP(Table[[#This Row],[Product]],Clean!D:D,Clean!G:G)</f>
        <v>0.47</v>
      </c>
      <c r="M234">
        <v>318.65999999999997</v>
      </c>
      <c r="N234">
        <v>1681.44</v>
      </c>
    </row>
    <row r="235" spans="1:14" x14ac:dyDescent="0.25">
      <c r="A235" s="3">
        <v>10689</v>
      </c>
      <c r="B235" s="4">
        <v>44919</v>
      </c>
      <c r="C235" t="s">
        <v>17</v>
      </c>
      <c r="D235" s="24">
        <v>4.99</v>
      </c>
      <c r="E235" s="3">
        <v>201</v>
      </c>
      <c r="F235" s="3">
        <v>1002.99</v>
      </c>
      <c r="G235" s="3" t="s">
        <v>50</v>
      </c>
      <c r="H235" s="3" t="s">
        <v>54</v>
      </c>
      <c r="I235" t="s">
        <v>23</v>
      </c>
      <c r="J235" t="e" vm="1">
        <v>#VALUE!</v>
      </c>
      <c r="K235" t="e" vm="8">
        <v>#VALUE!</v>
      </c>
      <c r="L235">
        <f>_xlfn.XLOOKUP(Table[[#This Row],[Product]],Clean!D:D,Clean!G:G)</f>
        <v>2.25</v>
      </c>
      <c r="M235">
        <v>452.25</v>
      </c>
      <c r="N235">
        <v>550.74</v>
      </c>
    </row>
    <row r="236" spans="1:14" x14ac:dyDescent="0.25">
      <c r="A236" s="3">
        <v>10690</v>
      </c>
      <c r="B236" s="4">
        <v>44920</v>
      </c>
      <c r="C236" t="s">
        <v>21</v>
      </c>
      <c r="D236" s="24">
        <v>12.99</v>
      </c>
      <c r="E236" s="3">
        <v>678</v>
      </c>
      <c r="F236" s="3">
        <v>8807.2199999999993</v>
      </c>
      <c r="G236" s="3" t="s">
        <v>50</v>
      </c>
      <c r="H236" s="3" t="s">
        <v>54</v>
      </c>
      <c r="I236" t="s">
        <v>23</v>
      </c>
      <c r="J236" t="e" vm="1">
        <v>#VALUE!</v>
      </c>
      <c r="K236" t="e" vm="8">
        <v>#VALUE!</v>
      </c>
      <c r="L236">
        <f>_xlfn.XLOOKUP(Table[[#This Row],[Product]],Clean!D:D,Clean!G:G)</f>
        <v>4.32</v>
      </c>
      <c r="M236">
        <v>2928.96</v>
      </c>
      <c r="N236">
        <v>5878.2599999999993</v>
      </c>
    </row>
    <row r="237" spans="1:14" x14ac:dyDescent="0.25">
      <c r="A237" s="3">
        <v>10691</v>
      </c>
      <c r="B237" s="4">
        <v>44920</v>
      </c>
      <c r="C237" t="s">
        <v>25</v>
      </c>
      <c r="D237" s="24">
        <v>9.9499999999999993</v>
      </c>
      <c r="E237" s="3">
        <v>262</v>
      </c>
      <c r="F237" s="3">
        <v>2606.8999999999996</v>
      </c>
      <c r="G237" s="3" t="s">
        <v>50</v>
      </c>
      <c r="H237" s="3" t="s">
        <v>54</v>
      </c>
      <c r="I237" t="s">
        <v>23</v>
      </c>
      <c r="J237" t="e" vm="1">
        <v>#VALUE!</v>
      </c>
      <c r="K237" t="e" vm="8">
        <v>#VALUE!</v>
      </c>
      <c r="L237">
        <f>_xlfn.XLOOKUP(Table[[#This Row],[Product]],Clean!D:D,Clean!G:G)</f>
        <v>2.85</v>
      </c>
      <c r="M237">
        <v>746.7</v>
      </c>
      <c r="N237">
        <v>1860.1999999999996</v>
      </c>
    </row>
    <row r="238" spans="1:14" x14ac:dyDescent="0.25">
      <c r="A238" s="3">
        <v>10692</v>
      </c>
      <c r="B238" s="4">
        <v>44920</v>
      </c>
      <c r="C238" t="s">
        <v>9</v>
      </c>
      <c r="D238" s="24">
        <v>3.49</v>
      </c>
      <c r="E238" s="3">
        <v>631</v>
      </c>
      <c r="F238" s="3">
        <v>2202.19</v>
      </c>
      <c r="G238" s="3" t="s">
        <v>50</v>
      </c>
      <c r="H238" s="3" t="s">
        <v>54</v>
      </c>
      <c r="I238" t="s">
        <v>23</v>
      </c>
      <c r="J238" t="e" vm="1">
        <v>#VALUE!</v>
      </c>
      <c r="K238" t="e" vm="8">
        <v>#VALUE!</v>
      </c>
      <c r="L238">
        <f>_xlfn.XLOOKUP(Table[[#This Row],[Product]],Clean!D:D,Clean!G:G)</f>
        <v>0.88</v>
      </c>
      <c r="M238">
        <v>555.28</v>
      </c>
      <c r="N238">
        <v>1646.91</v>
      </c>
    </row>
    <row r="239" spans="1:14" x14ac:dyDescent="0.25">
      <c r="A239" s="3">
        <v>10693</v>
      </c>
      <c r="B239" s="4">
        <v>44920</v>
      </c>
      <c r="C239" t="s">
        <v>14</v>
      </c>
      <c r="D239" s="24">
        <v>2.95</v>
      </c>
      <c r="E239" s="3">
        <v>678</v>
      </c>
      <c r="F239" s="3">
        <v>2000.1000000000001</v>
      </c>
      <c r="G239" s="3" t="s">
        <v>50</v>
      </c>
      <c r="H239" s="3" t="s">
        <v>54</v>
      </c>
      <c r="I239" t="s">
        <v>23</v>
      </c>
      <c r="J239" t="e" vm="1">
        <v>#VALUE!</v>
      </c>
      <c r="K239" t="e" vm="8">
        <v>#VALUE!</v>
      </c>
      <c r="L239">
        <f>_xlfn.XLOOKUP(Table[[#This Row],[Product]],Clean!D:D,Clean!G:G)</f>
        <v>0.47</v>
      </c>
      <c r="M239">
        <v>318.65999999999997</v>
      </c>
      <c r="N239">
        <v>1681.44</v>
      </c>
    </row>
    <row r="240" spans="1:14" x14ac:dyDescent="0.25">
      <c r="A240" s="3">
        <v>10694</v>
      </c>
      <c r="B240" s="4">
        <v>44920</v>
      </c>
      <c r="C240" t="s">
        <v>17</v>
      </c>
      <c r="D240" s="24">
        <v>4.99</v>
      </c>
      <c r="E240" s="3">
        <v>201</v>
      </c>
      <c r="F240" s="3">
        <v>1002.99</v>
      </c>
      <c r="G240" s="3" t="s">
        <v>50</v>
      </c>
      <c r="H240" s="3" t="s">
        <v>54</v>
      </c>
      <c r="I240" t="s">
        <v>23</v>
      </c>
      <c r="J240" t="e" vm="1">
        <v>#VALUE!</v>
      </c>
      <c r="K240" t="e" vm="8">
        <v>#VALUE!</v>
      </c>
      <c r="L240">
        <f>_xlfn.XLOOKUP(Table[[#This Row],[Product]],Clean!D:D,Clean!G:G)</f>
        <v>2.25</v>
      </c>
      <c r="M240">
        <v>452.25</v>
      </c>
      <c r="N240">
        <v>550.74</v>
      </c>
    </row>
    <row r="241" spans="1:14" x14ac:dyDescent="0.25">
      <c r="A241" s="3">
        <v>10695</v>
      </c>
      <c r="B241" s="4">
        <v>44921</v>
      </c>
      <c r="C241" t="s">
        <v>21</v>
      </c>
      <c r="D241" s="24">
        <v>12.99</v>
      </c>
      <c r="E241" s="3">
        <v>693</v>
      </c>
      <c r="F241" s="3">
        <v>9002.07</v>
      </c>
      <c r="G241" s="3" t="s">
        <v>50</v>
      </c>
      <c r="H241" s="3" t="s">
        <v>54</v>
      </c>
      <c r="I241" t="s">
        <v>23</v>
      </c>
      <c r="J241" t="e" vm="1">
        <v>#VALUE!</v>
      </c>
      <c r="K241" t="e" vm="8">
        <v>#VALUE!</v>
      </c>
      <c r="L241">
        <f>_xlfn.XLOOKUP(Table[[#This Row],[Product]],Clean!D:D,Clean!G:G)</f>
        <v>4.32</v>
      </c>
      <c r="M241">
        <v>2993.76</v>
      </c>
      <c r="N241">
        <v>6008.3099999999995</v>
      </c>
    </row>
    <row r="242" spans="1:14" x14ac:dyDescent="0.25">
      <c r="A242" s="3">
        <v>10696</v>
      </c>
      <c r="B242" s="4">
        <v>44921</v>
      </c>
      <c r="C242" t="s">
        <v>25</v>
      </c>
      <c r="D242" s="24">
        <v>9.9499999999999993</v>
      </c>
      <c r="E242" s="3">
        <v>282</v>
      </c>
      <c r="F242" s="3">
        <v>2805.8999999999996</v>
      </c>
      <c r="G242" s="3" t="s">
        <v>50</v>
      </c>
      <c r="H242" s="3" t="s">
        <v>54</v>
      </c>
      <c r="I242" t="s">
        <v>23</v>
      </c>
      <c r="J242" t="e" vm="1">
        <v>#VALUE!</v>
      </c>
      <c r="K242" t="e" vm="8">
        <v>#VALUE!</v>
      </c>
      <c r="L242">
        <f>_xlfn.XLOOKUP(Table[[#This Row],[Product]],Clean!D:D,Clean!G:G)</f>
        <v>2.85</v>
      </c>
      <c r="M242">
        <v>803.7</v>
      </c>
      <c r="N242">
        <v>2002.1999999999996</v>
      </c>
    </row>
    <row r="243" spans="1:14" x14ac:dyDescent="0.25">
      <c r="A243" s="3">
        <v>10697</v>
      </c>
      <c r="B243" s="4">
        <v>44921</v>
      </c>
      <c r="C243" t="s">
        <v>9</v>
      </c>
      <c r="D243" s="24">
        <v>3.49</v>
      </c>
      <c r="E243" s="3">
        <v>631</v>
      </c>
      <c r="F243" s="3">
        <v>2202.19</v>
      </c>
      <c r="G243" s="3" t="s">
        <v>50</v>
      </c>
      <c r="H243" s="3" t="s">
        <v>54</v>
      </c>
      <c r="I243" t="s">
        <v>23</v>
      </c>
      <c r="J243" t="e" vm="1">
        <v>#VALUE!</v>
      </c>
      <c r="K243" t="e" vm="8">
        <v>#VALUE!</v>
      </c>
      <c r="L243">
        <f>_xlfn.XLOOKUP(Table[[#This Row],[Product]],Clean!D:D,Clean!G:G)</f>
        <v>0.88</v>
      </c>
      <c r="M243">
        <v>555.28</v>
      </c>
      <c r="N243">
        <v>1646.91</v>
      </c>
    </row>
    <row r="244" spans="1:14" x14ac:dyDescent="0.25">
      <c r="A244" s="3">
        <v>10698</v>
      </c>
      <c r="B244" s="4">
        <v>44921</v>
      </c>
      <c r="C244" t="s">
        <v>14</v>
      </c>
      <c r="D244" s="24">
        <v>2.95</v>
      </c>
      <c r="E244" s="3">
        <v>678</v>
      </c>
      <c r="F244" s="3">
        <v>2000.1000000000001</v>
      </c>
      <c r="G244" s="3" t="s">
        <v>50</v>
      </c>
      <c r="H244" s="3" t="s">
        <v>54</v>
      </c>
      <c r="I244" t="s">
        <v>23</v>
      </c>
      <c r="J244" t="e" vm="1">
        <v>#VALUE!</v>
      </c>
      <c r="K244" t="e" vm="8">
        <v>#VALUE!</v>
      </c>
      <c r="L244">
        <f>_xlfn.XLOOKUP(Table[[#This Row],[Product]],Clean!D:D,Clean!G:G)</f>
        <v>0.47</v>
      </c>
      <c r="M244">
        <v>318.65999999999997</v>
      </c>
      <c r="N244">
        <v>1681.44</v>
      </c>
    </row>
    <row r="245" spans="1:14" x14ac:dyDescent="0.25">
      <c r="A245" s="3">
        <v>10699</v>
      </c>
      <c r="B245" s="4">
        <v>44921</v>
      </c>
      <c r="C245" t="s">
        <v>17</v>
      </c>
      <c r="D245" s="24">
        <v>4.99</v>
      </c>
      <c r="E245" s="3">
        <v>201</v>
      </c>
      <c r="F245" s="3">
        <v>1002.99</v>
      </c>
      <c r="G245" s="3" t="s">
        <v>50</v>
      </c>
      <c r="H245" s="3" t="s">
        <v>54</v>
      </c>
      <c r="I245" t="s">
        <v>23</v>
      </c>
      <c r="J245" t="e" vm="1">
        <v>#VALUE!</v>
      </c>
      <c r="K245" t="e" vm="8">
        <v>#VALUE!</v>
      </c>
      <c r="L245">
        <f>_xlfn.XLOOKUP(Table[[#This Row],[Product]],Clean!D:D,Clean!G:G)</f>
        <v>2.25</v>
      </c>
      <c r="M245">
        <v>452.25</v>
      </c>
      <c r="N245">
        <v>550.74</v>
      </c>
    </row>
    <row r="246" spans="1:14" x14ac:dyDescent="0.25">
      <c r="A246" s="3">
        <v>10700</v>
      </c>
      <c r="B246" s="4">
        <v>44922</v>
      </c>
      <c r="C246" t="s">
        <v>21</v>
      </c>
      <c r="D246" s="24">
        <v>12.99</v>
      </c>
      <c r="E246" s="3">
        <v>693</v>
      </c>
      <c r="F246" s="3">
        <v>9002.07</v>
      </c>
      <c r="G246" s="3" t="s">
        <v>50</v>
      </c>
      <c r="H246" s="3" t="s">
        <v>54</v>
      </c>
      <c r="I246" t="s">
        <v>23</v>
      </c>
      <c r="J246" t="e" vm="1">
        <v>#VALUE!</v>
      </c>
      <c r="K246" t="e" vm="8">
        <v>#VALUE!</v>
      </c>
      <c r="L246">
        <f>_xlfn.XLOOKUP(Table[[#This Row],[Product]],Clean!D:D,Clean!G:G)</f>
        <v>4.32</v>
      </c>
      <c r="M246">
        <v>2993.76</v>
      </c>
      <c r="N246">
        <v>6008.3099999999995</v>
      </c>
    </row>
    <row r="247" spans="1:14" x14ac:dyDescent="0.25">
      <c r="A247" s="3">
        <v>10701</v>
      </c>
      <c r="B247" s="4">
        <v>44922</v>
      </c>
      <c r="C247" t="s">
        <v>25</v>
      </c>
      <c r="D247" s="24">
        <v>9.9499999999999993</v>
      </c>
      <c r="E247" s="3">
        <v>282</v>
      </c>
      <c r="F247" s="3">
        <v>2805.8999999999996</v>
      </c>
      <c r="G247" s="3" t="s">
        <v>50</v>
      </c>
      <c r="H247" s="3" t="s">
        <v>54</v>
      </c>
      <c r="I247" t="s">
        <v>23</v>
      </c>
      <c r="J247" t="e" vm="1">
        <v>#VALUE!</v>
      </c>
      <c r="K247" t="e" vm="8">
        <v>#VALUE!</v>
      </c>
      <c r="L247">
        <f>_xlfn.XLOOKUP(Table[[#This Row],[Product]],Clean!D:D,Clean!G:G)</f>
        <v>2.85</v>
      </c>
      <c r="M247">
        <v>803.7</v>
      </c>
      <c r="N247">
        <v>2002.1999999999996</v>
      </c>
    </row>
    <row r="248" spans="1:14" x14ac:dyDescent="0.25">
      <c r="A248" s="3">
        <v>10702</v>
      </c>
      <c r="B248" s="4">
        <v>44922</v>
      </c>
      <c r="C248" t="s">
        <v>9</v>
      </c>
      <c r="D248" s="24">
        <v>3.49</v>
      </c>
      <c r="E248" s="3">
        <v>631</v>
      </c>
      <c r="F248" s="3">
        <v>2202.19</v>
      </c>
      <c r="G248" s="3" t="s">
        <v>50</v>
      </c>
      <c r="H248" s="3" t="s">
        <v>54</v>
      </c>
      <c r="I248" t="s">
        <v>23</v>
      </c>
      <c r="J248" t="e" vm="1">
        <v>#VALUE!</v>
      </c>
      <c r="K248" t="e" vm="8">
        <v>#VALUE!</v>
      </c>
      <c r="L248">
        <f>_xlfn.XLOOKUP(Table[[#This Row],[Product]],Clean!D:D,Clean!G:G)</f>
        <v>0.88</v>
      </c>
      <c r="M248">
        <v>555.28</v>
      </c>
      <c r="N248">
        <v>1646.91</v>
      </c>
    </row>
    <row r="249" spans="1:14" x14ac:dyDescent="0.25">
      <c r="A249" s="3">
        <v>10703</v>
      </c>
      <c r="B249" s="4">
        <v>44922</v>
      </c>
      <c r="C249" t="s">
        <v>14</v>
      </c>
      <c r="D249" s="24">
        <v>2.95</v>
      </c>
      <c r="E249" s="3">
        <v>678</v>
      </c>
      <c r="F249" s="3">
        <v>2000.1000000000001</v>
      </c>
      <c r="G249" s="3" t="s">
        <v>50</v>
      </c>
      <c r="H249" s="3" t="s">
        <v>52</v>
      </c>
      <c r="I249" t="s">
        <v>23</v>
      </c>
      <c r="J249" t="e" vm="1">
        <v>#VALUE!</v>
      </c>
      <c r="K249" t="e" vm="8">
        <v>#VALUE!</v>
      </c>
      <c r="L249">
        <f>_xlfn.XLOOKUP(Table[[#This Row],[Product]],Clean!D:D,Clean!G:G)</f>
        <v>0.47</v>
      </c>
      <c r="M249">
        <v>318.65999999999997</v>
      </c>
      <c r="N249">
        <v>1681.44</v>
      </c>
    </row>
    <row r="250" spans="1:14" x14ac:dyDescent="0.25">
      <c r="A250" s="3">
        <v>10704</v>
      </c>
      <c r="B250" s="4">
        <v>44922</v>
      </c>
      <c r="C250" t="s">
        <v>17</v>
      </c>
      <c r="D250" s="24">
        <v>4.99</v>
      </c>
      <c r="E250" s="3">
        <v>201</v>
      </c>
      <c r="F250" s="3">
        <v>1002.99</v>
      </c>
      <c r="G250" s="3" t="s">
        <v>51</v>
      </c>
      <c r="H250" s="3" t="s">
        <v>52</v>
      </c>
      <c r="I250" t="s">
        <v>23</v>
      </c>
      <c r="J250" t="e" vm="1">
        <v>#VALUE!</v>
      </c>
      <c r="K250" t="e" vm="8">
        <v>#VALUE!</v>
      </c>
      <c r="L250">
        <f>_xlfn.XLOOKUP(Table[[#This Row],[Product]],Clean!D:D,Clean!G:G)</f>
        <v>2.25</v>
      </c>
      <c r="M250">
        <v>452.25</v>
      </c>
      <c r="N250">
        <v>550.74</v>
      </c>
    </row>
    <row r="251" spans="1:14" x14ac:dyDescent="0.25">
      <c r="A251" s="3">
        <v>10705</v>
      </c>
      <c r="B251" s="4">
        <v>44923</v>
      </c>
      <c r="C251" t="s">
        <v>21</v>
      </c>
      <c r="D251" s="24">
        <v>12.99</v>
      </c>
      <c r="E251" s="3">
        <v>724</v>
      </c>
      <c r="F251" s="3">
        <v>9404.76</v>
      </c>
      <c r="G251" s="3" t="s">
        <v>51</v>
      </c>
      <c r="H251" s="3" t="s">
        <v>52</v>
      </c>
      <c r="I251" t="s">
        <v>23</v>
      </c>
      <c r="J251" t="e" vm="1">
        <v>#VALUE!</v>
      </c>
      <c r="K251" t="e" vm="8">
        <v>#VALUE!</v>
      </c>
      <c r="L251">
        <f>_xlfn.XLOOKUP(Table[[#This Row],[Product]],Clean!D:D,Clean!G:G)</f>
        <v>4.32</v>
      </c>
      <c r="M251">
        <v>3127.6800000000003</v>
      </c>
      <c r="N251">
        <v>6277.08</v>
      </c>
    </row>
    <row r="252" spans="1:14" x14ac:dyDescent="0.25">
      <c r="A252" s="3">
        <v>10706</v>
      </c>
      <c r="B252" s="4">
        <v>44923</v>
      </c>
      <c r="C252" t="s">
        <v>25</v>
      </c>
      <c r="D252" s="24">
        <v>9.9499999999999993</v>
      </c>
      <c r="E252" s="3">
        <v>302</v>
      </c>
      <c r="F252" s="3">
        <v>3004.8999999999996</v>
      </c>
      <c r="G252" s="3" t="s">
        <v>51</v>
      </c>
      <c r="H252" s="3" t="s">
        <v>52</v>
      </c>
      <c r="I252" t="s">
        <v>23</v>
      </c>
      <c r="J252" t="e" vm="1">
        <v>#VALUE!</v>
      </c>
      <c r="K252" t="e" vm="8">
        <v>#VALUE!</v>
      </c>
      <c r="L252">
        <f>_xlfn.XLOOKUP(Table[[#This Row],[Product]],Clean!D:D,Clean!G:G)</f>
        <v>2.85</v>
      </c>
      <c r="M252">
        <v>860.7</v>
      </c>
      <c r="N252">
        <v>2144.1999999999998</v>
      </c>
    </row>
    <row r="253" spans="1:14" x14ac:dyDescent="0.25">
      <c r="A253" s="3">
        <v>10707</v>
      </c>
      <c r="B253" s="4">
        <v>44923</v>
      </c>
      <c r="C253" t="s">
        <v>9</v>
      </c>
      <c r="D253" s="24">
        <v>3.49</v>
      </c>
      <c r="E253" s="3">
        <v>631</v>
      </c>
      <c r="F253" s="3">
        <v>2202.19</v>
      </c>
      <c r="G253" s="3" t="s">
        <v>51</v>
      </c>
      <c r="H253" s="3" t="s">
        <v>52</v>
      </c>
      <c r="I253" t="s">
        <v>23</v>
      </c>
      <c r="J253" t="e" vm="1">
        <v>#VALUE!</v>
      </c>
      <c r="K253" t="e" vm="8">
        <v>#VALUE!</v>
      </c>
      <c r="L253">
        <f>_xlfn.XLOOKUP(Table[[#This Row],[Product]],Clean!D:D,Clean!G:G)</f>
        <v>0.88</v>
      </c>
      <c r="M253">
        <v>555.28</v>
      </c>
      <c r="N253">
        <v>1646.91</v>
      </c>
    </row>
    <row r="254" spans="1:14" x14ac:dyDescent="0.25">
      <c r="A254" s="3">
        <v>10708</v>
      </c>
      <c r="B254" s="4">
        <v>44923</v>
      </c>
      <c r="C254" t="s">
        <v>14</v>
      </c>
      <c r="D254" s="24">
        <v>2.95</v>
      </c>
      <c r="E254" s="3">
        <v>678</v>
      </c>
      <c r="F254" s="3">
        <v>2000.1000000000001</v>
      </c>
      <c r="G254" s="3" t="s">
        <v>51</v>
      </c>
      <c r="H254" s="3" t="s">
        <v>52</v>
      </c>
      <c r="I254" t="s">
        <v>23</v>
      </c>
      <c r="J254" t="e" vm="1">
        <v>#VALUE!</v>
      </c>
      <c r="K254" t="e" vm="8">
        <v>#VALUE!</v>
      </c>
      <c r="L254">
        <f>_xlfn.XLOOKUP(Table[[#This Row],[Product]],Clean!D:D,Clean!G:G)</f>
        <v>0.47</v>
      </c>
      <c r="M254">
        <v>318.65999999999997</v>
      </c>
      <c r="N254">
        <v>1681.44</v>
      </c>
    </row>
    <row r="255" spans="1:14" x14ac:dyDescent="0.25">
      <c r="A255" s="3">
        <v>10709</v>
      </c>
      <c r="B255" s="4">
        <v>44923</v>
      </c>
      <c r="C255" t="s">
        <v>17</v>
      </c>
      <c r="D255" s="24">
        <v>4.99</v>
      </c>
      <c r="E255" s="3">
        <v>201</v>
      </c>
      <c r="F255" s="3">
        <v>1002.99</v>
      </c>
      <c r="G255" s="3" t="s">
        <v>51</v>
      </c>
      <c r="H255" s="3" t="s">
        <v>52</v>
      </c>
      <c r="I255" t="s">
        <v>23</v>
      </c>
      <c r="J255" t="e" vm="1">
        <v>#VALUE!</v>
      </c>
      <c r="K255" t="e" vm="8">
        <v>#VALUE!</v>
      </c>
      <c r="L255">
        <f>_xlfn.XLOOKUP(Table[[#This Row],[Product]],Clean!D:D,Clean!G:G)</f>
        <v>2.25</v>
      </c>
      <c r="M255">
        <v>452.25</v>
      </c>
      <c r="N255">
        <v>550.74</v>
      </c>
    </row>
    <row r="256" spans="1:14" x14ac:dyDescent="0.25">
      <c r="A256" s="3">
        <v>10710</v>
      </c>
      <c r="B256" s="4">
        <v>44924</v>
      </c>
      <c r="C256" t="s">
        <v>21</v>
      </c>
      <c r="D256" s="24">
        <v>12.99</v>
      </c>
      <c r="E256" s="3">
        <v>755</v>
      </c>
      <c r="F256" s="3">
        <v>9807.4500000000007</v>
      </c>
      <c r="G256" s="3" t="s">
        <v>51</v>
      </c>
      <c r="H256" s="3" t="s">
        <v>52</v>
      </c>
      <c r="I256" t="s">
        <v>23</v>
      </c>
      <c r="J256" t="e" vm="1">
        <v>#VALUE!</v>
      </c>
      <c r="K256" t="e" vm="8">
        <v>#VALUE!</v>
      </c>
      <c r="L256">
        <f>_xlfn.XLOOKUP(Table[[#This Row],[Product]],Clean!D:D,Clean!G:G)</f>
        <v>4.32</v>
      </c>
      <c r="M256">
        <v>3261.6000000000004</v>
      </c>
      <c r="N256">
        <v>6545.85</v>
      </c>
    </row>
    <row r="257" spans="1:14" x14ac:dyDescent="0.25">
      <c r="A257" s="3">
        <v>10711</v>
      </c>
      <c r="B257" s="4">
        <v>44924</v>
      </c>
      <c r="C257" t="s">
        <v>25</v>
      </c>
      <c r="D257" s="24">
        <v>9.9499999999999993</v>
      </c>
      <c r="E257" s="3">
        <v>282</v>
      </c>
      <c r="F257" s="3">
        <v>2805.8999999999996</v>
      </c>
      <c r="G257" s="3" t="s">
        <v>51</v>
      </c>
      <c r="H257" s="3" t="s">
        <v>52</v>
      </c>
      <c r="I257" t="s">
        <v>23</v>
      </c>
      <c r="J257" t="e" vm="1">
        <v>#VALUE!</v>
      </c>
      <c r="K257" t="e" vm="8">
        <v>#VALUE!</v>
      </c>
      <c r="L257">
        <f>_xlfn.XLOOKUP(Table[[#This Row],[Product]],Clean!D:D,Clean!G:G)</f>
        <v>2.85</v>
      </c>
      <c r="M257">
        <v>803.7</v>
      </c>
      <c r="N257">
        <v>2002.1999999999996</v>
      </c>
    </row>
    <row r="258" spans="1:14" x14ac:dyDescent="0.25">
      <c r="A258" s="3">
        <v>10712</v>
      </c>
      <c r="B258" s="4">
        <v>44924</v>
      </c>
      <c r="C258" t="s">
        <v>9</v>
      </c>
      <c r="D258" s="24">
        <v>3.49</v>
      </c>
      <c r="E258" s="3">
        <v>631</v>
      </c>
      <c r="F258" s="3">
        <v>2202.19</v>
      </c>
      <c r="G258" s="3" t="s">
        <v>51</v>
      </c>
      <c r="H258" s="3" t="s">
        <v>52</v>
      </c>
      <c r="I258" t="s">
        <v>23</v>
      </c>
      <c r="J258" t="e" vm="1">
        <v>#VALUE!</v>
      </c>
      <c r="K258" t="e" vm="8">
        <v>#VALUE!</v>
      </c>
      <c r="L258">
        <f>_xlfn.XLOOKUP(Table[[#This Row],[Product]],Clean!D:D,Clean!G:G)</f>
        <v>0.88</v>
      </c>
      <c r="M258">
        <v>555.28</v>
      </c>
      <c r="N258">
        <v>1646.91</v>
      </c>
    </row>
    <row r="259" spans="1:14" x14ac:dyDescent="0.25">
      <c r="A259" s="3">
        <v>10713</v>
      </c>
      <c r="B259" s="4">
        <v>44924</v>
      </c>
      <c r="C259" t="s">
        <v>14</v>
      </c>
      <c r="D259" s="24">
        <v>2.95</v>
      </c>
      <c r="E259" s="3">
        <v>678</v>
      </c>
      <c r="F259" s="3">
        <v>2000.1000000000001</v>
      </c>
      <c r="G259" s="3" t="s">
        <v>51</v>
      </c>
      <c r="H259" s="3" t="s">
        <v>52</v>
      </c>
      <c r="I259" t="s">
        <v>23</v>
      </c>
      <c r="J259" t="e" vm="1">
        <v>#VALUE!</v>
      </c>
      <c r="K259" t="e" vm="8">
        <v>#VALUE!</v>
      </c>
      <c r="L259">
        <f>_xlfn.XLOOKUP(Table[[#This Row],[Product]],Clean!D:D,Clean!G:G)</f>
        <v>0.47</v>
      </c>
      <c r="M259">
        <v>318.65999999999997</v>
      </c>
      <c r="N259">
        <v>1681.44</v>
      </c>
    </row>
    <row r="260" spans="1:14" x14ac:dyDescent="0.25">
      <c r="B260"/>
    </row>
    <row r="261" spans="1:14" x14ac:dyDescent="0.25">
      <c r="B261"/>
    </row>
    <row r="262" spans="1:14" x14ac:dyDescent="0.25">
      <c r="B262"/>
    </row>
    <row r="263" spans="1:14" x14ac:dyDescent="0.25">
      <c r="B263"/>
    </row>
    <row r="264" spans="1:14" x14ac:dyDescent="0.25">
      <c r="B264"/>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3B870-70F9-2142-A792-3E9BFAB50EAE}">
  <dimension ref="B2:M256"/>
  <sheetViews>
    <sheetView workbookViewId="0">
      <selection activeCell="I11" sqref="I11"/>
    </sheetView>
  </sheetViews>
  <sheetFormatPr defaultColWidth="10.625" defaultRowHeight="15.75" x14ac:dyDescent="0.25"/>
  <sheetData>
    <row r="2" spans="2:13" x14ac:dyDescent="0.25">
      <c r="B2" s="1" t="s">
        <v>0</v>
      </c>
      <c r="C2" s="1" t="s">
        <v>1</v>
      </c>
      <c r="D2" s="1" t="s">
        <v>2</v>
      </c>
      <c r="E2" s="2" t="s">
        <v>3</v>
      </c>
      <c r="F2" s="1" t="s">
        <v>4</v>
      </c>
      <c r="G2" s="2" t="s">
        <v>48</v>
      </c>
      <c r="H2" s="1" t="s">
        <v>8</v>
      </c>
      <c r="I2" s="1" t="s">
        <v>45</v>
      </c>
      <c r="J2" s="1" t="s">
        <v>5</v>
      </c>
      <c r="K2" s="1" t="s">
        <v>6</v>
      </c>
      <c r="L2" s="1" t="s">
        <v>7</v>
      </c>
      <c r="M2" s="1" t="s">
        <v>46</v>
      </c>
    </row>
    <row r="3" spans="2:13" x14ac:dyDescent="0.25">
      <c r="B3" s="3">
        <v>10452</v>
      </c>
      <c r="C3" s="4">
        <v>44872</v>
      </c>
      <c r="D3" t="s">
        <v>9</v>
      </c>
      <c r="E3" s="3">
        <v>3.49</v>
      </c>
      <c r="F3" s="20">
        <v>574</v>
      </c>
      <c r="G3" s="3">
        <v>0.88</v>
      </c>
      <c r="H3" t="e" vm="11">
        <v>#VALUE!</v>
      </c>
      <c r="I3" t="e" cm="1" vm="4">
        <f t="array" ref="I3">_FV(H3,"Country/region",TRUE)</f>
        <v>#VALUE!</v>
      </c>
      <c r="J3" t="s">
        <v>10</v>
      </c>
      <c r="K3" t="s">
        <v>11</v>
      </c>
      <c r="L3" t="s">
        <v>38</v>
      </c>
      <c r="M3">
        <f>Table1[[#This Row],[Price]]*Table1[[#This Row],[Quantity]]</f>
        <v>2003.2600000000002</v>
      </c>
    </row>
    <row r="4" spans="2:13" x14ac:dyDescent="0.25">
      <c r="B4" s="3">
        <v>10453</v>
      </c>
      <c r="C4" s="4">
        <v>44872</v>
      </c>
      <c r="D4" t="s">
        <v>14</v>
      </c>
      <c r="E4" s="3">
        <v>2.95</v>
      </c>
      <c r="F4" s="20">
        <v>746</v>
      </c>
      <c r="G4" s="3">
        <v>0.47</v>
      </c>
      <c r="H4" t="e" vm="12">
        <v>#VALUE!</v>
      </c>
      <c r="I4" t="e" cm="1" vm="6">
        <f t="array" ref="I4">_FV(H4,"Country/region",TRUE)</f>
        <v>#VALUE!</v>
      </c>
      <c r="J4" t="s">
        <v>10</v>
      </c>
      <c r="K4" t="s">
        <v>11</v>
      </c>
      <c r="L4" t="s">
        <v>31</v>
      </c>
      <c r="M4">
        <f>Table1[[#This Row],[Price]]*Table1[[#This Row],[Quantity]]</f>
        <v>2200.7000000000003</v>
      </c>
    </row>
    <row r="5" spans="2:13" x14ac:dyDescent="0.25">
      <c r="B5" s="3">
        <v>10454</v>
      </c>
      <c r="C5" s="4">
        <v>44872</v>
      </c>
      <c r="D5" t="s">
        <v>17</v>
      </c>
      <c r="E5" s="3">
        <v>4.99</v>
      </c>
      <c r="F5" s="20">
        <v>201</v>
      </c>
      <c r="G5" s="3">
        <v>2.25</v>
      </c>
      <c r="H5" t="e" vm="13">
        <v>#VALUE!</v>
      </c>
      <c r="I5" t="e" cm="1" vm="2">
        <f t="array" ref="I5">_FV(H5,"Country/region",TRUE)</f>
        <v>#VALUE!</v>
      </c>
      <c r="J5" t="s">
        <v>18</v>
      </c>
      <c r="K5" t="s">
        <v>11</v>
      </c>
      <c r="L5" t="s">
        <v>35</v>
      </c>
      <c r="M5">
        <f>Table1[[#This Row],[Price]]*Table1[[#This Row],[Quantity]]</f>
        <v>1002.99</v>
      </c>
    </row>
    <row r="6" spans="2:13" x14ac:dyDescent="0.25">
      <c r="B6" s="3">
        <v>10455</v>
      </c>
      <c r="C6" s="4">
        <v>44873</v>
      </c>
      <c r="D6" t="s">
        <v>21</v>
      </c>
      <c r="E6" s="3">
        <v>12.99</v>
      </c>
      <c r="F6" s="20">
        <v>570</v>
      </c>
      <c r="G6" s="3">
        <v>4.32</v>
      </c>
      <c r="H6" t="e" vm="14">
        <v>#VALUE!</v>
      </c>
      <c r="I6" t="e" cm="1" vm="8">
        <f t="array" ref="I6">_FV(H6,"Country/region",TRUE)</f>
        <v>#VALUE!</v>
      </c>
      <c r="J6" t="s">
        <v>18</v>
      </c>
      <c r="K6" t="s">
        <v>22</v>
      </c>
      <c r="L6" t="s">
        <v>23</v>
      </c>
      <c r="M6">
        <f>Table1[[#This Row],[Price]]*Table1[[#This Row],[Quantity]]</f>
        <v>7404.3</v>
      </c>
    </row>
    <row r="7" spans="2:13" x14ac:dyDescent="0.25">
      <c r="B7" s="3">
        <v>10456</v>
      </c>
      <c r="C7" s="4">
        <v>44873</v>
      </c>
      <c r="D7" t="s">
        <v>25</v>
      </c>
      <c r="E7" s="3">
        <v>9.9499999999999993</v>
      </c>
      <c r="F7" s="20">
        <v>202</v>
      </c>
      <c r="G7" s="3">
        <v>2.85</v>
      </c>
      <c r="H7" t="e" vm="14">
        <v>#VALUE!</v>
      </c>
      <c r="I7" t="e" cm="1" vm="8">
        <f t="array" ref="I7">_FV(H7,"Country/region",TRUE)</f>
        <v>#VALUE!</v>
      </c>
      <c r="J7" t="s">
        <v>18</v>
      </c>
      <c r="K7" t="s">
        <v>22</v>
      </c>
      <c r="L7" t="s">
        <v>23</v>
      </c>
      <c r="M7">
        <f>Table1[[#This Row],[Price]]*Table1[[#This Row],[Quantity]]</f>
        <v>2009.8999999999999</v>
      </c>
    </row>
    <row r="8" spans="2:13" x14ac:dyDescent="0.25">
      <c r="B8" s="3">
        <v>10457</v>
      </c>
      <c r="C8" s="4">
        <v>44873</v>
      </c>
      <c r="D8" t="s">
        <v>9</v>
      </c>
      <c r="E8" s="3">
        <v>3.49</v>
      </c>
      <c r="F8" s="20">
        <v>574</v>
      </c>
      <c r="G8" s="3">
        <v>0.88</v>
      </c>
      <c r="H8" t="e" vm="15">
        <v>#VALUE!</v>
      </c>
      <c r="I8" t="e" cm="1" vm="10">
        <f t="array" ref="I8">_FV(H8,"Country/region",TRUE)</f>
        <v>#VALUE!</v>
      </c>
      <c r="J8" t="s">
        <v>18</v>
      </c>
      <c r="K8" t="s">
        <v>22</v>
      </c>
      <c r="L8" t="s">
        <v>28</v>
      </c>
      <c r="M8">
        <f>Table1[[#This Row],[Price]]*Table1[[#This Row],[Quantity]]</f>
        <v>2003.2600000000002</v>
      </c>
    </row>
    <row r="9" spans="2:13" x14ac:dyDescent="0.25">
      <c r="B9" s="3">
        <v>10459</v>
      </c>
      <c r="C9" s="4">
        <v>44873</v>
      </c>
      <c r="D9" t="s">
        <v>17</v>
      </c>
      <c r="E9" s="3">
        <v>4.99</v>
      </c>
      <c r="F9" s="20">
        <v>201</v>
      </c>
      <c r="G9" s="3">
        <v>2.25</v>
      </c>
      <c r="H9" t="e" vm="15">
        <v>#VALUE!</v>
      </c>
      <c r="I9" t="e" cm="1" vm="10">
        <f t="array" ref="I9">_FV(H9,"Country/region",TRUE)</f>
        <v>#VALUE!</v>
      </c>
      <c r="J9" t="s">
        <v>18</v>
      </c>
      <c r="K9" t="s">
        <v>22</v>
      </c>
      <c r="L9" t="s">
        <v>28</v>
      </c>
      <c r="M9">
        <f>Table1[[#This Row],[Price]]*Table1[[#This Row],[Quantity]]</f>
        <v>1002.99</v>
      </c>
    </row>
    <row r="10" spans="2:13" x14ac:dyDescent="0.25">
      <c r="B10" s="3">
        <v>10460</v>
      </c>
      <c r="C10" s="4">
        <v>44874</v>
      </c>
      <c r="D10" t="s">
        <v>21</v>
      </c>
      <c r="E10" s="3">
        <v>12.99</v>
      </c>
      <c r="F10" s="20">
        <v>555</v>
      </c>
      <c r="G10" s="3">
        <v>4.32</v>
      </c>
      <c r="H10" t="e" vm="14">
        <v>#VALUE!</v>
      </c>
      <c r="I10" t="e" cm="1" vm="8">
        <f t="array" ref="I10">_FV(H10,"Country/region",TRUE)</f>
        <v>#VALUE!</v>
      </c>
      <c r="J10" t="s">
        <v>18</v>
      </c>
      <c r="K10" t="s">
        <v>22</v>
      </c>
      <c r="L10" t="s">
        <v>23</v>
      </c>
      <c r="M10">
        <f>Table1[[#This Row],[Price]]*Table1[[#This Row],[Quantity]]</f>
        <v>7209.45</v>
      </c>
    </row>
    <row r="11" spans="2:13" x14ac:dyDescent="0.25">
      <c r="B11" s="3">
        <v>10461</v>
      </c>
      <c r="C11" s="4">
        <v>44874</v>
      </c>
      <c r="D11" t="s">
        <v>25</v>
      </c>
      <c r="E11" s="3">
        <v>9.9499999999999993</v>
      </c>
      <c r="F11" s="20">
        <v>202</v>
      </c>
      <c r="G11" s="3">
        <v>2.85</v>
      </c>
      <c r="H11" t="e" vm="15">
        <v>#VALUE!</v>
      </c>
      <c r="I11" t="e" cm="1" vm="10">
        <f t="array" ref="I11">_FV(H11,"Country/region",TRUE)</f>
        <v>#VALUE!</v>
      </c>
      <c r="J11" t="s">
        <v>18</v>
      </c>
      <c r="K11" t="s">
        <v>22</v>
      </c>
      <c r="L11" t="s">
        <v>28</v>
      </c>
      <c r="M11">
        <f>Table1[[#This Row],[Price]]*Table1[[#This Row],[Quantity]]</f>
        <v>2009.8999999999999</v>
      </c>
    </row>
    <row r="12" spans="2:13" x14ac:dyDescent="0.25">
      <c r="B12" s="3">
        <v>10462</v>
      </c>
      <c r="C12" s="4">
        <v>44874</v>
      </c>
      <c r="D12" t="s">
        <v>9</v>
      </c>
      <c r="E12" s="3">
        <v>3.49</v>
      </c>
      <c r="F12" s="20">
        <v>574</v>
      </c>
      <c r="G12" s="3">
        <v>0.88</v>
      </c>
      <c r="H12" t="e" vm="15">
        <v>#VALUE!</v>
      </c>
      <c r="I12" t="e" cm="1" vm="10">
        <f t="array" ref="I12">_FV(H12,"Country/region",TRUE)</f>
        <v>#VALUE!</v>
      </c>
      <c r="J12" t="s">
        <v>18</v>
      </c>
      <c r="K12" t="s">
        <v>22</v>
      </c>
      <c r="L12" t="s">
        <v>28</v>
      </c>
      <c r="M12">
        <f>Table1[[#This Row],[Price]]*Table1[[#This Row],[Quantity]]</f>
        <v>2003.2600000000002</v>
      </c>
    </row>
    <row r="13" spans="2:13" x14ac:dyDescent="0.25">
      <c r="B13" s="3">
        <v>10463</v>
      </c>
      <c r="C13" s="4">
        <v>44874</v>
      </c>
      <c r="D13" t="s">
        <v>14</v>
      </c>
      <c r="E13" s="3">
        <v>2.95</v>
      </c>
      <c r="F13" s="20">
        <v>678</v>
      </c>
      <c r="G13" s="3">
        <v>0.47</v>
      </c>
      <c r="H13" t="e" vm="15">
        <v>#VALUE!</v>
      </c>
      <c r="I13" t="e" cm="1" vm="10">
        <f t="array" ref="I13">_FV(H13,"Country/region",TRUE)</f>
        <v>#VALUE!</v>
      </c>
      <c r="J13" t="s">
        <v>18</v>
      </c>
      <c r="K13" t="s">
        <v>22</v>
      </c>
      <c r="L13" t="s">
        <v>28</v>
      </c>
      <c r="M13">
        <f>Table1[[#This Row],[Price]]*Table1[[#This Row],[Quantity]]</f>
        <v>2000.1000000000001</v>
      </c>
    </row>
    <row r="14" spans="2:13" x14ac:dyDescent="0.25">
      <c r="B14" s="3">
        <v>10464</v>
      </c>
      <c r="C14" s="4">
        <v>44874</v>
      </c>
      <c r="D14" t="s">
        <v>17</v>
      </c>
      <c r="E14" s="3">
        <v>4.99</v>
      </c>
      <c r="F14" s="20">
        <v>201</v>
      </c>
      <c r="G14" s="3">
        <v>2.25</v>
      </c>
      <c r="H14" t="e" vm="15">
        <v>#VALUE!</v>
      </c>
      <c r="I14" t="e" cm="1" vm="10">
        <f t="array" ref="I14">_FV(H14,"Country/region",TRUE)</f>
        <v>#VALUE!</v>
      </c>
      <c r="J14" t="s">
        <v>18</v>
      </c>
      <c r="K14" t="s">
        <v>22</v>
      </c>
      <c r="L14" t="s">
        <v>28</v>
      </c>
      <c r="M14">
        <f>Table1[[#This Row],[Price]]*Table1[[#This Row],[Quantity]]</f>
        <v>1002.99</v>
      </c>
    </row>
    <row r="15" spans="2:13" x14ac:dyDescent="0.25">
      <c r="B15" s="3">
        <v>10465</v>
      </c>
      <c r="C15" s="4">
        <v>44875</v>
      </c>
      <c r="D15" t="s">
        <v>21</v>
      </c>
      <c r="E15" s="3">
        <v>12.99</v>
      </c>
      <c r="F15" s="20">
        <v>555</v>
      </c>
      <c r="G15" s="3">
        <v>4.32</v>
      </c>
      <c r="H15" t="e" vm="12">
        <v>#VALUE!</v>
      </c>
      <c r="I15" t="e" cm="1" vm="6">
        <f t="array" ref="I15">_FV(H15,"Country/region",TRUE)</f>
        <v>#VALUE!</v>
      </c>
      <c r="J15" t="s">
        <v>18</v>
      </c>
      <c r="K15" t="s">
        <v>22</v>
      </c>
      <c r="L15" t="s">
        <v>31</v>
      </c>
      <c r="M15">
        <f>Table1[[#This Row],[Price]]*Table1[[#This Row],[Quantity]]</f>
        <v>7209.45</v>
      </c>
    </row>
    <row r="16" spans="2:13" x14ac:dyDescent="0.25">
      <c r="B16" s="3">
        <v>10466</v>
      </c>
      <c r="C16" s="4">
        <v>44875</v>
      </c>
      <c r="D16" t="s">
        <v>25</v>
      </c>
      <c r="E16" s="3">
        <v>9.9499999999999993</v>
      </c>
      <c r="F16" s="20">
        <v>202</v>
      </c>
      <c r="G16" s="3">
        <v>2.85</v>
      </c>
      <c r="H16" t="e" vm="12">
        <v>#VALUE!</v>
      </c>
      <c r="I16" t="e" cm="1" vm="6">
        <f t="array" ref="I16">_FV(H16,"Country/region",TRUE)</f>
        <v>#VALUE!</v>
      </c>
      <c r="J16" t="s">
        <v>18</v>
      </c>
      <c r="K16" t="s">
        <v>22</v>
      </c>
      <c r="L16" t="s">
        <v>31</v>
      </c>
      <c r="M16">
        <f>Table1[[#This Row],[Price]]*Table1[[#This Row],[Quantity]]</f>
        <v>2009.8999999999999</v>
      </c>
    </row>
    <row r="17" spans="2:13" x14ac:dyDescent="0.25">
      <c r="B17" s="3">
        <v>10467</v>
      </c>
      <c r="C17" s="4">
        <v>44875</v>
      </c>
      <c r="D17" t="s">
        <v>9</v>
      </c>
      <c r="E17" s="3">
        <v>3.49</v>
      </c>
      <c r="F17" s="20">
        <v>574</v>
      </c>
      <c r="G17" s="3">
        <v>0.88</v>
      </c>
      <c r="H17" t="e" vm="12">
        <v>#VALUE!</v>
      </c>
      <c r="I17" t="e" cm="1" vm="6">
        <f t="array" ref="I17">_FV(H17,"Country/region",TRUE)</f>
        <v>#VALUE!</v>
      </c>
      <c r="J17" t="s">
        <v>18</v>
      </c>
      <c r="K17" t="s">
        <v>22</v>
      </c>
      <c r="L17" t="s">
        <v>31</v>
      </c>
      <c r="M17">
        <f>Table1[[#This Row],[Price]]*Table1[[#This Row],[Quantity]]</f>
        <v>2003.2600000000002</v>
      </c>
    </row>
    <row r="18" spans="2:13" x14ac:dyDescent="0.25">
      <c r="B18" s="3">
        <v>10468</v>
      </c>
      <c r="C18" s="4">
        <v>44875</v>
      </c>
      <c r="D18" t="s">
        <v>14</v>
      </c>
      <c r="E18" s="3">
        <v>2.95</v>
      </c>
      <c r="F18" s="20">
        <v>678</v>
      </c>
      <c r="G18" s="3">
        <v>0.47</v>
      </c>
      <c r="H18" t="e" vm="12">
        <v>#VALUE!</v>
      </c>
      <c r="I18" t="e" cm="1" vm="6">
        <f t="array" ref="I18">_FV(H18,"Country/region",TRUE)</f>
        <v>#VALUE!</v>
      </c>
      <c r="J18" t="s">
        <v>18</v>
      </c>
      <c r="K18" t="s">
        <v>22</v>
      </c>
      <c r="L18" t="s">
        <v>31</v>
      </c>
      <c r="M18">
        <f>Table1[[#This Row],[Price]]*Table1[[#This Row],[Quantity]]</f>
        <v>2000.1000000000001</v>
      </c>
    </row>
    <row r="19" spans="2:13" x14ac:dyDescent="0.25">
      <c r="B19" s="3">
        <v>10470</v>
      </c>
      <c r="C19" s="4">
        <v>44876</v>
      </c>
      <c r="D19" t="s">
        <v>21</v>
      </c>
      <c r="E19" s="3">
        <v>12.99</v>
      </c>
      <c r="F19" s="20">
        <v>555</v>
      </c>
      <c r="G19" s="3">
        <v>4.32</v>
      </c>
      <c r="H19" t="e" vm="12">
        <v>#VALUE!</v>
      </c>
      <c r="I19" t="e" cm="1" vm="6">
        <f t="array" ref="I19">_FV(H19,"Country/region",TRUE)</f>
        <v>#VALUE!</v>
      </c>
      <c r="J19" t="s">
        <v>18</v>
      </c>
      <c r="K19" t="s">
        <v>22</v>
      </c>
      <c r="L19" t="s">
        <v>31</v>
      </c>
      <c r="M19">
        <f>Table1[[#This Row],[Price]]*Table1[[#This Row],[Quantity]]</f>
        <v>7209.45</v>
      </c>
    </row>
    <row r="20" spans="2:13" x14ac:dyDescent="0.25">
      <c r="B20" s="3">
        <v>10471</v>
      </c>
      <c r="C20" s="4">
        <v>44876</v>
      </c>
      <c r="D20" t="s">
        <v>25</v>
      </c>
      <c r="E20" s="3">
        <v>9.9499999999999993</v>
      </c>
      <c r="F20" s="20">
        <v>202</v>
      </c>
      <c r="G20" s="3">
        <v>2.85</v>
      </c>
      <c r="H20" t="e" vm="12">
        <v>#VALUE!</v>
      </c>
      <c r="I20" t="e" cm="1" vm="6">
        <f t="array" ref="I20">_FV(H20,"Country/region",TRUE)</f>
        <v>#VALUE!</v>
      </c>
      <c r="J20" t="s">
        <v>18</v>
      </c>
      <c r="K20" t="s">
        <v>22</v>
      </c>
      <c r="L20" t="s">
        <v>31</v>
      </c>
      <c r="M20">
        <f>Table1[[#This Row],[Price]]*Table1[[#This Row],[Quantity]]</f>
        <v>2009.8999999999999</v>
      </c>
    </row>
    <row r="21" spans="2:13" x14ac:dyDescent="0.25">
      <c r="B21" s="3">
        <v>10472</v>
      </c>
      <c r="C21" s="4">
        <v>44876</v>
      </c>
      <c r="D21" t="s">
        <v>9</v>
      </c>
      <c r="E21" s="3">
        <v>3.49</v>
      </c>
      <c r="F21" s="20">
        <v>631</v>
      </c>
      <c r="G21" s="3">
        <v>0.88</v>
      </c>
      <c r="H21" t="e" vm="12">
        <v>#VALUE!</v>
      </c>
      <c r="I21" t="e" cm="1" vm="6">
        <f t="array" ref="I21">_FV(H21,"Country/region",TRUE)</f>
        <v>#VALUE!</v>
      </c>
      <c r="J21" t="s">
        <v>18</v>
      </c>
      <c r="K21" t="s">
        <v>22</v>
      </c>
      <c r="L21" t="s">
        <v>31</v>
      </c>
      <c r="M21">
        <f>Table1[[#This Row],[Price]]*Table1[[#This Row],[Quantity]]</f>
        <v>2202.19</v>
      </c>
    </row>
    <row r="22" spans="2:13" x14ac:dyDescent="0.25">
      <c r="B22" s="3">
        <v>10473</v>
      </c>
      <c r="C22" s="4">
        <v>44876</v>
      </c>
      <c r="D22" t="s">
        <v>14</v>
      </c>
      <c r="E22" s="3">
        <v>2.95</v>
      </c>
      <c r="F22" s="20">
        <v>678</v>
      </c>
      <c r="G22" s="3">
        <v>0.47</v>
      </c>
      <c r="H22" t="e" vm="12">
        <v>#VALUE!</v>
      </c>
      <c r="I22" t="e" cm="1" vm="6">
        <f t="array" ref="I22">_FV(H22,"Country/region",TRUE)</f>
        <v>#VALUE!</v>
      </c>
      <c r="J22" t="s">
        <v>18</v>
      </c>
      <c r="K22" t="s">
        <v>22</v>
      </c>
      <c r="L22" t="s">
        <v>31</v>
      </c>
      <c r="M22">
        <f>Table1[[#This Row],[Price]]*Table1[[#This Row],[Quantity]]</f>
        <v>2000.1000000000001</v>
      </c>
    </row>
    <row r="23" spans="2:13" x14ac:dyDescent="0.25">
      <c r="B23" s="3">
        <v>10474</v>
      </c>
      <c r="C23" s="4">
        <v>44876</v>
      </c>
      <c r="D23" t="s">
        <v>17</v>
      </c>
      <c r="E23" s="3">
        <v>4.99</v>
      </c>
      <c r="F23" s="20">
        <v>201</v>
      </c>
      <c r="G23" s="3">
        <v>2.25</v>
      </c>
      <c r="H23" t="e" vm="12">
        <v>#VALUE!</v>
      </c>
      <c r="I23" t="e" cm="1" vm="6">
        <f t="array" ref="I23">_FV(H23,"Country/region",TRUE)</f>
        <v>#VALUE!</v>
      </c>
      <c r="J23" t="s">
        <v>18</v>
      </c>
      <c r="K23" t="s">
        <v>22</v>
      </c>
      <c r="L23" t="s">
        <v>31</v>
      </c>
      <c r="M23">
        <f>Table1[[#This Row],[Price]]*Table1[[#This Row],[Quantity]]</f>
        <v>1002.99</v>
      </c>
    </row>
    <row r="24" spans="2:13" x14ac:dyDescent="0.25">
      <c r="B24" s="3">
        <v>10475</v>
      </c>
      <c r="C24" s="4">
        <v>44877</v>
      </c>
      <c r="D24" t="s">
        <v>21</v>
      </c>
      <c r="E24" s="3">
        <v>12.99</v>
      </c>
      <c r="F24" s="20">
        <v>524</v>
      </c>
      <c r="G24" s="3">
        <v>4.32</v>
      </c>
      <c r="H24" t="e" vm="12">
        <v>#VALUE!</v>
      </c>
      <c r="I24" t="e" cm="1" vm="6">
        <f t="array" ref="I24">_FV(H24,"Country/region",TRUE)</f>
        <v>#VALUE!</v>
      </c>
      <c r="J24" t="s">
        <v>18</v>
      </c>
      <c r="K24" t="s">
        <v>22</v>
      </c>
      <c r="L24" t="s">
        <v>31</v>
      </c>
      <c r="M24">
        <f>Table1[[#This Row],[Price]]*Table1[[#This Row],[Quantity]]</f>
        <v>6806.76</v>
      </c>
    </row>
    <row r="25" spans="2:13" x14ac:dyDescent="0.25">
      <c r="B25" s="3">
        <v>10476</v>
      </c>
      <c r="C25" s="4">
        <v>44877</v>
      </c>
      <c r="D25" t="s">
        <v>25</v>
      </c>
      <c r="E25" s="3">
        <v>9.9499999999999993</v>
      </c>
      <c r="F25" s="20">
        <v>202</v>
      </c>
      <c r="G25" s="3">
        <v>2.85</v>
      </c>
      <c r="H25" t="e" vm="12">
        <v>#VALUE!</v>
      </c>
      <c r="I25" t="e" cm="1" vm="6">
        <f t="array" ref="I25">_FV(H25,"Country/region",TRUE)</f>
        <v>#VALUE!</v>
      </c>
      <c r="J25" t="s">
        <v>18</v>
      </c>
      <c r="K25" t="s">
        <v>22</v>
      </c>
      <c r="L25" t="s">
        <v>31</v>
      </c>
      <c r="M25">
        <f>Table1[[#This Row],[Price]]*Table1[[#This Row],[Quantity]]</f>
        <v>2009.8999999999999</v>
      </c>
    </row>
    <row r="26" spans="2:13" x14ac:dyDescent="0.25">
      <c r="B26" s="3">
        <v>10477</v>
      </c>
      <c r="C26" s="4">
        <v>44877</v>
      </c>
      <c r="D26" t="s">
        <v>9</v>
      </c>
      <c r="E26" s="3">
        <v>3.49</v>
      </c>
      <c r="F26" s="20">
        <v>631</v>
      </c>
      <c r="G26" s="3">
        <v>0.88</v>
      </c>
      <c r="H26" t="e" vm="12">
        <v>#VALUE!</v>
      </c>
      <c r="I26" t="e" cm="1" vm="6">
        <f t="array" ref="I26">_FV(H26,"Country/region",TRUE)</f>
        <v>#VALUE!</v>
      </c>
      <c r="J26" t="s">
        <v>18</v>
      </c>
      <c r="K26" t="s">
        <v>22</v>
      </c>
      <c r="L26" t="s">
        <v>31</v>
      </c>
      <c r="M26">
        <f>Table1[[#This Row],[Price]]*Table1[[#This Row],[Quantity]]</f>
        <v>2202.19</v>
      </c>
    </row>
    <row r="27" spans="2:13" x14ac:dyDescent="0.25">
      <c r="B27" s="3">
        <v>10478</v>
      </c>
      <c r="C27" s="4">
        <v>44877</v>
      </c>
      <c r="D27" t="s">
        <v>14</v>
      </c>
      <c r="E27" s="3">
        <v>2.95</v>
      </c>
      <c r="F27" s="20">
        <v>678</v>
      </c>
      <c r="G27" s="3">
        <v>0.47</v>
      </c>
      <c r="H27" t="e" vm="12">
        <v>#VALUE!</v>
      </c>
      <c r="I27" t="e" cm="1" vm="6">
        <f t="array" ref="I27">_FV(H27,"Country/region",TRUE)</f>
        <v>#VALUE!</v>
      </c>
      <c r="J27" t="s">
        <v>18</v>
      </c>
      <c r="K27" t="s">
        <v>22</v>
      </c>
      <c r="L27" t="s">
        <v>31</v>
      </c>
      <c r="M27">
        <f>Table1[[#This Row],[Price]]*Table1[[#This Row],[Quantity]]</f>
        <v>2000.1000000000001</v>
      </c>
    </row>
    <row r="28" spans="2:13" x14ac:dyDescent="0.25">
      <c r="B28" s="3">
        <v>10479</v>
      </c>
      <c r="C28" s="4">
        <v>44877</v>
      </c>
      <c r="D28" t="s">
        <v>17</v>
      </c>
      <c r="E28" s="3">
        <v>4.99</v>
      </c>
      <c r="F28" s="20">
        <v>201</v>
      </c>
      <c r="G28" s="3">
        <v>2.25</v>
      </c>
      <c r="H28" t="e" vm="12">
        <v>#VALUE!</v>
      </c>
      <c r="I28" t="e" cm="1" vm="6">
        <f t="array" ref="I28">_FV(H28,"Country/region",TRUE)</f>
        <v>#VALUE!</v>
      </c>
      <c r="J28" t="s">
        <v>18</v>
      </c>
      <c r="K28" t="s">
        <v>22</v>
      </c>
      <c r="L28" t="s">
        <v>31</v>
      </c>
      <c r="M28">
        <f>Table1[[#This Row],[Price]]*Table1[[#This Row],[Quantity]]</f>
        <v>1002.99</v>
      </c>
    </row>
    <row r="29" spans="2:13" x14ac:dyDescent="0.25">
      <c r="B29" s="3">
        <v>10480</v>
      </c>
      <c r="C29" s="4">
        <v>44878</v>
      </c>
      <c r="D29" t="s">
        <v>21</v>
      </c>
      <c r="E29" s="3">
        <v>12.99</v>
      </c>
      <c r="F29" s="20">
        <v>509</v>
      </c>
      <c r="G29" s="3">
        <v>4.32</v>
      </c>
      <c r="H29" t="e" vm="12">
        <v>#VALUE!</v>
      </c>
      <c r="I29" t="e" cm="1" vm="6">
        <f t="array" ref="I29">_FV(H29,"Country/region",TRUE)</f>
        <v>#VALUE!</v>
      </c>
      <c r="J29" t="s">
        <v>18</v>
      </c>
      <c r="K29" t="s">
        <v>22</v>
      </c>
      <c r="L29" t="s">
        <v>31</v>
      </c>
      <c r="M29">
        <f>Table1[[#This Row],[Price]]*Table1[[#This Row],[Quantity]]</f>
        <v>6611.91</v>
      </c>
    </row>
    <row r="30" spans="2:13" x14ac:dyDescent="0.25">
      <c r="B30" s="3">
        <v>10481</v>
      </c>
      <c r="C30" s="4">
        <v>44878</v>
      </c>
      <c r="D30" t="s">
        <v>25</v>
      </c>
      <c r="E30" s="3">
        <v>9.9499999999999993</v>
      </c>
      <c r="F30" s="20">
        <v>202</v>
      </c>
      <c r="G30" s="3">
        <v>2.85</v>
      </c>
      <c r="H30" t="e" vm="12">
        <v>#VALUE!</v>
      </c>
      <c r="I30" t="e" cm="1" vm="6">
        <f t="array" ref="I30">_FV(H30,"Country/region",TRUE)</f>
        <v>#VALUE!</v>
      </c>
      <c r="J30" t="s">
        <v>18</v>
      </c>
      <c r="K30" t="s">
        <v>22</v>
      </c>
      <c r="L30" t="s">
        <v>31</v>
      </c>
      <c r="M30">
        <f>Table1[[#This Row],[Price]]*Table1[[#This Row],[Quantity]]</f>
        <v>2009.8999999999999</v>
      </c>
    </row>
    <row r="31" spans="2:13" x14ac:dyDescent="0.25">
      <c r="B31" s="3">
        <v>10482</v>
      </c>
      <c r="C31" s="4">
        <v>44878</v>
      </c>
      <c r="D31" t="s">
        <v>9</v>
      </c>
      <c r="E31" s="3">
        <v>25.5</v>
      </c>
      <c r="F31" s="20">
        <v>631</v>
      </c>
      <c r="G31" s="3">
        <v>0.88</v>
      </c>
      <c r="H31" t="e" vm="13">
        <v>#VALUE!</v>
      </c>
      <c r="I31" t="e" cm="1" vm="2">
        <f t="array" ref="I31">_FV(H31,"Country/region",TRUE)</f>
        <v>#VALUE!</v>
      </c>
      <c r="J31" t="s">
        <v>18</v>
      </c>
      <c r="K31" t="s">
        <v>22</v>
      </c>
      <c r="L31" t="s">
        <v>35</v>
      </c>
      <c r="M31">
        <f>Table1[[#This Row],[Price]]*Table1[[#This Row],[Quantity]]</f>
        <v>16090.5</v>
      </c>
    </row>
    <row r="32" spans="2:13" x14ac:dyDescent="0.25">
      <c r="B32" s="3">
        <v>10483</v>
      </c>
      <c r="C32" s="4">
        <v>44878</v>
      </c>
      <c r="D32" t="s">
        <v>14</v>
      </c>
      <c r="E32" s="3">
        <v>33.22</v>
      </c>
      <c r="F32" s="20">
        <v>678</v>
      </c>
      <c r="G32" s="3">
        <v>0.47</v>
      </c>
      <c r="H32" t="e" vm="13">
        <v>#VALUE!</v>
      </c>
      <c r="I32" t="e" cm="1" vm="2">
        <f t="array" ref="I32">_FV(H32,"Country/region",TRUE)</f>
        <v>#VALUE!</v>
      </c>
      <c r="J32" t="s">
        <v>18</v>
      </c>
      <c r="K32" t="s">
        <v>22</v>
      </c>
      <c r="L32" t="s">
        <v>35</v>
      </c>
      <c r="M32">
        <f>Table1[[#This Row],[Price]]*Table1[[#This Row],[Quantity]]</f>
        <v>22523.16</v>
      </c>
    </row>
    <row r="33" spans="2:13" x14ac:dyDescent="0.25">
      <c r="B33" s="3">
        <v>10484</v>
      </c>
      <c r="C33" s="4">
        <v>44878</v>
      </c>
      <c r="D33" t="s">
        <v>17</v>
      </c>
      <c r="E33" s="3">
        <v>21.44</v>
      </c>
      <c r="F33" s="20">
        <v>201</v>
      </c>
      <c r="G33" s="3">
        <v>2.25</v>
      </c>
      <c r="H33" t="e" vm="13">
        <v>#VALUE!</v>
      </c>
      <c r="I33" t="e" cm="1" vm="2">
        <f t="array" ref="I33">_FV(H33,"Country/region",TRUE)</f>
        <v>#VALUE!</v>
      </c>
      <c r="J33" t="s">
        <v>18</v>
      </c>
      <c r="K33" t="s">
        <v>22</v>
      </c>
      <c r="L33" t="s">
        <v>35</v>
      </c>
      <c r="M33">
        <f>Table1[[#This Row],[Price]]*Table1[[#This Row],[Quantity]]</f>
        <v>4309.4400000000005</v>
      </c>
    </row>
    <row r="34" spans="2:13" x14ac:dyDescent="0.25">
      <c r="B34" s="3">
        <v>10485</v>
      </c>
      <c r="C34" s="4">
        <v>44879</v>
      </c>
      <c r="D34" t="s">
        <v>21</v>
      </c>
      <c r="E34" s="3">
        <v>27.99</v>
      </c>
      <c r="F34" s="20">
        <v>524</v>
      </c>
      <c r="G34" s="3">
        <v>4.32</v>
      </c>
      <c r="H34" t="e" vm="13">
        <v>#VALUE!</v>
      </c>
      <c r="I34" t="e" cm="1" vm="2">
        <f t="array" ref="I34">_FV(H34,"Country/region",TRUE)</f>
        <v>#VALUE!</v>
      </c>
      <c r="J34" t="s">
        <v>18</v>
      </c>
      <c r="K34" t="s">
        <v>22</v>
      </c>
      <c r="L34" t="s">
        <v>35</v>
      </c>
      <c r="M34">
        <f>Table1[[#This Row],[Price]]*Table1[[#This Row],[Quantity]]</f>
        <v>14666.759999999998</v>
      </c>
    </row>
    <row r="35" spans="2:13" x14ac:dyDescent="0.25">
      <c r="B35" s="3">
        <v>10486</v>
      </c>
      <c r="C35" s="4">
        <v>44879</v>
      </c>
      <c r="D35" t="s">
        <v>25</v>
      </c>
      <c r="E35" s="3">
        <v>29.05</v>
      </c>
      <c r="F35" s="20">
        <v>202</v>
      </c>
      <c r="G35" s="3">
        <v>2.85</v>
      </c>
      <c r="H35" t="e" vm="13">
        <v>#VALUE!</v>
      </c>
      <c r="I35" t="e" cm="1" vm="2">
        <f t="array" ref="I35">_FV(H35,"Country/region",TRUE)</f>
        <v>#VALUE!</v>
      </c>
      <c r="J35" t="s">
        <v>18</v>
      </c>
      <c r="K35" t="s">
        <v>22</v>
      </c>
      <c r="L35" t="s">
        <v>35</v>
      </c>
      <c r="M35">
        <f>Table1[[#This Row],[Price]]*Table1[[#This Row],[Quantity]]</f>
        <v>5868.1</v>
      </c>
    </row>
    <row r="36" spans="2:13" x14ac:dyDescent="0.25">
      <c r="B36" s="3">
        <v>10487</v>
      </c>
      <c r="C36" s="4">
        <v>44879</v>
      </c>
      <c r="D36" t="s">
        <v>9</v>
      </c>
      <c r="E36" s="3">
        <v>3.49</v>
      </c>
      <c r="F36" s="20">
        <v>631</v>
      </c>
      <c r="G36" s="3">
        <v>0.88</v>
      </c>
      <c r="H36" t="e" vm="13">
        <v>#VALUE!</v>
      </c>
      <c r="I36" t="e" cm="1" vm="2">
        <f t="array" ref="I36">_FV(H36,"Country/region",TRUE)</f>
        <v>#VALUE!</v>
      </c>
      <c r="J36" t="s">
        <v>18</v>
      </c>
      <c r="K36" t="s">
        <v>22</v>
      </c>
      <c r="L36" t="s">
        <v>35</v>
      </c>
      <c r="M36">
        <f>Table1[[#This Row],[Price]]*Table1[[#This Row],[Quantity]]</f>
        <v>2202.19</v>
      </c>
    </row>
    <row r="37" spans="2:13" x14ac:dyDescent="0.25">
      <c r="B37" s="3">
        <v>10488</v>
      </c>
      <c r="C37" s="4">
        <v>44879</v>
      </c>
      <c r="D37" t="s">
        <v>14</v>
      </c>
      <c r="E37" s="3">
        <v>2.95</v>
      </c>
      <c r="F37" s="20">
        <v>678</v>
      </c>
      <c r="G37" s="3">
        <v>0.47</v>
      </c>
      <c r="H37" t="e" vm="13">
        <v>#VALUE!</v>
      </c>
      <c r="I37" t="e" cm="1" vm="2">
        <f t="array" ref="I37">_FV(H37,"Country/region",TRUE)</f>
        <v>#VALUE!</v>
      </c>
      <c r="J37" t="s">
        <v>18</v>
      </c>
      <c r="K37" t="s">
        <v>22</v>
      </c>
      <c r="L37" t="s">
        <v>35</v>
      </c>
      <c r="M37">
        <f>Table1[[#This Row],[Price]]*Table1[[#This Row],[Quantity]]</f>
        <v>2000.1000000000001</v>
      </c>
    </row>
    <row r="38" spans="2:13" x14ac:dyDescent="0.25">
      <c r="B38" s="3">
        <v>10489</v>
      </c>
      <c r="C38" s="4">
        <v>44879</v>
      </c>
      <c r="D38" t="s">
        <v>17</v>
      </c>
      <c r="E38" s="3">
        <v>4.99</v>
      </c>
      <c r="F38" s="20">
        <v>201</v>
      </c>
      <c r="G38" s="3">
        <v>2.25</v>
      </c>
      <c r="H38" t="e" vm="12">
        <v>#VALUE!</v>
      </c>
      <c r="I38" t="e" cm="1" vm="6">
        <f t="array" ref="I38">_FV(H38,"Country/region",TRUE)</f>
        <v>#VALUE!</v>
      </c>
      <c r="J38" t="s">
        <v>18</v>
      </c>
      <c r="K38" t="s">
        <v>22</v>
      </c>
      <c r="L38" t="s">
        <v>31</v>
      </c>
      <c r="M38">
        <f>Table1[[#This Row],[Price]]*Table1[[#This Row],[Quantity]]</f>
        <v>1002.99</v>
      </c>
    </row>
    <row r="39" spans="2:13" x14ac:dyDescent="0.25">
      <c r="B39" s="3">
        <v>10490</v>
      </c>
      <c r="C39" s="4">
        <v>44880</v>
      </c>
      <c r="D39" t="s">
        <v>21</v>
      </c>
      <c r="E39" s="3">
        <v>12.99</v>
      </c>
      <c r="F39" s="20">
        <v>509</v>
      </c>
      <c r="G39" s="3">
        <v>4.32</v>
      </c>
      <c r="H39" t="e" vm="12">
        <v>#VALUE!</v>
      </c>
      <c r="I39" t="e" cm="1" vm="6">
        <f t="array" ref="I39">_FV(H39,"Country/region",TRUE)</f>
        <v>#VALUE!</v>
      </c>
      <c r="J39" t="s">
        <v>18</v>
      </c>
      <c r="K39" t="s">
        <v>22</v>
      </c>
      <c r="L39" t="s">
        <v>31</v>
      </c>
      <c r="M39">
        <f>Table1[[#This Row],[Price]]*Table1[[#This Row],[Quantity]]</f>
        <v>6611.91</v>
      </c>
    </row>
    <row r="40" spans="2:13" x14ac:dyDescent="0.25">
      <c r="B40" s="3">
        <v>10491</v>
      </c>
      <c r="C40" s="4">
        <v>44880</v>
      </c>
      <c r="D40" t="s">
        <v>25</v>
      </c>
      <c r="E40" s="3">
        <v>9.9499999999999993</v>
      </c>
      <c r="F40" s="20">
        <v>202</v>
      </c>
      <c r="G40" s="3">
        <v>2.85</v>
      </c>
      <c r="H40" t="e" vm="12">
        <v>#VALUE!</v>
      </c>
      <c r="I40" t="e" cm="1" vm="6">
        <f t="array" ref="I40">_FV(H40,"Country/region",TRUE)</f>
        <v>#VALUE!</v>
      </c>
      <c r="J40" t="s">
        <v>18</v>
      </c>
      <c r="K40" t="s">
        <v>22</v>
      </c>
      <c r="L40" t="s">
        <v>31</v>
      </c>
      <c r="M40">
        <f>Table1[[#This Row],[Price]]*Table1[[#This Row],[Quantity]]</f>
        <v>2009.8999999999999</v>
      </c>
    </row>
    <row r="41" spans="2:13" x14ac:dyDescent="0.25">
      <c r="B41" s="3">
        <v>10492</v>
      </c>
      <c r="C41" s="4">
        <v>44880</v>
      </c>
      <c r="D41" t="s">
        <v>9</v>
      </c>
      <c r="E41" s="3">
        <v>3.49</v>
      </c>
      <c r="F41" s="20">
        <v>574</v>
      </c>
      <c r="G41" s="3">
        <v>0.88</v>
      </c>
      <c r="H41" t="e" vm="12">
        <v>#VALUE!</v>
      </c>
      <c r="I41" t="e" cm="1" vm="6">
        <f t="array" ref="I41">_FV(H41,"Country/region",TRUE)</f>
        <v>#VALUE!</v>
      </c>
      <c r="J41" t="s">
        <v>18</v>
      </c>
      <c r="K41" t="s">
        <v>22</v>
      </c>
      <c r="L41" t="s">
        <v>31</v>
      </c>
      <c r="M41">
        <f>Table1[[#This Row],[Price]]*Table1[[#This Row],[Quantity]]</f>
        <v>2003.2600000000002</v>
      </c>
    </row>
    <row r="42" spans="2:13" x14ac:dyDescent="0.25">
      <c r="B42" s="3">
        <v>10493</v>
      </c>
      <c r="C42" s="4">
        <v>44880</v>
      </c>
      <c r="D42" t="s">
        <v>14</v>
      </c>
      <c r="E42" s="3">
        <v>2.95</v>
      </c>
      <c r="F42" s="20">
        <v>678</v>
      </c>
      <c r="G42" s="3">
        <v>0.47</v>
      </c>
      <c r="H42" t="e" vm="12">
        <v>#VALUE!</v>
      </c>
      <c r="I42" t="e" cm="1" vm="6">
        <f t="array" ref="I42">_FV(H42,"Country/region",TRUE)</f>
        <v>#VALUE!</v>
      </c>
      <c r="J42" t="s">
        <v>18</v>
      </c>
      <c r="K42" t="s">
        <v>22</v>
      </c>
      <c r="L42" t="s">
        <v>31</v>
      </c>
      <c r="M42">
        <f>Table1[[#This Row],[Price]]*Table1[[#This Row],[Quantity]]</f>
        <v>2000.1000000000001</v>
      </c>
    </row>
    <row r="43" spans="2:13" x14ac:dyDescent="0.25">
      <c r="B43" s="3">
        <v>10494</v>
      </c>
      <c r="C43" s="4">
        <v>44880</v>
      </c>
      <c r="D43" t="s">
        <v>17</v>
      </c>
      <c r="E43" s="3">
        <v>4.99</v>
      </c>
      <c r="F43" s="20">
        <v>201</v>
      </c>
      <c r="G43" s="3">
        <v>2.25</v>
      </c>
      <c r="H43" t="e" vm="12">
        <v>#VALUE!</v>
      </c>
      <c r="I43" t="e" cm="1" vm="6">
        <f t="array" ref="I43">_FV(H43,"Country/region",TRUE)</f>
        <v>#VALUE!</v>
      </c>
      <c r="J43" t="s">
        <v>18</v>
      </c>
      <c r="K43" t="s">
        <v>22</v>
      </c>
      <c r="L43" t="s">
        <v>31</v>
      </c>
      <c r="M43">
        <f>Table1[[#This Row],[Price]]*Table1[[#This Row],[Quantity]]</f>
        <v>1002.99</v>
      </c>
    </row>
    <row r="44" spans="2:13" x14ac:dyDescent="0.25">
      <c r="B44" s="3">
        <v>10495</v>
      </c>
      <c r="C44" s="4">
        <v>44881</v>
      </c>
      <c r="D44" t="s">
        <v>21</v>
      </c>
      <c r="E44" s="3">
        <v>12.99</v>
      </c>
      <c r="F44" s="20">
        <v>509</v>
      </c>
      <c r="G44" s="3">
        <v>4.32</v>
      </c>
      <c r="H44" t="e" vm="12">
        <v>#VALUE!</v>
      </c>
      <c r="I44" t="e" cm="1" vm="6">
        <f t="array" ref="I44">_FV(H44,"Country/region",TRUE)</f>
        <v>#VALUE!</v>
      </c>
      <c r="J44" t="s">
        <v>18</v>
      </c>
      <c r="K44" t="s">
        <v>22</v>
      </c>
      <c r="L44" t="s">
        <v>31</v>
      </c>
      <c r="M44">
        <f>Table1[[#This Row],[Price]]*Table1[[#This Row],[Quantity]]</f>
        <v>6611.91</v>
      </c>
    </row>
    <row r="45" spans="2:13" x14ac:dyDescent="0.25">
      <c r="B45" s="3">
        <v>10496</v>
      </c>
      <c r="C45" s="4">
        <v>44881</v>
      </c>
      <c r="D45" t="s">
        <v>25</v>
      </c>
      <c r="E45" s="3">
        <v>9.9499999999999993</v>
      </c>
      <c r="F45" s="20">
        <v>202</v>
      </c>
      <c r="G45" s="3">
        <v>2.85</v>
      </c>
      <c r="H45" t="e" vm="12">
        <v>#VALUE!</v>
      </c>
      <c r="I45" t="e" cm="1" vm="6">
        <f t="array" ref="I45">_FV(H45,"Country/region",TRUE)</f>
        <v>#VALUE!</v>
      </c>
      <c r="J45" t="s">
        <v>18</v>
      </c>
      <c r="K45" t="s">
        <v>22</v>
      </c>
      <c r="L45" t="s">
        <v>31</v>
      </c>
      <c r="M45">
        <f>Table1[[#This Row],[Price]]*Table1[[#This Row],[Quantity]]</f>
        <v>2009.8999999999999</v>
      </c>
    </row>
    <row r="46" spans="2:13" x14ac:dyDescent="0.25">
      <c r="B46" s="3">
        <v>10497</v>
      </c>
      <c r="C46" s="4">
        <v>44881</v>
      </c>
      <c r="D46" t="s">
        <v>9</v>
      </c>
      <c r="E46" s="3">
        <v>3.49</v>
      </c>
      <c r="F46" s="20">
        <v>574</v>
      </c>
      <c r="G46" s="3">
        <v>0.88</v>
      </c>
      <c r="H46" t="e" vm="12">
        <v>#VALUE!</v>
      </c>
      <c r="I46" t="e" cm="1" vm="6">
        <f t="array" ref="I46">_FV(H46,"Country/region",TRUE)</f>
        <v>#VALUE!</v>
      </c>
      <c r="J46" t="s">
        <v>18</v>
      </c>
      <c r="K46" t="s">
        <v>22</v>
      </c>
      <c r="L46" t="s">
        <v>31</v>
      </c>
      <c r="M46">
        <f>Table1[[#This Row],[Price]]*Table1[[#This Row],[Quantity]]</f>
        <v>2003.2600000000002</v>
      </c>
    </row>
    <row r="47" spans="2:13" x14ac:dyDescent="0.25">
      <c r="B47" s="3">
        <v>10498</v>
      </c>
      <c r="C47" s="4">
        <v>44881</v>
      </c>
      <c r="D47" t="s">
        <v>14</v>
      </c>
      <c r="E47" s="3">
        <v>2.95</v>
      </c>
      <c r="F47" s="20">
        <v>678</v>
      </c>
      <c r="G47" s="3">
        <v>0.47</v>
      </c>
      <c r="H47" t="e" vm="12">
        <v>#VALUE!</v>
      </c>
      <c r="I47" t="e" cm="1" vm="6">
        <f t="array" ref="I47">_FV(H47,"Country/region",TRUE)</f>
        <v>#VALUE!</v>
      </c>
      <c r="J47" t="s">
        <v>36</v>
      </c>
      <c r="K47" t="s">
        <v>22</v>
      </c>
      <c r="L47" t="s">
        <v>31</v>
      </c>
      <c r="M47">
        <f>Table1[[#This Row],[Price]]*Table1[[#This Row],[Quantity]]</f>
        <v>2000.1000000000001</v>
      </c>
    </row>
    <row r="48" spans="2:13" x14ac:dyDescent="0.25">
      <c r="B48" s="3">
        <v>10499</v>
      </c>
      <c r="C48" s="4">
        <v>44881</v>
      </c>
      <c r="D48" t="s">
        <v>17</v>
      </c>
      <c r="E48" s="3">
        <v>4.99</v>
      </c>
      <c r="F48" s="20">
        <v>201</v>
      </c>
      <c r="G48" s="3">
        <v>2.25</v>
      </c>
      <c r="H48" t="e" vm="12">
        <v>#VALUE!</v>
      </c>
      <c r="I48" t="e" cm="1" vm="6">
        <f t="array" ref="I48">_FV(H48,"Country/region",TRUE)</f>
        <v>#VALUE!</v>
      </c>
      <c r="J48" t="s">
        <v>36</v>
      </c>
      <c r="K48" t="s">
        <v>22</v>
      </c>
      <c r="L48" t="s">
        <v>31</v>
      </c>
      <c r="M48">
        <f>Table1[[#This Row],[Price]]*Table1[[#This Row],[Quantity]]</f>
        <v>1002.99</v>
      </c>
    </row>
    <row r="49" spans="2:13" x14ac:dyDescent="0.25">
      <c r="B49" s="3">
        <v>10500</v>
      </c>
      <c r="C49" s="4">
        <v>44882</v>
      </c>
      <c r="D49" t="s">
        <v>21</v>
      </c>
      <c r="E49" s="3">
        <v>12.99</v>
      </c>
      <c r="F49" s="20">
        <v>524</v>
      </c>
      <c r="G49" s="3">
        <v>4.32</v>
      </c>
      <c r="H49" t="e" vm="12">
        <v>#VALUE!</v>
      </c>
      <c r="I49" t="e" cm="1" vm="6">
        <f t="array" ref="I49">_FV(H49,"Country/region",TRUE)</f>
        <v>#VALUE!</v>
      </c>
      <c r="J49" t="s">
        <v>36</v>
      </c>
      <c r="K49" t="s">
        <v>22</v>
      </c>
      <c r="L49" t="s">
        <v>31</v>
      </c>
      <c r="M49">
        <f>Table1[[#This Row],[Price]]*Table1[[#This Row],[Quantity]]</f>
        <v>6806.76</v>
      </c>
    </row>
    <row r="50" spans="2:13" x14ac:dyDescent="0.25">
      <c r="B50" s="3">
        <v>10501</v>
      </c>
      <c r="C50" s="4">
        <v>44882</v>
      </c>
      <c r="D50" t="s">
        <v>25</v>
      </c>
      <c r="E50" s="3">
        <v>9.9499999999999993</v>
      </c>
      <c r="F50" s="20">
        <v>202</v>
      </c>
      <c r="G50" s="3">
        <v>2.85</v>
      </c>
      <c r="H50" t="e" vm="12">
        <v>#VALUE!</v>
      </c>
      <c r="I50" t="e" cm="1" vm="6">
        <f t="array" ref="I50">_FV(H50,"Country/region",TRUE)</f>
        <v>#VALUE!</v>
      </c>
      <c r="J50" t="s">
        <v>36</v>
      </c>
      <c r="K50" t="s">
        <v>22</v>
      </c>
      <c r="L50" t="s">
        <v>31</v>
      </c>
      <c r="M50">
        <f>Table1[[#This Row],[Price]]*Table1[[#This Row],[Quantity]]</f>
        <v>2009.8999999999999</v>
      </c>
    </row>
    <row r="51" spans="2:13" x14ac:dyDescent="0.25">
      <c r="B51" s="3">
        <v>10502</v>
      </c>
      <c r="C51" s="4">
        <v>44882</v>
      </c>
      <c r="D51" t="s">
        <v>9</v>
      </c>
      <c r="E51" s="3">
        <v>3.49</v>
      </c>
      <c r="F51" s="20">
        <v>631</v>
      </c>
      <c r="G51" s="3">
        <v>0.88</v>
      </c>
      <c r="H51" t="e" vm="12">
        <v>#VALUE!</v>
      </c>
      <c r="I51" t="e" cm="1" vm="6">
        <f t="array" ref="I51">_FV(H51,"Country/region",TRUE)</f>
        <v>#VALUE!</v>
      </c>
      <c r="J51" t="s">
        <v>36</v>
      </c>
      <c r="K51" t="s">
        <v>22</v>
      </c>
      <c r="L51" t="s">
        <v>31</v>
      </c>
      <c r="M51">
        <f>Table1[[#This Row],[Price]]*Table1[[#This Row],[Quantity]]</f>
        <v>2202.19</v>
      </c>
    </row>
    <row r="52" spans="2:13" x14ac:dyDescent="0.25">
      <c r="B52" s="3">
        <v>10503</v>
      </c>
      <c r="C52" s="4">
        <v>44882</v>
      </c>
      <c r="D52" t="s">
        <v>14</v>
      </c>
      <c r="E52" s="3">
        <v>2.95</v>
      </c>
      <c r="F52" s="20">
        <v>678</v>
      </c>
      <c r="G52" s="3">
        <v>0.47</v>
      </c>
      <c r="H52" t="e" vm="12">
        <v>#VALUE!</v>
      </c>
      <c r="I52" t="e" cm="1" vm="6">
        <f t="array" ref="I52">_FV(H52,"Country/region",TRUE)</f>
        <v>#VALUE!</v>
      </c>
      <c r="J52" t="s">
        <v>36</v>
      </c>
      <c r="K52" t="s">
        <v>22</v>
      </c>
      <c r="L52" t="s">
        <v>31</v>
      </c>
      <c r="M52">
        <f>Table1[[#This Row],[Price]]*Table1[[#This Row],[Quantity]]</f>
        <v>2000.1000000000001</v>
      </c>
    </row>
    <row r="53" spans="2:13" x14ac:dyDescent="0.25">
      <c r="B53" s="3">
        <v>10504</v>
      </c>
      <c r="C53" s="4">
        <v>44882</v>
      </c>
      <c r="D53" t="s">
        <v>17</v>
      </c>
      <c r="E53" s="3">
        <v>4.99</v>
      </c>
      <c r="F53" s="20">
        <v>201</v>
      </c>
      <c r="G53" s="3">
        <v>2.25</v>
      </c>
      <c r="H53" t="e" vm="12">
        <v>#VALUE!</v>
      </c>
      <c r="I53" t="e" cm="1" vm="6">
        <f t="array" ref="I53">_FV(H53,"Country/region",TRUE)</f>
        <v>#VALUE!</v>
      </c>
      <c r="J53" t="s">
        <v>36</v>
      </c>
      <c r="K53" t="s">
        <v>22</v>
      </c>
      <c r="L53" t="s">
        <v>31</v>
      </c>
      <c r="M53">
        <f>Table1[[#This Row],[Price]]*Table1[[#This Row],[Quantity]]</f>
        <v>1002.99</v>
      </c>
    </row>
    <row r="54" spans="2:13" x14ac:dyDescent="0.25">
      <c r="B54" s="3">
        <v>10505</v>
      </c>
      <c r="C54" s="4">
        <v>44883</v>
      </c>
      <c r="D54" t="s">
        <v>21</v>
      </c>
      <c r="E54" s="3">
        <v>12.99</v>
      </c>
      <c r="F54" s="20">
        <v>539</v>
      </c>
      <c r="G54" s="3">
        <v>4.32</v>
      </c>
      <c r="H54" t="e" vm="12">
        <v>#VALUE!</v>
      </c>
      <c r="I54" t="e" cm="1" vm="6">
        <f t="array" ref="I54">_FV(H54,"Country/region",TRUE)</f>
        <v>#VALUE!</v>
      </c>
      <c r="J54" t="s">
        <v>36</v>
      </c>
      <c r="K54" t="s">
        <v>22</v>
      </c>
      <c r="L54" t="s">
        <v>31</v>
      </c>
      <c r="M54">
        <f>Table1[[#This Row],[Price]]*Table1[[#This Row],[Quantity]]</f>
        <v>7001.61</v>
      </c>
    </row>
    <row r="55" spans="2:13" x14ac:dyDescent="0.25">
      <c r="B55" s="3">
        <v>10506</v>
      </c>
      <c r="C55" s="4">
        <v>44883</v>
      </c>
      <c r="D55" t="s">
        <v>25</v>
      </c>
      <c r="E55" s="3">
        <v>9.9499999999999993</v>
      </c>
      <c r="F55" s="20">
        <v>202</v>
      </c>
      <c r="G55" s="3">
        <v>2.85</v>
      </c>
      <c r="H55" t="e" vm="12">
        <v>#VALUE!</v>
      </c>
      <c r="I55" t="e" cm="1" vm="6">
        <f t="array" ref="I55">_FV(H55,"Country/region",TRUE)</f>
        <v>#VALUE!</v>
      </c>
      <c r="J55" t="s">
        <v>36</v>
      </c>
      <c r="K55" t="s">
        <v>22</v>
      </c>
      <c r="L55" t="s">
        <v>31</v>
      </c>
      <c r="M55">
        <f>Table1[[#This Row],[Price]]*Table1[[#This Row],[Quantity]]</f>
        <v>2009.8999999999999</v>
      </c>
    </row>
    <row r="56" spans="2:13" x14ac:dyDescent="0.25">
      <c r="B56" s="3">
        <v>10507</v>
      </c>
      <c r="C56" s="4">
        <v>44883</v>
      </c>
      <c r="D56" t="s">
        <v>9</v>
      </c>
      <c r="E56" s="3">
        <v>3.49</v>
      </c>
      <c r="F56" s="20">
        <v>688</v>
      </c>
      <c r="G56" s="3">
        <v>0.88</v>
      </c>
      <c r="H56" t="e" vm="12">
        <v>#VALUE!</v>
      </c>
      <c r="I56" t="e" cm="1" vm="6">
        <f t="array" ref="I56">_FV(H56,"Country/region",TRUE)</f>
        <v>#VALUE!</v>
      </c>
      <c r="J56" t="s">
        <v>36</v>
      </c>
      <c r="K56" t="s">
        <v>22</v>
      </c>
      <c r="L56" t="s">
        <v>31</v>
      </c>
      <c r="M56">
        <f>Table1[[#This Row],[Price]]*Table1[[#This Row],[Quantity]]</f>
        <v>2401.1200000000003</v>
      </c>
    </row>
    <row r="57" spans="2:13" x14ac:dyDescent="0.25">
      <c r="B57" s="3">
        <v>10508</v>
      </c>
      <c r="C57" s="4">
        <v>44883</v>
      </c>
      <c r="D57" t="s">
        <v>14</v>
      </c>
      <c r="E57" s="3">
        <v>2.95</v>
      </c>
      <c r="F57" s="20">
        <v>678</v>
      </c>
      <c r="G57" s="3">
        <v>0.47</v>
      </c>
      <c r="H57" t="e" vm="12">
        <v>#VALUE!</v>
      </c>
      <c r="I57" t="e" cm="1" vm="6">
        <f t="array" ref="I57">_FV(H57,"Country/region",TRUE)</f>
        <v>#VALUE!</v>
      </c>
      <c r="J57" t="s">
        <v>36</v>
      </c>
      <c r="K57" t="s">
        <v>22</v>
      </c>
      <c r="L57" t="s">
        <v>31</v>
      </c>
      <c r="M57">
        <f>Table1[[#This Row],[Price]]*Table1[[#This Row],[Quantity]]</f>
        <v>2000.1000000000001</v>
      </c>
    </row>
    <row r="58" spans="2:13" x14ac:dyDescent="0.25">
      <c r="B58" s="3">
        <v>10509</v>
      </c>
      <c r="C58" s="4">
        <v>44883</v>
      </c>
      <c r="D58" t="s">
        <v>17</v>
      </c>
      <c r="E58" s="3">
        <v>4.99</v>
      </c>
      <c r="F58" s="20">
        <v>201</v>
      </c>
      <c r="G58" s="3">
        <v>2.25</v>
      </c>
      <c r="H58" t="e" vm="12">
        <v>#VALUE!</v>
      </c>
      <c r="I58" t="e" cm="1" vm="6">
        <f t="array" ref="I58">_FV(H58,"Country/region",TRUE)</f>
        <v>#VALUE!</v>
      </c>
      <c r="J58" t="s">
        <v>36</v>
      </c>
      <c r="K58" t="s">
        <v>22</v>
      </c>
      <c r="L58" t="s">
        <v>31</v>
      </c>
      <c r="M58">
        <f>Table1[[#This Row],[Price]]*Table1[[#This Row],[Quantity]]</f>
        <v>1002.99</v>
      </c>
    </row>
    <row r="59" spans="2:13" x14ac:dyDescent="0.25">
      <c r="B59" s="3">
        <v>10510</v>
      </c>
      <c r="C59" s="4">
        <v>44884</v>
      </c>
      <c r="D59" t="s">
        <v>21</v>
      </c>
      <c r="E59" s="3">
        <v>12.99</v>
      </c>
      <c r="F59" s="20">
        <v>509</v>
      </c>
      <c r="G59" s="3">
        <v>4.32</v>
      </c>
      <c r="H59" t="e" vm="12">
        <v>#VALUE!</v>
      </c>
      <c r="I59" t="e" cm="1" vm="6">
        <f t="array" ref="I59">_FV(H59,"Country/region",TRUE)</f>
        <v>#VALUE!</v>
      </c>
      <c r="J59" t="s">
        <v>36</v>
      </c>
      <c r="K59" t="s">
        <v>22</v>
      </c>
      <c r="L59" t="s">
        <v>31</v>
      </c>
      <c r="M59">
        <f>Table1[[#This Row],[Price]]*Table1[[#This Row],[Quantity]]</f>
        <v>6611.91</v>
      </c>
    </row>
    <row r="60" spans="2:13" x14ac:dyDescent="0.25">
      <c r="B60" s="3">
        <v>10511</v>
      </c>
      <c r="C60" s="4">
        <v>44884</v>
      </c>
      <c r="D60" t="s">
        <v>25</v>
      </c>
      <c r="E60" s="3">
        <v>9.9499999999999993</v>
      </c>
      <c r="F60" s="20">
        <v>202</v>
      </c>
      <c r="G60" s="3">
        <v>2.85</v>
      </c>
      <c r="H60" t="e" vm="13">
        <v>#VALUE!</v>
      </c>
      <c r="I60" t="e" cm="1" vm="2">
        <f t="array" ref="I60">_FV(H60,"Country/region",TRUE)</f>
        <v>#VALUE!</v>
      </c>
      <c r="J60" t="s">
        <v>36</v>
      </c>
      <c r="K60" t="s">
        <v>22</v>
      </c>
      <c r="L60" t="s">
        <v>35</v>
      </c>
      <c r="M60">
        <f>Table1[[#This Row],[Price]]*Table1[[#This Row],[Quantity]]</f>
        <v>2009.8999999999999</v>
      </c>
    </row>
    <row r="61" spans="2:13" x14ac:dyDescent="0.25">
      <c r="B61" s="3">
        <v>10512</v>
      </c>
      <c r="C61" s="4">
        <v>44884</v>
      </c>
      <c r="D61" t="s">
        <v>9</v>
      </c>
      <c r="E61" s="3">
        <v>3.49</v>
      </c>
      <c r="F61" s="20">
        <v>688</v>
      </c>
      <c r="G61" s="3">
        <v>0.88</v>
      </c>
      <c r="H61" t="e" vm="13">
        <v>#VALUE!</v>
      </c>
      <c r="I61" t="e" cm="1" vm="2">
        <f t="array" ref="I61">_FV(H61,"Country/region",TRUE)</f>
        <v>#VALUE!</v>
      </c>
      <c r="J61" t="s">
        <v>36</v>
      </c>
      <c r="K61" t="s">
        <v>22</v>
      </c>
      <c r="L61" t="s">
        <v>35</v>
      </c>
      <c r="M61">
        <f>Table1[[#This Row],[Price]]*Table1[[#This Row],[Quantity]]</f>
        <v>2401.1200000000003</v>
      </c>
    </row>
    <row r="62" spans="2:13" x14ac:dyDescent="0.25">
      <c r="B62" s="3">
        <v>10513</v>
      </c>
      <c r="C62" s="4">
        <v>44884</v>
      </c>
      <c r="D62" t="s">
        <v>14</v>
      </c>
      <c r="E62" s="3">
        <v>2.95</v>
      </c>
      <c r="F62" s="20">
        <v>678</v>
      </c>
      <c r="G62" s="3">
        <v>0.47</v>
      </c>
      <c r="H62" t="e" vm="13">
        <v>#VALUE!</v>
      </c>
      <c r="I62" t="e" cm="1" vm="2">
        <f t="array" ref="I62">_FV(H62,"Country/region",TRUE)</f>
        <v>#VALUE!</v>
      </c>
      <c r="J62" t="s">
        <v>36</v>
      </c>
      <c r="K62" t="s">
        <v>37</v>
      </c>
      <c r="L62" t="s">
        <v>35</v>
      </c>
      <c r="M62">
        <f>Table1[[#This Row],[Price]]*Table1[[#This Row],[Quantity]]</f>
        <v>2000.1000000000001</v>
      </c>
    </row>
    <row r="63" spans="2:13" x14ac:dyDescent="0.25">
      <c r="B63" s="3">
        <v>10514</v>
      </c>
      <c r="C63" s="4">
        <v>44884</v>
      </c>
      <c r="D63" t="s">
        <v>17</v>
      </c>
      <c r="E63" s="3">
        <v>4.99</v>
      </c>
      <c r="F63" s="20">
        <v>201</v>
      </c>
      <c r="G63" s="3">
        <v>2.25</v>
      </c>
      <c r="H63" t="e" vm="13">
        <v>#VALUE!</v>
      </c>
      <c r="I63" t="e" cm="1" vm="2">
        <f t="array" ref="I63">_FV(H63,"Country/region",TRUE)</f>
        <v>#VALUE!</v>
      </c>
      <c r="J63" t="s">
        <v>36</v>
      </c>
      <c r="K63" t="s">
        <v>37</v>
      </c>
      <c r="L63" t="s">
        <v>35</v>
      </c>
      <c r="M63">
        <f>Table1[[#This Row],[Price]]*Table1[[#This Row],[Quantity]]</f>
        <v>1002.99</v>
      </c>
    </row>
    <row r="64" spans="2:13" x14ac:dyDescent="0.25">
      <c r="B64" s="3">
        <v>10515</v>
      </c>
      <c r="C64" s="4">
        <v>44885</v>
      </c>
      <c r="D64" t="s">
        <v>21</v>
      </c>
      <c r="E64" s="3">
        <v>12.99</v>
      </c>
      <c r="F64" s="20">
        <v>478</v>
      </c>
      <c r="G64" s="3">
        <v>4.32</v>
      </c>
      <c r="H64" t="e" vm="13">
        <v>#VALUE!</v>
      </c>
      <c r="I64" t="e" cm="1" vm="2">
        <f t="array" ref="I64">_FV(H64,"Country/region",TRUE)</f>
        <v>#VALUE!</v>
      </c>
      <c r="J64" t="s">
        <v>36</v>
      </c>
      <c r="K64" t="s">
        <v>37</v>
      </c>
      <c r="L64" t="s">
        <v>35</v>
      </c>
      <c r="M64">
        <f>Table1[[#This Row],[Price]]*Table1[[#This Row],[Quantity]]</f>
        <v>6209.22</v>
      </c>
    </row>
    <row r="65" spans="2:13" x14ac:dyDescent="0.25">
      <c r="B65" s="3">
        <v>10516</v>
      </c>
      <c r="C65" s="4">
        <v>44885</v>
      </c>
      <c r="D65" t="s">
        <v>25</v>
      </c>
      <c r="E65" s="3">
        <v>9.9499999999999993</v>
      </c>
      <c r="F65" s="20">
        <v>202</v>
      </c>
      <c r="G65" s="3">
        <v>2.85</v>
      </c>
      <c r="H65" t="e" vm="13">
        <v>#VALUE!</v>
      </c>
      <c r="I65" t="e" cm="1" vm="2">
        <f t="array" ref="I65">_FV(H65,"Country/region",TRUE)</f>
        <v>#VALUE!</v>
      </c>
      <c r="J65" t="s">
        <v>36</v>
      </c>
      <c r="K65" t="s">
        <v>37</v>
      </c>
      <c r="L65" t="s">
        <v>35</v>
      </c>
      <c r="M65">
        <f>Table1[[#This Row],[Price]]*Table1[[#This Row],[Quantity]]</f>
        <v>2009.8999999999999</v>
      </c>
    </row>
    <row r="66" spans="2:13" x14ac:dyDescent="0.25">
      <c r="B66" s="3">
        <v>10520</v>
      </c>
      <c r="C66" s="4">
        <v>44886</v>
      </c>
      <c r="D66" t="s">
        <v>21</v>
      </c>
      <c r="E66" s="3">
        <v>12.99</v>
      </c>
      <c r="F66" s="20">
        <v>493</v>
      </c>
      <c r="G66" s="3">
        <v>4.32</v>
      </c>
      <c r="H66" t="e" vm="15">
        <v>#VALUE!</v>
      </c>
      <c r="I66" t="e" cm="1" vm="10">
        <f t="array" ref="I66">_FV(H66,"Country/region",TRUE)</f>
        <v>#VALUE!</v>
      </c>
      <c r="J66" t="s">
        <v>36</v>
      </c>
      <c r="K66" t="s">
        <v>37</v>
      </c>
      <c r="L66" t="s">
        <v>28</v>
      </c>
      <c r="M66">
        <f>Table1[[#This Row],[Price]]*Table1[[#This Row],[Quantity]]</f>
        <v>6404.07</v>
      </c>
    </row>
    <row r="67" spans="2:13" x14ac:dyDescent="0.25">
      <c r="B67" s="3">
        <v>10521</v>
      </c>
      <c r="C67" s="4">
        <v>44886</v>
      </c>
      <c r="D67" t="s">
        <v>25</v>
      </c>
      <c r="E67" s="3">
        <v>9.9499999999999993</v>
      </c>
      <c r="F67" s="20">
        <v>202</v>
      </c>
      <c r="G67" s="3">
        <v>2.85</v>
      </c>
      <c r="H67" t="e" vm="15">
        <v>#VALUE!</v>
      </c>
      <c r="I67" t="e" cm="1" vm="10">
        <f t="array" ref="I67">_FV(H67,"Country/region",TRUE)</f>
        <v>#VALUE!</v>
      </c>
      <c r="J67" t="s">
        <v>36</v>
      </c>
      <c r="K67" t="s">
        <v>37</v>
      </c>
      <c r="L67" t="s">
        <v>28</v>
      </c>
      <c r="M67">
        <f>Table1[[#This Row],[Price]]*Table1[[#This Row],[Quantity]]</f>
        <v>2009.8999999999999</v>
      </c>
    </row>
    <row r="68" spans="2:13" x14ac:dyDescent="0.25">
      <c r="B68" s="3">
        <v>10522</v>
      </c>
      <c r="C68" s="4">
        <v>44886</v>
      </c>
      <c r="D68" t="s">
        <v>9</v>
      </c>
      <c r="E68" s="3">
        <v>3.49</v>
      </c>
      <c r="F68" s="20">
        <v>688</v>
      </c>
      <c r="G68" s="3">
        <v>0.88</v>
      </c>
      <c r="H68" t="e" vm="15">
        <v>#VALUE!</v>
      </c>
      <c r="I68" t="e" cm="1" vm="10">
        <f t="array" ref="I68">_FV(H68,"Country/region",TRUE)</f>
        <v>#VALUE!</v>
      </c>
      <c r="J68" t="s">
        <v>36</v>
      </c>
      <c r="K68" t="s">
        <v>37</v>
      </c>
      <c r="L68" t="s">
        <v>28</v>
      </c>
      <c r="M68">
        <f>Table1[[#This Row],[Price]]*Table1[[#This Row],[Quantity]]</f>
        <v>2401.1200000000003</v>
      </c>
    </row>
    <row r="69" spans="2:13" x14ac:dyDescent="0.25">
      <c r="B69" s="3">
        <v>10523</v>
      </c>
      <c r="C69" s="4">
        <v>44886</v>
      </c>
      <c r="D69" t="s">
        <v>14</v>
      </c>
      <c r="E69" s="3">
        <v>2.95</v>
      </c>
      <c r="F69" s="20">
        <v>746</v>
      </c>
      <c r="G69" s="3">
        <v>0.47</v>
      </c>
      <c r="H69" t="e" vm="15">
        <v>#VALUE!</v>
      </c>
      <c r="I69" t="e" cm="1" vm="10">
        <f t="array" ref="I69">_FV(H69,"Country/region",TRUE)</f>
        <v>#VALUE!</v>
      </c>
      <c r="J69" t="s">
        <v>36</v>
      </c>
      <c r="K69" t="s">
        <v>37</v>
      </c>
      <c r="L69" t="s">
        <v>28</v>
      </c>
      <c r="M69">
        <f>Table1[[#This Row],[Price]]*Table1[[#This Row],[Quantity]]</f>
        <v>2200.7000000000003</v>
      </c>
    </row>
    <row r="70" spans="2:13" x14ac:dyDescent="0.25">
      <c r="B70" s="3">
        <v>10524</v>
      </c>
      <c r="C70" s="4">
        <v>44886</v>
      </c>
      <c r="D70" t="s">
        <v>17</v>
      </c>
      <c r="E70" s="3">
        <v>4.99</v>
      </c>
      <c r="F70" s="20">
        <v>201</v>
      </c>
      <c r="G70" s="3">
        <v>2.25</v>
      </c>
      <c r="H70" t="e" vm="15">
        <v>#VALUE!</v>
      </c>
      <c r="I70" t="e" cm="1" vm="10">
        <f t="array" ref="I70">_FV(H70,"Country/region",TRUE)</f>
        <v>#VALUE!</v>
      </c>
      <c r="J70" t="s">
        <v>36</v>
      </c>
      <c r="K70" t="s">
        <v>37</v>
      </c>
      <c r="L70" t="s">
        <v>28</v>
      </c>
      <c r="M70">
        <f>Table1[[#This Row],[Price]]*Table1[[#This Row],[Quantity]]</f>
        <v>1002.99</v>
      </c>
    </row>
    <row r="71" spans="2:13" x14ac:dyDescent="0.25">
      <c r="B71" s="3">
        <v>10525</v>
      </c>
      <c r="C71" s="4">
        <v>44887</v>
      </c>
      <c r="D71" t="s">
        <v>21</v>
      </c>
      <c r="E71" s="3">
        <v>12.99</v>
      </c>
      <c r="F71" s="20">
        <v>462</v>
      </c>
      <c r="G71" s="3">
        <v>4.32</v>
      </c>
      <c r="H71" t="e" vm="15">
        <v>#VALUE!</v>
      </c>
      <c r="I71" t="e" cm="1" vm="10">
        <f t="array" ref="I71">_FV(H71,"Country/region",TRUE)</f>
        <v>#VALUE!</v>
      </c>
      <c r="J71" t="s">
        <v>36</v>
      </c>
      <c r="K71" t="s">
        <v>37</v>
      </c>
      <c r="L71" t="s">
        <v>28</v>
      </c>
      <c r="M71">
        <f>Table1[[#This Row],[Price]]*Table1[[#This Row],[Quantity]]</f>
        <v>6001.38</v>
      </c>
    </row>
    <row r="72" spans="2:13" x14ac:dyDescent="0.25">
      <c r="B72" s="3">
        <v>10526</v>
      </c>
      <c r="C72" s="4">
        <v>44887</v>
      </c>
      <c r="D72" t="s">
        <v>25</v>
      </c>
      <c r="E72" s="3">
        <v>9.9499999999999993</v>
      </c>
      <c r="F72" s="20">
        <v>202</v>
      </c>
      <c r="G72" s="3">
        <v>2.85</v>
      </c>
      <c r="H72" t="e" vm="15">
        <v>#VALUE!</v>
      </c>
      <c r="I72" t="e" cm="1" vm="10">
        <f t="array" ref="I72">_FV(H72,"Country/region",TRUE)</f>
        <v>#VALUE!</v>
      </c>
      <c r="J72" t="s">
        <v>36</v>
      </c>
      <c r="K72" t="s">
        <v>37</v>
      </c>
      <c r="L72" t="s">
        <v>28</v>
      </c>
      <c r="M72">
        <f>Table1[[#This Row],[Price]]*Table1[[#This Row],[Quantity]]</f>
        <v>2009.8999999999999</v>
      </c>
    </row>
    <row r="73" spans="2:13" x14ac:dyDescent="0.25">
      <c r="B73" s="3">
        <v>10527</v>
      </c>
      <c r="C73" s="4">
        <v>44887</v>
      </c>
      <c r="D73" t="s">
        <v>9</v>
      </c>
      <c r="E73" s="3">
        <v>3.49</v>
      </c>
      <c r="F73" s="20">
        <v>688</v>
      </c>
      <c r="G73" s="3">
        <v>0.88</v>
      </c>
      <c r="H73" t="e" vm="15">
        <v>#VALUE!</v>
      </c>
      <c r="I73" t="e" cm="1" vm="10">
        <f t="array" ref="I73">_FV(H73,"Country/region",TRUE)</f>
        <v>#VALUE!</v>
      </c>
      <c r="J73" t="s">
        <v>36</v>
      </c>
      <c r="K73" t="s">
        <v>37</v>
      </c>
      <c r="L73" t="s">
        <v>28</v>
      </c>
      <c r="M73">
        <f>Table1[[#This Row],[Price]]*Table1[[#This Row],[Quantity]]</f>
        <v>2401.1200000000003</v>
      </c>
    </row>
    <row r="74" spans="2:13" x14ac:dyDescent="0.25">
      <c r="B74" s="3">
        <v>10528</v>
      </c>
      <c r="C74" s="4">
        <v>44887</v>
      </c>
      <c r="D74" t="s">
        <v>14</v>
      </c>
      <c r="E74" s="3">
        <v>2.95</v>
      </c>
      <c r="F74" s="20">
        <v>746</v>
      </c>
      <c r="G74" s="3">
        <v>0.47</v>
      </c>
      <c r="H74" t="e" vm="15">
        <v>#VALUE!</v>
      </c>
      <c r="I74" t="e" cm="1" vm="10">
        <f t="array" ref="I74">_FV(H74,"Country/region",TRUE)</f>
        <v>#VALUE!</v>
      </c>
      <c r="J74" t="s">
        <v>36</v>
      </c>
      <c r="K74" t="s">
        <v>37</v>
      </c>
      <c r="L74" t="s">
        <v>28</v>
      </c>
      <c r="M74">
        <f>Table1[[#This Row],[Price]]*Table1[[#This Row],[Quantity]]</f>
        <v>2200.7000000000003</v>
      </c>
    </row>
    <row r="75" spans="2:13" x14ac:dyDescent="0.25">
      <c r="B75" s="3">
        <v>10529</v>
      </c>
      <c r="C75" s="4">
        <v>44887</v>
      </c>
      <c r="D75" t="s">
        <v>17</v>
      </c>
      <c r="E75" s="3">
        <v>4.99</v>
      </c>
      <c r="F75" s="20">
        <v>201</v>
      </c>
      <c r="G75" s="3">
        <v>2.25</v>
      </c>
      <c r="H75" t="e" vm="15">
        <v>#VALUE!</v>
      </c>
      <c r="I75" t="e" cm="1" vm="10">
        <f t="array" ref="I75">_FV(H75,"Country/region",TRUE)</f>
        <v>#VALUE!</v>
      </c>
      <c r="J75" t="s">
        <v>36</v>
      </c>
      <c r="K75" t="s">
        <v>37</v>
      </c>
      <c r="L75" t="s">
        <v>28</v>
      </c>
      <c r="M75">
        <f>Table1[[#This Row],[Price]]*Table1[[#This Row],[Quantity]]</f>
        <v>1002.99</v>
      </c>
    </row>
    <row r="76" spans="2:13" x14ac:dyDescent="0.25">
      <c r="B76" s="3">
        <v>10530</v>
      </c>
      <c r="C76" s="4">
        <v>44888</v>
      </c>
      <c r="D76" t="s">
        <v>21</v>
      </c>
      <c r="E76" s="3">
        <v>12.99</v>
      </c>
      <c r="F76" s="20">
        <v>478</v>
      </c>
      <c r="G76" s="3">
        <v>4.32</v>
      </c>
      <c r="H76" t="e" vm="15">
        <v>#VALUE!</v>
      </c>
      <c r="I76" t="e" cm="1" vm="10">
        <f t="array" ref="I76">_FV(H76,"Country/region",TRUE)</f>
        <v>#VALUE!</v>
      </c>
      <c r="J76" t="s">
        <v>36</v>
      </c>
      <c r="K76" t="s">
        <v>37</v>
      </c>
      <c r="L76" t="s">
        <v>28</v>
      </c>
      <c r="M76">
        <f>Table1[[#This Row],[Price]]*Table1[[#This Row],[Quantity]]</f>
        <v>6209.22</v>
      </c>
    </row>
    <row r="77" spans="2:13" x14ac:dyDescent="0.25">
      <c r="B77" s="3">
        <v>10531</v>
      </c>
      <c r="C77" s="4">
        <v>44888</v>
      </c>
      <c r="D77" t="s">
        <v>25</v>
      </c>
      <c r="E77" s="3">
        <v>9.9499999999999993</v>
      </c>
      <c r="F77" s="20">
        <v>202</v>
      </c>
      <c r="G77" s="3">
        <v>2.85</v>
      </c>
      <c r="H77" t="e" vm="15">
        <v>#VALUE!</v>
      </c>
      <c r="I77" t="e" cm="1" vm="10">
        <f t="array" ref="I77">_FV(H77,"Country/region",TRUE)</f>
        <v>#VALUE!</v>
      </c>
      <c r="J77" t="s">
        <v>36</v>
      </c>
      <c r="K77" t="s">
        <v>37</v>
      </c>
      <c r="L77" t="s">
        <v>28</v>
      </c>
      <c r="M77">
        <f>Table1[[#This Row],[Price]]*Table1[[#This Row],[Quantity]]</f>
        <v>2009.8999999999999</v>
      </c>
    </row>
    <row r="78" spans="2:13" x14ac:dyDescent="0.25">
      <c r="B78" s="3">
        <v>10532</v>
      </c>
      <c r="C78" s="4">
        <v>44888</v>
      </c>
      <c r="D78" t="s">
        <v>9</v>
      </c>
      <c r="E78" s="3">
        <v>3.49</v>
      </c>
      <c r="F78" s="20">
        <v>688</v>
      </c>
      <c r="G78" s="3">
        <v>0.88</v>
      </c>
      <c r="H78" t="e" vm="13">
        <v>#VALUE!</v>
      </c>
      <c r="I78" t="e" cm="1" vm="2">
        <f t="array" ref="I78">_FV(H78,"Country/region",TRUE)</f>
        <v>#VALUE!</v>
      </c>
      <c r="J78" t="s">
        <v>36</v>
      </c>
      <c r="K78" t="s">
        <v>37</v>
      </c>
      <c r="L78" t="s">
        <v>35</v>
      </c>
      <c r="M78">
        <f>Table1[[#This Row],[Price]]*Table1[[#This Row],[Quantity]]</f>
        <v>2401.1200000000003</v>
      </c>
    </row>
    <row r="79" spans="2:13" x14ac:dyDescent="0.25">
      <c r="B79" s="3">
        <v>10533</v>
      </c>
      <c r="C79" s="4">
        <v>44888</v>
      </c>
      <c r="D79" t="s">
        <v>14</v>
      </c>
      <c r="E79" s="3">
        <v>2.95</v>
      </c>
      <c r="F79" s="20">
        <v>746</v>
      </c>
      <c r="G79" s="3">
        <v>0.47</v>
      </c>
      <c r="H79" t="e" vm="13">
        <v>#VALUE!</v>
      </c>
      <c r="I79" t="e" cm="1" vm="2">
        <f t="array" ref="I79">_FV(H79,"Country/region",TRUE)</f>
        <v>#VALUE!</v>
      </c>
      <c r="J79" t="s">
        <v>36</v>
      </c>
      <c r="K79" t="s">
        <v>37</v>
      </c>
      <c r="L79" t="s">
        <v>35</v>
      </c>
      <c r="M79">
        <f>Table1[[#This Row],[Price]]*Table1[[#This Row],[Quantity]]</f>
        <v>2200.7000000000003</v>
      </c>
    </row>
    <row r="80" spans="2:13" x14ac:dyDescent="0.25">
      <c r="B80" s="3">
        <v>10534</v>
      </c>
      <c r="C80" s="4">
        <v>44888</v>
      </c>
      <c r="D80" t="s">
        <v>17</v>
      </c>
      <c r="E80" s="3">
        <v>4.99</v>
      </c>
      <c r="F80" s="20">
        <v>201</v>
      </c>
      <c r="G80" s="3">
        <v>2.25</v>
      </c>
      <c r="H80" t="e" vm="12">
        <v>#VALUE!</v>
      </c>
      <c r="I80" t="e" cm="1" vm="6">
        <f t="array" ref="I80">_FV(H80,"Country/region",TRUE)</f>
        <v>#VALUE!</v>
      </c>
      <c r="J80" t="s">
        <v>36</v>
      </c>
      <c r="K80" t="s">
        <v>37</v>
      </c>
      <c r="L80" t="s">
        <v>31</v>
      </c>
      <c r="M80">
        <f>Table1[[#This Row],[Price]]*Table1[[#This Row],[Quantity]]</f>
        <v>1002.99</v>
      </c>
    </row>
    <row r="81" spans="2:13" x14ac:dyDescent="0.25">
      <c r="B81" s="3">
        <v>10535</v>
      </c>
      <c r="C81" s="4">
        <v>44889</v>
      </c>
      <c r="D81" t="s">
        <v>21</v>
      </c>
      <c r="E81" s="3">
        <v>12.99</v>
      </c>
      <c r="F81" s="20">
        <v>478</v>
      </c>
      <c r="G81" s="3">
        <v>4.32</v>
      </c>
      <c r="H81" t="e" vm="12">
        <v>#VALUE!</v>
      </c>
      <c r="I81" t="e" cm="1" vm="6">
        <f t="array" ref="I81">_FV(H81,"Country/region",TRUE)</f>
        <v>#VALUE!</v>
      </c>
      <c r="J81" t="s">
        <v>36</v>
      </c>
      <c r="K81" t="s">
        <v>22</v>
      </c>
      <c r="L81" t="s">
        <v>31</v>
      </c>
      <c r="M81">
        <f>Table1[[#This Row],[Price]]*Table1[[#This Row],[Quantity]]</f>
        <v>6209.22</v>
      </c>
    </row>
    <row r="82" spans="2:13" x14ac:dyDescent="0.25">
      <c r="B82" s="3">
        <v>10536</v>
      </c>
      <c r="C82" s="4">
        <v>44889</v>
      </c>
      <c r="D82" t="s">
        <v>25</v>
      </c>
      <c r="E82" s="3">
        <v>9.9499999999999993</v>
      </c>
      <c r="F82" s="20">
        <v>202</v>
      </c>
      <c r="G82" s="3">
        <v>2.85</v>
      </c>
      <c r="H82" t="e" vm="12">
        <v>#VALUE!</v>
      </c>
      <c r="I82" t="e" cm="1" vm="6">
        <f t="array" ref="I82">_FV(H82,"Country/region",TRUE)</f>
        <v>#VALUE!</v>
      </c>
      <c r="J82" t="s">
        <v>36</v>
      </c>
      <c r="K82" t="s">
        <v>22</v>
      </c>
      <c r="L82" t="s">
        <v>31</v>
      </c>
      <c r="M82">
        <f>Table1[[#This Row],[Price]]*Table1[[#This Row],[Quantity]]</f>
        <v>2009.8999999999999</v>
      </c>
    </row>
    <row r="83" spans="2:13" x14ac:dyDescent="0.25">
      <c r="B83" s="3">
        <v>10537</v>
      </c>
      <c r="C83" s="4">
        <v>44889</v>
      </c>
      <c r="D83" t="s">
        <v>9</v>
      </c>
      <c r="E83" s="3">
        <v>3.49</v>
      </c>
      <c r="F83" s="20">
        <v>631</v>
      </c>
      <c r="G83" s="3">
        <v>0.88</v>
      </c>
      <c r="H83" t="e" vm="12">
        <v>#VALUE!</v>
      </c>
      <c r="I83" t="e" cm="1" vm="6">
        <f t="array" ref="I83">_FV(H83,"Country/region",TRUE)</f>
        <v>#VALUE!</v>
      </c>
      <c r="J83" t="s">
        <v>36</v>
      </c>
      <c r="K83" t="s">
        <v>22</v>
      </c>
      <c r="L83" t="s">
        <v>31</v>
      </c>
      <c r="M83">
        <f>Table1[[#This Row],[Price]]*Table1[[#This Row],[Quantity]]</f>
        <v>2202.19</v>
      </c>
    </row>
    <row r="84" spans="2:13" x14ac:dyDescent="0.25">
      <c r="B84" s="3">
        <v>10538</v>
      </c>
      <c r="C84" s="4">
        <v>44889</v>
      </c>
      <c r="D84" t="s">
        <v>14</v>
      </c>
      <c r="E84" s="3">
        <v>2.95</v>
      </c>
      <c r="F84" s="20">
        <v>746</v>
      </c>
      <c r="G84" s="3">
        <v>0.47</v>
      </c>
      <c r="H84" t="e" vm="12">
        <v>#VALUE!</v>
      </c>
      <c r="I84" t="e" cm="1" vm="6">
        <f t="array" ref="I84">_FV(H84,"Country/region",TRUE)</f>
        <v>#VALUE!</v>
      </c>
      <c r="J84" t="s">
        <v>36</v>
      </c>
      <c r="K84" t="s">
        <v>22</v>
      </c>
      <c r="L84" t="s">
        <v>31</v>
      </c>
      <c r="M84">
        <f>Table1[[#This Row],[Price]]*Table1[[#This Row],[Quantity]]</f>
        <v>2200.7000000000003</v>
      </c>
    </row>
    <row r="85" spans="2:13" x14ac:dyDescent="0.25">
      <c r="B85" s="3">
        <v>10539</v>
      </c>
      <c r="C85" s="4">
        <v>44889</v>
      </c>
      <c r="D85" t="s">
        <v>17</v>
      </c>
      <c r="E85" s="3">
        <v>4.99</v>
      </c>
      <c r="F85" s="20">
        <v>201</v>
      </c>
      <c r="G85" s="3">
        <v>2.25</v>
      </c>
      <c r="H85" t="e" vm="12">
        <v>#VALUE!</v>
      </c>
      <c r="I85" t="e" cm="1" vm="6">
        <f t="array" ref="I85">_FV(H85,"Country/region",TRUE)</f>
        <v>#VALUE!</v>
      </c>
      <c r="J85" t="s">
        <v>36</v>
      </c>
      <c r="K85" t="s">
        <v>22</v>
      </c>
      <c r="L85" t="s">
        <v>31</v>
      </c>
      <c r="M85">
        <f>Table1[[#This Row],[Price]]*Table1[[#This Row],[Quantity]]</f>
        <v>1002.99</v>
      </c>
    </row>
    <row r="86" spans="2:13" x14ac:dyDescent="0.25">
      <c r="B86" s="3">
        <v>10540</v>
      </c>
      <c r="C86" s="4">
        <v>44890</v>
      </c>
      <c r="D86" t="s">
        <v>21</v>
      </c>
      <c r="E86" s="3">
        <v>12.99</v>
      </c>
      <c r="F86" s="20">
        <v>462</v>
      </c>
      <c r="G86" s="3">
        <v>4.32</v>
      </c>
      <c r="H86" t="e" vm="12">
        <v>#VALUE!</v>
      </c>
      <c r="I86" t="e" cm="1" vm="6">
        <f t="array" ref="I86">_FV(H86,"Country/region",TRUE)</f>
        <v>#VALUE!</v>
      </c>
      <c r="J86" t="s">
        <v>36</v>
      </c>
      <c r="K86" t="s">
        <v>22</v>
      </c>
      <c r="L86" t="s">
        <v>31</v>
      </c>
      <c r="M86">
        <f>Table1[[#This Row],[Price]]*Table1[[#This Row],[Quantity]]</f>
        <v>6001.38</v>
      </c>
    </row>
    <row r="87" spans="2:13" x14ac:dyDescent="0.25">
      <c r="B87" s="3">
        <v>10541</v>
      </c>
      <c r="C87" s="4">
        <v>44890</v>
      </c>
      <c r="D87" t="s">
        <v>25</v>
      </c>
      <c r="E87" s="3">
        <v>9.9499999999999993</v>
      </c>
      <c r="F87" s="20">
        <v>202</v>
      </c>
      <c r="G87" s="3">
        <v>2.85</v>
      </c>
      <c r="H87" t="e" vm="11">
        <v>#VALUE!</v>
      </c>
      <c r="I87" t="e" cm="1" vm="4">
        <f t="array" ref="I87">_FV(H87,"Country/region",TRUE)</f>
        <v>#VALUE!</v>
      </c>
      <c r="J87" t="s">
        <v>36</v>
      </c>
      <c r="K87" t="s">
        <v>22</v>
      </c>
      <c r="L87" t="s">
        <v>38</v>
      </c>
      <c r="M87">
        <f>Table1[[#This Row],[Price]]*Table1[[#This Row],[Quantity]]</f>
        <v>2009.8999999999999</v>
      </c>
    </row>
    <row r="88" spans="2:13" x14ac:dyDescent="0.25">
      <c r="B88" s="3">
        <v>10542</v>
      </c>
      <c r="C88" s="4">
        <v>44890</v>
      </c>
      <c r="D88" t="s">
        <v>9</v>
      </c>
      <c r="E88" s="3">
        <v>3.49</v>
      </c>
      <c r="F88" s="20">
        <v>631</v>
      </c>
      <c r="G88" s="3">
        <v>0.88</v>
      </c>
      <c r="H88" t="e" vm="11">
        <v>#VALUE!</v>
      </c>
      <c r="I88" t="e" cm="1" vm="4">
        <f t="array" ref="I88">_FV(H88,"Country/region",TRUE)</f>
        <v>#VALUE!</v>
      </c>
      <c r="J88" t="s">
        <v>36</v>
      </c>
      <c r="K88" t="s">
        <v>22</v>
      </c>
      <c r="L88" t="s">
        <v>38</v>
      </c>
      <c r="M88">
        <f>Table1[[#This Row],[Price]]*Table1[[#This Row],[Quantity]]</f>
        <v>2202.19</v>
      </c>
    </row>
    <row r="89" spans="2:13" x14ac:dyDescent="0.25">
      <c r="B89" s="3">
        <v>10543</v>
      </c>
      <c r="C89" s="4">
        <v>44890</v>
      </c>
      <c r="D89" t="s">
        <v>14</v>
      </c>
      <c r="E89" s="3">
        <v>2.95</v>
      </c>
      <c r="F89" s="20">
        <v>746</v>
      </c>
      <c r="G89" s="3">
        <v>0.47</v>
      </c>
      <c r="H89" t="e" vm="11">
        <v>#VALUE!</v>
      </c>
      <c r="I89" t="e" cm="1" vm="4">
        <f t="array" ref="I89">_FV(H89,"Country/region",TRUE)</f>
        <v>#VALUE!</v>
      </c>
      <c r="J89" t="s">
        <v>36</v>
      </c>
      <c r="K89" t="s">
        <v>22</v>
      </c>
      <c r="L89" t="s">
        <v>38</v>
      </c>
      <c r="M89">
        <f>Table1[[#This Row],[Price]]*Table1[[#This Row],[Quantity]]</f>
        <v>2200.7000000000003</v>
      </c>
    </row>
    <row r="90" spans="2:13" x14ac:dyDescent="0.25">
      <c r="B90" s="3">
        <v>10544</v>
      </c>
      <c r="C90" s="4">
        <v>44890</v>
      </c>
      <c r="D90" t="s">
        <v>17</v>
      </c>
      <c r="E90" s="3">
        <v>4.99</v>
      </c>
      <c r="F90" s="20">
        <v>201</v>
      </c>
      <c r="G90" s="3">
        <v>2.25</v>
      </c>
      <c r="H90" t="e" vm="11">
        <v>#VALUE!</v>
      </c>
      <c r="I90" t="e" cm="1" vm="4">
        <f t="array" ref="I90">_FV(H90,"Country/region",TRUE)</f>
        <v>#VALUE!</v>
      </c>
      <c r="J90" t="s">
        <v>36</v>
      </c>
      <c r="K90" t="s">
        <v>22</v>
      </c>
      <c r="L90" t="s">
        <v>38</v>
      </c>
      <c r="M90">
        <f>Table1[[#This Row],[Price]]*Table1[[#This Row],[Quantity]]</f>
        <v>1002.99</v>
      </c>
    </row>
    <row r="91" spans="2:13" x14ac:dyDescent="0.25">
      <c r="B91" s="3">
        <v>10545</v>
      </c>
      <c r="C91" s="4">
        <v>44891</v>
      </c>
      <c r="D91" t="s">
        <v>21</v>
      </c>
      <c r="E91" s="3">
        <v>12.99</v>
      </c>
      <c r="F91" s="20">
        <v>447</v>
      </c>
      <c r="G91" s="3">
        <v>4.32</v>
      </c>
      <c r="H91" t="e" vm="11">
        <v>#VALUE!</v>
      </c>
      <c r="I91" t="e" cm="1" vm="4">
        <f t="array" ref="I91">_FV(H91,"Country/region",TRUE)</f>
        <v>#VALUE!</v>
      </c>
      <c r="J91" t="s">
        <v>36</v>
      </c>
      <c r="K91" t="s">
        <v>22</v>
      </c>
      <c r="L91" t="s">
        <v>38</v>
      </c>
      <c r="M91">
        <f>Table1[[#This Row],[Price]]*Table1[[#This Row],[Quantity]]</f>
        <v>5806.53</v>
      </c>
    </row>
    <row r="92" spans="2:13" x14ac:dyDescent="0.25">
      <c r="B92" s="3">
        <v>10546</v>
      </c>
      <c r="C92" s="4">
        <v>44891</v>
      </c>
      <c r="D92" t="s">
        <v>25</v>
      </c>
      <c r="E92" s="3">
        <v>9.9499999999999993</v>
      </c>
      <c r="F92" s="20">
        <v>202</v>
      </c>
      <c r="G92" s="3">
        <v>2.85</v>
      </c>
      <c r="H92" t="e" vm="11">
        <v>#VALUE!</v>
      </c>
      <c r="I92" t="e" cm="1" vm="4">
        <f t="array" ref="I92">_FV(H92,"Country/region",TRUE)</f>
        <v>#VALUE!</v>
      </c>
      <c r="J92" t="s">
        <v>36</v>
      </c>
      <c r="K92" t="s">
        <v>22</v>
      </c>
      <c r="L92" t="s">
        <v>38</v>
      </c>
      <c r="M92">
        <f>Table1[[#This Row],[Price]]*Table1[[#This Row],[Quantity]]</f>
        <v>2009.8999999999999</v>
      </c>
    </row>
    <row r="93" spans="2:13" x14ac:dyDescent="0.25">
      <c r="B93" s="3">
        <v>10547</v>
      </c>
      <c r="C93" s="4">
        <v>44891</v>
      </c>
      <c r="D93" t="s">
        <v>9</v>
      </c>
      <c r="E93" s="3">
        <v>3.49</v>
      </c>
      <c r="F93" s="20">
        <v>631</v>
      </c>
      <c r="G93" s="3">
        <v>0.88</v>
      </c>
      <c r="H93" t="e" vm="11">
        <v>#VALUE!</v>
      </c>
      <c r="I93" t="e" cm="1" vm="4">
        <f t="array" ref="I93">_FV(H93,"Country/region",TRUE)</f>
        <v>#VALUE!</v>
      </c>
      <c r="J93" t="s">
        <v>36</v>
      </c>
      <c r="K93" t="s">
        <v>22</v>
      </c>
      <c r="L93" t="s">
        <v>38</v>
      </c>
      <c r="M93">
        <f>Table1[[#This Row],[Price]]*Table1[[#This Row],[Quantity]]</f>
        <v>2202.19</v>
      </c>
    </row>
    <row r="94" spans="2:13" x14ac:dyDescent="0.25">
      <c r="B94" s="3">
        <v>10548</v>
      </c>
      <c r="C94" s="4">
        <v>44891</v>
      </c>
      <c r="D94" t="s">
        <v>14</v>
      </c>
      <c r="E94" s="3">
        <v>2.95</v>
      </c>
      <c r="F94" s="20">
        <v>746</v>
      </c>
      <c r="G94" s="3">
        <v>0.47</v>
      </c>
      <c r="H94" t="e" vm="11">
        <v>#VALUE!</v>
      </c>
      <c r="I94" t="e" cm="1" vm="4">
        <f t="array" ref="I94">_FV(H94,"Country/region",TRUE)</f>
        <v>#VALUE!</v>
      </c>
      <c r="J94" t="s">
        <v>36</v>
      </c>
      <c r="K94" t="s">
        <v>22</v>
      </c>
      <c r="L94" t="s">
        <v>38</v>
      </c>
      <c r="M94">
        <f>Table1[[#This Row],[Price]]*Table1[[#This Row],[Quantity]]</f>
        <v>2200.7000000000003</v>
      </c>
    </row>
    <row r="95" spans="2:13" x14ac:dyDescent="0.25">
      <c r="B95" s="3">
        <v>10549</v>
      </c>
      <c r="C95" s="4">
        <v>44891</v>
      </c>
      <c r="D95" t="s">
        <v>17</v>
      </c>
      <c r="E95" s="3">
        <v>4.99</v>
      </c>
      <c r="F95" s="20">
        <v>201</v>
      </c>
      <c r="G95" s="3">
        <v>2.25</v>
      </c>
      <c r="H95" t="e" vm="11">
        <v>#VALUE!</v>
      </c>
      <c r="I95" t="e" cm="1" vm="4">
        <f t="array" ref="I95">_FV(H95,"Country/region",TRUE)</f>
        <v>#VALUE!</v>
      </c>
      <c r="J95" t="s">
        <v>36</v>
      </c>
      <c r="K95" t="s">
        <v>22</v>
      </c>
      <c r="L95" t="s">
        <v>38</v>
      </c>
      <c r="M95">
        <f>Table1[[#This Row],[Price]]*Table1[[#This Row],[Quantity]]</f>
        <v>1002.99</v>
      </c>
    </row>
    <row r="96" spans="2:13" x14ac:dyDescent="0.25">
      <c r="B96" s="3">
        <v>10550</v>
      </c>
      <c r="C96" s="4">
        <v>44892</v>
      </c>
      <c r="D96" t="s">
        <v>21</v>
      </c>
      <c r="E96" s="3">
        <v>12.99</v>
      </c>
      <c r="F96" s="20">
        <v>462</v>
      </c>
      <c r="G96" s="3">
        <v>4.32</v>
      </c>
      <c r="H96" t="e" vm="11">
        <v>#VALUE!</v>
      </c>
      <c r="I96" t="e" cm="1" vm="4">
        <f t="array" ref="I96">_FV(H96,"Country/region",TRUE)</f>
        <v>#VALUE!</v>
      </c>
      <c r="J96" t="s">
        <v>36</v>
      </c>
      <c r="K96" t="s">
        <v>22</v>
      </c>
      <c r="L96" t="s">
        <v>38</v>
      </c>
      <c r="M96">
        <f>Table1[[#This Row],[Price]]*Table1[[#This Row],[Quantity]]</f>
        <v>6001.38</v>
      </c>
    </row>
    <row r="97" spans="2:13" x14ac:dyDescent="0.25">
      <c r="B97" s="3">
        <v>10551</v>
      </c>
      <c r="C97" s="4">
        <v>44892</v>
      </c>
      <c r="D97" t="s">
        <v>25</v>
      </c>
      <c r="E97" s="3">
        <v>9.9499999999999993</v>
      </c>
      <c r="F97" s="20">
        <v>202</v>
      </c>
      <c r="G97" s="3">
        <v>2.85</v>
      </c>
      <c r="H97" t="e" vm="11">
        <v>#VALUE!</v>
      </c>
      <c r="I97" t="e" cm="1" vm="4">
        <f t="array" ref="I97">_FV(H97,"Country/region",TRUE)</f>
        <v>#VALUE!</v>
      </c>
      <c r="J97" t="s">
        <v>36</v>
      </c>
      <c r="K97" t="s">
        <v>22</v>
      </c>
      <c r="L97" t="s">
        <v>38</v>
      </c>
      <c r="M97">
        <f>Table1[[#This Row],[Price]]*Table1[[#This Row],[Quantity]]</f>
        <v>2009.8999999999999</v>
      </c>
    </row>
    <row r="98" spans="2:13" x14ac:dyDescent="0.25">
      <c r="B98" s="3">
        <v>10552</v>
      </c>
      <c r="C98" s="4">
        <v>44892</v>
      </c>
      <c r="D98" t="s">
        <v>9</v>
      </c>
      <c r="E98" s="3">
        <v>3.49</v>
      </c>
      <c r="F98" s="20">
        <v>631</v>
      </c>
      <c r="G98" s="3">
        <v>0.88</v>
      </c>
      <c r="H98" t="e" vm="11">
        <v>#VALUE!</v>
      </c>
      <c r="I98" t="e" cm="1" vm="4">
        <f t="array" ref="I98">_FV(H98,"Country/region",TRUE)</f>
        <v>#VALUE!</v>
      </c>
      <c r="J98" t="s">
        <v>10</v>
      </c>
      <c r="K98" t="s">
        <v>22</v>
      </c>
      <c r="L98" t="s">
        <v>38</v>
      </c>
      <c r="M98">
        <f>Table1[[#This Row],[Price]]*Table1[[#This Row],[Quantity]]</f>
        <v>2202.19</v>
      </c>
    </row>
    <row r="99" spans="2:13" x14ac:dyDescent="0.25">
      <c r="B99" s="3">
        <v>10553</v>
      </c>
      <c r="C99" s="4">
        <v>44892</v>
      </c>
      <c r="D99" t="s">
        <v>14</v>
      </c>
      <c r="E99" s="3">
        <v>2.95</v>
      </c>
      <c r="F99" s="20">
        <v>746</v>
      </c>
      <c r="G99" s="3">
        <v>0.47</v>
      </c>
      <c r="H99" t="e" vm="11">
        <v>#VALUE!</v>
      </c>
      <c r="I99" t="e" cm="1" vm="4">
        <f t="array" ref="I99">_FV(H99,"Country/region",TRUE)</f>
        <v>#VALUE!</v>
      </c>
      <c r="J99" t="s">
        <v>10</v>
      </c>
      <c r="K99" t="s">
        <v>22</v>
      </c>
      <c r="L99" t="s">
        <v>38</v>
      </c>
      <c r="M99">
        <f>Table1[[#This Row],[Price]]*Table1[[#This Row],[Quantity]]</f>
        <v>2200.7000000000003</v>
      </c>
    </row>
    <row r="100" spans="2:13" x14ac:dyDescent="0.25">
      <c r="B100" s="3">
        <v>10554</v>
      </c>
      <c r="C100" s="4">
        <v>44892</v>
      </c>
      <c r="D100" t="s">
        <v>17</v>
      </c>
      <c r="E100" s="3">
        <v>4.99</v>
      </c>
      <c r="F100" s="20">
        <v>201</v>
      </c>
      <c r="G100" s="3">
        <v>2.25</v>
      </c>
      <c r="H100" t="e" vm="11">
        <v>#VALUE!</v>
      </c>
      <c r="I100" t="e" cm="1" vm="4">
        <f t="array" ref="I100">_FV(H100,"Country/region",TRUE)</f>
        <v>#VALUE!</v>
      </c>
      <c r="J100" t="s">
        <v>10</v>
      </c>
      <c r="K100" t="s">
        <v>22</v>
      </c>
      <c r="L100" t="s">
        <v>38</v>
      </c>
      <c r="M100">
        <f>Table1[[#This Row],[Price]]*Table1[[#This Row],[Quantity]]</f>
        <v>1002.99</v>
      </c>
    </row>
    <row r="101" spans="2:13" x14ac:dyDescent="0.25">
      <c r="B101" s="3">
        <v>10555</v>
      </c>
      <c r="C101" s="4">
        <v>44893</v>
      </c>
      <c r="D101" t="s">
        <v>21</v>
      </c>
      <c r="E101" s="3">
        <v>12.99</v>
      </c>
      <c r="F101" s="20">
        <v>478</v>
      </c>
      <c r="G101" s="3">
        <v>4.32</v>
      </c>
      <c r="H101" t="e" vm="11">
        <v>#VALUE!</v>
      </c>
      <c r="I101" t="e" cm="1" vm="4">
        <f t="array" ref="I101">_FV(H101,"Country/region",TRUE)</f>
        <v>#VALUE!</v>
      </c>
      <c r="J101" t="s">
        <v>10</v>
      </c>
      <c r="K101" t="s">
        <v>22</v>
      </c>
      <c r="L101" t="s">
        <v>38</v>
      </c>
      <c r="M101">
        <f>Table1[[#This Row],[Price]]*Table1[[#This Row],[Quantity]]</f>
        <v>6209.22</v>
      </c>
    </row>
    <row r="102" spans="2:13" x14ac:dyDescent="0.25">
      <c r="B102" s="3">
        <v>10556</v>
      </c>
      <c r="C102" s="4">
        <v>44893</v>
      </c>
      <c r="D102" t="s">
        <v>25</v>
      </c>
      <c r="E102" s="3">
        <v>9.9499999999999993</v>
      </c>
      <c r="F102" s="20">
        <v>202</v>
      </c>
      <c r="G102" s="3">
        <v>2.85</v>
      </c>
      <c r="H102" t="e" vm="11">
        <v>#VALUE!</v>
      </c>
      <c r="I102" t="e" cm="1" vm="4">
        <f t="array" ref="I102">_FV(H102,"Country/region",TRUE)</f>
        <v>#VALUE!</v>
      </c>
      <c r="J102" t="s">
        <v>10</v>
      </c>
      <c r="K102" t="s">
        <v>22</v>
      </c>
      <c r="L102" t="s">
        <v>38</v>
      </c>
      <c r="M102">
        <f>Table1[[#This Row],[Price]]*Table1[[#This Row],[Quantity]]</f>
        <v>2009.8999999999999</v>
      </c>
    </row>
    <row r="103" spans="2:13" x14ac:dyDescent="0.25">
      <c r="B103" s="3">
        <v>10557</v>
      </c>
      <c r="C103" s="4">
        <v>44893</v>
      </c>
      <c r="D103" t="s">
        <v>9</v>
      </c>
      <c r="E103" s="3">
        <v>3.49</v>
      </c>
      <c r="F103" s="20">
        <v>631</v>
      </c>
      <c r="G103" s="3">
        <v>0.88</v>
      </c>
      <c r="H103" t="e" vm="11">
        <v>#VALUE!</v>
      </c>
      <c r="I103" t="e" cm="1" vm="4">
        <f t="array" ref="I103">_FV(H103,"Country/region",TRUE)</f>
        <v>#VALUE!</v>
      </c>
      <c r="J103" t="s">
        <v>10</v>
      </c>
      <c r="K103" t="s">
        <v>22</v>
      </c>
      <c r="L103" t="s">
        <v>38</v>
      </c>
      <c r="M103">
        <f>Table1[[#This Row],[Price]]*Table1[[#This Row],[Quantity]]</f>
        <v>2202.19</v>
      </c>
    </row>
    <row r="104" spans="2:13" x14ac:dyDescent="0.25">
      <c r="B104" s="3">
        <v>10558</v>
      </c>
      <c r="C104" s="4">
        <v>44893</v>
      </c>
      <c r="D104" t="s">
        <v>14</v>
      </c>
      <c r="E104" s="3">
        <v>2.95</v>
      </c>
      <c r="F104" s="20">
        <v>678</v>
      </c>
      <c r="G104" s="3">
        <v>0.47</v>
      </c>
      <c r="H104" t="e" vm="11">
        <v>#VALUE!</v>
      </c>
      <c r="I104" t="e" cm="1" vm="4">
        <f t="array" ref="I104">_FV(H104,"Country/region",TRUE)</f>
        <v>#VALUE!</v>
      </c>
      <c r="J104" t="s">
        <v>10</v>
      </c>
      <c r="K104" t="s">
        <v>22</v>
      </c>
      <c r="L104" t="s">
        <v>38</v>
      </c>
      <c r="M104">
        <f>Table1[[#This Row],[Price]]*Table1[[#This Row],[Quantity]]</f>
        <v>2000.1000000000001</v>
      </c>
    </row>
    <row r="105" spans="2:13" x14ac:dyDescent="0.25">
      <c r="B105" s="3">
        <v>10559</v>
      </c>
      <c r="C105" s="4">
        <v>44893</v>
      </c>
      <c r="D105" t="s">
        <v>17</v>
      </c>
      <c r="E105" s="3">
        <v>4.99</v>
      </c>
      <c r="F105" s="20">
        <v>201</v>
      </c>
      <c r="G105" s="3">
        <v>2.25</v>
      </c>
      <c r="H105" t="e" vm="11">
        <v>#VALUE!</v>
      </c>
      <c r="I105" t="e" cm="1" vm="4">
        <f t="array" ref="I105">_FV(H105,"Country/region",TRUE)</f>
        <v>#VALUE!</v>
      </c>
      <c r="J105" t="s">
        <v>10</v>
      </c>
      <c r="K105" t="s">
        <v>22</v>
      </c>
      <c r="L105" t="s">
        <v>38</v>
      </c>
      <c r="M105">
        <f>Table1[[#This Row],[Price]]*Table1[[#This Row],[Quantity]]</f>
        <v>1002.99</v>
      </c>
    </row>
    <row r="106" spans="2:13" x14ac:dyDescent="0.25">
      <c r="B106" s="3">
        <v>10560</v>
      </c>
      <c r="C106" s="4">
        <v>44894</v>
      </c>
      <c r="D106" t="s">
        <v>21</v>
      </c>
      <c r="E106" s="3">
        <v>12.99</v>
      </c>
      <c r="F106" s="20">
        <v>478</v>
      </c>
      <c r="G106" s="3">
        <v>4.32</v>
      </c>
      <c r="H106" t="e" vm="11">
        <v>#VALUE!</v>
      </c>
      <c r="I106" t="e" cm="1" vm="4">
        <f t="array" ref="I106">_FV(H106,"Country/region",TRUE)</f>
        <v>#VALUE!</v>
      </c>
      <c r="J106" t="s">
        <v>10</v>
      </c>
      <c r="K106" t="s">
        <v>22</v>
      </c>
      <c r="L106" t="s">
        <v>38</v>
      </c>
      <c r="M106">
        <f>Table1[[#This Row],[Price]]*Table1[[#This Row],[Quantity]]</f>
        <v>6209.22</v>
      </c>
    </row>
    <row r="107" spans="2:13" x14ac:dyDescent="0.25">
      <c r="B107" s="3">
        <v>10561</v>
      </c>
      <c r="C107" s="4">
        <v>44894</v>
      </c>
      <c r="D107" t="s">
        <v>25</v>
      </c>
      <c r="E107" s="3">
        <v>9.9499999999999993</v>
      </c>
      <c r="F107" s="20">
        <v>202</v>
      </c>
      <c r="G107" s="3">
        <v>2.85</v>
      </c>
      <c r="H107" t="e" vm="11">
        <v>#VALUE!</v>
      </c>
      <c r="I107" t="e" cm="1" vm="4">
        <f t="array" ref="I107">_FV(H107,"Country/region",TRUE)</f>
        <v>#VALUE!</v>
      </c>
      <c r="J107" t="s">
        <v>10</v>
      </c>
      <c r="K107" t="s">
        <v>22</v>
      </c>
      <c r="L107" t="s">
        <v>38</v>
      </c>
      <c r="M107">
        <f>Table1[[#This Row],[Price]]*Table1[[#This Row],[Quantity]]</f>
        <v>2009.8999999999999</v>
      </c>
    </row>
    <row r="108" spans="2:13" x14ac:dyDescent="0.25">
      <c r="B108" s="3">
        <v>10562</v>
      </c>
      <c r="C108" s="4">
        <v>44894</v>
      </c>
      <c r="D108" t="s">
        <v>9</v>
      </c>
      <c r="E108" s="3">
        <v>3.49</v>
      </c>
      <c r="F108" s="20">
        <v>631</v>
      </c>
      <c r="G108" s="3">
        <v>0.88</v>
      </c>
      <c r="H108" t="e" vm="11">
        <v>#VALUE!</v>
      </c>
      <c r="I108" t="e" cm="1" vm="4">
        <f t="array" ref="I108">_FV(H108,"Country/region",TRUE)</f>
        <v>#VALUE!</v>
      </c>
      <c r="J108" t="s">
        <v>10</v>
      </c>
      <c r="K108" t="s">
        <v>22</v>
      </c>
      <c r="L108" t="s">
        <v>38</v>
      </c>
      <c r="M108">
        <f>Table1[[#This Row],[Price]]*Table1[[#This Row],[Quantity]]</f>
        <v>2202.19</v>
      </c>
    </row>
    <row r="109" spans="2:13" x14ac:dyDescent="0.25">
      <c r="B109" s="3">
        <v>10563</v>
      </c>
      <c r="C109" s="4">
        <v>44894</v>
      </c>
      <c r="D109" t="s">
        <v>14</v>
      </c>
      <c r="E109" s="3">
        <v>2.95</v>
      </c>
      <c r="F109" s="20">
        <v>678</v>
      </c>
      <c r="G109" s="3">
        <v>0.47</v>
      </c>
      <c r="H109" t="e" vm="11">
        <v>#VALUE!</v>
      </c>
      <c r="I109" t="e" cm="1" vm="4">
        <f t="array" ref="I109">_FV(H109,"Country/region",TRUE)</f>
        <v>#VALUE!</v>
      </c>
      <c r="J109" t="s">
        <v>10</v>
      </c>
      <c r="K109" t="s">
        <v>22</v>
      </c>
      <c r="L109" t="s">
        <v>38</v>
      </c>
      <c r="M109">
        <f>Table1[[#This Row],[Price]]*Table1[[#This Row],[Quantity]]</f>
        <v>2000.1000000000001</v>
      </c>
    </row>
    <row r="110" spans="2:13" x14ac:dyDescent="0.25">
      <c r="B110" s="3">
        <v>10564</v>
      </c>
      <c r="C110" s="4">
        <v>44894</v>
      </c>
      <c r="D110" t="s">
        <v>17</v>
      </c>
      <c r="E110" s="3">
        <v>4.99</v>
      </c>
      <c r="F110" s="20">
        <v>201</v>
      </c>
      <c r="G110" s="3">
        <v>2.25</v>
      </c>
      <c r="H110" t="e" vm="11">
        <v>#VALUE!</v>
      </c>
      <c r="I110" t="e" cm="1" vm="4">
        <f t="array" ref="I110">_FV(H110,"Country/region",TRUE)</f>
        <v>#VALUE!</v>
      </c>
      <c r="J110" t="s">
        <v>10</v>
      </c>
      <c r="K110" t="s">
        <v>22</v>
      </c>
      <c r="L110" t="s">
        <v>38</v>
      </c>
      <c r="M110">
        <f>Table1[[#This Row],[Price]]*Table1[[#This Row],[Quantity]]</f>
        <v>1002.99</v>
      </c>
    </row>
    <row r="111" spans="2:13" x14ac:dyDescent="0.25">
      <c r="B111" s="3">
        <v>10565</v>
      </c>
      <c r="C111" s="4">
        <v>44895</v>
      </c>
      <c r="D111" t="s">
        <v>21</v>
      </c>
      <c r="E111" s="3">
        <v>12.99</v>
      </c>
      <c r="F111" s="20">
        <v>493</v>
      </c>
      <c r="G111" s="3">
        <v>4.32</v>
      </c>
      <c r="H111" t="e" vm="11">
        <v>#VALUE!</v>
      </c>
      <c r="I111" t="e" cm="1" vm="4">
        <f t="array" ref="I111">_FV(H111,"Country/region",TRUE)</f>
        <v>#VALUE!</v>
      </c>
      <c r="J111" t="s">
        <v>10</v>
      </c>
      <c r="K111" t="s">
        <v>22</v>
      </c>
      <c r="L111" t="s">
        <v>38</v>
      </c>
      <c r="M111">
        <f>Table1[[#This Row],[Price]]*Table1[[#This Row],[Quantity]]</f>
        <v>6404.07</v>
      </c>
    </row>
    <row r="112" spans="2:13" x14ac:dyDescent="0.25">
      <c r="B112" s="3">
        <v>10566</v>
      </c>
      <c r="C112" s="4">
        <v>44895</v>
      </c>
      <c r="D112" t="s">
        <v>25</v>
      </c>
      <c r="E112" s="3">
        <v>9.9499999999999993</v>
      </c>
      <c r="F112" s="20">
        <v>202</v>
      </c>
      <c r="G112" s="3">
        <v>2.85</v>
      </c>
      <c r="H112" t="e" vm="11">
        <v>#VALUE!</v>
      </c>
      <c r="I112" t="e" cm="1" vm="4">
        <f t="array" ref="I112">_FV(H112,"Country/region",TRUE)</f>
        <v>#VALUE!</v>
      </c>
      <c r="J112" t="s">
        <v>10</v>
      </c>
      <c r="K112" t="s">
        <v>22</v>
      </c>
      <c r="L112" t="s">
        <v>38</v>
      </c>
      <c r="M112">
        <f>Table1[[#This Row],[Price]]*Table1[[#This Row],[Quantity]]</f>
        <v>2009.8999999999999</v>
      </c>
    </row>
    <row r="113" spans="2:13" x14ac:dyDescent="0.25">
      <c r="B113" s="3">
        <v>10567</v>
      </c>
      <c r="C113" s="4">
        <v>44895</v>
      </c>
      <c r="D113" t="s">
        <v>9</v>
      </c>
      <c r="E113" s="3">
        <v>3.49</v>
      </c>
      <c r="F113" s="20">
        <v>631</v>
      </c>
      <c r="G113" s="3">
        <v>0.88</v>
      </c>
      <c r="H113" t="e" vm="11">
        <v>#VALUE!</v>
      </c>
      <c r="I113" t="e" cm="1" vm="4">
        <f t="array" ref="I113">_FV(H113,"Country/region",TRUE)</f>
        <v>#VALUE!</v>
      </c>
      <c r="J113" t="s">
        <v>10</v>
      </c>
      <c r="K113" t="s">
        <v>22</v>
      </c>
      <c r="L113" t="s">
        <v>38</v>
      </c>
      <c r="M113">
        <f>Table1[[#This Row],[Price]]*Table1[[#This Row],[Quantity]]</f>
        <v>2202.19</v>
      </c>
    </row>
    <row r="114" spans="2:13" x14ac:dyDescent="0.25">
      <c r="B114" s="3">
        <v>10568</v>
      </c>
      <c r="C114" s="4">
        <v>44895</v>
      </c>
      <c r="D114" t="s">
        <v>14</v>
      </c>
      <c r="E114" s="3">
        <v>2.95</v>
      </c>
      <c r="F114" s="20">
        <v>678</v>
      </c>
      <c r="G114" s="3">
        <v>0.47</v>
      </c>
      <c r="H114" t="e" vm="11">
        <v>#VALUE!</v>
      </c>
      <c r="I114" t="e" cm="1" vm="4">
        <f t="array" ref="I114">_FV(H114,"Country/region",TRUE)</f>
        <v>#VALUE!</v>
      </c>
      <c r="J114" t="s">
        <v>10</v>
      </c>
      <c r="K114" t="s">
        <v>22</v>
      </c>
      <c r="L114" t="s">
        <v>38</v>
      </c>
      <c r="M114">
        <f>Table1[[#This Row],[Price]]*Table1[[#This Row],[Quantity]]</f>
        <v>2000.1000000000001</v>
      </c>
    </row>
    <row r="115" spans="2:13" x14ac:dyDescent="0.25">
      <c r="B115" s="3">
        <v>10569</v>
      </c>
      <c r="C115" s="4">
        <v>44895</v>
      </c>
      <c r="D115" t="s">
        <v>17</v>
      </c>
      <c r="E115" s="3">
        <v>4.99</v>
      </c>
      <c r="F115" s="20">
        <v>201</v>
      </c>
      <c r="G115" s="3">
        <v>2.25</v>
      </c>
      <c r="H115" t="e" vm="11">
        <v>#VALUE!</v>
      </c>
      <c r="I115" t="e" cm="1" vm="4">
        <f t="array" ref="I115">_FV(H115,"Country/region",TRUE)</f>
        <v>#VALUE!</v>
      </c>
      <c r="J115" t="s">
        <v>10</v>
      </c>
      <c r="K115" t="s">
        <v>22</v>
      </c>
      <c r="L115" t="s">
        <v>38</v>
      </c>
      <c r="M115">
        <f>Table1[[#This Row],[Price]]*Table1[[#This Row],[Quantity]]</f>
        <v>1002.99</v>
      </c>
    </row>
    <row r="116" spans="2:13" x14ac:dyDescent="0.25">
      <c r="B116" s="3">
        <v>10570</v>
      </c>
      <c r="C116" s="4">
        <v>44896</v>
      </c>
      <c r="D116" t="s">
        <v>21</v>
      </c>
      <c r="E116" s="3">
        <v>12.99</v>
      </c>
      <c r="F116" s="20">
        <v>493</v>
      </c>
      <c r="G116" s="3">
        <v>4.32</v>
      </c>
      <c r="H116" t="e" vm="11">
        <v>#VALUE!</v>
      </c>
      <c r="I116" t="e" cm="1" vm="4">
        <f t="array" ref="I116">_FV(H116,"Country/region",TRUE)</f>
        <v>#VALUE!</v>
      </c>
      <c r="J116" t="s">
        <v>10</v>
      </c>
      <c r="K116" t="s">
        <v>22</v>
      </c>
      <c r="L116" t="s">
        <v>38</v>
      </c>
      <c r="M116">
        <f>Table1[[#This Row],[Price]]*Table1[[#This Row],[Quantity]]</f>
        <v>6404.07</v>
      </c>
    </row>
    <row r="117" spans="2:13" x14ac:dyDescent="0.25">
      <c r="B117" s="3">
        <v>10571</v>
      </c>
      <c r="C117" s="4">
        <v>44896</v>
      </c>
      <c r="D117" t="s">
        <v>25</v>
      </c>
      <c r="E117" s="3">
        <v>9.9499999999999993</v>
      </c>
      <c r="F117" s="20">
        <v>202</v>
      </c>
      <c r="G117" s="3">
        <v>2.85</v>
      </c>
      <c r="H117" t="e" vm="11">
        <v>#VALUE!</v>
      </c>
      <c r="I117" t="e" cm="1" vm="4">
        <f t="array" ref="I117">_FV(H117,"Country/region",TRUE)</f>
        <v>#VALUE!</v>
      </c>
      <c r="J117" t="s">
        <v>10</v>
      </c>
      <c r="K117" t="s">
        <v>22</v>
      </c>
      <c r="L117" t="s">
        <v>38</v>
      </c>
      <c r="M117">
        <f>Table1[[#This Row],[Price]]*Table1[[#This Row],[Quantity]]</f>
        <v>2009.8999999999999</v>
      </c>
    </row>
    <row r="118" spans="2:13" x14ac:dyDescent="0.25">
      <c r="B118" s="3">
        <v>10572</v>
      </c>
      <c r="C118" s="4">
        <v>44896</v>
      </c>
      <c r="D118" t="s">
        <v>9</v>
      </c>
      <c r="E118" s="3">
        <v>3.49</v>
      </c>
      <c r="F118" s="20">
        <v>574</v>
      </c>
      <c r="G118" s="3">
        <v>0.88</v>
      </c>
      <c r="H118" t="e" vm="15">
        <v>#VALUE!</v>
      </c>
      <c r="I118" t="e" cm="1" vm="10">
        <f t="array" ref="I118">_FV(H118,"Country/region",TRUE)</f>
        <v>#VALUE!</v>
      </c>
      <c r="J118" t="s">
        <v>10</v>
      </c>
      <c r="K118" t="s">
        <v>22</v>
      </c>
      <c r="L118" t="s">
        <v>28</v>
      </c>
      <c r="M118">
        <f>Table1[[#This Row],[Price]]*Table1[[#This Row],[Quantity]]</f>
        <v>2003.2600000000002</v>
      </c>
    </row>
    <row r="119" spans="2:13" x14ac:dyDescent="0.25">
      <c r="B119" s="3">
        <v>10573</v>
      </c>
      <c r="C119" s="4">
        <v>44896</v>
      </c>
      <c r="D119" t="s">
        <v>14</v>
      </c>
      <c r="E119" s="3">
        <v>2.95</v>
      </c>
      <c r="F119" s="20">
        <v>678</v>
      </c>
      <c r="G119" s="3">
        <v>0.47</v>
      </c>
      <c r="H119" t="e" vm="15">
        <v>#VALUE!</v>
      </c>
      <c r="I119" t="e" cm="1" vm="10">
        <f t="array" ref="I119">_FV(H119,"Country/region",TRUE)</f>
        <v>#VALUE!</v>
      </c>
      <c r="J119" t="s">
        <v>10</v>
      </c>
      <c r="K119" t="s">
        <v>22</v>
      </c>
      <c r="L119" t="s">
        <v>28</v>
      </c>
      <c r="M119">
        <f>Table1[[#This Row],[Price]]*Table1[[#This Row],[Quantity]]</f>
        <v>2000.1000000000001</v>
      </c>
    </row>
    <row r="120" spans="2:13" x14ac:dyDescent="0.25">
      <c r="B120" s="3">
        <v>10574</v>
      </c>
      <c r="C120" s="4">
        <v>44896</v>
      </c>
      <c r="D120" t="s">
        <v>17</v>
      </c>
      <c r="E120" s="3">
        <v>4.99</v>
      </c>
      <c r="F120" s="20">
        <v>201</v>
      </c>
      <c r="G120" s="3">
        <v>2.25</v>
      </c>
      <c r="H120" t="e" vm="15">
        <v>#VALUE!</v>
      </c>
      <c r="I120" t="e" cm="1" vm="10">
        <f t="array" ref="I120">_FV(H120,"Country/region",TRUE)</f>
        <v>#VALUE!</v>
      </c>
      <c r="J120" t="s">
        <v>10</v>
      </c>
      <c r="K120" t="s">
        <v>22</v>
      </c>
      <c r="L120" t="s">
        <v>28</v>
      </c>
      <c r="M120">
        <f>Table1[[#This Row],[Price]]*Table1[[#This Row],[Quantity]]</f>
        <v>1002.99</v>
      </c>
    </row>
    <row r="121" spans="2:13" x14ac:dyDescent="0.25">
      <c r="B121" s="3">
        <v>10575</v>
      </c>
      <c r="C121" s="4">
        <v>44897</v>
      </c>
      <c r="D121" t="s">
        <v>21</v>
      </c>
      <c r="E121" s="3">
        <v>12.99</v>
      </c>
      <c r="F121" s="20">
        <v>524</v>
      </c>
      <c r="G121" s="3">
        <v>4.32</v>
      </c>
      <c r="H121" t="e" vm="15">
        <v>#VALUE!</v>
      </c>
      <c r="I121" t="e" cm="1" vm="10">
        <f t="array" ref="I121">_FV(H121,"Country/region",TRUE)</f>
        <v>#VALUE!</v>
      </c>
      <c r="J121" t="s">
        <v>10</v>
      </c>
      <c r="K121" t="s">
        <v>22</v>
      </c>
      <c r="L121" t="s">
        <v>28</v>
      </c>
      <c r="M121">
        <f>Table1[[#This Row],[Price]]*Table1[[#This Row],[Quantity]]</f>
        <v>6806.76</v>
      </c>
    </row>
    <row r="122" spans="2:13" x14ac:dyDescent="0.25">
      <c r="B122" s="3">
        <v>10576</v>
      </c>
      <c r="C122" s="4">
        <v>44897</v>
      </c>
      <c r="D122" t="s">
        <v>25</v>
      </c>
      <c r="E122" s="3">
        <v>9.9499999999999993</v>
      </c>
      <c r="F122" s="20">
        <v>202</v>
      </c>
      <c r="G122" s="3">
        <v>2.85</v>
      </c>
      <c r="H122" t="e" vm="15">
        <v>#VALUE!</v>
      </c>
      <c r="I122" t="e" cm="1" vm="10">
        <f t="array" ref="I122">_FV(H122,"Country/region",TRUE)</f>
        <v>#VALUE!</v>
      </c>
      <c r="J122" t="s">
        <v>10</v>
      </c>
      <c r="K122" t="s">
        <v>22</v>
      </c>
      <c r="L122" t="s">
        <v>28</v>
      </c>
      <c r="M122">
        <f>Table1[[#This Row],[Price]]*Table1[[#This Row],[Quantity]]</f>
        <v>2009.8999999999999</v>
      </c>
    </row>
    <row r="123" spans="2:13" x14ac:dyDescent="0.25">
      <c r="B123" s="3">
        <v>10577</v>
      </c>
      <c r="C123" s="4">
        <v>44897</v>
      </c>
      <c r="D123" t="s">
        <v>9</v>
      </c>
      <c r="E123" s="3">
        <v>3.49</v>
      </c>
      <c r="F123" s="20">
        <v>631</v>
      </c>
      <c r="G123" s="3">
        <v>0.88</v>
      </c>
      <c r="H123" t="e" vm="15">
        <v>#VALUE!</v>
      </c>
      <c r="I123" t="e" cm="1" vm="10">
        <f t="array" ref="I123">_FV(H123,"Country/region",TRUE)</f>
        <v>#VALUE!</v>
      </c>
      <c r="J123" t="s">
        <v>10</v>
      </c>
      <c r="K123" t="s">
        <v>22</v>
      </c>
      <c r="L123" t="s">
        <v>28</v>
      </c>
      <c r="M123">
        <f>Table1[[#This Row],[Price]]*Table1[[#This Row],[Quantity]]</f>
        <v>2202.19</v>
      </c>
    </row>
    <row r="124" spans="2:13" x14ac:dyDescent="0.25">
      <c r="B124" s="3">
        <v>10578</v>
      </c>
      <c r="C124" s="4">
        <v>44897</v>
      </c>
      <c r="D124" t="s">
        <v>14</v>
      </c>
      <c r="E124" s="3">
        <v>2.95</v>
      </c>
      <c r="F124" s="20">
        <v>678</v>
      </c>
      <c r="G124" s="3">
        <v>0.47</v>
      </c>
      <c r="H124" t="e" vm="15">
        <v>#VALUE!</v>
      </c>
      <c r="I124" t="e" cm="1" vm="10">
        <f t="array" ref="I124">_FV(H124,"Country/region",TRUE)</f>
        <v>#VALUE!</v>
      </c>
      <c r="J124" t="s">
        <v>10</v>
      </c>
      <c r="K124" t="s">
        <v>22</v>
      </c>
      <c r="L124" t="s">
        <v>28</v>
      </c>
      <c r="M124">
        <f>Table1[[#This Row],[Price]]*Table1[[#This Row],[Quantity]]</f>
        <v>2000.1000000000001</v>
      </c>
    </row>
    <row r="125" spans="2:13" x14ac:dyDescent="0.25">
      <c r="B125" s="3">
        <v>10579</v>
      </c>
      <c r="C125" s="4">
        <v>44897</v>
      </c>
      <c r="D125" t="s">
        <v>17</v>
      </c>
      <c r="E125" s="3">
        <v>4.99</v>
      </c>
      <c r="F125" s="20">
        <v>201</v>
      </c>
      <c r="G125" s="3">
        <v>2.25</v>
      </c>
      <c r="H125" t="e" vm="15">
        <v>#VALUE!</v>
      </c>
      <c r="I125" t="e" cm="1" vm="10">
        <f t="array" ref="I125">_FV(H125,"Country/region",TRUE)</f>
        <v>#VALUE!</v>
      </c>
      <c r="J125" t="s">
        <v>10</v>
      </c>
      <c r="K125" t="s">
        <v>22</v>
      </c>
      <c r="L125" t="s">
        <v>28</v>
      </c>
      <c r="M125">
        <f>Table1[[#This Row],[Price]]*Table1[[#This Row],[Quantity]]</f>
        <v>1002.99</v>
      </c>
    </row>
    <row r="126" spans="2:13" x14ac:dyDescent="0.25">
      <c r="B126" s="3">
        <v>10580</v>
      </c>
      <c r="C126" s="4">
        <v>44898</v>
      </c>
      <c r="D126" t="s">
        <v>21</v>
      </c>
      <c r="E126" s="3">
        <v>12.99</v>
      </c>
      <c r="F126" s="20">
        <v>524</v>
      </c>
      <c r="G126" s="3">
        <v>4.32</v>
      </c>
      <c r="H126" t="e" vm="15">
        <v>#VALUE!</v>
      </c>
      <c r="I126" t="e" cm="1" vm="10">
        <f t="array" ref="I126">_FV(H126,"Country/region",TRUE)</f>
        <v>#VALUE!</v>
      </c>
      <c r="J126" t="s">
        <v>10</v>
      </c>
      <c r="K126" t="s">
        <v>22</v>
      </c>
      <c r="L126" t="s">
        <v>28</v>
      </c>
      <c r="M126">
        <f>Table1[[#This Row],[Price]]*Table1[[#This Row],[Quantity]]</f>
        <v>6806.76</v>
      </c>
    </row>
    <row r="127" spans="2:13" x14ac:dyDescent="0.25">
      <c r="B127" s="3">
        <v>10581</v>
      </c>
      <c r="C127" s="4">
        <v>44898</v>
      </c>
      <c r="D127" t="s">
        <v>25</v>
      </c>
      <c r="E127" s="3">
        <v>9.9499999999999993</v>
      </c>
      <c r="F127" s="20">
        <v>202</v>
      </c>
      <c r="G127" s="3">
        <v>2.85</v>
      </c>
      <c r="H127" t="e" vm="15">
        <v>#VALUE!</v>
      </c>
      <c r="I127" t="e" cm="1" vm="10">
        <f t="array" ref="I127">_FV(H127,"Country/region",TRUE)</f>
        <v>#VALUE!</v>
      </c>
      <c r="J127" t="s">
        <v>10</v>
      </c>
      <c r="K127" t="s">
        <v>22</v>
      </c>
      <c r="L127" t="s">
        <v>28</v>
      </c>
      <c r="M127">
        <f>Table1[[#This Row],[Price]]*Table1[[#This Row],[Quantity]]</f>
        <v>2009.8999999999999</v>
      </c>
    </row>
    <row r="128" spans="2:13" x14ac:dyDescent="0.25">
      <c r="B128" s="3">
        <v>10582</v>
      </c>
      <c r="C128" s="4">
        <v>44898</v>
      </c>
      <c r="D128" t="s">
        <v>9</v>
      </c>
      <c r="E128" s="3">
        <v>3.49</v>
      </c>
      <c r="F128" s="20">
        <v>631</v>
      </c>
      <c r="G128" s="3">
        <v>0.88</v>
      </c>
      <c r="H128" t="e" vm="11">
        <v>#VALUE!</v>
      </c>
      <c r="I128" t="e" cm="1" vm="4">
        <f t="array" ref="I128">_FV(H128,"Country/region",TRUE)</f>
        <v>#VALUE!</v>
      </c>
      <c r="J128" t="s">
        <v>10</v>
      </c>
      <c r="K128" t="s">
        <v>22</v>
      </c>
      <c r="L128" t="s">
        <v>38</v>
      </c>
      <c r="M128">
        <f>Table1[[#This Row],[Price]]*Table1[[#This Row],[Quantity]]</f>
        <v>2202.19</v>
      </c>
    </row>
    <row r="129" spans="2:13" x14ac:dyDescent="0.25">
      <c r="B129" s="3">
        <v>10583</v>
      </c>
      <c r="C129" s="4">
        <v>44898</v>
      </c>
      <c r="D129" t="s">
        <v>14</v>
      </c>
      <c r="E129" s="3">
        <v>2.95</v>
      </c>
      <c r="F129" s="20">
        <v>678</v>
      </c>
      <c r="G129" s="3">
        <v>0.47</v>
      </c>
      <c r="H129" t="e" vm="11">
        <v>#VALUE!</v>
      </c>
      <c r="I129" t="e" cm="1" vm="4">
        <f t="array" ref="I129">_FV(H129,"Country/region",TRUE)</f>
        <v>#VALUE!</v>
      </c>
      <c r="J129" t="s">
        <v>10</v>
      </c>
      <c r="K129" t="s">
        <v>22</v>
      </c>
      <c r="L129" t="s">
        <v>38</v>
      </c>
      <c r="M129">
        <f>Table1[[#This Row],[Price]]*Table1[[#This Row],[Quantity]]</f>
        <v>2000.1000000000001</v>
      </c>
    </row>
    <row r="130" spans="2:13" x14ac:dyDescent="0.25">
      <c r="B130" s="3">
        <v>10584</v>
      </c>
      <c r="C130" s="4">
        <v>44898</v>
      </c>
      <c r="D130" t="s">
        <v>17</v>
      </c>
      <c r="E130" s="3">
        <v>4.99</v>
      </c>
      <c r="F130" s="20">
        <v>201</v>
      </c>
      <c r="G130" s="3">
        <v>2.25</v>
      </c>
      <c r="H130" t="e" vm="11">
        <v>#VALUE!</v>
      </c>
      <c r="I130" t="e" cm="1" vm="4">
        <f t="array" ref="I130">_FV(H130,"Country/region",TRUE)</f>
        <v>#VALUE!</v>
      </c>
      <c r="J130" t="s">
        <v>10</v>
      </c>
      <c r="K130" t="s">
        <v>22</v>
      </c>
      <c r="L130" t="s">
        <v>38</v>
      </c>
      <c r="M130">
        <f>Table1[[#This Row],[Price]]*Table1[[#This Row],[Quantity]]</f>
        <v>1002.99</v>
      </c>
    </row>
    <row r="131" spans="2:13" x14ac:dyDescent="0.25">
      <c r="B131" s="3">
        <v>10585</v>
      </c>
      <c r="C131" s="4">
        <v>44899</v>
      </c>
      <c r="D131" t="s">
        <v>21</v>
      </c>
      <c r="E131" s="3">
        <v>12.99</v>
      </c>
      <c r="F131" s="20">
        <v>539</v>
      </c>
      <c r="G131" s="3">
        <v>4.32</v>
      </c>
      <c r="H131" t="e" vm="11">
        <v>#VALUE!</v>
      </c>
      <c r="I131" t="e" cm="1" vm="4">
        <f t="array" ref="I131">_FV(H131,"Country/region",TRUE)</f>
        <v>#VALUE!</v>
      </c>
      <c r="J131" t="s">
        <v>10</v>
      </c>
      <c r="K131" t="s">
        <v>22</v>
      </c>
      <c r="L131" t="s">
        <v>38</v>
      </c>
      <c r="M131">
        <f>Table1[[#This Row],[Price]]*Table1[[#This Row],[Quantity]]</f>
        <v>7001.61</v>
      </c>
    </row>
    <row r="132" spans="2:13" x14ac:dyDescent="0.25">
      <c r="B132" s="3">
        <v>10586</v>
      </c>
      <c r="C132" s="4">
        <v>44899</v>
      </c>
      <c r="D132" t="s">
        <v>25</v>
      </c>
      <c r="E132" s="3">
        <v>9.9499999999999993</v>
      </c>
      <c r="F132" s="20">
        <v>202</v>
      </c>
      <c r="G132" s="3">
        <v>2.85</v>
      </c>
      <c r="H132" t="e" vm="11">
        <v>#VALUE!</v>
      </c>
      <c r="I132" t="e" cm="1" vm="4">
        <f t="array" ref="I132">_FV(H132,"Country/region",TRUE)</f>
        <v>#VALUE!</v>
      </c>
      <c r="J132" t="s">
        <v>10</v>
      </c>
      <c r="K132" t="s">
        <v>22</v>
      </c>
      <c r="L132" t="s">
        <v>38</v>
      </c>
      <c r="M132">
        <f>Table1[[#This Row],[Price]]*Table1[[#This Row],[Quantity]]</f>
        <v>2009.8999999999999</v>
      </c>
    </row>
    <row r="133" spans="2:13" x14ac:dyDescent="0.25">
      <c r="B133" s="3">
        <v>10590</v>
      </c>
      <c r="C133" s="4">
        <v>44900</v>
      </c>
      <c r="D133" t="s">
        <v>21</v>
      </c>
      <c r="E133" s="3">
        <v>12.99</v>
      </c>
      <c r="F133" s="20">
        <v>555</v>
      </c>
      <c r="G133" s="3">
        <v>4.32</v>
      </c>
      <c r="H133" t="e" vm="11">
        <v>#VALUE!</v>
      </c>
      <c r="I133" t="e" cm="1" vm="4">
        <f t="array" ref="I133">_FV(H133,"Country/region",TRUE)</f>
        <v>#VALUE!</v>
      </c>
      <c r="J133" t="s">
        <v>10</v>
      </c>
      <c r="K133" t="s">
        <v>22</v>
      </c>
      <c r="L133" t="s">
        <v>38</v>
      </c>
      <c r="M133">
        <f>Table1[[#This Row],[Price]]*Table1[[#This Row],[Quantity]]</f>
        <v>7209.45</v>
      </c>
    </row>
    <row r="134" spans="2:13" x14ac:dyDescent="0.25">
      <c r="B134" s="3">
        <v>10591</v>
      </c>
      <c r="C134" s="4">
        <v>44900</v>
      </c>
      <c r="D134" t="s">
        <v>25</v>
      </c>
      <c r="E134" s="3">
        <v>9.9499999999999993</v>
      </c>
      <c r="F134" s="20">
        <v>202</v>
      </c>
      <c r="G134" s="3">
        <v>2.85</v>
      </c>
      <c r="H134" t="e" vm="11">
        <v>#VALUE!</v>
      </c>
      <c r="I134" t="e" cm="1" vm="4">
        <f t="array" ref="I134">_FV(H134,"Country/region",TRUE)</f>
        <v>#VALUE!</v>
      </c>
      <c r="J134" t="s">
        <v>10</v>
      </c>
      <c r="K134" t="s">
        <v>22</v>
      </c>
      <c r="L134" t="s">
        <v>38</v>
      </c>
      <c r="M134">
        <f>Table1[[#This Row],[Price]]*Table1[[#This Row],[Quantity]]</f>
        <v>2009.8999999999999</v>
      </c>
    </row>
    <row r="135" spans="2:13" x14ac:dyDescent="0.25">
      <c r="B135" s="3">
        <v>10592</v>
      </c>
      <c r="C135" s="4">
        <v>44900</v>
      </c>
      <c r="D135" t="s">
        <v>9</v>
      </c>
      <c r="E135" s="3">
        <v>3.49</v>
      </c>
      <c r="F135" s="20">
        <v>574</v>
      </c>
      <c r="G135" s="3">
        <v>0.88</v>
      </c>
      <c r="H135" t="e" vm="11">
        <v>#VALUE!</v>
      </c>
      <c r="I135" t="e" cm="1" vm="4">
        <f t="array" ref="I135">_FV(H135,"Country/region",TRUE)</f>
        <v>#VALUE!</v>
      </c>
      <c r="J135" t="s">
        <v>10</v>
      </c>
      <c r="K135" t="s">
        <v>22</v>
      </c>
      <c r="L135" t="s">
        <v>38</v>
      </c>
      <c r="M135">
        <f>Table1[[#This Row],[Price]]*Table1[[#This Row],[Quantity]]</f>
        <v>2003.2600000000002</v>
      </c>
    </row>
    <row r="136" spans="2:13" x14ac:dyDescent="0.25">
      <c r="B136" s="3">
        <v>10593</v>
      </c>
      <c r="C136" s="4">
        <v>44900</v>
      </c>
      <c r="D136" t="s">
        <v>14</v>
      </c>
      <c r="E136" s="3">
        <v>2.95</v>
      </c>
      <c r="F136" s="20">
        <v>678</v>
      </c>
      <c r="G136" s="3">
        <v>0.47</v>
      </c>
      <c r="H136" t="e" vm="11">
        <v>#VALUE!</v>
      </c>
      <c r="I136" t="e" cm="1" vm="4">
        <f t="array" ref="I136">_FV(H136,"Country/region",TRUE)</f>
        <v>#VALUE!</v>
      </c>
      <c r="J136" t="s">
        <v>10</v>
      </c>
      <c r="K136" t="s">
        <v>22</v>
      </c>
      <c r="L136" t="s">
        <v>38</v>
      </c>
      <c r="M136">
        <f>Table1[[#This Row],[Price]]*Table1[[#This Row],[Quantity]]</f>
        <v>2000.1000000000001</v>
      </c>
    </row>
    <row r="137" spans="2:13" x14ac:dyDescent="0.25">
      <c r="B137" s="3">
        <v>10594</v>
      </c>
      <c r="C137" s="4">
        <v>44900</v>
      </c>
      <c r="D137" t="s">
        <v>17</v>
      </c>
      <c r="E137" s="3">
        <v>4.99</v>
      </c>
      <c r="F137" s="20">
        <v>201</v>
      </c>
      <c r="G137" s="3">
        <v>2.25</v>
      </c>
      <c r="H137" t="e" vm="11">
        <v>#VALUE!</v>
      </c>
      <c r="I137" t="e" cm="1" vm="4">
        <f t="array" ref="I137">_FV(H137,"Country/region",TRUE)</f>
        <v>#VALUE!</v>
      </c>
      <c r="J137" t="s">
        <v>10</v>
      </c>
      <c r="K137" t="s">
        <v>22</v>
      </c>
      <c r="L137" t="s">
        <v>38</v>
      </c>
      <c r="M137">
        <f>Table1[[#This Row],[Price]]*Table1[[#This Row],[Quantity]]</f>
        <v>1002.99</v>
      </c>
    </row>
    <row r="138" spans="2:13" x14ac:dyDescent="0.25">
      <c r="B138" s="3">
        <v>10595</v>
      </c>
      <c r="C138" s="4">
        <v>44901</v>
      </c>
      <c r="D138" t="s">
        <v>21</v>
      </c>
      <c r="E138" s="3">
        <v>12.99</v>
      </c>
      <c r="F138" s="20">
        <v>539</v>
      </c>
      <c r="G138" s="3">
        <v>4.32</v>
      </c>
      <c r="H138" t="e" vm="11">
        <v>#VALUE!</v>
      </c>
      <c r="I138" t="e" cm="1" vm="4">
        <f t="array" ref="I138">_FV(H138,"Country/region",TRUE)</f>
        <v>#VALUE!</v>
      </c>
      <c r="J138" t="s">
        <v>10</v>
      </c>
      <c r="K138" t="s">
        <v>22</v>
      </c>
      <c r="L138" t="s">
        <v>38</v>
      </c>
      <c r="M138">
        <f>Table1[[#This Row],[Price]]*Table1[[#This Row],[Quantity]]</f>
        <v>7001.61</v>
      </c>
    </row>
    <row r="139" spans="2:13" x14ac:dyDescent="0.25">
      <c r="B139" s="3">
        <v>10596</v>
      </c>
      <c r="C139" s="4">
        <v>44901</v>
      </c>
      <c r="D139" t="s">
        <v>25</v>
      </c>
      <c r="E139" s="3">
        <v>9.9499999999999993</v>
      </c>
      <c r="F139" s="20">
        <v>202</v>
      </c>
      <c r="G139" s="3">
        <v>2.85</v>
      </c>
      <c r="H139" t="e" vm="11">
        <v>#VALUE!</v>
      </c>
      <c r="I139" t="e" cm="1" vm="4">
        <f t="array" ref="I139">_FV(H139,"Country/region",TRUE)</f>
        <v>#VALUE!</v>
      </c>
      <c r="J139" t="s">
        <v>10</v>
      </c>
      <c r="K139" t="s">
        <v>22</v>
      </c>
      <c r="L139" t="s">
        <v>38</v>
      </c>
      <c r="M139">
        <f>Table1[[#This Row],[Price]]*Table1[[#This Row],[Quantity]]</f>
        <v>2009.8999999999999</v>
      </c>
    </row>
    <row r="140" spans="2:13" x14ac:dyDescent="0.25">
      <c r="B140" s="3">
        <v>10597</v>
      </c>
      <c r="C140" s="4">
        <v>44901</v>
      </c>
      <c r="D140" t="s">
        <v>9</v>
      </c>
      <c r="E140" s="3">
        <v>3.49</v>
      </c>
      <c r="F140" s="20">
        <v>574</v>
      </c>
      <c r="G140" s="3">
        <v>0.88</v>
      </c>
      <c r="H140" t="e" vm="11">
        <v>#VALUE!</v>
      </c>
      <c r="I140" t="e" cm="1" vm="4">
        <f t="array" ref="I140">_FV(H140,"Country/region",TRUE)</f>
        <v>#VALUE!</v>
      </c>
      <c r="J140" t="s">
        <v>10</v>
      </c>
      <c r="K140" t="s">
        <v>22</v>
      </c>
      <c r="L140" t="s">
        <v>38</v>
      </c>
      <c r="M140">
        <f>Table1[[#This Row],[Price]]*Table1[[#This Row],[Quantity]]</f>
        <v>2003.2600000000002</v>
      </c>
    </row>
    <row r="141" spans="2:13" x14ac:dyDescent="0.25">
      <c r="B141" s="3">
        <v>10598</v>
      </c>
      <c r="C141" s="4">
        <v>44901</v>
      </c>
      <c r="D141" t="s">
        <v>14</v>
      </c>
      <c r="E141" s="3">
        <v>2.95</v>
      </c>
      <c r="F141" s="20">
        <v>678</v>
      </c>
      <c r="G141" s="3">
        <v>0.47</v>
      </c>
      <c r="H141" t="e" vm="11">
        <v>#VALUE!</v>
      </c>
      <c r="I141" t="e" cm="1" vm="4">
        <f t="array" ref="I141">_FV(H141,"Country/region",TRUE)</f>
        <v>#VALUE!</v>
      </c>
      <c r="J141" t="s">
        <v>10</v>
      </c>
      <c r="K141" t="s">
        <v>22</v>
      </c>
      <c r="L141" t="s">
        <v>38</v>
      </c>
      <c r="M141">
        <f>Table1[[#This Row],[Price]]*Table1[[#This Row],[Quantity]]</f>
        <v>2000.1000000000001</v>
      </c>
    </row>
    <row r="142" spans="2:13" x14ac:dyDescent="0.25">
      <c r="B142" s="3">
        <v>10599</v>
      </c>
      <c r="C142" s="4">
        <v>44901</v>
      </c>
      <c r="D142" t="s">
        <v>17</v>
      </c>
      <c r="E142" s="3">
        <v>4.99</v>
      </c>
      <c r="F142" s="20">
        <v>201</v>
      </c>
      <c r="G142" s="3">
        <v>2.25</v>
      </c>
      <c r="H142" t="e" vm="11">
        <v>#VALUE!</v>
      </c>
      <c r="I142" t="e" cm="1" vm="4">
        <f t="array" ref="I142">_FV(H142,"Country/region",TRUE)</f>
        <v>#VALUE!</v>
      </c>
      <c r="J142" t="s">
        <v>10</v>
      </c>
      <c r="K142" t="s">
        <v>22</v>
      </c>
      <c r="L142" t="s">
        <v>38</v>
      </c>
      <c r="M142">
        <f>Table1[[#This Row],[Price]]*Table1[[#This Row],[Quantity]]</f>
        <v>1002.99</v>
      </c>
    </row>
    <row r="143" spans="2:13" x14ac:dyDescent="0.25">
      <c r="B143" s="3">
        <v>10600</v>
      </c>
      <c r="C143" s="4">
        <v>44902</v>
      </c>
      <c r="D143" t="s">
        <v>21</v>
      </c>
      <c r="E143" s="3">
        <v>12.99</v>
      </c>
      <c r="F143" s="20">
        <v>524</v>
      </c>
      <c r="G143" s="3">
        <v>4.32</v>
      </c>
      <c r="H143" t="e" vm="11">
        <v>#VALUE!</v>
      </c>
      <c r="I143" t="e" cm="1" vm="4">
        <f t="array" ref="I143">_FV(H143,"Country/region",TRUE)</f>
        <v>#VALUE!</v>
      </c>
      <c r="J143" t="s">
        <v>10</v>
      </c>
      <c r="K143" t="s">
        <v>22</v>
      </c>
      <c r="L143" t="s">
        <v>38</v>
      </c>
      <c r="M143">
        <f>Table1[[#This Row],[Price]]*Table1[[#This Row],[Quantity]]</f>
        <v>6806.76</v>
      </c>
    </row>
    <row r="144" spans="2:13" x14ac:dyDescent="0.25">
      <c r="B144" s="3">
        <v>10601</v>
      </c>
      <c r="C144" s="4">
        <v>44902</v>
      </c>
      <c r="D144" t="s">
        <v>25</v>
      </c>
      <c r="E144" s="3">
        <v>9.9499999999999993</v>
      </c>
      <c r="F144" s="20">
        <v>202</v>
      </c>
      <c r="G144" s="3">
        <v>2.85</v>
      </c>
      <c r="H144" t="e" vm="11">
        <v>#VALUE!</v>
      </c>
      <c r="I144" t="e" cm="1" vm="4">
        <f t="array" ref="I144">_FV(H144,"Country/region",TRUE)</f>
        <v>#VALUE!</v>
      </c>
      <c r="J144" t="s">
        <v>10</v>
      </c>
      <c r="K144" t="s">
        <v>22</v>
      </c>
      <c r="L144" t="s">
        <v>38</v>
      </c>
      <c r="M144">
        <f>Table1[[#This Row],[Price]]*Table1[[#This Row],[Quantity]]</f>
        <v>2009.8999999999999</v>
      </c>
    </row>
    <row r="145" spans="2:13" x14ac:dyDescent="0.25">
      <c r="B145" s="3">
        <v>10602</v>
      </c>
      <c r="C145" s="4">
        <v>44902</v>
      </c>
      <c r="D145" t="s">
        <v>9</v>
      </c>
      <c r="E145" s="3">
        <v>3.49</v>
      </c>
      <c r="F145" s="20">
        <v>631</v>
      </c>
      <c r="G145" s="3">
        <v>0.88</v>
      </c>
      <c r="H145" t="e" vm="11">
        <v>#VALUE!</v>
      </c>
      <c r="I145" t="e" cm="1" vm="4">
        <f t="array" ref="I145">_FV(H145,"Country/region",TRUE)</f>
        <v>#VALUE!</v>
      </c>
      <c r="J145" t="s">
        <v>10</v>
      </c>
      <c r="K145" t="s">
        <v>37</v>
      </c>
      <c r="L145" t="s">
        <v>38</v>
      </c>
      <c r="M145">
        <f>Table1[[#This Row],[Price]]*Table1[[#This Row],[Quantity]]</f>
        <v>2202.19</v>
      </c>
    </row>
    <row r="146" spans="2:13" x14ac:dyDescent="0.25">
      <c r="B146" s="3">
        <v>10603</v>
      </c>
      <c r="C146" s="4">
        <v>44902</v>
      </c>
      <c r="D146" t="s">
        <v>14</v>
      </c>
      <c r="E146" s="3">
        <v>2.95</v>
      </c>
      <c r="F146" s="20">
        <v>678</v>
      </c>
      <c r="G146" s="3">
        <v>0.47</v>
      </c>
      <c r="H146" t="e" vm="11">
        <v>#VALUE!</v>
      </c>
      <c r="I146" t="e" cm="1" vm="4">
        <f t="array" ref="I146">_FV(H146,"Country/region",TRUE)</f>
        <v>#VALUE!</v>
      </c>
      <c r="J146" t="s">
        <v>10</v>
      </c>
      <c r="K146" t="s">
        <v>37</v>
      </c>
      <c r="L146" t="s">
        <v>38</v>
      </c>
      <c r="M146">
        <f>Table1[[#This Row],[Price]]*Table1[[#This Row],[Quantity]]</f>
        <v>2000.1000000000001</v>
      </c>
    </row>
    <row r="147" spans="2:13" x14ac:dyDescent="0.25">
      <c r="B147" s="3">
        <v>10604</v>
      </c>
      <c r="C147" s="4">
        <v>44902</v>
      </c>
      <c r="D147" t="s">
        <v>17</v>
      </c>
      <c r="E147" s="3">
        <v>4.99</v>
      </c>
      <c r="F147" s="20">
        <v>201</v>
      </c>
      <c r="G147" s="3">
        <v>2.25</v>
      </c>
      <c r="H147" t="e" vm="11">
        <v>#VALUE!</v>
      </c>
      <c r="I147" t="e" cm="1" vm="4">
        <f t="array" ref="I147">_FV(H147,"Country/region",TRUE)</f>
        <v>#VALUE!</v>
      </c>
      <c r="J147" t="s">
        <v>10</v>
      </c>
      <c r="K147" t="s">
        <v>37</v>
      </c>
      <c r="L147" t="s">
        <v>38</v>
      </c>
      <c r="M147">
        <f>Table1[[#This Row],[Price]]*Table1[[#This Row],[Quantity]]</f>
        <v>1002.99</v>
      </c>
    </row>
    <row r="148" spans="2:13" x14ac:dyDescent="0.25">
      <c r="B148" s="3">
        <v>10605</v>
      </c>
      <c r="C148" s="4">
        <v>44903</v>
      </c>
      <c r="D148" t="s">
        <v>21</v>
      </c>
      <c r="E148" s="3">
        <v>12.99</v>
      </c>
      <c r="F148" s="20">
        <v>539</v>
      </c>
      <c r="G148" s="3">
        <v>4.32</v>
      </c>
      <c r="H148" t="e" vm="11">
        <v>#VALUE!</v>
      </c>
      <c r="I148" t="e" cm="1" vm="4">
        <f t="array" ref="I148">_FV(H148,"Country/region",TRUE)</f>
        <v>#VALUE!</v>
      </c>
      <c r="J148" t="s">
        <v>10</v>
      </c>
      <c r="K148" t="s">
        <v>37</v>
      </c>
      <c r="L148" t="s">
        <v>38</v>
      </c>
      <c r="M148">
        <f>Table1[[#This Row],[Price]]*Table1[[#This Row],[Quantity]]</f>
        <v>7001.61</v>
      </c>
    </row>
    <row r="149" spans="2:13" x14ac:dyDescent="0.25">
      <c r="B149" s="3">
        <v>10606</v>
      </c>
      <c r="C149" s="4">
        <v>44903</v>
      </c>
      <c r="D149" t="s">
        <v>25</v>
      </c>
      <c r="E149" s="3">
        <v>9.9499999999999993</v>
      </c>
      <c r="F149" s="20">
        <v>202</v>
      </c>
      <c r="G149" s="3">
        <v>2.85</v>
      </c>
      <c r="H149" t="e" vm="11">
        <v>#VALUE!</v>
      </c>
      <c r="I149" t="e" cm="1" vm="4">
        <f t="array" ref="I149">_FV(H149,"Country/region",TRUE)</f>
        <v>#VALUE!</v>
      </c>
      <c r="J149" t="s">
        <v>10</v>
      </c>
      <c r="K149" t="s">
        <v>37</v>
      </c>
      <c r="L149" t="s">
        <v>38</v>
      </c>
      <c r="M149">
        <f>Table1[[#This Row],[Price]]*Table1[[#This Row],[Quantity]]</f>
        <v>2009.8999999999999</v>
      </c>
    </row>
    <row r="150" spans="2:13" x14ac:dyDescent="0.25">
      <c r="B150" s="3">
        <v>10607</v>
      </c>
      <c r="C150" s="4">
        <v>44903</v>
      </c>
      <c r="D150" t="s">
        <v>9</v>
      </c>
      <c r="E150" s="3">
        <v>3.49</v>
      </c>
      <c r="F150" s="20">
        <v>631</v>
      </c>
      <c r="G150" s="3">
        <v>0.88</v>
      </c>
      <c r="H150" t="e" vm="11">
        <v>#VALUE!</v>
      </c>
      <c r="I150" t="e" cm="1" vm="4">
        <f t="array" ref="I150">_FV(H150,"Country/region",TRUE)</f>
        <v>#VALUE!</v>
      </c>
      <c r="J150" t="s">
        <v>10</v>
      </c>
      <c r="K150" t="s">
        <v>37</v>
      </c>
      <c r="L150" t="s">
        <v>38</v>
      </c>
      <c r="M150">
        <f>Table1[[#This Row],[Price]]*Table1[[#This Row],[Quantity]]</f>
        <v>2202.19</v>
      </c>
    </row>
    <row r="151" spans="2:13" x14ac:dyDescent="0.25">
      <c r="B151" s="3">
        <v>10608</v>
      </c>
      <c r="C151" s="4">
        <v>44903</v>
      </c>
      <c r="D151" t="s">
        <v>14</v>
      </c>
      <c r="E151" s="3">
        <v>2.95</v>
      </c>
      <c r="F151" s="20">
        <v>678</v>
      </c>
      <c r="G151" s="3">
        <v>0.47</v>
      </c>
      <c r="H151" t="e" vm="11">
        <v>#VALUE!</v>
      </c>
      <c r="I151" t="e" cm="1" vm="4">
        <f t="array" ref="I151">_FV(H151,"Country/region",TRUE)</f>
        <v>#VALUE!</v>
      </c>
      <c r="J151" t="s">
        <v>10</v>
      </c>
      <c r="K151" t="s">
        <v>11</v>
      </c>
      <c r="L151" t="s">
        <v>38</v>
      </c>
      <c r="M151">
        <f>Table1[[#This Row],[Price]]*Table1[[#This Row],[Quantity]]</f>
        <v>2000.1000000000001</v>
      </c>
    </row>
    <row r="152" spans="2:13" x14ac:dyDescent="0.25">
      <c r="B152" s="3">
        <v>10609</v>
      </c>
      <c r="C152" s="4">
        <v>44903</v>
      </c>
      <c r="D152" t="s">
        <v>17</v>
      </c>
      <c r="E152" s="3">
        <v>4.99</v>
      </c>
      <c r="F152" s="20">
        <v>201</v>
      </c>
      <c r="G152" s="3">
        <v>2.25</v>
      </c>
      <c r="H152" t="e" vm="11">
        <v>#VALUE!</v>
      </c>
      <c r="I152" t="e" cm="1" vm="4">
        <f t="array" ref="I152">_FV(H152,"Country/region",TRUE)</f>
        <v>#VALUE!</v>
      </c>
      <c r="J152" t="s">
        <v>10</v>
      </c>
      <c r="K152" t="s">
        <v>11</v>
      </c>
      <c r="L152" t="s">
        <v>38</v>
      </c>
      <c r="M152">
        <f>Table1[[#This Row],[Price]]*Table1[[#This Row],[Quantity]]</f>
        <v>1002.99</v>
      </c>
    </row>
    <row r="153" spans="2:13" x14ac:dyDescent="0.25">
      <c r="B153" s="3">
        <v>10610</v>
      </c>
      <c r="C153" s="4">
        <v>44904</v>
      </c>
      <c r="D153" t="s">
        <v>21</v>
      </c>
      <c r="E153" s="3">
        <v>12.99</v>
      </c>
      <c r="F153" s="20">
        <v>570</v>
      </c>
      <c r="G153" s="3">
        <v>4.32</v>
      </c>
      <c r="H153" t="e" vm="11">
        <v>#VALUE!</v>
      </c>
      <c r="I153" t="e" cm="1" vm="4">
        <f t="array" ref="I153">_FV(H153,"Country/region",TRUE)</f>
        <v>#VALUE!</v>
      </c>
      <c r="J153" t="s">
        <v>10</v>
      </c>
      <c r="K153" t="s">
        <v>11</v>
      </c>
      <c r="L153" t="s">
        <v>38</v>
      </c>
      <c r="M153">
        <f>Table1[[#This Row],[Price]]*Table1[[#This Row],[Quantity]]</f>
        <v>7404.3</v>
      </c>
    </row>
    <row r="154" spans="2:13" x14ac:dyDescent="0.25">
      <c r="B154" s="3">
        <v>10611</v>
      </c>
      <c r="C154" s="4">
        <v>44904</v>
      </c>
      <c r="D154" t="s">
        <v>25</v>
      </c>
      <c r="E154" s="3">
        <v>9.9499999999999993</v>
      </c>
      <c r="F154" s="20">
        <v>202</v>
      </c>
      <c r="G154" s="3">
        <v>2.85</v>
      </c>
      <c r="H154" t="e" vm="11">
        <v>#VALUE!</v>
      </c>
      <c r="I154" t="e" cm="1" vm="4">
        <f t="array" ref="I154">_FV(H154,"Country/region",TRUE)</f>
        <v>#VALUE!</v>
      </c>
      <c r="J154" t="s">
        <v>10</v>
      </c>
      <c r="K154" t="s">
        <v>11</v>
      </c>
      <c r="L154" t="s">
        <v>38</v>
      </c>
      <c r="M154">
        <f>Table1[[#This Row],[Price]]*Table1[[#This Row],[Quantity]]</f>
        <v>2009.8999999999999</v>
      </c>
    </row>
    <row r="155" spans="2:13" x14ac:dyDescent="0.25">
      <c r="B155" s="3">
        <v>10612</v>
      </c>
      <c r="C155" s="4">
        <v>44904</v>
      </c>
      <c r="D155" t="s">
        <v>9</v>
      </c>
      <c r="E155" s="3">
        <v>3.49</v>
      </c>
      <c r="F155" s="20">
        <v>631</v>
      </c>
      <c r="G155" s="3">
        <v>0.88</v>
      </c>
      <c r="H155" t="e" vm="11">
        <v>#VALUE!</v>
      </c>
      <c r="I155" t="e" cm="1" vm="4">
        <f t="array" ref="I155">_FV(H155,"Country/region",TRUE)</f>
        <v>#VALUE!</v>
      </c>
      <c r="J155" t="s">
        <v>10</v>
      </c>
      <c r="K155" t="s">
        <v>11</v>
      </c>
      <c r="L155" t="s">
        <v>38</v>
      </c>
      <c r="M155">
        <f>Table1[[#This Row],[Price]]*Table1[[#This Row],[Quantity]]</f>
        <v>2202.19</v>
      </c>
    </row>
    <row r="156" spans="2:13" x14ac:dyDescent="0.25">
      <c r="B156" s="3">
        <v>10613</v>
      </c>
      <c r="C156" s="4">
        <v>44904</v>
      </c>
      <c r="D156" t="s">
        <v>14</v>
      </c>
      <c r="E156" s="3">
        <v>2.95</v>
      </c>
      <c r="F156" s="20">
        <v>678</v>
      </c>
      <c r="G156" s="3">
        <v>0.47</v>
      </c>
      <c r="H156" t="e" vm="11">
        <v>#VALUE!</v>
      </c>
      <c r="I156" t="e" cm="1" vm="4">
        <f t="array" ref="I156">_FV(H156,"Country/region",TRUE)</f>
        <v>#VALUE!</v>
      </c>
      <c r="J156" t="s">
        <v>10</v>
      </c>
      <c r="K156" t="s">
        <v>11</v>
      </c>
      <c r="L156" t="s">
        <v>38</v>
      </c>
      <c r="M156">
        <f>Table1[[#This Row],[Price]]*Table1[[#This Row],[Quantity]]</f>
        <v>2000.1000000000001</v>
      </c>
    </row>
    <row r="157" spans="2:13" x14ac:dyDescent="0.25">
      <c r="B157" s="3">
        <v>10614</v>
      </c>
      <c r="C157" s="4">
        <v>44904</v>
      </c>
      <c r="D157" t="s">
        <v>17</v>
      </c>
      <c r="E157" s="3">
        <v>4.99</v>
      </c>
      <c r="F157" s="20">
        <v>201</v>
      </c>
      <c r="G157" s="3">
        <v>2.25</v>
      </c>
      <c r="H157" t="e" vm="11">
        <v>#VALUE!</v>
      </c>
      <c r="I157" t="e" cm="1" vm="4">
        <f t="array" ref="I157">_FV(H157,"Country/region",TRUE)</f>
        <v>#VALUE!</v>
      </c>
      <c r="J157" t="s">
        <v>10</v>
      </c>
      <c r="K157" t="s">
        <v>11</v>
      </c>
      <c r="L157" t="s">
        <v>38</v>
      </c>
      <c r="M157">
        <f>Table1[[#This Row],[Price]]*Table1[[#This Row],[Quantity]]</f>
        <v>1002.99</v>
      </c>
    </row>
    <row r="158" spans="2:13" x14ac:dyDescent="0.25">
      <c r="B158" s="3">
        <v>10615</v>
      </c>
      <c r="C158" s="4">
        <v>44905</v>
      </c>
      <c r="D158" t="s">
        <v>21</v>
      </c>
      <c r="E158" s="3">
        <v>12.99</v>
      </c>
      <c r="F158" s="20">
        <v>570</v>
      </c>
      <c r="G158" s="3">
        <v>4.32</v>
      </c>
      <c r="H158" t="e" vm="11">
        <v>#VALUE!</v>
      </c>
      <c r="I158" t="e" cm="1" vm="4">
        <f t="array" ref="I158">_FV(H158,"Country/region",TRUE)</f>
        <v>#VALUE!</v>
      </c>
      <c r="J158" t="s">
        <v>10</v>
      </c>
      <c r="K158" t="s">
        <v>11</v>
      </c>
      <c r="L158" t="s">
        <v>38</v>
      </c>
      <c r="M158">
        <f>Table1[[#This Row],[Price]]*Table1[[#This Row],[Quantity]]</f>
        <v>7404.3</v>
      </c>
    </row>
    <row r="159" spans="2:13" x14ac:dyDescent="0.25">
      <c r="B159" s="3">
        <v>10616</v>
      </c>
      <c r="C159" s="4">
        <v>44905</v>
      </c>
      <c r="D159" t="s">
        <v>25</v>
      </c>
      <c r="E159" s="3">
        <v>9.9499999999999993</v>
      </c>
      <c r="F159" s="20">
        <v>202</v>
      </c>
      <c r="G159" s="3">
        <v>2.85</v>
      </c>
      <c r="H159" t="e" vm="11">
        <v>#VALUE!</v>
      </c>
      <c r="I159" t="e" cm="1" vm="4">
        <f t="array" ref="I159">_FV(H159,"Country/region",TRUE)</f>
        <v>#VALUE!</v>
      </c>
      <c r="J159" t="s">
        <v>10</v>
      </c>
      <c r="K159" t="s">
        <v>11</v>
      </c>
      <c r="L159" t="s">
        <v>38</v>
      </c>
      <c r="M159">
        <f>Table1[[#This Row],[Price]]*Table1[[#This Row],[Quantity]]</f>
        <v>2009.8999999999999</v>
      </c>
    </row>
    <row r="160" spans="2:13" x14ac:dyDescent="0.25">
      <c r="B160" s="3">
        <v>10617</v>
      </c>
      <c r="C160" s="4">
        <v>44905</v>
      </c>
      <c r="D160" t="s">
        <v>9</v>
      </c>
      <c r="E160" s="3">
        <v>3.49</v>
      </c>
      <c r="F160" s="20">
        <v>631</v>
      </c>
      <c r="G160" s="3">
        <v>0.88</v>
      </c>
      <c r="H160" t="e" vm="11">
        <v>#VALUE!</v>
      </c>
      <c r="I160" t="e" cm="1" vm="4">
        <f t="array" ref="I160">_FV(H160,"Country/region",TRUE)</f>
        <v>#VALUE!</v>
      </c>
      <c r="J160" t="s">
        <v>10</v>
      </c>
      <c r="K160" t="s">
        <v>11</v>
      </c>
      <c r="L160" t="s">
        <v>38</v>
      </c>
      <c r="M160">
        <f>Table1[[#This Row],[Price]]*Table1[[#This Row],[Quantity]]</f>
        <v>2202.19</v>
      </c>
    </row>
    <row r="161" spans="2:13" x14ac:dyDescent="0.25">
      <c r="B161" s="3">
        <v>10618</v>
      </c>
      <c r="C161" s="4">
        <v>44905</v>
      </c>
      <c r="D161" t="s">
        <v>14</v>
      </c>
      <c r="E161" s="3">
        <v>2.95</v>
      </c>
      <c r="F161" s="20">
        <v>678</v>
      </c>
      <c r="G161" s="3">
        <v>0.47</v>
      </c>
      <c r="H161" t="e" vm="11">
        <v>#VALUE!</v>
      </c>
      <c r="I161" t="e" cm="1" vm="4">
        <f t="array" ref="I161">_FV(H161,"Country/region",TRUE)</f>
        <v>#VALUE!</v>
      </c>
      <c r="J161" t="s">
        <v>10</v>
      </c>
      <c r="K161" t="s">
        <v>11</v>
      </c>
      <c r="L161" t="s">
        <v>38</v>
      </c>
      <c r="M161">
        <f>Table1[[#This Row],[Price]]*Table1[[#This Row],[Quantity]]</f>
        <v>2000.1000000000001</v>
      </c>
    </row>
    <row r="162" spans="2:13" x14ac:dyDescent="0.25">
      <c r="B162" s="3">
        <v>10619</v>
      </c>
      <c r="C162" s="4">
        <v>44905</v>
      </c>
      <c r="D162" t="s">
        <v>17</v>
      </c>
      <c r="E162" s="3">
        <v>4.99</v>
      </c>
      <c r="F162" s="20">
        <v>201</v>
      </c>
      <c r="G162" s="3">
        <v>2.25</v>
      </c>
      <c r="H162" t="e" vm="11">
        <v>#VALUE!</v>
      </c>
      <c r="I162" t="e" cm="1" vm="4">
        <f t="array" ref="I162">_FV(H162,"Country/region",TRUE)</f>
        <v>#VALUE!</v>
      </c>
      <c r="J162" t="s">
        <v>10</v>
      </c>
      <c r="K162" t="s">
        <v>11</v>
      </c>
      <c r="L162" t="s">
        <v>38</v>
      </c>
      <c r="M162">
        <f>Table1[[#This Row],[Price]]*Table1[[#This Row],[Quantity]]</f>
        <v>1002.99</v>
      </c>
    </row>
    <row r="163" spans="2:13" x14ac:dyDescent="0.25">
      <c r="B163" s="3">
        <v>10620</v>
      </c>
      <c r="C163" s="4">
        <v>44906</v>
      </c>
      <c r="D163" t="s">
        <v>21</v>
      </c>
      <c r="E163" s="3">
        <v>12.99</v>
      </c>
      <c r="F163" s="20">
        <v>586</v>
      </c>
      <c r="G163" s="3">
        <v>4.32</v>
      </c>
      <c r="H163" t="e" vm="11">
        <v>#VALUE!</v>
      </c>
      <c r="I163" t="e" cm="1" vm="4">
        <f t="array" ref="I163">_FV(H163,"Country/region",TRUE)</f>
        <v>#VALUE!</v>
      </c>
      <c r="J163" t="s">
        <v>10</v>
      </c>
      <c r="K163" t="s">
        <v>11</v>
      </c>
      <c r="L163" t="s">
        <v>38</v>
      </c>
      <c r="M163">
        <f>Table1[[#This Row],[Price]]*Table1[[#This Row],[Quantity]]</f>
        <v>7612.14</v>
      </c>
    </row>
    <row r="164" spans="2:13" x14ac:dyDescent="0.25">
      <c r="B164" s="3">
        <v>10621</v>
      </c>
      <c r="C164" s="4">
        <v>44906</v>
      </c>
      <c r="D164" t="s">
        <v>25</v>
      </c>
      <c r="E164" s="3">
        <v>9.9499999999999993</v>
      </c>
      <c r="F164" s="20">
        <v>202</v>
      </c>
      <c r="G164" s="3">
        <v>2.85</v>
      </c>
      <c r="H164" t="e" vm="11">
        <v>#VALUE!</v>
      </c>
      <c r="I164" t="e" cm="1" vm="4">
        <f t="array" ref="I164">_FV(H164,"Country/region",TRUE)</f>
        <v>#VALUE!</v>
      </c>
      <c r="J164" t="s">
        <v>10</v>
      </c>
      <c r="K164" t="s">
        <v>11</v>
      </c>
      <c r="L164" t="s">
        <v>38</v>
      </c>
      <c r="M164">
        <f>Table1[[#This Row],[Price]]*Table1[[#This Row],[Quantity]]</f>
        <v>2009.8999999999999</v>
      </c>
    </row>
    <row r="165" spans="2:13" x14ac:dyDescent="0.25">
      <c r="B165" s="3">
        <v>10622</v>
      </c>
      <c r="C165" s="4">
        <v>44906</v>
      </c>
      <c r="D165" t="s">
        <v>9</v>
      </c>
      <c r="E165" s="3">
        <v>3.49</v>
      </c>
      <c r="F165" s="20">
        <v>631</v>
      </c>
      <c r="G165" s="3">
        <v>0.88</v>
      </c>
      <c r="H165" t="e" vm="11">
        <v>#VALUE!</v>
      </c>
      <c r="I165" t="e" cm="1" vm="4">
        <f t="array" ref="I165">_FV(H165,"Country/region",TRUE)</f>
        <v>#VALUE!</v>
      </c>
      <c r="J165" t="s">
        <v>10</v>
      </c>
      <c r="K165" t="s">
        <v>11</v>
      </c>
      <c r="L165" t="s">
        <v>38</v>
      </c>
      <c r="M165">
        <f>Table1[[#This Row],[Price]]*Table1[[#This Row],[Quantity]]</f>
        <v>2202.19</v>
      </c>
    </row>
    <row r="166" spans="2:13" x14ac:dyDescent="0.25">
      <c r="B166" s="3">
        <v>10623</v>
      </c>
      <c r="C166" s="4">
        <v>44906</v>
      </c>
      <c r="D166" t="s">
        <v>14</v>
      </c>
      <c r="E166" s="3">
        <v>2.95</v>
      </c>
      <c r="F166" s="20">
        <v>746</v>
      </c>
      <c r="G166" s="3">
        <v>0.47</v>
      </c>
      <c r="H166" t="e" vm="11">
        <v>#VALUE!</v>
      </c>
      <c r="I166" t="e" cm="1" vm="4">
        <f t="array" ref="I166">_FV(H166,"Country/region",TRUE)</f>
        <v>#VALUE!</v>
      </c>
      <c r="J166" t="s">
        <v>10</v>
      </c>
      <c r="K166" t="s">
        <v>11</v>
      </c>
      <c r="L166" t="s">
        <v>38</v>
      </c>
      <c r="M166">
        <f>Table1[[#This Row],[Price]]*Table1[[#This Row],[Quantity]]</f>
        <v>2200.7000000000003</v>
      </c>
    </row>
    <row r="167" spans="2:13" x14ac:dyDescent="0.25">
      <c r="B167" s="3">
        <v>10624</v>
      </c>
      <c r="C167" s="4">
        <v>44906</v>
      </c>
      <c r="D167" t="s">
        <v>17</v>
      </c>
      <c r="E167" s="3">
        <v>4.99</v>
      </c>
      <c r="F167" s="20">
        <v>201</v>
      </c>
      <c r="G167" s="3">
        <v>2.25</v>
      </c>
      <c r="H167" t="e" vm="11">
        <v>#VALUE!</v>
      </c>
      <c r="I167" t="e" cm="1" vm="4">
        <f t="array" ref="I167">_FV(H167,"Country/region",TRUE)</f>
        <v>#VALUE!</v>
      </c>
      <c r="J167" t="s">
        <v>10</v>
      </c>
      <c r="K167" t="s">
        <v>11</v>
      </c>
      <c r="L167" t="s">
        <v>38</v>
      </c>
      <c r="M167">
        <f>Table1[[#This Row],[Price]]*Table1[[#This Row],[Quantity]]</f>
        <v>1002.99</v>
      </c>
    </row>
    <row r="168" spans="2:13" x14ac:dyDescent="0.25">
      <c r="B168" s="3">
        <v>10625</v>
      </c>
      <c r="C168" s="4">
        <v>44907</v>
      </c>
      <c r="D168" t="s">
        <v>21</v>
      </c>
      <c r="E168" s="3">
        <v>12.99</v>
      </c>
      <c r="F168" s="20">
        <v>570</v>
      </c>
      <c r="G168" s="3">
        <v>4.32</v>
      </c>
      <c r="H168" t="e" vm="11">
        <v>#VALUE!</v>
      </c>
      <c r="I168" t="e" cm="1" vm="4">
        <f t="array" ref="I168">_FV(H168,"Country/region",TRUE)</f>
        <v>#VALUE!</v>
      </c>
      <c r="J168" t="s">
        <v>10</v>
      </c>
      <c r="K168" t="s">
        <v>11</v>
      </c>
      <c r="L168" t="s">
        <v>38</v>
      </c>
      <c r="M168">
        <f>Table1[[#This Row],[Price]]*Table1[[#This Row],[Quantity]]</f>
        <v>7404.3</v>
      </c>
    </row>
    <row r="169" spans="2:13" x14ac:dyDescent="0.25">
      <c r="B169" s="3">
        <v>10626</v>
      </c>
      <c r="C169" s="4">
        <v>44907</v>
      </c>
      <c r="D169" t="s">
        <v>25</v>
      </c>
      <c r="E169" s="3">
        <v>9.9499999999999993</v>
      </c>
      <c r="F169" s="20">
        <v>202</v>
      </c>
      <c r="G169" s="3">
        <v>2.85</v>
      </c>
      <c r="H169" t="e" vm="11">
        <v>#VALUE!</v>
      </c>
      <c r="I169" t="e" cm="1" vm="4">
        <f t="array" ref="I169">_FV(H169,"Country/region",TRUE)</f>
        <v>#VALUE!</v>
      </c>
      <c r="J169" t="s">
        <v>10</v>
      </c>
      <c r="K169" t="s">
        <v>11</v>
      </c>
      <c r="L169" t="s">
        <v>38</v>
      </c>
      <c r="M169">
        <f>Table1[[#This Row],[Price]]*Table1[[#This Row],[Quantity]]</f>
        <v>2009.8999999999999</v>
      </c>
    </row>
    <row r="170" spans="2:13" x14ac:dyDescent="0.25">
      <c r="B170" s="3">
        <v>10627</v>
      </c>
      <c r="C170" s="4">
        <v>44907</v>
      </c>
      <c r="D170" t="s">
        <v>9</v>
      </c>
      <c r="E170" s="3">
        <v>3.49</v>
      </c>
      <c r="F170" s="20">
        <v>631</v>
      </c>
      <c r="G170" s="3">
        <v>0.88</v>
      </c>
      <c r="H170" t="e" vm="11">
        <v>#VALUE!</v>
      </c>
      <c r="I170" t="e" cm="1" vm="4">
        <f t="array" ref="I170">_FV(H170,"Country/region",TRUE)</f>
        <v>#VALUE!</v>
      </c>
      <c r="J170" t="s">
        <v>10</v>
      </c>
      <c r="K170" t="s">
        <v>11</v>
      </c>
      <c r="L170" t="s">
        <v>38</v>
      </c>
      <c r="M170">
        <f>Table1[[#This Row],[Price]]*Table1[[#This Row],[Quantity]]</f>
        <v>2202.19</v>
      </c>
    </row>
    <row r="171" spans="2:13" x14ac:dyDescent="0.25">
      <c r="B171" s="3">
        <v>10628</v>
      </c>
      <c r="C171" s="4">
        <v>44907</v>
      </c>
      <c r="D171" t="s">
        <v>14</v>
      </c>
      <c r="E171" s="3">
        <v>2.95</v>
      </c>
      <c r="F171" s="20">
        <v>678</v>
      </c>
      <c r="G171" s="3">
        <v>0.47</v>
      </c>
      <c r="H171" s="6" t="e" vm="13">
        <v>#VALUE!</v>
      </c>
      <c r="I171" t="e" cm="1" vm="2">
        <f t="array" ref="I171">_FV(H171,"Country/region",TRUE)</f>
        <v>#VALUE!</v>
      </c>
      <c r="J171" t="s">
        <v>10</v>
      </c>
      <c r="K171" t="s">
        <v>11</v>
      </c>
      <c r="L171" t="s">
        <v>35</v>
      </c>
      <c r="M171">
        <f>Table1[[#This Row],[Price]]*Table1[[#This Row],[Quantity]]</f>
        <v>2000.1000000000001</v>
      </c>
    </row>
    <row r="172" spans="2:13" x14ac:dyDescent="0.25">
      <c r="B172" s="3">
        <v>10629</v>
      </c>
      <c r="C172" s="4">
        <v>44907</v>
      </c>
      <c r="D172" t="s">
        <v>17</v>
      </c>
      <c r="E172" s="3">
        <v>4.99</v>
      </c>
      <c r="F172" s="20">
        <v>201</v>
      </c>
      <c r="G172" s="3">
        <v>2.25</v>
      </c>
      <c r="H172" s="6" t="e" vm="13">
        <v>#VALUE!</v>
      </c>
      <c r="I172" t="e" cm="1" vm="2">
        <f t="array" ref="I172">_FV(H172,"Country/region",TRUE)</f>
        <v>#VALUE!</v>
      </c>
      <c r="J172" t="s">
        <v>10</v>
      </c>
      <c r="K172" t="s">
        <v>11</v>
      </c>
      <c r="L172" t="s">
        <v>35</v>
      </c>
      <c r="M172">
        <f>Table1[[#This Row],[Price]]*Table1[[#This Row],[Quantity]]</f>
        <v>1002.99</v>
      </c>
    </row>
    <row r="173" spans="2:13" x14ac:dyDescent="0.25">
      <c r="B173" s="3">
        <v>10630</v>
      </c>
      <c r="C173" s="4">
        <v>44908</v>
      </c>
      <c r="D173" t="s">
        <v>21</v>
      </c>
      <c r="E173" s="3">
        <v>12.99</v>
      </c>
      <c r="F173" s="20">
        <v>570</v>
      </c>
      <c r="G173" s="3">
        <v>4.32</v>
      </c>
      <c r="H173" s="6" t="e" vm="13">
        <v>#VALUE!</v>
      </c>
      <c r="I173" t="e" cm="1" vm="2">
        <f t="array" ref="I173">_FV(H173,"Country/region",TRUE)</f>
        <v>#VALUE!</v>
      </c>
      <c r="J173" t="s">
        <v>10</v>
      </c>
      <c r="K173" t="s">
        <v>37</v>
      </c>
      <c r="L173" t="s">
        <v>35</v>
      </c>
      <c r="M173">
        <f>Table1[[#This Row],[Price]]*Table1[[#This Row],[Quantity]]</f>
        <v>7404.3</v>
      </c>
    </row>
    <row r="174" spans="2:13" x14ac:dyDescent="0.25">
      <c r="B174" s="3">
        <v>10631</v>
      </c>
      <c r="C174" s="4">
        <v>44908</v>
      </c>
      <c r="D174" t="s">
        <v>25</v>
      </c>
      <c r="E174" s="3">
        <v>9.9499999999999993</v>
      </c>
      <c r="F174" s="20">
        <v>202</v>
      </c>
      <c r="G174" s="3">
        <v>2.85</v>
      </c>
      <c r="H174" s="6" t="e" vm="13">
        <v>#VALUE!</v>
      </c>
      <c r="I174" t="e" cm="1" vm="2">
        <f t="array" ref="I174">_FV(H174,"Country/region",TRUE)</f>
        <v>#VALUE!</v>
      </c>
      <c r="J174" t="s">
        <v>10</v>
      </c>
      <c r="K174" t="s">
        <v>11</v>
      </c>
      <c r="L174" t="s">
        <v>35</v>
      </c>
      <c r="M174">
        <f>Table1[[#This Row],[Price]]*Table1[[#This Row],[Quantity]]</f>
        <v>2009.8999999999999</v>
      </c>
    </row>
    <row r="175" spans="2:13" x14ac:dyDescent="0.25">
      <c r="B175" s="3">
        <v>10632</v>
      </c>
      <c r="C175" s="4">
        <v>44908</v>
      </c>
      <c r="D175" t="s">
        <v>9</v>
      </c>
      <c r="E175" s="3">
        <v>3.49</v>
      </c>
      <c r="F175" s="20">
        <v>631</v>
      </c>
      <c r="G175" s="3">
        <v>0.88</v>
      </c>
      <c r="H175" s="6" t="e" vm="13">
        <v>#VALUE!</v>
      </c>
      <c r="I175" t="e" cm="1" vm="2">
        <f t="array" ref="I175">_FV(H175,"Country/region",TRUE)</f>
        <v>#VALUE!</v>
      </c>
      <c r="J175" t="s">
        <v>10</v>
      </c>
      <c r="K175" t="s">
        <v>11</v>
      </c>
      <c r="L175" t="s">
        <v>35</v>
      </c>
      <c r="M175">
        <f>Table1[[#This Row],[Price]]*Table1[[#This Row],[Quantity]]</f>
        <v>2202.19</v>
      </c>
    </row>
    <row r="176" spans="2:13" x14ac:dyDescent="0.25">
      <c r="B176" s="3">
        <v>10633</v>
      </c>
      <c r="C176" s="4">
        <v>44908</v>
      </c>
      <c r="D176" t="s">
        <v>14</v>
      </c>
      <c r="E176" s="3">
        <v>2.95</v>
      </c>
      <c r="F176" s="20">
        <v>678</v>
      </c>
      <c r="G176" s="3">
        <v>0.47</v>
      </c>
      <c r="H176" s="6" t="e" vm="13">
        <v>#VALUE!</v>
      </c>
      <c r="I176" t="e" cm="1" vm="2">
        <f t="array" ref="I176">_FV(H176,"Country/region",TRUE)</f>
        <v>#VALUE!</v>
      </c>
      <c r="J176" t="s">
        <v>10</v>
      </c>
      <c r="K176" t="s">
        <v>11</v>
      </c>
      <c r="L176" t="s">
        <v>35</v>
      </c>
      <c r="M176">
        <f>Table1[[#This Row],[Price]]*Table1[[#This Row],[Quantity]]</f>
        <v>2000.1000000000001</v>
      </c>
    </row>
    <row r="177" spans="2:13" x14ac:dyDescent="0.25">
      <c r="B177" s="3">
        <v>10634</v>
      </c>
      <c r="C177" s="4">
        <v>44908</v>
      </c>
      <c r="D177" t="s">
        <v>17</v>
      </c>
      <c r="E177" s="3">
        <v>4.99</v>
      </c>
      <c r="F177" s="20">
        <v>201</v>
      </c>
      <c r="G177" s="3">
        <v>2.25</v>
      </c>
      <c r="H177" s="6" t="e" vm="13">
        <v>#VALUE!</v>
      </c>
      <c r="I177" t="e" cm="1" vm="2">
        <f t="array" ref="I177">_FV(H177,"Country/region",TRUE)</f>
        <v>#VALUE!</v>
      </c>
      <c r="J177" t="s">
        <v>10</v>
      </c>
      <c r="K177" t="s">
        <v>11</v>
      </c>
      <c r="L177" t="s">
        <v>35</v>
      </c>
      <c r="M177">
        <f>Table1[[#This Row],[Price]]*Table1[[#This Row],[Quantity]]</f>
        <v>1002.99</v>
      </c>
    </row>
    <row r="178" spans="2:13" x14ac:dyDescent="0.25">
      <c r="B178" s="3">
        <v>10635</v>
      </c>
      <c r="C178" s="4">
        <v>44909</v>
      </c>
      <c r="D178" t="s">
        <v>21</v>
      </c>
      <c r="E178" s="3">
        <v>12.99</v>
      </c>
      <c r="F178" s="20">
        <v>555</v>
      </c>
      <c r="G178" s="3">
        <v>4.32</v>
      </c>
      <c r="H178" s="6" t="e" vm="13">
        <v>#VALUE!</v>
      </c>
      <c r="I178" t="e" cm="1" vm="2">
        <f t="array" ref="I178">_FV(H178,"Country/region",TRUE)</f>
        <v>#VALUE!</v>
      </c>
      <c r="J178" t="s">
        <v>10</v>
      </c>
      <c r="K178" t="s">
        <v>11</v>
      </c>
      <c r="L178" t="s">
        <v>35</v>
      </c>
      <c r="M178">
        <f>Table1[[#This Row],[Price]]*Table1[[#This Row],[Quantity]]</f>
        <v>7209.45</v>
      </c>
    </row>
    <row r="179" spans="2:13" x14ac:dyDescent="0.25">
      <c r="B179" s="3">
        <v>10636</v>
      </c>
      <c r="C179" s="4">
        <v>44909</v>
      </c>
      <c r="D179" t="s">
        <v>25</v>
      </c>
      <c r="E179" s="3">
        <v>9.9499999999999993</v>
      </c>
      <c r="F179" s="20">
        <v>222</v>
      </c>
      <c r="G179" s="3">
        <v>2.85</v>
      </c>
      <c r="H179" s="6" t="e" vm="13">
        <v>#VALUE!</v>
      </c>
      <c r="I179" t="e" cm="1" vm="2">
        <f t="array" ref="I179">_FV(H179,"Country/region",TRUE)</f>
        <v>#VALUE!</v>
      </c>
      <c r="J179" t="s">
        <v>10</v>
      </c>
      <c r="K179" t="s">
        <v>11</v>
      </c>
      <c r="L179" t="s">
        <v>35</v>
      </c>
      <c r="M179">
        <f>Table1[[#This Row],[Price]]*Table1[[#This Row],[Quantity]]</f>
        <v>2208.8999999999996</v>
      </c>
    </row>
    <row r="180" spans="2:13" x14ac:dyDescent="0.25">
      <c r="B180" s="3">
        <v>10637</v>
      </c>
      <c r="C180" s="4">
        <v>44909</v>
      </c>
      <c r="D180" t="s">
        <v>9</v>
      </c>
      <c r="E180" s="3">
        <v>3.49</v>
      </c>
      <c r="F180" s="20">
        <v>631</v>
      </c>
      <c r="G180" s="3">
        <v>0.88</v>
      </c>
      <c r="H180" s="6" t="e" vm="13">
        <v>#VALUE!</v>
      </c>
      <c r="I180" t="e" cm="1" vm="2">
        <f t="array" ref="I180">_FV(H180,"Country/region",TRUE)</f>
        <v>#VALUE!</v>
      </c>
      <c r="J180" t="s">
        <v>10</v>
      </c>
      <c r="K180" t="s">
        <v>11</v>
      </c>
      <c r="L180" t="s">
        <v>35</v>
      </c>
      <c r="M180">
        <f>Table1[[#This Row],[Price]]*Table1[[#This Row],[Quantity]]</f>
        <v>2202.19</v>
      </c>
    </row>
    <row r="181" spans="2:13" x14ac:dyDescent="0.25">
      <c r="B181" s="3">
        <v>10638</v>
      </c>
      <c r="C181" s="4">
        <v>44909</v>
      </c>
      <c r="D181" t="s">
        <v>14</v>
      </c>
      <c r="E181" s="3">
        <v>2.95</v>
      </c>
      <c r="F181" s="20">
        <v>678</v>
      </c>
      <c r="G181" s="3">
        <v>0.47</v>
      </c>
      <c r="H181" s="6" t="e" vm="13">
        <v>#VALUE!</v>
      </c>
      <c r="I181" t="e" cm="1" vm="2">
        <f t="array" ref="I181">_FV(H181,"Country/region",TRUE)</f>
        <v>#VALUE!</v>
      </c>
      <c r="J181" t="s">
        <v>10</v>
      </c>
      <c r="K181" t="s">
        <v>11</v>
      </c>
      <c r="L181" t="s">
        <v>35</v>
      </c>
      <c r="M181">
        <f>Table1[[#This Row],[Price]]*Table1[[#This Row],[Quantity]]</f>
        <v>2000.1000000000001</v>
      </c>
    </row>
    <row r="182" spans="2:13" x14ac:dyDescent="0.25">
      <c r="B182" s="3">
        <v>10639</v>
      </c>
      <c r="C182" s="4">
        <v>44909</v>
      </c>
      <c r="D182" t="s">
        <v>17</v>
      </c>
      <c r="E182" s="3">
        <v>4.99</v>
      </c>
      <c r="F182" s="20">
        <v>201</v>
      </c>
      <c r="G182" s="3">
        <v>2.25</v>
      </c>
      <c r="H182" s="6" t="e" vm="13">
        <v>#VALUE!</v>
      </c>
      <c r="I182" t="e" cm="1" vm="2">
        <f t="array" ref="I182">_FV(H182,"Country/region",TRUE)</f>
        <v>#VALUE!</v>
      </c>
      <c r="J182" t="s">
        <v>10</v>
      </c>
      <c r="K182" t="s">
        <v>11</v>
      </c>
      <c r="L182" t="s">
        <v>35</v>
      </c>
      <c r="M182">
        <f>Table1[[#This Row],[Price]]*Table1[[#This Row],[Quantity]]</f>
        <v>1002.99</v>
      </c>
    </row>
    <row r="183" spans="2:13" x14ac:dyDescent="0.25">
      <c r="B183" s="3">
        <v>10640</v>
      </c>
      <c r="C183" s="4">
        <v>44910</v>
      </c>
      <c r="D183" t="s">
        <v>21</v>
      </c>
      <c r="E183" s="3">
        <v>12.99</v>
      </c>
      <c r="F183" s="20">
        <v>539</v>
      </c>
      <c r="G183" s="3">
        <v>4.32</v>
      </c>
      <c r="H183" s="6" t="e" vm="13">
        <v>#VALUE!</v>
      </c>
      <c r="I183" t="e" cm="1" vm="2">
        <f t="array" ref="I183">_FV(H183,"Country/region",TRUE)</f>
        <v>#VALUE!</v>
      </c>
      <c r="J183" t="s">
        <v>10</v>
      </c>
      <c r="K183" t="s">
        <v>11</v>
      </c>
      <c r="L183" t="s">
        <v>35</v>
      </c>
      <c r="M183">
        <f>Table1[[#This Row],[Price]]*Table1[[#This Row],[Quantity]]</f>
        <v>7001.61</v>
      </c>
    </row>
    <row r="184" spans="2:13" x14ac:dyDescent="0.25">
      <c r="B184" s="3">
        <v>10641</v>
      </c>
      <c r="C184" s="4">
        <v>44910</v>
      </c>
      <c r="D184" t="s">
        <v>25</v>
      </c>
      <c r="E184" s="3">
        <v>9.9499999999999993</v>
      </c>
      <c r="F184" s="20">
        <v>222</v>
      </c>
      <c r="G184" s="3">
        <v>2.85</v>
      </c>
      <c r="H184" s="6" t="e" vm="13">
        <v>#VALUE!</v>
      </c>
      <c r="I184" t="e" cm="1" vm="2">
        <f t="array" ref="I184">_FV(H184,"Country/region",TRUE)</f>
        <v>#VALUE!</v>
      </c>
      <c r="J184" t="s">
        <v>10</v>
      </c>
      <c r="K184" t="s">
        <v>11</v>
      </c>
      <c r="L184" t="s">
        <v>35</v>
      </c>
      <c r="M184">
        <f>Table1[[#This Row],[Price]]*Table1[[#This Row],[Quantity]]</f>
        <v>2208.8999999999996</v>
      </c>
    </row>
    <row r="185" spans="2:13" x14ac:dyDescent="0.25">
      <c r="B185" s="3">
        <v>10642</v>
      </c>
      <c r="C185" s="4">
        <v>44910</v>
      </c>
      <c r="D185" t="s">
        <v>9</v>
      </c>
      <c r="E185" s="3">
        <v>3.49</v>
      </c>
      <c r="F185" s="20">
        <v>631</v>
      </c>
      <c r="G185" s="3">
        <v>0.88</v>
      </c>
      <c r="H185" s="6" t="e" vm="13">
        <v>#VALUE!</v>
      </c>
      <c r="I185" t="e" cm="1" vm="2">
        <f t="array" ref="I185">_FV(H185,"Country/region",TRUE)</f>
        <v>#VALUE!</v>
      </c>
      <c r="J185" t="s">
        <v>10</v>
      </c>
      <c r="K185" t="s">
        <v>37</v>
      </c>
      <c r="L185" t="s">
        <v>35</v>
      </c>
      <c r="M185">
        <f>Table1[[#This Row],[Price]]*Table1[[#This Row],[Quantity]]</f>
        <v>2202.19</v>
      </c>
    </row>
    <row r="186" spans="2:13" x14ac:dyDescent="0.25">
      <c r="B186" s="3">
        <v>10643</v>
      </c>
      <c r="C186" s="4">
        <v>44910</v>
      </c>
      <c r="D186" t="s">
        <v>14</v>
      </c>
      <c r="E186" s="3">
        <v>2.95</v>
      </c>
      <c r="F186" s="20">
        <v>678</v>
      </c>
      <c r="G186" s="3">
        <v>0.47</v>
      </c>
      <c r="H186" s="6" t="e" vm="13">
        <v>#VALUE!</v>
      </c>
      <c r="I186" t="e" cm="1" vm="2">
        <f t="array" ref="I186">_FV(H186,"Country/region",TRUE)</f>
        <v>#VALUE!</v>
      </c>
      <c r="J186" t="s">
        <v>10</v>
      </c>
      <c r="K186" t="s">
        <v>37</v>
      </c>
      <c r="L186" t="s">
        <v>35</v>
      </c>
      <c r="M186">
        <f>Table1[[#This Row],[Price]]*Table1[[#This Row],[Quantity]]</f>
        <v>2000.1000000000001</v>
      </c>
    </row>
    <row r="187" spans="2:13" x14ac:dyDescent="0.25">
      <c r="B187" s="3">
        <v>10644</v>
      </c>
      <c r="C187" s="4">
        <v>44910</v>
      </c>
      <c r="D187" t="s">
        <v>17</v>
      </c>
      <c r="E187" s="3">
        <v>4.99</v>
      </c>
      <c r="F187" s="20">
        <v>201</v>
      </c>
      <c r="G187" s="3">
        <v>2.25</v>
      </c>
      <c r="H187" s="6" t="e" vm="13">
        <v>#VALUE!</v>
      </c>
      <c r="I187" t="e" cm="1" vm="2">
        <f t="array" ref="I187">_FV(H187,"Country/region",TRUE)</f>
        <v>#VALUE!</v>
      </c>
      <c r="J187" t="s">
        <v>10</v>
      </c>
      <c r="K187" t="s">
        <v>37</v>
      </c>
      <c r="L187" t="s">
        <v>35</v>
      </c>
      <c r="M187">
        <f>Table1[[#This Row],[Price]]*Table1[[#This Row],[Quantity]]</f>
        <v>1002.99</v>
      </c>
    </row>
    <row r="188" spans="2:13" x14ac:dyDescent="0.25">
      <c r="B188" s="3">
        <v>10645</v>
      </c>
      <c r="C188" s="4">
        <v>44911</v>
      </c>
      <c r="D188" t="s">
        <v>21</v>
      </c>
      <c r="E188" s="3">
        <v>12.99</v>
      </c>
      <c r="F188" s="20">
        <v>570</v>
      </c>
      <c r="G188" s="3">
        <v>4.32</v>
      </c>
      <c r="H188" s="6" t="e" vm="13">
        <v>#VALUE!</v>
      </c>
      <c r="I188" t="e" cm="1" vm="2">
        <f t="array" ref="I188">_FV(H188,"Country/region",TRUE)</f>
        <v>#VALUE!</v>
      </c>
      <c r="J188" t="s">
        <v>10</v>
      </c>
      <c r="K188" t="s">
        <v>37</v>
      </c>
      <c r="L188" t="s">
        <v>35</v>
      </c>
      <c r="M188">
        <f>Table1[[#This Row],[Price]]*Table1[[#This Row],[Quantity]]</f>
        <v>7404.3</v>
      </c>
    </row>
    <row r="189" spans="2:13" x14ac:dyDescent="0.25">
      <c r="B189" s="3">
        <v>10646</v>
      </c>
      <c r="C189" s="4">
        <v>44911</v>
      </c>
      <c r="D189" t="s">
        <v>25</v>
      </c>
      <c r="E189" s="3">
        <v>9.9499999999999993</v>
      </c>
      <c r="F189" s="20">
        <v>222</v>
      </c>
      <c r="G189" s="3">
        <v>2.85</v>
      </c>
      <c r="H189" s="6" t="e" vm="13">
        <v>#VALUE!</v>
      </c>
      <c r="I189" t="e" cm="1" vm="2">
        <f t="array" ref="I189">_FV(H189,"Country/region",TRUE)</f>
        <v>#VALUE!</v>
      </c>
      <c r="J189" t="s">
        <v>10</v>
      </c>
      <c r="K189" t="s">
        <v>37</v>
      </c>
      <c r="L189" t="s">
        <v>35</v>
      </c>
      <c r="M189">
        <f>Table1[[#This Row],[Price]]*Table1[[#This Row],[Quantity]]</f>
        <v>2208.8999999999996</v>
      </c>
    </row>
    <row r="190" spans="2:13" x14ac:dyDescent="0.25">
      <c r="B190" s="3">
        <v>10647</v>
      </c>
      <c r="C190" s="4">
        <v>44911</v>
      </c>
      <c r="D190" t="s">
        <v>9</v>
      </c>
      <c r="E190" s="3">
        <v>3.49</v>
      </c>
      <c r="F190" s="20">
        <v>631</v>
      </c>
      <c r="G190" s="3">
        <v>0.88</v>
      </c>
      <c r="H190" s="6" t="e" vm="13">
        <v>#VALUE!</v>
      </c>
      <c r="I190" t="e" cm="1" vm="2">
        <f t="array" ref="I190">_FV(H190,"Country/region",TRUE)</f>
        <v>#VALUE!</v>
      </c>
      <c r="J190" t="s">
        <v>10</v>
      </c>
      <c r="K190" t="s">
        <v>11</v>
      </c>
      <c r="L190" t="s">
        <v>35</v>
      </c>
      <c r="M190">
        <f>Table1[[#This Row],[Price]]*Table1[[#This Row],[Quantity]]</f>
        <v>2202.19</v>
      </c>
    </row>
    <row r="191" spans="2:13" x14ac:dyDescent="0.25">
      <c r="B191" s="3">
        <v>10648</v>
      </c>
      <c r="C191" s="4">
        <v>44911</v>
      </c>
      <c r="D191" t="s">
        <v>14</v>
      </c>
      <c r="E191" s="3">
        <v>2.95</v>
      </c>
      <c r="F191" s="20">
        <v>746</v>
      </c>
      <c r="G191" s="3">
        <v>0.47</v>
      </c>
      <c r="H191" s="6" t="e" vm="13">
        <v>#VALUE!</v>
      </c>
      <c r="I191" t="e" cm="1" vm="2">
        <f t="array" ref="I191">_FV(H191,"Country/region",TRUE)</f>
        <v>#VALUE!</v>
      </c>
      <c r="J191" t="s">
        <v>10</v>
      </c>
      <c r="K191" t="s">
        <v>11</v>
      </c>
      <c r="L191" t="s">
        <v>35</v>
      </c>
      <c r="M191">
        <f>Table1[[#This Row],[Price]]*Table1[[#This Row],[Quantity]]</f>
        <v>2200.7000000000003</v>
      </c>
    </row>
    <row r="192" spans="2:13" x14ac:dyDescent="0.25">
      <c r="B192" s="3">
        <v>10649</v>
      </c>
      <c r="C192" s="4">
        <v>44911</v>
      </c>
      <c r="D192" t="s">
        <v>17</v>
      </c>
      <c r="E192" s="3">
        <v>4.99</v>
      </c>
      <c r="F192" s="20">
        <v>201</v>
      </c>
      <c r="G192" s="3">
        <v>2.25</v>
      </c>
      <c r="H192" s="6" t="e" vm="13">
        <v>#VALUE!</v>
      </c>
      <c r="I192" t="e" cm="1" vm="2">
        <f t="array" ref="I192">_FV(H192,"Country/region",TRUE)</f>
        <v>#VALUE!</v>
      </c>
      <c r="J192" t="s">
        <v>10</v>
      </c>
      <c r="K192" t="s">
        <v>11</v>
      </c>
      <c r="L192" t="s">
        <v>35</v>
      </c>
      <c r="M192">
        <f>Table1[[#This Row],[Price]]*Table1[[#This Row],[Quantity]]</f>
        <v>1002.99</v>
      </c>
    </row>
    <row r="193" spans="2:13" x14ac:dyDescent="0.25">
      <c r="B193" s="3">
        <v>10650</v>
      </c>
      <c r="C193" s="4">
        <v>44912</v>
      </c>
      <c r="D193" t="s">
        <v>21</v>
      </c>
      <c r="E193" s="3">
        <v>12.99</v>
      </c>
      <c r="F193" s="20">
        <v>586</v>
      </c>
      <c r="G193" s="3">
        <v>4.32</v>
      </c>
      <c r="H193" s="6" t="e" vm="13">
        <v>#VALUE!</v>
      </c>
      <c r="I193" t="e" cm="1" vm="2">
        <f t="array" ref="I193">_FV(H193,"Country/region",TRUE)</f>
        <v>#VALUE!</v>
      </c>
      <c r="J193" t="s">
        <v>10</v>
      </c>
      <c r="K193" t="s">
        <v>11</v>
      </c>
      <c r="L193" t="s">
        <v>35</v>
      </c>
      <c r="M193">
        <f>Table1[[#This Row],[Price]]*Table1[[#This Row],[Quantity]]</f>
        <v>7612.14</v>
      </c>
    </row>
    <row r="194" spans="2:13" x14ac:dyDescent="0.25">
      <c r="B194" s="3">
        <v>10651</v>
      </c>
      <c r="C194" s="4">
        <v>44912</v>
      </c>
      <c r="D194" t="s">
        <v>25</v>
      </c>
      <c r="E194" s="3">
        <v>9.9499999999999993</v>
      </c>
      <c r="F194" s="20">
        <v>222</v>
      </c>
      <c r="G194" s="3">
        <v>2.85</v>
      </c>
      <c r="H194" s="6" t="e" vm="13">
        <v>#VALUE!</v>
      </c>
      <c r="I194" t="e" cm="1" vm="2">
        <f t="array" ref="I194">_FV(H194,"Country/region",TRUE)</f>
        <v>#VALUE!</v>
      </c>
      <c r="J194" t="s">
        <v>10</v>
      </c>
      <c r="K194" t="s">
        <v>11</v>
      </c>
      <c r="L194" t="s">
        <v>35</v>
      </c>
      <c r="M194">
        <f>Table1[[#This Row],[Price]]*Table1[[#This Row],[Quantity]]</f>
        <v>2208.8999999999996</v>
      </c>
    </row>
    <row r="195" spans="2:13" x14ac:dyDescent="0.25">
      <c r="B195" s="3">
        <v>10652</v>
      </c>
      <c r="C195" s="4">
        <v>44912</v>
      </c>
      <c r="D195" t="s">
        <v>9</v>
      </c>
      <c r="E195" s="3">
        <v>3.49</v>
      </c>
      <c r="F195" s="20">
        <v>688</v>
      </c>
      <c r="G195" s="3">
        <v>0.88</v>
      </c>
      <c r="H195" s="6" t="e" vm="13">
        <v>#VALUE!</v>
      </c>
      <c r="I195" t="e" cm="1" vm="2">
        <f t="array" ref="I195">_FV(H195,"Country/region",TRUE)</f>
        <v>#VALUE!</v>
      </c>
      <c r="J195" t="s">
        <v>10</v>
      </c>
      <c r="K195" t="s">
        <v>11</v>
      </c>
      <c r="L195" t="s">
        <v>35</v>
      </c>
      <c r="M195">
        <f>Table1[[#This Row],[Price]]*Table1[[#This Row],[Quantity]]</f>
        <v>2401.1200000000003</v>
      </c>
    </row>
    <row r="196" spans="2:13" x14ac:dyDescent="0.25">
      <c r="B196" s="3">
        <v>10653</v>
      </c>
      <c r="C196" s="4">
        <v>44912</v>
      </c>
      <c r="D196" t="s">
        <v>14</v>
      </c>
      <c r="E196" s="3">
        <v>2.95</v>
      </c>
      <c r="F196" s="20">
        <v>746</v>
      </c>
      <c r="G196" s="3">
        <v>0.47</v>
      </c>
      <c r="H196" s="6" t="e" vm="13">
        <v>#VALUE!</v>
      </c>
      <c r="I196" t="e" cm="1" vm="2">
        <f t="array" ref="I196">_FV(H196,"Country/region",TRUE)</f>
        <v>#VALUE!</v>
      </c>
      <c r="J196" t="s">
        <v>10</v>
      </c>
      <c r="K196" t="s">
        <v>11</v>
      </c>
      <c r="L196" t="s">
        <v>35</v>
      </c>
      <c r="M196">
        <f>Table1[[#This Row],[Price]]*Table1[[#This Row],[Quantity]]</f>
        <v>2200.7000000000003</v>
      </c>
    </row>
    <row r="197" spans="2:13" x14ac:dyDescent="0.25">
      <c r="B197" s="3">
        <v>10654</v>
      </c>
      <c r="C197" s="4">
        <v>44912</v>
      </c>
      <c r="D197" t="s">
        <v>17</v>
      </c>
      <c r="E197" s="3">
        <v>4.99</v>
      </c>
      <c r="F197" s="20">
        <v>201</v>
      </c>
      <c r="G197" s="3">
        <v>2.25</v>
      </c>
      <c r="H197" s="6" t="e" vm="13">
        <v>#VALUE!</v>
      </c>
      <c r="I197" t="e" cm="1" vm="2">
        <f t="array" ref="I197">_FV(H197,"Country/region",TRUE)</f>
        <v>#VALUE!</v>
      </c>
      <c r="J197" t="s">
        <v>10</v>
      </c>
      <c r="K197" t="s">
        <v>11</v>
      </c>
      <c r="L197" t="s">
        <v>35</v>
      </c>
      <c r="M197">
        <f>Table1[[#This Row],[Price]]*Table1[[#This Row],[Quantity]]</f>
        <v>1002.99</v>
      </c>
    </row>
    <row r="198" spans="2:13" x14ac:dyDescent="0.25">
      <c r="B198" s="3">
        <v>10655</v>
      </c>
      <c r="C198" s="4">
        <v>44913</v>
      </c>
      <c r="D198" t="s">
        <v>21</v>
      </c>
      <c r="E198" s="3">
        <v>12.99</v>
      </c>
      <c r="F198" s="20">
        <v>601</v>
      </c>
      <c r="G198" s="3">
        <v>4.32</v>
      </c>
      <c r="H198" s="6" t="e" vm="13">
        <v>#VALUE!</v>
      </c>
      <c r="I198" t="e" cm="1" vm="2">
        <f t="array" ref="I198">_FV(H198,"Country/region",TRUE)</f>
        <v>#VALUE!</v>
      </c>
      <c r="J198" t="s">
        <v>10</v>
      </c>
      <c r="K198" t="s">
        <v>11</v>
      </c>
      <c r="L198" t="s">
        <v>35</v>
      </c>
      <c r="M198">
        <f>Table1[[#This Row],[Price]]*Table1[[#This Row],[Quantity]]</f>
        <v>7806.99</v>
      </c>
    </row>
    <row r="199" spans="2:13" x14ac:dyDescent="0.25">
      <c r="B199" s="3">
        <v>10656</v>
      </c>
      <c r="C199" s="4">
        <v>44913</v>
      </c>
      <c r="D199" t="s">
        <v>25</v>
      </c>
      <c r="E199" s="3">
        <v>9.9499999999999993</v>
      </c>
      <c r="F199" s="20">
        <v>222</v>
      </c>
      <c r="G199" s="3">
        <v>2.85</v>
      </c>
      <c r="H199" s="6" t="e" vm="13">
        <v>#VALUE!</v>
      </c>
      <c r="I199" t="e" cm="1" vm="2">
        <f t="array" ref="I199">_FV(H199,"Country/region",TRUE)</f>
        <v>#VALUE!</v>
      </c>
      <c r="J199" t="s">
        <v>10</v>
      </c>
      <c r="K199" t="s">
        <v>11</v>
      </c>
      <c r="L199" t="s">
        <v>35</v>
      </c>
      <c r="M199">
        <f>Table1[[#This Row],[Price]]*Table1[[#This Row],[Quantity]]</f>
        <v>2208.8999999999996</v>
      </c>
    </row>
    <row r="200" spans="2:13" x14ac:dyDescent="0.25">
      <c r="B200" s="3">
        <v>10657</v>
      </c>
      <c r="C200" s="4">
        <v>44913</v>
      </c>
      <c r="D200" t="s">
        <v>9</v>
      </c>
      <c r="E200" s="3">
        <v>3.49</v>
      </c>
      <c r="F200" s="20">
        <v>688</v>
      </c>
      <c r="G200" s="3">
        <v>0.88</v>
      </c>
      <c r="H200" s="6" t="e" vm="13">
        <v>#VALUE!</v>
      </c>
      <c r="I200" t="e" cm="1" vm="2">
        <f t="array" ref="I200">_FV(H200,"Country/region",TRUE)</f>
        <v>#VALUE!</v>
      </c>
      <c r="J200" t="s">
        <v>10</v>
      </c>
      <c r="K200" t="s">
        <v>11</v>
      </c>
      <c r="L200" t="s">
        <v>35</v>
      </c>
      <c r="M200">
        <f>Table1[[#This Row],[Price]]*Table1[[#This Row],[Quantity]]</f>
        <v>2401.1200000000003</v>
      </c>
    </row>
    <row r="201" spans="2:13" x14ac:dyDescent="0.25">
      <c r="B201" s="3">
        <v>10658</v>
      </c>
      <c r="C201" s="4">
        <v>44913</v>
      </c>
      <c r="D201" t="s">
        <v>14</v>
      </c>
      <c r="E201" s="3">
        <v>2.95</v>
      </c>
      <c r="F201" s="20">
        <v>746</v>
      </c>
      <c r="G201" s="3">
        <v>0.47</v>
      </c>
      <c r="H201" s="6" t="e" vm="13">
        <v>#VALUE!</v>
      </c>
      <c r="I201" t="e" cm="1" vm="2">
        <f t="array" ref="I201">_FV(H201,"Country/region",TRUE)</f>
        <v>#VALUE!</v>
      </c>
      <c r="J201" t="s">
        <v>10</v>
      </c>
      <c r="K201" t="s">
        <v>37</v>
      </c>
      <c r="L201" t="s">
        <v>35</v>
      </c>
      <c r="M201">
        <f>Table1[[#This Row],[Price]]*Table1[[#This Row],[Quantity]]</f>
        <v>2200.7000000000003</v>
      </c>
    </row>
    <row r="202" spans="2:13" x14ac:dyDescent="0.25">
      <c r="B202" s="3">
        <v>10659</v>
      </c>
      <c r="C202" s="4">
        <v>44913</v>
      </c>
      <c r="D202" t="s">
        <v>17</v>
      </c>
      <c r="E202" s="3">
        <v>4.99</v>
      </c>
      <c r="F202" s="20">
        <v>201</v>
      </c>
      <c r="G202" s="3">
        <v>2.25</v>
      </c>
      <c r="H202" s="6" t="e" vm="13">
        <v>#VALUE!</v>
      </c>
      <c r="I202" t="e" cm="1" vm="2">
        <f t="array" ref="I202">_FV(H202,"Country/region",TRUE)</f>
        <v>#VALUE!</v>
      </c>
      <c r="J202" t="s">
        <v>10</v>
      </c>
      <c r="K202" t="s">
        <v>37</v>
      </c>
      <c r="L202" t="s">
        <v>35</v>
      </c>
      <c r="M202">
        <f>Table1[[#This Row],[Price]]*Table1[[#This Row],[Quantity]]</f>
        <v>1002.99</v>
      </c>
    </row>
    <row r="203" spans="2:13" x14ac:dyDescent="0.25">
      <c r="B203" s="3">
        <v>10660</v>
      </c>
      <c r="C203" s="4">
        <v>44914</v>
      </c>
      <c r="D203" t="s">
        <v>21</v>
      </c>
      <c r="E203" s="3">
        <v>12.99</v>
      </c>
      <c r="F203" s="20">
        <v>632</v>
      </c>
      <c r="G203" s="3">
        <v>4.32</v>
      </c>
      <c r="H203" s="6" t="e" vm="13">
        <v>#VALUE!</v>
      </c>
      <c r="I203" t="e" cm="1" vm="2">
        <f t="array" ref="I203">_FV(H203,"Country/region",TRUE)</f>
        <v>#VALUE!</v>
      </c>
      <c r="J203" t="s">
        <v>18</v>
      </c>
      <c r="K203" t="s">
        <v>37</v>
      </c>
      <c r="L203" t="s">
        <v>35</v>
      </c>
      <c r="M203">
        <f>Table1[[#This Row],[Price]]*Table1[[#This Row],[Quantity]]</f>
        <v>8209.68</v>
      </c>
    </row>
    <row r="204" spans="2:13" x14ac:dyDescent="0.25">
      <c r="B204" s="3">
        <v>10661</v>
      </c>
      <c r="C204" s="4">
        <v>44914</v>
      </c>
      <c r="D204" t="s">
        <v>25</v>
      </c>
      <c r="E204" s="3">
        <v>9.9499999999999993</v>
      </c>
      <c r="F204" s="20">
        <v>222</v>
      </c>
      <c r="G204" s="3">
        <v>2.85</v>
      </c>
      <c r="H204" s="6" t="e" vm="13">
        <v>#VALUE!</v>
      </c>
      <c r="I204" t="e" cm="1" vm="2">
        <f t="array" ref="I204">_FV(H204,"Country/region",TRUE)</f>
        <v>#VALUE!</v>
      </c>
      <c r="J204" t="s">
        <v>18</v>
      </c>
      <c r="K204" t="s">
        <v>37</v>
      </c>
      <c r="L204" t="s">
        <v>35</v>
      </c>
      <c r="M204">
        <f>Table1[[#This Row],[Price]]*Table1[[#This Row],[Quantity]]</f>
        <v>2208.8999999999996</v>
      </c>
    </row>
    <row r="205" spans="2:13" x14ac:dyDescent="0.25">
      <c r="B205" s="3">
        <v>10662</v>
      </c>
      <c r="C205" s="4">
        <v>44914</v>
      </c>
      <c r="D205" t="s">
        <v>9</v>
      </c>
      <c r="E205" s="3">
        <v>3.49</v>
      </c>
      <c r="F205" s="20">
        <v>631</v>
      </c>
      <c r="G205" s="3">
        <v>0.88</v>
      </c>
      <c r="H205" s="6" t="e" vm="13">
        <v>#VALUE!</v>
      </c>
      <c r="I205" t="e" cm="1" vm="2">
        <f t="array" ref="I205">_FV(H205,"Country/region",TRUE)</f>
        <v>#VALUE!</v>
      </c>
      <c r="J205" t="s">
        <v>18</v>
      </c>
      <c r="K205" t="s">
        <v>37</v>
      </c>
      <c r="L205" t="s">
        <v>35</v>
      </c>
      <c r="M205">
        <f>Table1[[#This Row],[Price]]*Table1[[#This Row],[Quantity]]</f>
        <v>2202.19</v>
      </c>
    </row>
    <row r="206" spans="2:13" x14ac:dyDescent="0.25">
      <c r="B206" s="3">
        <v>10663</v>
      </c>
      <c r="C206" s="4">
        <v>44914</v>
      </c>
      <c r="D206" t="s">
        <v>14</v>
      </c>
      <c r="E206" s="3">
        <v>2.95</v>
      </c>
      <c r="F206" s="20">
        <v>746</v>
      </c>
      <c r="G206" s="3">
        <v>0.47</v>
      </c>
      <c r="H206" s="6" t="e" vm="13">
        <v>#VALUE!</v>
      </c>
      <c r="I206" t="e" cm="1" vm="2">
        <f t="array" ref="I206">_FV(H206,"Country/region",TRUE)</f>
        <v>#VALUE!</v>
      </c>
      <c r="J206" t="s">
        <v>18</v>
      </c>
      <c r="K206" t="s">
        <v>37</v>
      </c>
      <c r="L206" t="s">
        <v>35</v>
      </c>
      <c r="M206">
        <f>Table1[[#This Row],[Price]]*Table1[[#This Row],[Quantity]]</f>
        <v>2200.7000000000003</v>
      </c>
    </row>
    <row r="207" spans="2:13" x14ac:dyDescent="0.25">
      <c r="B207" s="3">
        <v>10664</v>
      </c>
      <c r="C207" s="4">
        <v>44914</v>
      </c>
      <c r="D207" t="s">
        <v>17</v>
      </c>
      <c r="E207" s="3">
        <v>4.99</v>
      </c>
      <c r="F207" s="20">
        <v>201</v>
      </c>
      <c r="G207" s="3">
        <v>2.25</v>
      </c>
      <c r="H207" s="6" t="e" vm="13">
        <v>#VALUE!</v>
      </c>
      <c r="I207" t="e" cm="1" vm="2">
        <f t="array" ref="I207">_FV(H207,"Country/region",TRUE)</f>
        <v>#VALUE!</v>
      </c>
      <c r="J207" t="s">
        <v>18</v>
      </c>
      <c r="K207" t="s">
        <v>37</v>
      </c>
      <c r="L207" t="s">
        <v>35</v>
      </c>
      <c r="M207">
        <f>Table1[[#This Row],[Price]]*Table1[[#This Row],[Quantity]]</f>
        <v>1002.99</v>
      </c>
    </row>
    <row r="208" spans="2:13" x14ac:dyDescent="0.25">
      <c r="B208" s="3">
        <v>10665</v>
      </c>
      <c r="C208" s="4">
        <v>44915</v>
      </c>
      <c r="D208" t="s">
        <v>21</v>
      </c>
      <c r="E208" s="3">
        <v>12.99</v>
      </c>
      <c r="F208" s="20">
        <v>647</v>
      </c>
      <c r="G208" s="3">
        <v>4.32</v>
      </c>
      <c r="H208" s="6" t="e" vm="13">
        <v>#VALUE!</v>
      </c>
      <c r="I208" t="e" cm="1" vm="2">
        <f t="array" ref="I208">_FV(H208,"Country/region",TRUE)</f>
        <v>#VALUE!</v>
      </c>
      <c r="J208" t="s">
        <v>18</v>
      </c>
      <c r="K208" t="s">
        <v>37</v>
      </c>
      <c r="L208" t="s">
        <v>35</v>
      </c>
      <c r="M208">
        <f>Table1[[#This Row],[Price]]*Table1[[#This Row],[Quantity]]</f>
        <v>8404.5300000000007</v>
      </c>
    </row>
    <row r="209" spans="2:13" x14ac:dyDescent="0.25">
      <c r="B209" s="3">
        <v>10666</v>
      </c>
      <c r="C209" s="4">
        <v>44915</v>
      </c>
      <c r="D209" t="s">
        <v>25</v>
      </c>
      <c r="E209" s="3">
        <v>9.9499999999999993</v>
      </c>
      <c r="F209" s="20">
        <v>222</v>
      </c>
      <c r="G209" s="3">
        <v>2.85</v>
      </c>
      <c r="H209" s="6" t="e" vm="13">
        <v>#VALUE!</v>
      </c>
      <c r="I209" t="e" cm="1" vm="2">
        <f t="array" ref="I209">_FV(H209,"Country/region",TRUE)</f>
        <v>#VALUE!</v>
      </c>
      <c r="J209" t="s">
        <v>18</v>
      </c>
      <c r="K209" t="s">
        <v>37</v>
      </c>
      <c r="L209" t="s">
        <v>35</v>
      </c>
      <c r="M209">
        <f>Table1[[#This Row],[Price]]*Table1[[#This Row],[Quantity]]</f>
        <v>2208.8999999999996</v>
      </c>
    </row>
    <row r="210" spans="2:13" x14ac:dyDescent="0.25">
      <c r="B210" s="3">
        <v>10667</v>
      </c>
      <c r="C210" s="4">
        <v>44915</v>
      </c>
      <c r="D210" t="s">
        <v>9</v>
      </c>
      <c r="E210" s="3">
        <v>3.49</v>
      </c>
      <c r="F210" s="20">
        <v>631</v>
      </c>
      <c r="G210" s="3">
        <v>0.88</v>
      </c>
      <c r="H210" s="6" t="e" vm="13">
        <v>#VALUE!</v>
      </c>
      <c r="I210" t="e" cm="1" vm="2">
        <f t="array" ref="I210">_FV(H210,"Country/region",TRUE)</f>
        <v>#VALUE!</v>
      </c>
      <c r="J210" t="s">
        <v>18</v>
      </c>
      <c r="K210" t="s">
        <v>37</v>
      </c>
      <c r="L210" t="s">
        <v>35</v>
      </c>
      <c r="M210">
        <f>Table1[[#This Row],[Price]]*Table1[[#This Row],[Quantity]]</f>
        <v>2202.19</v>
      </c>
    </row>
    <row r="211" spans="2:13" x14ac:dyDescent="0.25">
      <c r="B211" s="3">
        <v>10668</v>
      </c>
      <c r="C211" s="4">
        <v>44915</v>
      </c>
      <c r="D211" t="s">
        <v>14</v>
      </c>
      <c r="E211" s="3">
        <v>2.95</v>
      </c>
      <c r="F211" s="20">
        <v>746</v>
      </c>
      <c r="G211" s="3">
        <v>0.47</v>
      </c>
      <c r="H211" s="6" t="e" vm="13">
        <v>#VALUE!</v>
      </c>
      <c r="I211" t="e" cm="1" vm="2">
        <f t="array" ref="I211">_FV(H211,"Country/region",TRUE)</f>
        <v>#VALUE!</v>
      </c>
      <c r="J211" t="s">
        <v>18</v>
      </c>
      <c r="K211" t="s">
        <v>37</v>
      </c>
      <c r="L211" t="s">
        <v>35</v>
      </c>
      <c r="M211">
        <f>Table1[[#This Row],[Price]]*Table1[[#This Row],[Quantity]]</f>
        <v>2200.7000000000003</v>
      </c>
    </row>
    <row r="212" spans="2:13" x14ac:dyDescent="0.25">
      <c r="B212" s="3">
        <v>10669</v>
      </c>
      <c r="C212" s="4">
        <v>44915</v>
      </c>
      <c r="D212" t="s">
        <v>17</v>
      </c>
      <c r="E212" s="3">
        <v>4.99</v>
      </c>
      <c r="F212" s="20">
        <v>201</v>
      </c>
      <c r="G212" s="3">
        <v>2.25</v>
      </c>
      <c r="H212" s="6" t="e" vm="13">
        <v>#VALUE!</v>
      </c>
      <c r="I212" t="e" cm="1" vm="2">
        <f t="array" ref="I212">_FV(H212,"Country/region",TRUE)</f>
        <v>#VALUE!</v>
      </c>
      <c r="J212" t="s">
        <v>18</v>
      </c>
      <c r="K212" t="s">
        <v>37</v>
      </c>
      <c r="L212" t="s">
        <v>35</v>
      </c>
      <c r="M212">
        <f>Table1[[#This Row],[Price]]*Table1[[#This Row],[Quantity]]</f>
        <v>1002.99</v>
      </c>
    </row>
    <row r="213" spans="2:13" x14ac:dyDescent="0.25">
      <c r="B213" s="3">
        <v>10670</v>
      </c>
      <c r="C213" s="4">
        <v>44916</v>
      </c>
      <c r="D213" t="s">
        <v>21</v>
      </c>
      <c r="E213" s="3">
        <v>12.99</v>
      </c>
      <c r="F213" s="20">
        <v>678</v>
      </c>
      <c r="G213" s="3">
        <v>4.32</v>
      </c>
      <c r="H213" s="6" t="e" vm="13">
        <v>#VALUE!</v>
      </c>
      <c r="I213" t="e" cm="1" vm="2">
        <f t="array" ref="I213">_FV(H213,"Country/region",TRUE)</f>
        <v>#VALUE!</v>
      </c>
      <c r="J213" t="s">
        <v>18</v>
      </c>
      <c r="K213" t="s">
        <v>37</v>
      </c>
      <c r="L213" t="s">
        <v>35</v>
      </c>
      <c r="M213">
        <f>Table1[[#This Row],[Price]]*Table1[[#This Row],[Quantity]]</f>
        <v>8807.2199999999993</v>
      </c>
    </row>
    <row r="214" spans="2:13" x14ac:dyDescent="0.25">
      <c r="B214" s="3">
        <v>10671</v>
      </c>
      <c r="C214" s="4">
        <v>44916</v>
      </c>
      <c r="D214" t="s">
        <v>25</v>
      </c>
      <c r="E214" s="3">
        <v>9.9499999999999993</v>
      </c>
      <c r="F214" s="20">
        <v>222</v>
      </c>
      <c r="G214" s="3">
        <v>2.85</v>
      </c>
      <c r="H214" s="6" t="e" vm="13">
        <v>#VALUE!</v>
      </c>
      <c r="I214" t="e" cm="1" vm="2">
        <f t="array" ref="I214">_FV(H214,"Country/region",TRUE)</f>
        <v>#VALUE!</v>
      </c>
      <c r="J214" t="s">
        <v>18</v>
      </c>
      <c r="K214" t="s">
        <v>37</v>
      </c>
      <c r="L214" t="s">
        <v>35</v>
      </c>
      <c r="M214">
        <f>Table1[[#This Row],[Price]]*Table1[[#This Row],[Quantity]]</f>
        <v>2208.8999999999996</v>
      </c>
    </row>
    <row r="215" spans="2:13" x14ac:dyDescent="0.25">
      <c r="B215" s="3">
        <v>10672</v>
      </c>
      <c r="C215" s="4">
        <v>44916</v>
      </c>
      <c r="D215" t="s">
        <v>9</v>
      </c>
      <c r="E215" s="3">
        <v>3.49</v>
      </c>
      <c r="F215" s="20">
        <v>631</v>
      </c>
      <c r="G215" s="3">
        <v>0.88</v>
      </c>
      <c r="H215" s="6" t="e" vm="13">
        <v>#VALUE!</v>
      </c>
      <c r="I215" t="e" cm="1" vm="2">
        <f t="array" ref="I215">_FV(H215,"Country/region",TRUE)</f>
        <v>#VALUE!</v>
      </c>
      <c r="J215" t="s">
        <v>18</v>
      </c>
      <c r="K215" t="s">
        <v>37</v>
      </c>
      <c r="L215" t="s">
        <v>35</v>
      </c>
      <c r="M215">
        <f>Table1[[#This Row],[Price]]*Table1[[#This Row],[Quantity]]</f>
        <v>2202.19</v>
      </c>
    </row>
    <row r="216" spans="2:13" x14ac:dyDescent="0.25">
      <c r="B216" s="3">
        <v>10673</v>
      </c>
      <c r="C216" s="4">
        <v>44916</v>
      </c>
      <c r="D216" t="s">
        <v>14</v>
      </c>
      <c r="E216" s="3">
        <v>2.95</v>
      </c>
      <c r="F216" s="20">
        <v>746</v>
      </c>
      <c r="G216" s="3">
        <v>0.47</v>
      </c>
      <c r="H216" s="6" t="e" vm="13">
        <v>#VALUE!</v>
      </c>
      <c r="I216" t="e" cm="1" vm="2">
        <f t="array" ref="I216">_FV(H216,"Country/region",TRUE)</f>
        <v>#VALUE!</v>
      </c>
      <c r="J216" t="s">
        <v>18</v>
      </c>
      <c r="K216" t="s">
        <v>37</v>
      </c>
      <c r="L216" t="s">
        <v>35</v>
      </c>
      <c r="M216">
        <f>Table1[[#This Row],[Price]]*Table1[[#This Row],[Quantity]]</f>
        <v>2200.7000000000003</v>
      </c>
    </row>
    <row r="217" spans="2:13" x14ac:dyDescent="0.25">
      <c r="B217" s="3">
        <v>10674</v>
      </c>
      <c r="C217" s="4">
        <v>44916</v>
      </c>
      <c r="D217" t="s">
        <v>17</v>
      </c>
      <c r="E217" s="3">
        <v>4.99</v>
      </c>
      <c r="F217" s="20">
        <v>201</v>
      </c>
      <c r="G217" s="3">
        <v>2.25</v>
      </c>
      <c r="H217" s="6" t="e" vm="13">
        <v>#VALUE!</v>
      </c>
      <c r="I217" t="e" cm="1" vm="2">
        <f t="array" ref="I217">_FV(H217,"Country/region",TRUE)</f>
        <v>#VALUE!</v>
      </c>
      <c r="J217" t="s">
        <v>18</v>
      </c>
      <c r="K217" t="s">
        <v>37</v>
      </c>
      <c r="L217" t="s">
        <v>35</v>
      </c>
      <c r="M217">
        <f>Table1[[#This Row],[Price]]*Table1[[#This Row],[Quantity]]</f>
        <v>1002.99</v>
      </c>
    </row>
    <row r="218" spans="2:13" x14ac:dyDescent="0.25">
      <c r="B218" s="3">
        <v>10675</v>
      </c>
      <c r="C218" s="4">
        <v>44917</v>
      </c>
      <c r="D218" t="s">
        <v>21</v>
      </c>
      <c r="E218" s="3">
        <v>12.99</v>
      </c>
      <c r="F218" s="20">
        <v>678</v>
      </c>
      <c r="G218" s="3">
        <v>4.32</v>
      </c>
      <c r="H218" s="6" t="e" vm="13">
        <v>#VALUE!</v>
      </c>
      <c r="I218" t="e" cm="1" vm="2">
        <f t="array" ref="I218">_FV(H218,"Country/region",TRUE)</f>
        <v>#VALUE!</v>
      </c>
      <c r="J218" t="s">
        <v>18</v>
      </c>
      <c r="K218" t="s">
        <v>37</v>
      </c>
      <c r="L218" t="s">
        <v>35</v>
      </c>
      <c r="M218">
        <f>Table1[[#This Row],[Price]]*Table1[[#This Row],[Quantity]]</f>
        <v>8807.2199999999993</v>
      </c>
    </row>
    <row r="219" spans="2:13" x14ac:dyDescent="0.25">
      <c r="B219" s="3">
        <v>10676</v>
      </c>
      <c r="C219" s="4">
        <v>44917</v>
      </c>
      <c r="D219" t="s">
        <v>25</v>
      </c>
      <c r="E219" s="3">
        <v>9.9499999999999993</v>
      </c>
      <c r="F219" s="20">
        <v>242</v>
      </c>
      <c r="G219" s="3">
        <v>2.85</v>
      </c>
      <c r="H219" s="6" t="e" vm="13">
        <v>#VALUE!</v>
      </c>
      <c r="I219" t="e" cm="1" vm="2">
        <f t="array" ref="I219">_FV(H219,"Country/region",TRUE)</f>
        <v>#VALUE!</v>
      </c>
      <c r="J219" t="s">
        <v>18</v>
      </c>
      <c r="K219" t="s">
        <v>37</v>
      </c>
      <c r="L219" t="s">
        <v>35</v>
      </c>
      <c r="M219">
        <f>Table1[[#This Row],[Price]]*Table1[[#This Row],[Quantity]]</f>
        <v>2407.8999999999996</v>
      </c>
    </row>
    <row r="220" spans="2:13" x14ac:dyDescent="0.25">
      <c r="B220" s="3">
        <v>10677</v>
      </c>
      <c r="C220" s="4">
        <v>44917</v>
      </c>
      <c r="D220" t="s">
        <v>9</v>
      </c>
      <c r="E220" s="3">
        <v>3.49</v>
      </c>
      <c r="F220" s="20">
        <v>631</v>
      </c>
      <c r="G220" s="3">
        <v>0.88</v>
      </c>
      <c r="H220" s="6" t="e" vm="13">
        <v>#VALUE!</v>
      </c>
      <c r="I220" t="e" cm="1" vm="2">
        <f t="array" ref="I220">_FV(H220,"Country/region",TRUE)</f>
        <v>#VALUE!</v>
      </c>
      <c r="J220" t="s">
        <v>18</v>
      </c>
      <c r="K220" t="s">
        <v>37</v>
      </c>
      <c r="L220" t="s">
        <v>35</v>
      </c>
      <c r="M220">
        <f>Table1[[#This Row],[Price]]*Table1[[#This Row],[Quantity]]</f>
        <v>2202.19</v>
      </c>
    </row>
    <row r="221" spans="2:13" x14ac:dyDescent="0.25">
      <c r="B221" s="3">
        <v>10678</v>
      </c>
      <c r="C221" s="4">
        <v>44917</v>
      </c>
      <c r="D221" t="s">
        <v>14</v>
      </c>
      <c r="E221" s="3">
        <v>2.95</v>
      </c>
      <c r="F221" s="20">
        <v>746</v>
      </c>
      <c r="G221" s="3">
        <v>0.47</v>
      </c>
      <c r="H221" s="6" t="e" vm="13">
        <v>#VALUE!</v>
      </c>
      <c r="I221" t="e" cm="1" vm="2">
        <f t="array" ref="I221">_FV(H221,"Country/region",TRUE)</f>
        <v>#VALUE!</v>
      </c>
      <c r="J221" t="s">
        <v>18</v>
      </c>
      <c r="K221" t="s">
        <v>37</v>
      </c>
      <c r="L221" t="s">
        <v>35</v>
      </c>
      <c r="M221">
        <f>Table1[[#This Row],[Price]]*Table1[[#This Row],[Quantity]]</f>
        <v>2200.7000000000003</v>
      </c>
    </row>
    <row r="222" spans="2:13" x14ac:dyDescent="0.25">
      <c r="B222" s="3">
        <v>10679</v>
      </c>
      <c r="C222" s="4">
        <v>44917</v>
      </c>
      <c r="D222" t="s">
        <v>17</v>
      </c>
      <c r="E222" s="3">
        <v>4.99</v>
      </c>
      <c r="F222" s="20">
        <v>201</v>
      </c>
      <c r="G222" s="3">
        <v>2.25</v>
      </c>
      <c r="H222" s="6" t="e" vm="13">
        <v>#VALUE!</v>
      </c>
      <c r="I222" t="e" cm="1" vm="2">
        <f t="array" ref="I222">_FV(H222,"Country/region",TRUE)</f>
        <v>#VALUE!</v>
      </c>
      <c r="J222" t="s">
        <v>18</v>
      </c>
      <c r="K222" t="s">
        <v>37</v>
      </c>
      <c r="L222" t="s">
        <v>35</v>
      </c>
      <c r="M222">
        <f>Table1[[#This Row],[Price]]*Table1[[#This Row],[Quantity]]</f>
        <v>1002.99</v>
      </c>
    </row>
    <row r="223" spans="2:13" x14ac:dyDescent="0.25">
      <c r="B223" s="3">
        <v>10680</v>
      </c>
      <c r="C223" s="4">
        <v>44918</v>
      </c>
      <c r="D223" t="s">
        <v>21</v>
      </c>
      <c r="E223" s="3">
        <v>12.99</v>
      </c>
      <c r="F223" s="20">
        <v>647</v>
      </c>
      <c r="G223" s="3">
        <v>4.32</v>
      </c>
      <c r="H223" s="6" t="e" vm="13">
        <v>#VALUE!</v>
      </c>
      <c r="I223" t="e" cm="1" vm="2">
        <f t="array" ref="I223">_FV(H223,"Country/region",TRUE)</f>
        <v>#VALUE!</v>
      </c>
      <c r="J223" t="s">
        <v>18</v>
      </c>
      <c r="K223" t="s">
        <v>37</v>
      </c>
      <c r="L223" t="s">
        <v>35</v>
      </c>
      <c r="M223">
        <f>Table1[[#This Row],[Price]]*Table1[[#This Row],[Quantity]]</f>
        <v>8404.5300000000007</v>
      </c>
    </row>
    <row r="224" spans="2:13" x14ac:dyDescent="0.25">
      <c r="B224" s="3">
        <v>10681</v>
      </c>
      <c r="C224" s="4">
        <v>44918</v>
      </c>
      <c r="D224" t="s">
        <v>25</v>
      </c>
      <c r="E224" s="3">
        <v>9.9499999999999993</v>
      </c>
      <c r="F224" s="20">
        <v>242</v>
      </c>
      <c r="G224" s="3">
        <v>2.85</v>
      </c>
      <c r="H224" s="6" t="e" vm="13">
        <v>#VALUE!</v>
      </c>
      <c r="I224" t="e" cm="1" vm="2">
        <f t="array" ref="I224">_FV(H224,"Country/region",TRUE)</f>
        <v>#VALUE!</v>
      </c>
      <c r="J224" t="s">
        <v>18</v>
      </c>
      <c r="K224" t="s">
        <v>37</v>
      </c>
      <c r="L224" t="s">
        <v>35</v>
      </c>
      <c r="M224">
        <f>Table1[[#This Row],[Price]]*Table1[[#This Row],[Quantity]]</f>
        <v>2407.8999999999996</v>
      </c>
    </row>
    <row r="225" spans="2:13" x14ac:dyDescent="0.25">
      <c r="B225" s="3">
        <v>10682</v>
      </c>
      <c r="C225" s="4">
        <v>44918</v>
      </c>
      <c r="D225" t="s">
        <v>9</v>
      </c>
      <c r="E225" s="3">
        <v>3.49</v>
      </c>
      <c r="F225" s="20">
        <v>631</v>
      </c>
      <c r="G225" s="3">
        <v>0.88</v>
      </c>
      <c r="H225" s="6" t="e" vm="13">
        <v>#VALUE!</v>
      </c>
      <c r="I225" t="e" cm="1" vm="2">
        <f t="array" ref="I225">_FV(H225,"Country/region",TRUE)</f>
        <v>#VALUE!</v>
      </c>
      <c r="J225" t="s">
        <v>18</v>
      </c>
      <c r="K225" t="s">
        <v>37</v>
      </c>
      <c r="L225" t="s">
        <v>35</v>
      </c>
      <c r="M225">
        <f>Table1[[#This Row],[Price]]*Table1[[#This Row],[Quantity]]</f>
        <v>2202.19</v>
      </c>
    </row>
    <row r="226" spans="2:13" x14ac:dyDescent="0.25">
      <c r="B226" s="3">
        <v>10683</v>
      </c>
      <c r="C226" s="4">
        <v>44918</v>
      </c>
      <c r="D226" t="s">
        <v>14</v>
      </c>
      <c r="E226" s="3">
        <v>2.95</v>
      </c>
      <c r="F226" s="20">
        <v>678</v>
      </c>
      <c r="G226" s="3">
        <v>0.47</v>
      </c>
      <c r="H226" s="6" t="e" vm="13">
        <v>#VALUE!</v>
      </c>
      <c r="I226" t="e" cm="1" vm="2">
        <f t="array" ref="I226">_FV(H226,"Country/region",TRUE)</f>
        <v>#VALUE!</v>
      </c>
      <c r="J226" t="s">
        <v>18</v>
      </c>
      <c r="K226" t="s">
        <v>37</v>
      </c>
      <c r="L226" t="s">
        <v>35</v>
      </c>
      <c r="M226">
        <f>Table1[[#This Row],[Price]]*Table1[[#This Row],[Quantity]]</f>
        <v>2000.1000000000001</v>
      </c>
    </row>
    <row r="227" spans="2:13" x14ac:dyDescent="0.25">
      <c r="B227" s="3">
        <v>10684</v>
      </c>
      <c r="C227" s="4">
        <v>44918</v>
      </c>
      <c r="D227" t="s">
        <v>17</v>
      </c>
      <c r="E227" s="3">
        <v>4.99</v>
      </c>
      <c r="F227" s="20">
        <v>201</v>
      </c>
      <c r="G227" s="3">
        <v>2.25</v>
      </c>
      <c r="H227" s="6" t="e" vm="13">
        <v>#VALUE!</v>
      </c>
      <c r="I227" t="e" cm="1" vm="2">
        <f t="array" ref="I227">_FV(H227,"Country/region",TRUE)</f>
        <v>#VALUE!</v>
      </c>
      <c r="J227" t="s">
        <v>18</v>
      </c>
      <c r="K227" t="s">
        <v>37</v>
      </c>
      <c r="L227" t="s">
        <v>35</v>
      </c>
      <c r="M227">
        <f>Table1[[#This Row],[Price]]*Table1[[#This Row],[Quantity]]</f>
        <v>1002.99</v>
      </c>
    </row>
    <row r="228" spans="2:13" x14ac:dyDescent="0.25">
      <c r="B228" s="3">
        <v>10685</v>
      </c>
      <c r="C228" s="4">
        <v>44919</v>
      </c>
      <c r="D228" t="s">
        <v>21</v>
      </c>
      <c r="E228" s="3">
        <v>12.99</v>
      </c>
      <c r="F228" s="20">
        <v>678</v>
      </c>
      <c r="G228" s="3">
        <v>4.32</v>
      </c>
      <c r="H228" s="6" t="e" vm="13">
        <v>#VALUE!</v>
      </c>
      <c r="I228" t="e" cm="1" vm="2">
        <f t="array" ref="I228">_FV(H228,"Country/region",TRUE)</f>
        <v>#VALUE!</v>
      </c>
      <c r="J228" t="s">
        <v>18</v>
      </c>
      <c r="K228" t="s">
        <v>37</v>
      </c>
      <c r="L228" t="s">
        <v>35</v>
      </c>
      <c r="M228">
        <f>Table1[[#This Row],[Price]]*Table1[[#This Row],[Quantity]]</f>
        <v>8807.2199999999993</v>
      </c>
    </row>
    <row r="229" spans="2:13" x14ac:dyDescent="0.25">
      <c r="B229" s="3">
        <v>10686</v>
      </c>
      <c r="C229" s="4">
        <v>44919</v>
      </c>
      <c r="D229" t="s">
        <v>25</v>
      </c>
      <c r="E229" s="3">
        <v>9.9499999999999993</v>
      </c>
      <c r="F229" s="20">
        <v>242</v>
      </c>
      <c r="G229" s="3">
        <v>2.85</v>
      </c>
      <c r="H229" s="6" t="e" vm="13">
        <v>#VALUE!</v>
      </c>
      <c r="I229" t="e" cm="1" vm="2">
        <f t="array" ref="I229">_FV(H229,"Country/region",TRUE)</f>
        <v>#VALUE!</v>
      </c>
      <c r="J229" t="s">
        <v>18</v>
      </c>
      <c r="K229" t="s">
        <v>37</v>
      </c>
      <c r="L229" t="s">
        <v>35</v>
      </c>
      <c r="M229">
        <f>Table1[[#This Row],[Price]]*Table1[[#This Row],[Quantity]]</f>
        <v>2407.8999999999996</v>
      </c>
    </row>
    <row r="230" spans="2:13" x14ac:dyDescent="0.25">
      <c r="B230" s="3">
        <v>10687</v>
      </c>
      <c r="C230" s="4">
        <v>44919</v>
      </c>
      <c r="D230" t="s">
        <v>9</v>
      </c>
      <c r="E230" s="3">
        <v>3.49</v>
      </c>
      <c r="F230" s="20">
        <v>631</v>
      </c>
      <c r="G230" s="3">
        <v>0.88</v>
      </c>
      <c r="H230" t="e" vm="14">
        <v>#VALUE!</v>
      </c>
      <c r="I230" t="e" cm="1" vm="8">
        <f t="array" ref="I230">_FV(H230,"Country/region",TRUE)</f>
        <v>#VALUE!</v>
      </c>
      <c r="J230" t="s">
        <v>18</v>
      </c>
      <c r="K230" t="s">
        <v>37</v>
      </c>
      <c r="L230" t="s">
        <v>23</v>
      </c>
      <c r="M230">
        <f>Table1[[#This Row],[Price]]*Table1[[#This Row],[Quantity]]</f>
        <v>2202.19</v>
      </c>
    </row>
    <row r="231" spans="2:13" x14ac:dyDescent="0.25">
      <c r="B231" s="3">
        <v>10688</v>
      </c>
      <c r="C231" s="4">
        <v>44919</v>
      </c>
      <c r="D231" t="s">
        <v>14</v>
      </c>
      <c r="E231" s="3">
        <v>2.95</v>
      </c>
      <c r="F231" s="20">
        <v>678</v>
      </c>
      <c r="G231" s="3">
        <v>0.47</v>
      </c>
      <c r="H231" t="e" vm="14">
        <v>#VALUE!</v>
      </c>
      <c r="I231" t="e" cm="1" vm="8">
        <f t="array" ref="I231">_FV(H231,"Country/region",TRUE)</f>
        <v>#VALUE!</v>
      </c>
      <c r="J231" t="s">
        <v>18</v>
      </c>
      <c r="K231" t="s">
        <v>37</v>
      </c>
      <c r="L231" t="s">
        <v>23</v>
      </c>
      <c r="M231">
        <f>Table1[[#This Row],[Price]]*Table1[[#This Row],[Quantity]]</f>
        <v>2000.1000000000001</v>
      </c>
    </row>
    <row r="232" spans="2:13" x14ac:dyDescent="0.25">
      <c r="B232" s="3">
        <v>10689</v>
      </c>
      <c r="C232" s="4">
        <v>44919</v>
      </c>
      <c r="D232" t="s">
        <v>17</v>
      </c>
      <c r="E232" s="3">
        <v>4.99</v>
      </c>
      <c r="F232" s="20">
        <v>201</v>
      </c>
      <c r="G232" s="3">
        <v>2.25</v>
      </c>
      <c r="H232" t="e" vm="14">
        <v>#VALUE!</v>
      </c>
      <c r="I232" t="e" cm="1" vm="8">
        <f t="array" ref="I232">_FV(H232,"Country/region",TRUE)</f>
        <v>#VALUE!</v>
      </c>
      <c r="J232" t="s">
        <v>18</v>
      </c>
      <c r="K232" t="s">
        <v>37</v>
      </c>
      <c r="L232" t="s">
        <v>23</v>
      </c>
      <c r="M232">
        <f>Table1[[#This Row],[Price]]*Table1[[#This Row],[Quantity]]</f>
        <v>1002.99</v>
      </c>
    </row>
    <row r="233" spans="2:13" x14ac:dyDescent="0.25">
      <c r="B233" s="3">
        <v>10690</v>
      </c>
      <c r="C233" s="4">
        <v>44920</v>
      </c>
      <c r="D233" t="s">
        <v>21</v>
      </c>
      <c r="E233" s="3">
        <v>12.99</v>
      </c>
      <c r="F233" s="20">
        <v>678</v>
      </c>
      <c r="G233" s="3">
        <v>4.32</v>
      </c>
      <c r="H233" t="e" vm="14">
        <v>#VALUE!</v>
      </c>
      <c r="I233" t="e" cm="1" vm="8">
        <f t="array" ref="I233">_FV(H233,"Country/region",TRUE)</f>
        <v>#VALUE!</v>
      </c>
      <c r="J233" t="s">
        <v>18</v>
      </c>
      <c r="K233" t="s">
        <v>37</v>
      </c>
      <c r="L233" t="s">
        <v>23</v>
      </c>
      <c r="M233">
        <f>Table1[[#This Row],[Price]]*Table1[[#This Row],[Quantity]]</f>
        <v>8807.2199999999993</v>
      </c>
    </row>
    <row r="234" spans="2:13" x14ac:dyDescent="0.25">
      <c r="B234" s="3">
        <v>10691</v>
      </c>
      <c r="C234" s="4">
        <v>44920</v>
      </c>
      <c r="D234" t="s">
        <v>25</v>
      </c>
      <c r="E234" s="3">
        <v>9.9499999999999993</v>
      </c>
      <c r="F234" s="20">
        <v>262</v>
      </c>
      <c r="G234" s="3">
        <v>2.85</v>
      </c>
      <c r="H234" t="e" vm="14">
        <v>#VALUE!</v>
      </c>
      <c r="I234" t="e" cm="1" vm="8">
        <f t="array" ref="I234">_FV(H234,"Country/region",TRUE)</f>
        <v>#VALUE!</v>
      </c>
      <c r="J234" t="s">
        <v>18</v>
      </c>
      <c r="K234" t="s">
        <v>37</v>
      </c>
      <c r="L234" t="s">
        <v>23</v>
      </c>
      <c r="M234">
        <f>Table1[[#This Row],[Price]]*Table1[[#This Row],[Quantity]]</f>
        <v>2606.8999999999996</v>
      </c>
    </row>
    <row r="235" spans="2:13" x14ac:dyDescent="0.25">
      <c r="B235" s="3">
        <v>10692</v>
      </c>
      <c r="C235" s="4">
        <v>44920</v>
      </c>
      <c r="D235" t="s">
        <v>9</v>
      </c>
      <c r="E235" s="3">
        <v>3.49</v>
      </c>
      <c r="F235" s="20">
        <v>631</v>
      </c>
      <c r="G235" s="3">
        <v>0.88</v>
      </c>
      <c r="H235" t="e" vm="14">
        <v>#VALUE!</v>
      </c>
      <c r="I235" t="e" cm="1" vm="8">
        <f t="array" ref="I235">_FV(H235,"Country/region",TRUE)</f>
        <v>#VALUE!</v>
      </c>
      <c r="J235" t="s">
        <v>18</v>
      </c>
      <c r="K235" t="s">
        <v>37</v>
      </c>
      <c r="L235" t="s">
        <v>23</v>
      </c>
      <c r="M235">
        <f>Table1[[#This Row],[Price]]*Table1[[#This Row],[Quantity]]</f>
        <v>2202.19</v>
      </c>
    </row>
    <row r="236" spans="2:13" x14ac:dyDescent="0.25">
      <c r="B236" s="3">
        <v>10693</v>
      </c>
      <c r="C236" s="4">
        <v>44920</v>
      </c>
      <c r="D236" t="s">
        <v>14</v>
      </c>
      <c r="E236" s="3">
        <v>2.95</v>
      </c>
      <c r="F236" s="20">
        <v>678</v>
      </c>
      <c r="G236" s="3">
        <v>0.47</v>
      </c>
      <c r="H236" t="e" vm="14">
        <v>#VALUE!</v>
      </c>
      <c r="I236" t="e" cm="1" vm="8">
        <f t="array" ref="I236">_FV(H236,"Country/region",TRUE)</f>
        <v>#VALUE!</v>
      </c>
      <c r="J236" t="s">
        <v>18</v>
      </c>
      <c r="K236" t="s">
        <v>37</v>
      </c>
      <c r="L236" t="s">
        <v>23</v>
      </c>
      <c r="M236">
        <f>Table1[[#This Row],[Price]]*Table1[[#This Row],[Quantity]]</f>
        <v>2000.1000000000001</v>
      </c>
    </row>
    <row r="237" spans="2:13" x14ac:dyDescent="0.25">
      <c r="B237" s="3">
        <v>10694</v>
      </c>
      <c r="C237" s="4">
        <v>44920</v>
      </c>
      <c r="D237" t="s">
        <v>17</v>
      </c>
      <c r="E237" s="3">
        <v>4.99</v>
      </c>
      <c r="F237" s="20">
        <v>201</v>
      </c>
      <c r="G237" s="3">
        <v>2.25</v>
      </c>
      <c r="H237" t="e" vm="14">
        <v>#VALUE!</v>
      </c>
      <c r="I237" t="e" cm="1" vm="8">
        <f t="array" ref="I237">_FV(H237,"Country/region",TRUE)</f>
        <v>#VALUE!</v>
      </c>
      <c r="J237" t="s">
        <v>18</v>
      </c>
      <c r="K237" t="s">
        <v>37</v>
      </c>
      <c r="L237" t="s">
        <v>23</v>
      </c>
      <c r="M237">
        <f>Table1[[#This Row],[Price]]*Table1[[#This Row],[Quantity]]</f>
        <v>1002.99</v>
      </c>
    </row>
    <row r="238" spans="2:13" x14ac:dyDescent="0.25">
      <c r="B238" s="3">
        <v>10695</v>
      </c>
      <c r="C238" s="4">
        <v>44921</v>
      </c>
      <c r="D238" t="s">
        <v>21</v>
      </c>
      <c r="E238" s="3">
        <v>12.99</v>
      </c>
      <c r="F238" s="20">
        <v>693</v>
      </c>
      <c r="G238" s="3">
        <v>4.32</v>
      </c>
      <c r="H238" t="e" vm="14">
        <v>#VALUE!</v>
      </c>
      <c r="I238" t="e" cm="1" vm="8">
        <f t="array" ref="I238">_FV(H238,"Country/region",TRUE)</f>
        <v>#VALUE!</v>
      </c>
      <c r="J238" t="s">
        <v>18</v>
      </c>
      <c r="K238" t="s">
        <v>37</v>
      </c>
      <c r="L238" t="s">
        <v>23</v>
      </c>
      <c r="M238">
        <f>Table1[[#This Row],[Price]]*Table1[[#This Row],[Quantity]]</f>
        <v>9002.07</v>
      </c>
    </row>
    <row r="239" spans="2:13" x14ac:dyDescent="0.25">
      <c r="B239" s="3">
        <v>10696</v>
      </c>
      <c r="C239" s="4">
        <v>44921</v>
      </c>
      <c r="D239" t="s">
        <v>25</v>
      </c>
      <c r="E239" s="3">
        <v>9.9499999999999993</v>
      </c>
      <c r="F239" s="20">
        <v>282</v>
      </c>
      <c r="G239" s="3">
        <v>2.85</v>
      </c>
      <c r="H239" t="e" vm="14">
        <v>#VALUE!</v>
      </c>
      <c r="I239" t="e" cm="1" vm="8">
        <f t="array" ref="I239">_FV(H239,"Country/region",TRUE)</f>
        <v>#VALUE!</v>
      </c>
      <c r="J239" t="s">
        <v>18</v>
      </c>
      <c r="K239" t="s">
        <v>37</v>
      </c>
      <c r="L239" t="s">
        <v>23</v>
      </c>
      <c r="M239">
        <f>Table1[[#This Row],[Price]]*Table1[[#This Row],[Quantity]]</f>
        <v>2805.8999999999996</v>
      </c>
    </row>
    <row r="240" spans="2:13" x14ac:dyDescent="0.25">
      <c r="B240" s="3">
        <v>10697</v>
      </c>
      <c r="C240" s="4">
        <v>44921</v>
      </c>
      <c r="D240" t="s">
        <v>9</v>
      </c>
      <c r="E240" s="3">
        <v>3.49</v>
      </c>
      <c r="F240" s="20">
        <v>631</v>
      </c>
      <c r="G240" s="3">
        <v>0.88</v>
      </c>
      <c r="H240" t="e" vm="14">
        <v>#VALUE!</v>
      </c>
      <c r="I240" t="e" cm="1" vm="8">
        <f t="array" ref="I240">_FV(H240,"Country/region",TRUE)</f>
        <v>#VALUE!</v>
      </c>
      <c r="J240" t="s">
        <v>18</v>
      </c>
      <c r="K240" t="s">
        <v>37</v>
      </c>
      <c r="L240" t="s">
        <v>23</v>
      </c>
      <c r="M240">
        <f>Table1[[#This Row],[Price]]*Table1[[#This Row],[Quantity]]</f>
        <v>2202.19</v>
      </c>
    </row>
    <row r="241" spans="2:13" x14ac:dyDescent="0.25">
      <c r="B241" s="3">
        <v>10698</v>
      </c>
      <c r="C241" s="4">
        <v>44921</v>
      </c>
      <c r="D241" t="s">
        <v>14</v>
      </c>
      <c r="E241" s="3">
        <v>2.95</v>
      </c>
      <c r="F241" s="20">
        <v>678</v>
      </c>
      <c r="G241" s="3">
        <v>0.47</v>
      </c>
      <c r="H241" t="e" vm="14">
        <v>#VALUE!</v>
      </c>
      <c r="I241" t="e" cm="1" vm="8">
        <f t="array" ref="I241">_FV(H241,"Country/region",TRUE)</f>
        <v>#VALUE!</v>
      </c>
      <c r="J241" t="s">
        <v>18</v>
      </c>
      <c r="K241" t="s">
        <v>37</v>
      </c>
      <c r="L241" t="s">
        <v>23</v>
      </c>
      <c r="M241">
        <f>Table1[[#This Row],[Price]]*Table1[[#This Row],[Quantity]]</f>
        <v>2000.1000000000001</v>
      </c>
    </row>
    <row r="242" spans="2:13" x14ac:dyDescent="0.25">
      <c r="B242" s="3">
        <v>10699</v>
      </c>
      <c r="C242" s="4">
        <v>44921</v>
      </c>
      <c r="D242" t="s">
        <v>17</v>
      </c>
      <c r="E242" s="3">
        <v>4.99</v>
      </c>
      <c r="F242" s="20">
        <v>201</v>
      </c>
      <c r="G242" s="3">
        <v>2.25</v>
      </c>
      <c r="H242" t="e" vm="14">
        <v>#VALUE!</v>
      </c>
      <c r="I242" t="e" cm="1" vm="8">
        <f t="array" ref="I242">_FV(H242,"Country/region",TRUE)</f>
        <v>#VALUE!</v>
      </c>
      <c r="J242" t="s">
        <v>18</v>
      </c>
      <c r="K242" t="s">
        <v>37</v>
      </c>
      <c r="L242" t="s">
        <v>23</v>
      </c>
      <c r="M242">
        <f>Table1[[#This Row],[Price]]*Table1[[#This Row],[Quantity]]</f>
        <v>1002.99</v>
      </c>
    </row>
    <row r="243" spans="2:13" x14ac:dyDescent="0.25">
      <c r="B243" s="3">
        <v>10700</v>
      </c>
      <c r="C243" s="4">
        <v>44922</v>
      </c>
      <c r="D243" t="s">
        <v>21</v>
      </c>
      <c r="E243" s="3">
        <v>12.99</v>
      </c>
      <c r="F243" s="20">
        <v>693</v>
      </c>
      <c r="G243" s="3">
        <v>4.32</v>
      </c>
      <c r="H243" t="e" vm="14">
        <v>#VALUE!</v>
      </c>
      <c r="I243" t="e" cm="1" vm="8">
        <f t="array" ref="I243">_FV(H243,"Country/region",TRUE)</f>
        <v>#VALUE!</v>
      </c>
      <c r="J243" t="s">
        <v>18</v>
      </c>
      <c r="K243" t="s">
        <v>37</v>
      </c>
      <c r="L243" t="s">
        <v>23</v>
      </c>
      <c r="M243">
        <f>Table1[[#This Row],[Price]]*Table1[[#This Row],[Quantity]]</f>
        <v>9002.07</v>
      </c>
    </row>
    <row r="244" spans="2:13" x14ac:dyDescent="0.25">
      <c r="B244" s="3">
        <v>10701</v>
      </c>
      <c r="C244" s="4">
        <v>44922</v>
      </c>
      <c r="D244" t="s">
        <v>25</v>
      </c>
      <c r="E244" s="3">
        <v>9.9499999999999993</v>
      </c>
      <c r="F244" s="20">
        <v>282</v>
      </c>
      <c r="G244" s="3">
        <v>2.85</v>
      </c>
      <c r="H244" t="e" vm="14">
        <v>#VALUE!</v>
      </c>
      <c r="I244" t="e" cm="1" vm="8">
        <f t="array" ref="I244">_FV(H244,"Country/region",TRUE)</f>
        <v>#VALUE!</v>
      </c>
      <c r="J244" t="s">
        <v>18</v>
      </c>
      <c r="K244" t="s">
        <v>37</v>
      </c>
      <c r="L244" t="s">
        <v>23</v>
      </c>
      <c r="M244">
        <f>Table1[[#This Row],[Price]]*Table1[[#This Row],[Quantity]]</f>
        <v>2805.8999999999996</v>
      </c>
    </row>
    <row r="245" spans="2:13" x14ac:dyDescent="0.25">
      <c r="B245" s="3">
        <v>10702</v>
      </c>
      <c r="C245" s="4">
        <v>44922</v>
      </c>
      <c r="D245" t="s">
        <v>9</v>
      </c>
      <c r="E245" s="3">
        <v>3.49</v>
      </c>
      <c r="F245" s="20">
        <v>631</v>
      </c>
      <c r="G245" s="3">
        <v>0.88</v>
      </c>
      <c r="H245" t="e" vm="14">
        <v>#VALUE!</v>
      </c>
      <c r="I245" t="e" cm="1" vm="8">
        <f t="array" ref="I245">_FV(H245,"Country/region",TRUE)</f>
        <v>#VALUE!</v>
      </c>
      <c r="J245" t="s">
        <v>18</v>
      </c>
      <c r="K245" t="s">
        <v>37</v>
      </c>
      <c r="L245" t="s">
        <v>23</v>
      </c>
      <c r="M245">
        <f>Table1[[#This Row],[Price]]*Table1[[#This Row],[Quantity]]</f>
        <v>2202.19</v>
      </c>
    </row>
    <row r="246" spans="2:13" x14ac:dyDescent="0.25">
      <c r="B246" s="3">
        <v>10703</v>
      </c>
      <c r="C246" s="4">
        <v>44922</v>
      </c>
      <c r="D246" t="s">
        <v>14</v>
      </c>
      <c r="E246" s="3">
        <v>2.95</v>
      </c>
      <c r="F246" s="20">
        <v>678</v>
      </c>
      <c r="G246" s="3">
        <v>0.47</v>
      </c>
      <c r="H246" t="e" vm="14">
        <v>#VALUE!</v>
      </c>
      <c r="I246" t="e" cm="1" vm="8">
        <f t="array" ref="I246">_FV(H246,"Country/region",TRUE)</f>
        <v>#VALUE!</v>
      </c>
      <c r="J246" t="s">
        <v>18</v>
      </c>
      <c r="K246" t="s">
        <v>11</v>
      </c>
      <c r="L246" t="s">
        <v>23</v>
      </c>
      <c r="M246">
        <f>Table1[[#This Row],[Price]]*Table1[[#This Row],[Quantity]]</f>
        <v>2000.1000000000001</v>
      </c>
    </row>
    <row r="247" spans="2:13" x14ac:dyDescent="0.25">
      <c r="B247" s="3">
        <v>10704</v>
      </c>
      <c r="C247" s="4">
        <v>44922</v>
      </c>
      <c r="D247" t="s">
        <v>17</v>
      </c>
      <c r="E247" s="3">
        <v>4.99</v>
      </c>
      <c r="F247" s="20">
        <v>201</v>
      </c>
      <c r="G247" s="3">
        <v>2.25</v>
      </c>
      <c r="H247" t="e" vm="14">
        <v>#VALUE!</v>
      </c>
      <c r="I247" t="e" cm="1" vm="8">
        <f t="array" ref="I247">_FV(H247,"Country/region",TRUE)</f>
        <v>#VALUE!</v>
      </c>
      <c r="J247" t="s">
        <v>36</v>
      </c>
      <c r="K247" t="s">
        <v>11</v>
      </c>
      <c r="L247" t="s">
        <v>23</v>
      </c>
      <c r="M247">
        <f>Table1[[#This Row],[Price]]*Table1[[#This Row],[Quantity]]</f>
        <v>1002.99</v>
      </c>
    </row>
    <row r="248" spans="2:13" x14ac:dyDescent="0.25">
      <c r="B248" s="3">
        <v>10705</v>
      </c>
      <c r="C248" s="4">
        <v>44923</v>
      </c>
      <c r="D248" t="s">
        <v>21</v>
      </c>
      <c r="E248" s="3">
        <v>12.99</v>
      </c>
      <c r="F248" s="20">
        <v>724</v>
      </c>
      <c r="G248" s="3">
        <v>4.32</v>
      </c>
      <c r="H248" t="e" vm="14">
        <v>#VALUE!</v>
      </c>
      <c r="I248" t="e" cm="1" vm="8">
        <f t="array" ref="I248">_FV(H248,"Country/region",TRUE)</f>
        <v>#VALUE!</v>
      </c>
      <c r="J248" t="s">
        <v>36</v>
      </c>
      <c r="K248" t="s">
        <v>11</v>
      </c>
      <c r="L248" t="s">
        <v>23</v>
      </c>
      <c r="M248">
        <f>Table1[[#This Row],[Price]]*Table1[[#This Row],[Quantity]]</f>
        <v>9404.76</v>
      </c>
    </row>
    <row r="249" spans="2:13" x14ac:dyDescent="0.25">
      <c r="B249" s="3">
        <v>10706</v>
      </c>
      <c r="C249" s="4">
        <v>44923</v>
      </c>
      <c r="D249" t="s">
        <v>25</v>
      </c>
      <c r="E249" s="3">
        <v>9.9499999999999993</v>
      </c>
      <c r="F249" s="20">
        <v>302</v>
      </c>
      <c r="G249" s="3">
        <v>2.85</v>
      </c>
      <c r="H249" t="e" vm="14">
        <v>#VALUE!</v>
      </c>
      <c r="I249" t="e" cm="1" vm="8">
        <f t="array" ref="I249">_FV(H249,"Country/region",TRUE)</f>
        <v>#VALUE!</v>
      </c>
      <c r="J249" t="s">
        <v>36</v>
      </c>
      <c r="K249" t="s">
        <v>11</v>
      </c>
      <c r="L249" t="s">
        <v>23</v>
      </c>
      <c r="M249">
        <f>Table1[[#This Row],[Price]]*Table1[[#This Row],[Quantity]]</f>
        <v>3004.8999999999996</v>
      </c>
    </row>
    <row r="250" spans="2:13" x14ac:dyDescent="0.25">
      <c r="B250" s="3">
        <v>10707</v>
      </c>
      <c r="C250" s="4">
        <v>44923</v>
      </c>
      <c r="D250" t="s">
        <v>9</v>
      </c>
      <c r="E250" s="3">
        <v>3.49</v>
      </c>
      <c r="F250" s="20">
        <v>631</v>
      </c>
      <c r="G250" s="3">
        <v>0.88</v>
      </c>
      <c r="H250" t="e" vm="14">
        <v>#VALUE!</v>
      </c>
      <c r="I250" t="e" cm="1" vm="8">
        <f t="array" ref="I250">_FV(H250,"Country/region",TRUE)</f>
        <v>#VALUE!</v>
      </c>
      <c r="J250" t="s">
        <v>36</v>
      </c>
      <c r="K250" t="s">
        <v>11</v>
      </c>
      <c r="L250" t="s">
        <v>23</v>
      </c>
      <c r="M250">
        <f>Table1[[#This Row],[Price]]*Table1[[#This Row],[Quantity]]</f>
        <v>2202.19</v>
      </c>
    </row>
    <row r="251" spans="2:13" x14ac:dyDescent="0.25">
      <c r="B251" s="3">
        <v>10708</v>
      </c>
      <c r="C251" s="4">
        <v>44923</v>
      </c>
      <c r="D251" t="s">
        <v>14</v>
      </c>
      <c r="E251" s="3">
        <v>2.95</v>
      </c>
      <c r="F251" s="20">
        <v>678</v>
      </c>
      <c r="G251" s="3">
        <v>0.47</v>
      </c>
      <c r="H251" t="e" vm="14">
        <v>#VALUE!</v>
      </c>
      <c r="I251" t="e" cm="1" vm="8">
        <f t="array" ref="I251">_FV(H251,"Country/region",TRUE)</f>
        <v>#VALUE!</v>
      </c>
      <c r="J251" t="s">
        <v>36</v>
      </c>
      <c r="K251" t="s">
        <v>11</v>
      </c>
      <c r="L251" t="s">
        <v>23</v>
      </c>
      <c r="M251">
        <f>Table1[[#This Row],[Price]]*Table1[[#This Row],[Quantity]]</f>
        <v>2000.1000000000001</v>
      </c>
    </row>
    <row r="252" spans="2:13" x14ac:dyDescent="0.25">
      <c r="B252" s="3">
        <v>10709</v>
      </c>
      <c r="C252" s="4">
        <v>44923</v>
      </c>
      <c r="D252" t="s">
        <v>17</v>
      </c>
      <c r="E252" s="3">
        <v>4.99</v>
      </c>
      <c r="F252" s="20">
        <v>201</v>
      </c>
      <c r="G252" s="3">
        <v>2.25</v>
      </c>
      <c r="H252" t="e" vm="14">
        <v>#VALUE!</v>
      </c>
      <c r="I252" t="e" cm="1" vm="8">
        <f t="array" ref="I252">_FV(H252,"Country/region",TRUE)</f>
        <v>#VALUE!</v>
      </c>
      <c r="J252" t="s">
        <v>36</v>
      </c>
      <c r="K252" t="s">
        <v>11</v>
      </c>
      <c r="L252" t="s">
        <v>23</v>
      </c>
      <c r="M252">
        <f>Table1[[#This Row],[Price]]*Table1[[#This Row],[Quantity]]</f>
        <v>1002.99</v>
      </c>
    </row>
    <row r="253" spans="2:13" x14ac:dyDescent="0.25">
      <c r="B253" s="3">
        <v>10710</v>
      </c>
      <c r="C253" s="4">
        <v>44924</v>
      </c>
      <c r="D253" t="s">
        <v>21</v>
      </c>
      <c r="E253" s="3">
        <v>12.99</v>
      </c>
      <c r="F253" s="20">
        <v>755</v>
      </c>
      <c r="G253" s="3">
        <v>4.32</v>
      </c>
      <c r="H253" t="e" vm="14">
        <v>#VALUE!</v>
      </c>
      <c r="I253" t="e" cm="1" vm="8">
        <f t="array" ref="I253">_FV(H253,"Country/region",TRUE)</f>
        <v>#VALUE!</v>
      </c>
      <c r="J253" t="s">
        <v>36</v>
      </c>
      <c r="K253" t="s">
        <v>11</v>
      </c>
      <c r="L253" t="s">
        <v>23</v>
      </c>
      <c r="M253">
        <f>Table1[[#This Row],[Price]]*Table1[[#This Row],[Quantity]]</f>
        <v>9807.4500000000007</v>
      </c>
    </row>
    <row r="254" spans="2:13" x14ac:dyDescent="0.25">
      <c r="B254" s="3">
        <v>10711</v>
      </c>
      <c r="C254" s="4">
        <v>44924</v>
      </c>
      <c r="D254" t="s">
        <v>25</v>
      </c>
      <c r="E254" s="3">
        <v>9.9499999999999993</v>
      </c>
      <c r="F254" s="20">
        <v>282</v>
      </c>
      <c r="G254" s="3">
        <v>2.85</v>
      </c>
      <c r="H254" t="e" vm="14">
        <v>#VALUE!</v>
      </c>
      <c r="I254" t="e" cm="1" vm="8">
        <f t="array" ref="I254">_FV(H254,"Country/region",TRUE)</f>
        <v>#VALUE!</v>
      </c>
      <c r="J254" t="s">
        <v>36</v>
      </c>
      <c r="K254" t="s">
        <v>11</v>
      </c>
      <c r="L254" t="s">
        <v>23</v>
      </c>
      <c r="M254">
        <f>Table1[[#This Row],[Price]]*Table1[[#This Row],[Quantity]]</f>
        <v>2805.8999999999996</v>
      </c>
    </row>
    <row r="255" spans="2:13" x14ac:dyDescent="0.25">
      <c r="B255" s="3">
        <v>10712</v>
      </c>
      <c r="C255" s="4">
        <v>44924</v>
      </c>
      <c r="D255" t="s">
        <v>9</v>
      </c>
      <c r="E255" s="3">
        <v>3.49</v>
      </c>
      <c r="F255" s="20">
        <v>631</v>
      </c>
      <c r="G255" s="3">
        <v>0.88</v>
      </c>
      <c r="H255" t="e" vm="14">
        <v>#VALUE!</v>
      </c>
      <c r="I255" t="e" cm="1" vm="8">
        <f t="array" ref="I255">_FV(H255,"Country/region",TRUE)</f>
        <v>#VALUE!</v>
      </c>
      <c r="J255" t="s">
        <v>36</v>
      </c>
      <c r="K255" t="s">
        <v>11</v>
      </c>
      <c r="L255" t="s">
        <v>23</v>
      </c>
      <c r="M255">
        <f>Table1[[#This Row],[Price]]*Table1[[#This Row],[Quantity]]</f>
        <v>2202.19</v>
      </c>
    </row>
    <row r="256" spans="2:13" x14ac:dyDescent="0.25">
      <c r="B256" s="3">
        <v>10713</v>
      </c>
      <c r="C256" s="4">
        <v>44924</v>
      </c>
      <c r="D256" t="s">
        <v>14</v>
      </c>
      <c r="E256" s="3">
        <v>2.95</v>
      </c>
      <c r="F256" s="20">
        <v>678</v>
      </c>
      <c r="G256" s="3">
        <v>0.47</v>
      </c>
      <c r="H256" t="e" vm="14">
        <v>#VALUE!</v>
      </c>
      <c r="I256" t="e" cm="1" vm="8">
        <f t="array" ref="I256">_FV(H256,"Country/region",TRUE)</f>
        <v>#VALUE!</v>
      </c>
      <c r="J256" t="s">
        <v>36</v>
      </c>
      <c r="K256" t="s">
        <v>11</v>
      </c>
      <c r="L256" t="s">
        <v>23</v>
      </c>
      <c r="M256">
        <f>Table1[[#This Row],[Price]]*Table1[[#This Row],[Quantity]]</f>
        <v>2000.1000000000001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262AA-8AFC-452B-89A5-AE69E509078E}">
  <dimension ref="F32:L38"/>
  <sheetViews>
    <sheetView showGridLines="0" workbookViewId="0">
      <selection activeCell="F32" sqref="F32"/>
    </sheetView>
  </sheetViews>
  <sheetFormatPr defaultColWidth="10.625" defaultRowHeight="15.75" x14ac:dyDescent="0.25"/>
  <cols>
    <col min="1" max="1" width="4.125" customWidth="1"/>
    <col min="8" max="8" width="15" customWidth="1"/>
  </cols>
  <sheetData>
    <row r="32" spans="6:12" x14ac:dyDescent="0.25">
      <c r="F32" s="38" t="s">
        <v>7</v>
      </c>
      <c r="G32" s="38" t="s">
        <v>68</v>
      </c>
      <c r="H32" s="38" t="s">
        <v>69</v>
      </c>
      <c r="I32" s="38" t="s">
        <v>25</v>
      </c>
      <c r="J32" s="38" t="s">
        <v>9</v>
      </c>
      <c r="K32" s="38" t="s">
        <v>17</v>
      </c>
      <c r="L32" s="38" t="s">
        <v>47</v>
      </c>
    </row>
    <row r="33" spans="6:12" x14ac:dyDescent="0.25">
      <c r="F33" s="40" t="str">
        <f>Pivot_table!A9</f>
        <v>Joao Silva</v>
      </c>
      <c r="G33">
        <f>Pivot_table!B9</f>
        <v>56129.559999999969</v>
      </c>
      <c r="H33">
        <f>Pivot_table!C9</f>
        <v>123561.93</v>
      </c>
      <c r="I33">
        <f>Pivot_table!D9</f>
        <v>36792.700000000012</v>
      </c>
      <c r="J33">
        <f>Pivot_table!E9</f>
        <v>47716.880000000005</v>
      </c>
      <c r="K33">
        <f>Pivot_table!F9</f>
        <v>19354.29</v>
      </c>
      <c r="L33" s="39">
        <f>Pivot_table!G9</f>
        <v>283555.35999999993</v>
      </c>
    </row>
    <row r="34" spans="6:12" x14ac:dyDescent="0.25">
      <c r="F34" s="40" t="str">
        <f>Pivot_table!A10</f>
        <v>Pablo Perez</v>
      </c>
      <c r="G34">
        <f>Pivot_table!B10</f>
        <v>18402.100000000002</v>
      </c>
      <c r="H34">
        <f>Pivot_table!C10</f>
        <v>73692.27</v>
      </c>
      <c r="I34">
        <f>Pivot_table!D10</f>
        <v>18089.099999999999</v>
      </c>
      <c r="J34">
        <f>Pivot_table!E10</f>
        <v>17219.660000000003</v>
      </c>
      <c r="K34">
        <f>Pivot_table!F10</f>
        <v>9026.91</v>
      </c>
      <c r="L34" s="39">
        <f>Pivot_table!G10</f>
        <v>136430.04</v>
      </c>
    </row>
    <row r="35" spans="6:12" x14ac:dyDescent="0.25">
      <c r="F35" s="40" t="str">
        <f>Pivot_table!A11</f>
        <v>Remy Monet</v>
      </c>
      <c r="G35">
        <f>Pivot_table!B11</f>
        <v>10401.700000000001</v>
      </c>
      <c r="H35">
        <f>Pivot_table!C11</f>
        <v>39437.640000000007</v>
      </c>
      <c r="I35">
        <f>Pivot_table!D11</f>
        <v>12059.4</v>
      </c>
      <c r="J35">
        <f>Pivot_table!E11</f>
        <v>13014.210000000003</v>
      </c>
      <c r="K35">
        <f>Pivot_table!F11</f>
        <v>5014.95</v>
      </c>
      <c r="L35" s="39">
        <f>Pivot_table!G11</f>
        <v>79927.900000000009</v>
      </c>
    </row>
    <row r="36" spans="6:12" x14ac:dyDescent="0.25">
      <c r="F36" s="40" t="str">
        <f>Pivot_table!A12</f>
        <v>Tom Jackson</v>
      </c>
      <c r="G36">
        <f>Pivot_table!B12</f>
        <v>28803.799999999996</v>
      </c>
      <c r="H36">
        <f>Pivot_table!C12</f>
        <v>101880.57</v>
      </c>
      <c r="I36">
        <f>Pivot_table!D12</f>
        <v>32158.400000000009</v>
      </c>
      <c r="J36">
        <f>Pivot_table!E12</f>
        <v>34638.249999999993</v>
      </c>
      <c r="K36">
        <f>Pivot_table!F12</f>
        <v>14041.859999999999</v>
      </c>
      <c r="L36" s="39">
        <f>Pivot_table!G12</f>
        <v>211522.88</v>
      </c>
    </row>
    <row r="37" spans="6:12" x14ac:dyDescent="0.25">
      <c r="F37" s="40" t="str">
        <f>Pivot_table!A13</f>
        <v>Walter Muller</v>
      </c>
      <c r="G37">
        <f>Pivot_table!B13</f>
        <v>12000.6</v>
      </c>
      <c r="H37">
        <f>Pivot_table!C13</f>
        <v>53427.87000000001</v>
      </c>
      <c r="I37">
        <f>Pivot_table!D13</f>
        <v>16039.399999999998</v>
      </c>
      <c r="J37">
        <f>Pivot_table!E13</f>
        <v>13213.140000000001</v>
      </c>
      <c r="K37">
        <f>Pivot_table!F13</f>
        <v>6017.94</v>
      </c>
      <c r="L37" s="39">
        <f>Pivot_table!G13</f>
        <v>100698.95000000001</v>
      </c>
    </row>
    <row r="38" spans="6:12" x14ac:dyDescent="0.25">
      <c r="F38" s="39" t="str">
        <f>Pivot_table!A14</f>
        <v>Grand Total</v>
      </c>
      <c r="G38" s="39">
        <f>Pivot_table!B14</f>
        <v>125737.75999999998</v>
      </c>
      <c r="H38" s="39">
        <f>Pivot_table!C14</f>
        <v>392000.28</v>
      </c>
      <c r="I38" s="39">
        <f>Pivot_table!D14</f>
        <v>115139.00000000001</v>
      </c>
      <c r="J38" s="39">
        <f>Pivot_table!E14</f>
        <v>125802.14</v>
      </c>
      <c r="K38" s="39">
        <f>Pivot_table!F14</f>
        <v>53455.950000000004</v>
      </c>
      <c r="L38" s="39">
        <f>Pivot_table!G14</f>
        <v>812135.12999999989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E28F7-5705-AE4C-BFDA-27907EF068D8}">
  <dimension ref="B2:F8"/>
  <sheetViews>
    <sheetView showGridLines="0" workbookViewId="0"/>
  </sheetViews>
  <sheetFormatPr defaultColWidth="10.625" defaultRowHeight="15.75" x14ac:dyDescent="0.25"/>
  <cols>
    <col min="1" max="1" width="4.125" customWidth="1"/>
  </cols>
  <sheetData>
    <row r="2" spans="2:6" x14ac:dyDescent="0.25">
      <c r="B2" s="7" t="s">
        <v>39</v>
      </c>
      <c r="C2" s="7"/>
      <c r="D2" s="7"/>
      <c r="E2" s="7"/>
      <c r="F2" s="7"/>
    </row>
    <row r="4" spans="2:6" x14ac:dyDescent="0.25">
      <c r="B4" s="8" t="s">
        <v>40</v>
      </c>
      <c r="C4" s="9"/>
      <c r="D4" s="9"/>
      <c r="E4" s="9"/>
      <c r="F4" s="9"/>
    </row>
    <row r="5" spans="2:6" x14ac:dyDescent="0.25">
      <c r="B5" s="10"/>
      <c r="C5" s="11"/>
      <c r="D5" s="11"/>
      <c r="E5" s="11"/>
      <c r="F5" s="11"/>
    </row>
    <row r="6" spans="2:6" x14ac:dyDescent="0.25">
      <c r="B6" s="8" t="s">
        <v>41</v>
      </c>
      <c r="C6" s="9"/>
      <c r="D6" s="9"/>
      <c r="E6" s="9"/>
      <c r="F6" s="9"/>
    </row>
    <row r="7" spans="2:6" x14ac:dyDescent="0.25">
      <c r="B7" s="10"/>
      <c r="C7" s="11"/>
      <c r="D7" s="11"/>
      <c r="E7" s="11"/>
      <c r="F7" s="11"/>
    </row>
    <row r="8" spans="2:6" x14ac:dyDescent="0.25">
      <c r="B8" s="8" t="s">
        <v>42</v>
      </c>
      <c r="C8" s="9"/>
      <c r="D8" s="9"/>
      <c r="E8" s="9"/>
      <c r="F8" s="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B8293-E880-CE4A-9EE3-6AAA7A8A1B8F}">
  <dimension ref="B2:J14"/>
  <sheetViews>
    <sheetView showGridLines="0" tabSelected="1" workbookViewId="0"/>
  </sheetViews>
  <sheetFormatPr defaultColWidth="10.625" defaultRowHeight="15.75" x14ac:dyDescent="0.25"/>
  <cols>
    <col min="2" max="2" width="17.5" customWidth="1"/>
    <col min="3" max="3" width="11.375" customWidth="1"/>
  </cols>
  <sheetData>
    <row r="2" spans="2:10" x14ac:dyDescent="0.25">
      <c r="B2" s="12" t="s">
        <v>43</v>
      </c>
      <c r="C2" s="13" t="s">
        <v>31</v>
      </c>
      <c r="J2" s="19" t="s">
        <v>38</v>
      </c>
    </row>
    <row r="3" spans="2:10" x14ac:dyDescent="0.25">
      <c r="J3" s="19" t="s">
        <v>31</v>
      </c>
    </row>
    <row r="4" spans="2:10" x14ac:dyDescent="0.25">
      <c r="B4" s="41" t="s">
        <v>44</v>
      </c>
      <c r="C4" s="41"/>
      <c r="J4" s="19" t="s">
        <v>35</v>
      </c>
    </row>
    <row r="5" spans="2:10" x14ac:dyDescent="0.25">
      <c r="B5" t="s">
        <v>45</v>
      </c>
      <c r="C5" t="e" vm="6">
        <f>_xlfn.XLOOKUP(C2,Table1[Manager],Table1[Country])</f>
        <v>#VALUE!</v>
      </c>
      <c r="J5" s="19" t="s">
        <v>23</v>
      </c>
    </row>
    <row r="6" spans="2:10" x14ac:dyDescent="0.25">
      <c r="B6" t="s">
        <v>8</v>
      </c>
      <c r="C6" t="e" vm="12">
        <f>_xlfn.XLOOKUP(C2,Table1[Manager],Table1[City])</f>
        <v>#VALUE!</v>
      </c>
      <c r="J6" s="19" t="s">
        <v>28</v>
      </c>
    </row>
    <row r="7" spans="2:10" x14ac:dyDescent="0.25">
      <c r="C7" s="14"/>
    </row>
    <row r="8" spans="2:10" x14ac:dyDescent="0.25">
      <c r="B8" s="41" t="s">
        <v>46</v>
      </c>
      <c r="C8" s="41"/>
    </row>
    <row r="9" spans="2:10" x14ac:dyDescent="0.25">
      <c r="B9" s="15" t="s">
        <v>9</v>
      </c>
      <c r="C9" s="16">
        <f>SUMIFS(Table1[Revenue],Table1[Product],Findings!B9,Table1[Manager],Findings!$C$2)</f>
        <v>17219.660000000003</v>
      </c>
    </row>
    <row r="10" spans="2:10" x14ac:dyDescent="0.25">
      <c r="B10" s="15" t="s">
        <v>14</v>
      </c>
      <c r="C10" s="16">
        <f>SUMIFS(Table1[Revenue],Table1[Product],Findings!B10,Table1[Manager],Findings!$C$2)</f>
        <v>18402.100000000002</v>
      </c>
    </row>
    <row r="11" spans="2:10" x14ac:dyDescent="0.25">
      <c r="B11" s="15" t="s">
        <v>17</v>
      </c>
      <c r="C11" s="16">
        <f>SUMIFS(Table1[Revenue],Table1[Product],Findings!B11,Table1[Manager],Findings!$C$2)</f>
        <v>9026.91</v>
      </c>
    </row>
    <row r="12" spans="2:10" x14ac:dyDescent="0.25">
      <c r="B12" s="15" t="s">
        <v>21</v>
      </c>
      <c r="C12" s="16">
        <f>SUMIFS(Table1[Revenue],Table1[Product],Findings!B12,Table1[Manager],Findings!$C$2)</f>
        <v>73692.27</v>
      </c>
    </row>
    <row r="13" spans="2:10" x14ac:dyDescent="0.25">
      <c r="B13" s="15" t="s">
        <v>25</v>
      </c>
      <c r="C13" s="16">
        <f>SUMIFS(Table1[Revenue],Table1[Product],Findings!B13,Table1[Manager],Findings!$C$2)</f>
        <v>18089.099999999999</v>
      </c>
    </row>
    <row r="14" spans="2:10" x14ac:dyDescent="0.25">
      <c r="B14" s="17" t="s">
        <v>47</v>
      </c>
      <c r="C14" s="18">
        <f>SUM(C9:C13)</f>
        <v>136430.04</v>
      </c>
    </row>
  </sheetData>
  <mergeCells count="2">
    <mergeCell ref="B4:C4"/>
    <mergeCell ref="B8:C8"/>
  </mergeCells>
  <conditionalFormatting sqref="C9:C13">
    <cfRule type="dataBar" priority="1">
      <dataBar>
        <cfvo type="min"/>
        <cfvo type="max"/>
        <color rgb="FF63C384"/>
      </dataBar>
      <extLst>
        <ext xmlns:x14="http://schemas.microsoft.com/office/spreadsheetml/2009/9/main" uri="{B025F937-C7B1-47D3-B67F-A62EFF666E3E}">
          <x14:id>{0A7EABF2-F53D-E041-9FF8-359C764CF9C5}</x14:id>
        </ext>
      </extLst>
    </cfRule>
  </conditionalFormatting>
  <dataValidations count="1">
    <dataValidation type="list" allowBlank="1" showInputMessage="1" showErrorMessage="1" sqref="C2" xr:uid="{F46D7767-1BD9-AC49-8E23-A6B1FC0639A5}">
      <formula1>$J$2:$J$6</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A7EABF2-F53D-E041-9FF8-359C764CF9C5}">
            <x14:dataBar minLength="0" maxLength="100" border="1" negativeBarBorderColorSameAsPositive="0">
              <x14:cfvo type="autoMin"/>
              <x14:cfvo type="autoMax"/>
              <x14:borderColor rgb="FF63C384"/>
              <x14:negativeFillColor rgb="FFFF0000"/>
              <x14:negativeBorderColor rgb="FFFF0000"/>
              <x14:axisColor rgb="FF000000"/>
            </x14:dataBar>
          </x14:cfRule>
          <xm:sqref>C9:C13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vt:lpstr>
      <vt:lpstr>Pivot_table</vt:lpstr>
      <vt:lpstr>Mano_Clean</vt:lpstr>
      <vt:lpstr>Clean</vt:lpstr>
      <vt:lpstr>Dashbord</vt:lpstr>
      <vt:lpstr>Analysis</vt:lpstr>
      <vt:lpstr>Findings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langui brou</cp:lastModifiedBy>
  <dcterms:created xsi:type="dcterms:W3CDTF">2023-02-14T11:15:23Z</dcterms:created>
  <dcterms:modified xsi:type="dcterms:W3CDTF">2024-12-09T14:37:01Z</dcterms:modified>
</cp:coreProperties>
</file>