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 firstSheet="2" activeTab="6"/>
  </bookViews>
  <sheets>
    <sheet name="MARCAS" sheetId="1" r:id="rId1"/>
    <sheet name="TALLERES" sheetId="2" r:id="rId2"/>
    <sheet name="ASEGURADOS" sheetId="3" r:id="rId3"/>
    <sheet name="PIEZAS" sheetId="4" r:id="rId4"/>
    <sheet name="PROVEEDORES" sheetId="5" r:id="rId5"/>
    <sheet name="PERITOS" sheetId="6" r:id="rId6"/>
    <sheet name="VEHICULOS" sheetId="7" r:id="rId7"/>
    <sheet name="PIEZA_PROVEEDOR" sheetId="8" r:id="rId8"/>
    <sheet name="PROVMARC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7" l="1"/>
  <c r="E5" i="4" l="1"/>
  <c r="G5" i="3"/>
  <c r="I6" i="9"/>
  <c r="I7" i="9"/>
  <c r="I8" i="9"/>
  <c r="I9" i="9"/>
  <c r="I10" i="9"/>
  <c r="I11" i="9"/>
  <c r="I12" i="9"/>
  <c r="I13" i="9"/>
  <c r="I14" i="9"/>
  <c r="I5" i="9"/>
  <c r="G15" i="1"/>
  <c r="G16" i="1"/>
  <c r="I14" i="8"/>
  <c r="I6" i="8"/>
  <c r="I7" i="8"/>
  <c r="I8" i="8"/>
  <c r="I9" i="8"/>
  <c r="I10" i="8"/>
  <c r="I11" i="8"/>
  <c r="I12" i="8"/>
  <c r="I13" i="8"/>
  <c r="I5" i="8"/>
  <c r="K5" i="7"/>
  <c r="K6" i="7"/>
  <c r="K7" i="7"/>
  <c r="K8" i="7"/>
  <c r="K9" i="7"/>
  <c r="K10" i="7"/>
  <c r="K11" i="7"/>
  <c r="K12" i="7"/>
  <c r="E5" i="6"/>
  <c r="E6" i="6"/>
  <c r="E7" i="6"/>
  <c r="E8" i="6"/>
  <c r="E9" i="6"/>
  <c r="E10" i="6"/>
  <c r="E11" i="6"/>
  <c r="E12" i="6"/>
  <c r="E13" i="6"/>
  <c r="E4" i="6"/>
  <c r="F5" i="5"/>
  <c r="F6" i="5"/>
  <c r="F7" i="5"/>
  <c r="F8" i="5"/>
  <c r="F9" i="5"/>
  <c r="F10" i="5"/>
  <c r="F11" i="5"/>
  <c r="F12" i="5"/>
  <c r="F13" i="5"/>
  <c r="F4" i="5"/>
  <c r="E6" i="4"/>
  <c r="E7" i="4"/>
  <c r="E8" i="4"/>
  <c r="E9" i="4"/>
  <c r="E10" i="4"/>
  <c r="E11" i="4"/>
  <c r="E12" i="4"/>
  <c r="E13" i="4"/>
  <c r="E14" i="4"/>
  <c r="G6" i="3"/>
  <c r="G7" i="3"/>
  <c r="G8" i="3"/>
  <c r="G9" i="3"/>
  <c r="G10" i="3"/>
  <c r="G11" i="3"/>
  <c r="G12" i="3"/>
  <c r="G13" i="3"/>
  <c r="G14" i="3"/>
  <c r="E9" i="2"/>
  <c r="E10" i="2"/>
  <c r="E11" i="2"/>
  <c r="E12" i="2"/>
  <c r="E13" i="2"/>
  <c r="E14" i="2"/>
  <c r="E15" i="2"/>
  <c r="E16" i="2"/>
  <c r="E17" i="2"/>
  <c r="E8" i="2"/>
  <c r="G8" i="1" l="1"/>
  <c r="G9" i="1"/>
  <c r="G10" i="1"/>
  <c r="G11" i="1"/>
  <c r="G12" i="1"/>
  <c r="G13" i="1"/>
  <c r="G14" i="1"/>
  <c r="G7" i="1"/>
</calcChain>
</file>

<file path=xl/sharedStrings.xml><?xml version="1.0" encoding="utf-8"?>
<sst xmlns="http://schemas.openxmlformats.org/spreadsheetml/2006/main" count="326" uniqueCount="188">
  <si>
    <t>INSERT INTO public."Marcas"(</t>
  </si>
  <si>
    <t xml:space="preserve"> "Name")</t>
  </si>
  <si>
    <t>VALUES ('Honda');</t>
  </si>
  <si>
    <t>INSERT INTO public."Marcas" ("Name") VALUES ('</t>
  </si>
  <si>
    <t>BMW</t>
  </si>
  <si>
    <t>Mercedez-Benz</t>
  </si>
  <si>
    <t>Audi</t>
  </si>
  <si>
    <t>Lexus</t>
  </si>
  <si>
    <t>Renault</t>
  </si>
  <si>
    <t>Ford</t>
  </si>
  <si>
    <t>Chevrolet</t>
  </si>
  <si>
    <t>Mazda</t>
  </si>
  <si>
    <t>INSERT INTO public."Tallers"(</t>
  </si>
  <si>
    <t>Id_Taller, "Nombre", "Lugar")</t>
  </si>
  <si>
    <t>VALUES (?, ?, ?);</t>
  </si>
  <si>
    <t>Magicar Center</t>
  </si>
  <si>
    <t>AutoCar</t>
  </si>
  <si>
    <t>King Auto Center</t>
  </si>
  <si>
    <t>Mega Service</t>
  </si>
  <si>
    <t>Mega Autos</t>
  </si>
  <si>
    <t>Auto Prime</t>
  </si>
  <si>
    <t>Auto Aliado</t>
  </si>
  <si>
    <t>Taller Servi Express</t>
  </si>
  <si>
    <t>Carrizal</t>
  </si>
  <si>
    <t>Colinas de Carrizal</t>
  </si>
  <si>
    <t>San Antonio</t>
  </si>
  <si>
    <t>La Carlota</t>
  </si>
  <si>
    <t>Altamira</t>
  </si>
  <si>
    <t>Montalban</t>
  </si>
  <si>
    <t>Los Teques</t>
  </si>
  <si>
    <t>Los Palos Grandes</t>
  </si>
  <si>
    <t>El Paraiso</t>
  </si>
  <si>
    <t>La Urbina</t>
  </si>
  <si>
    <t>Los Simbolos</t>
  </si>
  <si>
    <t>INSERT INTO public."Tallers"( "Nombre","Lugar") VALUES('</t>
  </si>
  <si>
    <t>INSERT INTO public."Asegurados"(</t>
  </si>
  <si>
    <t>Cedula, "Nombre", "Apellido")</t>
  </si>
  <si>
    <t>CEDULA</t>
  </si>
  <si>
    <t>NOMBRE</t>
  </si>
  <si>
    <t>APELLIDO</t>
  </si>
  <si>
    <t>ADRIANA</t>
  </si>
  <si>
    <t>HERNANDEZ MONTERROZA</t>
  </si>
  <si>
    <t xml:space="preserve">ALEJANDRO </t>
  </si>
  <si>
    <t xml:space="preserve">ABONDANO ACEVEDO </t>
  </si>
  <si>
    <t>BRIGITE</t>
  </si>
  <si>
    <t>POLANCO RUIZ</t>
  </si>
  <si>
    <t>DANIEL</t>
  </si>
  <si>
    <t>CASTIBLANCO SALGADO</t>
  </si>
  <si>
    <t>DIANA</t>
  </si>
  <si>
    <t>DIAZ BELTRAN</t>
  </si>
  <si>
    <t>DIEGO</t>
  </si>
  <si>
    <t>FORERO PEÑA</t>
  </si>
  <si>
    <t>GABRIEL FELIPE</t>
  </si>
  <si>
    <t>HERRERA MORENO</t>
  </si>
  <si>
    <t>JUAN CAMILO</t>
  </si>
  <si>
    <t xml:space="preserve">ORTEGA PEÑA </t>
  </si>
  <si>
    <t>SANDRA</t>
  </si>
  <si>
    <t>GARCÉS PARRA</t>
  </si>
  <si>
    <t>NATALIA</t>
  </si>
  <si>
    <t>BUITRAGO CONTRERAS</t>
  </si>
  <si>
    <t>INSERT INTO public."Asegurados"("Cedula", "Nombre", "Apellido") VALUES (</t>
  </si>
  <si>
    <t>INSERT INTO public."Piezas"("Id_Pieza", "Nombre")VALUES (?, ?);</t>
  </si>
  <si>
    <t>INSERT INTO public."Piezas"("Nombre") VALUES('</t>
  </si>
  <si>
    <t>Nombre</t>
  </si>
  <si>
    <t>Parachoque</t>
  </si>
  <si>
    <t>Parabrisas</t>
  </si>
  <si>
    <t>Retrovisor</t>
  </si>
  <si>
    <t>Caucho</t>
  </si>
  <si>
    <t>Bujias</t>
  </si>
  <si>
    <t>Plato de Freno</t>
  </si>
  <si>
    <t>Croche</t>
  </si>
  <si>
    <t>Chasis</t>
  </si>
  <si>
    <t>Amortiguador</t>
  </si>
  <si>
    <t>Valvulas Admision</t>
  </si>
  <si>
    <t>INSERT INTO public."Proveedores"("Nombre", "Lugar")VALUES (?, ?, ?);</t>
  </si>
  <si>
    <t>LUGAR</t>
  </si>
  <si>
    <t>Revizzi</t>
  </si>
  <si>
    <t>Taller Mecanico Focus</t>
  </si>
  <si>
    <t>Mecanica Center</t>
  </si>
  <si>
    <t>Autos Super Star</t>
  </si>
  <si>
    <t>La Elite Del Auto</t>
  </si>
  <si>
    <t>Machining Max</t>
  </si>
  <si>
    <t>ADN Car</t>
  </si>
  <si>
    <t>AutoForce Elite</t>
  </si>
  <si>
    <t>Repuestos Pamaca</t>
  </si>
  <si>
    <t>MundoStore</t>
  </si>
  <si>
    <t>Aldor Bujias</t>
  </si>
  <si>
    <t>Cladi C.A.</t>
  </si>
  <si>
    <t>Valencia</t>
  </si>
  <si>
    <t>Quinta Crespop</t>
  </si>
  <si>
    <t>Baruta</t>
  </si>
  <si>
    <t>Chacao</t>
  </si>
  <si>
    <t>Plaza Venezuela</t>
  </si>
  <si>
    <t>Quinta Crespo</t>
  </si>
  <si>
    <t>INSERT INTO public."Proveedores"("Nombre", "Lugar")VALUES ('</t>
  </si>
  <si>
    <t>INSERT INTO public."Peritos"("Id_Perito", "Nombre")VALUES (?, ?);</t>
  </si>
  <si>
    <t>INSERT INTO public."Peritos"("Nombre")VALUES ('</t>
  </si>
  <si>
    <t>ALEXANDER CARVAJAL</t>
  </si>
  <si>
    <t>ANDREA CRUZ</t>
  </si>
  <si>
    <t>ANDRES VILLA</t>
  </si>
  <si>
    <t>CATHERINE OSPINA</t>
  </si>
  <si>
    <t>CLAUDIA TORRES</t>
  </si>
  <si>
    <t>GLORIA TARRIO</t>
  </si>
  <si>
    <t>MARIA OVALLES</t>
  </si>
  <si>
    <t>ERNESTO SUAREZ</t>
  </si>
  <si>
    <t>ELVIRA SABAL</t>
  </si>
  <si>
    <t>JOSE GUZMAN</t>
  </si>
  <si>
    <t>INSERT INTO public."Vehiculos"("Placa", "Modelo", "Año", color, puestos, "SerialMotor", fk_marca)VALUES (?, ?, ?, ?, ?, ?, ?);</t>
  </si>
  <si>
    <t>INSERT INTO public."Vehiculos"("Placa", "Modelo", "Año", color, puestos, "SerialMotor", fk_marca)VALUES (</t>
  </si>
  <si>
    <t>PLACA</t>
  </si>
  <si>
    <t>MODELO</t>
  </si>
  <si>
    <t>AÑO</t>
  </si>
  <si>
    <t>COLOR</t>
  </si>
  <si>
    <t>PUESTO</t>
  </si>
  <si>
    <t>SERIALMOTOR</t>
  </si>
  <si>
    <t>MARCA</t>
  </si>
  <si>
    <t>Focus</t>
  </si>
  <si>
    <t>BLANCO</t>
  </si>
  <si>
    <t>AZUL</t>
  </si>
  <si>
    <t>BMW Serie 1 2023</t>
  </si>
  <si>
    <t>BMW Serie 2 Gran Coupé 2023</t>
  </si>
  <si>
    <t>MORADO</t>
  </si>
  <si>
    <t>52WVC10338</t>
  </si>
  <si>
    <t>A1 Sportback 2022</t>
  </si>
  <si>
    <t>Mondeo</t>
  </si>
  <si>
    <t>Aveo</t>
  </si>
  <si>
    <t>Cruze</t>
  </si>
  <si>
    <t>Mazda3 Sedan</t>
  </si>
  <si>
    <t>Mazda CX-30</t>
  </si>
  <si>
    <t>52WVC14587</t>
  </si>
  <si>
    <t>98CVK78952</t>
  </si>
  <si>
    <t>41KLQ56347</t>
  </si>
  <si>
    <t>01QWE56879</t>
  </si>
  <si>
    <t>21ERT85698</t>
  </si>
  <si>
    <t>32ERT12356</t>
  </si>
  <si>
    <t>87QMN23456</t>
  </si>
  <si>
    <t>45LKJ26143</t>
  </si>
  <si>
    <t>NEGRO</t>
  </si>
  <si>
    <t>PLATEADO</t>
  </si>
  <si>
    <t>GRIS</t>
  </si>
  <si>
    <t>DEFINITIVAS!!!!</t>
  </si>
  <si>
    <t>INSERTs</t>
  </si>
  <si>
    <t>INSERT INTO public."Pieza_Proveedor"("Id_Pieza", "Id_proveedor", cantidad)VALUES (?, ?, ?);</t>
  </si>
  <si>
    <t>INSERT INTO public."Pieza_Proveedor"("Id_Pieza", "Id_proveedor", cantidad)VALUES (</t>
  </si>
  <si>
    <t>ID_PIEZA</t>
  </si>
  <si>
    <t>ID_PROVEEDOR</t>
  </si>
  <si>
    <t>CANTIDAD</t>
  </si>
  <si>
    <t>ID_PIEZA_PROVEEDOR</t>
  </si>
  <si>
    <t>PIEZA</t>
  </si>
  <si>
    <t>PROVEEDOR</t>
  </si>
  <si>
    <t>CAUCHO</t>
  </si>
  <si>
    <t>BUJIAS</t>
  </si>
  <si>
    <t>PLATO DE FRENO</t>
  </si>
  <si>
    <t>PARACHOQUE</t>
  </si>
  <si>
    <t>CHACIS</t>
  </si>
  <si>
    <t>CROCHE</t>
  </si>
  <si>
    <t>AMORTIGUADOR</t>
  </si>
  <si>
    <t>RETROVISOR</t>
  </si>
  <si>
    <t>VALVULAS ADMISION</t>
  </si>
  <si>
    <t>INSERT INTO public."ProvMarcas"("IDMarca", "Id_proveedor")VALUES (?, ?);</t>
  </si>
  <si>
    <t>INSERT INTO public."ProvMarcas"("IDMarca", "Id_proveedor")VALUES (</t>
  </si>
  <si>
    <t>Id_Proveedor</t>
  </si>
  <si>
    <t>Id_Marca</t>
  </si>
  <si>
    <t>ID_Prove_Marca</t>
  </si>
  <si>
    <t>Nombre_Marca</t>
  </si>
  <si>
    <t>Nombre_Proveedor</t>
  </si>
  <si>
    <t>Toyota</t>
  </si>
  <si>
    <t>Honda</t>
  </si>
  <si>
    <t>Repuestos Elite</t>
  </si>
  <si>
    <t>RAP125</t>
  </si>
  <si>
    <t>ABI346</t>
  </si>
  <si>
    <t>2Z0568</t>
  </si>
  <si>
    <t>GCH125</t>
  </si>
  <si>
    <t>BFY456</t>
  </si>
  <si>
    <t>LUP890</t>
  </si>
  <si>
    <t>VMN689</t>
  </si>
  <si>
    <t>KFD248</t>
  </si>
  <si>
    <t>QAS212</t>
  </si>
  <si>
    <t>INSERT INTO public."Vehiculos"("Placa", "Modelo", "Año", color, puestos, "SerialMotor", fk_marca)VALUES ('</t>
  </si>
  <si>
    <t>INSERT INTO public."Vehiculos"("Placa", "Modelo", "Año", color, puestos, "SerialMotor", fk_marca)VALUES ('RAP125','FOCUS','31/12/1998','BLANCO',4,'52WVC10338',6);</t>
  </si>
  <si>
    <t>INSERT INTO public."Vehiculos"("Placa", "Modelo", "Año", color, puestos, "SerialMotor", fk_marca)VALUES ('ABI346','Mondeo','31/12/1998','AZUL',4,'52WVC14587',6);</t>
  </si>
  <si>
    <t>INSERT INTO public."Vehiculos"("Placa", "Modelo", "Año", color, puestos, "SerialMotor", fk_marca)VALUES ('2Z0568','BMW Serie 1 2023','31/12/2020','AZUL',4,'98CVK78952',1);</t>
  </si>
  <si>
    <t>INSERT INTO public."Vehiculos"("Placa", "Modelo", "Año", color, puestos, "SerialMotor", fk_marca)VALUES ('GCH125','BMW Serie 2 Gran Coupé 2023','24/02/2022','MORADO',4,'41KLQ56347',1);</t>
  </si>
  <si>
    <t>INSERT INTO public."Vehiculos"("Placa", "Modelo", "Año", color, puestos, "SerialMotor", fk_marca)VALUES ('BFY456','A1 Sportback 2022','06/01/2022','BLANCO',4,'01QWE56879',3);</t>
  </si>
  <si>
    <t>INSERT INTO public."Vehiculos"("Placa", "Modelo", "Año", color, puestos, "SerialMotor", fk_marca)VALUES ('LUP890','Aveo','09/06/2007','PLATEADO',4,'21ERT85698',7);</t>
  </si>
  <si>
    <t>INSERT INTO public."Vehiculos"("Placa", "Modelo", "Año", color, puestos, "SerialMotor", fk_marca)VALUES ('VMN689','Cruze','20/01/2011','GRIS',4,'32ERT12356',7);</t>
  </si>
  <si>
    <t>INSERT INTO public."Vehiculos"("Placa", "Modelo", "Año", color, puestos, "SerialMotor", fk_marca)VALUES ('KFD248','Mazda3 Sedan','09/03/2014','NEGRO',4,'87QMN23456',8);</t>
  </si>
  <si>
    <t>INSERT INTO public."Vehiculos"("Placa", "Modelo", "Año", color, puestos, "SerialMotor", fk_marca)VALUES ('QAS212','Mazda CX-30','01/03/2019','NEGRO',4,'45LKJ26143',8);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</si>
</sst>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vertical="center"/>
    </xf>
    <xf numFmtId="0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G7" sqref="G7:G16"/>
    </sheetView>
  </sheetViews>
  <sheetFormatPr baseColWidth="10" defaultRowHeight="14.4"/>
  <sheetData>
    <row r="2" spans="1:7">
      <c r="F2" t="s">
        <v>0</v>
      </c>
    </row>
    <row r="3" spans="1:7">
      <c r="G3" t="s">
        <v>1</v>
      </c>
    </row>
    <row r="4" spans="1:7">
      <c r="G4" t="s">
        <v>2</v>
      </c>
    </row>
    <row r="7" spans="1:7">
      <c r="A7">
        <v>1</v>
      </c>
      <c r="B7" t="s">
        <v>3</v>
      </c>
      <c r="E7" t="s">
        <v>4</v>
      </c>
      <c r="G7" t="str">
        <f>CONCATENATE(B7,E7,"');")</f>
        <v>INSERT INTO public."Marcas" ("Name") VALUES ('BMW');</v>
      </c>
    </row>
    <row r="8" spans="1:7">
      <c r="A8">
        <v>2</v>
      </c>
      <c r="B8" t="s">
        <v>3</v>
      </c>
      <c r="E8" t="s">
        <v>5</v>
      </c>
      <c r="G8" t="str">
        <f t="shared" ref="G8:G16" si="0">CONCATENATE(B8,E8,"');")</f>
        <v>INSERT INTO public."Marcas" ("Name") VALUES ('Mercedez-Benz');</v>
      </c>
    </row>
    <row r="9" spans="1:7">
      <c r="A9">
        <v>3</v>
      </c>
      <c r="B9" t="s">
        <v>3</v>
      </c>
      <c r="E9" t="s">
        <v>6</v>
      </c>
      <c r="G9" t="str">
        <f t="shared" si="0"/>
        <v>INSERT INTO public."Marcas" ("Name") VALUES ('Audi');</v>
      </c>
    </row>
    <row r="10" spans="1:7">
      <c r="A10">
        <v>4</v>
      </c>
      <c r="B10" t="s">
        <v>3</v>
      </c>
      <c r="E10" t="s">
        <v>7</v>
      </c>
      <c r="G10" t="str">
        <f t="shared" si="0"/>
        <v>INSERT INTO public."Marcas" ("Name") VALUES ('Lexus');</v>
      </c>
    </row>
    <row r="11" spans="1:7">
      <c r="A11">
        <v>5</v>
      </c>
      <c r="B11" t="s">
        <v>3</v>
      </c>
      <c r="E11" t="s">
        <v>8</v>
      </c>
      <c r="G11" t="str">
        <f t="shared" si="0"/>
        <v>INSERT INTO public."Marcas" ("Name") VALUES ('Renault');</v>
      </c>
    </row>
    <row r="12" spans="1:7">
      <c r="A12">
        <v>6</v>
      </c>
      <c r="B12" t="s">
        <v>3</v>
      </c>
      <c r="E12" t="s">
        <v>9</v>
      </c>
      <c r="G12" t="str">
        <f t="shared" si="0"/>
        <v>INSERT INTO public."Marcas" ("Name") VALUES ('Ford');</v>
      </c>
    </row>
    <row r="13" spans="1:7">
      <c r="A13">
        <v>7</v>
      </c>
      <c r="B13" t="s">
        <v>3</v>
      </c>
      <c r="E13" t="s">
        <v>10</v>
      </c>
      <c r="G13" t="str">
        <f t="shared" si="0"/>
        <v>INSERT INTO public."Marcas" ("Name") VALUES ('Chevrolet');</v>
      </c>
    </row>
    <row r="14" spans="1:7">
      <c r="A14">
        <v>8</v>
      </c>
      <c r="B14" t="s">
        <v>3</v>
      </c>
      <c r="E14" t="s">
        <v>11</v>
      </c>
      <c r="G14" t="str">
        <f t="shared" si="0"/>
        <v>INSERT INTO public."Marcas" ("Name") VALUES ('Mazda');</v>
      </c>
    </row>
    <row r="15" spans="1:7">
      <c r="A15">
        <v>9</v>
      </c>
      <c r="B15" t="s">
        <v>3</v>
      </c>
      <c r="E15" t="s">
        <v>166</v>
      </c>
      <c r="G15" t="str">
        <f t="shared" si="0"/>
        <v>INSERT INTO public."Marcas" ("Name") VALUES ('Toyota');</v>
      </c>
    </row>
    <row r="16" spans="1:7">
      <c r="A16">
        <v>10</v>
      </c>
      <c r="B16" t="s">
        <v>3</v>
      </c>
      <c r="E16" t="s">
        <v>167</v>
      </c>
      <c r="G16" t="str">
        <f t="shared" si="0"/>
        <v>INSERT INTO public."Marcas" ("Name") VALUES ('Honda');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E8" sqref="E8:E17"/>
    </sheetView>
  </sheetViews>
  <sheetFormatPr baseColWidth="10" defaultRowHeight="14.4"/>
  <sheetData>
    <row r="2" spans="2:10">
      <c r="I2" t="s">
        <v>12</v>
      </c>
    </row>
    <row r="3" spans="2:10">
      <c r="J3" t="s">
        <v>13</v>
      </c>
    </row>
    <row r="4" spans="2:10">
      <c r="J4" t="s">
        <v>14</v>
      </c>
    </row>
    <row r="8" spans="2:10">
      <c r="B8" t="s">
        <v>34</v>
      </c>
      <c r="C8" t="s">
        <v>78</v>
      </c>
      <c r="D8" t="s">
        <v>24</v>
      </c>
      <c r="E8" t="str">
        <f>CONCATENATE(B8,C8,"','",D8,"');")</f>
        <v>INSERT INTO public."Tallers"( "Nombre","Lugar") VALUES('Mecanica Center','Colinas de Carrizal');</v>
      </c>
    </row>
    <row r="9" spans="2:10">
      <c r="B9" t="s">
        <v>34</v>
      </c>
      <c r="C9" t="s">
        <v>15</v>
      </c>
      <c r="D9" t="s">
        <v>25</v>
      </c>
      <c r="E9" t="str">
        <f>CONCATENATE(B9,C9,"','",D9,"');")</f>
        <v>INSERT INTO public."Tallers"( "Nombre","Lugar") VALUES('Magicar Center','San Antonio');</v>
      </c>
    </row>
    <row r="10" spans="2:10">
      <c r="B10" t="s">
        <v>34</v>
      </c>
      <c r="C10" t="s">
        <v>77</v>
      </c>
      <c r="D10" t="s">
        <v>26</v>
      </c>
      <c r="E10" t="str">
        <f>CONCATENATE(B10,PROVEEDORES!C5,"','",D10,"');")</f>
        <v>INSERT INTO public."Tallers"( "Nombre","Lugar") VALUES('AutoCar','La Carlota');</v>
      </c>
    </row>
    <row r="11" spans="2:10">
      <c r="B11" t="s">
        <v>34</v>
      </c>
      <c r="C11" t="s">
        <v>17</v>
      </c>
      <c r="D11" t="s">
        <v>27</v>
      </c>
      <c r="E11" t="str">
        <f t="shared" ref="E11:E17" si="0">CONCATENATE(B11,C11,"','",D11,"');")</f>
        <v>INSERT INTO public."Tallers"( "Nombre","Lugar") VALUES('King Auto Center','Altamira');</v>
      </c>
    </row>
    <row r="12" spans="2:10">
      <c r="B12" t="s">
        <v>34</v>
      </c>
      <c r="C12" t="s">
        <v>79</v>
      </c>
      <c r="D12" t="s">
        <v>28</v>
      </c>
      <c r="E12" t="str">
        <f t="shared" si="0"/>
        <v>INSERT INTO public."Tallers"( "Nombre","Lugar") VALUES('Autos Super Star','Montalban');</v>
      </c>
    </row>
    <row r="13" spans="2:10">
      <c r="B13" t="s">
        <v>34</v>
      </c>
      <c r="C13" t="s">
        <v>18</v>
      </c>
      <c r="D13" t="s">
        <v>29</v>
      </c>
      <c r="E13" t="str">
        <f t="shared" si="0"/>
        <v>INSERT INTO public."Tallers"( "Nombre","Lugar") VALUES('Mega Service','Los Teques');</v>
      </c>
    </row>
    <row r="14" spans="2:10">
      <c r="B14" t="s">
        <v>34</v>
      </c>
      <c r="C14" t="s">
        <v>19</v>
      </c>
      <c r="D14" t="s">
        <v>30</v>
      </c>
      <c r="E14" t="str">
        <f t="shared" si="0"/>
        <v>INSERT INTO public."Tallers"( "Nombre","Lugar") VALUES('Mega Autos','Los Palos Grandes');</v>
      </c>
    </row>
    <row r="15" spans="2:10">
      <c r="B15" t="s">
        <v>34</v>
      </c>
      <c r="C15" t="s">
        <v>20</v>
      </c>
      <c r="D15" t="s">
        <v>31</v>
      </c>
      <c r="E15" t="str">
        <f t="shared" si="0"/>
        <v>INSERT INTO public."Tallers"( "Nombre","Lugar") VALUES('Auto Prime','El Paraiso');</v>
      </c>
    </row>
    <row r="16" spans="2:10">
      <c r="B16" t="s">
        <v>34</v>
      </c>
      <c r="C16" t="s">
        <v>21</v>
      </c>
      <c r="D16" t="s">
        <v>32</v>
      </c>
      <c r="E16" t="str">
        <f t="shared" si="0"/>
        <v>INSERT INTO public."Tallers"( "Nombre","Lugar") VALUES('Auto Aliado','La Urbina');</v>
      </c>
    </row>
    <row r="17" spans="2:5">
      <c r="B17" t="s">
        <v>34</v>
      </c>
      <c r="C17" t="s">
        <v>22</v>
      </c>
      <c r="D17" t="s">
        <v>33</v>
      </c>
      <c r="E17" t="str">
        <f t="shared" si="0"/>
        <v>INSERT INTO public."Tallers"( "Nombre","Lugar") VALUES('Taller Servi Express','Los Simbolos');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G5" sqref="G5:G14"/>
    </sheetView>
  </sheetViews>
  <sheetFormatPr baseColWidth="10" defaultRowHeight="14.4"/>
  <sheetData>
    <row r="1" spans="2:12">
      <c r="K1" t="s">
        <v>35</v>
      </c>
    </row>
    <row r="2" spans="2:12">
      <c r="L2" t="s">
        <v>36</v>
      </c>
    </row>
    <row r="3" spans="2:12">
      <c r="L3" t="s">
        <v>14</v>
      </c>
    </row>
    <row r="4" spans="2:12">
      <c r="C4" t="s">
        <v>37</v>
      </c>
      <c r="D4" t="s">
        <v>38</v>
      </c>
      <c r="E4" t="s">
        <v>39</v>
      </c>
    </row>
    <row r="5" spans="2:12">
      <c r="B5" t="s">
        <v>60</v>
      </c>
      <c r="C5">
        <v>6460293</v>
      </c>
      <c r="D5" t="s">
        <v>40</v>
      </c>
      <c r="E5" s="1" t="s">
        <v>41</v>
      </c>
      <c r="G5" t="str">
        <f>CONCATENATE(B5,C5,",'",D5,"','",E5,"');")</f>
        <v>INSERT INTO public."Asegurados"("Cedula", "Nombre", "Apellido") VALUES (6460293,'ADRIANA','HERNANDEZ MONTERROZA');</v>
      </c>
    </row>
    <row r="6" spans="2:12">
      <c r="B6" t="s">
        <v>60</v>
      </c>
      <c r="C6">
        <v>8060263</v>
      </c>
      <c r="D6" s="1" t="s">
        <v>42</v>
      </c>
      <c r="E6" s="1" t="s">
        <v>43</v>
      </c>
      <c r="G6" t="str">
        <f t="shared" ref="G6:G14" si="0">CONCATENATE(B6,C6,",'",D6,"','",E6,"');")</f>
        <v>INSERT INTO public."Asegurados"("Cedula", "Nombre", "Apellido") VALUES (8060263,'ALEJANDRO ','ABONDANO ACEVEDO ');</v>
      </c>
    </row>
    <row r="7" spans="2:12">
      <c r="B7" t="s">
        <v>60</v>
      </c>
      <c r="C7">
        <v>7751293</v>
      </c>
      <c r="D7" s="1" t="s">
        <v>44</v>
      </c>
      <c r="E7" s="1" t="s">
        <v>45</v>
      </c>
      <c r="G7" t="str">
        <f t="shared" si="0"/>
        <v>INSERT INTO public."Asegurados"("Cedula", "Nombre", "Apellido") VALUES (7751293,'BRIGITE','POLANCO RUIZ');</v>
      </c>
    </row>
    <row r="8" spans="2:12">
      <c r="B8" t="s">
        <v>60</v>
      </c>
      <c r="C8">
        <v>16931148</v>
      </c>
      <c r="D8" s="1" t="s">
        <v>46</v>
      </c>
      <c r="E8" s="1" t="s">
        <v>47</v>
      </c>
      <c r="G8" t="str">
        <f t="shared" si="0"/>
        <v>INSERT INTO public."Asegurados"("Cedula", "Nombre", "Apellido") VALUES (16931148,'DANIEL','CASTIBLANCO SALGADO');</v>
      </c>
    </row>
    <row r="9" spans="2:12">
      <c r="B9" t="s">
        <v>60</v>
      </c>
      <c r="C9">
        <v>25349253</v>
      </c>
      <c r="D9" s="1" t="s">
        <v>48</v>
      </c>
      <c r="E9" s="1" t="s">
        <v>49</v>
      </c>
      <c r="G9" t="str">
        <f t="shared" si="0"/>
        <v>INSERT INTO public."Asegurados"("Cedula", "Nombre", "Apellido") VALUES (25349253,'DIANA','DIAZ BELTRAN');</v>
      </c>
    </row>
    <row r="10" spans="2:12">
      <c r="B10" t="s">
        <v>60</v>
      </c>
      <c r="C10">
        <v>9873654</v>
      </c>
      <c r="D10" s="1" t="s">
        <v>50</v>
      </c>
      <c r="E10" s="1" t="s">
        <v>51</v>
      </c>
      <c r="G10" t="str">
        <f t="shared" si="0"/>
        <v>INSERT INTO public."Asegurados"("Cedula", "Nombre", "Apellido") VALUES (9873654,'DIEGO','FORERO PEÑA');</v>
      </c>
    </row>
    <row r="11" spans="2:12">
      <c r="B11" t="s">
        <v>60</v>
      </c>
      <c r="C11">
        <v>11060293</v>
      </c>
      <c r="D11" s="1" t="s">
        <v>52</v>
      </c>
      <c r="E11" s="1" t="s">
        <v>53</v>
      </c>
      <c r="G11" t="str">
        <f t="shared" si="0"/>
        <v>INSERT INTO public."Asegurados"("Cedula", "Nombre", "Apellido") VALUES (11060293,'GABRIEL FELIPE','HERRERA MORENO');</v>
      </c>
    </row>
    <row r="12" spans="2:12">
      <c r="B12" t="s">
        <v>60</v>
      </c>
      <c r="C12">
        <v>8960143</v>
      </c>
      <c r="D12" s="1" t="s">
        <v>54</v>
      </c>
      <c r="E12" s="1" t="s">
        <v>55</v>
      </c>
      <c r="G12" t="str">
        <f t="shared" si="0"/>
        <v>INSERT INTO public."Asegurados"("Cedula", "Nombre", "Apellido") VALUES (8960143,'JUAN CAMILO','ORTEGA PEÑA ');</v>
      </c>
    </row>
    <row r="13" spans="2:12">
      <c r="B13" t="s">
        <v>60</v>
      </c>
      <c r="C13">
        <v>6503473</v>
      </c>
      <c r="D13" s="1" t="s">
        <v>56</v>
      </c>
      <c r="E13" s="1" t="s">
        <v>57</v>
      </c>
      <c r="G13" t="str">
        <f t="shared" si="0"/>
        <v>INSERT INTO public."Asegurados"("Cedula", "Nombre", "Apellido") VALUES (6503473,'SANDRA','GARCÉS PARRA');</v>
      </c>
    </row>
    <row r="14" spans="2:12">
      <c r="B14" t="s">
        <v>60</v>
      </c>
      <c r="C14">
        <v>10921248</v>
      </c>
      <c r="D14" s="1" t="s">
        <v>58</v>
      </c>
      <c r="E14" s="1" t="s">
        <v>59</v>
      </c>
      <c r="G14" t="str">
        <f t="shared" si="0"/>
        <v>INSERT INTO public."Asegurados"("Cedula", "Nombre", "Apellido") VALUES (10921248,'NATALIA','BUITRAGO CONTRERAS');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5" sqref="E5:E14"/>
    </sheetView>
  </sheetViews>
  <sheetFormatPr baseColWidth="10" defaultRowHeight="14.4"/>
  <sheetData>
    <row r="2" spans="1:8">
      <c r="H2" t="s">
        <v>61</v>
      </c>
    </row>
    <row r="4" spans="1:8">
      <c r="C4" t="s">
        <v>63</v>
      </c>
    </row>
    <row r="5" spans="1:8">
      <c r="A5">
        <v>1</v>
      </c>
      <c r="B5" t="s">
        <v>62</v>
      </c>
      <c r="C5" t="s">
        <v>64</v>
      </c>
      <c r="E5" t="str">
        <f>CONCATENATE(B5,C5,"');")</f>
        <v>INSERT INTO public."Piezas"("Nombre") VALUES('Parachoque');</v>
      </c>
    </row>
    <row r="6" spans="1:8">
      <c r="A6">
        <v>2</v>
      </c>
      <c r="B6" t="s">
        <v>62</v>
      </c>
      <c r="C6" t="s">
        <v>65</v>
      </c>
      <c r="E6" t="str">
        <f t="shared" ref="E6:E14" si="0">CONCATENATE(B6,C6,"');")</f>
        <v>INSERT INTO public."Piezas"("Nombre") VALUES('Parabrisas');</v>
      </c>
    </row>
    <row r="7" spans="1:8">
      <c r="A7">
        <v>3</v>
      </c>
      <c r="B7" t="s">
        <v>62</v>
      </c>
      <c r="C7" t="s">
        <v>66</v>
      </c>
      <c r="E7" t="str">
        <f t="shared" si="0"/>
        <v>INSERT INTO public."Piezas"("Nombre") VALUES('Retrovisor');</v>
      </c>
    </row>
    <row r="8" spans="1:8">
      <c r="A8">
        <v>4</v>
      </c>
      <c r="B8" t="s">
        <v>62</v>
      </c>
      <c r="C8" t="s">
        <v>67</v>
      </c>
      <c r="E8" t="str">
        <f t="shared" si="0"/>
        <v>INSERT INTO public."Piezas"("Nombre") VALUES('Caucho');</v>
      </c>
    </row>
    <row r="9" spans="1:8">
      <c r="A9">
        <v>5</v>
      </c>
      <c r="B9" t="s">
        <v>62</v>
      </c>
      <c r="C9" t="s">
        <v>68</v>
      </c>
      <c r="E9" t="str">
        <f t="shared" si="0"/>
        <v>INSERT INTO public."Piezas"("Nombre") VALUES('Bujias');</v>
      </c>
    </row>
    <row r="10" spans="1:8">
      <c r="A10">
        <v>6</v>
      </c>
      <c r="B10" t="s">
        <v>62</v>
      </c>
      <c r="C10" t="s">
        <v>69</v>
      </c>
      <c r="E10" t="str">
        <f t="shared" si="0"/>
        <v>INSERT INTO public."Piezas"("Nombre") VALUES('Plato de Freno');</v>
      </c>
    </row>
    <row r="11" spans="1:8">
      <c r="A11">
        <v>7</v>
      </c>
      <c r="B11" t="s">
        <v>62</v>
      </c>
      <c r="C11" t="s">
        <v>70</v>
      </c>
      <c r="E11" t="str">
        <f t="shared" si="0"/>
        <v>INSERT INTO public."Piezas"("Nombre") VALUES('Croche');</v>
      </c>
    </row>
    <row r="12" spans="1:8">
      <c r="A12">
        <v>8</v>
      </c>
      <c r="B12" t="s">
        <v>62</v>
      </c>
      <c r="C12" t="s">
        <v>71</v>
      </c>
      <c r="E12" t="str">
        <f t="shared" si="0"/>
        <v>INSERT INTO public."Piezas"("Nombre") VALUES('Chasis');</v>
      </c>
    </row>
    <row r="13" spans="1:8">
      <c r="A13">
        <v>9</v>
      </c>
      <c r="B13" t="s">
        <v>62</v>
      </c>
      <c r="C13" t="s">
        <v>72</v>
      </c>
      <c r="E13" t="str">
        <f t="shared" si="0"/>
        <v>INSERT INTO public."Piezas"("Nombre") VALUES('Amortiguador');</v>
      </c>
    </row>
    <row r="14" spans="1:8">
      <c r="A14">
        <v>10</v>
      </c>
      <c r="B14" t="s">
        <v>62</v>
      </c>
      <c r="C14" t="s">
        <v>73</v>
      </c>
      <c r="E14" t="str">
        <f t="shared" si="0"/>
        <v>INSERT INTO public."Piezas"("Nombre") VALUES('Valvulas Admision');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:F13"/>
    </sheetView>
  </sheetViews>
  <sheetFormatPr baseColWidth="10" defaultRowHeight="14.4"/>
  <sheetData>
    <row r="2" spans="1:6">
      <c r="F2" t="s">
        <v>74</v>
      </c>
    </row>
    <row r="3" spans="1:6">
      <c r="C3" t="s">
        <v>38</v>
      </c>
      <c r="D3" t="s">
        <v>75</v>
      </c>
    </row>
    <row r="4" spans="1:6">
      <c r="A4">
        <v>1</v>
      </c>
      <c r="B4" t="s">
        <v>94</v>
      </c>
      <c r="C4" t="s">
        <v>76</v>
      </c>
      <c r="D4" t="s">
        <v>88</v>
      </c>
      <c r="F4" t="str">
        <f>CONCATENATE(B4,C4,"','",D4,"');")</f>
        <v>INSERT INTO public."Proveedores"("Nombre", "Lugar")VALUES ('Revizzi','Valencia');</v>
      </c>
    </row>
    <row r="5" spans="1:6">
      <c r="A5">
        <v>2</v>
      </c>
      <c r="B5" t="s">
        <v>94</v>
      </c>
      <c r="C5" t="s">
        <v>16</v>
      </c>
      <c r="D5" t="s">
        <v>25</v>
      </c>
      <c r="F5" t="str">
        <f t="shared" ref="F5:F13" si="0">CONCATENATE(B5,C5,"','",D5,"');")</f>
        <v>INSERT INTO public."Proveedores"("Nombre", "Lugar")VALUES ('AutoCar','San Antonio');</v>
      </c>
    </row>
    <row r="6" spans="1:6">
      <c r="A6">
        <v>3</v>
      </c>
      <c r="B6" t="s">
        <v>94</v>
      </c>
      <c r="C6" t="s">
        <v>80</v>
      </c>
      <c r="D6" t="s">
        <v>89</v>
      </c>
      <c r="F6" t="str">
        <f t="shared" si="0"/>
        <v>INSERT INTO public."Proveedores"("Nombre", "Lugar")VALUES ('La Elite Del Auto','Quinta Crespop');</v>
      </c>
    </row>
    <row r="7" spans="1:6">
      <c r="A7">
        <v>4</v>
      </c>
      <c r="B7" t="s">
        <v>94</v>
      </c>
      <c r="C7" t="s">
        <v>81</v>
      </c>
      <c r="D7" t="s">
        <v>90</v>
      </c>
      <c r="F7" t="str">
        <f t="shared" si="0"/>
        <v>INSERT INTO public."Proveedores"("Nombre", "Lugar")VALUES ('Machining Max','Baruta');</v>
      </c>
    </row>
    <row r="8" spans="1:6">
      <c r="A8">
        <v>5</v>
      </c>
      <c r="B8" t="s">
        <v>94</v>
      </c>
      <c r="C8" t="s">
        <v>82</v>
      </c>
      <c r="D8" t="s">
        <v>32</v>
      </c>
      <c r="F8" t="str">
        <f t="shared" si="0"/>
        <v>INSERT INTO public."Proveedores"("Nombre", "Lugar")VALUES ('ADN Car','La Urbina');</v>
      </c>
    </row>
    <row r="9" spans="1:6">
      <c r="A9">
        <v>6</v>
      </c>
      <c r="B9" t="s">
        <v>94</v>
      </c>
      <c r="C9" t="s">
        <v>83</v>
      </c>
      <c r="D9" t="s">
        <v>23</v>
      </c>
      <c r="F9" t="str">
        <f t="shared" si="0"/>
        <v>INSERT INTO public."Proveedores"("Nombre", "Lugar")VALUES ('AutoForce Elite','Carrizal');</v>
      </c>
    </row>
    <row r="10" spans="1:6">
      <c r="A10">
        <v>7</v>
      </c>
      <c r="B10" t="s">
        <v>94</v>
      </c>
      <c r="C10" t="s">
        <v>84</v>
      </c>
      <c r="D10" t="s">
        <v>91</v>
      </c>
      <c r="F10" t="str">
        <f t="shared" si="0"/>
        <v>INSERT INTO public."Proveedores"("Nombre", "Lugar")VALUES ('Repuestos Pamaca','Chacao');</v>
      </c>
    </row>
    <row r="11" spans="1:6">
      <c r="A11">
        <v>8</v>
      </c>
      <c r="B11" t="s">
        <v>94</v>
      </c>
      <c r="C11" t="s">
        <v>85</v>
      </c>
      <c r="D11" t="s">
        <v>92</v>
      </c>
      <c r="F11" t="str">
        <f t="shared" si="0"/>
        <v>INSERT INTO public."Proveedores"("Nombre", "Lugar")VALUES ('MundoStore','Plaza Venezuela');</v>
      </c>
    </row>
    <row r="12" spans="1:6">
      <c r="A12">
        <v>9</v>
      </c>
      <c r="B12" t="s">
        <v>94</v>
      </c>
      <c r="C12" t="s">
        <v>86</v>
      </c>
      <c r="D12" t="s">
        <v>29</v>
      </c>
      <c r="F12" t="str">
        <f t="shared" si="0"/>
        <v>INSERT INTO public."Proveedores"("Nombre", "Lugar")VALUES ('Aldor Bujias','Los Teques');</v>
      </c>
    </row>
    <row r="13" spans="1:6">
      <c r="A13">
        <v>10</v>
      </c>
      <c r="B13" t="s">
        <v>94</v>
      </c>
      <c r="C13" t="s">
        <v>87</v>
      </c>
      <c r="D13" t="s">
        <v>93</v>
      </c>
      <c r="F13" t="str">
        <f t="shared" si="0"/>
        <v>INSERT INTO public."Proveedores"("Nombre", "Lugar")VALUES ('Cladi C.A.','Quinta Crespo');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E4" sqref="E4:E13"/>
    </sheetView>
  </sheetViews>
  <sheetFormatPr baseColWidth="10" defaultRowHeight="14.4"/>
  <sheetData>
    <row r="2" spans="2:7">
      <c r="G2" t="s">
        <v>95</v>
      </c>
    </row>
    <row r="3" spans="2:7">
      <c r="C3" t="s">
        <v>38</v>
      </c>
    </row>
    <row r="4" spans="2:7">
      <c r="B4" t="s">
        <v>96</v>
      </c>
      <c r="C4" t="s">
        <v>106</v>
      </c>
      <c r="E4" t="str">
        <f>CONCATENATE(B4,C4,"');")</f>
        <v>INSERT INTO public."Peritos"("Nombre")VALUES ('JOSE GUZMAN');</v>
      </c>
    </row>
    <row r="5" spans="2:7">
      <c r="B5" t="s">
        <v>96</v>
      </c>
      <c r="C5" s="1" t="s">
        <v>97</v>
      </c>
      <c r="E5" t="str">
        <f t="shared" ref="E5:E13" si="0">CONCATENATE(B5,C5,"');")</f>
        <v>INSERT INTO public."Peritos"("Nombre")VALUES ('ALEXANDER CARVAJAL');</v>
      </c>
    </row>
    <row r="6" spans="2:7">
      <c r="B6" t="s">
        <v>96</v>
      </c>
      <c r="C6" s="1" t="s">
        <v>98</v>
      </c>
      <c r="E6" t="str">
        <f t="shared" si="0"/>
        <v>INSERT INTO public."Peritos"("Nombre")VALUES ('ANDREA CRUZ');</v>
      </c>
    </row>
    <row r="7" spans="2:7">
      <c r="B7" t="s">
        <v>96</v>
      </c>
      <c r="C7" s="1" t="s">
        <v>99</v>
      </c>
      <c r="E7" t="str">
        <f t="shared" si="0"/>
        <v>INSERT INTO public."Peritos"("Nombre")VALUES ('ANDRES VILLA');</v>
      </c>
    </row>
    <row r="8" spans="2:7">
      <c r="B8" t="s">
        <v>96</v>
      </c>
      <c r="C8" s="1" t="s">
        <v>100</v>
      </c>
      <c r="E8" t="str">
        <f t="shared" si="0"/>
        <v>INSERT INTO public."Peritos"("Nombre")VALUES ('CATHERINE OSPINA');</v>
      </c>
    </row>
    <row r="9" spans="2:7">
      <c r="B9" t="s">
        <v>96</v>
      </c>
      <c r="C9" s="1" t="s">
        <v>101</v>
      </c>
      <c r="E9" t="str">
        <f t="shared" si="0"/>
        <v>INSERT INTO public."Peritos"("Nombre")VALUES ('CLAUDIA TORRES');</v>
      </c>
    </row>
    <row r="10" spans="2:7">
      <c r="B10" t="s">
        <v>96</v>
      </c>
      <c r="C10" s="1" t="s">
        <v>102</v>
      </c>
      <c r="E10" t="str">
        <f t="shared" si="0"/>
        <v>INSERT INTO public."Peritos"("Nombre")VALUES ('GLORIA TARRIO');</v>
      </c>
    </row>
    <row r="11" spans="2:7">
      <c r="B11" t="s">
        <v>96</v>
      </c>
      <c r="C11" s="1" t="s">
        <v>103</v>
      </c>
      <c r="E11" t="str">
        <f t="shared" si="0"/>
        <v>INSERT INTO public."Peritos"("Nombre")VALUES ('MARIA OVALLES');</v>
      </c>
    </row>
    <row r="12" spans="2:7">
      <c r="B12" t="s">
        <v>96</v>
      </c>
      <c r="C12" s="1" t="s">
        <v>104</v>
      </c>
      <c r="E12" t="str">
        <f t="shared" si="0"/>
        <v>INSERT INTO public."Peritos"("Nombre")VALUES ('ERNESTO SUAREZ');</v>
      </c>
    </row>
    <row r="13" spans="2:7">
      <c r="B13" t="s">
        <v>96</v>
      </c>
      <c r="C13" s="1" t="s">
        <v>105</v>
      </c>
      <c r="E13" t="str">
        <f t="shared" si="0"/>
        <v>INSERT INTO public."Peritos"("Nombre")VALUES ('ELVIRA SABAL');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B17" sqref="B17:B25"/>
    </sheetView>
  </sheetViews>
  <sheetFormatPr baseColWidth="10" defaultRowHeight="14.4"/>
  <sheetData>
    <row r="1" spans="2:11">
      <c r="D1" t="s">
        <v>107</v>
      </c>
    </row>
    <row r="3" spans="2:11"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</row>
    <row r="4" spans="2:11">
      <c r="B4" t="s">
        <v>178</v>
      </c>
      <c r="C4" t="s">
        <v>169</v>
      </c>
      <c r="D4" t="s">
        <v>116</v>
      </c>
      <c r="E4" s="2">
        <v>36160</v>
      </c>
      <c r="F4" t="s">
        <v>117</v>
      </c>
      <c r="G4">
        <v>4</v>
      </c>
      <c r="H4" t="s">
        <v>122</v>
      </c>
      <c r="I4">
        <v>6</v>
      </c>
      <c r="K4" t="str">
        <f>CONCATENATE(B4,C4,"','",D4,"',",E4,",'",F4,"',",G4,",'",H4,"',",I4,");")</f>
        <v>INSERT INTO public."Vehiculos"("Placa", "Modelo", "Año", color, puestos, "SerialMotor", fk_marca)VALUES ('RAP125','Focus',36160,'BLANCO',4,'52WVC10338',6);</v>
      </c>
    </row>
    <row r="5" spans="2:11">
      <c r="B5" t="s">
        <v>108</v>
      </c>
      <c r="C5" t="s">
        <v>170</v>
      </c>
      <c r="D5" t="s">
        <v>124</v>
      </c>
      <c r="E5" s="2">
        <v>36160</v>
      </c>
      <c r="F5" t="s">
        <v>118</v>
      </c>
      <c r="G5">
        <v>4</v>
      </c>
      <c r="H5" t="s">
        <v>129</v>
      </c>
      <c r="I5">
        <v>6</v>
      </c>
      <c r="K5" t="str">
        <f t="shared" ref="K5:K12" si="0">CONCATENATE(B5,C5,",'",D5,"',",E5,",'",F5,"',",G5,",'",H5,"',",I5,");")</f>
        <v>INSERT INTO public."Vehiculos"("Placa", "Modelo", "Año", color, puestos, "SerialMotor", fk_marca)VALUES (ABI346,'Mondeo',36160,'AZUL',4,'52WVC14587',6);</v>
      </c>
    </row>
    <row r="6" spans="2:11">
      <c r="B6" t="s">
        <v>108</v>
      </c>
      <c r="C6" t="s">
        <v>171</v>
      </c>
      <c r="D6" s="4" t="s">
        <v>119</v>
      </c>
      <c r="E6" s="3">
        <v>2023</v>
      </c>
      <c r="F6" t="s">
        <v>118</v>
      </c>
      <c r="G6">
        <v>4</v>
      </c>
      <c r="H6" t="s">
        <v>130</v>
      </c>
      <c r="I6">
        <v>1</v>
      </c>
      <c r="K6" t="str">
        <f t="shared" si="0"/>
        <v>INSERT INTO public."Vehiculos"("Placa", "Modelo", "Año", color, puestos, "SerialMotor", fk_marca)VALUES (2Z0568,'BMW Serie 1 2023',2023,'AZUL',4,'98CVK78952',1);</v>
      </c>
    </row>
    <row r="7" spans="2:11">
      <c r="B7" t="s">
        <v>108</v>
      </c>
      <c r="C7" t="s">
        <v>172</v>
      </c>
      <c r="D7" s="4" t="s">
        <v>120</v>
      </c>
      <c r="E7" s="3">
        <v>2022</v>
      </c>
      <c r="F7" t="s">
        <v>121</v>
      </c>
      <c r="G7">
        <v>4</v>
      </c>
      <c r="H7" t="s">
        <v>131</v>
      </c>
      <c r="I7">
        <v>1</v>
      </c>
      <c r="K7" t="str">
        <f t="shared" si="0"/>
        <v>INSERT INTO public."Vehiculos"("Placa", "Modelo", "Año", color, puestos, "SerialMotor", fk_marca)VALUES (GCH125,'BMW Serie 2 Gran Coupé 2023',2022,'MORADO',4,'41KLQ56347',1);</v>
      </c>
    </row>
    <row r="8" spans="2:11">
      <c r="B8" t="s">
        <v>108</v>
      </c>
      <c r="C8" t="s">
        <v>173</v>
      </c>
      <c r="D8" s="4" t="s">
        <v>123</v>
      </c>
      <c r="E8" s="3">
        <v>2022</v>
      </c>
      <c r="F8" t="s">
        <v>117</v>
      </c>
      <c r="G8">
        <v>4</v>
      </c>
      <c r="H8" t="s">
        <v>132</v>
      </c>
      <c r="I8">
        <v>3</v>
      </c>
      <c r="K8" t="str">
        <f t="shared" si="0"/>
        <v>INSERT INTO public."Vehiculos"("Placa", "Modelo", "Año", color, puestos, "SerialMotor", fk_marca)VALUES (BFY456,'A1 Sportback 2022',2022,'BLANCO',4,'01QWE56879',3);</v>
      </c>
    </row>
    <row r="9" spans="2:11">
      <c r="B9" t="s">
        <v>108</v>
      </c>
      <c r="C9" t="s">
        <v>174</v>
      </c>
      <c r="D9" s="4" t="s">
        <v>125</v>
      </c>
      <c r="E9" s="3">
        <v>2007</v>
      </c>
      <c r="F9" t="s">
        <v>138</v>
      </c>
      <c r="G9">
        <v>4</v>
      </c>
      <c r="H9" t="s">
        <v>133</v>
      </c>
      <c r="I9">
        <v>7</v>
      </c>
      <c r="K9" t="str">
        <f t="shared" si="0"/>
        <v>INSERT INTO public."Vehiculos"("Placa", "Modelo", "Año", color, puestos, "SerialMotor", fk_marca)VALUES (LUP890,'Aveo',2007,'PLATEADO',4,'21ERT85698',7);</v>
      </c>
    </row>
    <row r="10" spans="2:11">
      <c r="B10" t="s">
        <v>108</v>
      </c>
      <c r="C10" t="s">
        <v>175</v>
      </c>
      <c r="D10" s="4" t="s">
        <v>126</v>
      </c>
      <c r="E10" s="3">
        <v>2011</v>
      </c>
      <c r="F10" t="s">
        <v>139</v>
      </c>
      <c r="G10">
        <v>4</v>
      </c>
      <c r="H10" t="s">
        <v>134</v>
      </c>
      <c r="I10">
        <v>7</v>
      </c>
      <c r="K10" t="str">
        <f t="shared" si="0"/>
        <v>INSERT INTO public."Vehiculos"("Placa", "Modelo", "Año", color, puestos, "SerialMotor", fk_marca)VALUES (VMN689,'Cruze',2011,'GRIS',4,'32ERT12356',7);</v>
      </c>
    </row>
    <row r="11" spans="2:11">
      <c r="B11" t="s">
        <v>108</v>
      </c>
      <c r="C11" t="s">
        <v>176</v>
      </c>
      <c r="D11" s="4" t="s">
        <v>127</v>
      </c>
      <c r="E11" s="3">
        <v>2014</v>
      </c>
      <c r="F11" t="s">
        <v>137</v>
      </c>
      <c r="G11">
        <v>4</v>
      </c>
      <c r="H11" s="2" t="s">
        <v>135</v>
      </c>
      <c r="I11">
        <v>8</v>
      </c>
      <c r="K11" t="str">
        <f t="shared" si="0"/>
        <v>INSERT INTO public."Vehiculos"("Placa", "Modelo", "Año", color, puestos, "SerialMotor", fk_marca)VALUES (KFD248,'Mazda3 Sedan',2014,'NEGRO',4,'87QMN23456',8);</v>
      </c>
    </row>
    <row r="12" spans="2:11">
      <c r="B12" t="s">
        <v>108</v>
      </c>
      <c r="C12" t="s">
        <v>177</v>
      </c>
      <c r="D12" s="4" t="s">
        <v>128</v>
      </c>
      <c r="E12" s="3">
        <v>2019</v>
      </c>
      <c r="F12" t="s">
        <v>137</v>
      </c>
      <c r="G12">
        <v>4</v>
      </c>
      <c r="H12" t="s">
        <v>136</v>
      </c>
      <c r="I12">
        <v>8</v>
      </c>
      <c r="K12" t="str">
        <f t="shared" si="0"/>
        <v>INSERT INTO public."Vehiculos"("Placa", "Modelo", "Año", color, puestos, "SerialMotor", fk_marca)VALUES (QAS212,'Mazda CX-30',2019,'NEGRO',4,'45LKJ26143',8);</v>
      </c>
    </row>
    <row r="16" spans="2:11">
      <c r="C16" t="s">
        <v>141</v>
      </c>
      <c r="D16" t="s">
        <v>140</v>
      </c>
    </row>
    <row r="17" spans="2:2">
      <c r="B17" t="s">
        <v>179</v>
      </c>
    </row>
    <row r="18" spans="2:2">
      <c r="B18" t="s">
        <v>180</v>
      </c>
    </row>
    <row r="19" spans="2:2">
      <c r="B19" t="s">
        <v>181</v>
      </c>
    </row>
    <row r="20" spans="2:2">
      <c r="B20" t="s">
        <v>182</v>
      </c>
    </row>
    <row r="21" spans="2:2">
      <c r="B21" t="s">
        <v>183</v>
      </c>
    </row>
    <row r="22" spans="2:2">
      <c r="B22" t="s">
        <v>184</v>
      </c>
    </row>
    <row r="23" spans="2:2">
      <c r="B23" t="s">
        <v>185</v>
      </c>
    </row>
    <row r="24" spans="2:2">
      <c r="B24" t="s">
        <v>186</v>
      </c>
    </row>
    <row r="25" spans="2:2">
      <c r="B25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I5" sqref="I5:I14"/>
    </sheetView>
  </sheetViews>
  <sheetFormatPr baseColWidth="10" defaultRowHeight="14.4"/>
  <cols>
    <col min="1" max="1" width="19.21875" customWidth="1"/>
    <col min="2" max="2" width="19" customWidth="1"/>
    <col min="3" max="3" width="16" customWidth="1"/>
    <col min="4" max="4" width="19" customWidth="1"/>
  </cols>
  <sheetData>
    <row r="2" spans="1:9">
      <c r="I2" t="s">
        <v>142</v>
      </c>
    </row>
    <row r="4" spans="1:9">
      <c r="A4" t="s">
        <v>147</v>
      </c>
      <c r="B4" t="s">
        <v>148</v>
      </c>
      <c r="C4" t="s">
        <v>149</v>
      </c>
      <c r="E4" t="s">
        <v>144</v>
      </c>
      <c r="F4" t="s">
        <v>145</v>
      </c>
      <c r="G4" t="s">
        <v>146</v>
      </c>
    </row>
    <row r="5" spans="1:9">
      <c r="A5">
        <v>1</v>
      </c>
      <c r="B5" t="s">
        <v>150</v>
      </c>
      <c r="C5" t="s">
        <v>80</v>
      </c>
      <c r="D5" t="s">
        <v>143</v>
      </c>
      <c r="E5">
        <v>4</v>
      </c>
      <c r="F5">
        <v>3</v>
      </c>
      <c r="G5">
        <v>60</v>
      </c>
      <c r="I5" t="str">
        <f>CONCATENATE(D5,E5,",",F5,",",G5,");")</f>
        <v>INSERT INTO public."Pieza_Proveedor"("Id_Pieza", "Id_proveedor", cantidad)VALUES (4,3,60);</v>
      </c>
    </row>
    <row r="6" spans="1:9">
      <c r="A6">
        <v>2</v>
      </c>
      <c r="B6" t="s">
        <v>151</v>
      </c>
      <c r="C6" t="s">
        <v>80</v>
      </c>
      <c r="D6" t="s">
        <v>143</v>
      </c>
      <c r="E6">
        <v>5</v>
      </c>
      <c r="F6">
        <v>3</v>
      </c>
      <c r="G6">
        <v>100</v>
      </c>
      <c r="I6" t="str">
        <f t="shared" ref="I6:I13" si="0">CONCATENATE(D6,E6,",",F6,",",G6,");")</f>
        <v>INSERT INTO public."Pieza_Proveedor"("Id_Pieza", "Id_proveedor", cantidad)VALUES (5,3,100);</v>
      </c>
    </row>
    <row r="7" spans="1:9">
      <c r="A7">
        <v>3</v>
      </c>
      <c r="B7" t="s">
        <v>152</v>
      </c>
      <c r="C7" t="s">
        <v>80</v>
      </c>
      <c r="D7" t="s">
        <v>143</v>
      </c>
      <c r="E7">
        <v>6</v>
      </c>
      <c r="F7">
        <v>3</v>
      </c>
      <c r="G7">
        <v>30</v>
      </c>
      <c r="I7" t="str">
        <f t="shared" si="0"/>
        <v>INSERT INTO public."Pieza_Proveedor"("Id_Pieza", "Id_proveedor", cantidad)VALUES (6,3,30);</v>
      </c>
    </row>
    <row r="8" spans="1:9">
      <c r="A8">
        <v>4</v>
      </c>
      <c r="B8" t="s">
        <v>153</v>
      </c>
      <c r="C8" t="s">
        <v>76</v>
      </c>
      <c r="D8" t="s">
        <v>143</v>
      </c>
      <c r="E8">
        <v>1</v>
      </c>
      <c r="F8">
        <v>1</v>
      </c>
      <c r="G8">
        <v>20</v>
      </c>
      <c r="I8" t="str">
        <f t="shared" si="0"/>
        <v>INSERT INTO public."Pieza_Proveedor"("Id_Pieza", "Id_proveedor", cantidad)VALUES (1,1,20);</v>
      </c>
    </row>
    <row r="9" spans="1:9">
      <c r="A9">
        <v>5</v>
      </c>
      <c r="B9" t="s">
        <v>154</v>
      </c>
      <c r="C9" t="s">
        <v>76</v>
      </c>
      <c r="D9" t="s">
        <v>143</v>
      </c>
      <c r="E9">
        <v>8</v>
      </c>
      <c r="F9">
        <v>1</v>
      </c>
      <c r="G9">
        <v>10</v>
      </c>
      <c r="I9" t="str">
        <f t="shared" si="0"/>
        <v>INSERT INTO public."Pieza_Proveedor"("Id_Pieza", "Id_proveedor", cantidad)VALUES (8,1,10);</v>
      </c>
    </row>
    <row r="10" spans="1:9">
      <c r="A10">
        <v>6</v>
      </c>
      <c r="B10" t="s">
        <v>151</v>
      </c>
      <c r="C10" t="s">
        <v>86</v>
      </c>
      <c r="D10" t="s">
        <v>143</v>
      </c>
      <c r="E10">
        <v>5</v>
      </c>
      <c r="F10">
        <v>9</v>
      </c>
      <c r="G10">
        <v>120</v>
      </c>
      <c r="I10" t="str">
        <f t="shared" si="0"/>
        <v>INSERT INTO public."Pieza_Proveedor"("Id_Pieza", "Id_proveedor", cantidad)VALUES (5,9,120);</v>
      </c>
    </row>
    <row r="11" spans="1:9">
      <c r="A11">
        <v>7</v>
      </c>
      <c r="B11" t="s">
        <v>155</v>
      </c>
      <c r="C11" t="s">
        <v>84</v>
      </c>
      <c r="D11" t="s">
        <v>143</v>
      </c>
      <c r="E11">
        <v>7</v>
      </c>
      <c r="F11">
        <v>7</v>
      </c>
      <c r="G11">
        <v>20</v>
      </c>
      <c r="I11" t="str">
        <f t="shared" si="0"/>
        <v>INSERT INTO public."Pieza_Proveedor"("Id_Pieza", "Id_proveedor", cantidad)VALUES (7,7,20);</v>
      </c>
    </row>
    <row r="12" spans="1:9">
      <c r="A12">
        <v>8</v>
      </c>
      <c r="B12" t="s">
        <v>156</v>
      </c>
      <c r="C12" t="s">
        <v>84</v>
      </c>
      <c r="D12" t="s">
        <v>143</v>
      </c>
      <c r="E12">
        <v>9</v>
      </c>
      <c r="F12">
        <v>7</v>
      </c>
      <c r="G12">
        <v>30</v>
      </c>
      <c r="I12" t="str">
        <f t="shared" si="0"/>
        <v>INSERT INTO public."Pieza_Proveedor"("Id_Pieza", "Id_proveedor", cantidad)VALUES (9,7,30);</v>
      </c>
    </row>
    <row r="13" spans="1:9">
      <c r="A13">
        <v>9</v>
      </c>
      <c r="B13" t="s">
        <v>157</v>
      </c>
      <c r="C13" t="s">
        <v>16</v>
      </c>
      <c r="D13" t="s">
        <v>143</v>
      </c>
      <c r="E13">
        <v>3</v>
      </c>
      <c r="F13">
        <v>2</v>
      </c>
      <c r="G13">
        <v>40</v>
      </c>
      <c r="I13" t="str">
        <f t="shared" si="0"/>
        <v>INSERT INTO public."Pieza_Proveedor"("Id_Pieza", "Id_proveedor", cantidad)VALUES (3,2,40);</v>
      </c>
    </row>
    <row r="14" spans="1:9">
      <c r="A14">
        <v>10</v>
      </c>
      <c r="B14" t="s">
        <v>158</v>
      </c>
      <c r="C14" t="s">
        <v>16</v>
      </c>
      <c r="D14" t="s">
        <v>143</v>
      </c>
      <c r="E14">
        <v>10</v>
      </c>
      <c r="F14">
        <v>2</v>
      </c>
      <c r="G14">
        <v>60</v>
      </c>
      <c r="I14" t="str">
        <f>CONCATENATE(D14,E14,",",F14,",",G14,");")</f>
        <v>INSERT INTO public."Pieza_Proveedor"("Id_Pieza", "Id_proveedor", cantidad)VALUES (10,2,60);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workbookViewId="0">
      <selection activeCell="I5" sqref="I5:I14"/>
    </sheetView>
  </sheetViews>
  <sheetFormatPr baseColWidth="10" defaultRowHeight="14.4"/>
  <cols>
    <col min="1" max="1" width="8.6640625" customWidth="1"/>
    <col min="2" max="2" width="8.109375" customWidth="1"/>
    <col min="4" max="4" width="17.109375" customWidth="1"/>
  </cols>
  <sheetData>
    <row r="2" spans="2:10">
      <c r="J2" t="s">
        <v>159</v>
      </c>
    </row>
    <row r="4" spans="2:10">
      <c r="B4" t="s">
        <v>163</v>
      </c>
      <c r="C4" t="s">
        <v>164</v>
      </c>
      <c r="D4" t="s">
        <v>165</v>
      </c>
      <c r="F4" t="s">
        <v>162</v>
      </c>
      <c r="G4" t="s">
        <v>161</v>
      </c>
    </row>
    <row r="5" spans="2:10">
      <c r="B5">
        <v>1</v>
      </c>
      <c r="C5" t="s">
        <v>9</v>
      </c>
      <c r="D5" t="s">
        <v>16</v>
      </c>
      <c r="E5" t="s">
        <v>160</v>
      </c>
      <c r="F5">
        <v>6</v>
      </c>
      <c r="G5">
        <v>2</v>
      </c>
      <c r="I5" t="str">
        <f>CONCATENATE(E5,F5,",",G5,");")</f>
        <v>INSERT INTO public."ProvMarcas"("IDMarca", "Id_proveedor")VALUES (6,2);</v>
      </c>
    </row>
    <row r="6" spans="2:10">
      <c r="B6">
        <v>2</v>
      </c>
      <c r="C6" t="s">
        <v>10</v>
      </c>
      <c r="D6" t="s">
        <v>16</v>
      </c>
      <c r="E6" t="s">
        <v>160</v>
      </c>
      <c r="F6">
        <v>7</v>
      </c>
      <c r="G6">
        <v>2</v>
      </c>
      <c r="I6" t="str">
        <f t="shared" ref="I6:I14" si="0">CONCATENATE(E6,F6,",",G6,");")</f>
        <v>INSERT INTO public."ProvMarcas"("IDMarca", "Id_proveedor")VALUES (7,2);</v>
      </c>
    </row>
    <row r="7" spans="2:10">
      <c r="B7">
        <v>3</v>
      </c>
      <c r="C7" t="s">
        <v>11</v>
      </c>
      <c r="D7" t="s">
        <v>168</v>
      </c>
      <c r="E7" t="s">
        <v>160</v>
      </c>
      <c r="F7">
        <v>8</v>
      </c>
      <c r="G7">
        <v>7</v>
      </c>
      <c r="I7" t="str">
        <f t="shared" si="0"/>
        <v>INSERT INTO public."ProvMarcas"("IDMarca", "Id_proveedor")VALUES (8,7);</v>
      </c>
    </row>
    <row r="8" spans="2:10">
      <c r="B8">
        <v>4</v>
      </c>
      <c r="C8" t="s">
        <v>166</v>
      </c>
      <c r="D8" t="s">
        <v>85</v>
      </c>
      <c r="E8" t="s">
        <v>160</v>
      </c>
      <c r="F8">
        <v>9</v>
      </c>
      <c r="G8">
        <v>8</v>
      </c>
      <c r="I8" t="str">
        <f t="shared" si="0"/>
        <v>INSERT INTO public."ProvMarcas"("IDMarca", "Id_proveedor")VALUES (9,8);</v>
      </c>
    </row>
    <row r="9" spans="2:10">
      <c r="B9">
        <v>5</v>
      </c>
      <c r="C9" t="s">
        <v>167</v>
      </c>
      <c r="D9" t="s">
        <v>82</v>
      </c>
      <c r="E9" t="s">
        <v>160</v>
      </c>
      <c r="F9">
        <v>10</v>
      </c>
      <c r="G9">
        <v>5</v>
      </c>
      <c r="I9" t="str">
        <f t="shared" si="0"/>
        <v>INSERT INTO public."ProvMarcas"("IDMarca", "Id_proveedor")VALUES (10,5);</v>
      </c>
    </row>
    <row r="10" spans="2:10">
      <c r="B10">
        <v>6</v>
      </c>
      <c r="C10" t="s">
        <v>8</v>
      </c>
      <c r="D10" t="s">
        <v>82</v>
      </c>
      <c r="E10" t="s">
        <v>160</v>
      </c>
      <c r="F10">
        <v>5</v>
      </c>
      <c r="G10">
        <v>5</v>
      </c>
      <c r="I10" t="str">
        <f t="shared" si="0"/>
        <v>INSERT INTO public."ProvMarcas"("IDMarca", "Id_proveedor")VALUES (5,5);</v>
      </c>
    </row>
    <row r="11" spans="2:10">
      <c r="B11">
        <v>7</v>
      </c>
      <c r="C11" t="s">
        <v>166</v>
      </c>
      <c r="D11" t="s">
        <v>76</v>
      </c>
      <c r="E11" t="s">
        <v>160</v>
      </c>
      <c r="F11">
        <v>9</v>
      </c>
      <c r="G11">
        <v>1</v>
      </c>
      <c r="I11" t="str">
        <f t="shared" si="0"/>
        <v>INSERT INTO public."ProvMarcas"("IDMarca", "Id_proveedor")VALUES (9,1);</v>
      </c>
    </row>
    <row r="12" spans="2:10">
      <c r="B12">
        <v>8</v>
      </c>
      <c r="C12" t="s">
        <v>4</v>
      </c>
      <c r="D12" t="s">
        <v>76</v>
      </c>
      <c r="E12" t="s">
        <v>160</v>
      </c>
      <c r="F12">
        <v>1</v>
      </c>
      <c r="G12">
        <v>1</v>
      </c>
      <c r="I12" t="str">
        <f t="shared" si="0"/>
        <v>INSERT INTO public."ProvMarcas"("IDMarca", "Id_proveedor")VALUES (1,1);</v>
      </c>
    </row>
    <row r="13" spans="2:10">
      <c r="B13">
        <v>9</v>
      </c>
      <c r="C13" t="s">
        <v>5</v>
      </c>
      <c r="D13" t="s">
        <v>83</v>
      </c>
      <c r="E13" t="s">
        <v>160</v>
      </c>
      <c r="F13">
        <v>2</v>
      </c>
      <c r="G13">
        <v>6</v>
      </c>
      <c r="I13" t="str">
        <f t="shared" si="0"/>
        <v>INSERT INTO public."ProvMarcas"("IDMarca", "Id_proveedor")VALUES (2,6);</v>
      </c>
    </row>
    <row r="14" spans="2:10">
      <c r="B14">
        <v>10</v>
      </c>
      <c r="C14" t="s">
        <v>6</v>
      </c>
      <c r="D14" t="s">
        <v>81</v>
      </c>
      <c r="E14" t="s">
        <v>160</v>
      </c>
      <c r="F14">
        <v>3</v>
      </c>
      <c r="G14">
        <v>4</v>
      </c>
      <c r="I14" t="str">
        <f t="shared" si="0"/>
        <v>INSERT INTO public."ProvMarcas"("IDMarca", "Id_proveedor")VALUES (3,4);</v>
      </c>
    </row>
    <row r="18" spans="2:7">
      <c r="B18">
        <v>1</v>
      </c>
      <c r="C18" t="s">
        <v>4</v>
      </c>
      <c r="F18">
        <v>1</v>
      </c>
      <c r="G18" t="s">
        <v>76</v>
      </c>
    </row>
    <row r="19" spans="2:7">
      <c r="B19">
        <v>2</v>
      </c>
      <c r="C19" t="s">
        <v>5</v>
      </c>
      <c r="F19">
        <v>2</v>
      </c>
      <c r="G19" t="s">
        <v>16</v>
      </c>
    </row>
    <row r="20" spans="2:7">
      <c r="B20">
        <v>3</v>
      </c>
      <c r="C20" t="s">
        <v>6</v>
      </c>
      <c r="F20">
        <v>3</v>
      </c>
      <c r="G20" t="s">
        <v>80</v>
      </c>
    </row>
    <row r="21" spans="2:7">
      <c r="B21">
        <v>4</v>
      </c>
      <c r="C21" t="s">
        <v>7</v>
      </c>
      <c r="F21">
        <v>4</v>
      </c>
      <c r="G21" t="s">
        <v>81</v>
      </c>
    </row>
    <row r="22" spans="2:7">
      <c r="B22">
        <v>5</v>
      </c>
      <c r="C22" t="s">
        <v>8</v>
      </c>
      <c r="F22">
        <v>5</v>
      </c>
      <c r="G22" t="s">
        <v>82</v>
      </c>
    </row>
    <row r="23" spans="2:7">
      <c r="B23">
        <v>6</v>
      </c>
      <c r="C23" t="s">
        <v>9</v>
      </c>
      <c r="F23">
        <v>6</v>
      </c>
      <c r="G23" t="s">
        <v>83</v>
      </c>
    </row>
    <row r="24" spans="2:7">
      <c r="B24">
        <v>7</v>
      </c>
      <c r="C24" t="s">
        <v>10</v>
      </c>
      <c r="F24">
        <v>7</v>
      </c>
      <c r="G24" t="s">
        <v>84</v>
      </c>
    </row>
    <row r="25" spans="2:7">
      <c r="B25">
        <v>8</v>
      </c>
      <c r="C25" t="s">
        <v>11</v>
      </c>
      <c r="F25">
        <v>8</v>
      </c>
      <c r="G25" t="s">
        <v>85</v>
      </c>
    </row>
    <row r="26" spans="2:7">
      <c r="B26">
        <v>9</v>
      </c>
      <c r="C26" t="s">
        <v>166</v>
      </c>
      <c r="F26">
        <v>9</v>
      </c>
      <c r="G26" t="s">
        <v>86</v>
      </c>
    </row>
    <row r="27" spans="2:7">
      <c r="B27">
        <v>10</v>
      </c>
      <c r="C27" t="s">
        <v>167</v>
      </c>
      <c r="F27">
        <v>10</v>
      </c>
      <c r="G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MARCAS</vt:lpstr>
      <vt:lpstr>TALLERES</vt:lpstr>
      <vt:lpstr>ASEGURADOS</vt:lpstr>
      <vt:lpstr>PIEZAS</vt:lpstr>
      <vt:lpstr>PROVEEDORES</vt:lpstr>
      <vt:lpstr>PERITOS</vt:lpstr>
      <vt:lpstr>VEHICULOS</vt:lpstr>
      <vt:lpstr>PIEZA_PROVEEDOR</vt:lpstr>
      <vt:lpstr>PROVMARCAS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2022-06-24T14:19:55Z</dcterms:created>
  <dcterms:modified xsi:type="dcterms:W3CDTF">2022-06-28T08:23:47Z</dcterms:modified>
</cp:coreProperties>
</file>