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ata Analytics\"/>
    </mc:Choice>
  </mc:AlternateContent>
  <xr:revisionPtr revIDLastSave="0" documentId="8_{7AA0F046-29A5-49AE-A7DD-0E1D5FCFC99E}" xr6:coauthVersionLast="47" xr6:coauthVersionMax="47" xr10:uidLastSave="{00000000-0000-0000-0000-000000000000}"/>
  <bookViews>
    <workbookView xWindow="-108" yWindow="-108" windowWidth="23256" windowHeight="12456" xr2:uid="{C6CA1EBF-BE5C-4FD7-8165-4DA39B7EF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6" i="1"/>
  <c r="P7" i="1"/>
  <c r="P8" i="1"/>
  <c r="P9" i="1"/>
  <c r="P10" i="1"/>
  <c r="P11" i="1"/>
  <c r="P12" i="1"/>
  <c r="P13" i="1"/>
  <c r="P14" i="1"/>
  <c r="P15" i="1"/>
  <c r="P16" i="1"/>
  <c r="P6" i="1"/>
  <c r="U7" i="1"/>
  <c r="U8" i="1"/>
  <c r="U9" i="1"/>
  <c r="U10" i="1"/>
  <c r="U11" i="1"/>
  <c r="U12" i="1"/>
  <c r="U13" i="1"/>
  <c r="U14" i="1"/>
  <c r="U15" i="1"/>
  <c r="U16" i="1"/>
  <c r="U6" i="1"/>
  <c r="S7" i="1"/>
  <c r="S8" i="1"/>
  <c r="S9" i="1"/>
  <c r="S10" i="1"/>
  <c r="S11" i="1"/>
  <c r="S12" i="1"/>
  <c r="S13" i="1"/>
  <c r="S14" i="1"/>
  <c r="S15" i="1"/>
  <c r="S16" i="1"/>
  <c r="S6" i="1"/>
  <c r="Q7" i="1"/>
  <c r="Q13" i="1"/>
  <c r="Q14" i="1"/>
  <c r="Q15" i="1"/>
  <c r="Q16" i="1"/>
  <c r="M6" i="1"/>
  <c r="M7" i="1"/>
  <c r="M8" i="1"/>
  <c r="M9" i="1"/>
  <c r="N9" i="1" s="1"/>
  <c r="Q9" i="1" s="1"/>
  <c r="M10" i="1"/>
  <c r="M11" i="1"/>
  <c r="N11" i="1" s="1"/>
  <c r="Q11" i="1" s="1"/>
  <c r="M12" i="1"/>
  <c r="N12" i="1" s="1"/>
  <c r="Q12" i="1" s="1"/>
  <c r="M13" i="1"/>
  <c r="N13" i="1" s="1"/>
  <c r="M14" i="1"/>
  <c r="M15" i="1"/>
  <c r="M16" i="1"/>
  <c r="N7" i="1"/>
  <c r="N8" i="1"/>
  <c r="Q8" i="1" s="1"/>
  <c r="N10" i="1"/>
  <c r="Q10" i="1" s="1"/>
  <c r="N14" i="1"/>
  <c r="N15" i="1"/>
  <c r="N16" i="1"/>
  <c r="N6" i="1"/>
  <c r="Q6" i="1" s="1"/>
</calcChain>
</file>

<file path=xl/sharedStrings.xml><?xml version="1.0" encoding="utf-8"?>
<sst xmlns="http://schemas.openxmlformats.org/spreadsheetml/2006/main" count="82" uniqueCount="51">
  <si>
    <t>S. No.</t>
  </si>
  <si>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</si>
  <si>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</si>
  <si>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</si>
  <si>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</si>
  <si>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</si>
  <si>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5 </t>
  </si>
  <si>
    <t xml:space="preserve">  Test 6 </t>
  </si>
  <si>
    <t xml:space="preserve">  Test 7 </t>
  </si>
  <si>
    <t xml:space="preserve">  Test 8 </t>
  </si>
  <si>
    <t xml:space="preserve">  Total  </t>
  </si>
  <si>
    <t>Percentage</t>
  </si>
  <si>
    <t>Scholarhsip</t>
  </si>
  <si>
    <t>Transport</t>
  </si>
  <si>
    <t>Transport fee</t>
  </si>
  <si>
    <t>Category</t>
  </si>
  <si>
    <t>Discount</t>
  </si>
  <si>
    <t>Total Fees</t>
  </si>
  <si>
    <t>Ramesh</t>
  </si>
  <si>
    <t>Y</t>
  </si>
  <si>
    <t>Sanjana</t>
  </si>
  <si>
    <t>N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</si>
  <si>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</si>
  <si>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</si>
  <si>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</si>
  <si>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</si>
  <si>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</si>
  <si>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</si>
  <si>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</si>
  <si>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</si>
  <si>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>scholarship</t>
  </si>
  <si>
    <t xml:space="preserve">Curve   </t>
  </si>
  <si>
    <t>.Marks &gt;=95%</t>
  </si>
  <si>
    <t>Marks &gt;=85%</t>
  </si>
  <si>
    <t>Marks &gt;=75%</t>
  </si>
  <si>
    <t>Marks &gt;=65%</t>
  </si>
  <si>
    <t>Courses</t>
  </si>
  <si>
    <t>Fees(per sem)</t>
  </si>
  <si>
    <t>BCA</t>
  </si>
  <si>
    <t>B. Tech</t>
  </si>
  <si>
    <t>MCA</t>
  </si>
  <si>
    <t>M. Tech</t>
  </si>
  <si>
    <t>SC</t>
  </si>
  <si>
    <t>ST</t>
  </si>
  <si>
    <t>OBC</t>
  </si>
  <si>
    <t>General</t>
  </si>
  <si>
    <t>B-Tech</t>
  </si>
  <si>
    <t>M-Tech</t>
  </si>
  <si>
    <t>Course fees</t>
  </si>
  <si>
    <t>Course</t>
  </si>
  <si>
    <t>Transport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</si>
</sst>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"/>
    <numFmt numFmtId="171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/>
    <xf numFmtId="0" fontId="3" fillId="0" borderId="0" xfId="0" applyFont="1"/>
    <xf numFmtId="0" fontId="3" fillId="3" borderId="0" xfId="0" applyFont="1" applyFill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0" fillId="0" borderId="0" xfId="0"/>
    <xf numFmtId="0" fontId="2" fillId="2" borderId="0" xfId="0" applyFont="1" applyFill="1"/>
    <xf numFmtId="0" fontId="3" fillId="0" borderId="0" xfId="0" applyFont="1"/>
    <xf numFmtId="9" fontId="3" fillId="0" borderId="0" xfId="1" applyFont="1" applyAlignment="1">
      <alignment horizontal="center"/>
    </xf>
    <xf numFmtId="169" fontId="3" fillId="0" borderId="0" xfId="1" applyNumberFormat="1" applyFont="1" applyAlignment="1">
      <alignment horizontal="center"/>
    </xf>
    <xf numFmtId="171" fontId="3" fillId="0" borderId="0" xfId="0" applyNumberFormat="1" applyFont="1" applyAlignment="1">
      <alignment horizontal="center"/>
    </xf>
    <xf numFmtId="0" fontId="3" fillId="2" borderId="1" xfId="0" applyFont="1" applyFill="1" applyBorder="1"/>
    <xf numFmtId="9" fontId="3" fillId="2" borderId="2" xfId="0" applyNumberFormat="1" applyFont="1" applyFill="1" applyBorder="1"/>
    <xf numFmtId="0" fontId="3" fillId="2" borderId="5" xfId="0" applyFont="1" applyFill="1" applyBorder="1"/>
    <xf numFmtId="9" fontId="3" fillId="2" borderId="6" xfId="0" applyNumberFormat="1" applyFont="1" applyFill="1" applyBorder="1"/>
    <xf numFmtId="0" fontId="3" fillId="2" borderId="3" xfId="0" applyFont="1" applyFill="1" applyBorder="1"/>
    <xf numFmtId="9" fontId="3" fillId="2" borderId="4" xfId="0" applyNumberFormat="1" applyFont="1" applyFill="1" applyBorder="1"/>
    <xf numFmtId="0" fontId="3" fillId="2" borderId="0" xfId="0" applyFont="1" applyFill="1"/>
    <xf numFmtId="1" fontId="3" fillId="2" borderId="0" xfId="0" applyNumberFormat="1" applyFont="1" applyFill="1"/>
  </cellXfs>
  <cellStyles count="2">
    <cellStyle name="Normal" xfId="0" builtinId="0"/>
    <cellStyle name="Percent" xfId="1" builtinId="5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71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9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311C5-2AAC-406D-905B-6F039BF3107F}" name="Table1" displayName="Table1" ref="C5:V16" totalsRowShown="0" headerRowDxfId="21" dataDxfId="20">
  <autoFilter ref="C5:V16" xr:uid="{7EB311C5-2AAC-406D-905B-6F039BF3107F}"/>
  <tableColumns count="20">
    <tableColumn id="1" xr3:uid="{B5727EBB-0156-44CD-85FD-FE71D0BBEC1E}" name="S. No." dataDxfId="19"/>
    <tableColumn id="2" xr3:uid="{32C02D3E-1BA4-42D4-8174-C5C142096D53}" name="Student Name" dataDxfId="18"/>
    <tableColumn id="3" xr3:uid="{09D14101-89BA-4AD4-9DCB-4E1B8838ED45}" name="  Test 1 " dataDxfId="17"/>
    <tableColumn id="4" xr3:uid="{030CB449-9976-48EA-A0B7-8BB1388B86BC}" name="  Test 2 " dataDxfId="16"/>
    <tableColumn id="5" xr3:uid="{EF492C05-D586-4F62-8684-B81464522B37}" name="  Test 3 " dataDxfId="15"/>
    <tableColumn id="6" xr3:uid="{3FB72EEA-266D-4C75-89F5-37B68D12E6BE}" name="  Test 4 " dataDxfId="14"/>
    <tableColumn id="7" xr3:uid="{B058F2D3-6E83-4DEC-8465-0A3242587132}" name="  Test 5 " dataDxfId="13"/>
    <tableColumn id="8" xr3:uid="{3CF66346-E2F2-44D2-A3BC-6E78B27C47B0}" name="  Test 6 " dataDxfId="12"/>
    <tableColumn id="9" xr3:uid="{6299513E-A0EE-4884-B03C-AADD11D338B5}" name="  Test 7 " dataDxfId="11"/>
    <tableColumn id="10" xr3:uid="{A4F21343-CB2F-4F66-A7D4-B8B219FC352C}" name="  Test 8 " dataDxfId="10"/>
    <tableColumn id="11" xr3:uid="{53093278-E7C3-4EFA-A19C-547ABD103F5E}" name="  Total  " dataDxfId="9">
      <calculatedColumnFormula>SUM(E6,F6,G6,H6,I6,J6,K6,L6)</calculatedColumnFormula>
    </tableColumn>
    <tableColumn id="12" xr3:uid="{69329223-7CA0-4BC6-B207-6F666B250386}" name="Percentage" dataDxfId="8">
      <calculatedColumnFormula>M6/800</calculatedColumnFormula>
    </tableColumn>
    <tableColumn id="13" xr3:uid="{E2E0CAF9-9CBF-4C55-B903-0D4185B5A99D}" name="Course" dataDxfId="7"/>
    <tableColumn id="14" xr3:uid="{39A3F894-76B0-4475-BD3D-51EB9B5FB2A9}" name="Course fees" dataDxfId="6">
      <calculatedColumnFormula>IF(O6="B-Tech",70000,IF(O6="BCA",50000,IF(O6="MCA",55000,IF(O6="M-Tech",80000))))</calculatedColumnFormula>
    </tableColumn>
    <tableColumn id="15" xr3:uid="{4F7389A8-63C3-46FD-9D64-63C5ED06CA50}" name="Scholarhsip" dataDxfId="5" dataCellStyle="Percent">
      <calculatedColumnFormula>IF(N6&gt;=95%,20%,IF(N6&gt;=85%,15%,IF(N6&gt;=75%,10%,IF(N6&gt;=65%,7%,5%))))</calculatedColumnFormula>
    </tableColumn>
    <tableColumn id="16" xr3:uid="{DB802701-0393-4DE9-8F5A-156814507E5E}" name="Transport" dataDxfId="4"/>
    <tableColumn id="17" xr3:uid="{EB641E31-26CC-4444-9F54-B48131EF208D}" name="Transport fee" dataDxfId="3">
      <calculatedColumnFormula>IF(R6="Y",2000,0)</calculatedColumnFormula>
    </tableColumn>
    <tableColumn id="18" xr3:uid="{0BC6303D-2D7F-4E85-ADE8-66383D2C5D97}" name="Category" dataDxfId="2"/>
    <tableColumn id="19" xr3:uid="{4FD00A09-A4E1-42FD-AB05-57421D903811}" name="Discount" dataDxfId="1" dataCellStyle="Percent">
      <calculatedColumnFormula>IF(T6="SC",0.5,IF(T6="ST",0.4,IF(T6="OBC",0.3,0)))</calculatedColumnFormula>
    </tableColumn>
    <tableColumn id="20" xr3:uid="{220A6061-76A4-42CF-820C-03B36511995E}" name="Total Fees" dataDxfId="0">
      <calculatedColumnFormula>P6-(P6*Q6)-(P6*U6)+S6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617F-C2F2-4519-9FD0-3C9028D927E4}">
  <dimension ref="B5:V28"/>
  <sheetViews>
    <sheetView tabSelected="1" topLeftCell="B1" zoomScale="64" workbookViewId="0">
      <selection activeCell="T23" sqref="T23"/>
    </sheetView>
  </sheetViews>
  <sheetFormatPr defaultRowHeight="14.4" x14ac:dyDescent="0.3"/>
  <cols>
    <col min="3" max="3" width="14.33203125" bestFit="1" customWidth="1"/>
    <col min="4" max="4" width="21.21875" bestFit="1" customWidth="1"/>
    <col min="5" max="9" width="16.33203125" bestFit="1" customWidth="1"/>
    <col min="10" max="10" width="19.21875" bestFit="1" customWidth="1"/>
    <col min="11" max="12" width="16.33203125" bestFit="1" customWidth="1"/>
    <col min="13" max="13" width="19.6640625" bestFit="1" customWidth="1"/>
    <col min="14" max="14" width="20.6640625" bestFit="1" customWidth="1"/>
    <col min="15" max="15" width="12" customWidth="1"/>
    <col min="16" max="16" width="20.6640625" style="6" bestFit="1" customWidth="1"/>
    <col min="17" max="17" width="21" bestFit="1" customWidth="1"/>
    <col min="18" max="18" width="18.88671875" bestFit="1" customWidth="1"/>
    <col min="19" max="19" width="23.109375" customWidth="1"/>
    <col min="20" max="20" width="17.88671875" bestFit="1" customWidth="1"/>
    <col min="21" max="21" width="17.6640625" bestFit="1" customWidth="1"/>
    <col min="22" max="22" width="19" bestFit="1" customWidth="1"/>
  </cols>
  <sheetData>
    <row r="5" spans="2:22" ht="18" x14ac:dyDescent="0.35">
      <c r="B5" s="1"/>
      <c r="C5" s="4" t="s">
        <v>0</v>
      </c>
      <c r="D5" s="2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4" t="s">
        <v>11</v>
      </c>
      <c r="O5" s="2" t="s">
        <v>49</v>
      </c>
      <c r="P5" s="4" t="s">
        <v>48</v>
      </c>
      <c r="Q5" s="4" t="s">
        <v>12</v>
      </c>
      <c r="R5" s="4" t="s">
        <v>13</v>
      </c>
      <c r="S5" s="4" t="s">
        <v>14</v>
      </c>
      <c r="T5" s="4" t="s">
        <v>15</v>
      </c>
      <c r="U5" s="4" t="s">
        <v>16</v>
      </c>
      <c r="V5" s="4" t="s">
        <v>17</v>
      </c>
    </row>
    <row r="6" spans="2:22" ht="18" x14ac:dyDescent="0.35">
      <c r="B6" s="1"/>
      <c r="C6" s="4">
        <v>1</v>
      </c>
      <c r="D6" s="2" t="s">
        <v>18</v>
      </c>
      <c r="E6" s="4">
        <v>85</v>
      </c>
      <c r="F6" s="4">
        <v>90</v>
      </c>
      <c r="G6" s="4">
        <v>80</v>
      </c>
      <c r="H6" s="4">
        <v>85</v>
      </c>
      <c r="I6" s="4">
        <v>88</v>
      </c>
      <c r="J6" s="4">
        <v>92</v>
      </c>
      <c r="K6" s="4">
        <v>87</v>
      </c>
      <c r="L6" s="4">
        <v>90</v>
      </c>
      <c r="M6" s="4">
        <f>SUM(E6,F6,G6,H6,I6,J6,K6,L6)</f>
        <v>697</v>
      </c>
      <c r="N6" s="5">
        <f>M6/800</f>
        <v>0.87124999999999997</v>
      </c>
      <c r="O6" s="2" t="s">
        <v>46</v>
      </c>
      <c r="P6" s="4">
        <f>IF(O6="B-Tech",70000,IF(O6="BCA",50000,IF(O6="MCA",55000,IF(O6="M-Tech",80000))))</f>
        <v>70000</v>
      </c>
      <c r="Q6" s="9">
        <f>IF(N6&gt;=95%,20%,IF(N6&gt;=85%,15%,IF(N6&gt;=75%,10%,IF(N6&gt;=65%,7%,5%))))</f>
        <v>0.15</v>
      </c>
      <c r="R6" s="4" t="s">
        <v>19</v>
      </c>
      <c r="S6" s="4">
        <f>IF(R6="Y",2000,0)</f>
        <v>2000</v>
      </c>
      <c r="T6" s="4" t="s">
        <v>45</v>
      </c>
      <c r="U6" s="10">
        <f>IF(T6="SC",0.5,IF(T6="ST",0.4,IF(T6="OBC",0.3,0)))</f>
        <v>0</v>
      </c>
      <c r="V6" s="11">
        <f>P6-(P6*Q6)-(P6*U6)+S6</f>
        <v>61500</v>
      </c>
    </row>
    <row r="7" spans="2:22" ht="18" x14ac:dyDescent="0.35">
      <c r="B7" s="1"/>
      <c r="C7" s="4">
        <v>2</v>
      </c>
      <c r="D7" s="2" t="s">
        <v>20</v>
      </c>
      <c r="E7" s="4">
        <v>70</v>
      </c>
      <c r="F7" s="4">
        <v>75</v>
      </c>
      <c r="G7" s="4">
        <v>65</v>
      </c>
      <c r="H7" s="4">
        <v>72</v>
      </c>
      <c r="I7" s="4">
        <v>78</v>
      </c>
      <c r="J7" s="4">
        <v>68</v>
      </c>
      <c r="K7" s="4">
        <v>70</v>
      </c>
      <c r="L7" s="4">
        <v>75</v>
      </c>
      <c r="M7" s="4">
        <f t="shared" ref="M7:M16" si="0">SUM(E7,F7,G7,H7,I7,J7,K7,L7)</f>
        <v>573</v>
      </c>
      <c r="N7" s="5">
        <f>M7/800</f>
        <v>0.71625000000000005</v>
      </c>
      <c r="O7" s="2" t="s">
        <v>40</v>
      </c>
      <c r="P7" s="4">
        <f t="shared" ref="P7:P16" si="1">IF(O7="B-Tech",70000,IF(O7="BCA",50000,IF(O7="MCA",55000,IF(O7="M-Tech",80000))))</f>
        <v>55000</v>
      </c>
      <c r="Q7" s="9">
        <f t="shared" ref="Q7:Q16" si="2">IF(N7&gt;=95%,20%,IF(N7&gt;=85%,15%,IF(N7&gt;=75%,10%,IF(N7&gt;=65%,7%,5%))))</f>
        <v>7.0000000000000007E-2</v>
      </c>
      <c r="R7" s="4" t="s">
        <v>21</v>
      </c>
      <c r="S7" s="4">
        <f t="shared" ref="S7:S16" si="3">IF(R7="Y",2000,0)</f>
        <v>0</v>
      </c>
      <c r="T7" s="4" t="s">
        <v>42</v>
      </c>
      <c r="U7" s="10">
        <f t="shared" ref="U7:U16" si="4">IF(T7="SC",0.5,IF(T7="ST",0.4,IF(T7="OBC",0.3,0)))</f>
        <v>0.5</v>
      </c>
      <c r="V7" s="11">
        <f t="shared" ref="V7:V16" si="5">P7-(P7*Q7)-(P7*U7)+S7</f>
        <v>23650</v>
      </c>
    </row>
    <row r="8" spans="2:22" ht="18" x14ac:dyDescent="0.35">
      <c r="B8" s="1"/>
      <c r="C8" s="4">
        <v>3</v>
      </c>
      <c r="D8" s="2" t="s">
        <v>22</v>
      </c>
      <c r="E8" s="4">
        <v>92</v>
      </c>
      <c r="F8" s="4">
        <v>88</v>
      </c>
      <c r="G8" s="4">
        <v>95</v>
      </c>
      <c r="H8" s="4">
        <v>90</v>
      </c>
      <c r="I8" s="4">
        <v>87</v>
      </c>
      <c r="J8" s="4">
        <v>93</v>
      </c>
      <c r="K8" s="4">
        <v>88</v>
      </c>
      <c r="L8" s="4">
        <v>92</v>
      </c>
      <c r="M8" s="4">
        <f t="shared" si="0"/>
        <v>725</v>
      </c>
      <c r="N8" s="5">
        <f>M8/800</f>
        <v>0.90625</v>
      </c>
      <c r="O8" s="2" t="s">
        <v>38</v>
      </c>
      <c r="P8" s="4">
        <f t="shared" si="1"/>
        <v>50000</v>
      </c>
      <c r="Q8" s="9">
        <f t="shared" si="2"/>
        <v>0.15</v>
      </c>
      <c r="R8" s="4" t="s">
        <v>19</v>
      </c>
      <c r="S8" s="4">
        <f t="shared" si="3"/>
        <v>2000</v>
      </c>
      <c r="T8" s="4" t="s">
        <v>44</v>
      </c>
      <c r="U8" s="10">
        <f t="shared" si="4"/>
        <v>0.3</v>
      </c>
      <c r="V8" s="11">
        <f t="shared" si="5"/>
        <v>29500</v>
      </c>
    </row>
    <row r="9" spans="2:22" ht="18" x14ac:dyDescent="0.35">
      <c r="B9" s="1"/>
      <c r="C9" s="4">
        <v>4</v>
      </c>
      <c r="D9" s="2" t="s">
        <v>23</v>
      </c>
      <c r="E9" s="4">
        <v>80</v>
      </c>
      <c r="F9" s="4">
        <v>82</v>
      </c>
      <c r="G9" s="4">
        <v>85</v>
      </c>
      <c r="H9" s="4">
        <v>88</v>
      </c>
      <c r="I9" s="4">
        <v>80</v>
      </c>
      <c r="J9" s="4">
        <v>85</v>
      </c>
      <c r="K9" s="4">
        <v>83</v>
      </c>
      <c r="L9" s="4">
        <v>86</v>
      </c>
      <c r="M9" s="4">
        <f t="shared" si="0"/>
        <v>669</v>
      </c>
      <c r="N9" s="5">
        <f>M9/800</f>
        <v>0.83625000000000005</v>
      </c>
      <c r="O9" s="2" t="s">
        <v>46</v>
      </c>
      <c r="P9" s="4">
        <f t="shared" si="1"/>
        <v>70000</v>
      </c>
      <c r="Q9" s="9">
        <f t="shared" si="2"/>
        <v>0.1</v>
      </c>
      <c r="R9" s="4" t="s">
        <v>19</v>
      </c>
      <c r="S9" s="4">
        <f t="shared" si="3"/>
        <v>2000</v>
      </c>
      <c r="T9" s="4" t="s">
        <v>45</v>
      </c>
      <c r="U9" s="10">
        <f t="shared" si="4"/>
        <v>0</v>
      </c>
      <c r="V9" s="11">
        <f t="shared" si="5"/>
        <v>65000</v>
      </c>
    </row>
    <row r="10" spans="2:22" ht="18" x14ac:dyDescent="0.35">
      <c r="B10" s="1"/>
      <c r="C10" s="4">
        <v>5</v>
      </c>
      <c r="D10" s="2" t="s">
        <v>24</v>
      </c>
      <c r="E10" s="4">
        <v>75</v>
      </c>
      <c r="F10" s="4">
        <v>78</v>
      </c>
      <c r="G10" s="4">
        <v>80</v>
      </c>
      <c r="H10" s="4">
        <v>82</v>
      </c>
      <c r="I10" s="4">
        <v>76</v>
      </c>
      <c r="J10" s="4">
        <v>78</v>
      </c>
      <c r="K10" s="4">
        <v>80</v>
      </c>
      <c r="L10" s="4">
        <v>82</v>
      </c>
      <c r="M10" s="4">
        <f t="shared" si="0"/>
        <v>631</v>
      </c>
      <c r="N10" s="5">
        <f>M10/800</f>
        <v>0.78874999999999995</v>
      </c>
      <c r="O10" s="2" t="s">
        <v>47</v>
      </c>
      <c r="P10" s="4">
        <f t="shared" si="1"/>
        <v>80000</v>
      </c>
      <c r="Q10" s="9">
        <f t="shared" si="2"/>
        <v>0.1</v>
      </c>
      <c r="R10" s="4" t="s">
        <v>19</v>
      </c>
      <c r="S10" s="4">
        <f t="shared" si="3"/>
        <v>2000</v>
      </c>
      <c r="T10" s="4" t="s">
        <v>43</v>
      </c>
      <c r="U10" s="10">
        <f t="shared" si="4"/>
        <v>0.4</v>
      </c>
      <c r="V10" s="11">
        <f t="shared" si="5"/>
        <v>42000</v>
      </c>
    </row>
    <row r="11" spans="2:22" ht="18" x14ac:dyDescent="0.35">
      <c r="B11" s="1"/>
      <c r="C11" s="4">
        <v>6</v>
      </c>
      <c r="D11" s="2" t="s">
        <v>25</v>
      </c>
      <c r="E11" s="4">
        <v>85</v>
      </c>
      <c r="F11" s="4">
        <v>86</v>
      </c>
      <c r="G11" s="4">
        <v>88</v>
      </c>
      <c r="H11" s="4">
        <v>90</v>
      </c>
      <c r="I11" s="4">
        <v>85</v>
      </c>
      <c r="J11" s="4">
        <v>88</v>
      </c>
      <c r="K11" s="4">
        <v>86</v>
      </c>
      <c r="L11" s="4">
        <v>89</v>
      </c>
      <c r="M11" s="4">
        <f t="shared" si="0"/>
        <v>697</v>
      </c>
      <c r="N11" s="5">
        <f>M11/800</f>
        <v>0.87124999999999997</v>
      </c>
      <c r="O11" s="2" t="s">
        <v>38</v>
      </c>
      <c r="P11" s="4">
        <f t="shared" si="1"/>
        <v>50000</v>
      </c>
      <c r="Q11" s="9">
        <f t="shared" si="2"/>
        <v>0.15</v>
      </c>
      <c r="R11" s="4" t="s">
        <v>21</v>
      </c>
      <c r="S11" s="4">
        <f t="shared" si="3"/>
        <v>0</v>
      </c>
      <c r="T11" s="4" t="s">
        <v>42</v>
      </c>
      <c r="U11" s="10">
        <f t="shared" si="4"/>
        <v>0.5</v>
      </c>
      <c r="V11" s="11">
        <f t="shared" si="5"/>
        <v>17500</v>
      </c>
    </row>
    <row r="12" spans="2:22" ht="18" x14ac:dyDescent="0.35">
      <c r="B12" s="1"/>
      <c r="C12" s="4">
        <v>7</v>
      </c>
      <c r="D12" s="2" t="s">
        <v>26</v>
      </c>
      <c r="E12" s="4">
        <v>90</v>
      </c>
      <c r="F12" s="4">
        <v>92</v>
      </c>
      <c r="G12" s="4">
        <v>95</v>
      </c>
      <c r="H12" s="4">
        <v>92</v>
      </c>
      <c r="I12" s="4">
        <v>90</v>
      </c>
      <c r="J12" s="4">
        <v>94</v>
      </c>
      <c r="K12" s="4">
        <v>92</v>
      </c>
      <c r="L12" s="4">
        <v>95</v>
      </c>
      <c r="M12" s="4">
        <f t="shared" si="0"/>
        <v>740</v>
      </c>
      <c r="N12" s="5">
        <f>M12/800</f>
        <v>0.92500000000000004</v>
      </c>
      <c r="O12" s="2" t="s">
        <v>46</v>
      </c>
      <c r="P12" s="4">
        <f t="shared" si="1"/>
        <v>70000</v>
      </c>
      <c r="Q12" s="9">
        <f t="shared" si="2"/>
        <v>0.15</v>
      </c>
      <c r="R12" s="4" t="s">
        <v>21</v>
      </c>
      <c r="S12" s="4">
        <f t="shared" si="3"/>
        <v>0</v>
      </c>
      <c r="T12" s="4" t="s">
        <v>42</v>
      </c>
      <c r="U12" s="10">
        <f t="shared" si="4"/>
        <v>0.5</v>
      </c>
      <c r="V12" s="11">
        <f t="shared" si="5"/>
        <v>24500</v>
      </c>
    </row>
    <row r="13" spans="2:22" ht="18" x14ac:dyDescent="0.35">
      <c r="B13" s="1"/>
      <c r="C13" s="4">
        <v>8</v>
      </c>
      <c r="D13" s="2" t="s">
        <v>27</v>
      </c>
      <c r="E13" s="4">
        <v>78</v>
      </c>
      <c r="F13" s="4">
        <v>80</v>
      </c>
      <c r="G13" s="4">
        <v>82</v>
      </c>
      <c r="H13" s="4">
        <v>85</v>
      </c>
      <c r="I13" s="4">
        <v>78</v>
      </c>
      <c r="J13" s="4">
        <v>80</v>
      </c>
      <c r="K13" s="4">
        <v>82</v>
      </c>
      <c r="L13" s="4">
        <v>85</v>
      </c>
      <c r="M13" s="4">
        <f t="shared" si="0"/>
        <v>650</v>
      </c>
      <c r="N13" s="5">
        <f>M13/800</f>
        <v>0.8125</v>
      </c>
      <c r="O13" s="2" t="s">
        <v>40</v>
      </c>
      <c r="P13" s="4">
        <f t="shared" si="1"/>
        <v>55000</v>
      </c>
      <c r="Q13" s="9">
        <f t="shared" si="2"/>
        <v>0.1</v>
      </c>
      <c r="R13" s="4" t="s">
        <v>19</v>
      </c>
      <c r="S13" s="4">
        <f t="shared" si="3"/>
        <v>2000</v>
      </c>
      <c r="T13" s="4" t="s">
        <v>44</v>
      </c>
      <c r="U13" s="10">
        <f t="shared" si="4"/>
        <v>0.3</v>
      </c>
      <c r="V13" s="11">
        <f t="shared" si="5"/>
        <v>35000</v>
      </c>
    </row>
    <row r="14" spans="2:22" ht="18" x14ac:dyDescent="0.35">
      <c r="B14" s="1"/>
      <c r="C14" s="4">
        <v>9</v>
      </c>
      <c r="D14" s="2" t="s">
        <v>28</v>
      </c>
      <c r="E14" s="4">
        <v>85</v>
      </c>
      <c r="F14" s="4">
        <v>88</v>
      </c>
      <c r="G14" s="4">
        <v>90</v>
      </c>
      <c r="H14" s="4">
        <v>92</v>
      </c>
      <c r="I14" s="4">
        <v>85</v>
      </c>
      <c r="J14" s="4">
        <v>88</v>
      </c>
      <c r="K14" s="4">
        <v>90</v>
      </c>
      <c r="L14" s="4">
        <v>92</v>
      </c>
      <c r="M14" s="4">
        <f t="shared" si="0"/>
        <v>710</v>
      </c>
      <c r="N14" s="5">
        <f>M14/800</f>
        <v>0.88749999999999996</v>
      </c>
      <c r="O14" s="2" t="s">
        <v>38</v>
      </c>
      <c r="P14" s="4">
        <f t="shared" si="1"/>
        <v>50000</v>
      </c>
      <c r="Q14" s="9">
        <f t="shared" si="2"/>
        <v>0.15</v>
      </c>
      <c r="R14" s="4" t="s">
        <v>21</v>
      </c>
      <c r="S14" s="4">
        <f t="shared" si="3"/>
        <v>0</v>
      </c>
      <c r="T14" s="4" t="s">
        <v>45</v>
      </c>
      <c r="U14" s="10">
        <f t="shared" si="4"/>
        <v>0</v>
      </c>
      <c r="V14" s="11">
        <f t="shared" si="5"/>
        <v>42500</v>
      </c>
    </row>
    <row r="15" spans="2:22" ht="18" x14ac:dyDescent="0.35">
      <c r="B15" s="1"/>
      <c r="C15" s="4">
        <v>10</v>
      </c>
      <c r="D15" s="2" t="s">
        <v>29</v>
      </c>
      <c r="E15" s="4">
        <v>92</v>
      </c>
      <c r="F15" s="4">
        <v>95</v>
      </c>
      <c r="G15" s="4">
        <v>98</v>
      </c>
      <c r="H15" s="4">
        <v>92</v>
      </c>
      <c r="I15" s="4">
        <v>92</v>
      </c>
      <c r="J15" s="4">
        <v>95</v>
      </c>
      <c r="K15" s="4">
        <v>98</v>
      </c>
      <c r="L15" s="4">
        <v>92</v>
      </c>
      <c r="M15" s="4">
        <f t="shared" si="0"/>
        <v>754</v>
      </c>
      <c r="N15" s="5">
        <f>M15/800</f>
        <v>0.9425</v>
      </c>
      <c r="O15" s="2" t="s">
        <v>47</v>
      </c>
      <c r="P15" s="4">
        <f t="shared" si="1"/>
        <v>80000</v>
      </c>
      <c r="Q15" s="9">
        <f t="shared" si="2"/>
        <v>0.15</v>
      </c>
      <c r="R15" s="4" t="s">
        <v>19</v>
      </c>
      <c r="S15" s="4">
        <f t="shared" si="3"/>
        <v>2000</v>
      </c>
      <c r="T15" s="4" t="s">
        <v>43</v>
      </c>
      <c r="U15" s="10">
        <f t="shared" si="4"/>
        <v>0.4</v>
      </c>
      <c r="V15" s="11">
        <f t="shared" si="5"/>
        <v>38000</v>
      </c>
    </row>
    <row r="16" spans="2:22" ht="18" x14ac:dyDescent="0.35">
      <c r="B16" s="1"/>
      <c r="C16" s="4">
        <v>11</v>
      </c>
      <c r="D16" s="2" t="s">
        <v>31</v>
      </c>
      <c r="E16" s="4">
        <v>5</v>
      </c>
      <c r="F16" s="4">
        <v>10</v>
      </c>
      <c r="G16" s="4">
        <v>8</v>
      </c>
      <c r="H16" s="4">
        <v>6</v>
      </c>
      <c r="I16" s="4">
        <v>7</v>
      </c>
      <c r="J16" s="4">
        <v>5</v>
      </c>
      <c r="K16" s="4">
        <v>10</v>
      </c>
      <c r="L16" s="4">
        <v>8</v>
      </c>
      <c r="M16" s="4">
        <f t="shared" si="0"/>
        <v>59</v>
      </c>
      <c r="N16" s="5">
        <f>M16/800</f>
        <v>7.3749999999999996E-2</v>
      </c>
      <c r="O16" s="2" t="s">
        <v>40</v>
      </c>
      <c r="P16" s="4">
        <f t="shared" si="1"/>
        <v>55000</v>
      </c>
      <c r="Q16" s="9">
        <f t="shared" si="2"/>
        <v>0.05</v>
      </c>
      <c r="R16" s="4" t="s">
        <v>19</v>
      </c>
      <c r="S16" s="4">
        <f t="shared" si="3"/>
        <v>2000</v>
      </c>
      <c r="T16" s="4" t="s">
        <v>44</v>
      </c>
      <c r="U16" s="10">
        <f t="shared" si="4"/>
        <v>0.3</v>
      </c>
      <c r="V16" s="11">
        <f t="shared" si="5"/>
        <v>37750</v>
      </c>
    </row>
    <row r="17" spans="2:22" ht="18.600000000000001" thickBot="1" x14ac:dyDescent="0.4">
      <c r="B17" s="1"/>
      <c r="C17" s="2"/>
      <c r="D17" s="2"/>
      <c r="E17" s="2"/>
      <c r="F17" s="2"/>
      <c r="G17" s="2"/>
      <c r="H17" s="2"/>
      <c r="I17" s="2"/>
      <c r="J17" s="3" t="s">
        <v>30</v>
      </c>
      <c r="K17" s="2"/>
      <c r="L17" s="2"/>
      <c r="M17" s="2"/>
      <c r="N17" s="2"/>
      <c r="O17" s="2"/>
      <c r="P17" s="8"/>
      <c r="Q17" s="2"/>
      <c r="R17" s="2"/>
      <c r="S17" s="2"/>
      <c r="T17" s="2"/>
      <c r="U17" s="2"/>
      <c r="V17" s="2"/>
    </row>
    <row r="18" spans="2:22" ht="18" x14ac:dyDescent="0.35">
      <c r="J18" s="12" t="s">
        <v>32</v>
      </c>
      <c r="K18" s="13">
        <v>0.2</v>
      </c>
    </row>
    <row r="19" spans="2:22" ht="18" x14ac:dyDescent="0.35">
      <c r="J19" s="14" t="s">
        <v>33</v>
      </c>
      <c r="K19" s="15">
        <v>0.15</v>
      </c>
    </row>
    <row r="20" spans="2:22" ht="18" x14ac:dyDescent="0.35">
      <c r="J20" s="14" t="s">
        <v>34</v>
      </c>
      <c r="K20" s="15">
        <v>0.1</v>
      </c>
    </row>
    <row r="21" spans="2:22" ht="18.600000000000001" thickBot="1" x14ac:dyDescent="0.4">
      <c r="J21" s="16" t="s">
        <v>35</v>
      </c>
      <c r="K21" s="17">
        <v>7.0000000000000007E-2</v>
      </c>
      <c r="M21" s="18" t="s">
        <v>50</v>
      </c>
      <c r="N21" s="19">
        <v>2000</v>
      </c>
    </row>
    <row r="24" spans="2:22" ht="21" x14ac:dyDescent="0.4">
      <c r="I24" s="7" t="s">
        <v>36</v>
      </c>
      <c r="J24" s="7" t="s">
        <v>37</v>
      </c>
      <c r="L24" s="7" t="s">
        <v>15</v>
      </c>
      <c r="M24" s="7" t="s">
        <v>16</v>
      </c>
    </row>
    <row r="25" spans="2:22" ht="21" x14ac:dyDescent="0.4">
      <c r="I25" s="7" t="s">
        <v>38</v>
      </c>
      <c r="J25" s="7">
        <v>50000</v>
      </c>
      <c r="L25" s="7" t="s">
        <v>42</v>
      </c>
      <c r="M25" s="7">
        <v>0.5</v>
      </c>
    </row>
    <row r="26" spans="2:22" ht="21" x14ac:dyDescent="0.4">
      <c r="I26" s="7" t="s">
        <v>39</v>
      </c>
      <c r="J26" s="7">
        <v>70000</v>
      </c>
      <c r="L26" s="7" t="s">
        <v>43</v>
      </c>
      <c r="M26" s="7">
        <v>0.4</v>
      </c>
    </row>
    <row r="27" spans="2:22" ht="21" x14ac:dyDescent="0.4">
      <c r="I27" s="7" t="s">
        <v>40</v>
      </c>
      <c r="J27" s="7">
        <v>55000</v>
      </c>
      <c r="L27" s="7" t="s">
        <v>44</v>
      </c>
      <c r="M27" s="7">
        <v>0.3</v>
      </c>
    </row>
    <row r="28" spans="2:22" ht="21" x14ac:dyDescent="0.4">
      <c r="I28" s="7" t="s">
        <v>41</v>
      </c>
      <c r="J28" s="7">
        <v>80000</v>
      </c>
      <c r="L28" s="7" t="s">
        <v>45</v>
      </c>
      <c r="M28" s="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Ranjan</dc:creator>
  <cp:lastModifiedBy>Mansi Ranjan</cp:lastModifiedBy>
  <dcterms:created xsi:type="dcterms:W3CDTF">2024-03-10T14:46:49Z</dcterms:created>
  <dcterms:modified xsi:type="dcterms:W3CDTF">2024-03-10T15:59:49Z</dcterms:modified>
</cp:coreProperties>
</file>