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ILED PTA Paper data\PTAluminescencedata - errorbars\"/>
    </mc:Choice>
  </mc:AlternateContent>
  <xr:revisionPtr revIDLastSave="0" documentId="13_ncr:1_{BBBD2FF3-68AD-4195-977E-3C8148843E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te 1 - Sheet1" sheetId="1" r:id="rId1"/>
  </sheets>
  <definedNames>
    <definedName name="MethodPointer1">-1019061152</definedName>
    <definedName name="MethodPointer2">455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E51" i="1"/>
  <c r="E52" i="1"/>
  <c r="D52" i="1"/>
  <c r="C49" i="1"/>
  <c r="D49" i="1" s="1"/>
  <c r="E49" i="1" s="1"/>
  <c r="C50" i="1"/>
  <c r="D50" i="1" s="1"/>
  <c r="C51" i="1"/>
  <c r="D51" i="1" s="1"/>
  <c r="C52" i="1"/>
  <c r="C48" i="1"/>
  <c r="D48" i="1" s="1"/>
  <c r="C42" i="1" l="1"/>
  <c r="B46" i="1"/>
  <c r="C46" i="1" s="1"/>
  <c r="B45" i="1"/>
  <c r="B44" i="1"/>
  <c r="B43" i="1"/>
  <c r="C43" i="1" s="1"/>
  <c r="C45" i="1" l="1"/>
  <c r="D45" i="1" s="1"/>
  <c r="E45" i="1" s="1"/>
  <c r="D43" i="1"/>
  <c r="E43" i="1" s="1"/>
  <c r="C44" i="1"/>
  <c r="D44" i="1" s="1"/>
  <c r="E44" i="1" s="1"/>
  <c r="D46" i="1"/>
  <c r="E46" i="1" s="1"/>
</calcChain>
</file>

<file path=xl/sharedStrings.xml><?xml version="1.0" encoding="utf-8"?>
<sst xmlns="http://schemas.openxmlformats.org/spreadsheetml/2006/main" count="48" uniqueCount="41">
  <si>
    <t>Software Version</t>
  </si>
  <si>
    <t>3.14.03</t>
  </si>
  <si>
    <t>Experiment File Path:</t>
  </si>
  <si>
    <t>C:\Users\Public\Documents\Experiments\Experiment1_mucovar.xpt</t>
  </si>
  <si>
    <t>Protocol File Path:</t>
  </si>
  <si>
    <t>Plate Number</t>
  </si>
  <si>
    <t>Plate 1</t>
  </si>
  <si>
    <t>Date</t>
  </si>
  <si>
    <t>Time</t>
  </si>
  <si>
    <t>Reader Type:</t>
  </si>
  <si>
    <t>Cytation5</t>
  </si>
  <si>
    <t>Reader Serial Number:</t>
  </si>
  <si>
    <t>Reading Type</t>
  </si>
  <si>
    <t>Reader</t>
  </si>
  <si>
    <t>Procedure Details</t>
  </si>
  <si>
    <t>Plate Type</t>
  </si>
  <si>
    <t>96 WELL PLATE</t>
  </si>
  <si>
    <t>Well Selection</t>
  </si>
  <si>
    <t>Runtime</t>
  </si>
  <si>
    <t>Eject plate on completion</t>
  </si>
  <si>
    <t>Read</t>
  </si>
  <si>
    <t>Luminescence Endpoint</t>
  </si>
  <si>
    <t>Full Plate</t>
  </si>
  <si>
    <t>Integration Time: 0:10.00 (MM:SS.ss)</t>
  </si>
  <si>
    <t>Filter Set 1</t>
  </si>
  <si>
    <t xml:space="preserve">    Emission: Full light</t>
  </si>
  <si>
    <t xml:space="preserve">    Optics: Top,  Gain: 135</t>
  </si>
  <si>
    <t>Read Speed: Normal,  Delay: 100 msec</t>
  </si>
  <si>
    <t>Extended Dynamic Range</t>
  </si>
  <si>
    <t>Read Height: 1 mm</t>
  </si>
  <si>
    <t>Results</t>
  </si>
  <si>
    <t>Actual Temperature:</t>
  </si>
  <si>
    <t>A</t>
  </si>
  <si>
    <t>Lum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</si>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</sst>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E8F3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2"/>
  <sheetViews>
    <sheetView tabSelected="1" topLeftCell="A28" workbookViewId="0">
      <selection activeCell="G51" sqref="G51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</row>
    <row r="6" spans="1:2" x14ac:dyDescent="0.25">
      <c r="A6" t="s">
        <v>5</v>
      </c>
      <c r="B6" t="s">
        <v>6</v>
      </c>
    </row>
    <row r="7" spans="1:2" x14ac:dyDescent="0.25">
      <c r="A7" t="s">
        <v>7</v>
      </c>
      <c r="B7" s="1">
        <v>45482</v>
      </c>
    </row>
    <row r="8" spans="1:2" x14ac:dyDescent="0.25">
      <c r="A8" t="s">
        <v>8</v>
      </c>
      <c r="B8" s="2">
        <v>0.60185185185185186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>
        <v>23110726</v>
      </c>
    </row>
    <row r="11" spans="1:2" x14ac:dyDescent="0.25">
      <c r="A11" t="s">
        <v>12</v>
      </c>
      <c r="B11" t="s">
        <v>13</v>
      </c>
    </row>
    <row r="13" spans="1:2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  <c r="B15" t="s">
        <v>18</v>
      </c>
    </row>
    <row r="16" spans="1:2" x14ac:dyDescent="0.25">
      <c r="A16" t="s">
        <v>19</v>
      </c>
    </row>
    <row r="17" spans="1:15" x14ac:dyDescent="0.25">
      <c r="A17" t="s">
        <v>20</v>
      </c>
      <c r="B17" t="s">
        <v>21</v>
      </c>
    </row>
    <row r="18" spans="1:15" x14ac:dyDescent="0.25">
      <c r="B18" t="s">
        <v>22</v>
      </c>
    </row>
    <row r="19" spans="1:15" x14ac:dyDescent="0.25">
      <c r="B19" t="s">
        <v>23</v>
      </c>
    </row>
    <row r="20" spans="1:15" x14ac:dyDescent="0.25">
      <c r="B20" t="s">
        <v>24</v>
      </c>
    </row>
    <row r="21" spans="1:15" x14ac:dyDescent="0.25">
      <c r="B21" t="s">
        <v>25</v>
      </c>
    </row>
    <row r="22" spans="1:15" x14ac:dyDescent="0.25">
      <c r="B22" t="s">
        <v>26</v>
      </c>
    </row>
    <row r="23" spans="1:15" x14ac:dyDescent="0.25">
      <c r="B23" t="s">
        <v>27</v>
      </c>
    </row>
    <row r="24" spans="1:15" x14ac:dyDescent="0.25">
      <c r="B24" t="s">
        <v>28</v>
      </c>
    </row>
    <row r="25" spans="1:15" x14ac:dyDescent="0.25">
      <c r="B25" t="s">
        <v>29</v>
      </c>
    </row>
    <row r="27" spans="1:15" x14ac:dyDescent="0.25">
      <c r="A27" s="3" t="s">
        <v>30</v>
      </c>
      <c r="B27" s="4"/>
    </row>
    <row r="28" spans="1:15" x14ac:dyDescent="0.25">
      <c r="A28" t="s">
        <v>31</v>
      </c>
      <c r="B28">
        <v>27.2</v>
      </c>
    </row>
    <row r="30" spans="1:15" x14ac:dyDescent="0.25">
      <c r="B30" s="5"/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</row>
    <row r="31" spans="1:15" x14ac:dyDescent="0.25">
      <c r="B31" s="6" t="s">
        <v>32</v>
      </c>
      <c r="C31" s="7"/>
      <c r="D31" s="7"/>
      <c r="E31" s="9">
        <v>240189</v>
      </c>
      <c r="F31" s="9">
        <v>179000</v>
      </c>
      <c r="G31" s="7"/>
      <c r="H31" s="7"/>
      <c r="I31" s="7"/>
      <c r="J31" s="7"/>
      <c r="K31" s="7"/>
      <c r="L31" s="7"/>
      <c r="M31" s="7"/>
      <c r="N31" s="7"/>
      <c r="O31" s="8" t="s">
        <v>33</v>
      </c>
    </row>
    <row r="32" spans="1:15" x14ac:dyDescent="0.25">
      <c r="B32" s="6" t="s">
        <v>34</v>
      </c>
      <c r="C32" s="7"/>
      <c r="D32" s="7"/>
      <c r="E32" s="9">
        <v>289741</v>
      </c>
      <c r="F32" s="9">
        <v>207729</v>
      </c>
      <c r="G32" s="7"/>
      <c r="H32" s="7"/>
      <c r="I32" s="7"/>
      <c r="J32" s="7"/>
      <c r="K32" s="7"/>
      <c r="L32" s="7"/>
      <c r="M32" s="7"/>
      <c r="N32" s="7"/>
      <c r="O32" s="8" t="s">
        <v>33</v>
      </c>
    </row>
    <row r="33" spans="1:15" x14ac:dyDescent="0.25">
      <c r="B33" s="6" t="s">
        <v>35</v>
      </c>
      <c r="C33" s="7"/>
      <c r="D33" s="7"/>
      <c r="E33" s="10">
        <v>170615</v>
      </c>
      <c r="F33" s="10">
        <v>123638</v>
      </c>
      <c r="G33" s="7"/>
      <c r="H33" s="7"/>
      <c r="I33" s="7"/>
      <c r="J33" s="7"/>
      <c r="K33" s="7"/>
      <c r="L33" s="7"/>
      <c r="M33" s="7"/>
      <c r="N33" s="7"/>
      <c r="O33" s="8" t="s">
        <v>33</v>
      </c>
    </row>
    <row r="34" spans="1:15" x14ac:dyDescent="0.25">
      <c r="B34" s="6" t="s">
        <v>36</v>
      </c>
      <c r="C34" s="7"/>
      <c r="D34" s="7"/>
      <c r="E34" s="11">
        <v>84554</v>
      </c>
      <c r="F34" s="11">
        <v>62285</v>
      </c>
      <c r="G34" s="7"/>
      <c r="H34" s="7"/>
      <c r="I34" s="7"/>
      <c r="J34" s="7"/>
      <c r="K34" s="7"/>
      <c r="L34" s="7"/>
      <c r="M34" s="7"/>
      <c r="N34" s="7"/>
      <c r="O34" s="8" t="s">
        <v>33</v>
      </c>
    </row>
    <row r="35" spans="1:15" x14ac:dyDescent="0.25">
      <c r="B35" s="6" t="s">
        <v>37</v>
      </c>
      <c r="C35" s="7"/>
      <c r="D35" s="7"/>
      <c r="E35" s="14">
        <v>28340</v>
      </c>
      <c r="F35" s="14">
        <v>20867</v>
      </c>
      <c r="G35" s="7"/>
      <c r="H35" s="7"/>
      <c r="I35" s="7"/>
      <c r="J35" s="7"/>
      <c r="K35" s="7"/>
      <c r="L35" s="7"/>
      <c r="M35" s="7"/>
      <c r="N35" s="7"/>
      <c r="O35" s="8" t="s">
        <v>33</v>
      </c>
    </row>
    <row r="36" spans="1:15" x14ac:dyDescent="0.25">
      <c r="B36" s="6" t="s">
        <v>38</v>
      </c>
      <c r="C36" s="7"/>
      <c r="D36" s="7"/>
      <c r="E36" s="12">
        <v>148106</v>
      </c>
      <c r="F36" s="12">
        <v>148106</v>
      </c>
      <c r="G36" s="7"/>
      <c r="H36" s="7"/>
      <c r="I36" s="7"/>
      <c r="J36" s="7"/>
      <c r="K36" s="7"/>
      <c r="L36" s="7"/>
      <c r="M36" s="7"/>
      <c r="N36" s="7"/>
      <c r="O36" s="8" t="s">
        <v>33</v>
      </c>
    </row>
    <row r="37" spans="1:15" x14ac:dyDescent="0.25">
      <c r="B37" s="6" t="s">
        <v>39</v>
      </c>
      <c r="C37" s="7"/>
      <c r="D37" s="7"/>
      <c r="E37" s="13">
        <v>206752</v>
      </c>
      <c r="F37" s="13">
        <v>206752</v>
      </c>
      <c r="G37" s="7"/>
      <c r="H37" s="7"/>
      <c r="I37" s="7"/>
      <c r="J37" s="7"/>
      <c r="K37" s="7"/>
      <c r="L37" s="7"/>
      <c r="M37" s="7"/>
      <c r="N37" s="7"/>
      <c r="O37" s="8" t="s">
        <v>33</v>
      </c>
    </row>
    <row r="38" spans="1:15" x14ac:dyDescent="0.25">
      <c r="B38" s="6" t="s">
        <v>40</v>
      </c>
      <c r="C38" s="7"/>
      <c r="D38" s="7"/>
      <c r="E38" s="14">
        <v>104</v>
      </c>
      <c r="F38" s="14">
        <v>104</v>
      </c>
      <c r="G38" s="7"/>
      <c r="H38" s="7"/>
      <c r="I38" s="7"/>
      <c r="J38" s="7"/>
      <c r="K38" s="7"/>
      <c r="L38" s="7"/>
      <c r="M38" s="7"/>
      <c r="N38" s="7"/>
      <c r="O38" s="8" t="s">
        <v>33</v>
      </c>
    </row>
    <row r="42" spans="1:15" x14ac:dyDescent="0.25">
      <c r="A42" s="9">
        <v>240189</v>
      </c>
      <c r="C42">
        <f>A42/A42</f>
        <v>1</v>
      </c>
      <c r="D42">
        <v>0</v>
      </c>
      <c r="E42">
        <v>100</v>
      </c>
    </row>
    <row r="43" spans="1:15" x14ac:dyDescent="0.25">
      <c r="A43" s="9">
        <v>289741</v>
      </c>
      <c r="B43">
        <f>AVERAGE(A43:A43)</f>
        <v>289741</v>
      </c>
      <c r="C43">
        <f>B43/240189</f>
        <v>1.206304202107507</v>
      </c>
      <c r="D43">
        <f>1-C43</f>
        <v>-0.206304202107507</v>
      </c>
      <c r="E43">
        <f>D43*100</f>
        <v>-20.6304202107507</v>
      </c>
    </row>
    <row r="44" spans="1:15" x14ac:dyDescent="0.25">
      <c r="A44" s="10">
        <v>170615</v>
      </c>
      <c r="B44">
        <f>AVERAGE(A44:A44)</f>
        <v>170615</v>
      </c>
      <c r="C44">
        <f t="shared" ref="C44:C46" si="0">B44/240189</f>
        <v>0.71033644338416835</v>
      </c>
      <c r="D44">
        <f t="shared" ref="D44:D46" si="1">1-C44</f>
        <v>0.28966355661583165</v>
      </c>
      <c r="E44">
        <f t="shared" ref="E44:E46" si="2">D44*100</f>
        <v>28.966355661583165</v>
      </c>
    </row>
    <row r="45" spans="1:15" x14ac:dyDescent="0.25">
      <c r="A45" s="11">
        <v>84554</v>
      </c>
      <c r="B45">
        <f>AVERAGE(A45:A45)</f>
        <v>84554</v>
      </c>
      <c r="C45">
        <f t="shared" si="0"/>
        <v>0.35203110883512567</v>
      </c>
      <c r="D45">
        <f t="shared" si="1"/>
        <v>0.64796889116487433</v>
      </c>
      <c r="E45">
        <f t="shared" si="2"/>
        <v>64.796889116487435</v>
      </c>
    </row>
    <row r="46" spans="1:15" x14ac:dyDescent="0.25">
      <c r="A46" s="14">
        <v>28340</v>
      </c>
      <c r="B46">
        <f>AVERAGE(A46:A46)</f>
        <v>28340</v>
      </c>
      <c r="C46">
        <f t="shared" si="0"/>
        <v>0.11799041588082718</v>
      </c>
      <c r="D46">
        <f t="shared" si="1"/>
        <v>0.88200958411917285</v>
      </c>
      <c r="E46">
        <f t="shared" si="2"/>
        <v>88.200958411917284</v>
      </c>
    </row>
    <row r="48" spans="1:15" x14ac:dyDescent="0.25">
      <c r="A48" s="9">
        <v>179000</v>
      </c>
      <c r="C48">
        <f>A48/179000</f>
        <v>1</v>
      </c>
      <c r="D48">
        <f>1-C48</f>
        <v>0</v>
      </c>
      <c r="E48">
        <v>100</v>
      </c>
    </row>
    <row r="49" spans="1:5" x14ac:dyDescent="0.25">
      <c r="A49" s="9">
        <v>207729</v>
      </c>
      <c r="C49">
        <f t="shared" ref="C49:C52" si="3">A49/179000</f>
        <v>1.1604972067039105</v>
      </c>
      <c r="D49">
        <f t="shared" ref="D49:D52" si="4">1-C49</f>
        <v>-0.16049720670391054</v>
      </c>
      <c r="E49">
        <f>D49*100</f>
        <v>-16.049720670391054</v>
      </c>
    </row>
    <row r="50" spans="1:5" x14ac:dyDescent="0.25">
      <c r="A50" s="10">
        <v>123638</v>
      </c>
      <c r="C50">
        <f t="shared" si="3"/>
        <v>0.69071508379888269</v>
      </c>
      <c r="D50">
        <f t="shared" si="4"/>
        <v>0.30928491620111731</v>
      </c>
      <c r="E50">
        <f t="shared" ref="E50:E52" si="5">D50*100</f>
        <v>30.928491620111732</v>
      </c>
    </row>
    <row r="51" spans="1:5" x14ac:dyDescent="0.25">
      <c r="A51" s="11">
        <v>62285</v>
      </c>
      <c r="C51">
        <f t="shared" si="3"/>
        <v>0.3479608938547486</v>
      </c>
      <c r="D51">
        <f t="shared" si="4"/>
        <v>0.6520391061452514</v>
      </c>
      <c r="E51">
        <f t="shared" si="5"/>
        <v>65.203910614525142</v>
      </c>
    </row>
    <row r="52" spans="1:5" x14ac:dyDescent="0.25">
      <c r="A52" s="14">
        <v>20867</v>
      </c>
      <c r="C52">
        <f t="shared" si="3"/>
        <v>0.11657541899441341</v>
      </c>
      <c r="D52">
        <f t="shared" si="4"/>
        <v>0.88342458100558663</v>
      </c>
      <c r="E52">
        <f t="shared" si="5"/>
        <v>88.342458100558659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Mansi Tanwar</cp:lastModifiedBy>
  <dcterms:created xsi:type="dcterms:W3CDTF">2011-01-18T20:51:17Z</dcterms:created>
  <dcterms:modified xsi:type="dcterms:W3CDTF">2024-12-11T10:38:56Z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