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F59" i="1" l="1"/>
  <c r="F50" i="1"/>
  <c r="G50" i="1" s="1"/>
  <c r="H50" i="1" s="1"/>
  <c r="I50" i="1" s="1"/>
  <c r="G49" i="1"/>
  <c r="H49" i="1" s="1"/>
  <c r="I49" i="1" s="1"/>
  <c r="F49" i="1"/>
  <c r="F48" i="1"/>
  <c r="G48" i="1" s="1"/>
  <c r="H48" i="1" s="1"/>
  <c r="I48" i="1" s="1"/>
  <c r="G47" i="1"/>
  <c r="H47" i="1" s="1"/>
  <c r="I47" i="1" s="1"/>
  <c r="F47" i="1"/>
  <c r="F46" i="1"/>
  <c r="G46" i="1" s="1"/>
  <c r="H46" i="1" s="1"/>
  <c r="I46" i="1" s="1"/>
  <c r="G45" i="1"/>
  <c r="H45" i="1" s="1"/>
  <c r="I45" i="1" s="1"/>
  <c r="F45" i="1"/>
  <c r="F44" i="1"/>
  <c r="G44" i="1" s="1"/>
  <c r="H44" i="1" s="1"/>
  <c r="I44" i="1" s="1"/>
  <c r="G43" i="1"/>
  <c r="H43" i="1" s="1"/>
  <c r="I43" i="1" s="1"/>
  <c r="F43" i="1"/>
  <c r="F42" i="1"/>
  <c r="G42" i="1" s="1"/>
  <c r="F34" i="1"/>
  <c r="G34" i="1" s="1"/>
  <c r="H34" i="1" s="1"/>
  <c r="I34" i="1" s="1"/>
  <c r="F33" i="1"/>
  <c r="G33" i="1" s="1"/>
  <c r="H33" i="1" s="1"/>
  <c r="I33" i="1" s="1"/>
  <c r="F32" i="1"/>
  <c r="G32" i="1" s="1"/>
  <c r="H32" i="1" s="1"/>
  <c r="I32" i="1" s="1"/>
  <c r="F31" i="1"/>
  <c r="G31" i="1" s="1"/>
  <c r="F30" i="1"/>
  <c r="G30" i="1" s="1"/>
  <c r="H30" i="1" s="1"/>
  <c r="I30" i="1" s="1"/>
  <c r="F29" i="1"/>
  <c r="G29" i="1" s="1"/>
  <c r="F28" i="1"/>
  <c r="G28" i="1" s="1"/>
  <c r="H28" i="1" s="1"/>
  <c r="I28" i="1" s="1"/>
  <c r="F27" i="1"/>
  <c r="G27" i="1" s="1"/>
  <c r="H27" i="1" s="1"/>
  <c r="I27" i="1" s="1"/>
  <c r="F26" i="1"/>
  <c r="G26" i="1" s="1"/>
  <c r="F17" i="1"/>
  <c r="F16" i="1"/>
  <c r="G16" i="1" s="1"/>
  <c r="F15" i="1"/>
  <c r="F14" i="1"/>
  <c r="G14" i="1" s="1"/>
  <c r="F13" i="1"/>
  <c r="F12" i="1"/>
  <c r="G12" i="1" s="1"/>
  <c r="F11" i="1"/>
  <c r="F9" i="1"/>
  <c r="G9" i="1" s="1"/>
  <c r="H29" i="1" l="1"/>
  <c r="I29" i="1" s="1"/>
  <c r="H31" i="1"/>
  <c r="I31" i="1" s="1"/>
  <c r="G11" i="1"/>
  <c r="G17" i="1"/>
  <c r="G10" i="1"/>
  <c r="H10" i="1" s="1"/>
  <c r="I10" i="1" s="1"/>
  <c r="G13" i="1"/>
  <c r="H13" i="1" s="1"/>
  <c r="I13" i="1" s="1"/>
  <c r="G15" i="1"/>
  <c r="H15" i="1" s="1"/>
  <c r="I15" i="1" s="1"/>
  <c r="H12" i="1" l="1"/>
  <c r="I12" i="1" s="1"/>
  <c r="H11" i="1"/>
  <c r="I11" i="1" s="1"/>
  <c r="H16" i="1"/>
  <c r="I16" i="1" s="1"/>
  <c r="H17" i="1"/>
  <c r="I17" i="1" s="1"/>
  <c r="H14" i="1"/>
  <c r="I14" i="1" s="1"/>
</calcChain>
</file>

<file path=xl/sharedStrings.xml><?xml version="1.0" encoding="utf-8"?>
<sst xmlns="http://schemas.openxmlformats.org/spreadsheetml/2006/main" count="69" uniqueCount="26">
  <si>
    <t>MTT combination (mucoricin+pteroic acid) 100 uM</t>
  </si>
  <si>
    <t>100 Um PA</t>
  </si>
  <si>
    <t>16uM MUCORICIN TO 0.5uM MUCORICIN</t>
  </si>
  <si>
    <t>A549</t>
  </si>
  <si>
    <t>100uM</t>
  </si>
  <si>
    <t>Avg</t>
  </si>
  <si>
    <t>Avg-Blank</t>
  </si>
  <si>
    <t>Viability</t>
  </si>
  <si>
    <t>%Viability</t>
  </si>
  <si>
    <t>BLANK</t>
  </si>
  <si>
    <t>Conc</t>
  </si>
  <si>
    <t>% viability</t>
  </si>
  <si>
    <t>ctrl</t>
  </si>
  <si>
    <t>NaOH</t>
  </si>
  <si>
    <t>0.5uM</t>
  </si>
  <si>
    <t>1uM</t>
  </si>
  <si>
    <t>2uM</t>
  </si>
  <si>
    <t>4uM</t>
  </si>
  <si>
    <t>8uM</t>
  </si>
  <si>
    <t>16uM</t>
  </si>
  <si>
    <t>50 Um PA</t>
  </si>
  <si>
    <t>50uM</t>
  </si>
  <si>
    <t>25 Um PA</t>
  </si>
  <si>
    <t>25uM</t>
  </si>
  <si>
    <t>MTT Combination</t>
  </si>
  <si>
    <t>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</si>
</sst>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[1]Sheet1!$L$82</c:f>
              <c:strCache>
                <c:ptCount val="1"/>
                <c:pt idx="0">
                  <c:v>% viability</c:v>
                </c:pt>
              </c:strCache>
            </c:strRef>
          </c:tx>
          <c:xVal>
            <c:numRef>
              <c:f>[1]Sheet1!$K$83:$K$89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</c:numCache>
            </c:numRef>
          </c:xVal>
          <c:yVal>
            <c:numRef>
              <c:f>[1]Sheet1!$L$83:$L$89</c:f>
              <c:numCache>
                <c:formatCode>General</c:formatCode>
                <c:ptCount val="7"/>
                <c:pt idx="0">
                  <c:v>100</c:v>
                </c:pt>
                <c:pt idx="1">
                  <c:v>102.25660000000001</c:v>
                </c:pt>
                <c:pt idx="2">
                  <c:v>89.154520000000005</c:v>
                </c:pt>
                <c:pt idx="3">
                  <c:v>117.4344</c:v>
                </c:pt>
                <c:pt idx="4">
                  <c:v>133.8192</c:v>
                </c:pt>
                <c:pt idx="5">
                  <c:v>134.63560000000001</c:v>
                </c:pt>
                <c:pt idx="6">
                  <c:v>115.6268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46528"/>
        <c:axId val="154254336"/>
      </c:scatterChart>
      <c:valAx>
        <c:axId val="15424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254336"/>
        <c:crosses val="autoZero"/>
        <c:crossBetween val="midCat"/>
      </c:valAx>
      <c:valAx>
        <c:axId val="15425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4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[1]Sheet1!$L$98</c:f>
              <c:strCache>
                <c:ptCount val="1"/>
                <c:pt idx="0">
                  <c:v>% viability</c:v>
                </c:pt>
              </c:strCache>
            </c:strRef>
          </c:tx>
          <c:xVal>
            <c:numRef>
              <c:f>[1]Sheet1!$K$99:$K$106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</c:numCache>
            </c:numRef>
          </c:xVal>
          <c:yVal>
            <c:numRef>
              <c:f>[1]Sheet1!$L$99:$L$106</c:f>
              <c:numCache>
                <c:formatCode>General</c:formatCode>
                <c:ptCount val="8"/>
                <c:pt idx="0">
                  <c:v>100</c:v>
                </c:pt>
                <c:pt idx="1">
                  <c:v>107.7217</c:v>
                </c:pt>
                <c:pt idx="2">
                  <c:v>109.54600000000001</c:v>
                </c:pt>
                <c:pt idx="3">
                  <c:v>124.947</c:v>
                </c:pt>
                <c:pt idx="4">
                  <c:v>109.92789999999999</c:v>
                </c:pt>
                <c:pt idx="5">
                  <c:v>101.9941</c:v>
                </c:pt>
                <c:pt idx="6">
                  <c:v>111.2431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74720"/>
        <c:axId val="193779584"/>
      </c:scatterChart>
      <c:valAx>
        <c:axId val="18657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779584"/>
        <c:crosses val="autoZero"/>
        <c:crossBetween val="midCat"/>
      </c:valAx>
      <c:valAx>
        <c:axId val="19377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7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[1]Sheet1!$L$114</c:f>
              <c:strCache>
                <c:ptCount val="1"/>
                <c:pt idx="0">
                  <c:v>% viability</c:v>
                </c:pt>
              </c:strCache>
            </c:strRef>
          </c:tx>
          <c:xVal>
            <c:numRef>
              <c:f>[1]Sheet1!$K$115:$K$122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</c:numCache>
            </c:numRef>
          </c:xVal>
          <c:yVal>
            <c:numRef>
              <c:f>[1]Sheet1!$L$115:$L$122</c:f>
              <c:numCache>
                <c:formatCode>General</c:formatCode>
                <c:ptCount val="8"/>
                <c:pt idx="0">
                  <c:v>100</c:v>
                </c:pt>
                <c:pt idx="1">
                  <c:v>134.4529</c:v>
                </c:pt>
                <c:pt idx="2">
                  <c:v>125.4962</c:v>
                </c:pt>
                <c:pt idx="3">
                  <c:v>128.34610000000001</c:v>
                </c:pt>
                <c:pt idx="4">
                  <c:v>120.61069999999999</c:v>
                </c:pt>
                <c:pt idx="5">
                  <c:v>147.1756</c:v>
                </c:pt>
                <c:pt idx="6">
                  <c:v>122.74809999999999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14208"/>
        <c:axId val="151622784"/>
      </c:scatterChart>
      <c:valAx>
        <c:axId val="15161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622784"/>
        <c:crosses val="autoZero"/>
        <c:crossBetween val="midCat"/>
      </c:valAx>
      <c:valAx>
        <c:axId val="15162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14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</xdr:colOff>
      <xdr:row>1</xdr:row>
      <xdr:rowOff>45720</xdr:rowOff>
    </xdr:from>
    <xdr:to>
      <xdr:col>21</xdr:col>
      <xdr:colOff>358140</xdr:colOff>
      <xdr:row>16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99060</xdr:colOff>
      <xdr:row>38</xdr:row>
      <xdr:rowOff>76200</xdr:rowOff>
    </xdr:from>
    <xdr:to>
      <xdr:col>21</xdr:col>
      <xdr:colOff>434340</xdr:colOff>
      <xdr:row>53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nsi%20mucoricin%20MT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82">
          <cell r="L82" t="str">
            <v>% viability</v>
          </cell>
        </row>
        <row r="83">
          <cell r="K83">
            <v>0</v>
          </cell>
          <cell r="L83">
            <v>100</v>
          </cell>
        </row>
        <row r="84">
          <cell r="K84">
            <v>0.5</v>
          </cell>
          <cell r="L84">
            <v>102.25660000000001</v>
          </cell>
        </row>
        <row r="85">
          <cell r="K85">
            <v>1</v>
          </cell>
          <cell r="L85">
            <v>89.154520000000005</v>
          </cell>
        </row>
        <row r="86">
          <cell r="K86">
            <v>2</v>
          </cell>
          <cell r="L86">
            <v>117.4344</v>
          </cell>
        </row>
        <row r="87">
          <cell r="K87">
            <v>4</v>
          </cell>
          <cell r="L87">
            <v>133.8192</v>
          </cell>
        </row>
        <row r="88">
          <cell r="K88">
            <v>8</v>
          </cell>
          <cell r="L88">
            <v>134.63560000000001</v>
          </cell>
        </row>
        <row r="89">
          <cell r="K89">
            <v>16</v>
          </cell>
          <cell r="L89">
            <v>115.6268</v>
          </cell>
        </row>
        <row r="98">
          <cell r="L98" t="str">
            <v>% viability</v>
          </cell>
        </row>
        <row r="99">
          <cell r="K99">
            <v>0</v>
          </cell>
          <cell r="L99">
            <v>100</v>
          </cell>
        </row>
        <row r="100">
          <cell r="K100">
            <v>0.5</v>
          </cell>
          <cell r="L100">
            <v>107.7217</v>
          </cell>
        </row>
        <row r="101">
          <cell r="K101">
            <v>1</v>
          </cell>
          <cell r="L101">
            <v>109.54600000000001</v>
          </cell>
        </row>
        <row r="102">
          <cell r="K102">
            <v>2</v>
          </cell>
          <cell r="L102">
            <v>124.947</v>
          </cell>
        </row>
        <row r="103">
          <cell r="K103">
            <v>4</v>
          </cell>
          <cell r="L103">
            <v>109.92789999999999</v>
          </cell>
        </row>
        <row r="104">
          <cell r="K104">
            <v>8</v>
          </cell>
          <cell r="L104">
            <v>101.9941</v>
          </cell>
        </row>
        <row r="105">
          <cell r="K105">
            <v>16</v>
          </cell>
          <cell r="L105">
            <v>111.2431</v>
          </cell>
        </row>
        <row r="114">
          <cell r="L114" t="str">
            <v>% viability</v>
          </cell>
        </row>
        <row r="115">
          <cell r="K115">
            <v>0</v>
          </cell>
          <cell r="L115">
            <v>100</v>
          </cell>
        </row>
        <row r="116">
          <cell r="K116">
            <v>0.5</v>
          </cell>
          <cell r="L116">
            <v>134.4529</v>
          </cell>
        </row>
        <row r="117">
          <cell r="K117">
            <v>1</v>
          </cell>
          <cell r="L117">
            <v>125.4962</v>
          </cell>
        </row>
        <row r="118">
          <cell r="K118">
            <v>2</v>
          </cell>
          <cell r="L118">
            <v>128.34610000000001</v>
          </cell>
        </row>
        <row r="119">
          <cell r="K119">
            <v>4</v>
          </cell>
          <cell r="L119">
            <v>120.61069999999999</v>
          </cell>
        </row>
        <row r="120">
          <cell r="K120">
            <v>8</v>
          </cell>
          <cell r="L120">
            <v>147.1756</v>
          </cell>
        </row>
        <row r="121">
          <cell r="K121">
            <v>16</v>
          </cell>
          <cell r="L121">
            <v>122.74809999999999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70"/>
  <sheetViews>
    <sheetView tabSelected="1" topLeftCell="A16" workbookViewId="0">
      <selection activeCell="N45" sqref="N45"/>
    </sheetView>
  </sheetViews>
  <sheetFormatPr defaultRowHeight="14.4" x14ac:dyDescent="0.3"/>
  <sheetData>
    <row r="6" spans="1:12" x14ac:dyDescent="0.3">
      <c r="A6" t="s">
        <v>0</v>
      </c>
      <c r="E6" s="1" t="s">
        <v>1</v>
      </c>
      <c r="F6" s="1"/>
      <c r="G6" s="2" t="s">
        <v>2</v>
      </c>
      <c r="H6" s="2"/>
      <c r="I6" s="2"/>
      <c r="J6" s="2"/>
    </row>
    <row r="8" spans="1:12" x14ac:dyDescent="0.3">
      <c r="A8" t="s">
        <v>3</v>
      </c>
      <c r="B8" t="s">
        <v>4</v>
      </c>
      <c r="F8" t="s">
        <v>5</v>
      </c>
      <c r="G8" t="s">
        <v>6</v>
      </c>
      <c r="H8" t="s">
        <v>7</v>
      </c>
      <c r="I8" t="s">
        <v>8</v>
      </c>
    </row>
    <row r="9" spans="1:12" x14ac:dyDescent="0.3">
      <c r="B9" t="s">
        <v>9</v>
      </c>
      <c r="C9">
        <v>0.14299999999999999</v>
      </c>
      <c r="D9">
        <v>0.153</v>
      </c>
      <c r="E9">
        <v>0.153</v>
      </c>
      <c r="F9">
        <f t="shared" ref="F9" si="0">AVERAGE(C9:E9)</f>
        <v>0.14966666666666664</v>
      </c>
      <c r="G9">
        <f>F9-F9</f>
        <v>0</v>
      </c>
      <c r="K9" t="s">
        <v>10</v>
      </c>
      <c r="L9" t="s">
        <v>11</v>
      </c>
    </row>
    <row r="10" spans="1:12" x14ac:dyDescent="0.3">
      <c r="B10" t="s">
        <v>12</v>
      </c>
      <c r="C10" t="s">
        <v>12</v>
      </c>
      <c r="D10">
        <v>0.77200000000000002</v>
      </c>
      <c r="E10">
        <v>1.0329999999999999</v>
      </c>
      <c r="F10">
        <v>1.0009999999999999</v>
      </c>
      <c r="G10">
        <f>F10-F9</f>
        <v>0.85133333333333328</v>
      </c>
      <c r="H10">
        <f>G10/G10</f>
        <v>1</v>
      </c>
      <c r="I10">
        <f>H10*100</f>
        <v>100</v>
      </c>
      <c r="K10">
        <v>0</v>
      </c>
      <c r="L10">
        <v>100</v>
      </c>
    </row>
    <row r="11" spans="1:12" x14ac:dyDescent="0.3">
      <c r="B11" t="s">
        <v>13</v>
      </c>
      <c r="C11">
        <v>0.94199999999999995</v>
      </c>
      <c r="D11">
        <v>0.86899999999999999</v>
      </c>
      <c r="E11">
        <v>0.78900000000000003</v>
      </c>
      <c r="F11">
        <f t="shared" ref="F11:F16" si="1">AVERAGE(C11:E11)</f>
        <v>0.8666666666666667</v>
      </c>
      <c r="G11">
        <f>F11-F9</f>
        <v>0.71700000000000008</v>
      </c>
      <c r="H11">
        <f>G11/G10</f>
        <v>0.84220830070477692</v>
      </c>
      <c r="I11">
        <f>H11*100</f>
        <v>84.220830070477689</v>
      </c>
      <c r="K11">
        <v>0.5</v>
      </c>
      <c r="L11">
        <v>102.25660000000001</v>
      </c>
    </row>
    <row r="12" spans="1:12" x14ac:dyDescent="0.3">
      <c r="B12" t="s">
        <v>14</v>
      </c>
      <c r="C12">
        <v>0.74</v>
      </c>
      <c r="D12">
        <v>0.83899999999999997</v>
      </c>
      <c r="E12">
        <v>0.64500000000000002</v>
      </c>
      <c r="F12">
        <f>AVERAGE(C12:E12)</f>
        <v>0.7413333333333334</v>
      </c>
      <c r="G12">
        <f>F12-F9</f>
        <v>0.59166666666666679</v>
      </c>
      <c r="H12">
        <f>G12/G10</f>
        <v>0.69498825371965567</v>
      </c>
      <c r="I12">
        <f t="shared" ref="I12:I17" si="2">H12*100</f>
        <v>69.498825371965566</v>
      </c>
      <c r="K12">
        <v>1</v>
      </c>
      <c r="L12">
        <v>89.154520000000005</v>
      </c>
    </row>
    <row r="13" spans="1:12" x14ac:dyDescent="0.3">
      <c r="B13" t="s">
        <v>15</v>
      </c>
      <c r="C13">
        <v>0.68200000000000005</v>
      </c>
      <c r="D13">
        <v>0.67900000000000005</v>
      </c>
      <c r="E13">
        <v>0.63700000000000001</v>
      </c>
      <c r="F13">
        <f>AVERAGE(C13:E13)</f>
        <v>0.66600000000000004</v>
      </c>
      <c r="G13">
        <f>F13-F9</f>
        <v>0.51633333333333342</v>
      </c>
      <c r="H13">
        <f>G13/G10</f>
        <v>0.60649960845732198</v>
      </c>
      <c r="I13">
        <f t="shared" si="2"/>
        <v>60.649960845732195</v>
      </c>
      <c r="K13">
        <v>2</v>
      </c>
      <c r="L13">
        <v>117.4344</v>
      </c>
    </row>
    <row r="14" spans="1:12" x14ac:dyDescent="0.3">
      <c r="B14" t="s">
        <v>16</v>
      </c>
      <c r="C14">
        <v>0.878</v>
      </c>
      <c r="D14">
        <v>0.79</v>
      </c>
      <c r="E14">
        <v>0.81499999999999995</v>
      </c>
      <c r="F14">
        <f t="shared" si="1"/>
        <v>0.82766666666666666</v>
      </c>
      <c r="G14">
        <f>F14-F9</f>
        <v>0.67800000000000005</v>
      </c>
      <c r="H14">
        <f>G14/G10</f>
        <v>0.79639780736100241</v>
      </c>
      <c r="I14">
        <f t="shared" si="2"/>
        <v>79.639780736100235</v>
      </c>
      <c r="K14">
        <v>4</v>
      </c>
      <c r="L14">
        <v>133.8192</v>
      </c>
    </row>
    <row r="15" spans="1:12" x14ac:dyDescent="0.3">
      <c r="B15" t="s">
        <v>17</v>
      </c>
      <c r="C15">
        <v>0.76700000000000002</v>
      </c>
      <c r="D15">
        <v>0.84699999999999998</v>
      </c>
      <c r="E15">
        <v>1.1499999999999999</v>
      </c>
      <c r="F15">
        <f t="shared" si="1"/>
        <v>0.92133333333333323</v>
      </c>
      <c r="G15">
        <f>F15-F9</f>
        <v>0.77166666666666661</v>
      </c>
      <c r="H15">
        <f>G15/G10</f>
        <v>0.90642129992169151</v>
      </c>
      <c r="I15">
        <f t="shared" si="2"/>
        <v>90.642129992169146</v>
      </c>
      <c r="K15">
        <v>8</v>
      </c>
      <c r="L15">
        <v>134.63560000000001</v>
      </c>
    </row>
    <row r="16" spans="1:12" x14ac:dyDescent="0.3">
      <c r="B16" t="s">
        <v>18</v>
      </c>
      <c r="C16">
        <v>1.21</v>
      </c>
      <c r="D16">
        <v>0.93300000000000005</v>
      </c>
      <c r="E16">
        <v>0.63500000000000001</v>
      </c>
      <c r="F16">
        <f t="shared" si="1"/>
        <v>0.92599999999999982</v>
      </c>
      <c r="G16">
        <f>F16-F9</f>
        <v>0.77633333333333321</v>
      </c>
      <c r="H16">
        <f>G16/G10</f>
        <v>0.9119028974158182</v>
      </c>
      <c r="I16">
        <f t="shared" si="2"/>
        <v>91.190289741581822</v>
      </c>
      <c r="K16">
        <v>16</v>
      </c>
      <c r="L16">
        <v>115.6268</v>
      </c>
    </row>
    <row r="17" spans="1:12" x14ac:dyDescent="0.3">
      <c r="B17" t="s">
        <v>19</v>
      </c>
      <c r="C17">
        <v>0.871</v>
      </c>
      <c r="D17">
        <v>0.93200000000000005</v>
      </c>
      <c r="E17">
        <v>0.64900000000000002</v>
      </c>
      <c r="F17">
        <f>AVERAGE(C17:E17)</f>
        <v>0.81733333333333336</v>
      </c>
      <c r="G17">
        <f>F17-F9</f>
        <v>0.66766666666666674</v>
      </c>
      <c r="H17">
        <f>G17/G10</f>
        <v>0.78425998433829303</v>
      </c>
      <c r="I17">
        <f t="shared" si="2"/>
        <v>78.425998433829307</v>
      </c>
    </row>
    <row r="23" spans="1:12" x14ac:dyDescent="0.3">
      <c r="A23" t="s">
        <v>0</v>
      </c>
      <c r="E23" s="1" t="s">
        <v>20</v>
      </c>
      <c r="F23" s="1"/>
      <c r="G23" s="2" t="s">
        <v>2</v>
      </c>
      <c r="H23" s="2"/>
      <c r="I23" s="2"/>
      <c r="J23" s="2"/>
    </row>
    <row r="25" spans="1:12" x14ac:dyDescent="0.3">
      <c r="A25" t="s">
        <v>3</v>
      </c>
      <c r="B25" t="s">
        <v>21</v>
      </c>
      <c r="F25" t="s">
        <v>5</v>
      </c>
      <c r="G25" t="s">
        <v>6</v>
      </c>
      <c r="H25" t="s">
        <v>7</v>
      </c>
      <c r="I25" t="s">
        <v>8</v>
      </c>
      <c r="K25" t="s">
        <v>10</v>
      </c>
      <c r="L25" t="s">
        <v>11</v>
      </c>
    </row>
    <row r="26" spans="1:12" x14ac:dyDescent="0.3">
      <c r="B26" t="s">
        <v>9</v>
      </c>
      <c r="C26">
        <v>0.14299999999999999</v>
      </c>
      <c r="D26">
        <v>0.153</v>
      </c>
      <c r="E26">
        <v>0.153</v>
      </c>
      <c r="F26">
        <f t="shared" ref="F26:F32" si="3">AVERAGE(C26:E26)</f>
        <v>0.14966666666666664</v>
      </c>
      <c r="G26">
        <f>F26-F26</f>
        <v>0</v>
      </c>
      <c r="K26">
        <v>0</v>
      </c>
      <c r="L26">
        <v>100</v>
      </c>
    </row>
    <row r="27" spans="1:12" x14ac:dyDescent="0.3">
      <c r="B27" t="s">
        <v>12</v>
      </c>
      <c r="C27">
        <v>0.77200000000000002</v>
      </c>
      <c r="D27">
        <v>1.0329999999999999</v>
      </c>
      <c r="E27">
        <v>1.0009999999999999</v>
      </c>
      <c r="F27">
        <f t="shared" si="3"/>
        <v>0.93533333333333335</v>
      </c>
      <c r="G27">
        <f>F27-F26</f>
        <v>0.78566666666666674</v>
      </c>
      <c r="H27">
        <f>G27/G27</f>
        <v>1</v>
      </c>
      <c r="I27">
        <f>H27*100</f>
        <v>100</v>
      </c>
      <c r="K27">
        <v>0.5</v>
      </c>
      <c r="L27">
        <v>107.7217</v>
      </c>
    </row>
    <row r="28" spans="1:12" x14ac:dyDescent="0.3">
      <c r="B28" t="s">
        <v>13</v>
      </c>
      <c r="C28">
        <v>0.86299999999999999</v>
      </c>
      <c r="D28">
        <v>0.91300000000000003</v>
      </c>
      <c r="E28">
        <v>1.0089999999999999</v>
      </c>
      <c r="F28">
        <f t="shared" si="3"/>
        <v>0.92833333333333334</v>
      </c>
      <c r="G28">
        <f>F28-F26</f>
        <v>0.77866666666666673</v>
      </c>
      <c r="H28">
        <f>G28/G27</f>
        <v>0.99109036911327963</v>
      </c>
      <c r="I28">
        <f t="shared" ref="I28:I34" si="4">H28*100</f>
        <v>99.109036911327962</v>
      </c>
      <c r="K28">
        <v>1</v>
      </c>
      <c r="L28">
        <v>109.54600000000001</v>
      </c>
    </row>
    <row r="29" spans="1:12" x14ac:dyDescent="0.3">
      <c r="B29" t="s">
        <v>14</v>
      </c>
      <c r="C29">
        <v>0.95199999999999996</v>
      </c>
      <c r="D29">
        <v>0.99</v>
      </c>
      <c r="E29">
        <v>1.046</v>
      </c>
      <c r="F29">
        <f t="shared" si="3"/>
        <v>0.996</v>
      </c>
      <c r="G29">
        <f>F29-F26</f>
        <v>0.84633333333333338</v>
      </c>
      <c r="H29">
        <f>G29/G27</f>
        <v>1.0772168010182435</v>
      </c>
      <c r="I29">
        <f t="shared" si="4"/>
        <v>107.72168010182435</v>
      </c>
      <c r="K29">
        <v>2</v>
      </c>
      <c r="L29">
        <v>124.947</v>
      </c>
    </row>
    <row r="30" spans="1:12" x14ac:dyDescent="0.3">
      <c r="B30" t="s">
        <v>15</v>
      </c>
      <c r="C30">
        <v>1.0569999999999999</v>
      </c>
      <c r="D30">
        <v>0.91500000000000004</v>
      </c>
      <c r="E30">
        <v>1.0589999999999999</v>
      </c>
      <c r="F30">
        <f t="shared" si="3"/>
        <v>1.0103333333333333</v>
      </c>
      <c r="G30">
        <f>F30-F26</f>
        <v>0.86066666666666669</v>
      </c>
      <c r="H30">
        <f>G30/G27</f>
        <v>1.0954603309291471</v>
      </c>
      <c r="I30">
        <f t="shared" si="4"/>
        <v>109.54603309291471</v>
      </c>
      <c r="K30">
        <v>4</v>
      </c>
      <c r="L30">
        <v>109.92789999999999</v>
      </c>
    </row>
    <row r="31" spans="1:12" x14ac:dyDescent="0.3">
      <c r="B31" t="s">
        <v>16</v>
      </c>
      <c r="C31">
        <v>0.88100000000000001</v>
      </c>
      <c r="D31">
        <v>1.288</v>
      </c>
      <c r="E31">
        <v>1.2250000000000001</v>
      </c>
      <c r="F31">
        <f t="shared" si="3"/>
        <v>1.1313333333333333</v>
      </c>
      <c r="G31">
        <f>F31-F26</f>
        <v>0.98166666666666669</v>
      </c>
      <c r="H31">
        <f>G31/G27</f>
        <v>1.2494696648281713</v>
      </c>
      <c r="I31">
        <f t="shared" si="4"/>
        <v>124.94696648281713</v>
      </c>
      <c r="K31">
        <v>8</v>
      </c>
      <c r="L31">
        <v>101.9941</v>
      </c>
    </row>
    <row r="32" spans="1:12" x14ac:dyDescent="0.3">
      <c r="B32" t="s">
        <v>17</v>
      </c>
      <c r="C32">
        <v>0.91600000000000004</v>
      </c>
      <c r="D32">
        <v>0.996</v>
      </c>
      <c r="E32">
        <v>1.1279999999999999</v>
      </c>
      <c r="F32">
        <f t="shared" si="3"/>
        <v>1.0133333333333334</v>
      </c>
      <c r="G32">
        <f>F32-F26</f>
        <v>0.8636666666666668</v>
      </c>
      <c r="H32">
        <f>G32/G27</f>
        <v>1.0992787441663132</v>
      </c>
      <c r="I32">
        <f t="shared" si="4"/>
        <v>109.92787441663133</v>
      </c>
      <c r="K32">
        <v>16</v>
      </c>
      <c r="L32">
        <v>111.2431</v>
      </c>
    </row>
    <row r="33" spans="1:12" x14ac:dyDescent="0.3">
      <c r="B33" t="s">
        <v>18</v>
      </c>
      <c r="C33">
        <v>0.94</v>
      </c>
      <c r="D33">
        <v>0.89100000000000001</v>
      </c>
      <c r="E33">
        <v>1.022</v>
      </c>
      <c r="F33">
        <f>AVERAGE(C33:E33)</f>
        <v>0.95099999999999996</v>
      </c>
      <c r="G33">
        <f>F33-F26</f>
        <v>0.80133333333333334</v>
      </c>
      <c r="H33">
        <f>G33/G27</f>
        <v>1.0199406024607551</v>
      </c>
      <c r="I33">
        <f t="shared" si="4"/>
        <v>101.99406024607552</v>
      </c>
    </row>
    <row r="34" spans="1:12" x14ac:dyDescent="0.3">
      <c r="B34" t="s">
        <v>19</v>
      </c>
      <c r="C34">
        <v>1.083</v>
      </c>
      <c r="D34">
        <v>1.077</v>
      </c>
      <c r="E34">
        <v>0.91100000000000003</v>
      </c>
      <c r="F34">
        <f>AVERAGE(C34:E34)</f>
        <v>1.0236666666666667</v>
      </c>
      <c r="G34">
        <f>F34-F26</f>
        <v>0.87400000000000011</v>
      </c>
      <c r="H34">
        <f>G34/G27</f>
        <v>1.1124310564276623</v>
      </c>
      <c r="I34">
        <f t="shared" si="4"/>
        <v>111.24310564276622</v>
      </c>
    </row>
    <row r="39" spans="1:12" x14ac:dyDescent="0.3">
      <c r="A39" t="s">
        <v>0</v>
      </c>
      <c r="E39" s="1" t="s">
        <v>22</v>
      </c>
      <c r="G39" s="2" t="s">
        <v>2</v>
      </c>
      <c r="H39" s="2"/>
      <c r="I39" s="2"/>
      <c r="J39" s="2"/>
    </row>
    <row r="41" spans="1:12" x14ac:dyDescent="0.3">
      <c r="A41" t="s">
        <v>3</v>
      </c>
      <c r="B41" t="s">
        <v>23</v>
      </c>
      <c r="F41" t="s">
        <v>5</v>
      </c>
      <c r="G41" t="s">
        <v>6</v>
      </c>
      <c r="H41" t="s">
        <v>7</v>
      </c>
      <c r="I41" t="s">
        <v>8</v>
      </c>
      <c r="K41" t="s">
        <v>10</v>
      </c>
      <c r="L41" t="s">
        <v>11</v>
      </c>
    </row>
    <row r="42" spans="1:12" x14ac:dyDescent="0.3">
      <c r="B42" t="s">
        <v>9</v>
      </c>
      <c r="C42">
        <v>0.14299999999999999</v>
      </c>
      <c r="D42">
        <v>0.153</v>
      </c>
      <c r="E42">
        <v>0.153</v>
      </c>
      <c r="F42">
        <f t="shared" ref="F42:F50" si="5">AVERAGE(C42:E42)</f>
        <v>0.14966666666666664</v>
      </c>
      <c r="G42">
        <f>F42-F42</f>
        <v>0</v>
      </c>
      <c r="K42">
        <v>0</v>
      </c>
      <c r="L42">
        <v>100</v>
      </c>
    </row>
    <row r="43" spans="1:12" x14ac:dyDescent="0.3">
      <c r="B43" t="s">
        <v>12</v>
      </c>
      <c r="C43">
        <v>0.97099999999999997</v>
      </c>
      <c r="D43">
        <v>0.68500000000000005</v>
      </c>
      <c r="E43">
        <v>0.75800000000000001</v>
      </c>
      <c r="F43">
        <f t="shared" si="5"/>
        <v>0.80466666666666675</v>
      </c>
      <c r="G43">
        <f>F43-F42</f>
        <v>0.65500000000000014</v>
      </c>
      <c r="H43">
        <f>G43/G43</f>
        <v>1</v>
      </c>
      <c r="I43">
        <f>H43*100</f>
        <v>100</v>
      </c>
      <c r="K43">
        <v>0.5</v>
      </c>
      <c r="L43">
        <v>134.4529</v>
      </c>
    </row>
    <row r="44" spans="1:12" x14ac:dyDescent="0.3">
      <c r="B44" t="s">
        <v>13</v>
      </c>
      <c r="C44">
        <v>0.64100000000000001</v>
      </c>
      <c r="D44">
        <v>0.77300000000000002</v>
      </c>
      <c r="E44">
        <v>1.1910000000000001</v>
      </c>
      <c r="F44">
        <f t="shared" si="5"/>
        <v>0.86833333333333351</v>
      </c>
      <c r="G44">
        <f>F44-F42</f>
        <v>0.7186666666666669</v>
      </c>
      <c r="H44">
        <f>G44/G43</f>
        <v>1.0972010178117049</v>
      </c>
      <c r="I44">
        <f t="shared" ref="I44:I50" si="6">H44*100</f>
        <v>109.72010178117048</v>
      </c>
      <c r="K44">
        <v>1</v>
      </c>
      <c r="L44">
        <v>125.4962</v>
      </c>
    </row>
    <row r="45" spans="1:12" x14ac:dyDescent="0.3">
      <c r="B45" t="s">
        <v>14</v>
      </c>
      <c r="C45">
        <v>1.0209999999999999</v>
      </c>
      <c r="D45">
        <v>0.95599999999999996</v>
      </c>
      <c r="E45">
        <v>1.1140000000000001</v>
      </c>
      <c r="F45">
        <f t="shared" si="5"/>
        <v>1.0303333333333333</v>
      </c>
      <c r="G45">
        <f>F45-F42</f>
        <v>0.88066666666666671</v>
      </c>
      <c r="H45">
        <f>G45/G43</f>
        <v>1.3445292620865137</v>
      </c>
      <c r="I45">
        <f t="shared" si="6"/>
        <v>134.45292620865138</v>
      </c>
      <c r="K45">
        <v>2</v>
      </c>
      <c r="L45">
        <v>128.34610000000001</v>
      </c>
    </row>
    <row r="46" spans="1:12" x14ac:dyDescent="0.3">
      <c r="B46" t="s">
        <v>15</v>
      </c>
      <c r="C46">
        <v>0.99399999999999999</v>
      </c>
      <c r="D46">
        <v>1.022</v>
      </c>
      <c r="E46">
        <v>0.89900000000000002</v>
      </c>
      <c r="F46">
        <f t="shared" si="5"/>
        <v>0.97166666666666668</v>
      </c>
      <c r="G46">
        <f>F46-F42</f>
        <v>0.82200000000000006</v>
      </c>
      <c r="H46">
        <f>G46/G43</f>
        <v>1.2549618320610685</v>
      </c>
      <c r="I46">
        <f t="shared" si="6"/>
        <v>125.49618320610685</v>
      </c>
      <c r="K46">
        <v>4</v>
      </c>
      <c r="L46">
        <v>120.61069999999999</v>
      </c>
    </row>
    <row r="47" spans="1:12" x14ac:dyDescent="0.3">
      <c r="B47" t="s">
        <v>16</v>
      </c>
      <c r="C47">
        <v>1.0980000000000001</v>
      </c>
      <c r="D47">
        <v>0.91200000000000003</v>
      </c>
      <c r="E47">
        <v>0.96099999999999997</v>
      </c>
      <c r="F47">
        <f t="shared" si="5"/>
        <v>0.9903333333333334</v>
      </c>
      <c r="G47">
        <f>F47-F42</f>
        <v>0.84066666666666678</v>
      </c>
      <c r="H47">
        <f>G47/G43</f>
        <v>1.2834605597964375</v>
      </c>
      <c r="I47">
        <f t="shared" si="6"/>
        <v>128.34605597964375</v>
      </c>
      <c r="K47">
        <v>8</v>
      </c>
      <c r="L47">
        <v>147.1756</v>
      </c>
    </row>
    <row r="48" spans="1:12" x14ac:dyDescent="0.3">
      <c r="B48" t="s">
        <v>17</v>
      </c>
      <c r="C48">
        <v>0.92700000000000005</v>
      </c>
      <c r="D48">
        <v>0.97199999999999998</v>
      </c>
      <c r="E48">
        <v>0.92</v>
      </c>
      <c r="F48">
        <f t="shared" si="5"/>
        <v>0.93966666666666665</v>
      </c>
      <c r="G48">
        <f>F48-F42</f>
        <v>0.79</v>
      </c>
      <c r="H48">
        <f>G48/G43</f>
        <v>1.2061068702290074</v>
      </c>
      <c r="I48">
        <f t="shared" si="6"/>
        <v>120.61068702290075</v>
      </c>
      <c r="K48">
        <v>16</v>
      </c>
      <c r="L48">
        <v>122.74809999999999</v>
      </c>
    </row>
    <row r="49" spans="1:9" x14ac:dyDescent="0.3">
      <c r="B49" t="s">
        <v>18</v>
      </c>
      <c r="C49">
        <v>1.1639999999999999</v>
      </c>
      <c r="D49">
        <v>1.1200000000000001</v>
      </c>
      <c r="E49">
        <v>1.0569999999999999</v>
      </c>
      <c r="F49">
        <f t="shared" si="5"/>
        <v>1.1136666666666666</v>
      </c>
      <c r="G49">
        <f>F49-F42</f>
        <v>0.96399999999999997</v>
      </c>
      <c r="H49">
        <f>G49/G43</f>
        <v>1.4717557251908393</v>
      </c>
      <c r="I49">
        <f t="shared" si="6"/>
        <v>147.17557251908394</v>
      </c>
    </row>
    <row r="50" spans="1:9" x14ac:dyDescent="0.3">
      <c r="B50" t="s">
        <v>19</v>
      </c>
      <c r="C50">
        <v>0.93500000000000005</v>
      </c>
      <c r="D50">
        <v>0.94499999999999995</v>
      </c>
      <c r="E50">
        <v>0.98099999999999998</v>
      </c>
      <c r="F50">
        <f t="shared" si="5"/>
        <v>0.95366666666666655</v>
      </c>
      <c r="G50">
        <f>F50-F42</f>
        <v>0.80399999999999994</v>
      </c>
      <c r="H50">
        <f>G50/G43</f>
        <v>1.227480916030534</v>
      </c>
      <c r="I50">
        <f t="shared" si="6"/>
        <v>122.7480916030534</v>
      </c>
    </row>
    <row r="56" spans="1:9" x14ac:dyDescent="0.3">
      <c r="B56" t="s">
        <v>24</v>
      </c>
    </row>
    <row r="58" spans="1:9" x14ac:dyDescent="0.3">
      <c r="A58" t="s">
        <v>3</v>
      </c>
      <c r="F58" t="s">
        <v>5</v>
      </c>
      <c r="G58" t="s">
        <v>6</v>
      </c>
      <c r="H58" t="s">
        <v>7</v>
      </c>
      <c r="I58" t="s">
        <v>8</v>
      </c>
    </row>
    <row r="59" spans="1:9" x14ac:dyDescent="0.3">
      <c r="B59" t="s">
        <v>25</v>
      </c>
      <c r="C59">
        <v>0.83899999999999997</v>
      </c>
      <c r="D59">
        <v>0.70499999999999996</v>
      </c>
      <c r="E59">
        <v>0.753</v>
      </c>
      <c r="F59">
        <f>AVERAGE(C59:E59)</f>
        <v>0.76566666666666672</v>
      </c>
    </row>
    <row r="60" spans="1:9" x14ac:dyDescent="0.3">
      <c r="B60">
        <v>0.35</v>
      </c>
      <c r="C60">
        <v>0.65500000000000003</v>
      </c>
      <c r="D60">
        <v>0.95299999999999996</v>
      </c>
      <c r="E60">
        <v>1.343</v>
      </c>
    </row>
    <row r="61" spans="1:9" x14ac:dyDescent="0.3">
      <c r="B61">
        <v>0.7</v>
      </c>
      <c r="C61">
        <v>0.85699999999999998</v>
      </c>
      <c r="D61">
        <v>1.266</v>
      </c>
      <c r="E61">
        <v>1.242</v>
      </c>
    </row>
    <row r="62" spans="1:9" x14ac:dyDescent="0.3">
      <c r="B62">
        <v>1.4</v>
      </c>
      <c r="C62">
        <v>0.78300000000000003</v>
      </c>
      <c r="D62">
        <v>1.41</v>
      </c>
      <c r="E62">
        <v>1.2689999999999999</v>
      </c>
    </row>
    <row r="63" spans="1:9" x14ac:dyDescent="0.3">
      <c r="B63">
        <v>2.8</v>
      </c>
      <c r="C63">
        <v>0.90800000000000003</v>
      </c>
      <c r="D63">
        <v>1.234</v>
      </c>
      <c r="E63">
        <v>1.415</v>
      </c>
    </row>
    <row r="64" spans="1:9" x14ac:dyDescent="0.3">
      <c r="B64">
        <v>5.6</v>
      </c>
      <c r="C64">
        <v>1.163</v>
      </c>
      <c r="D64">
        <v>1.23</v>
      </c>
      <c r="E64">
        <v>1.339</v>
      </c>
    </row>
    <row r="65" spans="2:5" x14ac:dyDescent="0.3">
      <c r="B65">
        <v>11.25</v>
      </c>
      <c r="C65">
        <v>0.76100000000000001</v>
      </c>
      <c r="D65">
        <v>1.04</v>
      </c>
      <c r="E65">
        <v>1.002</v>
      </c>
    </row>
    <row r="66" spans="2:5" x14ac:dyDescent="0.3">
      <c r="B66">
        <v>22.5</v>
      </c>
      <c r="C66">
        <v>0.92500000000000004</v>
      </c>
      <c r="D66">
        <v>0.69399999999999995</v>
      </c>
      <c r="E66">
        <v>0.81499999999999995</v>
      </c>
    </row>
    <row r="67" spans="2:5" x14ac:dyDescent="0.3">
      <c r="B67">
        <v>45</v>
      </c>
      <c r="C67">
        <v>1.0389999999999999</v>
      </c>
      <c r="D67">
        <v>1.756</v>
      </c>
      <c r="E67">
        <v>1.5640000000000001</v>
      </c>
    </row>
    <row r="68" spans="2:5" x14ac:dyDescent="0.3">
      <c r="B68">
        <v>90</v>
      </c>
      <c r="C68">
        <v>2.2610000000000001</v>
      </c>
      <c r="D68">
        <v>2.5070000000000001</v>
      </c>
      <c r="E68">
        <v>1.7829999999999999</v>
      </c>
    </row>
    <row r="69" spans="2:5" x14ac:dyDescent="0.3">
      <c r="B69">
        <v>180</v>
      </c>
      <c r="C69">
        <v>2.9609999999999999</v>
      </c>
      <c r="D69">
        <v>2.6339999999999999</v>
      </c>
      <c r="E69">
        <v>3.0369999999999999</v>
      </c>
    </row>
    <row r="70" spans="2:5" x14ac:dyDescent="0.3">
      <c r="B70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2024-08-13T14:57:22Z</dcterms:modified>
</cp:coreProperties>
</file>