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NSIJSWARNKAR\OneDrive - kyndryl\YR2022 - Quality Assurance &amp; Data Science\McBook Backup\I AM Learning\UDEMY -  Excel Dashboard - Ismaila\Section 01\All Resources\01 Kitchen Equipment Revenue Dashboard\"/>
    </mc:Choice>
  </mc:AlternateContent>
  <xr:revisionPtr revIDLastSave="0" documentId="13_ncr:1_{9E4E5B10-4443-4C99-866E-A1C6AA46AAE0}" xr6:coauthVersionLast="47" xr6:coauthVersionMax="47" xr10:uidLastSave="{00000000-0000-0000-0000-000000000000}"/>
  <bookViews>
    <workbookView xWindow="28680" yWindow="-120" windowWidth="25440" windowHeight="15390" tabRatio="509" activeTab="3" xr2:uid="{BFB09E3C-4C2C-4934-A4A2-0A08E30BDD03}"/>
  </bookViews>
  <sheets>
    <sheet name="Data" sheetId="1" r:id="rId1"/>
    <sheet name="Analysis" sheetId="4" r:id="rId2"/>
    <sheet name="New Data" sheetId="2" r:id="rId3"/>
    <sheet name="Dashboard" sheetId="3" r:id="rId4"/>
  </sheets>
  <definedNames>
    <definedName name="_xlnm._FilterDatabase" localSheetId="1" hidden="1">Analysis!$H$16:$I$26</definedName>
    <definedName name="_xlnm._FilterDatabase" localSheetId="0" hidden="1">Data!$A$1:$F$2615</definedName>
    <definedName name="_xlchart.v5.0" hidden="1">Analysis!$AA$3</definedName>
    <definedName name="_xlchart.v5.1" hidden="1">Analysis!$AA$4:$AA$51</definedName>
    <definedName name="_xlchart.v5.10" hidden="1">Analysis!$X$3</definedName>
    <definedName name="_xlchart.v5.11" hidden="1">Analysis!$X$4:$X$51</definedName>
    <definedName name="_xlchart.v5.2" hidden="1">Analysis!$X$3</definedName>
    <definedName name="_xlchart.v5.3" hidden="1">Analysis!$X$4:$X$51</definedName>
    <definedName name="_xlchart.v5.4" hidden="1">Analysis!$AA$3</definedName>
    <definedName name="_xlchart.v5.5" hidden="1">Analysis!$AA$4:$AA$51</definedName>
    <definedName name="_xlchart.v5.6" hidden="1">Analysis!$X$3</definedName>
    <definedName name="_xlchart.v5.7" hidden="1">Analysis!$X$4:$X$51</definedName>
    <definedName name="_xlchart.v5.8" hidden="1">Analysis!$AA$3</definedName>
    <definedName name="_xlchart.v5.9" hidden="1">Analysis!$AA$4:$AA$51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4" i="4" l="1"/>
  <c r="AO3" i="4"/>
  <c r="AQ5" i="4" s="1"/>
  <c r="AP9" i="4"/>
  <c r="AJ9" i="4"/>
  <c r="AI6" i="4"/>
  <c r="AJ6" i="4" s="1"/>
  <c r="AI7" i="4"/>
  <c r="AJ7" i="4" s="1"/>
  <c r="AI8" i="4"/>
  <c r="AJ8" i="4" s="1"/>
  <c r="AI9" i="4"/>
  <c r="AI5" i="4"/>
  <c r="AJ5" i="4" s="1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4" i="4"/>
  <c r="AP6" i="4" l="1"/>
  <c r="AP11" i="4"/>
  <c r="AP5" i="4"/>
  <c r="AP10" i="4"/>
  <c r="C7" i="4"/>
  <c r="I26" i="4" s="1"/>
  <c r="AB4" i="4" a="1"/>
  <c r="AB4" i="4" s="1"/>
  <c r="AB6" i="4" s="1"/>
  <c r="P8" i="4"/>
  <c r="P7" i="4"/>
  <c r="E11" i="4" l="1"/>
  <c r="I18" i="4"/>
  <c r="I19" i="4"/>
  <c r="I21" i="4"/>
  <c r="I23" i="4"/>
  <c r="AA3" i="4"/>
  <c r="I24" i="4"/>
  <c r="I22" i="4"/>
  <c r="I20" i="4"/>
  <c r="I17" i="4"/>
  <c r="I25" i="4"/>
  <c r="M24" i="4" l="1"/>
  <c r="L24" i="4" s="1"/>
  <c r="M17" i="4"/>
  <c r="L17" i="4" s="1"/>
  <c r="M19" i="4"/>
  <c r="L19" i="4" s="1"/>
  <c r="M23" i="4"/>
  <c r="L23" i="4" s="1"/>
  <c r="M25" i="4"/>
  <c r="L25" i="4" s="1"/>
  <c r="M26" i="4"/>
  <c r="L26" i="4" s="1"/>
  <c r="M18" i="4"/>
  <c r="L18" i="4" s="1"/>
  <c r="M20" i="4"/>
  <c r="L20" i="4" s="1"/>
  <c r="M21" i="4"/>
  <c r="L21" i="4" s="1"/>
  <c r="M22" i="4"/>
  <c r="L22" i="4" s="1"/>
  <c r="K1" i="4" l="1" a="1"/>
  <c r="K1" i="4" s="1"/>
  <c r="I4" i="4" s="1"/>
  <c r="N22" i="4" l="1"/>
  <c r="K6" i="4"/>
  <c r="N24" i="4"/>
  <c r="N20" i="4"/>
  <c r="N23" i="4"/>
  <c r="N26" i="4"/>
  <c r="N25" i="4"/>
  <c r="N17" i="4"/>
  <c r="N18" i="4"/>
  <c r="Z47" i="4"/>
  <c r="Y30" i="4"/>
  <c r="Z14" i="4"/>
  <c r="Z45" i="4"/>
  <c r="Y35" i="4"/>
  <c r="Z19" i="4"/>
  <c r="Y18" i="4"/>
  <c r="Z33" i="4"/>
  <c r="Z39" i="4"/>
  <c r="Z37" i="4"/>
  <c r="Y10" i="4"/>
  <c r="Z25" i="4"/>
  <c r="Z50" i="4"/>
  <c r="Z17" i="4"/>
  <c r="Z9" i="4"/>
  <c r="Y31" i="4"/>
  <c r="Y29" i="4"/>
  <c r="Z4" i="4"/>
  <c r="Y4" i="4"/>
  <c r="C14" i="4"/>
  <c r="F11" i="4" s="1"/>
  <c r="Z36" i="4"/>
  <c r="Y40" i="4"/>
  <c r="Z40" i="4"/>
  <c r="Y47" i="4"/>
  <c r="AA47" i="4" s="1"/>
  <c r="Z31" i="4"/>
  <c r="Y14" i="4"/>
  <c r="AA14" i="4" s="1"/>
  <c r="Y45" i="4"/>
  <c r="AA45" i="4" s="1"/>
  <c r="Z29" i="4"/>
  <c r="Y19" i="4"/>
  <c r="Z12" i="4"/>
  <c r="Y44" i="4"/>
  <c r="Y8" i="4"/>
  <c r="Z8" i="4"/>
  <c r="Y39" i="4"/>
  <c r="Z23" i="4"/>
  <c r="Y6" i="4"/>
  <c r="Y37" i="4"/>
  <c r="Z21" i="4"/>
  <c r="Y11" i="4"/>
  <c r="Z44" i="4"/>
  <c r="Z28" i="4"/>
  <c r="Z24" i="4"/>
  <c r="Y28" i="4"/>
  <c r="Z20" i="4"/>
  <c r="Q4" i="4"/>
  <c r="Y48" i="4"/>
  <c r="Y23" i="4"/>
  <c r="Z7" i="4"/>
  <c r="Z38" i="4"/>
  <c r="Y21" i="4"/>
  <c r="Z5" i="4"/>
  <c r="Z43" i="4"/>
  <c r="Y42" i="4"/>
  <c r="Z26" i="4"/>
  <c r="Y9" i="4"/>
  <c r="Y49" i="4"/>
  <c r="Y24" i="4"/>
  <c r="Q5" i="4"/>
  <c r="Y22" i="4"/>
  <c r="Z6" i="4"/>
  <c r="Y27" i="4"/>
  <c r="Z11" i="4"/>
  <c r="Y41" i="4"/>
  <c r="Y33" i="4"/>
  <c r="AA33" i="4" s="1"/>
  <c r="Z42" i="4"/>
  <c r="Y25" i="4"/>
  <c r="Z15" i="4"/>
  <c r="Z46" i="4"/>
  <c r="Z13" i="4"/>
  <c r="Z51" i="4"/>
  <c r="Y50" i="4"/>
  <c r="Z34" i="4"/>
  <c r="Y17" i="4"/>
  <c r="Y36" i="4"/>
  <c r="Y20" i="4"/>
  <c r="Y32" i="4"/>
  <c r="Y16" i="4"/>
  <c r="Y15" i="4"/>
  <c r="Y46" i="4"/>
  <c r="Z30" i="4"/>
  <c r="Y13" i="4"/>
  <c r="Y51" i="4"/>
  <c r="Z35" i="4"/>
  <c r="Y34" i="4"/>
  <c r="Z18" i="4"/>
  <c r="Z49" i="4"/>
  <c r="C13" i="4"/>
  <c r="C11" i="4"/>
  <c r="Z48" i="4"/>
  <c r="Z32" i="4"/>
  <c r="Y7" i="4"/>
  <c r="Y38" i="4"/>
  <c r="Z22" i="4"/>
  <c r="Y5" i="4"/>
  <c r="Y43" i="4"/>
  <c r="Z27" i="4"/>
  <c r="Y26" i="4"/>
  <c r="Z10" i="4"/>
  <c r="Z41" i="4"/>
  <c r="C12" i="4"/>
  <c r="Y12" i="4"/>
  <c r="Z16" i="4"/>
  <c r="N21" i="4"/>
  <c r="N19" i="4"/>
  <c r="AA39" i="4" l="1"/>
  <c r="AA25" i="4"/>
  <c r="AA50" i="4"/>
  <c r="AQ9" i="4"/>
  <c r="AA37" i="4"/>
  <c r="AA5" i="4"/>
  <c r="AA24" i="4"/>
  <c r="AA38" i="4"/>
  <c r="AA19" i="4"/>
  <c r="AA23" i="4"/>
  <c r="AA43" i="4"/>
  <c r="AA46" i="4"/>
  <c r="AA41" i="4"/>
  <c r="AA11" i="4"/>
  <c r="AA20" i="4"/>
  <c r="AA17" i="4"/>
  <c r="AA15" i="4"/>
  <c r="AA48" i="4"/>
  <c r="AA44" i="4"/>
  <c r="AA27" i="4"/>
  <c r="AA42" i="4"/>
  <c r="AA34" i="4"/>
  <c r="AA7" i="4"/>
  <c r="AA9" i="4"/>
  <c r="AA29" i="4"/>
  <c r="AA12" i="4"/>
  <c r="AA49" i="4"/>
  <c r="AA8" i="4"/>
  <c r="AA31" i="4"/>
  <c r="AA18" i="4"/>
  <c r="AA40" i="4"/>
  <c r="AA35" i="4"/>
  <c r="AA32" i="4"/>
  <c r="AA6" i="4"/>
  <c r="AA22" i="4"/>
  <c r="AA28" i="4"/>
  <c r="AA10" i="4"/>
  <c r="AA51" i="4"/>
  <c r="AA36" i="4"/>
  <c r="AA21" i="4"/>
  <c r="AA30" i="4"/>
  <c r="AA16" i="4"/>
  <c r="AA26" i="4"/>
  <c r="AA13" i="4"/>
  <c r="AQ4" i="4"/>
  <c r="AR6" i="4" s="1"/>
  <c r="AA4" i="4"/>
  <c r="AH9" i="4"/>
  <c r="AG9" i="4" s="1"/>
  <c r="AH8" i="4"/>
  <c r="AG8" i="4" s="1"/>
  <c r="AH5" i="4"/>
  <c r="AG5" i="4" s="1"/>
  <c r="AH6" i="4"/>
  <c r="AG6" i="4" s="1"/>
  <c r="AH7" i="4"/>
  <c r="AG7" i="4" s="1"/>
  <c r="R4" i="4"/>
  <c r="Q7" i="4" s="1"/>
  <c r="F12" i="4"/>
  <c r="F16" i="4" s="1"/>
  <c r="F17" i="4" s="1"/>
  <c r="K7" i="4" s="1"/>
  <c r="R5" i="4"/>
  <c r="Q8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</futureMetadata>
  <cellMetadata count="1">
    <bk>
      <rc t="1" v="0"/>
    </bk>
  </cellMetadata>
  <valueMetadata count="48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</valueMetadata>
</metadata>
</file>

<file path=xl/sharedStrings.xml><?xml version="1.0" encoding="utf-8"?>
<sst xmlns="http://schemas.openxmlformats.org/spreadsheetml/2006/main" count="8464" uniqueCount="94">
  <si>
    <t>Year</t>
  </si>
  <si>
    <t>Products</t>
  </si>
  <si>
    <t>State</t>
  </si>
  <si>
    <t>Quantity</t>
  </si>
  <si>
    <t>Revenue</t>
  </si>
  <si>
    <t>Sales Channel</t>
  </si>
  <si>
    <t> Kettle </t>
  </si>
  <si>
    <t>Alabama</t>
  </si>
  <si>
    <t xml:space="preserve">Online </t>
  </si>
  <si>
    <t>Arizona</t>
  </si>
  <si>
    <t>In Store</t>
  </si>
  <si>
    <t>Arkansas</t>
  </si>
  <si>
    <t>California</t>
  </si>
  <si>
    <t>Colorado</t>
  </si>
  <si>
    <t>Connecticut</t>
  </si>
  <si>
    <t>Delaware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</si>
  <si>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</si>
  <si>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</si>
  <si>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</si>
  <si>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</si>
  <si>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</si>
  <si>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</si>
  <si>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</si>
  <si>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</si>
  <si>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</si>
  <si>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</si>
  <si>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</si>
  <si>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</si>
  <si>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</si>
  <si>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</si>
  <si>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</si>
  <si>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</si>
  <si>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</si>
  <si>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</si>
  <si>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</si>
  <si>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</si>
  <si>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</si>
  <si>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</si>
  <si>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</si>
  <si>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</si>
  <si>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</si>
  <si>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</si>
  <si>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</si>
  <si>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</si>
  <si>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</si>
  <si>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</si>
  <si>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</si>
  <si>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</si>
  <si>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</si>
  <si>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</si>
  <si>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</si>
  <si>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</si>
  <si>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</si>
  <si>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</si>
  <si>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</si>
  <si>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</si>
  <si>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</si>
  <si>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Toaster </t>
  </si>
  <si>
    <t>Microwave oven </t>
  </si>
  <si>
    <t>Dishwasher </t>
  </si>
  <si>
    <t>Blender </t>
  </si>
  <si>
    <t>Breadbox </t>
  </si>
  <si>
    <t>Egg slicer</t>
  </si>
  <si>
    <t>Teapot </t>
  </si>
  <si>
    <t>Frying pan</t>
  </si>
  <si>
    <t>Mixing bowl</t>
  </si>
  <si>
    <t>texas</t>
  </si>
  <si>
    <t>Years</t>
  </si>
  <si>
    <t>Selected</t>
  </si>
  <si>
    <t>Kettle </t>
  </si>
  <si>
    <t>Selection</t>
  </si>
  <si>
    <t>Product Filter</t>
  </si>
  <si>
    <t>Year Filter</t>
  </si>
  <si>
    <t>Other</t>
  </si>
  <si>
    <t>Others</t>
  </si>
  <si>
    <t>Percentage 2022</t>
  </si>
  <si>
    <t>Creating Chart for 2022</t>
  </si>
  <si>
    <t>Chart for Revenue</t>
  </si>
  <si>
    <t>Product Count</t>
  </si>
  <si>
    <t>Year Selection</t>
  </si>
  <si>
    <t>Highlight</t>
  </si>
  <si>
    <t>Means</t>
  </si>
  <si>
    <t>%</t>
  </si>
  <si>
    <t>Qty Sold</t>
  </si>
  <si>
    <t>Dynamic Header Option</t>
  </si>
  <si>
    <t>Population</t>
  </si>
  <si>
    <t xml:space="preserve">Population </t>
  </si>
  <si>
    <t xml:space="preserve"> Population State</t>
  </si>
  <si>
    <t>State Revenue</t>
  </si>
  <si>
    <t>Current Year 2022</t>
  </si>
  <si>
    <t>Analysis for Sales State - YR2022</t>
  </si>
  <si>
    <r>
      <t xml:space="preserve">Total Qty Sold till date </t>
    </r>
    <r>
      <rPr>
        <b/>
        <sz val="10"/>
        <color rgb="FFFFFF00"/>
        <rFont val="Calibri"/>
        <family val="2"/>
        <scheme val="minor"/>
      </rPr>
      <t>for a selected Product</t>
    </r>
  </si>
  <si>
    <r>
      <t xml:space="preserve">Total Revenue generated till date </t>
    </r>
    <r>
      <rPr>
        <b/>
        <sz val="10"/>
        <color rgb="FFFFFF00"/>
        <rFont val="Calibri"/>
        <family val="2"/>
        <scheme val="minor"/>
      </rPr>
      <t>for a selected Product</t>
    </r>
  </si>
  <si>
    <t>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</si>
</sst>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[$$-409]#,##0"/>
    <numFmt numFmtId="165" formatCode="\$#,##0;#,##0"/>
    <numFmt numFmtId="166" formatCode="#,##0,\ &quot;K&quot;"/>
    <numFmt numFmtId="167" formatCode="[$$-409]#,##0.00,,\ &quot;M&quot;"/>
    <numFmt numFmtId="168" formatCode="[$$-409]#,###,\ &quot;M&quot;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10"/>
      <color theme="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vertical="top" wrapText="1"/>
    </xf>
    <xf numFmtId="0" fontId="3" fillId="2" borderId="1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4" borderId="0" xfId="0" applyFont="1" applyFill="1" applyAlignment="1">
      <alignment horizontal="center" vertical="top" wrapText="1"/>
    </xf>
    <xf numFmtId="0" fontId="6" fillId="0" borderId="0" xfId="0" applyFont="1" applyAlignment="1">
      <alignment horizontal="center" vertical="top" wrapText="1"/>
    </xf>
    <xf numFmtId="0" fontId="6" fillId="5" borderId="0" xfId="0" applyFont="1" applyFill="1" applyAlignment="1">
      <alignment vertical="top" wrapText="1"/>
    </xf>
    <xf numFmtId="0" fontId="6" fillId="5" borderId="0" xfId="0" applyFont="1" applyFill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8" fillId="0" borderId="0" xfId="0" applyFont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8" fillId="7" borderId="0" xfId="0" applyFont="1" applyFill="1" applyAlignment="1">
      <alignment horizontal="center" vertical="top" wrapText="1"/>
    </xf>
    <xf numFmtId="0" fontId="8" fillId="8" borderId="0" xfId="0" applyFont="1" applyFill="1" applyAlignment="1">
      <alignment horizontal="center" vertical="top" wrapText="1"/>
    </xf>
    <xf numFmtId="164" fontId="7" fillId="7" borderId="0" xfId="0" applyNumberFormat="1" applyFont="1" applyFill="1" applyAlignment="1">
      <alignment horizontal="center" vertical="top" wrapText="1"/>
    </xf>
    <xf numFmtId="164" fontId="7" fillId="8" borderId="0" xfId="0" applyNumberFormat="1" applyFont="1" applyFill="1" applyAlignment="1">
      <alignment horizontal="center" vertical="top" wrapText="1"/>
    </xf>
    <xf numFmtId="9" fontId="7" fillId="8" borderId="0" xfId="1" applyFont="1" applyFill="1" applyAlignment="1">
      <alignment horizontal="center" vertical="top" wrapText="1"/>
    </xf>
    <xf numFmtId="9" fontId="8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horizontal="right" vertical="top" wrapText="1"/>
    </xf>
    <xf numFmtId="9" fontId="8" fillId="8" borderId="0" xfId="1" applyFont="1" applyFill="1" applyAlignment="1">
      <alignment horizontal="center" vertical="top" wrapText="1"/>
    </xf>
    <xf numFmtId="164" fontId="7" fillId="0" borderId="0" xfId="0" applyNumberFormat="1" applyFont="1" applyAlignment="1">
      <alignment horizontal="center" vertical="top" wrapText="1"/>
    </xf>
    <xf numFmtId="0" fontId="2" fillId="10" borderId="0" xfId="0" applyFont="1" applyFill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9" fontId="2" fillId="0" borderId="0" xfId="1" applyFont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top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horizontal="left" vertical="top"/>
    </xf>
    <xf numFmtId="165" fontId="7" fillId="0" borderId="0" xfId="0" applyNumberFormat="1" applyFont="1" applyAlignment="1">
      <alignment horizontal="center" vertical="top" wrapText="1"/>
    </xf>
    <xf numFmtId="164" fontId="2" fillId="0" borderId="0" xfId="2" applyNumberFormat="1" applyFont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6" fillId="5" borderId="5" xfId="0" applyFont="1" applyFill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8" fillId="6" borderId="0" xfId="0" applyFont="1" applyFill="1" applyAlignment="1">
      <alignment horizontal="center" vertical="top" wrapText="1"/>
    </xf>
    <xf numFmtId="0" fontId="6" fillId="9" borderId="0" xfId="0" applyFont="1" applyFill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67" fontId="2" fillId="0" borderId="0" xfId="0" applyNumberFormat="1" applyFont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8" fillId="11" borderId="0" xfId="0" applyFont="1" applyFill="1" applyAlignment="1">
      <alignment horizontal="center" vertical="top" wrapText="1"/>
    </xf>
    <xf numFmtId="0" fontId="8" fillId="12" borderId="0" xfId="0" applyFont="1" applyFill="1" applyAlignment="1">
      <alignment horizontal="center" vertical="top" wrapText="1"/>
    </xf>
    <xf numFmtId="166" fontId="10" fillId="13" borderId="0" xfId="0" applyNumberFormat="1" applyFont="1" applyFill="1" applyAlignment="1">
      <alignment horizontal="center" vertical="top" wrapText="1"/>
    </xf>
    <xf numFmtId="167" fontId="10" fillId="13" borderId="0" xfId="0" applyNumberFormat="1" applyFont="1" applyFill="1" applyAlignment="1">
      <alignment horizontal="center" vertical="top" wrapText="1"/>
    </xf>
    <xf numFmtId="0" fontId="11" fillId="13" borderId="0" xfId="0" applyFont="1" applyFill="1" applyAlignment="1">
      <alignment horizontal="center" vertical="top" wrapText="1"/>
    </xf>
    <xf numFmtId="168" fontId="2" fillId="0" borderId="0" xfId="0" applyNumberFormat="1" applyFont="1" applyAlignment="1">
      <alignment horizontal="center" vertical="top" wrapText="1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9999"/>
      <color rgb="FF0066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ichStyles" Target="richData/richStyles.xml"/><Relationship Id="rId5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DF-4EB1-A48B-1CD26F9914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DF-4EB1-A48B-1CD26F9914D5}"/>
              </c:ext>
            </c:extLst>
          </c:dPt>
          <c:cat>
            <c:strRef>
              <c:f>Analysis!$E$16:$E$17</c:f>
              <c:strCache>
                <c:ptCount val="2"/>
                <c:pt idx="0">
                  <c:v>Percentage 2022</c:v>
                </c:pt>
                <c:pt idx="1">
                  <c:v>Others</c:v>
                </c:pt>
              </c:strCache>
            </c:strRef>
          </c:cat>
          <c:val>
            <c:numRef>
              <c:f>Analysis!$F$16:$F$17</c:f>
              <c:numCache>
                <c:formatCode>0%</c:formatCode>
                <c:ptCount val="2"/>
                <c:pt idx="0">
                  <c:v>0.28726984151208307</c:v>
                </c:pt>
                <c:pt idx="1">
                  <c:v>0.71273015848791688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3-4E70-98B4-641F041BC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Analysis!$M$16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Analysis!$L$17:$L$26</c:f>
              <c:strCache>
                <c:ptCount val="10"/>
                <c:pt idx="0">
                  <c:v>Teapot </c:v>
                </c:pt>
                <c:pt idx="1">
                  <c:v>Kettle </c:v>
                </c:pt>
                <c:pt idx="2">
                  <c:v>Egg slicer</c:v>
                </c:pt>
                <c:pt idx="3">
                  <c:v>Blender </c:v>
                </c:pt>
                <c:pt idx="4">
                  <c:v>Breadbox </c:v>
                </c:pt>
                <c:pt idx="5">
                  <c:v>Microwave oven </c:v>
                </c:pt>
                <c:pt idx="6">
                  <c:v>Toaster </c:v>
                </c:pt>
                <c:pt idx="7">
                  <c:v>Mixing bowl</c:v>
                </c:pt>
                <c:pt idx="8">
                  <c:v>Frying pan</c:v>
                </c:pt>
                <c:pt idx="9">
                  <c:v>Dishwasher </c:v>
                </c:pt>
              </c:strCache>
            </c:strRef>
          </c:cat>
          <c:val>
            <c:numRef>
              <c:f>Analysis!$M$17:$M$26</c:f>
              <c:numCache>
                <c:formatCode>[$$-409]#,##0</c:formatCode>
                <c:ptCount val="10"/>
                <c:pt idx="0">
                  <c:v>6632745</c:v>
                </c:pt>
                <c:pt idx="1">
                  <c:v>5278636</c:v>
                </c:pt>
                <c:pt idx="2">
                  <c:v>5263921</c:v>
                </c:pt>
                <c:pt idx="3">
                  <c:v>4780144</c:v>
                </c:pt>
                <c:pt idx="4">
                  <c:v>4609952</c:v>
                </c:pt>
                <c:pt idx="5">
                  <c:v>3572538</c:v>
                </c:pt>
                <c:pt idx="6">
                  <c:v>3355051</c:v>
                </c:pt>
                <c:pt idx="7">
                  <c:v>2898819</c:v>
                </c:pt>
                <c:pt idx="8">
                  <c:v>2763987</c:v>
                </c:pt>
                <c:pt idx="9">
                  <c:v>2657607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4B-45FD-9CD6-B693D30BF7F0}"/>
            </c:ext>
          </c:extLst>
        </c:ser>
        <c:ser>
          <c:idx val="1"/>
          <c:order val="1"/>
          <c:tx>
            <c:strRef>
              <c:f>Analysis!$N$16</c:f>
              <c:strCache>
                <c:ptCount val="1"/>
                <c:pt idx="0">
                  <c:v>Highlight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Analysis!$N$17:$N$26</c:f>
              <c:numCache>
                <c:formatCode>[$$-409]#,##0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2898819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4B-45FD-9CD6-B693D30BF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83562496"/>
        <c:axId val="983547136"/>
      </c:barChart>
      <c:catAx>
        <c:axId val="9835624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547136"/>
        <c:crosses val="autoZero"/>
        <c:auto val="1"/>
        <c:lblAlgn val="ctr"/>
        <c:lblOffset val="100"/>
        <c:noMultiLvlLbl val="0"/>
      </c:catAx>
      <c:valAx>
        <c:axId val="9835471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\ 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562496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3CD-4A87-9567-22EBC28736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3CD-4A87-9567-22EBC2873626}"/>
              </c:ext>
            </c:extLst>
          </c:dPt>
          <c:cat>
            <c:strRef>
              <c:f>Analysis!$P$7:$P$8</c:f>
              <c:strCache>
                <c:ptCount val="2"/>
                <c:pt idx="0">
                  <c:v>Online </c:v>
                </c:pt>
                <c:pt idx="1">
                  <c:v>In Store</c:v>
                </c:pt>
              </c:strCache>
            </c:strRef>
          </c:cat>
          <c:val>
            <c:numRef>
              <c:f>Analysis!$Q$7:$Q$8</c:f>
              <c:numCache>
                <c:formatCode>0%</c:formatCode>
                <c:ptCount val="2"/>
                <c:pt idx="0">
                  <c:v>0.46684701597443651</c:v>
                </c:pt>
                <c:pt idx="1">
                  <c:v>0.53315298402556355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3-4005-8DB9-09B66BD1A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89605734767031E-2"/>
          <c:y val="4.5519713261648748E-2"/>
          <c:w val="0.87482078853046596"/>
          <c:h val="0.87482078853046596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6666">
                  <a:alpha val="66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BE-4369-8015-D666D257B33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BE-4369-8015-D666D257B336}"/>
              </c:ext>
            </c:extLst>
          </c:dPt>
          <c:cat>
            <c:strRef>
              <c:f>Analysis!$E$16:$E$17</c:f>
              <c:strCache>
                <c:ptCount val="2"/>
                <c:pt idx="0">
                  <c:v>Percentage 2022</c:v>
                </c:pt>
                <c:pt idx="1">
                  <c:v>Others</c:v>
                </c:pt>
              </c:strCache>
            </c:strRef>
          </c:cat>
          <c:val>
            <c:numRef>
              <c:f>Analysis!$F$16:$F$17</c:f>
              <c:numCache>
                <c:formatCode>0%</c:formatCode>
                <c:ptCount val="2"/>
                <c:pt idx="0">
                  <c:v>0.28726984151208307</c:v>
                </c:pt>
                <c:pt idx="1">
                  <c:v>0.71273015848791688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BE-4369-8015-D666D257B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6666">
                  <a:alpha val="66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E7-4555-8B0D-16DAB8FE119F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E7-4555-8B0D-16DAB8FE119F}"/>
              </c:ext>
            </c:extLst>
          </c:dPt>
          <c:cat>
            <c:strRef>
              <c:f>Analysis!$P$7:$P$8</c:f>
              <c:strCache>
                <c:ptCount val="2"/>
                <c:pt idx="0">
                  <c:v>Online </c:v>
                </c:pt>
                <c:pt idx="1">
                  <c:v>In Store</c:v>
                </c:pt>
              </c:strCache>
            </c:strRef>
          </c:cat>
          <c:val>
            <c:numRef>
              <c:f>Analysis!$Q$7:$Q$8</c:f>
              <c:numCache>
                <c:formatCode>0%</c:formatCode>
                <c:ptCount val="2"/>
                <c:pt idx="0">
                  <c:v>0.46684701597443651</c:v>
                </c:pt>
                <c:pt idx="1">
                  <c:v>0.53315298402556355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E7-4555-8B0D-16DAB8FE1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086320251225964"/>
          <c:y val="8.8456010395745549E-2"/>
          <c:w val="0.73333457089965914"/>
          <c:h val="0.911543989604254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Analysis!$M$16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Analysis!$L$17:$L$26</c:f>
              <c:strCache>
                <c:ptCount val="10"/>
                <c:pt idx="0">
                  <c:v>Teapot </c:v>
                </c:pt>
                <c:pt idx="1">
                  <c:v>Kettle </c:v>
                </c:pt>
                <c:pt idx="2">
                  <c:v>Egg slicer</c:v>
                </c:pt>
                <c:pt idx="3">
                  <c:v>Blender </c:v>
                </c:pt>
                <c:pt idx="4">
                  <c:v>Breadbox </c:v>
                </c:pt>
                <c:pt idx="5">
                  <c:v>Microwave oven </c:v>
                </c:pt>
                <c:pt idx="6">
                  <c:v>Toaster </c:v>
                </c:pt>
                <c:pt idx="7">
                  <c:v>Mixing bowl</c:v>
                </c:pt>
                <c:pt idx="8">
                  <c:v>Frying pan</c:v>
                </c:pt>
                <c:pt idx="9">
                  <c:v>Dishwasher </c:v>
                </c:pt>
              </c:strCache>
            </c:strRef>
          </c:cat>
          <c:val>
            <c:numRef>
              <c:f>Analysis!$M$17:$M$26</c:f>
              <c:numCache>
                <c:formatCode>[$$-409]#,##0</c:formatCode>
                <c:ptCount val="10"/>
                <c:pt idx="0">
                  <c:v>6632745</c:v>
                </c:pt>
                <c:pt idx="1">
                  <c:v>5278636</c:v>
                </c:pt>
                <c:pt idx="2">
                  <c:v>5263921</c:v>
                </c:pt>
                <c:pt idx="3">
                  <c:v>4780144</c:v>
                </c:pt>
                <c:pt idx="4">
                  <c:v>4609952</c:v>
                </c:pt>
                <c:pt idx="5">
                  <c:v>3572538</c:v>
                </c:pt>
                <c:pt idx="6">
                  <c:v>3355051</c:v>
                </c:pt>
                <c:pt idx="7">
                  <c:v>2898819</c:v>
                </c:pt>
                <c:pt idx="8">
                  <c:v>2763987</c:v>
                </c:pt>
                <c:pt idx="9">
                  <c:v>2657607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8-46BA-80AD-3815FCCF12F9}"/>
            </c:ext>
          </c:extLst>
        </c:ser>
        <c:ser>
          <c:idx val="1"/>
          <c:order val="1"/>
          <c:tx>
            <c:strRef>
              <c:f>Analysis!$N$16</c:f>
              <c:strCache>
                <c:ptCount val="1"/>
                <c:pt idx="0">
                  <c:v>Highlight</c:v>
                </c:pt>
              </c:strCache>
            </c:strRef>
          </c:tx>
          <c:spPr>
            <a:solidFill>
              <a:srgbClr val="006666">
                <a:alpha val="70000"/>
              </a:srgbClr>
            </a:solidFill>
            <a:ln>
              <a:noFill/>
            </a:ln>
            <a:effectLst/>
          </c:spPr>
          <c:invertIfNegative val="0"/>
          <c:dLbls>
            <c:numFmt formatCode="\$#,###,\ &quot;K&quot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Analysis!$N$17:$N$26</c:f>
              <c:numCache>
                <c:formatCode>[$$-409]#,##0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2898819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C8-46BA-80AD-3815FCCF1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83562496"/>
        <c:axId val="983547136"/>
      </c:barChart>
      <c:catAx>
        <c:axId val="9835624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547136"/>
        <c:crosses val="autoZero"/>
        <c:auto val="1"/>
        <c:lblAlgn val="ctr"/>
        <c:lblOffset val="100"/>
        <c:noMultiLvlLbl val="0"/>
      </c:catAx>
      <c:valAx>
        <c:axId val="983547136"/>
        <c:scaling>
          <c:orientation val="minMax"/>
        </c:scaling>
        <c:delete val="0"/>
        <c:axPos val="t"/>
        <c:numFmt formatCode="[$$-409]#,\ 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562496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</cx:f>
        <cx:nf>_xlchart.v5.2</cx:nf>
      </cx:strDim>
      <cx:numDim type="colorVal">
        <cx:f>_xlchart.v5.1</cx:f>
        <cx:nf>_xlchart.v5.0</cx:nf>
      </cx:numDim>
    </cx:data>
  </cx:chartData>
  <cx:chart>
    <cx:title pos="t" align="ctr" overlay="0"/>
    <cx:plotArea>
      <cx:plotAreaRegion>
        <cx:series layoutId="regionMap" uniqueId="{71D9567C-ED97-4376-83D3-77C3D899A959}">
          <cx:tx>
            <cx:txData>
              <cx:f>_xlchart.v5.0</cx:f>
              <cx:v> Qty Sold Selected</cx:v>
            </cx:txData>
          </cx:tx>
          <cx:dataId val="0"/>
          <cx:layoutPr>
            <cx:geography cultureLanguage="en-US" cultureRegion="IN" attribution="Powered by Bing">
              <cx:geoCache provider="{E9337A44-BEBE-4D9F-B70C-5C5E7DAFC167}">
                <cx:binary>1F1pc9s4tv0rqXx+dBMLSWBqeqqGpCjJsuQltrN8YSleSHADSYDrr39XXhKbrXQ8NX6vSupUOjYF
8RIHdzv3AvrnTf+Pm+xuW3/o86xQ/7jp//wYa13+448/1E18l2/VUS5uaqnkvT66kfkf8v5e3Nz9
cVtvO1FEf2AT0T9u4m2t7/qP//onfFp0J0/kzVYLWZw3d/VwcaeaTKu/ubb30oftbS4KXyhdixuN
/vz472z7fZtvP364K7TQw+VQ3v358dWbPn74Y/pRf7nthwwk080tjCX4yLFtim2Tmw8v8vFDJovo
6bLB7CNGTUKwifnj6/nem20O498g0IM429vb+k4peKCH/78Y+Ep6+P3Jxw83sin0btIimL8/P14V
Qt/dfvikt/pOffwglPQe3+DJ3SNcfXp45j9eT/u//jn5BczC5DcvkJlO2e8u/RWYWoyyeE9g6BHm
BGOG6OO8O6+BQQgdAXAWty37ATg0Aeb3Av0CmOeBU2C+HSQw6209ZNvi9nl23kFl2BG3sEMs/hoR
xz5yTASg8SfEQJUe1fRRVd4iyX5Ifo6cYLL2DxKTf9fptlBb0OV3M2P0iHHOTIKsR21hr7Hh+IgS
jizLYo9mznq+95MZe4NE+7H5+SwTbP59cZDYeNtM3Mu6EO9py5wjbFHb5ujJyYCteulkEOJHNnKw
gyja52TeJtN+fF6OnSDk/fswEZKZrLe38nkFv49F48yyTIoftWOKj2kdWdRhxJ6YNO8NovwClh8j
p6CcHiQo/l227bb13TuCwo9Mkzk2BkfzrBQvlcaxjqjNbEoQWL7da2LS3iLRfmx+jpxg488OEhtP
FsXdjRY3jX4/eCg6shwLWYRYe3XGgcCaMAjf8ASXN0qzH5pXgyfoeJcHiU4A1kzcvqO3wezI4paF
MJkEaAyCAOYQihl5hGxizd4gyX5UfgycIBIcZi6zkbWOP3jbWmbiXVMa8CKEE4cj/Nr/O/wIMYsw
235MZUz7WU8fo7O3C7Qfn+n4CUwb7yAVZy0LvX1PfKhzBJm+hbhDf+jHS4+DTAjTKCiWTehrgN4g
yn5kfgycQLI+TFu2lN07GjKKj0yH2pZD9+PBydHO99jIfLo+UZvfSbMfksdREzyWhxkqz+9kHb1r
JoNBA8CrM+eJDpuwMowcUUoJKNBTnjlxMW8QaD8qPwZOgJkfJjDL2238jgkMpUeEcdPBz/njJP1H
iB7ZFrgeyHBeW67fCrIfjqdhEzCW/kE6khWwMM1NOjzPzDsklM7RjiHDkKC89vTMOsLMARio/Zi0
TBzJW0TZj8jPkRNQVl8PEpRlBsGXFOr9QKHmEQIFoZDnP879FBuIwiizicV+Jpwv+cu3SLQfm58j
J9gsDzNAvoih8PBhqd6XV4aM0sYMc+spn+cTfBzIOBFj5o70f3hNfMtbpdqP0evRE5wulgepQ2d3
RaGGrN2+K5sJesS4DVQ/Q3vDZMc5YoQxDmbuh5691KO3SrUfp9ejJzidHWY0sBZKyaYW72frCDsi
tgNkP33CaJJx7uoBjgN85rOyTULnt0i0H5+fIyfYrA+T2FwLIM+U1O+Z19hHhHIEBZmnIBm9DhI4
PUIcOBqofj6viKcK2ltk+RUsPx5jisvmIG3bsrgV75r9E34E9Rnu8CerxflrVKATANhMcD/8ifCc
hG5vEGg/ND8GToBZHiYwq/cubTJgLSnkm+BPHl5TbQFTx8AZmc91AkhJX7qb38uzH5bncRNUVp8O
Ul1OZCPUOyuMecR3IQAwl681hSMIEBCD3o0nVZpoyptk2Q/Ki6ETXE4O1PVvRfGORTNqgWvZtcW8
UIaXFKbNjzCyEQVe7TE2m0Cz/p04+2F5GjaBZH2Y5bLNXffhq6zTZzPy39MBQGRCVwymuzayh9dE
YaCUacMVC4B5RGUSjb1Fov3A/Bw5wWZzmKzAeqvU9iZu1J3W6l0BgvYLoC2dp8rYxMdA6mmbFhQH
2MS5vFme/fBMhk8wWh+oSRM3sYi2xTvCA91NgA132FN7zIQZAFYNgIPQbRfA7V4T/Vm/QaJfAPRj
5BSbw2QEPg8SGmqjd4QGTBvMN7Z/0XiGTKBCLUQpBM0P0EBU/TI6e4NA+5H5MXACzOcDNWxAAez+
lKV4nqD/3u/smpsx9ND8IDRh8l9GAwzqmRZ4Hoqf/NJf9OZNQu0HaEcE/HiiCUjrwwyiN3ff661K
t++H0K6LBtr+iOM8Vf6nPA0/ghB7V2zb37f5Fon2w/Nz5ASbzaFGbe32PbtogA4glk2Bp9kfEiBk
g/JAPwdYt+e09KVh29z9Tp5f4fI4borK9UGmnZd3/bu2OSPo+SOMMvREa07iNA6gQZANVMFTeRoC
hZeg/Fac/Zg8DZtAcvnlICHZpQSLbV6qWLxnuyYlRzaDDIY/9wNOc5xdvyB0cwK99pgDTbjNN4u1
H6LJ8AlUm8VBQvVZqBtZKPG+obRNoFeWwIan53hsEhJA3RqMGt/fI/gmkfZD9GLoBJ7Py4OEZ7fm
ju9qdTc8W5n/PmTbFakJ6IhF9hduHGjkgHgOdtw9wTchcN4m036AXo6dILQ5PkiEPt8p/eFaQA/U
u1ZAoboGWwYtSEd/0QVlwnYO4gCOTyCCLXzpht4s1n6cJsMnUH0+zEhht/jWd724ece2KEKPKAYg
EH2Kric+CZn2ETIZ4MQgkHiJ0Nuk2Q/Py7ETbDbrg1Sjx/5hf5u+bxnUgV5Bm8Dcg0N6eL3OTkF3
INrb7QF9tnUTjB7atH8v1S9QejV6ipN/kDidxuIdtQdcEYUdg1Cqfiq8TbQHthNAhwd0EPwCn99J
sx+Xx1ETPE4PNH7bQpBdRFq+ZwAHWoMQAecDdOfuNenARdgEwg2adJ9bPyaW7fObZNqPzcuxE4Q+
//swNSbNoBH3XQ8UgE0ejIBhe+oSMKcpKvCh4HJM03nCDzi5l57n9A0S7Ufn58gJNqerg8TmSm/j
57n57wPrHZ8DFR6g0Z66B6d6sztPwIGiNbYnLOjv5NiPxuOoCRJXlweJxGl9F72rDSNQD2WweZM8
dUFPeOlHGwYkD5kYr98Lsh+M53ETOE4vDhKOT7L5v9mfBrCYcHoDfmbXpg5/1/gJOzvg6I1H1zNR
lLfLtR+l6fgJWp+8A0br92Hqf3ZuDez4oAT6BYBTe8Rias4geMbEBPranjAEj7P8e3n+DqPn0VOE
DjNsvoQ2aTib5+4d+3CIBccGATlgQr/6w2tS14FmQkIJHArxCzb0TSLtR+jF0Ak8l4fZUHh9V+ew
1fP9QgHQHdOxMPw3MXCwZ92GUja3gRJ4eFnPN33sv32DJPsx+TFwgsj1YcYD/weMGkTFQKaZO//y
8JoiA4wbVHUYfT6hY4rMGzi+X0DzY+QUm8PIaG7+9qywx8ziMXp+9c7/9Jg0DlkLJJ3Qo/aapIGK
G/TeEthm8DOsfpnOTM4u+7U8+9GZDH/1CP9PB6P9+tC0H+fK+Vu9nT0cSPfi3LS/v/rwuHBK3mTo
Uyq4N915nLvl7Z8fMZwTBA7lx0F3uw95lUT+ZdPCi1F3W6X//GhA7wdlhDiWRTmBIGF35kAHdDlc
4nBc0W47KQTogDmCDpGPH4odXfbnRwpZFKOwEKgFx0vsKPCPH9QuHIVLsPWXAx20K5hDwwl88o+j
AM9kNkAC8WNGnn7+UDT5mRSFVn9+BBoWPqp8fONOWtikhyBbw8BzwJFiyMTIhOs32wsgVHbv/x8S
pzzXtDBXhWnIuGo8oHkNnzd1sWgcc1SzlBIt3YG0ZR30BkFkZpea3PV95ig3H0Xhls2g1v0QUi7d
iiTj537MKL1GPCOp3yn0PWI4usr7xvFEZFufW0r1ujIjfTZ23AgDIRMrcmVsOOuog4tea/e8nBtJ
nC5qnRQrJ+nHRd5b51mtyXeno+GwoqrqmUttrE/ypMwu4YzBbFaxQlQnJA0b50SN1Wh6TWZ3Te7S
nDS3yTjUboFV74W2NF2elME4qM4fUzX4pDaJFzuk+dolVhf3btPmxjolwhrdqs6dMkgB5U9RmOW2
R3Ah01mZheIKxUPlhlkYzWUTOpGXqDJuFhqmmngkr7fIyFCgHB3Ph2IsLN8SZXdlJ06YLCo+kDWR
TpQGuiC6dmvoOJ5pZMCgvLnsWtvugy5xunWnw6TyIGnomvlIDXWBzMxat9zqZ0g3Dlo2nFdyVRVC
IBd17C4yW/uy1gNmyzrUxPBBLCtbCZx287I2aeTZJDRmUjbVqmqq7t5Iw+u2tjPDrSJlXsDRdNVl
OgzdSjc6Yp7Zqu66Cq3Gq4qICnPet1UT1H1yHjvdRafVfZ2x8yHpxsJ32NDGHolrEcRDHi2pzPGX
ciRD7o7KGC8z2yy/iyGxFm3Zx23QZuk47wbVyCtRs6a4imBvr2PO7DzsxYpnjWOFszGu+pr5uEkG
Uy3jyCpyN08yS6BtpMY6CmJ7yP3BsXNPYpa5uaJeKUfztOjGa0nVRsTpPbZCNKuz/ltsWU1gYXpe
2GIm2/JUJmbnEZbG81Ba1/GYeYPuiZuSpPMLQ59UVdjMmd1G3sCldo1mbN2xHVym4K8hSlYEGesq
Nq5bI8y9cEwXRVjUXimSGbSFKbdMI7FQaZe6OS8XfDDu7Dpk7uiE+TErzDOc9TgwCuu8ZPHMQWHm
G2q8afL4JGrqdTrq0q1TuXFCpP2iomgFyte5UZhw3+6NxG2GJHMjUeau0vnoQ6/TRkTpZai6eTT2
2s0iJ+BZO9dhe8fMqvVqgs4FRV7TlK3XJHg+YvZZGE7kMlxZXlXH8YypxJqlrVrItvHCNF07WaY8
GtUsKC0Kizas8DE3Cu2mCqmZMuLEzWkvjmmTyaBjUqyMbBiXZgWWAtsZvuID/lZoRr0KRY6bxNrw
qE7aQBaO1sdwClKyVKL7Xss6O64FjVaV7TT+OObmrC6HuTS4p2jZBHQsvTQ1Kl/kRuFFlcENt0RJ
7EVxfGeN1RenR4nLQ1m6dmWOLqd1CouYsg4s2xCdFFZfuEoM5bxKxk9aGMpFElSnhRXi0TpBZyB9
skqswajdsNflEhHS3JVZOfgsJmPgRHG3qMrWT52SuKgoHLfruPKLzvqUWexEj/k5KPayaQX1Ejxe
ClvPpan4sRN1F4qLZTHm2BeZnFXUOQMjXLmspVeqquZs6NcJNnqXW00f1GWmZ204KkCbXttkFG48
ln6LiBtxmESUZ3cOy+mxBRNwbTOsfa5t5VbaApss2JqWee0med+7EBciF/YG03OziYtZ3teF5/C2
y70iJ7pyscqVl7Y2PpUENac2GOzjpiah24ck2cRcJ4uGkdiPKNPnZmSftYmaGQz7DA4t3fSMJts0
yYTwYiqMVVlieiFwZR/LUsceSFcHZV/yr04VfzEN1boZ7u9jnaNF5KjGU6LKXBuxwbOMkB83gyAz
BT7lXJOudKPR5ss0cS5Cuz7vWm0GBJzaSiZG53gqtfVnsHWNj1snbN2S6GST4Kb1Kp3quQmoBKas
mo0VWfEF6Xu+rnvzYqwN7dMk/6oijL2EN6dDnwdFVcVun5SOOxbqQtkF84w4dsPGTIKEpATEk3QL
j7hJSQyuqQq9PkV8LhJ9mRWpHeB8DD91abcujar2eqSTK8dIrqyICzcz2q0a+Rc7wkvcWDas2qYM
8izr3Rh3gerqpbSTOcdJ6LKkohuMomresfqmsAZrZtWjWpgaX5ahk8JyTSXz8zhrV61Vcq9ABpub
cfup4eVJpuJrO8Wjq5Nh1tWD4zYo9warqedho+Zt3h6bDuDdgSo1yOm+Fu1g3JZtVHlVi+k1bhP+
FZay7dfEAcUyaOhip107Qztrq/QYSF4dWG2FV7WdMLdqS1F5IZexZw0tuyMo/9aKMJ3rzBRexI3S
Fa0RgNvMPKNoT03enrGO8tyVtKE31ACkXC0NthlGk57HOTXAOtbVOmuE4Q1dK2dlYsXfm0rTk6LL
rhBtwcbKNW9HcN4J57MwVHdp0c5JnbkNqdcQLGV+xYt22fbFgrPhS+Kk2axv69mQ1CryGhIPQWd3
X3UfBqjOUUDjkGEvsqxx01s0a10rrEofCwuvrGQ0ZoNBBlc1Efkayqa8ICZKCzd3zLKaETN33DYn
xVnaRPDslFl+KbpikZdt4ltYVEHRlM0JjorQExiXi4S12ici/ZRSepyFGXWlzV2DWZsO7Pe1UWTF
qRmVbe/TIaORcIcxaS6KxGBLrtLxuG/JFe3Blxp1a0SLMC+aNLCcjiiXZKirXUrl0C4kDyHqaGB6
+wzCrFjVOMCYiI2Jo/WYoNSVpqGv0l58VjWpg6a35XE12p+ZotllL9JjbCA9Q5HR+rjIqm9gRulC
k4rMC8j958mI6llnhfWS9Aae9SjTK6uW6Woc0RfeITNIEEs9HssbRJ3G5XBA10xnugd7WPRLU+Gh
dM0q4m4dZeVKFEbk9VZ1McK0r2ONtgOuIGaJ4sEtO7AaRZnlX6hDQ6+ICtPtO1PNSU5M327Afvki
cvIA66ieNyP4I9KTNKiYMEG/Qc6oVvksT27LOv0+mIZzwWF9fCaqnZm8iTeZmVr+0GbIdZIS1IWJ
msbeWNbULc06W6lxlIukaShEMkW0Rjhb6DRMPcNyylnTcHnBclxFYGTj5tyoCFuMjl19Nka+kHro
L1sV0QBxwYXHx1ScFFrfVim7AZucBRW3ud/UYXMlErSyC8LnJa8H3+oMMQtLG7yC4LavMWm9GHqX
Cs+QCd4UhAiIeazqJEFqdOF88OEkpx1fdBL1vhNXN1mUg6PvM4HOyrJFn8BQqn5GGpIx19ZdnM0p
ZAMBzWkazrkyiq+Vw8kqsgcryHoirs2uJoMnWcZ616AD+ZTHBH0vMsv+TkURu9WoAb4wrlwDZfFs
bGDOMQejOVoMYnQwNU4zGq5oTL8g+DSEbIlQryvqJjyOeebnZjd6MRNtFHt5iPIuXtVN5wRp3kaf
uAGhMVrrDHx/hhOvGQfpqjw3fIWq73BKcuXmuuxnTRjZy7CQ2B17i7sZNWHVgFtMqHa5aEs/kzJx
e9p8azXVHh7LBtZSSHwrk6Fbh5XyjFQuYlqU7hCW2i0ZyhZEY+rGddIeF2Y3y6MRfh/GIcROdj3P
SputRJzLVaLj3Esd/mkY4yBrq/qijls6N9H3JoshUkpCOUvy8ApFde5mFfaTsdA+lABkkFdYngin
JRApxrMhF8iPlWrcLOVOUMl8U9XVhRM2yDUtVnh13rs9fEyAitGYd1yfcG0QcDrVNa1RtRZRZXq5
gigzUvKL7utlE8Vfql5Yyu1aYri5aPugSvPYp63Nz1MawcGDqoAPZVsTIbCEpW26RWqdZZUaPN7A
KsozSASNum+DejTwddbVytVZnl/1WuUexgn4ucGgboJqwyUy85LYMlIXJ1KepPl4lVdlH0gF4ZuQ
obhNa+Sj3hnPRwFLu89sdzBp7to9C68clJ1UcUM3NeXaa6riXlkQQKexmqFklF5spBhQbE/7WMXB
mDX5VU0T4We0iYKKFnxGKcQ1uGKWOxhJtk6jErtDl+YBN61qY7Pwu6nqyOdpb8/jLu3Pq8ExAgjU
BjcDC+M7RY83Zplsin5o4B+womIbtd6oarChxEhn4O6ruVHKM6fn2ON9mywTGZafnLCadWY2eAPo
x5Ja4bGZ2Ju0lXHQR410R2J+rYy2O0EqKReVrI95kvusc76lJj0Lq2iLrTF0xw7TpcmrWzjMkPmh
2Z2VrNJuTqTtGxG+tmkxeGCqREAjSHXCMb6Nalp6NASHAigt064aZpHV8SVLlOV2efUlLPkXKxOG
CyVz7aradFswY0Hap9K1I9Gs2gFfiFJcSFXTE0rL86SDUMxQienpZlTCTVlkbtJQQtoxGmeNKYZv
pj2I0E3GJBxcLFvQf9Mo42BgTC1JyI2vje3cdkZx6rBxmGXYkMrDuSR3sZV/zWSSy5lusDe04SdG
EJ5rJ2XHbZ8BF6BDEUQIw5Ic+7XOS/MUopAsSIQRQVqFazP2ZByDU2uabhHFRfpJINtYhK0ojkXB
i2UY52qbO10yt/LiU1HgCMwEyleFMNC9JVQD/yrZcRyH1QJnQ3rcyHAIIsPGEOwIchaXaee1SkYn
eVpF19opT5CQM6jb6SBXKPSkJl5npsayw5Ci6RKAIEUxbwtCfSOOOtcxtbXjRiA1wfyOxLK77mxS
rAszbeY5bZwzJ8ryjQWh6LposmJRJ8PSqtvRrbt2g3IZ+VLFjpen/Bt0ewu/gmNH/VY02UmXJhAc
884DmsYTo3aWFCeFr3vsyb5Pglia2bKvTLUF8zq4CRenCFch2BQxl2EarpvEoPPUyYCHIX3ytU05
hxCXmum6pzG4hS50ys2g+ApsmdvgWMyFhGRjgMRCjTa5HZ3WPI1LmP9UK3OVWVQdm7n6UhqZbw16
MfCsdneBvhR6VXeFDPoxys+SulmNMrXdYrDsmdVXkdchx0pdp0/Xykyvy9aQi7QCRRtbEgwhmqNK
3A59etMwsFFszEePg9dNc3VXVOnCzEXn1oZz3LMEH+dW7Dfc9IfUmtUmJCKoy8bTdpQrPDbOElmo
9nlp3ldkSFxrVEuhknXJ8q9VBR/DJV/WUl9ZvKqCqorAKiVWctXYVfTJyoWeZShsg3R0yMwxcqMD
lMfic0UNO4Xkr2MBztAlGJsLPESDP0atnqV2B3kK67yohrxJG6ZLOrupvdCyvarh+UwYVXk1dqCO
2UD9OreClmR17Pei5LCEU3rNULVRI16lzN6CjgQlfOsGyud13dwPaVm5dp5jWLbpPHPYAkemnxnp
t7gyYkgsMaTtRqvnbUe/MGsYIx9U9Vsik7M6Zmnrqaa2e680qXOaNy0+Fik2wY8zVX+uzTHIDGtY
wkGrIHCsHTdUHEKdPrQG4QlBWgj90FA1J4Yc67m2C7Ryutxep6bqv9nR0H6GianTwbXiKmZuDyGl
vjSonasgZ8oYAisx7AW4LDFrWHltwTkHJ6ZI08vMkk6/AbfYiCCB0muF3aJuBysEDiRqjME8aaCE
8R0po0/1SRLnUVg37stv73jFlN7IcqhFFD99b8qPH/91KXP48/B1Hj9/ufvalZ8/wXmJu5qVmr5p
x2b/eNfPrwTZMcg/vh9kwklfPHx3yy8I67+9+EY224Sg6m/Z7H2bvh8Y7ceRT4w2nG3AsQ1HtMBp
IbttjVAieiK0nd1BobtTEeBbXKDnxEHQb/JMaOMjBqdZOrtuFKC0KXlBaKMHGhyOVYSD3+G4HmDI
nyfhFUzA4u8htIFOf8lmU8YQdEvCt2YgC7YvmRw49ZdsNieDbaSlUS6YyO5DCNuduCSBwSDCE8zs
HlfJ41e87LkbVP//cjfY00mJ6dgEWqAnd8sKWtCxR+WiA6aCACPIyitsn3S07cCCxg20WvyoLuy5
3b6HgxvBnhE4qIVCAvn64SJthGNdpuUCZQGF7Sae4QzX5Zhu7Wq8/o9vBaeLYWpacEPINqG74eU8
tk6GuKzHcjGo9D7N0vvQEPdAyLA0+v73d9oJ/aL+sEMM7mQxiuCgLNiSMZlDbcejiq2+XIRGx2ec
VZWrYjvzIB/93fwhWO9/uZeNOBzPzS3YVoB2E/yi1hGVZk4lsGcLktbYa4l5zaraL5m96s0m3VGF
rSvZEtXg1+RQBU7rbEhUzUZcQMv530EJqvBXSTDmUN7ZlYXYZH6dNmeG5h1QwdwITHDIdjNcDFF/
jYzhui/7C0Wdu1BEv1lBD084nW3QTXvXgwddYbs648sZMJAloZFfwhIy0mVi6iVQOm4iu4tK9xd1
Ywi3iE6SYrxOGIQL0hDbmgJtN3SgP7Qmbs/sy8ROoeD+d7OB9i0C+I4B2OfpwFHE9nQR2LVscBYX
5UJDWceNMmthO3A3YP5SYC31bWOum7qCXyRh5pm29rTMzoc0ryC+aj+Ba3ONBC7/vVR7MbIcOMcd
juEzwa68nquxSYCDlHm5MJqqXpQtln7dtD4URUC7KaiDoz0H668lltVvbo2gA++v6+PFvXfXX6xU
OPePtkaTlYveIqedmQDDH6XA+PaGi+v+ujc5zEPSLzrb/i7EVQFFnt8slT3GBmz1z6ef6CXkS7Fs
C5BgjDFkck5/bffJdpQGJHdgD/5+qmFj1V9tKYcdpwwWpQO9cdiZrEwZ5hbLZZkvpFkGTuWsbJne
d+aYQm7YAjNX5fOq8NtMXDU6hNQuNrSXse7CqslC8xYSAXNYMRgzZMOKh7Bwdi6gVOZ1GQHbkrab
yGwuKGkuZBL0lvzcg2XjItnaSBFXtf31mAW8kCdlNG8gqPJGCZ+xe39jD6nbEg93ci6B/BiGEEpL
ePQUO4mKEWoUsPTaBETA8QARXrMpxrpy4WsdYJ1Yngxb9aBJfdtdQEfzssW2F6N4kSGRuzGQOYBm
sXZikXsGRdKvhm2n+jNRUc+IyHEo+6XkIGNh2t6YFmfa6TvXjAvDy/OGuHacLvMqWgwhCVQyXuvK
XFB1mzbJNnPMVUoi4rU8EDQF6qJrZ5gn97mV3Uuc3O/WEuawfFEBzyCKc2KpG7azwbuZMdMOezFW
QQkEvNPjG8NpQ9ds43sbEgLsOGulVAisQneBenvR9e1lppuZZSm/hvl8sBra7ldxDcUFoy4NIAny
LYJ70homCIOp63gNHzAMF0gwALrZdgY8HBuByU80lGA1ZCUOrIFOAxkAfBbUzxyARfYFMCXyuAnB
cu2mP7SS+y5NZ1gal5aOYCZlfl9DqMnr+F470RqalmOXDrkB1IS5CtvyhsfapT08qtGBzbFG87oV
7Sbhdz2Dko7Fuuu4AweBx87VHAxiyY+rGJ2WsukgUwJJQjae94TBYh2vOWuBSoQidW6t4rSF8Vzx
2XmqJLiVMtpyC6agCCu/ELdV26+omW13tyjG7iLudgtNNMHufmKovqkkcrmRbcloApMKMwURz6Yv
7Y2TmtdGB7VBatynMt2iJN8O+dC5VQV/tbHLZHROJO7coUYXCat9ampYUJGlvTBqzlPIKV1OgLIZ
OCxOqsJ8hghMOGfxitpZ5YcQUYwgi1fEOqhKoN5VlWyTNDY8cIindgTlQwH3wrtRtc2HeZVu5F2O
ZujMcnT4v9R92XaluJbtF6kGCBDwWDS7wdt92NG8MByNQSCB6BFff6dw3nQcZ548VY/1sBmiZwtp
NXPNtYjHhmWYUZf9uX0T8Fzt+cGo2qob2oi/UIWwZ9e9LBKzQ7tAr3yBIIloYpc6kSitZzOIF6OP
HYvdkMnuoy2Xp8rGW+EwJo4uvEaaz89OjwD+gO8pIi6kn2ze9Bd3xbMBcZuwiIzZwvJeHTorXzEy
HBoVTnW7D8TOK16rGvN6kxgBPRFfHFrc+2ND49zHrf8UIAtbn0OBWdKeIGSjAmFwRLYR8iOQwF3e
BQnx0WJh+TLOMBvcusWUDOuj1o+lxKDdBZUx0OwSUMeyYuCowo1Bn2BRNepn27yhuC2sH/kWzdy/
B+CB+IU/PcRTXb76LXw8AYA+Hvsi9VX95OMjY6RzTx0fv3k8mzVG/oxBYhf1S0CAW1rWemQTlFS4
wOJdA1tGS0ec435AOB2LbsHU8ufnwEjJkeCxVoZHdxzcysZdcmiepCfOzRB0JA701arHi9qi1gc0
gc8IHLZ+vbJ6TpI6zK8tQNZRuJHpuFgnL5zTtfcpcF4O7oKApCZhwQ8AOa4Db2oTvQK/EmZOsRb0
Czw3GyeE/BS6au0Bovb2mEdqtMOUj3nSdgiF59cbAneXmqBjVBDM6ThjpLtLpujQxFa5ZI7Tnf0R
snNQRjG2ax4RC7dlFvmEGcWPFSMHTUgQ03G47jTivUHZyLhQ7mM5Mx4RBCZToaqntZhl5DWuTEOB
jhO2lVYEE0oAKYzYop8tsQTJPhh3W4VN1atRApYUr17BTsRC10CwjWPTRXq0fna59ViVTTxb9v2S
h1d6qg4C4awkZ8EYv70iPX4GGHBcZZHtA3+SS5sEmTORICIcA6qpmhfbrnVqi1ZEg64Pulua2MOQ
LleExlo9/ZryOUy9lj12TajPS16d8yFvDpWeDbigWLRO+XBwiv4JhA9+LAZ+CDp5GUPiJ31nf0f4
xEvAXLAiO6zHZBhpF7MKULVB/yOnIMeOtRwvEGFVj5I08CUmpNporFZWRr1TZP6CqeMRzEE3H5O5
EE40AbNNVIsgmt5OCBUhCm2BbdPZwYj4anhGLVYnKscOGDOijJjENO5Ze90oVsbBDCs90L+6YLyh
EwSWhqaMwGBglkT4ukMnzfUUKeGU8RSs6uB4uBnilr+6ykE8nc+pVwM43d9dKzCH5m18bdznoZ9u
1xXDZZS9n4CB9VKXOkhqC/jovHUJ7QMRlwKv3fftF5x4Q92BHxt/OblugcCksYJcuv4IKxB2ghAs
DE1YFNbOGCuxVVHrlQVwD7gT5eIkrgTPYTKmaz6VCGD8Wi25xkuAzzDhT1Vu+9CM7LlZMQXKfHrc
muWeGiHusZvN8njsDZiixeJ88REvinbx402SA22XaalyzGUaI8DxQw3e8+oHv8SKaYtqnk/+4lvJ
1lRe5GzKilsezrFY0MJbEckYrJcO3sABDIEMfiWCkW5B47pYDuM0XUDa8pKxaD6NTPHUz8cpYZXs
UxfaMNk0a09bcRl8amOGwxyYMJdBTVm9y9TwMmoe6RjMj03H0FHtcE234IeWyz3YaMv3CoyismZZ
UWj2rUgnyz8MI1k+Va17mWdHneBr86Ra+Bfwa6wrGVbLBXHRq5qL/OiAmEG7+djlil8X3WolIeMq
HmnhJq4oNZhH7Q8egpW1dVV9bEhqcfs5LKoIaHUY01U8cSjQxOIHf926s+76NgotcbS6rUsxoHk0
rg0/DjIAna0nCCzyTiea6hTI5bkvnWvELB+bBVES/9vugrsY9ktTA8z2j8GQ24cC3IpYOJeGM4hM
j9554FokdtvegqnAjx4JTqpUSajnJi1FCRxQB8821+15rFXS1eMWF3K6s+wZzwGpvFl2ceVKcLXc
qTtMzAZTYkQgvgmDIqq68SdZ2M3UVFO8IirPHR4eVyWvvNDtMCnqh1BgFMnnYClkpIyt0K/QpkDq
SKxyIqKyZanM5yCxYdx5/o9xhfqwpsU+jEs9xaK9BV/okvsu0GbSt7FdJVYAK2te3S8uIRsoUJDk
bT28ENY+VwW8kc4ZMfsZRIAO3dMsa0CAbXn0Hdwz7BCg2xTYZLyGFpjptEYLR3Cr8jE0deqF/YAh
FgZHX3MEh/mUFH1tJdPYLgjYezLqK8s7lWt/WHzdXUp7yFpdTFBK6wFkxPkYhP1tvcx17AH9S5rR
Teyx9tPB1x4M2PnrwDHZtm0BCWUGXcAJRNIEvAbxojn5gbIS3y/70zJXKVDpuBsWFYdFz4/L5J1a
kudxDyWTjGWuEwb8NCLEjngBk88m+fd5QFAlRL/Grrk7G8fj6AHm9Fj56vR+hmkojruya5wWnqXL
YzB27DhfC/e89Vt9LIAMQKKFx7xpHiiA3OMmy4wHhXOaQicpoRiOKymSYqXldcimyMmLJ5F38qDn
4bvoQKrUBSJ8ktbfWjGGqSO+dKxB9IcCwbYH2EQjL47rXESNHXwKfMSSUAuDHXI+XzM9PIVB1cZa
Avwvedkmfr4mFjUDcQpOwVrAPmxgn9uTA9IJxsFmzEnUcZiP8xReefAbInCNnhtag8aiYZ8T2Mce
dyDCgV8bnfmGJ41bVLRxzWECVS1GEKa7G1nu59mjmW4RsmHGLqh9sO3sjVwtCBfG7oKXQmFuMQtu
WdBE1lJDFvIyBDUSlmtdOmmhNJ5u+CxGDUULV6aaR3Xo5XK3hmyILT88EnvF0zp4SQuJaph58d4v
mxN8apv2DqLpcxsUN7u1C4oa3Ek6ruCMVc80gA1XF+ODHfUt/TVq/Pfe6l5AWTXGcpvT50ZYkUsV
WJaNNR+51TcRJ189iBDIQsOnKpp0c7yT+YUUf7zuq9cN4XAY8VWTFiK/JQKgedhgk1oMywd0SwoL
r29gb0ivTmyQGk4kcYK+v5RB6sIrPSjex5W7lvHsTrg+jIxggnMnwfREOAzzFyEUYnepIHiVlfG0
JoOwTKYXygD0yon7T/lQfd9a69mrehIXTv1CTSB22Qa4m3DSCAurrMNbGytRgc+0iCNt0LmtuPPn
9WbzvUcZsJsQeKFyFaQT2GtBd9PmZpp527MHdQ1eZJe0lRpiPXWPnnFDlrX+pKymO5FOiIMdDFvC
hvbKmZsL8V15KLpgTXPefNXujUfhXPpeZNfgWhoBXATwSx3Ts6TG4s2yGpt7v4K4a+B56c4Ce2TI
wbqAXjU+KRvDb3Q8EZfjnbr22ygtpqGO+nC7qqRIApWvEaLtMIzx2FPAVNTaRTzbcBhmS5yQF3bL
FqdNWAAPhnG4/pT5j1yEp1pBYdtyfnBkuESyBMPNWR6cRV/xHjby5KPjYeDDQTtIzl9JGK5pNc0P
dQfzR4oiK2R7zcDNjbxhvtoofd7fwcRlnjrNdion8wxGtjYtUGZtnGOr1J9dpl8miUCz6rlOgxx0
P98B53l3kR2xnVaf3FgeLC5mAaLeMBftWWBwmYegQ5uExq9tmLw2NhX6Cfa48VRVtV1N3pNfhX1E
Wp01lF5YhzkxePq+I83F9/WVqMdbCgxC21tGtKFDNDjCXNrAiF4xf1/aJ7AmYoRERVJhjDROeRcC
yHMoO7VT8E3NHo+UvV7sDTav9vmLY/zzpYBlln/ecbf94W2jepRr6MASKEUFXWVz+ooQVLK0OJPU
EuhuOJ2BNxt/F4F3o0Rrzm5yCSDFXq8Cad+vNmfAX9Zrp4LiJN4tmWWCnn8yAmNq1BdhxbXVQfqt
Nou4A5aT8d5A6oNQE8MF9gZsYbh8E6gGTve4Y8hdAWm3e8eUwr2sXX1ldDMISdG4Nb/6GRPauPNz
C7N9shGg8NsQ8XYPKgAsyTFvNRjYQQozI0xHeMIYvjijcDjIJ0fbWsFaw5TdDCbWWeKnGkcPdHa4
EoHTXam3WXYI1qyZhm/1CifESFr1ueHzz76bH4wcMa+03KYTa72XVZQvlf2jauq4GFgdC9FAxpBb
7dBrK2wRx+T4zwZ8mAdMnWJdHzz/Uz2VPzr7sDXAU3pGC6j1cz5BXmymQ+b8ft3WL+ZvMmJgZEhE
NbIbLwCE6RO8eANXTgOFR0mNJnmimBodA0qxuG6drhKqaw8HgJWKuOO44l/kThcTe3vuyPC6KvHQ
he1hW9YkLDH3VxjrEVgAiHm3YAsC2UNosoj6gWaVBbhrbr5oVm2xK+B7GKjHK8pX7QLVYAueuhwI
CL70aMNQ9M243he8N7BUxGU7RZ3Fh8jS5YkJdrOuGH9Dh5gSYhQpW9Y7nwkNfgwQrhLhS/DZchoM
cbdg1BUcTvgYgmmpMLptfWipEDDty9dpsm1YZ4DWa6AeUiDobRAPJ5QvYEbdzIIeZmAnzDP+NYYk
XeVxIOzIB8By6w6cVUceOnVUBjlSBBT+uMFy0DkVxd/EX1z75Ttgw7Trl1RMuQQHFMaftOWXcbav
98kw5i5eYQ/vnsOp0iRImGQ/vW2EP9Rp3LkeD8WaFF7w2WH0FIybgzwFM/cG/5OTz/APjbud8w7c
GJHZQBfnFn6bXoWIKQa0cfGh8OeueGUFpLYntnRa4BqxoD73y/QglvWoFXVSArw/0jaSE8p5jZSx
qilbHhiHfC0MSAYyWqTB/4vGUQZJYJQjYizRjo5KBNddDrit8S4LgcdalRAFrID51oRIKVEFwKkS
L8QTGJLdRiFFgdlJ0ApLrk5wUUmc20sLTLA8doiGx304hlGn+ePAuvBYnRenbA59LUhiw0m2nPYe
OQde1IwzQWz8hla4dgfZOldPY9EO0TxAvghP/ET02r7Z/c9mYymvgjIRYGHGow/u0qgvS7VAReUT
iQXY0LHv+S++LWEu3BSOe+Ou8nVHagjBn+4FeCCKwf63guDogdfoldBrDUDJXdPBVqxT0Bki7sE9
Dj0aplUF+1T7P/0yGPA60Y8ydzFoquBXUMPt7SWBmiwdMOohsVA6FyCMg76rQwHoCUZy1IR3IOv4
ByNKtPF9VYiwUWk3n92VvU6rCwARuT8tkATulK+VupMa+qPagCpt7ZdhG28VgfudtzUcKdAGQQXs
ACmAGgNH72r3mxsHo3pXbDWDHT367Fc3kCUyMDWYAxgKHibmDrYBZogQmAZhbJiSaYavTr0KmmqS
L/3MgRgcShJM1/skHgiFg6q2292G2/8hDC6dKA/c6hEeHsBYGZq37Yy4oEuOc0H5fWF3D0OgvocI
Jh5Fd21r6ytIGwAbgPvnhfjmgzyUOKWTA2+w3wAB5sKuXrpz2xQiNsN9rR+6GgRhEghMx645Do3+
SoDKRMrnN1t4v/iFjZ7PxyuQPlroW9pk0/UADQoZ2tMTb2QGCorMXPBkAwV3oNc/c8f/TEBSPMA3
P3rFBKkWauTlhPKL6sasUPIA7s28BhhTXiMOsgFdtPuhBGGH0rvN5/ZMLPV1Q5ZNrH04uvk4XAa3
UOem9gkoPtUMCo+4Wiin16s1T4/akk+yniMivfUE/ranSHjYvPVBhSVJfUM95yB+IQlFefHUkv55
2A4gYWZtPgRJuzndxXZEdZu37pUE8DCtdDpYc3cz12KJiJiRW0Xn4MCQXZCqYkL6SSeGg7BhLFTT
ejtwx7rQponKudwOVoBAnMrz+VRUy6d+cthZcvDYYWTDMXppFvCv8uDJJKh4coj8QZFvYwuWqF0U
1WlTQZgqq/4su9o9LpNXX+x8oUfXa+7KsPQAvbr9lAWe9cC6aTw0dB0zObAxq83C27zuXM1VVNDV
z/ZFDiZjNn1tm9nOMCDYHwuQWDJQ72H5WyEB1NE4/mHW6l50gmX7gomJZR7mzVIU7XkoFG7E1a01
WEWqZ5LWgYN/ZC9AEEogxqyEnLG7YgRGCFmX1yFNkMY2HAYhfgwWodkkra+NQiBBVNxOZQlmbrvY
MtsXvM6/gk0cptTpPNClyt8X+7ZKwe4ou/o7b5tIi1af0aVuNsrFzfbWh1WnnJxj4fUZb7vmynWn
NWWhApbaVFb2vlBLIQApqgppAzlAHFBRh3PV9DALVOqReTqBUtli7ndLJyMfMsDhl7oAyXgpg8MS
TocVGRupVfKLREJbti+msnayfjCTC3B/+r6jynEjUQPTsJGrmO0LgP30rTXVtYMsNLPHXww6aVEX
U5Z3dyGxENRT1sNQ29ZD21XFoW4ADpY5O5dI77nUlD85rO8u7jj28Bm5PBFhFRne0kM7FrEEE//R
Yv0Fu9cbZk9IgatFdUbW1QQosuExC8ImDpreufdsQu95aamUVSVPwUFvElCwx4OdgtnSPehwQMA3
GDGgzCqg9u5uwT32tXXx7BQYP0mWsAmO04THKRatHjZHqgftuj7AccAU+zYfHtgYTuzOJbdrbbX3
OTicRacP/sa/ulYrbnmywitkDkCgGfj+5tYu1BD6eZgIAwBuml5T/rTXgqbMHxxY/7aT7a3ZvIXf
tllsOMwFuGbLVsb1kk/JQv2vxPLHwxrW3ZXb+MWV9KI15Gs2m8XeWufyEdDZFg0K+tsfrDUrmHit
EFwH1bZfs33TvrDq8I9VhczQyBcKSZ+hFGeKSAMFKpl55Tc84H09Y5TTFnlznnBv9H2IzDfEmrAI
tP4BZeRGzEeejqbHdukfPTJGed/qE9JyU2pmsW9m56hD6zi51aWTA4igY54GSHc7AHO/eNrGFlpQ
mP6elY7rjT/19ZXnABB3+rCPOeRNUnbGOkXCyWgXWW+m+MBBkWajAv+dWyAJ83vJqymbaxaAt22k
jTCCps3bI6+n8Oi4XWXHRZ2XiaIliyy4k0dkC96UQZUihEhP+XhQIM4ecme4wrEM5twcRrW5FLM8
71DJ4HYCQf3K16DZj6B/AAcnFkyI5kfX4d766E4WHsEIvtY8TEFrWBh70wrcORqCokqBQqxxk3M3
8zfLzfbWvshd0Oz3FvcUPcgwgPqcztpHxp5oujkrmYubLOUfrX2bVzwtRb6dgR+HUHYrAPKSb0jK
U7yNaB6MKSWeGyGv8Ju20a3ch57W850q+RdRgqvvrH1Sql6f7GJ8orWPN48cKq0tkC4dAcxhKS45
DzI6OWvMxlxdgsaL5oKXZxcOTyOqOuHK+p4H7rHyr8BzPpXt+i3s1PPmjZ/rFfairZ3TAqsUTi+t
Mk1hwBfaefKqBWqC9xUkSXlrNYAvBkIAebjfLNoDIpiHnx1M8rEX01EUVKWvjkL6g+1hzi6Bdy41
Zantq1PjVQlwPIAhdd5HoT98qTz5fWDBd7glkWcjb9Kbiu9rl79oFxx7f3hokMIWtZuHiMgK3md5
Nn/AossRVlmAKbGWznGrYekVJfALnFHBRvY/jeWSAF+JkeB14BDIfbVCtnVhjMKeN6KEtOvZNy6c
r/2Gi/Rb+RqA1h4tE7ieJZBG25OfC1W0iGoEn2hYfHf88bvT2IC87nnNVmSYwn7zPHjem+y/LKS+
bE62dRThOIpoL5P9wdsauLJ6pBfZ8i9dpcEVLfszsRGg8jt1pNN0RzuFtJt10qdNgPLeEzd15hyp
CxwKbmt5jGjcHPX3a+MtKWzZ/rIxYOAIRr1WdF7fAB6XTEnTWlfmb5TGDRDVp9lH5gXYh7CnxR6x
y8MRSX/tSeb9vW3N58mH87SDeVVYvBoUaN3dKQvgSiCbeKR5RuZaxkgPf+5Dq4k8S0UVaBbWmJv8
0NiDm0MJvBa36oCN+P1d3S2pw+oXHlqPDixGwIbwmAM5xtwHm3kGKuDt6BHiwxMQIcGBjhreyIbk
mZPbhSgY/E9EK9fwyv6F/wWiOIiY+EoIYoOO7X7gFQ3bVrjTAPTKab1To+GtKNsqU3vroxWREl/J
7zD5cjgyAipNAqEwSFOIsNpEZRSWSAgeYHoDouA2kv/hG+zdWQBldINEOMu5oHBoYfYYZHi4WSuG
WDPSFqMph8etkIww61ew4BG1qmAcWv6Jt56KFoA9bcWQKd99RQ7riw6BsXcGLGnFYYPIBk5cJXIi
FwYKyz93im2IXH/pFJBGbdRbMKTHj2S8ghY6AChyQgrg8wQaUV/DaTWPxNfg2vavNqQYhH2yrlOQ
/PO96d/cG/VxKW5qmy/rWKY8w29Er8GdPQm0X5yUiXvLHB4YbmSXzx6ABkK9m5bqBwamiF7tZxRx
OIfLkhk/DMHRhzwsNJxxK4ItgcDyeN2L8Ly6AH3++SlNbb6PPYTvY3gh6iyFDr7P9IEK1/RrU7us
xrAJ8JTlCBcxGJCADlEMd1IbdK2x61ixKURWMjhVoIp1S/1q6Bycw9+WDQIkkwgOLXxiMA5eHOPN
tW2pUkB7ftu8VL18Qe7wK4bFwaWwzYqq/NYOHDbu3U49LJBlGSFloItG5MV2Xyrt+9FawDPcyRpw
GV4REWaJL8qIzvDmaS0UKOpAU7f1qjYPiuRlGg8zYnJrL67Xyj0t2hOx9OYHLctfvFluv4ZMPBjn
DWDPC+uXh7GtcSmDMXLWnb0GNm750m4IQPaOfhRrefrnvradv+tslOnBdzF832J/YamqlSMNFuDH
ibPai0PLTUFMhf9rGCe9kWbuYBhRUp2B0sxR3aDwQSUYvbFn98BWq4VKAKAc+CjNQYQarlBTZTkN
MzmiXoULRQxEZ5PCl1lZYIL14fzg5ggDK7u9bEMoD7O1vcqNIPsV3JQDg7W4Y81FCczCMSl6JWou
EJDgbMDVHO/NhBUbDpisWiD/kY0aWWCqRI6E5UWBhzoVPSkf+BuAhrYH4Ib0ACetxrulRGyqthce
yVZ88Te4xohsv0iqQBXaplhpSJ4+97/lBM7MTOL9kFIYpB+4v5rIL1Et6gDgATmqKq2a8YcMd8Ae
aREwGJxULPxYWs3LRIE5Ik30GJTj0SWWTJtiRlao45vgCC8OS2M9wd4DmADYxwU+V9P+QoB0gcyA
P+6F48OOtivS3rh+fS4V+YW0SwEAs7CTNve+2jOsvtyFjVXV8LMs0MqGYoh7xH2jBpUYiKQs6qpO
HRAwqUBZVWf1Qp1KZwu4U3EtvGcPOxEjyIp2+e4uZQ8b7ZC707Wj/LMybIEdDOtDdnJ68q2QmOrm
UTEwSfWrAKA11e18qxlSeOzJAitgWp8d5P/qtVOIco19hly/p/8wYv9GqdgeZagkzZiHD4t/kGHF
BLKJS4b65Ji/bBSCj20w5cKfZLxq/Aq+awmICVHoKG8BqAPhALBjiHSu4VJ1o3j5D4/0F6Y3vgQI
PeGFFiYSxOuHRxo1W5jiNj8h5fmrktUdrOizwb/FAq5wr8+5oZ21y/xsOFgyEC+51X0GT/0/9M3f
yHdT5Ay9g8/egRH5kXI+8WnOWdPy01iuChQcTKwpslCNJQbFBVmoIf3Rw2ObN+8H6xGBKUA1HwzW
wQyRDMSKeNCoqSLz4JM18U/ULXVakzaPy8r6DyTc8K+d5loQO2DGhygKivSOf9VFsLNdBMOX8rTW
VZ4gkfAAikWC0i9VHOTUhLTh3W+C+amH14aCQVclzZfMt9w+pTgRKPVF13xJJx7IFEQKP6YGmeJS
QPS6HKUKtBNZyG2d2il8jgYEJVNrkfAhm5ZEag6HM/Ixn6Su2sTaQIqlsi+AdLhJSLzwOYRLRK0H
2j+SWvTpDowXhEMB9duJ1k4C1C9M5wUgm/isvLE+ia6ZUjXx8oBpEY8gVj4xpEsxGd6wUm+meEDE
NYIXxFlQ1kKxDBlqVux0Chmktr0deEg+92oQCQd7FyPY+qIFuLrEORnscWeKNsDXgpB8QpLwqwU1
UdLybjbFaLameQxLkKQKR+pEOuSMBNS7Zipevdaajsw55ZXoT+0QANVukbXXsb6M2dZdulCpB6Eb
+Kg1pJVELZpTz/mvceHtmwHyRzmtuzcz560k1O8JSb/nJ/1PEp3wbT8QKdvX8WOm079c6P9QOhSy
QJCE8Kft/JfaXv/dcxQtgdh5rwf2dsofaVDILfovy7VQGhTfTMSsMUbjH3lQto0PKdoufGsfCaoo
8AXq/B95UI7/X7C/LbjyyJ6yGb61+GdhL8dG5WRjX/lOYKO8V/C/SYNCComx5H8zaq0w8GDRwmID
1x4fBtytjN8MS9n5w7Ai//ASOGJKeTdu2b5ACHPLEC7dMrqtLaRQMccAv/oMCfBYWOH/b5lVvonP
4KZBOY6IBiCLGj58DtbSmzcPR1QO4KWMpANuDTH11tpXF7O6b/PlEhqaKY4hHTJfQ1qerbWqDkWr
PyHHoEBGpy2bzAKTpP9i0e1Ckf17qIB+Zu8LexiQUL6vyy1Ec3blZ5dufjrhyz5Zby5f+mMAkmZB
sPRAd4kK4GyJG3KV7QuKJJct3tYe6+9NKsIfSHwc0mJoahHtu+d5A1SyNyvZ6C0WoBgn1TxBISPO
Y731WKBFd0L+fIpg9ixA2UYvvu0Gknk1NNlqHRbZqMzTeZuNbFbZ+6oQJeKADWomgU0R1S3qHzVb
7SHkbJrFslEwmE1zX5DQHrNg7VwrzhtIqA3Z1jGs4yZ7X9jM/P3CBpsnqk33ewjwoz6Q8pPJXtus
VCjs4c+VslDZiXMEIQtmN6d9837A+1FLT5+9xSHphqp04JoCktQYGE4jh2xv2X+2OEqtWPGH3RZf
UWkL5Zzkgaz2pxwFJ7J6VOik/cB9HQVm0JG/7Xq/+m/XbBzTtXqE2S+0tJF9g+d4v7t62/3nxv0a
b3fam+9H7idKdVQaY61GEYEMzAf7rUXckQJqFdJBBgaa++590W3iG1zDHDoXZ7wv5J+rXkf0qWmr
tyPet78f6w0Gg1dHSew2W0EzA4MXXDIBj9u0983vC9+Mlbf9+8a/Xf/tUnuTd0t1qD3n0/spe+vt
Oh8v8dt9/9Kswp8O2Mfnj3f47UqCaRbZM/Xj387+bf8/PPxvJ/zWfH/o30792/37kR8f7eORnFWI
4grngMTyNqYBpv/78N5b/3bb27z4uBuwWHP6sJG0mEz71NFAijeUUMIMe1+ooe2tlGwbXrDbo9AE
hUh7P+f9wA+X3Xew7R4hae8cbBgKwA/bbG+hypj6bfXDttaFNRExc8pfmvuh+669tS/26+6XfF9F
NAYScF+X++X2preA6mVqnP3D3fcD98V+G88tP5FpEYd9E607Nn/Zm3NVzmDUD5t9tBb/6AhLZcwL
VKY3oPhA00SX7Rv3RSAovKm3XftR+1Z4s94GT7BDLYIO9fnckVQzIqi41IZ6G9vj3rQ8UHluf7sM
BRcARBa7TmSNylCokYQTUDoFVUuu+p7nhxpIFKLT9nVIevCQ2Pod1X++5htSKiSSUJoSvu3aT99r
4VZxPyImNYufegFqj0oUqSQmrUbBI14CfqVEq1IBGnHEEMmRmeMXP5xtnuH5rVu01KgtBGIEDGl/
av54lP159sXeC5WL2AN4m3jIP7rBDcpI875MJ6PsZiPhQTGAlt3V77/bNvy59+00c8Z+7r9dDYcy
h37910v/Dy4D72k6Im35tF853NXwfqe35r51v0ywWwT7Df7tk0iLZ2WlW9Qjen+aYW0PCniY2nUc
YhsyC+Uqs701mgd+3/bxmPfd78e8b1MdYzBS/vUSHy5L5x6add/4fon/3W32p32/y/tl9m1hVX8F
T7rJ8Ob7bDVKjRo9u7f2bfsqdPudXVn68L59LgeEJPZD3pr7rmrXuPs5H664r8pdd+67347cTwLt
+o97v+1/X3+7Zvn/2DuP7caRLt0+EXrBBNyUJGhEI0pKpdEEK00VvAl44Ol7A8xKZunW/at73hMs
hAGVVQSBiHO+bx+k86NippsJRfXKLhTkmKV51NS3cFCyYzhlp2JW92gZAqyhRdtTqz0hINaqs/J4
UzgIuSffQFUurBI3XvkN5OC0cUagWLWpfe8HuS068WyF9rAKzMTdVVl2ql232HeNtoPf0aFUcd4w
KyQQ1sjLv8W9fXDyITv0joSA4oNwEfYz0W3CxqoSrpRafo+nTmw6liBeZFwcK5iugfQR1w/OQ1Kl
2iqN5AfVhooSFvVnQDnf4wzLx6ixo5yzLTFOR0RQn2o3d3cAvFzPBDxoAgwVbQFlFpFXl+aImprR
q2X4HVAOYfCeOE2N8MX0ey9EkJCVQ+0BuOm3uS32ZSKvcyg3yWd7NZrbVWxZJ/YPmB5711rVSfJ1
TNFxIJzLjxHL9Y1j2Q+prn7KjARERlSe1LH2Chb2mxHtadcX8cGUW5ft+VoW0vUyVxlwbIzJuuuj
ZwsR9cYK0mT1tcuLDLlEEfJlqlhASPadon76XKTRVxuNl6f1X9T6pQ3Kq0ScGMh9kREzK+35IWiG
u6kyEMOMBHGTSE02pjOLy3ycJvY0rO0nzIR7CenkQdfnoCG1m3DoFG9FT47FaQKsq4XPrjc0nnTj
R9q5xkPmh91rSkgXCOv4nDUW5gn5xTRRnrcO2YLxKcAeFevlMS6HP8tMm7cTKOPMUmI57UuS5w1h
QQwg08rPw+jQjIwmY3XOgfv0MFPWUjXyragRMrdu7TkZeBRbut9jrSBiXOvOaTQyzCQy2KDKiA6h
rX/pwie/qlCbRijL5Sx7K8tmp/nqTgSm7RlrK83ZGAD13bYR/1nW1B+G3vmSh3r82LXl9NR+dl5U
dKI7e/ZNmrXyhxLufYl+Zw6OF+5U7CpyfynqxXU9GVcjxeiabwOzJLrtIq1pzEGsNQisXRlOK5FD
/GkcBGO5MLZhntYHGRPxjhDAAwiaFQuy2yhRZG98P4DLl8m94TZfgqT9s8zHYWPIpl1lyWOnNpk3
jrX5aGrHkJQwXr4L4Ezr6JD5JA4arYfyh2IFPhqMdJtmZbmSxC3WTas9uHX5Jxjaq9lidilLbgcv
rILaE1NU7tzkKuMOk1hF8s+qYzZjYZoBQy5d4lhRtKkL3t+4TQNilxnS64DQSjdpz+XU1yuhWXyO
H83B5C/NNDxZjVV5dYSrqtXbh+WKsQzDTaiO57yor7kflF8cM91H2nRsbHub8fuok6zazCq3Oo6f
WrYCK4I4ztHSSIP6Tob1pc2uri4eZDFqRz2OkdBJdnIi0L4PZpV6fi8QOgVjeR1y6zAO7rgnuaJu
SseYvZvtU8mvao0iG5RuM0MvMXNfx4hvQlD7ZZ2NDlifzvbUSg1QPJOjt41A20lTfCBxS4gnbl5g
AgEInB6AaCPRG6tyXGuFyW6N9bVMgvqsOg9ZGJo7hJVXZB8qX5LAhVSYr6HSokWcxn3XJwUpHwRj
LQ4SsIe1Rxp4O8XdV0FEBzxiHqxqfvhrdFnF1oDQ2+gVuht/15rBsNUTYo3cqK9KW9srszHEyZdd
vHbHN4OVimXgsBR2CbTTKXi6VXxA1FWmFwTIAnAXaQ5kIkRvS4rPhI4w53XMqgQC26afChU7Vj8L
0vmXYS/De9m7RLU6NPlqiDh7yjUEUtrwuWm6bE1ifV/y5ZK/Cf+YOv8PAu7nqJv2Vjy8+Lm81n5p
7pwGLJUibRIWEIBZwSk4i5oPha5wU/hFBYQsDXeNYbx0ZEARMLuHHHORx6NwvPZxna2MCJkf+pRV
GKbA+SAPrMoC0KMF5bvxEacV2bQL4O5KOVx8w/qMA01bY+0lTzETS4vpy2bM9Wdplx/59ZF0r1py
mOSENymtxvW3RS/YrCYRdOIpOMYgLAfUyGS/iRbi83yN+JnuWuOrhqmd6Mog15q0ixVRqZfBd5ON
3YUOwv7w0MUNkF/FQhKlfdBaVmaN251U881N/XyHJGTvNqIFmziH/KvsxfAzTDVVEoBZTeQ6xNhm
uQ1U4nLddY5+hOsr5WylaVf80gwAyBEYa9deyxEgYp25R33s9BVRYscLrKcOvg06CX6TvV/Xq1wq
+mEwr07bXOSQVBtpc+/hEXOwRieHpPlUsZBa82pUfR53TZO8sXvASgQDATmtuy382SJqlclGJAbY
qCqOPJbZh0qNSTGP9TVxIvCsIn5KAhNR1CyyGEdxjIrQJwGLeDCw1XUvYWqJKD4b066YGnfdkuhY
t7bYwZL7OFljsRaD+3HU1ckTKcn4tE3Xzeh/rVrz2BFe38C3IPiVWH9kFYJeG1IyPMog3/tsE1ZB
ib9vIMOd+FHlpfZRt0LUxdJ3V83gYopDJefFGpJncHFfpNNqa7fKgpXt0FWVqrOHKEi0Py++EG7L
DlPHoqi1oq1iWq9DN24tLXvNJ3SzjZPv04Bv2K6Jn4fudJKOaNjK1x9yhIhYc5ATuUZ4SZyi94Bg
JSupRT7oiRwbfR94Rh4/Vs8ggYeLQ7IOUj7aIX4bduL3WOGsZtN0X7s28qBHD5vI8q+GnQa8bnST
G1p9wGuYexWxDUxU4z5qRbKr4+ijD1v9YYoVRE3imwAYGWpT8KA64XxnkB7T1Qp2vnUpsM7vRIR6
3BpP/vx/utS6CzhvdlIlT76+WWtl03s57iJcdtGPUovi9ShYKNQR8uJGFST4irJaOTC81+Rtd22c
f3CIHrU8jx+swN2Gtdaf8zjqoDzorSf6/NKGiNoDo0RmrhYvNSsHSfB80zTN1TVktQrAdaSNXj6a
Ft6ZSj0W/m6wWp3nWcKiFefRplVXSEBf2kQ7MYmvzXgaTC1FvRKcIr37Vvb8KTV2tuD6xlmT/VB1
PkJWPXwmw9Vxjzaw+cMfCWCUPkEcNPyZ9sq4lrYCryzQDnXeD2tDJHDORdZ6mVUj4PnTGHmAqDJF
5GSLV8eF72eo4QXvJd4BhyS5tCHK44lwV22O2y1Kcv8gWUWrFWiSciL/rIqZyL6G91bgpjAObZiS
UUlONn8RA0YVIz1L642QhnqQ9rCdCmHsecZ5mYZd38rjZzRd31sbK10C/TcCE9GEKay1VqlY+bRH
GVoW4WDrKFEopWN0gEi1CcAsmL12bNwJIbMq12mMRl8nOe4WJSg47Ae6eOsLaTzWIIA9CQt7Zw0D
oo3u+8xODXB083/ch4znfGDTVrKz2xV1uRsDAWrPzZ5RLoBTyMtzYJDl6bN2Y6j5i9m2P4IaK6da
qginw89p7JYrZwh1srMSc6/e7sNs8CY58GgO4/CIkgHo5sM4wJyFO/W5whsI0FRaXpyUJ96DLLcs
HMhOiRm7cF3QRty3IoSgadRiJ2dVlFmXRBeQ0AfqW9eMb4rZbQOjxVVoFM9I3KIdWn1/k5vBvk0h
UCP8KnnmTWC2o3jy1E5/jK3qmga8jENSP21igxqMu4sZ/agc/VL1uvXJyO11Gj2UCuvtISEQPsV/
jJOBt64j7yVcEwa/OXGPdgX5bhDBDpBolmjKqnf8cB0WWruRvcaPLyI5HgHnG540MDXr2NcvCszk
VdEgQA78AtaEYs3WBN9rtJQwRB+j11aTY9S0uHeqyeuD8exXobpFvf4pbKdgl+NEXbWz0oxgxmtT
HIUuEnJj3GCu1pqbtCcWMjTTpk7Cr6CSPqgB8ovc7//UG+0EWF47aGOH6eOVWH2y7evxzz4bjI/w
AHFpKuW8sBwMDwDkBIKqbs/WJtZ0dx8I/6ggtyybbvLcVg12jnLGSPfNxdhzJqy0jSin+6AN9blO
gI5XU3CAYGoAvM2/mkU9QouZkPqpByv0px38wj9KBx9u6nuhGn3v9ARHnLCI6LgRzoW+PYRp86PK
fHcrB6xheDoiqUcbDb/4urTd75aS4VZsyRu7Z9Oud6KyeGMiT6v94Mmpko+F7u97zXkVNcLLjn3y
yrDHDyCF+VZbmL8DHwZyBiJocunU+sRTOgJNT1yvQqysFxSo0Cmgism9sEkFdlSfwNdaJtF0wW0B
/LYBF9Tp2IArl69M0Z4glClXNTb9aznJ9Cr9o6DgDLqLuasfukM1pMn51qfZQYlDoc8O96sCHT1p
Vg3hFoancl0Gusn42kz2sJFNh7VheqnlS52K/tpr/a6xKx2pSR+u+inpVr0Vx/xDglcFQSH2F1ax
sWxtr+swyVK1wxT8qogSXDp0w0/NfBhT/6nqEUCDS6YIggn9lAOxymkdjxMr0cL+2Zdbo9xNSLwh
efzV104OQkYR6TvpKEDaTP8xmw8tN2Npyys/Cp1HfkONmkzXrxRX0K/EbQEBjvYI5YVm3YQGBFI7
euzb+tZ1768t8Sli+fuwdDmK1K9pOUybrK8Lb+lbDobu60j14agvU34bMEhxs3y595h6kZFcLvLD
8oeXAT9EweE2xobNablZupbBKFHzo2mNL0uXmZXRxbYRiwZh/EQgsbCT8dpoWvTUy+HPAUHVodfA
EFD04zQMprguB2fid1U0lrm996UQBnZ+bcDTU5WYHDuRl5OhtA+JCeA5mg/L5DayyPX4iTfCyUTR
4oR8qSkI1Mksnd2tXaF62lZFSmGVZTwsweLr1nBFyPc4uTxDYGcgk5KtuLpuojya0TGYGwbbm9uB
rdWXNg6nhxFSg8IqZKo3A84f7z5vSDp3n06qvH2QrRbWMciia1Zm7aXEkHi7o6YSON4AwslNs/qx
YPX1JBQneAI5/VL6wXBcpi0HS0Jw9h3ocktzmas54LdN2avectXSp486aKUioeTAgJBUDdxrCoT9
GiT8gyn/8QZn1L0u/bqddZh/45UfOyr/HfM0vx0PpT378ecr2QVe1UgzCNtw/xVj1OyVwLWusizs
a5mH0tNCZ9qwx7KvywBlIuqDWmJAWZrLQAAW+iJTuTbipFFY+ANlqjOUpl00snLrzNN9biixSrpJ
be9SXcZbZ4yhvSp++FTmprMZxJh4hu3nwdrGULoFS0jFDXxiT+18EE3dHIgpYbEZBvWmHvw/icE/
Fny76wUWIen/X2Hwrujau+v+oq1a/0VdeLCIcOx1otpoFm4qA40qisIVtmvZJiIh17rDVm2UBKaw
DZCkIBe44mfpMM2hHrBuaq6r6TZqU93+30gMrL+rhQT/KhvEqnB0lBQUdH6vFgrMLgJ2FBo/zBxr
Cgll7dTOB5sNe4sXtPrrFP6ZZzRR/bAMN41QTzI3+dVEMO+nCCMeSxdxSWryP0ZYn/10CpHcz308
OFLPxRK6FiNIeNREPycvo4OLE7TSI69pXaU5FAiO0otaUG4j0rMZea8d+oZaXt7cLDDH729Tklgk
jwgsj53o9NdJL9yrbUdgqkvj1cAReZ3HJD6z+1g9t4ToPxRoMDxCDfIAEyQ+LmdxP/48Q1328+w+
ej8Lejs+ojSodr8pU35KeH6v4ub8nVTJV4G+DBwsxVjYqugou/8u3GqsSI1HNgrfkzHfWJqTHSd1
yo7thAxhOSsmcv8rSfkrYjMx+J55eJgP7yYuF9+ve9d8d9lvH72cLp/vlOZjqhvZNlGUlGoVfspj
+0hxnPEy9cZ4SQTbtpVdxv426NVhZeRKZm2WIe70Fj98muwmWDgXag6Afv75AVpqIvsHkO0VgVdS
JqxhxdtWJ7UX1Wk5+62zVlL/mAXeuxnjPDcqy7+uXdqh6rhHhazA0r90LZctB7+FYtbYhr/167Q4
UwJp3CZipiGWXXG+9RWE0VbQK3+2ofmfSnWsoG9xhRWi+8MdzOn9E1jv4xCf+9zS/DeJP770vyl/
5h+mA2hZkBBVl0LT78TaoR36KVXSqh9s7adaIOp3t1U4KmdSCddSYXFotSyMcVKzrl4GqrwdNwHF
CgnShma3i4kFPPR2dVim3Pqoe3a7+PZR1ChDOmfpYgOTB+9Uya4gLqYZcpI/F2Wl4b4/BSPoRaDd
xnXQc/nW+xBR0iZXX9RwGjw0f/5Zlmp80KNcHhwLstKsmiD1EFcvRpYTKKjD4G3+xDCxiRYC+POD
5BkZd4WEF4JRg9Dmu1DVnRz68XPUwceYFLt/0FICHcuMtLL6SxoDUG2WJ9T89FGEPba3dk/Ua2Ua
Qbpt55EBIxT76Eht8R0DwTOCLl/jKK2f3KGgbscQvmDKCF/0vqV4l+tgUp37fs0gjgeZZfCfZS6q
J3PCMK77PhHvubn0ReiuqfSCmcGWAo9g8Kudm3X1tExc+hQ3jsmxxfXTMvBPn5XrAsiN0qBmCgHA
FCHRAwJKF5saC5fSzMnKSehawVBclv53g/NVy9R7vzlfWc1XzoPv+pemHg23j12mvrt8+Zu/PrYm
Y/efH3Q3f8pd1TY/6dC7G9BOTIvb8f8xIgTuFJtu2SjfkhrY5/11UDkSvFY7kPngtcHOPGA93rkE
xd5+mzWPLS+SMTPkJpmmn/OXvuXKiSzbpfu+nN97bx/x62/cPn6ZE8X2nzaPtmTI6idS0fVTZz+H
qsBQGtnV03Lo85d7T+BkybWMT2KmLvI8ekqa1KTGTRdsalGIXeC75guYgPhoSaJSDbyBCme7TnEP
boVlskWt3U2NLTit63ynY7V5Vdyk3fB+KPZLM4DysdFTrdhj2TVeSaD/HNU6S3+9j5q5+nNUnSe/
uxbKQf5aZOwbJzJu/qhn1xDs7O2gBN2PqUy0g9JNtoNZNe0OsV79mWl1fk1R8W0ojWLwX0DR6XYb
GwGFK5Lsewwbaw1KzXyU0F6Pdm3iAWYb/VbbkET80Pg8TeRZA1ns/KENN67eEqfVksFzg0Z55DET
vgzRUCDpL8NNb8bsdNte99yGfEioRGSdtMJ9lMJ1HjE6uo+lGQQEuqf0cB8YElecpUK4xbVUm1gA
k5cPaBui80tzmYyydwLJobCqmGX9x66Sj6CXoN3G1H5RFet7M9rD57EjX2dr5rizynL87LfFo9U6
/XMS/ps3ZCG8/377I8tWhVAFzj/WccZcdP53txBCe6cCUzd8G6qmMqjSMygoxcVAqT9SqUOsdi/T
fLAb8afRhe5xaWl2Xu8TdJjEl/6a0ZUfrHyiytbco7Nn2wjb9skb0QTsYJ6D2HxaWq2fdy+UcgMD
L9uj3inlxZGluKS2b1zGkSKifa9Qj5LWvT8lsrkNqey5XvoE5UZsSi/6nnTNjZI+LCuvDEbaLilT
dbMstihU9nvTJSS4oezKlqWweTbS4qUaKvN2KJPsGnRVeVm6fL4FLzVsQsKlIl4oNGjd5xeYONcd
q84HEQ+UT5nPMmtwPsixOvVoUN+WfvZH4gF/sPOhccr3/QaCht0YQ9cKrF6uc0tVX5Wu/v1MUWBV
/MvTznm/xMb7YwvLUC3Q2IYw33/diBnqZqyt4ls9Ah3Nfb86NOyCowKa6pCHPw/Br2aR5PUBG8Hl
3nWfNmeazstnzDPu/a7xnKqpfSblne1L6sAgiuqzM3Ydy7PzbHhhsUVttijKvtoZRqq2rHkTk22y
u0T/YY+UUslVgoSVU54HsonXWHVGT9jz62tuLgf4OPk1Rz7j2tOuzXzSCOBU8Pxr8JLnwzj55rHg
e6m39049jyh3OrOkpnnpdj/An65PRkO0iSTIvACkZhdZRDIwuqt593nLGTTu+natXNaNRWcdcr/a
Z/pgfDLAxJCqEObBTBXjU2M5J193y+c2HfvnuPGPPGMpS2M/OlM1QpMARg3tikMk3eRkNTI5wZY7
FnWq7Zd+7FS1p1OIBYG/YCPkqvIDJix/p1DY8OTnrnq6DSyny8GZO3/NW7qWyZZSer7ZsbOpZoyb
YQQ44LI0gzLd6Pu6DMbjre82PnXleLRDfgAWxmpyqeJxsvpNm2fyDMYjsnmbOPKoNgNFf2xiPV0B
A3OcK9/yLBOPyxXLoa/jNw2O4i41K0AN0fwFLYcKFWB7iAnLe+QsrYORE4umKGrwhcKHxlqFgnYs
ENh+0sjbLf2F7xeHMYypg5sE4RcDufIqszT3UWS59aSJ5tWa+1HZI2B1Bx9ep43dxU0seEnpQAGl
uCHGLQOK4Ab1YyOr+nE5+9V/7zKTNrr4ctDGYzf01gt0xYi49VYPVTZvtbY0NDcwXkXohPPI0kjn
aUH32zTIwTJ2Q+8//57Zlr9bmWvzM9vW5+ILrGQs650raTD6vHTzyfgGm6M+4CtwTstBcSbcHyMR
5ZmH6QP6q36O5GmqnuYaOvPchsJE5cMyaJJIXqUZ/2pbNi+hMo0PMSqa63IYUQoIweJHqpQMwTJW
qxDwIFtKvRC3KRAOEujItbNe+kCKaYTDXLnFV0BFoKHODtog3Q/SUijEbJQk+udmOYlqnzQAjJZm
jMTqSDUJsiLzKBw0DV2JOC8tombFh8C8Xbj0ZFaH5SW2r4EbfY9h+B4zayJ/IuBHoZ1C0X5v8+6l
nfwa/62tmHhQ9Rg8yG/zIZVUCD2c8Wj21CuYlOBLm2TJx7qDpELSjjfXGJD9mtRuk5qJ+kUla6Bq
rfXj71MTm5ecmKeasuuw/Qz9zqnI0vko7i9oIEL+r5rFSaUAWYjc47L0W6bMVDhStHtnuLCVEAcF
+cvPPrczw0ulJA1s2hHi66/rbp+n6ATtHKWm7l2YPhpT8zbZLsB0i1Ug7GByknOzKnuxsxMK9y7N
Wk8jz3B6f3ebnJIQ0oGZHpdmoFAD2QxJ9geV9jFMavBwJohoDAx4oM2XER7pubS0z8sbc+kC43Nk
BxU9AqSzT0EinpcF/21foWUTyTdNH7bapCbqbmnr0h2AzWYS55WP7RSgnvPgTj4PHZje+BoicQhh
Ha9i3UGnNdZHYz4EGZ7UpUkpMMA3yILuXQpUdnZkv+YtI2pj10ff1+pdksSwPoPW2ek+dbiKIoo+
WwXMvGjCzpWAlPjojo+h3UWfVd/0jxMAVaq609TdTGxsyNHoumgWTX7scs1/jqv4i19bXxNttDeB
5Q8PVCrNXsmIHqu0G9+WfvLmw4Mu4CD9Q7/N4+UhUgxcxSOJmMFyE29pJv7kHyttItW0nC4H/jcz
Z57YTs2+nNSDUqvG2VfDAhAuYLGleT+48+jPKSCvTCmi3dK8DyzNSurxeYoOfimNc+zG0gvIp3oG
QNPzwI5uBUFNfmEPOgF0sPxjF/f+K8Ikfsno7ESC8jHWU+LLE3AoqYvzXIv9xRGhe7t8mqe9uxw/
/mbpZ+0lPHOWEJKdWduWWT8vB6PA5wo5zHhYmqwTtEe033wP84yZao+SwN86FDd5tNvXLnay63Ig
msVGo4ZgOkRK5d37TEuLH3X71ShypfCWGbn5eRhYAZLTC19w5bpPYnw2jTZ8WQ6amwOqp+DtdmlS
V9GfJyyz/c56/M8PeQOj1u/GK2FR0EhXXYu4jG2xQ31vPU1ZfmLUTcw/YvzPXweZ6huEe+5u2Xv1
AqB6NlXubtl7qWT8b6PL3msZTSn8eRv9p2uXj1om/9O1mvs1CtB0ujJ0nTWqFnkMulIeSbQg31va
vw31VkBvwIPHQpa+x9dBZCwQU3VKS5fozXy2HCKRKcci2bvSNaCApNmJUk4IjOamHHPV6/vQ3umW
FJ90u/mR5E3/GKAe09DFF3bFm33qxzeUmuscsP+nDt2Z6cYNj3HVngSA+bJyPyY+WKEO5kgyAsAS
NjUl4QhpR0LQ2nE5Ww7mkMxs93nk3XBotY84Y9VvJE7j/RiL/BRPYXEinFycgKGQa1fB7rwbWJrL
gX11cXrXpEBT0Ce33nQYFC8Ihxjx29hBpZocZMEVuoDSdy7hfDYNlFmvXBNAmYa2wag/sqxTrk1a
JLtECTG1d0FlUGVD8kovc+pozKuREQtrErfhB3VuaWTdUxGGM2XlNgaS57fWMiYyK9uUFE3eGU1z
AYEzXW57nyJi9dn5wXbZGYVB2Z+Dsn6VGWIFFHcmkNkkRlLO26ttVNKCZdLt8ygCT4VIMEVrBN0D
2mRwWH6j1qQHz/8w+XYxMdm9URXFoR8MFqihX7JA7YEKHpeDGbXjsdQh97zr60T5+vMGcNhDxt1e
UKkRxngUvvi+Yu5qYWnrav49D3jFV11fD5tY7xuqjTSsODSEoKXdd3uKI0YXE8gIAqOpeNYH1JkU
ng0/JSl8lX5wu2OZS3VTQH1fxyxrSdVzlv46qwF53fruZ7ah63s0tSB60ooaknaO5nCO5phqBypm
7uvzztwFmRuQUhzbTTeFSMHqPnyx2QHtp6qT+2BQneey7kDxKRScDofea2SYvTX+SIFfoURnE6LM
CcAyuDqkaduiFeYqI3epEXNQWfi6fgEuQ+N+Ge2KEJ7dz+Qs6pncJi2d6jyihI25Yp/93W5Z2vvp
mzqHDcf5ULpSefjVtSySqOKhUFqieFta/9BVT9BsSA1AAtOOFGfTb2e3JilyolJ4Ej2jBxoT52kS
bOKa8hFlFu7tzIy8IlSsNTwfcYFmQMBNnwjGmcp3pcmGczLHCbLBXTuxnU4fuxTfwvJcHrgLemmn
j0tLWAg9VQ0s3PKcXvrKut53Spo9yvk+SSfqozpBgzOJ1cLKiagH7OViw2dHVxc64e2QB4OzKmQ1
7VADj9chHdaD0AFT2UH0BGRLX+ljlX2P+mA/wBr8RBD2YudyJwzi7N/4Yh/9CRePXWnxCWZqdg6x
629Iyk2fA5+tXK1bPwBXvYjJjD5ljtt7qunHJ0piZmdcAj+ndvl0QgVWfPrPLxvCP+9eNnPBvDkY
KlyqpvHeeRcQsrUsakMrdP5IrCg9RG6CU0ufDa/KbPZcDu+a/6u+JtH5wP/pJZAKKIXeDMITlC56
bWXwLM1xeIQBHb8W/RreLLanYvSRVM53gV6Q5/OVLDnlCMZwKaJ9vsWR5omDUvk/O3/NuV1yjzU5
vz7xdvWvicsUmVdnmRN+HRHpUOKr6J8ivapOvhXGGxMG29cAmVgwGMFHfBLRQWBi2LL1Kr92R/D4
ydc6K+ptExUO2N+k/giA9ZAhZ++n5mUIpvyqWI35nIXtORjt9vNomuF+okCmp9lN+znvwBlmVR0S
M6yDfRXY2lqrqCnjVmP4BtNqXGdg/IhdOOMLNYav9txfI2zz1GxC9BeZ+acJr+/S37qxvR2bWN/5
WRK+ac1jPw72Z3/MlT22ZOEt3UEnDk1csp11nebYiCnZ+H0QvRl6fOMGYOf/50KbsJHe33q2bfAo
FIYDagM7/Luk4xQbTm2x4/8Ra4mRoGdSiPwk05tQJ2vdjzqrCqqrPyPc4YVPmE1NXYuCZsBGf/WP
/BS3MHdJ2GayHLdIhBIKfWTXJGdfWBFOTTaEOZPT0FpDDZOS4dtpbMlrZVRMmoezskpODuUAk41a
x7sybJ9sUxTeQHHoEz4HagdV0PKyYgo+N1b8aM+/WtM3r9IS6qdlqh6Kn1O7Sf9tamGn9o9CYWeN
5eST5Y+Fp5VauKnCJhA4iwS5vBw5dH/gp4IgVFC7az5TU+Idq6ANf579ffT9PGWItlTi5oq/zyuc
WnvQq1YgmyJGtESF7ge31IjFWBDU5tDS/XCfm/ilCvdujjmxZ22GzN+/mxYlI7mwpXOZZxb5o96n
cF7nS+/97y5bmpmrPpOv6zdDkWz9KR0/JEUa414pqs/W2ESrCKPKN6CH54kYD6UAqEAXRUpLBCgq
Vw1VPuBrZxXo9fxViwfW9XOg5ldrmtc/0KNe9S6LH5dQzTy2tHTeQ/eZ/6Prpvkv/PqU+98L+AtL
69fY/e/NY/fWr3+Zmaf2IYG0SgmeKDw7S0Ev9F6bzBbBWepWDGR7Pl0OyXwWB+imLEzCtznLwHLx
fV44+P6/JMzsv1Mg5lywYQiHfYilUSkZzQc/4t8oEEMINg8zmPIjitWXZqqcJwJtMbpJv1svv1bW
7N/b3HCeWO9EZ+S5P/sd+utf/d0U9etC6uPbPH+wI/e3+Uu/EdjfU/9rVLnPSwBTa3sZP/Bb1k4q
eXwvjiyxEt3oUI9jvh9vp8sQb7YZUD3fwvN0G0EoRjfNz9dyClUUWcT0ZZqUq7xz86OckwDUkFdJ
AVEkaGmquZMiMoxvrWKeQUGUchUNaA0j820ihuL4o3lMZVM/9npPuaA5GyXNEKmsNbxlrHipl/DX
DMv84ZsPdedYB9uAr95oFsGoe7s0/uVFbqLK+Y3WsXxPs5oH8Yaqu47x/nuiJEKBldJwfihBCiYS
9KPUYeqQvCugfba68mFpJMm+N0vlQxlZxUs0fu0y+0i9juBsgSqj7MdfzdKnSiMLXv82estFUpRc
5W1hTlI/GSINiCCr+smcz4y5bzlb+u6jRCMVTJJ/zVvO+ogMWD5Fp952wzXYIyQSc1hWyJ4V6tIJ
3mdg00fA9h61nXg9ru8DTm4T3dXmzuUj7hPdBAHtvyyUZrjL3/4Hg6dyEElZqgZXDUjVO7aRnSmQ
SPOufCv/m7LzWnIcB7LoFzGC3rzK2zIq2/XCaDNN7z2/fg+gmlZPx8TO7guDCSRAlkoigcyb9/pm
T3lWYx9t37KuByPSCHNLW+3REVz0DiJZsK3ykxVOPdSEx9+criNrC3q5gQJ/3vHVts/y9PofK4Xp
Eihayz0+4OtyWyhNupYRALsvPnvjPisekf74XM/LpXzXdC+100V7adXuRE4/nMLibvi7Q1q3tb80
PXV4iefmUug5FVVJ9JLE49rps/ld11ICXlGGUExQT+/eMI9kJEbqSbzh6qbMTn/ORtCz8nfJzkjd
+FSzff5Yb7/LW17i5iN/sNLFCxtAE/JUOt4mIyjM+ln+qHV4c1sjJts6tnfyJZxFwyNSxMObWVvV
2ozT9gS5iweucQrXihJn741R30UN3/VOgrxgSQ4uvpDAoK6kujctElSDroqo+PRuNFa2a6aan44w
pRu76OFEUUoO3/RUgc4fMzDTkGRC5Zq99OWoHmR0SXYYdjnujIy0tWyTh1YEpUK7eOmG4tNXtt98
5dDbAMUqrvPGwD6p6QxrykLT5AK0TINs2fLWPBCpZ9Cz6GPOEAgpPSu++ADIH/zkXbVgKiRkCc7Y
aD1EJ6R9GyudoWNU/yM7YRl/7CXISxg6DFRwf+mGQJL9sZdIxqShCLcoP9pQpzwDOVXUI5sJIRey
gqvGRaaAwIQXnOXhz37Z2JbWl6Yxy6NMGrfefYdi6EUaSY2mF8S+4VaaythpZ3Q5r512EQxPSaL+
VRVOcOpr19pNmlC+s5ThLA/8iEbCml2wgpyrWA31ZO/gLn6DIn+kADoM4Ik0CwhLZ+PNzc34YJh8
5RbxpPAC8qutLcAA82R2i9Sf2bIPfdlcchVCWWboXuVZ7nvmoxsiTyFS3pkOpEBN7HAt0+B+0YWP
rNuW8l6lRw2ImdVOWuylWTm2exgEakOaUN6blHFGMPOac34qKb9CihdEW+nm051dTtOdFoq6mI4w
qDSv3fK0UdQPr3TN3eRRFhIEQbgrKB1E8GvULqHT9ED4Uu0SJFO/GsVZLNoK39XPikyAOYnmEbGO
WD6m4YOFiu895JfNfSOe1LKddcCDtOZIXadh7B1dO3Ee4H38Ip8VTRHMG3g0s61WD8Gxa2PBhO4/
timFFzI20+o5NIhCiEQFilnA7ug/JonTnG0RfL31yriOHPFrvPSIgnFaGPzor484+ciTTzZda8Jz
6/+QD7dbszSdHog14BNplBRP3F3DIbLd735I99vAyjz3jVtTqQZKpXTj5GTw1jqQpGVTB5PvmSAD
mz43HUHuhJChq1b82oWQXmdtVXytMirKUtP/abff+nxC51LRwOMTFvvRtNpHbns5pdV2ACYgNA4l
hcSreeL/vYqsptjDifqoKv0QHnP3CTGl6F4CaCRGxh6DeJn3aOfckDUjcg2F15/5dz+6QWh+/3WS
BvG1Jf77RHS1mnOvhH1ytNXURSF9dM7h4DjnoQYd1FlKTYrvHx3SpYIMmwIgJ3qMYss6lOoYUQqU
tteQfWNawUqBZ30jA4A8gurHeLpPUZyrCKucbs85h89jQ94FGcBfcfu+ubSUsa0djQjiECXpM2Pe
NSgsv1FikC16RGgvFIc0sAaWxrqqgQU6WbOQHkWnRau2rpNz1nVoB/lmuUwqOG+pPebd6nrA0lA7
rRfytKnZ3y/qSt0ORhruZZs8dHYybJG9iuZXrW66reUQTjYpstMj6hBGVnQPrhJDYQT2fitN2VG4
cQ/2wFaXso3qUvOBoFJMqi8AoVzFBAFTKnt6AzGYtIZELcvzE6pX2qaDpP6xN00TAgvfeasc6/s4
W/lfpdA78gg1LeZgQtmsHr8lCrsGvYNMYgLoBkatqJ8KKCo8Xbcf08atnqg0itbIHycb2WlErXPv
I7ghO2VToKHk17I73ktTQZL2iEBuBCCM8STo6qd5SF/S2EjPM1SGq5yPEm4COytOVQOLQ5QR3tOH
wHEoC9EtkI2ajSp6rUNqtAhTUMPSgzKP7Mjz1d665qgcxmL07ntxGM0adpYofleihoesbKNiSlmq
STmtpR9l6ePOr6kNIlXIZfyIR4g7Tu+6DvxxdN7KXvePwYgGXA6uwoqGOxQ0m00tnk+3lD4qOwj0
iQ5TPL3kIlEjpDnnqgpTRMJrNFBeOr/yHxQAZpfWysejNtUf1z6jNt31UI76qrP0+AIl61cXpkVW
Dw7hky21jXB0BOXX1gKD7Nl6cYqV0rlrILJe8g3Kvv+LRxnAlzGU5rtBavQSgHMyxLZVWrEV/GaJ
PhnEl32Fpqxv1q9xKA9/z6zMP6ZFFz90RIVuv0VUUHK+oZTqyt+i7Mib/uibhKX8MrtDVkB5tZCa
quu5f/aVpr+oWr5P00J5NXNrRN8VahPIL5TXuIRvKa4gXJa9aRw2q7ApCa6XLLfl1HqRpg9aCyvG
rwRej1Ix/BTx5x3EUFlu2yCJ4SZxjdM46xdtcJvrIYf+YA2VywiA9+82ILIolxfWuvWbe6hTQNeK
Q92A/A6jVl9TySdAMqIxnaxi2+sEcfwADZrZVpK1aqYeMoizMtzH4b7Ue9ZtJaKADzeXULOyhwge
g4c000bhBo2Lt+1LiiQgF1f1Ndg4qs9tO/0LzWNkf/2/nMxFi8tu2xcLUgdKELv5BDWUdqSEbkRQ
r9YVpKfZ7hqUZ3r23L+ogVMf+sD9rd0cjfhczMW3LMiMC6+lpZoa3rOEOhQuWoPRUF6kFfvOu9b7
/hUYoQNUWvZdVVDCCGqiD1pvBSQ83UozMux2G0dIaMvZ7KmeDo6uwM3gIt/cazDN6brHa8avrZNq
gqSsYZpcDH4bfuNX+thrSfBCHau7K/XM2KiIs5wnAYcl471taiX64aRooPBo7p78GVXnDtGEHdtz
uHFnFwYA4RInQB8o7/igpJn/RB8SwtGz/j/qFsx/WXE6quNokL/ylTL+JMc1iF4GKMOkHxEZMLuv
ugfNUJpL0urJoWySasHuHplN0VY60FskFYIKRm6Rt5oN588Ro6LtpsJrlSfL7hf5jIyAlwl5vtsJ
oPns0VBRMnGMtjnOitIc5Zk8AOKHeshSv97aSYwCR1AdvTl2bKq8pTy9tsoxwEtwkKdwIIOficsv
/7F3NZw/964Oryeqf4jwm4Ry/vyYmlptwiEzhi96n2ebLNDihaEYznmSKw15GqntpY6ceF9SDA5o
VXRr4gB2r9lSJY6UQ2XRk+kGWja9w26oCDaqY2v3f5z1eqpf28ZfZ/9/v0GvN60VzNStE8SwCHIv
QhM8i9wDSzMw4+QooxrSTMwRXedfzrL35nwb2xY9Mgr/dL6ZQQPPQJhCTq6OmnNyCySX3SnZNToy
fsi9V8Yyg+F+C9ZJpJC8/N52DAFCqL7VCXJkxNzbRxKS+q5M2EuGrplcpsJATW7s7R+o2TbjVP+w
k04BiDfGB+i/GhbvFIu7Y5q/BxMPeSUcta0089F5pqQ3f8x1oLbEqxD3M7L3CA7uHQwu5NCkGc8Q
rQz+dB7ifno18r/ibM7fhzTPjwT3xPeYqcmeRZBnqc1B9k680L0wrwmQqsgNiTuQk6kZVObyDq6m
6T0Xbp8/dl6Oollv3WVBaK0tK472HaGmFWtG65ilpf8QxQSC3aSKvvEz+BK5hfFkqLGxtyMt3DSo
wX64zjeldcJvfwz0O+0/wmGaYar/DNhYxMFcR/dIN8s6M/dPrJyqVnnhRCEYxA5kbkdV7zJDBOSg
DlbwHmWU6NfA012nppTLZAUr24O4c1AWi7SNEuXhu6fC80fFgH1HQcj0AtXHUrrlhZUfg9AbryY/
+W7VxAMF4y7sFO3YCibB4VuRIeiRlXeeZVJKn1PG4nS++yXLYO/WgdhDmw9gJlOr6tSmvXPQIAzY
trU5PxSVFqz0SdPfxDx960c/5/lzHl1hXYkIAtiLO8g+OrTlNVtb+MZ8doOkOASaHlsrRw+686y8
XDulXz103R2CufPO7NWvVzfZMSGstdJay15qQchUsrERUzeIHC86COopkHFgaXCddgsyqznKXukn
DwhkZqdWrQigCjcLitmtniKYInvlhS2SsyjpWXWx6q20X8lGAmM96ANx0XroQWZRkrTNm6DaB2pD
ykTvEV4wWx9VYo2suZvmKyMdnXwjuwqx+DwVbhFAXKRFawqo1ylYrILAL5wbAywLO8dusyenC53z
bPr3thliiaYupZataVWLpKeVPaljYB4VM/t584Av6WeVx86axDpvFzFStzNnTyU7srhiDk8cUuJB
nd1ZZ+khyGJ2FWtD1kB0yjYy9OsGot6H65Uyb9pk0zQDYhJzRNXej2dySjXCnMnIJopWHX6WNSzr
zvo6Q+FXjwYFU7dJHW3m5xyZJQqe3L85l/5dhPKva4EuRKSpFXXt/rQDHC8HtfC3nMY2e5Pusmmc
fbIobi/AVVzT52F1UDRY5qUpD1UAXgdpiJMcFbiBsqthYFnKu5JtBpKDuaO6d9I/MqN6S5UgCCIx
5TT6HwKxe3LJpN3XlcDImubFFAdjRoFs1oRKrW3BXTbCyexETvYoXZrZMXjtCLCZrhdrPTbbrddv
JqtJv5LyTzcjWt17U9HL13T2dxppNviq/GZlt4V+NIZ+vCh9/02r/ORrkA+UjYEcunMDL0FjeGbv
Jjpye0RW1FEeI4Qlka5oU+inuACSKkeKf95hUpjunFTp9ij4Omt5kdR/LkrP+DK2Y7pNy8EDa6KU
7xSsQSVTA71Nm3hDvMu8IF0wxNVcLbsxRuShsOK9RhXakzLxkZWoRSzKMVIrstqETrUgf5S9mh31
KxtmhK00Q8UzT02RflynqvkOV1R83bnwWjzp6hRtfH0u1tJkO6vex5G1u/q2Y5hC9jMX1B4a3+Vs
TukoW88crCVvVe1JV0bzkoGHEbd1bQFiD8lKmFxv1VXa/AB2Ql0YwsVI0VHvKNQ/GCymxqj5+56R
Wl3F/hxu5X10hWqSIMg/73mw3fu2S/PrPYuvwyZkpb6WV02tar6fHWcnLXkVed+mPgzX+/rf7lkO
GiH2/vOeg6RWSRAW4X2bQ4+lJNa2q719mZB5WisdPP2KQtUNSjKcTin572XXgrOLHGtHLRU9rlIU
fGlSmJmunq1ZLGLLpR5uDhguBg5qi7pG5L4lRlh+TqbmEDKcZPe1lX0qwt4JnIJKsiJApE9G8hQ3
qB93dTWu4K1Kn0pxqLI3l+/To3ToHPRsVbeo19JEcFK/MFg6yiFZivLqEA75RrY1VD8Sm16S1pz2
ggDkcxjzNmGbrOyuyhA/6NMnNbDa+0mDUVjciBycVagseEpX7KQJrtQjQEdwaVmVJbhn/OTQOhid
BTXbzV625aM6nKBi+jJXc7d3jSpdaaobb812tA5qkmfnAM6yJeK/fk6oISnql1mFSS8Ny+kvhDjT
3Gl+Tun8fVAz/RV+KmcV135+B2bB3VN46mw1ZK8fRz+cRKAr+2CJe0RKsflJhGPLE0H/GlsGZaPt
nF3klcepsA5xTGEByMJt6dr1NoHi/djG4V/GoFfr0FLUXW+71pn1SbBBX15bK7nQN0kg7VF9131R
mnVlmg3V5YP21Q3UuyKDfG4xqg+hO/Ihx9CLhpFe/FC64Hul9vY7kjnJ0hwm/6kJAmXVzol67xrz
57WDXC8Pf1w36gL30bdmb+mE4fDaRUQwdM3/43pDFTlItSEK602ltrHZd21q6tFXfurD/N5rzsqa
eu2r0vH27/Xmi9fkziasp3GnJkXx6pn2ocrErLWnLcG3IQMz9tp9HiWoKMuRotwsrKYnlN7Lg2Mm
/VoOyPItIAb3w9TDdKO1Q7MXlWPPlLs9yH7KC/NlrVXDXUj0785RiOFdB3rB46yZzjM/u3Y/qmGy
qfTa//DrzXWg4fZrvZvZuqrd/IRAzfv1RjIId+CbU++TaejPulNpy0LcejQoSAp2+evshtNOd4kY
Zm3XfSFOtJAOigGnplJo2RF0dHXxXPAT8lKN1UCwwwLhIQiG7mT3arqSHYrVbDyemm8d28qtW9bT
NkxG5a0w+c+La5Ywn67m0E1PQTDHj7bSw6AqPi7W8cR7WMtdbJRCjr6A1skRNerBcM+F8E3awXac
y3pnD+70Ohf6Xo5MMsNi+ZllFBAo3n2exDpCKDnhgyx/qaYhh0WrynZFkLT3zdgRZhcHq23zhR/a
2c4qrM82LXCelNHVhRjNplZi61KKg4so9aoyYkJE4uUaUTFwKd3vIbCX6wu1zCKo7srYWMpB0qtP
w6eJheJZWvbYeei6ithWUehb1q6InKa90MgMX1JTUWDUK4/wEAVvo1Pw4SQZOsx6FLzVtTZuO5VE
iuy1swAeFHPq97K3H8yfaemqd9ISM+qDG7zkYsZ+BmAspoBKhaKLrLbIflDdkKxNt3dPcxlPPcJw
nPbVqO8Gp7vXhSWbOqtndUpGyj1dTwmF7Xjy29SbinFakrmURdEt3aU5hcRnYQX9EWgfg4mer9/B
G5lGXnpprCIjNRKi1scLc2vxVLrIDlLqWwJHxp30mGs1PBuZei8t6RDmCoDksctWtzY9N8aFXlXt
vhPzXq+QPwW2Gj9KY7Cs4GiF3l/Skge9Q/ZGbxu+h5RxJksKer93ZasR9qOKJuoiChELO35LA8WG
Lxw5G2lWA9qlfpiUJ2mOBsLPEG9cTDSlKAUm3TDlyVsQEhc3ID8Wi+zkzbWQ/65V/7M3TkewT7k/
7WVvrzpfzSKs7+VQJVjPhjq+1mlVPlg6WU9xF1luVgd5U5mYHx6Of78p2ZvV2vWmFCWBsyFJKtIW
IDZcmfaVp/kAkaTPVmZty2QvNKvaSfbI6J48BAqalNLn1iZd9JiCrU0kuq0sm1dViwYyTMIdzJtP
gZXNL9ROrRF26C7SUoeChVtkPUrL1Yw9iMPkalF3djIQ0HqQfT5ZyHQq3HtpUZf3ROFncbV8w3jr
Rke7k315kH3TQgvqpXmeX1SfwmFBf3W+XkKt0ePIbP8ke7UsEPxhU3u6XqQrRvQ9YZiVvTlvf+Le
Zn289toW/M566hwodFBfkIVBc049w2ub7AGdFM+z7cTgw1VtJc0gVduzW/vvDvA6vs6wKgaTr15k
J5Js46IwGu+QN0rxDF1SscljaKVl7+AbcGVPPOeuY9sVyrDps3QlXYGKnBewnBcXDTuUFA2gTBvZ
6zUEJKlwTeuhuUsNE436BL0NkHKYok2edcKMQ7dfUA7rb269UPy2V7+q0R7iDCCibLIEwe5CTqBC
+JsR/gCpsif1Mm/zxM+fNG/I7qoovFMVTSmWdTqzr0OUdC97rahpj/5EtNbPquJJthGm/kBntDvJ
psgb/J3cL5HqZYJJa4j2FA0PaWYftdLe+OGMHqgw5Qi93IRJr15kCyxMfNMsaGBlXzglw0PXT1d3
6TFQW7LsSivZSRP5uP4cF/0FprSP3O/bk2xuCecs+Mb2B2kGTWVCoQgoXpryMNT6s9Gm6VleyZvT
ZkeWsIWFlDuTB5hIA15zfHPSh8Ecof9Xux7iRLVCN6CA0Vl8Bj2JhMvw1/WvbcjJweBtzBs5AaBM
/R7V6a1Ondn1r7XyGS0rddY/b98NTLZK1huMAUG5nGd7AypScKl+psYSas3AYLiHW5M8S0bwpzoI
bmldmwaU/rxyHLe+ZIGDjc+gfmiC4TYQ+nijs07NoFvIYp5bjtBv3Isa5T58QOy9ZXvWQF0wjvmn
r+FB8tc5Trf2QhTIxkhXz6rZt2f41rNVMqbhd38vuT9k/wA17n/2a1bannmDZ+wR02KT9ZR7VRGK
9B0w2YVEEN5MCT28mRIZWAjn1lZxFuDDW68c20BvvqqB1uzdsfTuG0P7WYXG9G67YbhR6treWiWr
NRZ35wki6UvLYlV6+bHzMg0a9VmoImyoHmSMrr1Qr9s+QgpVPaZG+gpN8fRexoG7cUrYXDresO8h
HxZRw0UIRRqlW+Q/KpEYSZU6OyFMctBk6kR23PzQIAZdO4bVagz7EfZY/qFV7g5nxyOnoujxfhyp
31jINnmwxxbchleH3b4c0TTRQcxse1t1+fRi2CNmE0nFvHdh+umNF9mbOATKS1dfpBTkbUbqJJal
MsCHr+mFeg7RRtTqdnowxGHKoumBIr9vk17Doios2e52+udQ2SYPqq2M1GpHDjUCcBBGI3DACdzD
M4W/jaiuaDaDME1Fc/Z2HERL2VuYsXdfoVEtO2VTSWknpKbao7T8MmQdMoEVjJvg99lI9EVBbT/K
NISSnDs9B64k0hEDNVx7z2/V31IUCE/lS4CSBJB+pS28BBXoTidrnt3dBtoTJGvSlIfbwGtug0GD
uFLkz59XkgNQovJ3BRpi6V2OVLLypDlwHatttApSd86WNrDHoRKkcK2pXrpRobReM75KSx4cU5tA
febGFokf7dL3bnDpCZUK96JKtIsftYr4AUcraDo+Z2xDyzrB8BAiyLCxlDQ/kRt+VWVORvyZMVrW
KzO03bVsk4e4ro+pYShnacFdkJ3GQbsOqqnbOdWFy+Pfb0j9RUGowW3NQZ5Zkddt26T6koLsPqVa
9dkuzSmFk90s4zOcZO1CFpXNVK7DAag4d0OVeveq6MhEtRnEkubCVVXnDmJN8taj9jli8pSfhcc2
0rfSfd9G7cXQZvPR8TbSyPIOJARPbuCRBFNubehSwEpmlp+DGmCpYlDunG1rXNqJHp2sNqfoRRxg
NoWpbI6DTV9P3PSvNnk2iV6z19ajQXBN+sp2ZWie+9y3d4qVwNXg2YvAst3jYFPX42kWv0vZIW3R
q/jBd9cK+scwhCsl9wb96XYWKBOS8aJNCeg1E+/33pvfWBCD9dpvoagPJSI7Lga+AnceGnGXqvQe
ZXsNCpcAWlPuQItUX0I2TNlY2q99xyKHpBubb9F+G57zRjjWg5M8tDopmRlGnje2FHCUi7NatMkz
2SZ7pd/Q1+GfvRTVfI4tUEpYekOobx0gXqDRwno8TEAOUo8c2aFzzWbrWcn8bKb+WSmr8Yc4SShI
lidQJF5bnNogqRwHvfLk85F31NcdlFp7SH12CYZjUofSeHMFXmgaCIfw/7TF4do968CH/nZ2+Wvu
7CyDfo5q0HrnOsa80oux3SJFoj3z71K2QxrANy7MtLHak0WQZiFN9PnYlA3ZtROdee3ZUPTNMKBZ
IB08BbBLxS/sKDvl5HVcEUoVvqHN5F5OTN0npvuszzDXWfDplCFk4BLyK1mJEEJa9QCs05I6M9N4
U+N4PjZJVi41LzXfFLQ31zro2F3rV8ZbXTZfJgu9gYCI5/O/DFK0SUVcXbfPebeC9YR6GGLhyAFw
opirSJ4MAKB4B+1sAzbSTNHz7ZT5GRFxEP3SNBqTrZJ4j0qzhdpgOWdh9ShymkDWBBe4gHCqKuoq
fWdlcAtO/ZumnXPTnN6lV1iSA6tLb3z3XAjfW+Fl9Ir0koP/zctQKm2Va3ZI/CPp30wY0MQMZdt9
Xlaaf1wWryYdik2lDJD66zrAi1+H2NiiYq2eby1klrM7WAVywU4DMsMqT7JTNjVd0Z3Usqc+KON3
y9viJWpTe5dNlQW1nGq99+Ak06aOvsUOcCiqJ9xT7Dj6/dib4BlFhxjp13HyApz9c6RG7lqOlA7p
r5GVnhnXkYXmht+qlOxm0e4iP66+CmyJhSo7yDxiLmVvv1gNuigFSjHnulKSY62M+gYodfFEfAWg
iNNTK8AjW45KiulLF87RW0sIHh7sIbwLTb88aBZRO98B5hWj77oMsrT6FsFeQ8QepRufdL5SNu+I
MlTIplAcVXROv3fr4gtr+Iz8k0kECvjlMmgn94M15C6auuinZvGSiGv9S55pgovBigCq+PrOdRN7
VxgaqaGICKClD+MX04ZYz2OHqyn+l44XQIfeJrwgWvHcO3DnlxNC5ppXFM8qaakdb4d5Kdi/n4dp
UO9b4HSW0RJGsEZ3F4Dme+CnWzzbtdcsY9cFhSJ854AK0CrT0pXsJWxPGe7oPMrLyCY3HFeUeHaP
0oJ72BNSOcFBXjmKamUD5spaSdMOjOLcB+WH9B2LrEbcxwLhBI8AsKkoeyZYdYfAUPFhRGDHTFi2
DrXrVq/anG+aRis+Jp+6Or7FfCHKXH0v1W/SXdGgKh9d1ujSdLWNU7TDl8LoKlh2WTHJ5qlPV60Z
Z295nen7QoeeVk7aK9ah4McIVxRC3bFh7su6SC5JYTrLyMyVjU7AGFgVh6L3efVVvJuFVbZFeh9O
PRwzOXBmWCi6ndsPClgxYf8/JrhOJ676r5NoARxAcVvsiWQQDG2HZaz33kus5c2500qovEV7DtZv
VQaDcXWr8/E3t9ZNf3ezWSDtqdKoz1NksMZYkD78ESWIgjeO1p26djbfQNCz+2+iV1X1wnvbrsLF
LB6mrAn6rRfn0BAK064sa5EQDDhJ0zde+sBuX0NgaXdjFlCTKCbrbVSTYGhLoIdf2NnUfW+aeqXq
OQEIVvTHGEbXD+pRIavvFfVS2g7F5/ABH30PrpKaaNzGiEoFlKZWU9WdxB9WT1ZZjp8TuNmGqP4B
C3CxGJ12eBmNOlqXvgdPYDl1e6SCgP/4TXufTUq3KpPQfyU19FcW9+HPQN1ZusF9VJr+4qbu+O6I
359SFsZDHFfa1jDt7tCGc3hu+txCWisOnlXxsCCBOX5T7GajVAS7zMDrd4mh+rtJgbyubXRD0OO6
u7Ii0CDNyeApCP1jfDUV3Td2utckV3MI+KVmuZKu1CI2X1J1JAtuoOOhC7O14hHTLq7ODvlp1Kfi
6tpr10G7o+Kez1Q4h4XD2i4N22tvaZM3oci8u441/DHbgZbsr72ZUJHuXHW89npeGe0CTZmuvalg
LAt6Tb32zmnsb8mkA90SF6odUiBRZcD2Lf5eCN2sLUVi1tUMI9XYqq0NRaro5R2nbeeuca9j83GY
t7rle9de1DZH6s0rExHUZt+4ZbsDO/XCvxNFnT77/XBriw0KHWcwgMLh1nzzD0Nq9EjlpVvZ1pSN
usxDpN0KJGjuM1N3z97cLtO+9O9lkzyEpDg3VRAiivvPjqCIvzmRpe2lm+y0FZ/gbjZs4n+6ximx
JyCIpMDFpW6HVlef9TwdDre5mzlSjm5IYkjMcWv349xboQAGM8CvyWVvZIEJt4LmeGv3izY6Vkrx
kLTq73/LkPCyBZ0fr/+Y3NGTPbjKEnKvvy/aBUp2sH3ldc54/C3kPUe57i4JhGnX8c6T72jlqYZv
8XpQIrM7hV4Ig0QJveHfzUNsxcYmTUOrXeilRSqt4BU8ge/4bezVSQ5qy1RZhG3jraSp/nKUQ+yg
Y9OjlyqztWkEM05AekFc7I8ZZZs5Ke4yyD1oVmOXFVsyUxWkefsq4DsvTdtCswQRuuJMsUjwWkMe
JNs12BX2Va2ywEXd+V1rWpScGrc7h2VnvmTs8mV7knnjfg7h2rtODhc1uZJoWBDkyFaBRjxfHso2
9ljZeOSk2xbgHeIZ5aIWjTcfcv2g7yh73xCIbedFgq5J5xnzURfYNvi94Jm0fadfE9USvJKxc46d
FhS8OMgz2aZBIyeH3dqv83m+9jlWOl8bpVMdWAf4OMeUNVOznSZdOQFwSF0zg0aXQzSb7kAyKco/
bVJHq8BR6+Ug2m4dIa/qq4tsixWYBNUS7dh/tstJ5VAS5v6mZhl9vZocdZvzel2t9gB7quM2hAth
kYId26iCB0/SF//JcIzWibdH/PRKh6xL1jzJbjwYgbpUPWXY6o0TLywqbp4UvQ72Tpml2yEM0tfI
Tx4NCqW+z40f86Vof/fwwvY/PHxFKBPOLYwAo+ckK1114AaIzb3XtUSp2iA/qWRa53OtJ90ODpGz
6+nZyRcH6SLPnEl1Vn2GWjRaMO3DVPJSBjFZUBJjtWjQ0WZNtbMrIGVeVKLt1lHmzXbQoUa6tTc1
zFlsp9WVHHrt0FAepPylWksma8mAPSqTukxTv1vKNr7R4hUqSLMrSactnTTNATP/f2DMvo5pGgr6
b3P+OcXV6X+5xpXIW96PPLh5NS57pGvFXh+1ujN1/+mIdIxTnqXNZ6oeq9hfSCsXLrqBXM5vLkFb
w0bDv3ajyh7peTv4kxGvEqGIawzNpQJpuoBzHcFNxAYu2VAnj7r7LvtkS+X5MUyIXr70bHdAANBC
ZCXKU4GesepLKNJyxUW6ygOQaVbwqutc55dtZqjGy8QJm51euMNOy1RAMFlGNUM0pOeGkMcu7Ka3
W5OludqwqPyCI5Rt7bLRemOlCW85xKG0BFFRYyIrneqHwkr65hmNq2xtVSrIfzd4grlk/KJlCTs2
K2tJRFdIiaTUDk55Mx2mKrG3rB+DB8q+61WvmNprwk56MVDA98OIy6XjWQO6WhABOKPhAVoykQ9L
o+5Z8UnS9Uad3g2Omu5VpOT3ilh+qUVVrI1xGp/LBi7XyAZaqbnJ/joTVbbEVPz2R4+sJlR/+Z0/
I0NjtOXRsHQSuc6UliSC/rblmTw0UVP8D2Xntdu6sm3bLyLAHF5JZdkKTtOeL8SMjMXMYvj600iv
Da+7ce4F7guhqqJkW5YqjNFH6wezNS5mHVEZvFwMu48GnzoI5UEkrr5X3fbjX31q4SjMwhmUxXms
40XQ9vm89cnTOro+XG+JM1eeOqFv19f7fJl1FHUILzNXbvKQuM/r6Nr/v75KNj/qiktd3PJLrXdQ
tpfsaxtPpDGy2kc39hbXo8jYjWA+tmDrSxxT7p6DmZ1Sdu4LXsu3ypmyq0oy9KXttdmfnS4/y0F4
L3PYt6RzO4e/lVGzJb1osNOnjIimhxv8kUo3bA2XV0plg+tzHP9YBy3qwJ5wAYSixXqcWdURK1u+
5Nl6DROBy20mESys7fWh4INyQovana1x9F5F6HznaziAJqKl99qzwAHr+tmKzcccKcrts2U7B4Hz
631teRlBETs3nwrD+abq5bwVrHrX9UIlL5Sj0CD9rVq97a+dDZJJwBuuu9XbbAJboTWxHzElHT7b
aRTvC3wWHr5epx8qb1sYCCq9oS42SArNbQeC9taho7mZpQM6y3R0cCkVapHlYhD2eBQiZZdI66u/
N6K90czjox5y/PDTxNT9xk6yg92n8tb3GztVxgcV29ONIHT1M91wOLZ/Nn3Xb9RMUIS+1NpMkhTY
OlBbzDNGq37IwTLI/nZ/PEHVmQglhLGpxS6JGtRweE6xdT+lEbbo1OVXW44b4XFBKHaUNNxsvCdf
AA9jAEgh95GwXfUi2KDsmxYvvHVUUHj+2AzibR2slixqT72c2yeUGSytIcFo1XIGaMGRJ/YtqPvT
enHIKgt/mCyuX70/ldkWQaEp0ZnSTrznw7mM/3lI4Cc6IxWgd73h8+Hau7a1udsyLViHhuTQGMdk
HyYBlj1Wm7OMkvSuWY3047qtf7bSfvFG1XjJ+tEE52yGu7yS4Tf4ORzwq+ZnPYseodXUXWBrGo8j
KciAkrPiOiax2u4pIp22BQqtmz0M4VFroY2YrR7esL7FFTAc68tgmJv1jrV/fYSQlf11O1x6cljK
suz+IeqcntbB9QI3Aml2tCOVhLAsNue3Bp+gyDSonqmqYduT8z6OTp/uE4lOO9ap3YLIFEcB4G8s
2YwUaOsCyAQGiQWyMDs0SwYmXGvnOqzA13xUeJpTF5Asi9Z5N6Jw4LDSOGfq4KpvWJHZSzfUB/uI
07i2qW1YZFLro4OmCuXBs8nV+i26Z5zOYHW6fV7KC3rVOvDAdCoUqV29Dl2265jJT3VCT1LXgBbQ
Xh3aGUxNXhfKO7YlwXrDVOvZpq8z82F9ZligpYl6JnBFLZ6EppJZ/RTDYL2ZsxplBnZwln4lgDjs
IqFgh1vyNeVTxEiTxnWwRBx2n53IX41rxmlFTrhTr7esF3xp9YtXvnz1rK8pkOYdx9L5vbZKpXax
08sxTjE7F0nL8hPE2olhIm/BFDp8pP/zC4WIEXwywIm/8o9hhiKqbOO3CV+wq6ywcSChTpS4mae9
U7c41i+YZDckfm+bHqvjMvr//Sy8Y+rXHhcuxdDlDc6gvFEJIG+QZo8eqZ6Hr/4+KUjUzrPLOY3b
1oEsVykkozB0fdLaz986HaYO49EEa5wr+EjC4oNrf1Mt9V3kpfk39fZgiJw/StRil6y51ZvTKvZG
esjgjCjuMGx05QEBlXG1qvafZzvEoBH5/jWi/g8vFz26/+fFqUX8GFuNGyRhnm2+RteBTo5XAGnq
wuJHt9u6j/qKraW+ZB+pyb+b66g3x+H+M9eq48/9yT6rJj28K+JfREvKVpRNir/NDm1v/IyikyN7
WE/7GpPzl9jtH1qtm67WLORLT8Y7cBHrYRPNYAIDcjfHQGTXUdXJx7MojCXLwGgj+vhpQmG1Dq5d
VDighjWn69qyQsquwvZhTssCLhGVPb1cPutLcy3WKQRsla/m1+h6cwK97nP0//1cssA2q544rVAB
7ITUDfCojrNKmYyXMlL/ac+hiXuw447Y3WnTs+ti6KArurtsZGfeF8DXrje+Tktr7VJ1/a2oy/xx
vb/lc78XM8Uf66CLOOguY9NfBz0qJRp9U/IRC+JRTy425Fn8C5msqvw+qTYbRTN5JPuEnX2vDvfZ
AiaHJwnz7H1sZIWQUudMKiacDBT5jrT6PYJ5dMtONvPT3YHCm08TOdVcOHuTmPrOxe0JJ/acTH+F
86ptYwlKEvJA0vWoOE1y90IWA3hZw3eX8LbZqRNoY9PYlBxUL+sjxUJEVFe6tsOYDUtPZRBBY1AC
nJOSJ+Kk4OFdDMTKWKsHNSyDoQ3NjVvqxG6zRTV+cMb75C0bIw+mesTP9wtkuSdDb+bgVU/Cs5ti
DcskQgFnk/1a+N5PlWpgweiKD09GP+I08vZhonkgpBSiWRx4WUUTPo7zq5VM2BEvqgW3HY9pU/G3
evbGTS5I2S1/ElV8o0YLz9f+plMzvLDgX3pD+w77joRhx5LceA7xTeohMaAvA3VCvTNEmKMPfP04
/hfxZu7aFGZdr948T819FXdNX5/hTyGR6bYInB3lVIG43pDfgFzas3areXoekSj6cdk99gTiAXEl
vzOr0NAAGt02KrUap0SFxd9ETApnOdCrBLVS8qHZ/fyjq/t9aCXHdrauRoXfrAeUx4+NVG69BAdO
7Iz+hv2PphBJwLn2TzpqvBftRwFpMPWKb1KgCNGrfmdQUqyjQfOHpsIiVvkWFRlG6jUrVN09NmVs
/qAWDPvkncE7U3gN2Rin/aOy+dhY5hvK//qEvJiDSJPgWEw92U7FmSBg0c1RSVnf9USfEXeztfSw
VA644QMe9BZHuojPqmyPdZVdEhsV9RyRsbOWkuyx7LG8lz+UoShe+vAv5HtChk37qhAPZV8xXyrY
IQGVZyDg8Z1k7+ZsVA2TUzXmL5nr9IDFzoTacfiTp1Fz0SZj2Mj8pZdSezWck0QMGeBV96JRA7Ip
wVHjHmIvMU4T9n1xMefxVIJOeJozcRlwhNpqlMNs54x/BhleuQfW15yS6OjVcAT1yjyGZWNQ5TLc
QQoACbC7ep/YceVL2d+QbWzMZhpQHOMiWmInqWJugH6uf3bmklTlVM4bEB7NKU6HI87e7i8V7hIe
QkGq9OphGCgSK80CkSvirLD0/Ils62tUUsuedj2e7dLqWQ/si+sgaXbMbdzX9r7rKSUuEhUYzBjE
hWtj/U7NgjkVMfiDQjtxDneDgcpCtMANNg5sz+puQquhnlLwOic2JIm+raeaTHdmjw0WKjz87F1v
0HQVmub6sFyGitKWe7A82BJG2nie1+H1SU5jacb7emdUNItdrC/GeQBZmxSnocF4uuvglYz4R51i
L9F3Vq9eVb2qTwjHZ75lmAZfc47DmxYE/L7Xpz8seDZlMbN3b0HkBgpbDJ9lFAtnHSswfAfDihKc
QXV/H4ux/0hRrKC+qRO/0H9CzH+OQ7gIZPOOkQH/wEnlr6rlX4Ql9q0y7eSk4k4ekoOHtxJUqvSu
TQ50sHN3iFnjlyKZ622OZei26f8IJyNaARwDDHdVbWclca+yCY9idpeEP5zaKTlrRv9aWHgApFX1
0RU5zIqw5R8oNJQNoXxU7ViSxCdNrbVYTCfye9TgzJ1bib3PbNIoGETvQtkUAb9vdhZi3HsJb4io
hOfrwpKPdcmbpeXxixjI6us155ow3mep2M2EjQ923D4IUTY7JStfB3hTcRqK0+ySWssjryKXiTV9
GT40VfM8ZXwhVU3eqlB7T3Qnw9OzOatFXwT9LOWW8kPrpOhwJGItM495rA6bpqv/xlpZ+ibYebX5
q0OP9EczHYO6zTce1rVdYWiHVJyaCDffpvZLp31W8/itNtXE94yRU7Ar2CPb0ISNAa+pCNVp44kj
Fez5JnOz967xAI1kLgbZLX69ue/ak42NeYHDm6jcXUmS59KjPWyitrsUFCCfZ1HtwpHNGHU2qu8p
cK2Ip6d+LK13o4yowCK6BCfFOxA86ojBn0pl+oNJog4y+IOT11NmGcMRDAKi+5hEMQv0GEwWurwS
tFpAuBl4YcEXwVkKyHNRn9OhYx52R3Nnh7bu98o4UIaoveU4vCJCxVVscr1NWskcJ3vYuLkCwJaU
6DkXDeVFVA2iy5XPbkYdBfEj/CsUv++av6lhvVnD9KvB75jaN/MBSfW5otgQUxQcGGw8qYyw+YY9
Mie6In9xk966YLcaYsSRN4cqasVNTMjnYILcsVymVF3kWwG9d6NTf7UBCwU/VhvQwgo76LVWbGt9
wcyUbnZohBs9pDEptXYwkvPsCesYstuDy5Fpp3QwqMFMivlcptlwKMZ0gu9mG3uQ3NOjTETEZpiS
VCQx9U4Og45GutW2VQoBSHQRdvHNY91TvWPGNpnTqbeevIotdVEbxSGB1gAjIfeCLlNLJm2E7VYc
Wy+24Q3BAAz5tV1QvXaCk2zqvnZk6YPGsfq3Jk3wle3R+BiTtJiqFPUb/sWI4WpZvis1CVAv68Zj
ZZnWhgLW1u+YKd9Hi4KehPKVd0qCO79uETugNcV2oscxirULNzcqst6xeEdQlsXqe5lYPcQEBJiR
JRArl/PwTsBcYqpcy3d80OH7IIF696x28K3Zbd6jkplhxML+nUqx0dek2dwixTjh4KtfVEt6BCmc
cLM2cbDVL4VCsdCYvM9dtmBqYBhGU9TtanNkfTXNU2Jzag4jU166DrpJy996Ht1mUZkNFzY35qby
BBWVuWM9sl8npuTdlLlRXrqMt2wwA2nzW1ZhmgV9NhK9U7QMMzdj8OcEJ3u0T8h2o5ZPyGhqAbbu
405VlXYHYfWHK3PyyS1ONLWKb5I6TzuZRjjeWpUd1ARCORkb+bW2Bvym48zYZgR5fQPrP73MvDvU
m2E3VxeZ1dOhb9PwMvO3wMx5UJTiNU/C+Ea4FJQWBxF2Gop61aK+4ds+32xzYq0umykg5oB8Ll72
0yFnBFWmuBPHTbczXCuIetz9TNXIrvbQl0dv1tyTlszGZqjm72Vf7jrchvd1O7CZqLw3xL+bvhlS
6lv42oczit2pdmP+FBsxiDtQEoLaGgOoMEsijIsJp4Jjn5jpqblKUyqD4pDKFCDjN6giF32ZsaOc
oJUt+mZxyNnglm6xZseUMBA+CIo+tILeE46vipIsI6tCBynyieCZrxqW2LW9UflDSeij9CJ3k5V4
JbekkbdtUtkbgMPyBIjQfkxjaA1VNiNSaAmhaSbzaMHuGZeN9KEwarS1xsOkdNZWWniHUqHBjjBV
LL9wL4oc64M2ZZdYacNzx1fVx8r7l+nMfWCRPDxI1XiArUygeHK0LTz9cl9GcR6Y6Wtra/Utmkbd
J8r2nUmbdPIQTyeMIOSEFXnSRsoVbEB/Ge1R8Qty849QJvAQAQXfe6p3SjrK9koiQlnX3Ihpo2To
UfqUjWceCqsK946mwVDIpwhX6UdX1bILVYw7PhLjpWtJJmZIDk8RxsuBEO5jrrIBjJTcl64Ktq8N
t4Y9TezplVPnla9xbDsPRaf8aUb+USPbk0ezqottO2W/WwPBToMX4ibrb2XfpA+5HEZfSScHIPpw
7VjuHYrJqSWyxUmoZridoH1vYklBdB+Gp2KoxCZ2lD/maA5nnPSM/VhBfutHK2hjPid9BfEOkhaV
ngbB0mksj+4kB0ptyvoBkNxFbThNGehCDCBPupKmqGHZjMXCPjejN56AXje+1sh2Ty3tNhlx03Dr
eD4IK2/RTVYvXVveFbwnAgJPADna9kOLcz0wGs3kG5bz5fOwa+pHiuEwpnGj+mIvcdIeqNF2WARL
VMjD7+TgUXlJfKLSSCVfNX9vWwOBHLuBDV8KDDMnZuV5HOON3XsfeViYfudIYiXdbhjz5jy2Nu4o
3XgZURYWTLC73I3eHJyEtqOnV0EKtXIeI5tzsOQNwoNnZ8M538ZO/laKEW94AmzbvEEInidICEsl
uuBZXj0UYzJv25AlSthwrZzQy3dKKp2gE2kXxGGyJ2KXn7K5ONqqbp/Z3uOqYHUHEwydoWnKvuKL
5IfTLUetMYg0vrccZSOLPLLhkh2JqQvp6pbDqgrf0dE51FVGNO5FZWubFDWNH+N4YaVXHBosdjUt
lE9kkRvLye6JF59ty222ndcBNzOFupNU3R1mR/Uo7K0xMcUHwddlJnaAorZzb5e7hGwy5hi8c+Gk
blvHxcWlUfMdBo3MJGEcbbu0+9AWQGDdt8OzJggrAQGlYlKPfdXzwqAzbGJXYTpucr155l/lLoi+
HwRJc8wKq000GRsnRxATEdlDZO802yFv0s2oAyI3gI+9JcR4KGcNFMSAaNG7JpBsKXa1BXa0husA
pajsnur8AeUqRfseKf1mRPiej+bkq2ygzV7Ll/nnJzSF4Ryn+V0J6zmQqhY+xq3xYZvk32dZndI+
i494rUHpVdBvleQzKufscMCkwvQsDXWDPUQX1LWmMu+FFMGFiJKy9tQBHYUAlvso7ms/tC11ryoc
V2RtNZ8Xa0aZAJxRbkAF3EMvm3eUYo4BhQaC/avCIX0UKXl+rz5q6dCfxiGWp/XR1yWyzf4EfZ1g
Tc83c3QIyiNg309F7u7551bs29TqZOMXsOvm8jKN2XyKaxaGVHBe86grCtZXcztyBX0+7mvSiKbr
nQlcuH6ed5dY85pTVhdvjSuInRTm0BzmBMthFurvuptPJ0Ah02kw+mIrcYn1S1sTWPJYhc+bYB4x
J5BEFvbjNBcnVpGCs88Ybq2+fLMTUv4dHHRenyhLa+GCZEJMTErMYSc3PK0Xdq0ATpLsYhGh34WK
2pzmHqvbfLD2DdPhqYHLB1KBbalfN+ULQO1fbVf0n+/V+mh9m5LZ0tiphLPrE7iM9yGoOg6zHC/W
R+7SHDlo8P/eNFUx8ktzscdwONnRK0VJFRPdVutLg0MFuVfPScHSRIUWtGqdHTuUGDWiX1xugLd6
6bYY+cNIv1latQAf2Li3bRgGTFLLL1ADjWsvmcJ0EaeMZ1MIf0oNca7K68PQ1nrgZQnqSPswdFQX
KmzW0L2Oxmn9DWB2kP115lcSd9WJhWEh4iwPMXSrcr8NDTjjKCchgpCdfykLjxPVYBKqaV3thJJB
P8WUkgeVY27Qorpz/pOQi8s7G458cnXL5XhNu9ClDy87BnjD/6rSx/LULJe1uV5MmB18zP9vw+Fi
ufB1NyDkdjfhCeIif9aqIail/cGZpKcuNNftra2YcESK7CBr4ZH/4Yao6k4zHEIf2wS/8RpEmbFT
o6/jIpH37abfcZgeyQGOmtI9YK2dHHNFJL597XH62PWJvBdh9ZAxD5wKYeB0Uokfk8AYUYEI5oNV
BJ2nX1vh4fc5K+7WyRoIfXZMUiJK56ewFgVz9yyg8kd3h6RZKJ4TR742qmvs5RIdUC1LnMbI88em
0c+TNm+o1PcG57lv+A570v1WsTR2RAmIHOKMncjhqJR2xtfGnS7xlNRMyUrLjgli0UCduBKmJ9yv
1AMGr2ypKKQ687Ycwb2wC5rJM/vKiPLKNXQ/8yLzGWp0gTHAySvn3/yjHU5qinU0BwhTro5ZYEIm
TR867zLEs7EnblxR8YVIa/Y2VtOWV1VM5kZyhAriHHeqPo/Kq5WSby5L6OJ9saeWfoaAibpMlkno
G2OsBWpL4njO3pH6N+ewAAMbgs/YtMpcP2SwMQwN4l7FFLtzxsY95l0k757C4Xi25u7XmMV7Z+72
EiXMs+PE5Z6Pf3EIicO/lUUIFCFVfvQL7tJ0NYk0NM4visqZp/XktsqT+EeEpwMBpKB0RvNDgv60
w8T5I2LCaKwJeqHY1zxk61JEae036nSozdb+SWTf5fjP/OSoXX8gPvJEBpEClr6mNooAyaaM2uyo
K8RVHWHOhz705v1M6mGDHNPYzErXbtk6bspqSPdqvYQ4QHe2BQHWLu7tC8p+sJaxfMLX8G6kZfIR
Yhbiy5pkhP6cVWq5VKWAszTs+akd1I+u1d6LoavPoVStDbl+cjiloGg59UD9DMUmyijjjdNMUKma
TUxQ224S+bkWFYzLJWg3oekdjKY+eLJRXlWS3rFnEEml2m4T9vkWrGr0ivzvZ9y586MJye/FUC3F
nySsXbcXyBatMtnlzeh+NIStG89FSN+G05l4Z7TJTRBJkuTywZgITBccplpvMAInc7Qru3/j2FRJ
u28pF3tOzE76ksz4n0Y9mBga/W4mPjBEVYy7V+YVUBRhHjyMeO8GHjxBp8TFr7z6AzkgIYuKB8Lc
2N4zsuJwFyUO1b/1XLCZzuYr4YXfk94d5ynunoe2c+897IqkQLg8SZaEPGmYitakeM4v+5kOz8jD
5f5X+3N4vXPtXNvrZc2efz37q+9/fYl12J7DdY4PdaEcMXB0KPdIWFE+H5aDxgZ6aa+P1rVGJio3
re1/Pfwa/7p97Vsv/9W3vs7aN2kd7Ci1wl5LUgbmo/2tWFCXh6rD9oUo6n96DWmyGVjGcwVt7lZf
xtf251M/r/FEClGxlF2UxfVpvVTLEjuYJdCwtW2203/aSuyxg5QY+0x69GRpKl8HVxgBMqHoae2r
hM3MnprDfu1bLyqF5moyhA+fXcLObhHT2NeTusHzjqaOkOfrSUU7N6R1OOz/qy9VYORqUj1+9XHa
xOzaNq6lmWvbxK2ivVVFAKmV2rqolaleQmwNWPbG7kfjam8CxfGzrirjaQ5jsbWL2L6X08zRKZp8
WPrlR4ICY58aVXYgH0LF8cCCDCJO0z25kU1OHCUsHu1Stg8wm/cu6+u5sUe2R3OWHykJ22cc989F
47R7+C2vRZM7ixWmulU4cjGtRPbj0I0pu3v1MRu7E7wTcfYG9p01B5sDOqkZIh4wy0kRcN/K+Ufs
GFHAG+09E8d/LLpG/YCTVmziwS626qzBS417jpd9BZY7G4M2qYu92ZQkeFSYS5qOKo5t9yaTUn3F
QAsZaJct5RNEkXJhIXw3I+Lg1W+j7VtOyagV+8h6mwez2giK4uA+QByoxvInIfzpvHY1kd5fPLD6
a2u9UOQb7VrKtjfr/Wtf1+uvniWbh7Ulk3ImsTQ+dt3koUTr4k0psuGpiMOCytVk2Cr4Mz6tfUnJ
Rhdp1GVteX1dY74r/kCa+eeGebQcIBdS7Nc71ovQ/yaDFd/Xl/GqOTmq2Fn4XzfIvlq29k1+XPuw
jksecIe9eC35/wmfRQpub9ossHSBhLhz3GgJTTBtr33Qhe+iIHG6dlmlnM9xXv5a5/W1KxnmKVAr
Td+vzXRqyye4sv+8QpHtFB2p0ipmXZWvqd3Ch0udQ9oyv34KadfRz1ta/H9MLfz21fXf9xHVx+xA
NfTd+npfN0oteR5JwnGqwfEcSFP5COrPPBrjgsipk9Ff+9aLLNXysVsuUaog49SnefdfA183a9ns
AFVVb19d6yNsiUrg2/yc9eKm4o9KotsvGja1btMCidXJFMdj8s+jrz5b6RAgNN5pvUMhsfR5WxHV
+UHRkcvgETcQmjbDBdDSvUYEgbYhe4bd2tRi4OWcRyiVdqz2NQ7DRQu0xAmXm5MhFoc0BvS7Noe4
r45jglIFGhPnrth+NbwcdVtpEl1emia5dJRjyPK7obdfx6IZDjHo6806Cvc9O3RNNW0ikzp32dnO
KWzYlNgZkTlV0WI4aLn94siC45cXv60tS2hgqkgNrK3EDe0Xw7QAIXXivnaVfcRuQlTzw9pETGUG
2Wh91JlEODFCyLUSPHyxDVK2lue5Lxpbo4NasKlbmyXgFhBrbHLWmw2mixvlCed1MEQN8vJN52Mt
g2Ey+F5V1U1dXjTr2Op2nlc8rDfWsFeDcOoxpgttLOmWH4Q3YLiN4eDvPM72XlJJqmVY4sZ1YVvX
Jld3QkKdy9EKdzhlCgxbnw9Ojou5I3PUnVGyL0B/vETDvaoasfOUOtvlw8KrHOxnAgQWOV+t35aI
t16VTBKZytVv+KGyuk+FoGpknNjjM8t5jp2zDzec85xQy+wsTalgpNF74Rtg3PwVhTKGIr25X1t1
NTQvjnFkdky29lzvnUlmoIR1Lyhlph3GIoxf25EoVl6ThaJeRj9oReQEMfmAJcLnBBKVzDbJzX5X
8+SHCpEuDsHPU28UMFNFdPD0jb2UndqLM+J60fODYSpXo2i+9bqSQNavpyu/NAiNciRWnXNuUQxq
IFNyxkFkV9QV6mACAWOVP7pC3sKwVl/SCI4kah2/Mb3wWRDTymr26qpS8/5MGsqk5bI+ipc9Bt4P
j1ER5Z9d2hgmJ8WQT2mb/6ps1zi0hkEdOJZg/sQW9yxq8c7eu/3lmvFFjkL708BeyLzW4qB0xcbO
Z0OO69/QdagkLFzrdQBTEfLvGeSqH7ma9Wqm7TFBqvtLE7DflFvuWdaTbpfnRlOLXakRoy2UtNi6
Q1qR606+senD+MWANVbWyK1CSrhuJvh3ggB28quJf6jRbO+9Vluk94ULH574YIE9/Q7XDAK2KrpY
fAfuczoUL0OfLuWEeXxam3kNLBStxANF8/Yt7CdyUBgwUYZhjLekMZdCsrTdof1ND20N38NSioMh
syJIc7s5EPBrtuZSL86p3Hhi68+Pn0k7kpzYIKDapgr5fRJaZJf1LiFwY/umfh+U7imamYEMptpd
FOolBNsCxRgeCa8YwbbXRhR3i9Paq5xd7d61+m4dAxvqnXG0Ix9p/+6ZnDFkd7xnfKF929atV2kZ
0/OMdfk6NsJ6I86sBmtLBan4VEui9svzJPnhp0IvtmsLYnv11HrZDidSC3/3WrkT29+vY71nqXcn
bA6frcqs790wH03crCFO6IeszueLWC6dOpzntNMJ1dCq+lbupKvYgIl0+zLqmsN5dxI+0RyAAGsn
jjH2JbVYY6ZJnIWO3YQ6aIyGUzdvzSSRgGaX9jq0XshZmi0KxLXx+VKibsGst5iYCLzND4MEXs1k
XOISYDXxg+sBB1ubY6fTKfRF8Ey2AgVRjL/F8lPXR7Orzkeo3i//1a81lTwlVnYRuXw3y7Q8CiJe
Fynrfy6ALp1tldl18F8Dg+qh8uXX+bq3MxzNgIas1T6ScYggy6skHcGgUU+hAZhhdDUyd9zFkspJ
LVejK98mSgFsOU8PCcqqtW+9z52q6Lo2cR27UV5HlGF5/lf/XLfwiBCggl+MGrZzIR6qUxhTYsql
SLsC0TH1lENekTte+hKTGRSQT4SSw+5ehFW8VmEdX9aW503hItAsOPAyOHSpslcGO+UwXfQvql3o
j3blfEMs0qF34Q7MH5CKms9rI27IMYkmmx/Wptah4qC8LsfYhlurqUiP4eB1wdqE1imu85B8/uC1
y7amIGnyCOsb7rfEQIh1AGWyNpMB6ybbXALRy2hsW9WJagsbTxmaue5Yt4a627W1/n5dpB9yWzS3
9XcXi8RrtFIFSxrurxdN0aRjWbI2q1id+XgWi0MNo54twBil2mdrfbUklLe8IsRLYpnUmqUVKjbP
bXOySRYQSJ5q5msTfLVqkxmKbC1/dUbm6TSKnB9ojc8Nj2KqSW54Mc1/iV28TURCPyr40wG5+Pi5
gNrmd2wPfcmZ5YJwIz9UpR2eOmOOMXlXkgN5yOJQwuq86iJ9ywGt/e4m58mc4vHNcavfhShtvzSz
8aRhhHZ1U4Q3xH+S30cS8S0RfA4HWuSml3wsUkQ4UXQmRbpPx/nFngvDh7qJaqPK7cdu7kuY6LXG
x5tvq8Rcdr0omAVciYYaaKl+OIAcA5lRcu4O2PcQ0JRordCkUyKngtLsqVXxuvGMgH4+Nm39s2pz
5Whpgm9gX/OxG29a2Ohv9hz/KmY3IEH/KKcq3MV2/KfuRXZN4P1vtdxRdtTlq2+VlWpsXLud5ur2
a2zvSYnl34x5HnaGkmBUp+TnSPF+sWVXT1hx/DGT8mc/xibpndo5aKhNybK527SCHDY2ab4ZMsof
vNjIvg8kiTBacFEh1SQrHb7YWT16Gz0mvYSBm/5Ulnsi8ikpv3g3dUX6nHdAiMkSaN/qOfIOlkfm
s4QSv61jKJimg05pWGTyrQwfrO8uZd5YeWhPBkQOqs9rDJcKSPMlUTELqiXBlxGrMZX9eeMY13H8
rndslO5lZ1MOLLUZlpF68Rq8n4Ry0BTyapMm6h0F88SJ4ZudfqHwUC85UbANfCQbd5PCN4BSHlki
IWna0UctXCxQdBZuuvSrQ+Led3MnJmLKRTHH+GH00l9TgQvzOIDInefq70zhS9Xp3veoj9rAwvPg
TvJWAxVvxafIKojKJ5W7iQrVeEP0+XP4H8bea0lSnAvXviIi8OY0fWZ52+aE6JnuxnvP1f8PK3uG
2vV/s2OfKCQhyCoQQlp6jRWXv03ELtkL+hV1XQXTOyRYXyCgXQxtt1FRnTvnfjA8q4UWPVaAU6Qk
SWXhGwNTngDZ0kISv9QBuIze4u8xPKORooH4i09gI/axPTDp0Uz1ZWJrde/p7HVL0UIq8T6LvTsp
9QALXwYD5vVo97dSZUBOODqRXe0aN9FevN5oAXiCG1pKUoVjHprhbZpc5ITlC3Q2+Dozf4lOheYv
op5l9zL5oFnNqHySUpFpwT51/fwgxZHVzYPStxcpebrWvURKCkLA6adrnT552rn3chseDVeThInJ
gVcje5QTAleZ9kmFs5kcZGaNH4rO7sNyNWVJxoHgnwK14CwtCHUPF79AvGm9JE5OFzRWk+vfjL1c
sY286WWKCXlMlqa/NL6DNlwdXtIs5EtXtPFvu7WRj2b+9OyE9nM6/Cy92XglrrmdDGt85jthvJbY
tIQJyhJyjDCtukV60jsBFjVfba0FxtVj/ixtc0MPLlWBt5gcHVR2etQmsrCgfoRgFj1LUtdTdvFC
ZhJrHaooxR4TzmKf/NtOn6JsE1QeOt22Hj1PwQjAy/eQ+TaPaRgZL27RGS/JrDDwg2s5SzFWvO6s
zUBEpIk22MYLH7HJyaJr+7xhK3lEkPVkL6dXQX0AMu+jfQ6LrVI651kSvOIZ8ZphPDtB7Dy3yKDf
j7Fyq7W4owGCDKA/ZzPxnuUMIoPhE3pwrG38Fv5fhhc9N2ncg2v+c726+11kir+Hyg84Sp+UZ1hz
+kHRmu5alLrWrHe1xjdNSmrQFMe5AltXtykSW4DTjz7AjQc5Ohq4OHVdrG4NvQpepG6a/YuW82JI
qW6V/tRadUELflCS3p4eSsAhd9cq20jOA2uAjeHk0aPj8pq3iGPZk25u2Ntlp9gYgmdJPDU8qoUx
30tp9DG4iWr3WOhplGznZokE15WzkaNFxFc+tXTCZ00SH9Y6w0t+earKR68vmycNN8/NL6c7WGOj
PktCP0K2o2e3eq3zzeGtxu3hFhkf9bkPsBmvNfvr2iBhrYLURtMc1zp3R+h/vF606QfUKdAOQtrE
nm5xvXpssUi55xuY3bOFfukhUVykZJu2rW4k66Xhs9aa7flDnZxmNcVfdesHO63E6RrlZ+dJErcm
UuhAKoCETl2pKuBz2Y+ph10C//Sljv3yxU9KQmxeHB2lLoty4pUx6PIwL8rtVPnqhn7vn6Wxabjf
gwIxYsME/lOqdrtPGWaxzovql3oun1uChXcouOKllaBla4aLAQikT3wahhunM3tuAAdD4FM7NlJB
Sml2/aJOdfzQxO5ZDkoVVjUaAfzGO2vTUN5P5nhj1yF2KfNgvDXmUF68se5ABU1BdlcH5T4v94o6
lLumceqdhuEJwCN8esyFn94nUDziHtPqzFT3ll19aQy/gN7e3/plf2f1AcLsIftSUBL+8rv4YIWo
GSQWq52CGQD2ztVpjOyfs5uDYKvPah/AvlBC4Nxqr+9a5iDbhtlH7n1vYj3bzACEt2OkQBf1+ZrL
bh/4GPMwmcDPVWW4gJh402onOgZ8EAhyq6DRwSf3vX6jzgjJYRRlsMEAx8lVjumov7P2YqABvbAr
DfU+69LzpDjKbdWVkGD7wT1nfZ9tDOMtboaYJaDLWhmQZ9aH7sucWRri7MqFmEdLQNEoNlk+tRuk
1tXR6BCiIWIPHanZeWWPye7MN5IF8Z3aP2lh4z0u2nkT/AV7qkyYj4FxazaYkyoD2sBF9I5I6yu7
Qruo1cpDYbfuTZ/h2UUwgOyaTANC77ZR3aBI9gWExXj21bY/lE7ob0Bq+Pd9/pPLhBe0VYwN8s7D
1sE+6TAVinabMVfNrFF9MlKuPFTZjNGa+oKFir7PlHlfJDr0vcVfRhvqS9359V5FF2DXONhYpm49
79RW/xKM2ASAmOr2wQw7Q53LJwv4x1Olm29KHFWnDJHFW9QNwZXwTdmnjdPelkVBpEQfIIHN/jao
iL8AJDh1NTqKbZ1s87o8etnonXNjqnYp8waWVjiSGxG0iLrvTla1IAKDTtubg50cwAX/hTbTD0a5
7GSyS77lbvVb4HDdFuk1onj0G7tRgOslbXujkSKAAFwLqQhW7Z3B196wIdqof1WJPsHCQ/ltAGhw
Vpagh9E8yYxaW6bVTFHoRh17IfhKVmipoggRDa36pmc/elu5T1OYviihbNP4CdDy79k1qgt7cCpf
xqRGbE29TEWlPZuQO0y6PVu+dj0k4G+camvkYXTb5VVwCUZmGJnG+4tD7hb2Z4mW3rD03hKPO6Ye
SE440duEDcDeSIij2lVdH0N7+ss1Vfd2dJN2SziwDQmHXsEODQS5uredc9CHGD8E8Gg0dDW1ol6i
JV/gAOTbIY5+Nll5IZRsnkogjgmIFfSs6gM39HedYu8yEopnBwLvjbayHgmO6JsYdNnOj5sXHNHg
qLmNwUtsFOewZhyMFXM7D32zLTviAnX+iCapehsYiKzzlZ+sva9CSEngTgb+3uxA6YWazupEcTrG
XavZB0niooKdHaIi+Kmw84C4QoR0EKGMv3trKN9blMv5WJ+63MfaxIXKpAfsgagjzFWPqfFd0ADi
mZ9YjWBGykZkaaJelmYblRhkGqvhBrV/a0FN7yY4xg+jR4C91ruJXeHgGbUUPp1tBTrJ508ukZK6
HUFdbsISXBbBWDDiqrEzzZbg9ZwGB9tblGOr/mfg+hlqZAbQRldPATCYOaBD/xjODpL6UOI3nQaD
qf01QDiMgPzuGw8oX207RJ2djZm36hbV6GKvFh3o5E7BY0VTFbQhEYEJAp+NhdJ9marpeQzt5pZQ
Y7aduwkFtKx9gLX8TKQZ90Ek48/ehM9epPvWefFxVfzeuyiJ716sBaOD1eyPxvVuy4gh1mwUhrC0
qk4zUkqtFn4fAKEeq677jr2Bsclxvd0rZTLdDXgM3ToEj4uFVxyk+kvquDfgHyZm2KPPHRy+j6zY
iWwEQJdivN2MDpOpAt5EFlcEKdrAZNettE6VWxUbK7HbI2h1eLK4twC44UNwgOd8cVAEvdcLBLaS
JHoprc4lwlNouySOj+XUmse+rryvqfcKhalTW//v2a53MN75jnoLPEb5OzL6bW5lwUUfg3GrV2qz
Y5XunXpAZ0cLDCiYE7akFJ+FWwfd3sGsr/NVc8fM784breExHcaRsKNzh05Msm/N4DXPFBsDyX+S
aiica9Fm1g/DBWZYPVv3ls+c0RssMIxuBsiz8ryDH/jeNvSQW9MY9rYslze6GvAa+qZxM9cx26bM
PH6mub7PccG9qDM6TShCPWE8+stanJ1g6Nzm+aN0RlZmfISXZNHGMfMRU2Czbp+Gvp3u23gZtSl5
ZdA+1RFT3KpOj2XgqOE2dXiM4MHOCt7GBJRSZh1W9J6kOsKGZvFoGaN9GPOItfeS+O7d7HXQz1ot
3jfdU+o0ySVkaXBJfSfaGQXgf0jb0Y1lm096YEDY8EZ6FGpzA2gr4nvxflDqp1n3CawRf6H/o2Sm
ZSfBf9nLjjRkYyCJprV4VIG+/DdROvaLcBc/FR6OGEaIdpZfgtQYM68lxALUxkHDfNkIUGYcsv2L
UmGUBS2i2yceTOygB4k1BcPEatPnXMIit4hBn+moxU1jTo9qOI+wOXx7NyI5s52WIiIF07Y3eVhm
6gIyc8IUKkmH1uSsgSzyzOIGRMZpmCChAFW678zuSWmxeELAEz2YrsKnT/By4cLqt8Ce7Z1hYpIf
zu79mGoa08Aue/DYmrvETfU+AzV6w04DpGHxI8R9/U3NsXvx2p9u4dO5JULgLGGCetZZ4aR0KMdz
tTtJwBriK5OYys6X1nDCAyaUkioAPX2QAlOdmxe5TDFrr1Ed5OcsLhmux87Z1VYMPIQtBQBwxbwt
kEaLnILoK4wRPOnMO2vwtr2XxrdKB6gqaUa4DVni38UEV0/JHL6HaL4hNnqYAr/cda4WbKMqWSSV
wl2i8XQx8UgVpLXq36xp2pt2yI71WPOJBBGYOIl/VHGGJeQIQ7A+O+G3Ii+NL+jBI8E5PutJYJ3S
QXk2B8PeGZ0Nht5crAPi72pnnGJvDNmt33nx7OEKb93HbKVtUx3N0lbNUfozQIvbN66pT7daGr+O
KqvTsArQTMQjYbf4MFU+AjZJw+8BBXoXzYh22XMIsro72Gx6A3Mr7auYRDr97gZHewG26yJtrUws
BEzGam3B1edp3+yK1PYeYQE4D+r0OoPgezQAJNh50ByqOPlSMjFArzICWlmyoSrFOdUz5nxlBkBT
UY5J54bMn4wUCIy1y4PO2OIP3p9gRyDrYNbNaYQtspWijjc1eOPa2oSN0mCNW/E/tZ2908vg52Qr
07GI0/kG6Y/HfgbsbWKI/YAgO0mj1ewOo33p9E66t2q7OpbQyI0AdoaSoCeX8ectTA13QAvYCdlo
LIKNM4/ZnhX0g0Gcg5F8l2UPXQhgDOuqV7zJ2jM6zNmlXHB1ISiLs+k8RAtutDYm9Qw4IlyQpJJM
evSuKIa/j/+tknppni2vXn0pA+6r18Ki22RFSipAz0YHOa3VVbDzD5NqMDEMX+MGtID/MjZBeghg
8tqtAbdoGF8QGkfKEL+6q+CG4IQEO5SZLBjc2EGAe1HikAOdn8KPHP+a3Ca4gM2y5j2TVf4Sycpb
bVVQyE6STWYiSJCv+PeGugDtCxB3WxqlcpwWSCFzWcBDPXDroEFmw98kirbEEKgNwGPt2Vn55ij5
LsGJ9Wn6afYDKOblxjXLFSW34hNtLVHnvUAVpXKcsyk7ScvIabkzaCDiqy7H2uUiksOOfdrYTpbu
5K9MEJNmExZds8Wg7xg06lGkRxxvC1F+OIPh/Ltbnt9oRs4pR25a9oElSeT+SzZmicy2Fv52Usyy
6hiWio7NzPI35eA+AywwTvKT8md4wUMYVQPaJX2198ryp5yXjgH08uUxXp+wVApmCtv6mNUlfNG1
biz17oj8CtZLAD+u2F/pDTBu2aUep3Tcq3r9Q/DAkgzAqLsaWh3xVNRKsmqw8RyqnJRx3m32svF9
xXqFavC9h7C495qQJ2qjG3pok+ZFnr2duA8DMZ/DXBsM7RYe4GfCcctuWXFJHZZ/LehQgJP/PDSw
wzoQ6ibYyeOSpyE5rDXZ2pWs9AI87H32ljELLvr8giejBwJNsksCEYG+oRwrjVUUAoLJDBgBmHPK
imbef8jK2Q6OEiCRXSO/XLNz2oOIsqOT/N7YNMSom13cJl/mUb/InbveJRilm8JKp53ca7krSVuw
/m81dFoWHIA8EzlDclJ37Q5SlsRIsQBpuhCYJgqPQ/csD/7aNeXWrL1BjtREPjcVGPad3Ar5I/W+
5v60QaFviaAz07Wqv9rFBwRty+v9NXOnnwFfGYeMGQG97kWr8haCbXjIZzjOrT4968vQIZ/uLLad
4xzMIIEx19uosDiRv22QGrKSvPj//fCHv0GyuFvBc9dD/dry+vQQnslBmxj6ToYA+cZ3aImfbEBZ
43MKhfd6c6+Qig9vzQdgxec7aLCNV0SwJucGs+1cm/exG35Xukzdr3eYQfCiOy5s7nVwUfvHDJvK
g/wtvV89pPasHtBN7Odtk4W37aArQD2WcWh5reVMyf1nndeVM5oBYbKTntDH6YFpDMuXpSPoI+JO
JtTqtfssDexqpoGpbwc01k7Sg8fOGk5TbrE0qfa5M2Br5C4Ay//8XbtIz34IXtjLDSALCyhl7Xtz
fOfqC4jRKOx6EcNheFuGZelJUlzrCqI/y4hk6bOz951qALeSPjqBwhgp7SVZ39YPXfSaleNz5Q0n
rzG30hOup+AbcFTe24YNAhkLWbA3R2S5z+sbvvZlqZNisPRCte8PDUC9Y+hEBzlmSmeXFuv5n7ug
lOWpSe56jpSv2U/Hpfip7tpty8q2/ww9uMexyZ+a5wCu3CYFIlOkAN16G5Tz8uHQPYimgc5iddIP
2EewV8+8QJ74YOv4fzoP+dw+OcwNWCPe6kQsZrXYtFAncoApQ93dWAtedR7Lp3xwu4NpInlZNrq6
U4OC2E2PQM2GDd6DMAumfHGFNOeh3gVR+eBk1YcHL78q/eD6Oq1lqVy7ydpXpEkxpO2px2VQOqMk
9TJcS07H9npnxnCe5O7LRQowjRO4Fbpd78Om38pbApmdWsl+qB1c42tuIbska5cJx989pLpvtnAp
Qm5YFyvpmTg41JB4wTiMif4W9UDeUTDZyz2WRB57vExPUMVlnTylf+WTfvFiIzuo83iTmCWiZV53
kkFGY9Ru4eyWSOXuwiK4fgGM9idc/OwsF5QnLzlG+nZhw9jR8HMevMcq890rbtlP7Bcfa7NDLj1i
HQxUTXXOnLf+fXo7art+gm+/3sUycxhJk+Uzk7mZtfMt6EJCKoEb8BVsssFs3ENXVJqwtwblxEAS
ZdSsvVqnzbyVyRaY3eo4uc55ApzDfu4ReiSCxJG9zfD9us6uriupSAsK9tx07ToIw6W+r43EOMj1
5e/y7Wg8t/rDbOTtQTWNJ3mq66OVXN51f8fGFG3GokDeHwr5n0XaOnAo8u2X8nVixxK1LJKJJQQ4
/72W2Tmk/DYf7lBgN0/A06qLsHaGqKsu9IXfZZhl1+crT2IdY9YHwwf6Vwo905y8emdBkEYRA7vu
WC14CVxG8B0agfuSWyZPRrp1oBJ7tIAI+wXGIP8O5tJgHdHXJ3nt0Mt4v96E9ajkpMn//VLM1cbz
gGvXMueQmYL8MVK8zsXXsuSulXOEpwcTWvQYZKKrdPZJxUpRmsjPXqdcksVIk1ftmmVf+w+0/vqh
lL/zwyzjem6Zu1tgAbdsBmKJwYde5q9sjhC6ltdkRnNt3gaT+R2ZFeLJYZ+ciiYM1b00v2b95Qsa
AQbB9/s6j5OeKjO6NVnrpjljy0FDH1IDKrbcEPl31uSKlJTyh7ns9a8v5xE2zt1YoALXk2+AqB9s
dqnmLUK8BZtQf7nyh5j1RXd19Sw3WyZ1klvv/VrHRhDC1gEkkLWx/PpaXM+V3PoY1wPr9T6dG+Vv
HfocjGGMmTJwIgQHtkjK8uZxxxOW8svx6x8/l1qxiZRB/TCNlEd47XnzjwCi/Vm6a6SrDsDp5RmE
XYfShvSU/52Vs69DFaCc5uSW6e4zHSSALbIu4T7xQoTkIUfXA+saUA5IsraT4uD/PWh1fr7+9UtP
vhI+1nfmOp+5dmap9fS8Y//k3/dOctdWkv1clpOuV/3Q6vMPfD5L0djYaO1XbUZQVsaVdfYg5/6v
urWJHL3OsyW7JvI81qLk5Lz/vOqH5Yy0loaffup/1X266qdfCpYBH6O4ugth9C2vOFbN7FVUwGhE
JvPfhFAK5EyoRCze/62U3Fo3Z1h/QsGjTdUaZK8tZbiVi69NPxyRrG8GIITYgr/2aHlZ1jf+00u1
vkDriyZ162lyxn/WfTrtf13++rrO+ULuL2LQfuPOxWGNae0yF5YP15pcV7Jr+UOs4n81/1R3XU8s
l73+glznU5vrLwyJd6spw2+188KtDA2yBpXc+o2WMWQtSm6dkK2NP9V9Kko7v0cwoP9bq5FESAob
Mh8vJ3vvTG+lC1+zUivlmXA2y+qsyg66V7yswztgKmjja1mZFxq5lGXkZy4UEFGyMsu9ho78wGr/
zF/YAWAq06AL/Ieydh00bJUYgowuRTlDxET3bSdPUpJ1uJWidAVHFv1rm7UbrHWfutB6mTFoUkIW
LmyvQZ3NXefo6byV9W8CwIBwUTK+Bu0QHa5vvNyUNbkOq2tZbtd/FuXA+upKMSCQ8mf4lvKnK0jd
nCVgJ7SE12gd7K8T6+txeT7rmQ3GJCzesrNFYMRYIiQfVo5rMzlXEpkYrEXJfWong+ha9+EflyOf
Thm8StnPxh2owMcaOgWmANKCaLmhgeRYPlwlRnbtiwxdfpZk2UnuTJn0eXaaVWfTZI51kie8PtHr
u/8hmPlhqrA2lZw8/KjoiehdG12DXLmD6IkRR8ik6ChiD7NXsiWDmos23csreo1TSg8YZz1uvsqL
/CeqVavBHodstk8aNgjzPDsnKAjDEoe4JkndsGO5Wcu+FSjInoXWplxkiZ3ZwnSMAXmNfFi6FhxN
3b8RzrbFJkCkol0jd1WeS51BZ9Kr4rWM4ZoIn1xfHvDcIrrTXuOZn26/3NQPj+i6dL3edVmzSPb6
mkdsUM6eOe3lLsvPron8AWtRbuynuuuqTo58JnSuLeXw+i/pYahvbbzzNhgM4gMX5P57V8Tj0UAD
cK/DmqUI/QwR0+KMPSRHLZ39M8NBpmc56nnAPPUkwaypDl4iLTtqyzXUpM5QuK8xvlhazV02npS5
NHdqnwHSG4Zi00S86pJ4mWtubQ+Apwam6DZN3IMahVa+RzII22RW9nuikqCGJ+fc6EHzAC+L/WZE
ZyGfZw52RTFehP74uiDanwOIKc9wcOodYnEjqhwUpS5D8ChL2J6oR1QgYrtKn2PPQVTQ7O6mGC0E
B9jCQWdv/+hZ/vyYVs3fcB5PvamV72NuYqOV+t/zkil5jd37xQ9UkOJZ89p7s/XDI1rP7q4fsOGg
tajjDMMmaOr6Sz2D6WVJXr7pampvUdQBXhUh26UWWAFAdBjOc25V6Dehm1ohNowyVAmOG6fF6n5c
jhBKwkVgwEogTLRjU9jl/Twl1b3kJMmKwkH3LM8P2CfmO6uIg11ZIT/kT8M3kw20Y6suCn6ZWhm3
NgbG5W4JAG9cn5VbXMQ3uaZC+jR8/D9VxAt3bVaACfLagfVwU7gXkBpssXkE21tUv6Z+ih6HJYHs
Ej36avIdRU3lLFVllmxBk0aochUInxkWuzVO8NggnP2oshv6mCqatp3GMWAFwYHY9oBWpTb3MscJ
FA/YzTQM3b2WdN7DvCR1BmzPpm/BsKbFeiDUs3SrlQ42aAO7M+aEw9w46ujC+L+mJJrvryXQHCgH
O/S59fwqsrwHVGaibRW2GyRPjb2jWeZumpocjTfA9IWhmRfbAeoMrFXb6baetBsc36Mzfh7n0gvL
2wq63W2zJGuR/nlMCmKoA9JGNvy0Ur/ks5kaW800tIskxRT8U1n0lbKdPJjuXpgSbEbY4LX3AYu6
9th/S4b8KwYcMbhwKP+8WyacZpCJIBaKCpWYfv7FlueXME/0b1OTgFhAEOc1GDNg1+hgPcwa+8nW
lFg3lZv3F72P21OaxsU9j0CD9t+qz82o0Lmy1LxTjf61RjXozo2Sh8GuGuivSv0c92wcOWg87qUo
B9gOfUvTNN/X46bHqgOrW5rHWooTXwyWS0VwZhs7CrRbxovdEI6IjuhW/t1JZ/NGLlE3pnbveOEJ
YhgWnBlyaAc+NNWfxm2Q/A7DObmRH62NuX1ounZ/vbKPLXIfZIhS4sAKpaJ5boqGNbJt3kgJ3nl/
T8j4rOeWmm5xpoMElY3YQknZMcrPjRP3VXXR38KtF2D21Potd7jub6WsQJ27lWI9EEsusXPdygEH
CYszkpcJEDb+f91U2iPCmtr2+mdmqbp8mxxAYMuNtMcRdEu1zOzioz3+vjZKk9w/2kUN0WzWm2ck
qoHgZZOHrTydZBxMpFIkK0kVzNDa17J0r7FFKvJDpRyWIx1sjt3wAFoGyB0WEwC5cFEoK0Yhvf5a
10F46u0hQPo9rL6X5UGOx0NYH1IdmaZqVhwi1IqLvTcBwHMTRMFttyRDgtCJa/jHDwf6Pm023nvg
2/EezkJ8U44ZLoVLIjmpM1lWI8FvO8gLalGDo+B/NJRTrq3Xs7sR+7//l1NSdwBUoWrHz5dpuwJB
26fxvlQJ/20//XXSWn5kKkq9uU3bhTjBPqNptdBewyG+i5YkR1XiToqT7yNRGPkDjHU1Jpq+HC5V
pM43ayPJ4Y93w5euY+OYk2OXMEpYVh42GJOiXJx3C+w9UlJy9NOpUpQfblEXPTmoh19PlV/7cEam
m/uuBJXx+cDyV01lXB37p7mwv6aYkAJXmt30pp2q9MYdI1AmGgqbXcbGosr2xD4pQu1FLcPh1tXr
v/JQU18Gu1Bf9LC+7xhR79mMhtqCyiCfu95A8MupW/3GBk/y7mZcit2b8i5FwuA9qpQvkJCDBzlo
lsGdX8T2oxwDGrxPYdE950vLsX5PBs181fyoeNOSszThI5O9qE0D5/I+rNPptg+09G5cEtT89GFj
JjVZu5k3DNJA8JaitIFdys6N7/5SkwGPUpdgJVSl9D3zajSzNaPdStHom+Fk4I26K00LCf2NbXX9
M0ZWaBVZo76PYFG+Nz1uCSoEveNCqnwH/1Xu7Mw3TyOmmI+lPb6Cm+m+WeWP2W3cL5bitpesjNBK
svXuWzODnFAdK39EOQfN3LD/HTh2+w2clr6bYxy/7cZ/1UCcoVXbDgA8ycVhu58xgIUk/E8VXMg/
Bz/V6ZYDDDabb8vBq/e4r5VIyjnFa6ZY9qVJuwl97b541aFJP+O1vpGDCti1VyAXX6DvqndSZfsN
GwruUB6lOCIhcda8KdlKsY5d83FmW05KcsVuUO9UxN10aNA3wTQDRCis0LipEYiBC137yK7Z+V1b
DvkdAnR/ciDxEPRES3Zf+YNzkSZ963t7UxssOiDeJ7PPEIRcTPTeq1W/hd0TXaToRKoNQCHqb6Ro
YyyE3aPu30pxVqYfLl/7eylNffbIoJ0/GjHoHn8MTpi6Kk9p1qp3kQ+JOPS9jTXk1SOyQntEJ/qn
0mvfkrhVb4ApDE+63vLOxEjJV4l7Kw2kHkXEQ6nU2b1USWKicRTZUBfqTsdbtcAoNrODJ2keQ0R7
zM2npikObudW+BLWe7TLyxt7coqbqIMmt6gDlzeKStJ0lYvArDrtYg/XLN2OmodQc3D5nqxXtMHS
b6pVeQg2I2MjRdg5gOn14r00R8QojR4UwdJM6yd/g5ofeJp8xEtZbYGIV+k38NPZETK+c9DZ9fhm
W8ZN7irWixlmzl2ZWEArlmbtpP6awEqe+b5pd0zoNJyHyLlLMmupvyV214Dc/adubSI5S2l/Vb2u
Hf/X+XoL9KWz44d6nJv7UakAShcuondgukw+Sb9y1X8zx8F+b5wRdaBcL26z0LCRMq5S8HDD/KWv
3CdpOhrpbR0Z3te6ydWdW8fWXVp6uLTUNVopKMK+QUT6W/GnYh8XWxfA0K1a8na5Y/yj04CHWYbb
PHhmF1wU20mOURqqL2iq1Bu5vDN/VUuv+btjxwgAkRmjwDgZJ6K1JXq7pfXk2QiN8947SFpq+SbJ
6gJNXBSqoOWP0a1dhrve1+NLjSL5nwPXNnK4XGthkAB7Rrt/p86BGu/keAjq8VauFjsulXYFkbBy
zPO1KId1T0vGA+94dG0ZaPqTZSbWUbUHmNvrJSzHvLEBll+c0FL2qVbod+U4OCcLtO8Zc5zmVjNM
52An2fQ44fey61u1eeNtVAH9uM53Zs1PKPMovxvv1R0SJqNjYR2eXuy2MP+GjYhMpMmAT+/jpc0S
B3pKMO/rqqrvY72tT6ZRDZfIba0bt/JLvAg6B3UsoKqMgHAy9RJRLL/3v8XB+JZEpvJLAWd5/aEs
1xCJK6yfUzr8CBXF+arZTYbOsTa/hDZi4MxVggfI04svESriquKnN30aW0cCAemDCwkIhHNjETlj
RLP9OfzGSPwd2qHyUw+wPAaXxNya6XcSuOavDE1kvetfgxfLaNrnvgOxjEJx8+q1rAa7vtIeQGx0
AHPwWoJt5ewIq/n+SdcN/KdGZxE0UNPsZta67EZyjlOz+YcAwl2XIOqC182z5gzea556X7UpVu7M
3vO4Bwj31mFaX6TYGWjO5U7cnfW4R5ZKY4J27kpAbkXjem8BdPRNNYTqXV+V/ltUz990K9DvpTQv
+G9Htx6kqac5N5Fm+Y9SCvvg2KZl+mwWuv/mz+wiFlbzUhqO8+YfRz9zvsV8M4/tqLZHpx2C74V+
rIfa/l6CxcJyp6pPQzAUXzG12/ZW5D6zgrzF2aG4r30FxfwgvEip7/pQ29TLgahgrxkD3YXDMh6R
Opp4iZBdMyLjlzgZWkiphU7Qva0NGqM2MAzqrENsWlyITjHtGmyQd9cyW7TFfTO7+xZX6hvgTbQJ
ugo8A96hm2vZRnj3xlWMu9yp5mfW/F+7Mpq+T9EC62hhb6D8hMBeqn+N52H6PtaRtR2X+mip/z/b
u4gsre191+c6gNG2TeAi8fbP9df6/7r+/9leflevBnjaHoaMuRVvQwuX363umPrRXsqdZlPOWeJ+
LJdL+UN7vo4IVineMdb57kliLVxKr2rUA08/+1On4gbt5eZhbSYHx9jzNnUNoyAoH5SstfBIh9GV
jVrxIIkccHixdz2SNTtinLGFcn0BUa1/1zdaU+31MIEgUcG1YzSSAiLs6m27JFK0DQVe/bWcVbue
1Rlyjv8clfq1KGdIHRJ2N3kEZm2tul5pLaeMbvPoPpSD7/3oMfdAeMz7lkBZOgzoaJ49H7qoPjrP
k917Pwx05ggIesOD5br4gibIqhSpGrHBCmEYbvG5KZWDoXvzF0QXhmPHVUXT9B3m1Vl+I8xA7PVV
a93hbO3d+53GXtZybawpHnRu3RvQEAs/AcM46E07XvQ6RJbb9IK7BFm0OzCpMSLnYQH/luWWHLga
6yDHvXfBUUE2752zmZolGjqt/5Q5ifKEBnS3008epmLJPCPdYiARg864Y26Ya0B9icf6qFRZf2S5
h/K98bsy2+8oiQxfohh396Rr+4eo6bWTGrfZ2R9T8z4MdBwvlHJ+T8P0N7jC7Dcnh1i8XxTTRAQL
294n3GKOxtgF91XRNE/FkhgqE8KwQBVxaWDoC9uoAZVhteW9lkJ9RxVZ3Q9e0d1Le2mGB9Qe98cJ
OzQ0aOhDOw1kPEawffIUoMmxx2AyfURbCOsHC5s0o1PHA65o9b0VdMmxgkFzl2RwJ4zRnG8dF/Aw
BHj7xsmG6FygVnzjmZF1JrJRXLxpHi5ZNY5nRY3Km8z4/xg7j+ZYgS7b/iIiMImbFpRTVclceU0I
mSu8h8T8+l6gr1v3dfTgTYgqKCeEyTxn77VLYnsCGZ/TNoDkNNjOOa0m8lob6iBxnwa7pOtUshXU
Zue45YiXFa4ynCd5Swui2maJ3d8FQJ1AAyMPpCGA4KeW8n7uCfIhpHl8iE0IyL3YyD6i7hSW6mNL
m9mLRvzpo+OA6wZt+kyyjNzU8TReAmKqoEwXmV9PUQzwCkwcNyF8HUE2f6Stsw0ILnuhQd2Cr4kX
O/0c3yMX/Y4tdf5QUuOD2i4OcjOkFh46+i7vuAsHg9jL5ROchGQOpF4V4Q0jUyhrgsWJiuSjRHqo
9+LdRU7ApC8fTuBPx9uGYPQFuD/DVmsurjn10I45A5gLVYe81eDFwOgbrxOgLIy+x0MhlPghUFz7
2tYwzK7B7pGQuOrMYDjIbJhehMVsSdPCB6fkTNGmooQMoI4vMRq/bVgN8rC+S0/SY2MM2lVha4NP
ubC8wviTMDldxL+mS9QG9ZmfVWKCe7i+ZH30z0pr2bKu/N9bfl8+5iuGkC/4/Zx1XV07WM3o0Xk5
EYHXZtUR3Ngp/VNPSuXVGKgkxBG78JQzo6E0OWDoWJ4CrnO3U1cSZrk81cWEN0mY5XF9GmSNtsGA
mGzIccAHZ9mM/peFXkSkOVViqk6jm9aEVPBoXfy+Zn20riM1nFe3OiqkoUBw9f/xvhkuVIX//P/5
7PXpP19tExVwZMiz+Wfd71vW7x/jar7Ks5d2iqIHrrnBpkxs86gHWChkYdyrrh3sjSFSvLng32y7
ZXJr1eVhfba+SRjufdfn7sU0lQOEovna7Vtcg13RPcvRrjfGYIfvXag84Btyv4Sm7QqHywGoby/U
Cj3mBXB3+zz5pnxxAwAk+ajjJuG203YvS3y9l5p9daGUfVLhtF/wAtSXQqujHdRSIqqFWl9+N6xb
GUn953WCsJ2ysz21f0IFQ/ry8gnrW9YX/j6V1mhv7KGhLfk/X/K/PloZU2xBevCUIUOFi7l8ye8H
rE+zQT3Q30qufGdQ7HM/hsQL1WImy0WREU4R3b4VABtvM2u5+molIgIROT/rMPMSmJQ5B5viwMVW
ySZJVGj+uDyISUgLY7gAII6RZ8lG25J2RoNjeeXPynX7+rxu1HwnBmD/69POMoptDO3F75OJqn3d
fMT4EdxSbV61cMLZJqvpya6YkTdTG9wXcyF9FGDyTu8TQJf2mN84BqyUBD7bZTLlcCgRywJnjJHi
E0R1NDMX1Mdy5R5sNb4uMrXe5Uxkb1UwupQDKEpnZqNQLy/zR35d5FHKdp5TC7CJOQvxRpLoS9Bm
1mdlBlcq5coQwA2WpbRJGSc/llVnQeajgkCfov8eJ/ccFEX5abTJuyIoQnOFRBePGMg05aNhC+gJ
JrTOfM6Hx6AZWlDlzA7WraMdVacox+W3bi0I8TwHcm4369Yki3KCL8HFrVunzsquG0W8pcsn0cgo
brKmvl+3JcKhsgQ/iQF3fFN1qnKdMBXRoT6ua9aFmoevs67Wx99V6yOyTxnrkshDkhDvttuIt6l2
bu8T+kr/fMDPq1vspDA/vd9P+fkidcgvrSitq3VDaM7xzZyQL4XB6H5M3YquT0A/RMu0k+v02knF
HoUNPdb22Qz9Zd2wLkYHEJCnLK9pFGWqd7/v0QLls5orgHX/8zH/vMS0E6xh64f/fpokecOT9lT5
P5+7bg6yhK/455WzpSgewVbCNywXf9fy8crQ4PzDmPrPG9cNP1+5/sAoV4OdK8TTzzpj/QW/Xz65
KYdfYPfqsY06///8m35f/Z/P1b7yEBTDz29Y9sL66J8fu/y4n9+0bvn50r7KbxJ4rbi/92bnqKdy
edn6gkA01G/Wh+uWdTGtu399KJweGsPw4dLkuSj9sGN0QTja2F7aNK69hkyKMMZBFrbFu1m2E2g8
ZIpSPVq0SPa22/9FaTv5GbxENf6UekqipLCImHBBfrlDf4yy7qvJA3fHGOnkQCaNaz32NWtaCLXu
p6WQbZ30G6Xhwg0/VkC4d1yqiC05VU6TPjGBPAya8yha6W4kpxyojumhCWr0wv2jFo58GO49QNfp
tVTbs51gq6wRMlGp2WaUrUqhv0flcFZoZE4lAYcTVIVq6eGVCm2FFBvvAXsw8083PcWKdtd0qXKr
JsxlKyKKbuvgJBh7EBa3rBpGifMpSy8/6zRyWTZzOeTH33eFlOj8vIGiRJSqcrtuwFb23s2YqOpO
4tCc79v6vs3EcDsw8OnsBsR5wVx7mFGBwCNL+CHho1KRm0LoDUkGdW8Da+jGzYiDVLhICM3sWmoj
WV7LYsqCu2bAmp+XJzscTIT8LErqwR62sXGnl+DD1nUFUIX9TF4aldD/XtfPDBwgler7mky80jGD
m3xZQJhwK7u+7SwITFkH6mZkzHI7L4s4M6qDM9nTZn3KFcS4TQBM4AFqf1b9rm8t8RybnXG1rnKU
Wgc1Ns5+PrTldl23Lgw90GkEgWJcX/LPBkB4xtT+fPG62tRLWrZTWRzXL17XBdGwsdzO8LupoQm9
/Mh1Y5yqxcm04Aouq0wK59e2rfhDGCV3ZbUt8fnedpoW39EG/x7jOjgOmnGBL56dR/KnbteFM4Pv
h1Rl7n7XZZMsiGMDtp+qSqLgUgwMoq37q9RMzVvK+ebPe/vY2s5lQKBR1LVeUThM0oKM2KDZrJz9
z3NCj+pdU2bCQ7rL9qgy9dMyWE5a52Z2GQ3IuaYbVPfi1nVT5caMT+HyxIiT/yxGs3ntKUdeTSJb
poFYeMjxQ2vx+7oxBVyUzVx61w+y1dIijiK+Jbquv67Kyf85ouYqDpEPdxtgx+1N2eThnaD6dacn
5X0VhONpfdm6YAimb0j6qQ7r0/W1GvB036wRg6/vWtdhkshwGaSMEcbRc9XQvc0Kw70Ftz1fGUb/
FgYN4I9lvW7nknCoZBMkDob+9WWALcky1KPL+gpGerdqrBmneOb4K6e4Oyiha93i/7RvCQWrt1rk
EE8wzvbtukHrYHaqFe2X9em6AQaKuK4zBoiEaSgAYaOOLrFheDLm+ptK8/z72oiiKPlkrb3P9DrZ
ORMiCCiV0V2FwcEncSXdGjawM8/u6mBnuAZAcJAsd/2yEF2L3dNIqReMFDodIyMnaIknWReMW2YC
sMjm1OeRkUYVEmynkP8RLPC9AJ7wfx4tT0HmPRcdqXzEZbhI6pa0lMCd5NX6iATnnNb0VbcYf/pF
lbg+WhfDqn1cFkxi0UKuKyHS9ntXj47qmMBwKaeH6EdLtUi3VYbZzYuqz5RVOmati5fhd8GYGPfC
+jxfjQxS5M9i8RL1izmmWX4CcUOYiazVUmTWsNoAPFIEAKd7tS70uhtnMouaBanxPw/1zP2MUx20
RVtAclw3Szlj+lwfJpBkIPmnCf0LePi05QDn/ewxZyJVJAUdkjgWTcJ1L/5sht9yWqowe3AmpBhg
GsORILbKZCi45vq/Uy++AiAQWVnvRxK9fFO7D0lovCp7+WKzW08xCV+7ThNv0STc7bgIZVM+pnRP
XHHy7fr3/u7t9dH6H6BLFW1FyL5SCD47qb3uN2koDh3Za1eWUVZHi0lBWifNRlH7/SCsx4y/2jRH
jPf4NFT+wxwCWsMY3IEzPyumnzT4khefWbGIqO3ln7U+ymExbGtoH9x3pXbVAqwIa4sOllH18z7N
xvM/OwbXMfvNcluoiDZZHEoeUMinwFZH5qfII2VrmOdyaMarNrKGn4Uh4vEq0Jc9l09vuabXV7h4
6yu3qGGJrw8Lx5Xadn24Bqmuj9ZFagc1AiYXyMUihy+XhJXKqPHcMOj4Pw+syrWLY5zj719sn8uf
uS7WP/j3aZ8bwGI0EjCDxZY0L7LDdXeUq410fdjNFLiK3J5Qwfz3ubEep79P10euNpBYhSeXi3cJ
+o+FsSj5fhdmL6J9L8xTusjp1+NgXcTL04HexW6O2/O6qgpMMhtCh9HImlYg16ACS5H8f2VZ/sm0
tiFH1CiwdS1GsJ+Hdq8PxxRuF7539umCfagF6QTrYn2axMCFtVj5bhhSDieyHrvN3NqSsBMlGU+2
U/oGyVtdOU6bMCcoNyJt2ledmhmMrgZ7aj1fbjY+aNXCy2U8QgJsSYYc7viJ5vhWzyVW0PSSl3W0
ATtGB3SuorOF1OUSBr1HR73dDFN+nWvcIgq3Nn0XcOpJrTuPS0ZFk5xKYlX3RygCy1R2Vu8w1OuH
eSAUyHJIl7Wfu6YrdoLuCsL0XhKx0oY7smOmhlxvReY0PlD++dxwuWgkN0LXyOXUJmUbKB1pL1Lf
gfSHNjc/GiI7FlVFvY6UobgVr/VQE0M4ZTuISvHWxLtXdv05Cht1w80Rs3FUln6LxyLqz7BcUYwk
9GoVlZ5qmFBEwR7lwVmLd0O9JD53BsJaShK0n7250gdSa5zWryBPtA61RTl+tzY7xpEuCSi8f5bu
OZzSxIvJzAqKRAVVSthorFGeliosW4OS7EQOZi2/kwCTtYo4yhtn09kHIGyUqjt0esROAC0XC4s9
LSLs3+0gUL4MT66zlCrJdmQ81n7Z3LqXa4umgYSxrWOR7g1lwturIOHvB2XPiGL2aCy+MXiOts6E
Jb9SrBTcEEIcZ2bsKbDbOBDPUGTyh4eFOx1S526EanSglame0ccSiuEQrKAW/KMrjLfY4PsQBrAT
OirxWb0AI4WRKVK+u4DImGa8LEeQnljdJYvmvyYbvaLlRlkzwVbsAGJx/1nnAI90TlFPGyT5S9NA
IzGyCcJRE+FTAD2XaUuWrYX1C1O2n1FKMAQ+7zlFd2V1CykEhPJm1LvngPuFD7h1Q8oykZ85PRqH
77JqNwbzMEsP3c0EpMu89LWyy8M2uJsAqc+181FlBOWFavg+SWXXOUwEB036ywBQWkZ0Qv62M93o
SwGtuilHUoa1cX5xa4oVFBw15a9N6iG4IiM+wmyCqJSod0AUHM+YMj+I5MOkOTsibRGIRIitFKHS
RmWGpKSfaa31u7kee3+KsmqnOE+RUhQbM8mDbZMV1GNksTMtpTzPER84dFQCY027CceElkkzHXv1
nVl/5LmTLbd9c9+mpK82qOGo328tt3rVOgl1Be6RYxBf3MknRLYGDKMk8gjmzDeMBjVvBqm6cclA
3XTTmG8SOzqYQlE3EgqXlYgn2GC1QPcIuStjfFSrfpEQqgK+hFppf9CM0GTb9By68j0I6wZWU/mV
zC+znsJTy6JP9La53+qPpCI+SiSQdFkAoA4nFwrq0svoxt7xqa2NU29TIkPXawX6N6UbyCTWazKY
1+VINz5zz0LnZbk2XAyV0T/X9GQryQ/uqvYczD2ZsMW0J3HXIjC2iA7TBxnY1Kcf0qJ/03ri4dVu
uhUJI/9+Xgi8JYU/gs7p5Amu0AXcyB4ZMKzCkGPCa8oexlfyLtlJm6Yi51cxlGM1MsiKhFZ73Z59
r/qZTYGfpICTUe2a3AzuiCvstrRyEm+s7UdrzH2j6LkQKJBls+yFxPrM11w62W3TxZu2zZ+RgOJb
7JhDj2lMDBKCTKshG3iJfkXsPG5bJXuC0X8HDc3ZtM/SAipXxylW+uHoxPpXqaRfeax/trVB/l8D
cF9lDkVFe18M/bRzcpoDsYY83clQCkVT+KJR9Rxz+H3DVN6rSX1dL0WqYlo6rH+N1iZRYeAHR6hf
W0k9CEnfdlSsxcFc3cgo2cSlRbVk0d7W4XgsNW4KOSogCx4f+BaumlboJdqxyZeSEpiRKiuv87T8
zg37WNfWexsz8RrFbeRkuS/U7IAChXpQ0BHDMgRY5Z3hqiOgLIQ+7deIyre9kQDaGWTqWwrZ8rrS
TRvFLEY/MJRPB2BRFEi05bGxFWRF6Z1t7aexeSC5jf5yLvZUAfbmPCCtKx6LUd0J8rl3TmQhCUaM
EpscZkr54qplciW9MHIWNNgfaUQAxLOnae4yH6TMQ9TMn+VoPevldCctT8+temeF42WGtplawORa
IiU1y7qUkKmdsgUdWOp00ER7TIMA5bW1H2LFd2KS61+nuHpzw+zBqvrzaKFaVIenqMsOLeKadOSY
SLp2B2kN2gxyUViASNbgnTWZ6acVM3Cl8Y2G8xNYvJkd6rYcKNpOoOBAPsMBIJIiNN+mbnwjbjrf
2Jny2DqwabpYf23z9HOAkGfU4yuWsb8ocZG9GvtZxsde5A8TznAvU8s/VQ+PPAavJFNE0uyPe0E2
2L6k7I+qz6B21M57Go4w0tpj2Pd3RBURC+hQDx86+28rWmgT3GGJzSa0vRBQfGEibxQxkGKpFtCY
srPeFXcptJ2NNg/mVrjufrTc42vewtwDIHQsR7MDo5+if5/QPUREY5KrfiLrorzGCoxIz4aErnNG
VgGVHSrCnfmp5t05VYeXnh/F1O85Rl0BvDN7chvlxJXvHvlYtel7m10fXmsVwwRT33fJcBjLYNce
2qHYtewWLhLM/OkVjht6eTHj/wG6r11dx1SpDh0xaWpLXtjontMSfGdvpPRPit0Qc/YOTvA3y0hF
ThGeFWPzbPXdWXe7297JPGIa7qoufDNz5o24wkhkGLJXG5s8yNFSerRiCG8QpHnOHBt0ACDBFwwb
Gm1gRDNuCZQ4c0ruBfOMo8tsucyvSRNtGAfEKrUqTpf+2eooKM+ZM25A69xkydhuahvQnypQEhl5
+FBa2d+qG5tN3mWDX7s9IZD4CJtIPUrV/WMbDCKnCBh2EcqT0TLKrvrgre847+Ze31nwue1WXgyq
d8BQUh9ynaVkdD/rADoooigous+gBVEwhZTQDGqHjTTYyTa7kSSTmQu6lvu9brt4+B1nI5Mh9/P7
Ngf7JFNF3ekGGIa2if8Q5d4FwOu5wTGSvHO/1LHvzxp8MWZj5sEJugdFTJA03f5NdMDDJyVG0NK/
Na27CyWU0JaWheamrp9RImhoaGRo3f1CVTh5GITVIvHqkIpAr6o5Fev0kM/SOZIb+WzH8Hi4g/ey
+tI6xsbTwOlZgsxJ4rNQSoLjBtCIqBXCOv6jcfnxMRwhVyKWZ47rcxiX3+SGRhuh9bSRjMegdcgf
KT40gHTO3GB80Aj6CmKHyM3i0of1yWKwGHbFtXRpErrRBnrVBU/QE2PtJ4eGhWeGSwyEPn5OJjOA
1JHjteNyq7EmP3X6JTiQu7lFLlTSgkatn1O95uwYPKuZ1RtT5iOD8SzdCIcxmJUh1gjjb0k9uzuZ
5QK9MkcwbuPwaJbDVtPNkYEVWRixDa7B6m+VYayOsZLeGiEDcmJmC0T4e4PKVF3PAwPaSO7xXRut
lfsUhB6tKPwAWQUONUWMF2k1ZwAHjfJN0e89LtNjYBlkRkYd3cnrvIJOBrVebDL0tIfZDBu/BXTp
DomXzOal6V3Up/1fU7kiPfkck7VaUISG44ioLq22uBNvEynETi3qV7gJV30xA3EuF+ryWy3Ioh5d
Df99GT1WwmYkhLjJoUiwqdWQcWcZQ49EZF44e9RIJomP9uAlFn4da8LoYb4nPWRHOUzEsFv6ThjT
g65a5zrhDIzYw6kgJ4Iu5F/TDqSfdUCE822kWfvYGt/m8Qq5zGOG1HRD3Ee9zTX2E+ng15grkInM
zNct7EfdtJTgzWcF4N4iWvMAgrzo7UnRdhY5RhvXVO5FKXYSZu1ykSo3oE1xN01IpPcLNI5Aj5QL
m2KcIAK+ysj40C1l2gW6hH+MKxRQIdPTLCOSghGh6XL0lwruAAYmpCFGWFIY43dxBPYoNb4Nqys2
1ki53wSExHWTEqIJNVBX72JH1YHF2X5KcOlGcTlKbFN/p+Dyl1jk6iRTutQ6jfqJBKJU1/7UJihP
pDF4Ig3NV9PSXN6wjakR+7pOI99J98IENauN48HWpMM4IKk86HEtQJTuJdFqCNPdSYk52spGbNqs
ekyyAoeRdQXv0p9Lxs9D5xLUS5FiY2XRfiBEHBjnfG2V1kslvibN/azyOfFRqJFH2vZ3djG82u3w
CSD0ME+TZ+naWznGJgDkAeou9opgbEyQI0Ph0QdRK3EvU/uubx2MF0l+kU5PA6VWaVy7r4nZEVKf
Gw9B96cXKvRt0KAEgxGko9qBP0bFJTPFWWgWp27YEdNEH6NR7ZuKWYcsi8GPYvWWDJFHXRJ26fbF
LoymP1FgSkR+9h0NFTJZkgAM8/ziuH8cS0EUoi94vbwbva5LGGAzwIRIF/qJXvoTYFriWTey6ek3
RHulKi5F9ggJz6XRGRw4Jr2mioztmGjMxKTGS/W42Cq6ZXjOVRvC4aToh1aBuG+3R2NS2NuhVl+U
LKPV0uv7YASjNwZk3GWQzWq790LZfUYE3U+mcWR80RYZA4zBJmOrJXq6Hm7U9MhI2gQknBE+Fbue
VkqLryHiIHMVL0B0W9SG5jlO8jXZ0UtEn3Ka+txTJLi/xNWnoz09lyLOtoG+zwSN6AJrKbbScGsR
7VKK/iUtwqVCzcw/SPivuVbjcUOgV9JoVFqJoVP2Cb7QyUofx5G7t0lQ964aGHJIq6NN2NIajsh9
dm0XLPJXFRB7kUbVdRdGO4NskJ07jacq1T8yBQ9ulABzXxBCdfeJAumRZni5U9CkbGrO+K2r2MwN
XU6lYWivi2nnZhC+J8rt6LdqP0hDgGslTr8ar0FGVytpsfNlAbWQOP4qg+ys2gqc8qQiMCgwaT3F
7SGCmbFBpGRvmlL/GgxIUtmjZtkFQVram60pB3seqZ+4qHeM6qssIZiC4P4CIfPOiHrY1Xp0PUMS
Btibph4hr4AF5psmIpn1duRuyqmIh7B4RwKDplt+E1t5HbikJsdcozSyy3NpP7naeJoa+CKg44iH
N5ob2Yj3gn8WlJO7OHX1vbKkKEfVdM5MFZB7XPQ7VAQflsrYv6qGJ85RZB+o5ZfLobVtwmnP++iA
9yE82+hIUtBjqumKT7DV/glvaLAZ6gC10Jc7PteO8Uxt+8HOe0abKE7NGYUZadSYI05Z6jJN5RIV
GAx4OTdRz1LrrRvkNK+qpb/VGtqpHI0EBds/JTtvUwzGnZKllAyF8SLpW2rhIH0CfRZEihueI1M8
hLN10DIG6CIka4+rEyMA4HnMYR0dJGvdGyiIAQRTsLp1o/Cu+suFN6DzM2CWHCN5lwlmalaDYyYZ
SDoR6kvUkLsw6SWJTsMDXNFsh2brNrHlmbYC3j0luxZZ2PlMAs/DAmSdjHvtPSycd7tvn1qVAzM1
n4izuNetwhch8YMk+wL2Jh92umobzhaMW0i/D62hvvSd+aHYkroyyrbWIJIuUSnGJNz/7Tk2sELI
Y91fpzVoby4AyN4WJrP2GiyTV0cJzzPwQSjZ51S3Zgp37WdVj2TGKU8ZScMbOzIGbygZeKsmSoaA
o4VRTF+ULu5voW5MkV2VQfdRCLwRUT/DmUTu1PT3diZORm61nq70jKkKdPUq3OkxURRfLLG7vatt
cXeTLp+Un1EeHWBRXDVxtFNT8ytyGupUDV1AAlJJSIz3+lRdpxY5oU2dHStJEmqvVlvk3u+p1iIP
1QndNuNtktJ4Tjr0bkEBD9jc8hNOfXRjxwUq4OFcKBrIJksjkDclJcj4E3R4I4Lgey6UB510oNEq
owclfQODWJiz7imhivpq0K8ncGK+0Wmfdt8ddTe+Lwc66/j7vrpg2dlR9jZp8jktsEoToADQquRv
jofrKR0uZYIcLwjfGUK8k5cabexS7sxqeuurxXmnciNXchcF4FyCE9dR1zE2XyqV454uXuQbE6VZ
NdbJdNepJkRvrknIRNoW5zwjIak0/+TOIOigK69zOJzVGjK0W1x0LuHCdvZdWTpePsCtK7ptPMQv
cdYI77s2q0/TyD6CqkJbqZd3OQDGzs65uFgNAUpmB/HuNBfDNiASHlUT9mutOuEkutcVieocMy/2
icM0QBqMiPxMEpWiXl9IjkbE5LMwfJWeKlitEJNHMXiq181jQgBinO7m0D7hj3y3RP2WzfONBN1F
W826cIY8WykANqX33aJEc+mEe71JPHvowy0gURp+8zX2pCtAtFByTWNrQizg/qMRM5l5js7ZJWdV
HohpAIyPznt0etjp/FGV4f4ZbYo3NvWUjcGIjqO4uBjZUy9Sn1zU2ybqXiJJC3w5BOeJ1CiEJeou
tDhQMEZcz1mwpyL+EtjdNZXbmwD2PbMEnGZZrW0JFjplIr/vIv01Hy3BRC9iWItjynEBN4mOG2MR
369SgRCK55bicXVgNnZPVvZL1SWfzH4f8Hl2R0j4RCXPgY+h5cWszk0VvDI8QI8RMUQJKNSfFRo5
jUZ+Sj+Z6dbJ9QMKI8p6yWQwZKjDcz4p59KulGvmms9jTm137u0dMdiFX5rWwJx+dHf5DF1mFll6
KJpLUSo0CPiArZMqn8x7NxMmBxEHzmGcFZyRORRKcq/C0QmvZDwwaQSGQG9f8arEJI14MvdTm2tX
SkYHq8ZiQCfCZqLmRCq+C20/TW59xAAXb5qJWKVRM/I/ytTCgrfTdr8+/VkHXT7hvGyzwLfxZsDW
r3TuVR0Z4nZe7rNoCXQaXxwRw9gmk8Kyx8mr3elY2rjMcS+9WdSRNYHe1DZ65cDfs5s1Bqq9CKj0
waZnavM0Z027l4zQm4F7mGwoQMbdPbHB732XLZYt7j6zMhyFJt29HXzbpGl6U6a9oyHjXtMidUtU
ERJfnL0qPYzU0mBobw3a36BwOGkYYedB8GEkovcoETk+JADhGrCZ1YK/yeKy5NRX8bAM2SLlFNlo
9gL7M3L1T9ki1564CAd9cASuDPecilXn6s9uCsvb3FWTcqmXr4uXDoxhIZ8aANq7zhNIPEiGBWER
c+HJKTnPqvUnr26qRMhNkg33RUj3OXOcY1MJSpr2TapjELedr2Y0YfOH9e1kZnfJ0jpwlZyy4dic
hBoOXtsYnBEu4e7Yxa6IvCj8OqxHevidz+B64LQ2joUUZOSYzN4ORhgJ+BEoO1QLyIBmV2BOU8MG
uhg228SsbppEvoz5kp84JnIfGPn3EM/tpQOeEVLeVk1mykbocoOdDPoDhrF1I/UlnuyLG37rrUFP
tiHizGHCWcVOweUxuc+Hp8CIAQY5zNGi0Ag3mKg3YweeYSxHz3ET5s62OWzoqe6TWNWeU5erNThY
ZreUWMacyCctPome6oslxTVz7AdLzZ/b3Mm2SiNihBbhC9gQ3OmOvsempHoIPbgMLoJDmyQhKocU
qXpvKXtupT7jced/rC/d1lkhjNJM0z35pLxLPxn0wnaqY73PmPPzgVJlIGmuQEUBNUvHneht5nAK
MUpOkTlealka+kD5oGUw/lQDiossK2RVFKzM6itNanAuxXDIJurMWma6R10cu7zrN1NIY6qdKT7Z
dvreU+TjblMqmwLRQ5uV0TFM5DKA1l9NfCwbqpUhBJOxuVXznMaKbn6US+speKupsHhaqjB27c4t
NUtksc1ViOevZzByF1gclUVJsbNXMZvIa4lxzkOjUm3dwgR+PtH2sJYQmr6m4hfP/UC/jAMG2EG6
byLAEwzvNmOT9nc1Ueh+S2LRwtk/UZe/hGbtZT11mxFIhjZQ1mQsVR0TWQPx4I4Q1SLw6j5WL92g
7nLGlJvJxhsdzwSRC/XGrYSxF2pf74A+Huc6sTdWWmwjnQyWOeTmEIaiPQ3U21MHQXuSjk9WgcBU
7R7pmvH/L2akP1Rkg7hNrrKSsjrzVtCziUWaityBVwAMURfxubPpn9YNRfvKGBVsryAeMzffzp3B
zXhoX6DubAtzGX+WeN5meTRTrqRZXD4V1mwcbL1EvSzK6Uq0S0+oQU5DqgYaPjttGNdmxITj1diK
iMNCGQQW65ZCICca0yzLfMqzJvdsrQg8KCoFWk7srFXikcJWwHRaTsmbbOQr0olT2Mga0xNCLDEJ
9dkUyXNnsW8DrbMOSZwiYOK09/PxqbH4i2uTr8RERCUmtLis0ZKxHPlsuiaC4jQ/Q+8cT2F5p1JC
4YgqNgH/lW2UthC824bpHt+tVdOO/BBJ15lRlk2vZ2s5VekloTwIJu6kBuckp/ai2NMsNsC+7Fx5
KSPyWDDBvquW6P7kerCVyfRsDNgppS0f2wATJzKgZl+QLcMlursZ45kXKd+C4B/KOuFHZVi9bzv9
VUgPlcKhq8M6CSfK5lb1BZKZXTQlt1LtFTKlHRwv0iFNo8CIUFdoanUqdDoZIj2hmQVHshlAUONE
wtdfXcTUcbkZC/0Ie6ScGVaYHHOi0r7G0HxX9W85zl/QZMisgP1t1rdza6nAbgLq0ME7PC3eLXRr
p2Y4JmgZAqRpMZVQ91AGeT3QY7YI5kkiuW0j5dVthLPttYYMtTgtL3T+7G02OwTeCXo6tL08VWOk
wzwH1y4jVua1e1g9wgN5kfrcto+JEUxXVqDS22DqIwokOXZY/hdf57EkN5K12Vdp6/XABlqMzT+L
0JEhU5PcwEhmElo4NPD0c+DBqiTZZb2BwRVCIRzu935i2CjIu4MofmyUVN1U7hUFCxaG6vjSDdpu
qlWiwkP13HRkROy+WepBXi+H3tNYKKYT7z44hXXzObVJkRk/9C66uuz22QTzVOy6AagR24F2IAEd
egpr9l0FM/wSYDOiFHhU49e06mvlrSq6z0aAVVfqn5IWbKXZvvUuAf0yJgQPuvKpISiAhZuHlG9u
E/wwnjuf7WGMPsMaQs5XZaashc54GBzcCLI4vlfMEkF8a+SWm8piUQBFWWkdez5nlrmvy/xdNfpv
TaeyYrH7ncbcs511tPsi/QZ2A0NKBE3J97Iz1p3qgU8Uc1eFMeEXK92GqNoCNlwlSrzLVHyaK9+4
itqL74qae9sQq4AveTGWHvBAkuCa8Kx12PT9uXTXBujZlTuYmGi0X8exuPCEjVkFGwuzhC5XFTk4
kHIzxjMTt2HfgQ8b4PipfIshVbFViB911fOXoSD0GhZWxBmBkzQo2ktuQ7lVvhNr778owY7sq4pa
k3nuatJs05B/d5xZdsVka1TVAOs6fhVNnbaBN9WXaD5YRN8ykLR3sspOBQ5FRB7KxObT1rOzjD/s
MuCPYHJ15lL80l3FQ5i/6sZVKZiH/VJ7itso5j5QX2sEJFaarjvLwNi5tm2tzMl7DaLQhNVGTLuo
s35d+Wxksh7eQ7yohkLsxVA/dU45bfXYiNZdlZ4HIGPkjsnOGVUqtvx58Cp22wRp4IFcLZk4lnDM
sdDvEaIgOrw2qro9d6X7kOZ8ofmULrJSq86N15QwSDcuD323RHWlIb2BkNil8keC/IQZm3D41rca
wuAOafm41V4MG2RhWX8pBVotMLhYCmVrr3IuGRmxVTmZ9ZJF69qHKtiRYkUGZ/bO6N/jalz5dtfg
SHiXVO2wQcsb5KJ/9qbgFNjsVdiWbRK9DJe9khCP0fo7DUsBFjnDO1MuelCOe9WM6l60CWEYO3hJ
R/KfJs+lAFHoShl/DFgCx76hnSPL6FZNngUbJcXsQGjuD8cCo5k1L0PT+QsTZeOlM6pLpx6Zn43p
zRzcXWXgfh3/cGxu0ClLv4sB8qzqNKz9FLyJ8jE49Eb5XCWAKRpuLr1+gsNx8CoQPoEfrv2oQqej
1ReOZ36fmSYsxNEfqT3dWPq6c9RBXqfkX9ZdYO89ID93EBOftdk9PCgVsu0FX4BjvtUp5Ep4QwXB
183gu8jWxCkWyOSpdQfrIdQ+7uxivHQG2QPL9D+HVxAozCpLv5/WrQ50v6tOY5ukW2AZ+7HzLziA
QHkhFpFoA1Adh2sG4/ia5dZ7NQ0n02wvrFJRIg4PiU8P7k4FQFC9ScyWu3tenZFHudhxaLKcrTMi
J8ZOWM1eG7A3z4ZHZZy0UwsWSAcHvCmiXVaxxG08411PjHaR2/WrUjQTca6EhwHfmw4TUwB6qtzw
0JBLI+b2VTeb5qjh/xqH7rhRmsZb1VOx9MyQuyW6T5FcWAbM9UW1RTFpD2aSR3mi6hD3yy+pjUuY
PxiYSCvvgdV+TczkW1OFE3e/vu0Fv4sZ4UeIjfrGnuovgUEQMo5nnnxMBs3Aukkv3GBpojpGhIGM
rcXX3FXdBuATM+xd3MTP/P4PzreqrLxVQLyAMC1B/9pTF0rPtsoK3od6eKh1571Mm1d3rB/JQvhL
PVaQvnfww/IQiRI+2wFTm9E75FEVjIBtE0g2Lgbuos0mwZZfJevs+MYB7bNvmt+7S5GDE5uzWXkD
756dWrrCTWffDTaqDnejMW4d/kF5UGwzJm7fVj4ZbfQDvbKcyLMYtoUKrM1/9srincf6K/ZRRKPz
4iLMjebz5GRORzDZ22Vmh6Bx/k1PXLDpw7p1IyB1qllitQDPtJwdZZQRgJ2vvTn6OwlNdx1O3mkA
krbKNTQPgF5HQgXT64V3gzVpizgKT2WhYERpZEcbdlqSi2zbjJa6BjZnsbrol21ub7V+CBAQKwWu
KuJB58KIpvH3T8y7ik1pAIMTw8ZwtuIUDTP8dizj97AQs6xUszdyhc+N0aZpE8VhecsmbLY2G/sX
bQq9A5GN5VBjJ+5akbYenPwpLKur0eLtgPI0byNa9RlYV5doOSRv62QnbIUE6fJlNKr4URnJEZm8
e+Df6PgNJRmrgSTGgGcTyKmtaJRy3ZeXZlK1Q551mz5XgpVIWJSV9a7INdatxISjPOLXG/K1G06n
KGMC8kORr9WyuQtcvNgDFScFEEeap9RrL1WgJ3ef0qFaV13NEqAJrorGor/Pi7eAhJ6I8Zf0AiVa
KaP+1W7ExVSbXeal47rRWO+mTWITDzIgC6VIrfj9tQmMb6V5CAxmTaz/HNJhPzwwDoVpwW3vvHds
T74S/DKF+0IGZTvg7uagG9ErxTIMWEYMgX6BsHIJe/US9S1oD21fBmm20QgP2Jl9HXRvhvKwHC0F
3ogjWNey0l/rIXoCYclyFKUpq+kgauT2OZ+MR9+IH0zmlI3rtNukmrZeqd35PMkhhy7bggQZbpPr
OCYaiQlnHFULXQzGChglJTdgsVOCi6kzouZwt6Mi3I6dtnGahlUJwUYPG4JFqaRHc6je/Lh7S2py
FfG00MRDKtqWPw10P7/4pIf2WzRY721XIMGvrww1Lbfo2ZMvG7ELEeza7fAbIVkS9mVeETxTLkYx
PYWW8xI7w07Vjb0IWaoqjX5EVwe6hwlGp+WBaNVuuzj+0ExlLdSSBwaaD51nbizBE1btv1U5SoDJ
N9MwsVdL9gR1722HSFzaFK+T762qcTK3YaM9e1irCuF9DtsZER+FR6UHSAHQDmOHbDhaGVamhU6A
O3OfVSTbWr+4IGnUgbzqHkVHLKYJIL8Wjn2COIZPnV8+ZBAZFt40HvPWW0WThTESXciYHA0EUEiz
uhvLrR4MK/ta1ViQKaqDfD6ANLV78kzCy4YHrcByH/tGY8FmrZhyyUCjhwAM13xO8NyEboKAmGVU
X3O1XSmgVAVGoEOkX2zNwQZUuzMdwC6TruzmRx55gdcpT6yFGeZw0aH6+MK6F0Z9tqrBXZJrZNuN
F91CEcY1be16nYPp6V2Qj0Nz0FuywQHplEr5jnwDDo7EVhd9hSgkuFTd4aftyZenqca+1NkTgmdu
jLSS59q0bbX2JVMJgSF3NDPQtwpE7tqzWZSwUOxhq8xpQBSjInQm1GAkOMDq16+/CFfbtJV5bB0H
oZMSw8eEOXvZ+05BQLNtTn1pNietiNoTAYiJtF6v7ICP9ItaKYd9VpvlQ2wqyQPb6vlcVhQ1/EcE
iHhs2j7yjn4YaMvKUuvtz2Y6KkO3xq1QXGQVcADyEJb5+TYg7oOYOdwd1tZUlw/EYMQDULHHUkWd
Q1YZuLWehQf31uzIrKd4kW54l+Hq410QQIeN3+vKXo4AZD3cDwIn+vmK8gCnZBdCpiRdzTuSdbVd
N0uQdRa6LH/VpZG71FDpucgeqHKNoFxiAtlW0rMT6gFCsp+7d828v5N15tD1l9uB9QC6OD1JLPrK
Kk3YKFWYR3Kj+vmjOsUh7RyAKpKdZH1ajDhIhdaV/cem1IV/jbHnfBI+YKmi7Js7WbS9Ipmt3KZ1
NMTtk1cF6UEXxA/zoG95WjTuPVYGyxTKTbPMneHUq0y4cuhYefUyAKC3l8U49eItZAZzdbtw4PdH
bAcJlM0vW6VoySXa/nYh1ytfybKYJ/kqfYTz4uS7AQEIuvatyHZsn5WlLEYwTU+9pz9nQuE9qOrF
EFr9KN+uxkhCF5U4ygtZOSA+kXv+RrY2sbUcwfDCokmLe3mwUlFtkoq/EppXYbhs7QItiz5jtpJl
XizaVVgoM2PP7Vk0hSCsSGB9XCOpx4G1f74lIKFvmsaILoTTw03RD+mVdPuMEijLewTnnFURRN1D
giLmqkYx4XGshL30Ydo8sc6qlkFvpy8NkTb+Y1b/Gk6o0zmp5XzKBytfpEpbfDGr8h1fWKiRVf7q
dnH2fShzKIKx8ZZPgNZTt/jRDKweMvInZDOKZaeWTBKTevUHVi+L6khkCvhthqyMacdADXAWZmnT
0XsqtiF5j3eSDgejmcRbWjn3Dmj+b1Eff3bzsPqqsv5npVZ7n3XytIskTsdNVAY4m3iauMcHHiOP
1GG6mf2SZV2QlNAnJ4WFTifEvWzQAs1hQvDLtdWLAlxzRBAoDlJlFcBkDlFwDYa1DYxsJbs388DC
0d11N7jspGUf7JkL4NHkyW7XmCoHr2lDQzh4fm35Yh45v+0gLKChckxe++02r8lX3cqDooLf70Ly
+IUApwbLfDd1s7sjqc0Lxj7ZrhVWjINnGZ74KynrRhniR8QIomWlWc2XLFXOulX2Abnf+8n1wx8i
s74C3PZee1t3cStuoMP2Tkq0xBMHJS+Mg6P37oZNacd/PNPJdxvdp97vPlkFkiyhtYYVwI8xJdN9
7pT258HWi2UQ9NODp0XFxrMzZHOyursDte9uMVj2L7iQ1itDJOoLSMEYpaPwKtTkIZ90/WyUGYIJ
ht2TciDH1yahOHOTkAAKiuScsCXaGmgmnJLETLetQO0kzUlcZUk/nhLLaLZGDlogN0nqt6aWnbR2
1Lco1AQnzdPtLX8K55gkM8B/HI6FVd7lgEm2JXT9nWHF4T2rDJZqmmN/D9I79CHst4b99aJugvFB
do2sSSHa8lfXoav/6GpAX35QsePedo3F7Nomj6Ci4iM2ZdtOlH24lkVimD+LHlj5VT1oJPL8/j7T
azyQY39a69HU38sDRrDO0kARYiOL2txP6yDXBkZp8Unm4nywY0LUiPME+5LZjLBKTJzY1f3qjrz2
24TnHuJSBO+B71+b0kO5BuoRGzx3V+B1smjTwomXBrq/KzA4w9qYev++L1z/nsU6kHskMveKA2+Y
JKex6kfklWRrH/rZGRmxnSwR1VfuoZp5uxhvO5DJjL9dxLR8rJX5q3zUAc2syMra+r79ux+pjJWO
/NxFVpWemyO7Vu2KCoPzIU2blar3ACWIhTQbJTaBkoiKsE+o1xcU6mseSiMcS2VKiE9RdJj2Se7P
lcQb8dMeuy5ce4Rlb53k6NslP0beyjaZcdSg3TtdlBHKvgh62Ptg3vKJsDLOHRGXS5AJgCQI8H0h
TleTVrGKq14iC2FNMGCKlhSf4eTvSP9591EA1cUTRLBlfeZ4jwhqqI/evMAUAiKKErb0z4tDUaK7
ZI3YNvtjLtayvg3Zg/Rt+UrexEH+Z8CjNCZZmFl4t2phrxzkQW+sn2fNiAVoPnRogv9VJXvUDvfE
4mPEH8M6D8pYmik//qj/c6ylu9o+E8m6d4lcYiA1HkJ9/HlQ1fo+avm8kwlKOwsd65MWA/lXy6T8
QqrszTJL+6vi5C+NpjV70zbMravF/DKZgc4GYuovZqGRtIJXkesus12goX5UpdEr1pE4BDOdgYVQ
1rUxHly0rPwxNlZgsZmd8uE8CpG9jyUamW2tfwqsWgW3Wbjsk3vlrn/d6VqHSqdKwnyh9kaw87Oc
DW0DocrFRL70tM+YfSsPKE8Xh1xHtS9yJmAAQ7sRWZm+diqpq1FJtY0CceqL7S+5QLZuX7sqKO80
/J03KrSsfdEG2Ys7jntCgPlXrTcKuEa+f8jCLn7wzeCHfLlJd/kVxVBcnCLrzn5AbH+YB8zvA9wi
maQYRF5uB+YWdcZvwmxBsRr50J5ixD5vB8tFWEBhbyyAJZ6g7njd7RS3b/qBjYZ4Zh7gU5rDQg7T
9IjTrCxfsywtdh+XSg1wuKbSNetWgMUfhmmPSIp3lqU8gfHldEjHy2JcARsBD7rv3frskIFr9jUh
B+BYarQshFK9jh2JzDg3xWdnIlEcDWn9tUizV3AV/Xesjk8ti8H3urPhQOUBTvDFtChccPkLhZ3z
HP/1Aggl2QAkxQ3Mmd+eQcxuIAbPkm6FI9B107VyEWHRvJXFj4YkVTL8hAE2dsSXL9GL0mHH7aSG
6BYWSs/H22ldgqztB7veh0Z7J0u3Kq3oxUrMXB6zD4hONc59NKjKPndhUckidBrnvvezauMEoJCj
uYtsqBRfXaYpUcjbsLmBh953NtLKXQadPF7qWrqs9MC63Abwy5w1LBqsynLu5XWTv19LFmWDfC0V
ahUunC0Zg7LpN8sGBPRDkGT5gz8v+iO1AiXzd51bt80qIfi0kXXy4Bb6tVJd9yj0uDrCJHllR2o9
qZCaUPeyr2XtoNQag+Z2uCGPstFCJn4FCqPcqSUovaYzym3ugDZNGyN4jvzCWZcd0gR6PMBiglyJ
G00H0WzI7KcpBePiFYHyviG75b/nHYtEo2qsp4xrrYGnJsfBMsJVGafQd8jTPxJLXA9c62pYhvU4
VT5hS0dnfwfFjZ0xaumG2cQL2eoY5BnHxvGPJMfR7Yyi9FzWdnV2wIuRwK6ib8LJ7qo8tl4qo3Rg
NASIcUxZ9FoqbN/nDs7vI8lk1oS03fAbaI3bSJuZa1mOtX4ls0O82xHpU5/CD0IXM7qPfR+VJq0p
SFCkzrYfbf0Q87wAjJK15JPj4sg812zHTHXOJt/P2kkS475I8ZOLVMV5GmaxIGRuF0KY7rZu/Wlc
ZLOpQeuM2olEY0rYEI2ruUrVM8Dl8lQemsosMItQftaVwOtPzThiOdybPp5+UMvJMK/BA7YPttGG
j6WNYkSErNpaFuWBDqZjtw+stWcODpI/soM2almxpFEzCcQRe+j3vtea2Lx2wcHO0+rUh322TrK0
edGj+Lv8mTXjR2T14VvMvUoYe8Q1Yh7jIhJ0MOcxqcNuvorN+mUy5sB977+b+W1M7qXaQnezn2OE
DSIkSfMDZCbvoDUjscH5IIu9TjpAxHmwSXhGVNhL0yL7yOaPjrWVQuVkuWqslHa24bH159HE9yTX
WjbAjf5c2u0vpYpSx/7mQfac2z5K87geg9tFzfeG7DK25vnvB/b3zp91TRrhyQtq9WmCCLtuB4zQ
62gwjkWuJ+vIipVXSO4X3OydNyvqrmbdG6/wDnLS2vV/dPWz9iKXqGY4XEsv+tn1j6uak4rteSES
woBf9So3nlW/Kp+C7pdC1H3V5m9DtmjeLy1/jim9st/WlW/DbYCmXzljCp0TyUOMJ+V5VofURBqU
ftlDHpK5KOtKL0Yi0r10iA4Xe0VjuUBCc3CPSLZXd5NBpNkblTu/ig5dy+MuJcN7RzJduZP1slij
/zjvL2n5p2YtG1zm5vkyH80lGhc/x/w5XLgWqS+n/fnSt+Fy5KgFX1qvCg8jT5FrwD9qlw7E2bRM
5Fc/1/KrPGMl+tKQG737qB/8QNu5Bnl4OfT3voBHf/Zt0NhdIFmA6XTTziKaaHRCCsmQTw0jgllu
7wYnR2ThSZ7JQz2SuZB9ZMNtoGyxVQvdlQ7blwjEYPCkoNR+8OaDPPs46Aooro9iHfB4BHIULj7q
5Nkf/UTR+Yc/6hJ7SjZxhl7ZR8M/9fvjerJLXdtMl+6cIfv9DX10lv1kkYWds8zHATKsVudXb9Sz
K8J9nRddZUWghvlVpKMDe9w3VrL9l4Zd0yHl91FbGoazIgdrrORAeUBNOb/Wu2ruKSvqHuSYzdpo
C4Mjw1bmdSIRecIIQSxkEZJTsa0NNJhkUTchkyqwOI+yGNnRisWB/lR6un5NMvNJVvcRKq6NiWFc
PObja62RBGY34uxlq2KpF2wzp3tcsc3HOp9ul/ZSsz30cVuitMQgciHjGsUhdrTz29JSdAULSzHO
PSZKr7qPHcl/vltzfresHMMNOabh9ePdyksmvNusRpNZwN/fSvHzjEfZpikCENNSLn1IeZrIU9ks
6hB+mgewRhZ/6SPLqZp/TrU038nSmIkD0zjEn1RbezFrcciCUXQl0DGsaqLc64IFGoRYpY6uYZgt
fTQMzrcuc7/Jt8hOVKhrybrbFRwjBFot3NnYI7rKocDRgkPt9PcJBhhHhOMPrTK4r6rO+xi9AVKS
511FlzzXc3XuQcOpErLtTZu4r0NjIFrcetFRtjZ2jCnGmLwEGuDqxsRUZ+gV97WCU7bJq3jYyFG6
3hO5bOP47CkpXlHxUb6kq3TqEeFXEoTzS/lxTJ63ypWtLI7J+HnCaRaJq7p8qgN/LV/Sa0idaRNe
122X6i8mpLIkck9NapAQUdVhW4YpCRlZiUO2c4o12wc2aj7Kkqx3oINMq0EB4iCHGLhdnaZpGnFT
Rlrf4tlvEOwvI69cYqtElDEFN+oHbfeIGg72Mf349daqtf5zHxvpKQhpxO6k3hod/EtZrOYLzcnd
uc1zwu6xrzJridSIt/UMa9u0Y3UZcmj4rExA4FcKf1UVrczWsIO38L4Nu+INt6YM+GAwewuYkHCn
xoX/38fPll1/8wwlf0t8HVSMLT4ZuiXWDWKFRwKX9qmcNIHbked8iRWxkl2FS/pP71X3YUpxgRvV
qN1ZVtU/TKXXLeTr2XAX084WfEAQjIoYWCUqiXWo4Vqui8h2X8ETnGTXJtY/d64KNVG3Nd4UASH5
GQq/F0uHjd5fnyFhk3f7DEXGYk9+hgoy0XOUi2+geruNLxJzk6rJtAMzkK109D6eP4qaFxjPZlP/
bJ1+L6qJLnbkkrINJGjSJ4YSv6g4oq/UUa3OYOT7vdCSeod6MnKiSpSuHOT0Po1j9woy2vzh1oc6
Vab3RjBHIDwewzNn9OT51bkm9Fm06DD0Rv61z0S4LdkI6Sf2GVkDNzMsMA42m+WtLEQ/Qo7A2Nlv
MvucasbaH5ToSNbIXaaEYteyXrg6UCB4zvnRsIp10fRYQQQtIwwvQvzcG9zbBfq94Zj4ZGmzYZ7j
qEfTBAo6l0QcTGeUkcZbY1eF2rqqOgQJ5gbZRbZ6nV4cyCWgjh+Tn0IIbJNWgXUyCYOe7Pkgi2Ha
2ywYEXSaG2W97KFlpI/I+TgIUecxzPe5uS8wMQqtbBNia7OUIusQXZ9LBPwfowC8ZK0Bs5Bi585U
P9uemzySTQ9v9WXqLFtNr78gtgHZvHtDcZxJDfTLfVCa/i5AOWjrhmn+mPTkOxpF7d6MXl2i99x+
VRFtWqHiqJ1RSsXTrE2jzSCU+qVSteegSnoUdbC+GnPv1YoxSYk1Jzm2pejx9jBG1PjH4MomBy52
HtzDKifzEqkzlFIHsmgV92Mc2bOYWHsCfXmw9Ma+N+ZDZSbVXp9mRKbs39Z1tFEb9oyyWQ7rQgD4
Y9RmW1mUDWpUvSNLb92NyAERFQRA5dRFdoGzad+nwq8vbqcsP66BoIxyl8fj91v/2nDEtpng8ckB
8rptGw2rJA19WBZcRNZpTT5gWR1l+9s7KXx7k0clAAgVwxsvsF5d9pGH3iPvL4v1OIZrxGnUnSw6
SfHckOm6wp/yHyGlb+qmtV7LMYCz5j1oQ2yeyGAgrR+oP0Beqdu4KtlHyTp5iKK8PkKzgqlMX3Uq
jI0/VeW+6fLPwH9hm3u+vtJUN37ox9y6mvq3lugGXBmsJ/Yol8FynRuLqkgeVDNSVyoJorWsuzX4
5Wdj1LWDLKGeaF29/JvsLmsiS1P3rGt/vU6cFipAiEZZV07XwR1t6s8BtKnbNdiXgNAW02f4Lu6y
Yhm4jcn2y7kmQt718aPk+7eSHqr684CwxUdb91vp73FyAvu7pxxH6ql/1HvS0/Pk9nfP2+vNbbPG
zj+M84YAwGPQ74N+TE6QGZOTlfgPbTZ2OxRYktNHvTy71YmBnFkPmIHuH9V5xSy+kOV66r6nAVj8
sitOfmYVJ3kmD7UYkVHR03bhamo03PrEPa6Rt1PTiXaFGuDYPg9GBK48OU7wV8euVsa1Fs9SfXOz
PMgX4CHfLf79r//9//7v9+H/BO/FtUjHoMj/BTnxWiCfVf/Pv23j3/8qb9X7t//5twOY0bM909UN
VYUzamk27d+/PkR5QG/tf+VqE/rxUHrf1Vi37C+DP0BPmHdq3aoSjfpsAeN+HuGbcS73dkTlvOGi
2wnEcJAWn5VuctxFNi+ZYZQ9ecQb78J5qazMi91c7zoeHKBpZZ08uJmA8dKgH9LEriAr10CC3ipR
77EEwQ0g3QRxYp6ryTJuh2zSziaTKt5Gf9UjlWSegeSXW0UL2sVHX9lAEg5DzCJCK7mMiM1a+U7k
bn+y8mw4ybOxL5JxMbcimZKzQANwGuaNevJ1bd9EbXFfRmBofXP8peTl6t4KvXHz338Dz/3zN3Bs
TeWHcExXg4Jkmr//Bq2bu6ySgvydnX6PfslQnG09Q2lGOD/PLOQVIJvld7K+mXt8dOsL5DrrHJnE
v+vDuoXFisblXWhO1ZHAB1zNhO9DFj8OWelVx8weWzBrvgnUNXT0nz1Ly37vBAsAEZTeHk0lY925
zfS1aRZjTeR4wplko2Z6u28z032yfO0q29mel8SW9RKmoW+fK+R3l3XnTl/9OnkaCMk+cdP+ccGU
VPmD6hkA4ZZDiq7mZA3XznHCY9uXJ1lCxG68/qzvrlgLD2w86XWrMlAnBIphrHzzoxvDGzO/DdcV
s1pNPER3RQwiIUTeAln1aHhQffE0DpqGzVhHvMRt5s8TKJ8cZz22lvpZRZF+B6DFvhXtETlueJaP
hotDTVRYGT6djP6nq87DKwO+/n+/XSzvP24X07Bt0/Usw3V0w51vp1/+spE1gvcMIuetwsH3JO+I
vlXTM8JAI450i497R1aL9a364+74WR1XHhqTovZPCtnxVWaq1hrEbR9C96Q8+LYF7ljFT+WjXLbV
d5FWLf5D4YuA13GJgFC8qPpLmjTtswG77iEB9C9r3baJT5oPF1UWU42U3WAouCrMYyxIKusgrStU
HlrrBVBOupycPD3I1rxIfrn+UP5yfcVQ931bwcj1NRxvfSYPZrPuRMLkv3/ToHx++6pNx3Bsmy/T
1i1d1U3X+GN2JBON0hoZ5pfSSIA0W0FzcXtl0Y/KcJJpPVklz/6uT5HkQpbJNTcFotqzCjLr5PkM
8fb21TQnHiAp1kgtURPb8A9hJ+5DuDZbWfqo1xGvvPWQdTFZclDYpbHre5OFCqJmi6hKce6dDw6I
O8LoU703Omt4EMIurzBylrJRVpFb7jadgqStLMoGU/ce7arVj7LKcfruWOMDJkvyMPhaCW0/Vjek
mr11rPvBhjWpsy2IHMMyKI3Xwp112FRCEhZz8usA21pxs/E56nBsFTH53i4Aq0R6i72kiXMKWFvH
Xd12mR9byqgptqZZHYIWEQ4rC0BSJiVpVICeIHRTGAXxjL0ffFw3SejTyZk7kSmoL3lpf9MM32Zt
VhIQ64IWgwh5qs5+DpU8beba26msRS4GqAjGurKkDOoZnbartJX5xXTmo4zmzsSu+ShrCh94uuwm
iw3OWAeI5ZANAIWgT+EqLyibfjFJMlxkqW0uuKy4z/B0snvVCS+YFCg4Z4XDQWW5BnyrVV60sY22
0FrWda/Z3YNgM/AwgUO+r/kV8AuyHnFAth5FiD8otBlxkHXM4duiycatl+puCct47A6Kr7SHP8s+
nty3FrsrvHIRJPY59JK1juQxFuOK6y5CcNN3oV8+ywe1fKjLMzNsAXkWeJgkY0m/wKt/6WcVRP4h
HE5bZIDMi8YjdWlXjb425qI8qA05qNws7wvSLncf9U2HL0YF9l5WQYKEhRYLNNFUBGu6B3XyzUNS
V+FFHtCeSs7ueP2oqRTtZ5trhi9Fq0+4nNP9o96J3HClkT/HNJoGj1vp4DIvQb2IHwbEJlI0wq6y
VGLodgyS6FmW5CFLPbGBpwaRRffbZGmW4ALbEh550oWnvBrfavROn1GMc2VJrhpiZfqlFP5VqtHt
fsb/+pe2zsfbkiVWtrJGFZ590w/TXVigHLpIph7dgj4Fk5gERbpwLLeEH9VbCGHOp7/U2k4LAQ2C
XLLNkI+Bhd/pe1eQFEYKAl0yJKW2Qhn9c9tnEyYZXvAAjT9amXnYPOcWC02/r+LPQxe9x64Sf7dy
jbt5gMAFzwdR12hE4Q/mqJMEGcCeFMFRobjf7LD+gZCV+yn3CtQtSy17LnhMr3yYO+v/PhMb2u/r
VKZeA/UdfZ6NmYUBLam/P/QS2w/zXtTOMyLO6kKuRPuyJW8NCeJOLlIHBZ0MwlHpnVy/ytYsqn+2
qhqCWLL1Y6xsRRFqD+u/vP+n8R8DQr0JiFJU+njIBVKTeQOHNHPMgPgYUHZ5Zre4NaHq2mG6LgYN
1EDsgfHTo3qpRG3/XJJfXCLw3T+bMSpo7bhSFP1imlH5OrnRdIcZqQr1kKKPwvbaDQDwy6IdOC1o
10acpkYrXi2rWAKVBZ5kkb8MmtDeGW6NjXWn289Qoh+Mscq+jw1GfW4T1Y+IT1q7OoDzFjSx8wxJ
4yFS7GYXWKG5gzl9p5LB/2wp6ED+f9bOa7ltZGvbV4Qq5HAqUsxRWT5BWbaMnDOu/n/Q1JgazZ7Z
s+v/DoxCR1A0AXSv9Qb2Bcpe15DBhXtt3DqZ2T4Rs32yKtX8+btrMjlIiq6wFZVLVxvtkqzLpblR
q9Zemw6A/YkkIlAIFz9rQNBRl5D13TfICe9VNUzo19lvajLemdyXb5B43y2/N18BaZGxSNzx2WU9
OctNs31EsAC+nqM293EIA7Noyv4sS9A+UeTUj2lKFKyzSv9A7kle9o1e78xOt1aq1Dsbxya/qkkZ
PiZdJ+OqiOPOYKJ36wRZsGz63DrA25cIYgzjCdUzYsUZrlVpmMWgNe36oSKgPQOm0T3xINMgZPTK
S2AhwFXlnQQwZ3zhLyl/8Dveg0Gw3o0Ox5gm8zcey+pV0fHntKQkj0M2FOc0L95g6Cm4xegyVHil
2AAgmILsHdEv6pO+ttC8TbpFD8rh1feMFdRWH+TnERe5iP3+EK6IF41nbFlAYVVt9EMvCK4ghP4+
TFuqxmxy0uWxt1AJ2m+h6Xt72zOSW6xkPJyGzafOGZt3KQoXTQPj2MxCdTXgG4fiTdTcJZmrLbRG
brdWOEQ8E70cHLOfo2fHAzqG3PdmFONCyYmKIDOGBhqAbKLvknU5iCJUNvCvpTEZs8DBWovmLx2d
aRzQynQbBVs5CYlzi252UCO7KmfxWpUwgO47NiLuJP3RINEM68ROHrBigcUt6em75r92oz/+SHkr
s/VI5bNajOkK6Ja90iVPPUkoqUxSTsVb5ZUEUhmT2vavRpWzxzzRo0XD721raHm3l5TUmsMV7eeZ
W8q8G8MEtEZ/L5h/nVh9iLqyGe8F/0+bViDicOk7Kvc4E02LlGm9EgfVZfxlqOj3u06U2LaDNevb
+CXRyM2bgW3MLVnzHpq2qA51AuVUCv0HUWUa9aaKlOGIT4P/YDsl7w1UEpeiMTTsZKOHyCWIIjTT
4j5D2eP36ApMOGSIgxaP9dGspRp9DtwX0AZ6AawU416Dhkhr98OLB5/yplWd6ljgaXCvNt6nbs3Q
gvRznrXIGlY5ofveGNhiTofKVXOCz4XNpjIa+G9jbz0fTFM7uUqGlF2wkQ0XXpuogtX7TZOdemP4
iX4SVTg5QwdE0QjaNoNYZeTbf36RENf485Le1g2baAexDIObUSG29ecXSaGlyZiFKUK+ta8VxFC1
Id90o700G0M9F9Ouf0S607Hrj9LUdi1NbaJnPb3N+z/1/Os40ZN0sPb4+wq/xwWRVC67Mh1vPPIh
uCL+cTCdnVy1xr4u89ScD3E+LCVCcYRJpnJlxizyhzIYn2w7kecArYGRGu4eAm14xy2M5FLprkRJ
HPQKFQceBeXMGuPoTtS1td3ANbEH8M1oJ5uWjR1S4xytIXA3gRaetTAFbSYFVTtvvBGlqjR0jqKL
YgBEgkMJttOpboHeqZhfsCol/YbbdyThymKlxr0PrmrLKiFCblF9K8cufggU+x0MhP9YKoh1DZDF
NoobGQe49v5cjb1qnWedgzK1t7a02rhD+iW/j/J0GSVm9mymXbgzGnxzRBHcs8ojCXGesk/z52FU
gxmGqmaWNwcpTvkVksCbj0qlE83n4MYBZ52RIS6K1Rc1cSXBXSAAdtunfr/3srLfizNxGMbxu6HC
ZR8iUGqeEdiPTa7eCQPWpDUnR9+wvMfA3VyROePN+tceMUq8iMYqgIC6HPAtLjpb9ubJPkRr5hZt
yOSJ99dPAUtR1dembqoTqFpLX7kWCtGqnhsQU2Lj1MWZsgnLwEIkoTJeZEi0PGCSH4oEIkn04G+R
N80AOsoyrQqNK+hFfhKxDM/z4aVja07qwTK2ah4EL4M2CyS727pijeL6jbfDXnHXy16BnDPY+Fqq
Jk1nVECjoVN/eYp+6GQreisRcEPy33GfbXi+Mxan0cPQBsrc5Y85xYFTL1JHavfc0MOqr2V1M+BR
vXV7I1tlNthIELjxIiy94Mx/ZDNvtQEkspeY1YKl97jXimGcZ2qmrT1ZGl4Qjp5Zee88Nq5b7ntS
fyicU6+7iPFqfk+36dnVF5B2f3eTowLy4PQQI4vBbDWafaJbFCENHTm/eJ1HzzpfoaKN5asXd/Ft
bNqEikLcl2Mlcmde3KhvaIHFnmz+CGQ06kdsSo6m56ibqi4DPqxaPOMDeUjMyPyRxPF7KnXlg1UU
+X9b9xp/fVw5iqarChLySMUo+pfHVd1HioVA8PAoG4kDaurJ1hqevSksOqOdTErjqHhNgjC/MaW6
ObYosp17VXkW9dEYwdtCgzEvkevL+2gt9iCiGFTG56JoNbN6WwT52RnteOcqQbfwyz6/iwmPznpi
JK9aMoK5zWGMOfY6N6ziV2Xm36E62s+SrQAK6JRkDbP9V11X8laSq3SeNwh8+VZ6V+mOel9O9T7B
Yuj/2vCtRWwUMlonk8kRW3lwCRilIrgyQ+6tOoo9P1L1/T6AQbw2sa6tQQ7I8DgNLVwqJWIec3yw
yiVvLG6cbOCBWLst7lkpYWF8PLudKLsQiXZebzSL2kV660uD6PKlroaUe5vYPYkd84Q0WXUuU708
N+g6EFY0T1LYVmcf6usuQ6V0nsuqvLfxzbm15GkjJMuTm2TQ/6yxow5AYP6y7OIudG3pJQFpMIvC
UjmN1gTiQ7tqcx0OxvFjOF/cZbhpePqvEqLMqA3eEeGmbmUF+L2ifAEoA23xl7IMIDZaZrKUcHd/
8S3ztXFx5QoKHFAdzLRE9eCk9iqOMDEVg9KBnZ+ulu4OBfj6OchWuuYmLw7I8O1g+iUCKRR7abiX
xvwo8pFp6R6s0CgePOR5tp0Cn17Ue6l3dJWqeNDQf08d+L3QJBd6XbPqZvG+q4bu42BpLcBYUYZD
393qWaldip9aGhsHmBxbiXnaVaQd1SQ+O/CWbrsGz1nTmWTHcVXFPxnlGpxck02CS8tW475caWHT
7P0SkofstZDKQjRrhyTs75CccWe5nVaPCBy5N0RtmxfZR4glQVLpu+pWd7UPEbrMq8WAyDmUPvKo
hof4qja4N03kIYaL5vcWYar6R+MF91o7puEv1CFZpE4Z9b6KNpBworM8lTI7QLvAjM6iLaEk2rQp
efW7TRMJsb+Mc6LSn7ddqmL5ChAVuUJYURnBa32CqU7ZnE2W+9ivCgwrgtRgh+O8dm/4JTb3ttyQ
+PXdLHgl5EE8GJ/NQ+zE2kbWQAkkoWrd2yVJ3IkE9o6+Nnc7wWQFPbVRTaU7WwHFg2ZPsOk91z54
BcvMQo2H16zwtoET1/tKjrSlRZTuhvCo9wvWQDLZJ2P68ZpFtfLsDnk+bxHLOWpWPqxGTc3Xmgs0
M5JipARCss6xXylbrVSCPXy5+FbGk+IZ31IIO3ymcWgg5uj+9yGyFHZ/g4/hQc+TpQA77JWtdrb8
CF1ahJLfrO4b1lodLJ3p0E3iqHhG9/tcQz8/QvCnm0qiVdSLM10Z+pvaAAcuD4Z5arv6tcyd/qUF
Sb+wUp3AolcOL7Wiz+VGch6GuEMLyM6CmVzrwUuTYb+g8dtYiaIzlkDMve6OPFYNFSW6x6894EbS
4lVSA/sQvQjWEdmU/B+p0TUHnVTWIsoRs8qndZs5Lc1G5LyA/gUqWWXqxAHduTkat91RlKCaQL9D
BtjOIE7FUW9sUs9ylnpe8TiQ4YsB9moegGaZNzB9u2+1l59DfhoeZOdbaEmZf4Po6nbQWu+tHhX8
Cr1Af5THw2UxgJ8HD+cnF63Q57xWxlWTpChYTEXHQcZLQm9we2nlz+pSzzz88/r8Sz5St4EnawSA
cXa2FEdWrS8RdwWJE3MwC+kBZBwCsS5GZkMxtke5S6JN1ZWTg5efPbj40PHsSqyfOZ5+Xs0dfO07
GGSlBshchUF3wHBwzP34Js8089o9kbEuFlPHEqo0l77T1AaKjrg21uoMdwArho2OEGscx9uaCO87
6e9N32TRt7pq9RkQ+/QEtkFdZew3VujUAuyzp/AnYo/fkiHcEvu+DEIwOCL6acp4X/mXPHVuJMED
VMUbkd/2O0jFEU6pIqMt2n6XkNP+2jaNq53K+i/ZJU3kNK4ZYfE/oGsGrytT458uf8lGEqpxdTPv
rQdNlaw5jmYDXq6aDHaedx/AcS9ul5mSPYo6cYgNxID8MVp2BcLeZSNV27jmGXAjTuupfG0RZ6JO
tIqiOIyDPfMSo1/I5rhXyX5t8yQ1t1oGAXIuyoiepPD8p6auM5A5HGvca2rutbXeTOY7WWvfw+Rm
GWq3zVaRCmuH1gESUaaiPwYJGq/TTuk9yZGDzIyfYlAiBQyy0DtGieJjEB7q3LS+rT1acc7iPz6q
KND8bLru1lYr7qECM10gFOl7gESiBX/vBZVqSACabNwB5zNusygw9zXU7dWYR/I6kiN/bwwGiaER
epDj608+Rm23MZpVOyJ22K9NoRgpGbuHNMHQQcYM/B1BpbDW+flkhHdJziA0gv7vLZ5GH4MIjweX
QWxmi9+DBiVz360SqdwS2OajX4bA8KdB0/7qciVXlboH2TXJlthBvGx15NgUc0SyPsFIte0CSHCd
EthLOG6SpBzG2vuuGLay67Qo3Ix56LAoJhRZuax5q773ViJQWQCeuDGKwbkEKhP8Waad6mOO10cn
RzKqKgqy5e2vKm6Hb+B/+kVJ2GVlG6E1VRdamJ08PXpBrs5l41aUa0XXn/mCCbqJurTuEQdK4gUx
+XAnqq71eqWqsybpytt0uIsaeFutHZPVvmS4RdpbZLwjr81XUbrjSWa37Onk+xQdcAwmXGOnTAB2
y2zxjrFTE7MrsBCidWhkY1c6917ZV2s1ibTnaHQWZO7MexkT5HPpd/ex2pMRgw28UsDHzqVR1W6l
pg8WWV6mq47A/Fzc3Yo9pCtn4KsWRdGamFDMlGFp5PUvY9q24aFOhl0KTaooSqGyLyCO3rnZT22w
JOL62GLAbVwEllyw/UcLUhMLYr1V2zkBa5Y7CHvfduiik0TxH8VSjc2nNx8q39/loZ/cG2P4uR6J
6l2fGsn91N/AhfxVV3fxoNn7pJbTx6jBBVB8mCDJ1+wI7HmntfKK/x++88SHh1fXgEkjP3uUasTL
p75D2uTrhJjxrM2D9l6DU77MbS1ciIShGyX810Y6xiN8W89peMplZZjSvQ9tjmbBqjKgnDWegeUU
xqybxG0kbMpqdp1hXbwYdXTyprBnG+YbE+Wi1y7qUV9h3XYscNJbo5lSLQPP0VG5ilGsyqXxZ43Z
QVT9Sl3ZeE2zO+LCqP/9PoGV96XmcxOIlhTi2Kc+aVFbr+iYPok0BHDsKWME7lEkGtKKBJIaIN9c
af7wVBfZ8Gajyj2wf3f5b5wBuKsPMbKvuwYY822M/vlrk5SgmFFZTrIGVysFsHbMQmrN/zj4Q4Ay
j0ndPogeWBOxiQ3ixzpH9AsoSYC8eFPcNSyVb0QPS5ahH7fDPuepNsemqjqW06GTzQ4XuUSZR2bI
9iszqqM46yxTQ1nSCh+TPjhoalycxAsKEwHiACSWxW92aruWYGd9Kv0ehyJw+19eUA7c3K8hPNMy
DY10kELeTnGsqf0TAEIzJPC8cj88jET2QTf7pJwqdPSCpPdmjqO3cwD25rbOzay8acUxGSo0kaZa
XY0DAtIuWXyg9osmdY0NZi3FXCF+sS1Q/LpJffkhsiKUJnlMLSHihAvTxQVc5PkFAzgcveqIUQyS
oTnoBnmstibP2idAPk+pHaFgMpVkb+JQhg8RFNGTYqbuhic5CoupZbwOQJOtxEjOuVNJh2hs4Uka
YMAHR0ICK+rPft1Wb4nf/DRQHnstib1hT9IOzyESTlhdxKdo8LpDhnYsDCo7O5SO5a5CpavWJTtf
VKQlECtFe9+r8riLA7zDRhwzhiJVZyG+IgvTIduQ8/b76aCWqZEwXUVKiIWMW78NiPXdJXoCZ1j3
IGIrTvld4dZP1dx61gcd7WfdTJdmkTdn38z3sTuor3GC/M6UeJJrICQArPyTFRbnTvLDdd8H5tZN
DeNy4IXq5d+RDGFd6vFSzbKg/dWpvIHJ3ASF8+IDgb6tNbncwvmtj+TMeLk2wXALbxR/4cjVjyWP
KhAghb3A8YSkhO34CFk0kXVnu0hgKM34XfGQn80mj0PXQtz7ZhwWmWw/I6DZvtl2kN0UXVndhmMT
LmHiKTMeB92zY0I1KXW//eEZw7L0CuysG+2hTXXnl9FKZ7bbq5rs/XywHOxuIpK2tYL0S+LzstRr
Z5sh9rUybShG2HfcKlDFxhifCBmCBfo1SNy1gWYuMrdhm57WRzW3ibWlQ/DWRN3JJhv7TiqKuI7l
zJCPw0gHxbMNsPaN0xr+gQ4JutdZ62O7MLabaMDeebKAFoeiQGhKirS7dqqKJKlE7BCOneDqdYLi
1+UvvZ2f8LHNH9qsfFBKJz4CTJMfM0l5yjzFOqhhXu0Hozx1oZ7ucsQi2fa9h3KT7uTAu0M2eFh7
VoIxehlk+k4idu3cjniQvXYmsWbM18qFKEqDebRztpSm2naHxsT328Mc8FWXwsklpPG3qtPslbqx
12BGlJ2bOvLOdzgrfO1nlPveErzlR71ojAh0EteZuoiy41ffJAs9yNYdHkmipMciDh9ZmVSHAWrp
jAWVskFitn2SbR7bphwnSyIpP3n/dufEbrV931srI4YNNQP7RNBP98+iEW+Z7tz2lrXJx+iN3CM9
OsUY1k4QIZkpyoGKJxxczRiFOWRRc4LSTyxhmlvNcvKlKJqaiZyIozTr1BvzBYyIYdbVlZSRotPS
7eUUkDrbKtZg+CNOtTjr3sW2Ks185AE639mk1XAqhtA42km9ZLeKu5j2Ezs51nxh/dbpRnsaa4xD
Ib2UizJ4HUvuw5Cd0dCE1a9Ov4dA3z1Wke/sCndE4hNdy3kf4X7ThDzeA6lxV3IXJDc5t/MJS6L8
lE5nlq6cEl4AW1ElGlv0KJcdjPaZKAKbSg6SUr6B+tpmFYzeMpLbdVfhTyKKVuCN+8GOvodSaj4E
zdDdJYjqxVMpz7BvDLwW2QW5l5Dn5pBZ6cdZHGk4H/rm92vVtdu1r6PlBQkRrv57pIXdwRDEvxBU
sTd9UYVru3GdLTHOZBXoirfvgqBa+qUWHcg2or6ba8VxtEsLbQAZFlTnnRze1KssyZJtao/1xuf2
XzVBZu+0bMA9BLTGsS9qNMGAidwhX4gEkN7JD3l8RiYOWII9JkiuhOGq1ctyHXpOfQTbjhqeE5ev
qpvuZby43xHeXjdKWn0LS4xgTEtLEJ9jzQO6Sl61OYATfMnjW4VI61oxma0zpOmVAT/ERkXyOyjc
W1UuzXc7T+4V1hSzisjjqcMPukOE/5eulQefZ+Grh8XPrPOj7IRlQrMqh/pgcystI9XulvgxDifZ
solFmL76LBsVFktJ+Cs19zJKKmiv+ObJJCf9avnIkBetUt2NSIEsCqTIdjai6PiFQNXwpOqErlOD
SyrZggKJcTQZ43cZSQ4E11ijmIg4LVq0CLfjqBl7nLaUue90youOuAoxE5ucpqPwyF5UMgyawDdG
pB/kYkMs07pLq+5dAZ7zhuRFwg66Ms9J1YRbLUDOyk7a4ZA404bGMN5CBHMeHIi5K7x9m6XpsWRS
guHcDKn3wwE/h1BqMtwNCdyWOC5R9k3b5plwBkkUegTTwtousuSsdqjeNn21ki0vXlsj8hzKCMua
/8toOci1eXR0uC5BV3iQbcE3DmqAZlreQYYNHPfB0PXqZMFNjfIQDgzqYcWUGu7reB+MhbokyVzf
CvAXaqXZ3OyCYi2gYU04oTdA1B5Ea9VA8rIM/UGW2xTQKobOOVLZRtnGM01vu3XT4GQ62kr66sTW
O5mZ/lQ4oX7KNP9nMD1zDRxo8lbCXFglWAvF01y3QTss+zZK7zy1cwhuNtUP00FNF1mNd/yQ3gs5
sB4LWR/R4Ile7QEnkmxyu0+mw6DAJ1VDfqgIS6oSGxF0ZcbSym99t3ROoqPjmIhuhLpDOPKPulxC
nrI0eLBMs4husdGbJ/sy92Wy2FSWHmiHthuf0SjB8zfLU3CqBA0JlXkLKNbxzgmdb1akOftAY8ft
V/ejhnOoOqq7sXK2elK6G8uxlX2eR9psxP4PbErdr5y4UhHnj4djPh2CVTok6YLtcrDK2TbMgZqr
zyaKh1rZ97/I4Y1Qz1mosP8uJajHVe1ktx0Bch6XsTfi8cCDWpeMc89zZCUPUjiPC1N5NEPPWrkR
Th385LlflfgFUE08H+2KBZeMf9DogipJNMNahLjGzTuMumGvD3gGF03T3pC2uzdQBliJuutBqew/
ulS2ShwOtRzUZStEt6vq2a66ClcSPXhqSyyi28TQTpHjs1UFLgGPYBlq47jrtTYFABR7q04tOuyC
0KIrNfaDRLTuE3JRNwViEWtRh7GEedOOKPQAEjyhN2y9k6+aI5tfu55952mskgNV/i5L0gDgPBs3
usRCEOExnu7DFKwopI6FYPQC9TJ+7WRfBWcAmBBFEptoub+RLbXdNqNmzqLeLm9NTAsMPyBp6SUY
PuQ9/ul44bJ5kyUEf0dkGH3HvRus7s4zvb1jmJ4/G0OJkEvULNE7y87E37Iza2mUCZVamo8mqyav
9spHJHLDPbZ+LPLiunyM8sw+OJH+wO8HCYlhhlZ1erIbLzpaDeGfIT21oZ1cDgVbunnRkjIepl6i
IQRAfajzH6Jg+r58m1ldNMk1jKfIc/EjUOp+2fjaeLrUyYa5VGMbmMbURTSwW9CPhrQTNXmHQJRs
4DdTSw3ACscqdg0R/ctZrOXRbdaSm4UwUU2ya/S5nPIk4ncVy+0i5k24Lw3MLdCMRbtKcdy9OPAz
cNZNbR0RMRwh4Zm8AJLwjIgqDgoZj0UhE6KMPRrVfDNraHkfWiO1nW3UCAZhFtoqFpMVXjmxSQK/
xxlSRj86K+DY6a52kofBmGmIEp59PvVygLS/kthqFqo3nmwkSYknHEG4zltD1nlNg/B0chXt11DH
3a+N9n77c9AykrENLBrHJtCbB5G1qdyKtdh0BhmxwgJyOr0eautAJnhYtE1ARt+USWvkEFM6KX51
Iz/6ZkgQPhASrJ943iuzOnS9e4AqwS1KmO7RlPlRBNF3Nlck6ZsyQjDS4NUyFcUBgT1Qt4ZDqOBG
NKlQRjf420ldrJ606i7QKy+cyWYsE1ayyFyGSKHLThnjCIktTjoqaKTlI8EBPTJiJDUl7SwOha+w
LPDNZoH+/0ddWTeQWnq1WPdxqV/6dQoK1j0hKfR6nEWOOhxaJYq+QfBzvHHcIXtQfLO66ypMRvok
e9Cx03YiWTpPC3W3qZRnDTDrjoCBeykaeYJ499CFi0TNwxLLuV66zTMfwXs5jsnXZj/QdM+2YYry
APdawI5Z788GBDZM2OJxaTiuvY1K6ckPYZ112F/oTVk9oJxaPmQAl3INomHuSeWDo+Ec22J5xxOW
ok2ueKm0xGnc2j2g59vt2xx8ahqaP5VxDJ+9JCzXgYysb+F4ET5IpIj0rgpWojXSe/gqvp4T9KLV
lYw54RcJqStdvuP9AfiF6t5q013sw/Yw2WhuLfhIs7w1tJWhVRBzXdl8NEiGrhJwTnicZ+ZjQlhh
BXJfnpMHoBWF32We8XqXIssg5OKX+GUo8a0Yqzqtt8yVvLm9jG3ApfG2J943dWaFV2F7AFxetEYt
MUAdWuylCKKLFxZSAwvROe1iEqE9hjyis+xhw1Giaby8jO17vH9Iei9FZ62tVcRUbffSGpsVHg74
1+LZx2eWA2xni5YUkvgTohHBcNKw0RLx8ZVhOe2x9QZrgWxjvrOjLQiV4AGH7FaRuwdJsdqHpOyf
fEjP+0xP+1XR6sD5tb474gO0RjDE2VqaFJiXulr5jo5hfrhUtdhLHnQy0i7SPXiQsWPGxMDf2J3d
HcUcaQl3mP1zsLTTfpZYaccSL7BQpgnjref1yl2i9D9SglXf89xXb0CCGMfENcJV0Nubuh6TU2NE
j40cec+mk6ob3B2QZofg91xGKPsSfR8WohWAQTUjr+hsRGuml/dJlbUnL7C1p+Z7VSTeSvVhN+ad
Ud6gLoEvq1SUyyokMYoG1DhAzUM/CGse649TdCeHjY4Chzr71OHTqZ4oKLUPhA88484dOu/J5M8j
ewvOt3e8J41f29mNs40oSUanH0NE/0QpHNPsgDfYD1Eq+aN3mhXgadQjUzaWRbO1e3J6YtawHmGH
gl6Zh7hlHgdX/jjo0tqSOu94rWbBD1Lc9R5Fp2s9Wg/KrT+QVv7SkHmhjBQ5bIJrZ9GFeAR7HdPG
rO+Py7ktG0ajVJTHKLIWQVcPr/ZouvOxBvU8KKmMghDhLsDVcztkj+wPpY9stp8dxKGIcQcUZ6iB
2dzeKe9wq/yow47xj9YsQaSphWUiOl8bROd4au0ayfvUGkN8I+3dVUQlCMReZq0qlK8r9MHCBpl+
AizDmCKqG3wcoPinqLlwEGfXhmu/a8OXfv+iy3X6EcR8hCQuF76OE8Vrn+uV/kWXL1Ndx/7tp/zb
q10/wbXLl+krxFk/Pv7fXuk6zbXLl2muXf637+Nvp/nnK4lh4vtQ2qFYNH5wJ6quH+Na/NtL/G2X
a8OXr/x/n+r6Z3yZ6j990i9d/tPVvtT9H37Sv53qnz+p7QEs0lwtm+XD5DMTTLehOPxD+VMTeSlG
4f/1MepSxrYwu8xyKV8GfBr2H68gKsVUn0f9/Se6XvXaRyYTPWJU++fP839zfTYzbL07PWR1fr3i
Ze6v38Pn2v/fv/tyxb98JzXcCKPocPb6/ddeP9WXumvx6wf92yGi4dNHv04hWuLpol/qRMO/qPsX
Xf73qYDfN8jDIA+oh0N1aHrfui2BIWIVQhEIL6Q4cQqYCyXQwnbn6tTi2VNLr6cVEGSk/qvSYV05
tYg6cYbTFt5DI0o5fl0C6qdRVF17eNid4d+7F1OKDuLQjk68LRx32Q8eKLxrf3VAjkon64RlVDEj
D2Gvmx7RtpvucrSjYWsQnd0imP/5cKm79lGtj9GXcXAFUb0WY3KC4Zcpyir+jimctEbe3JilSRIt
SV0RtpKT7A6A50ov0vqg2WZ6JxGk2RlOfRJtolfBDY6qc9nPlamH6KaiZXLjE5PZiC6qK7OSSlnB
MqvoEOcZ8DA9VG6uE/3LqyP9ehJz/O3VncHbtar75qUawbpJSECfhATEmfn7DG89H/a689Hl2vCp
sy7RJevpghj6ZQIxy3VS5/csBn6Ri0y3EBTM4ccUpY0DyHR2PVzrgqwA/1iG5BX+U7OiuHsPBaLl
v5jqX3TpNRmnwsonmNuGFa5ckY5aTxXftC1KsKKE8ToKlFM9i61gztrXmn/u3Nf+ro28xbWf6CwO
OdvmmwZbqKUoek0DRtSPrXYF8/L92k+ciQnyyt6W+WhurlVW3C0SeZi0izoD0Ca5R2M6aCUqb2bp
rPGaSf05lgcJ2lqBArJI9BSHEfXA8sYmH+OWoXOZQoyu8ICdB1qJqVKS9AsgBdMGJKtPYSTVJxNH
+NPNpfy7EpwZXIvE7EGu2QrGJEpubazWfrj0E3X1OD4giGSzXZnmmg4JqOeFqXstuYRp2GXuzpPr
06VCzGtb3rAQ/YepRc7HF3SLKgRMYQGLM3/wz1fm75UdrIdu7uKtLDXbT6cXZrAP5msJBMgpsN0m
+buJbFyViPByWmO2hUGNJJcbUS7hdim3SZFUl/K1RdSJogluH6/O32Muc0j8N1/GiIlE83Wey7z/
qeU6z3WGTx/w41OiY4EoQDL3QhtOuDwRwcWhCrWPM13TyOBredUvDHIQ1y66hunFQhDGBZdcUUfb
hsYOgfza6dqsSW4nZhBVhYOrttsE3wg75kCoYYBXsW1u/QndgaOA/C3JJMxZCvgbv3v4pqJgVtRh
pbcWCKWrRMcVtZTlTrm7Fq3Rz3bq+tpTDLx2qgx3i6AzmbApVsndeReQFd4i9klYzFKyZGXGdXtz
jW7+7leT3duKeqAkHZa6dTU3qrw6Y92eLIK6xHrMdcpz3g0lmvxRCt4Fx6MvdcpU10Bk92cVceeF
KIshX+bq5fCIEq23bs2q27XwvndNGn6cibrQ9bWtrR6+VF+7EmED9NBbzZuv1QHoBLWdyZIHCHma
srOblgzxn2fH1EzbuurhS7UpB9JSUvH3+ef3IByrcUaMRJn95QV6fVl+fXl+mtMN5JkHwgtz9Nri
diItnKA8jqRFtpTaOovmaV5GO5Lnnbpuu+jSgrg+EEzREk/NYT22S7gOL4keSHtxIIoLX8yBsn2t
E2epW3100T2k18C87L7Ui2ILBWnmjeV4ex1PmsCdt3mhzHShMNLKHd+nV1Zza9KpMaaDIo1suuM0
ABOtoCdvVa9lanW7aOJg1NOZKOZhygZcVIpyUBXrcIwLIJL0EwcdN6Wdbo8BG/Xf4zqDMIqM7urs
Wid6XyYUc4mWhlTkVu0PotH28Ypghd5J7qxS5GTmIFx0M/bWuOKFrhwdGbgx6DNvrnK5vaiDDawe
VYN7LVGN5aduSp8bSytIO6iRjA0kh7QIMc5qrgKbn4vK6yHQMWNSfl9JNFTT1H0mkaPiauJCot4v
Uf/C6PpytU/1aYwnAIZBUH3V9RgHxZLAPXL+TYJLt4R3hIpolN8k3ZuNbuGsRAThhNvfR99As8Yv
fev81euXKLj6B9NTyIk0lexDDqiIr6XeSjS0KPscxJloFGeFGRCwBQjypf7SN4OplvVFvBADLhOL
jhg3EAEtfKQ4p+uI5uuk4rJm74OE9PgoYsT14tMlISoH2+tQhOrnsWr9P9bOrDluXMnCv4gR3JfX
2rSUSrIk23L7hdFud3Pfd/76+ZAlq2S378x9mBcEkEiAJYliEZknz/FmFz5zpVXQodfC39b97qKh
WRtZ82fsptCkOF3+0LRZdzubMYJaVBB9FN90Hn/11cfVIbkFYEQzIVf1DL6FpSyjM0eNMqOMoarZ
0NGSO89KQYfMej7wEJmVtdVA9vaVxihkn60NumADBbpJKbZN3qIBdXYZymwz1ZCZqdmiqo9JawMD
64yrFGAMHDt597BOExnji/E8jklMkx3NjSvEF5GDVZ7STL33OkFZzPeVfKiYYY/pHi6LZHuxyaxM
yCUWJeN8cZZZmcjVBwKv1p0agGCWZ9d7dxkJ0rtz+gfVZUG/6H9E/PCkVxMbGZvB+KNxDGBp9fK8
VBNVj1qWgx2IoFoqdY+XCZ130nzVn4yEO1otl13LvmxvZiLk/92uIYpbxqxpnodob3HjTD6S5eFI
jTuINgTMtPEuMZPoBXLBm6ghP9L76fqxaioYyAztM1WJ1b0Jsyq6uXhRGMoxwkVTR2YDmDH5UdhS
ZmVLah2nO5lNbP3dliUitnIlv6++k4RBMj5E6No2veFJ17L+ZvBj91CQ4visrcm9vAD8ziPuHOgw
7VGDaA5as+ZKjgorUk9H20NGVx0/LseFyylj1XXr6KTvPWTycvpIuva9x88nEP6n9GuUZdCggs4C
Tb1DlNvd7UThL8krxXNxaX52WcRlLb0bKtPrk6sFoP9mH/RMSnXVNgAuM6yuec83WfIElYh5auz+
uLZV+tQZfvJULMV8VQzTyBOaoUx48Lxv+yQxrsQmzdLrt3U/eKfzyAyne9dfzw6yyIQp+ppHMXot
aiNpKCZHb9Rpkqvzp9HM5KEjjnzexDJa/isWk6qZtytTEHEdNKGzuWwCFj3fgRqbDra6xKr5MJzZ
WfSs5Ts91cfnauim5yVqzW0yOfG12GaAzXfgzb5DVT89i6mpbJiZCv3kKdNEJQBSWy6v2WpYc05G
Tu+LzIm7DXH9NigooOr10L5divAPaFtQ2HGIdh0CJJCOfDtoWn8UsxhGO1zC7bsuYiITB4EUq85N
vDedVYlDshZSdGoGpGvEkcX/TkvFlIzfzdeF91Gf2ogSAbWz2+n2YYiCT+6oJeAqV92+NTWr8/fS
tddIQ9VWWZ3M+9GdxjrQ4KDIFyTOoWFZwRKBGlFe7xZwMOv9/QpuFJJQoJeIA84Pnqtlu3Q2sn1T
+wEauf6Kah+cGyB2WlS1vdGaH8Iph+Y3zW9kielQUQxCcr6N68I4ntfN/rO51NN9ZEY9OKvCOwQc
Yh9dncNfSHX6jQylyQYfBs0xvZNRgwDO4+DMuzKL44dKjQI7ih6pQ70saSAaOQ2Dc30xBUMPt0JQ
/Hleoi4Gr83K/WlaG4Pi+IRbKJ4OXVIAu2paOO/66bH19PiZugZgouGzNFbq9gCinPA2Vza/A3e7
rnCoySzgg+GhjMzbxg5eF5gjiAx0ffgvw0Q1XrH31rE+iD9Q4vJurLx/Lv6URXLCdLtHcWjGZtlG
Y7xcy3Dt6wFsnZtsZaj5ufVU1p+LLH+9GmRQDdFY17uxkBUFRFRZhJh8xVtpJgBhavh0d1qXVyex
SU8aD5VuJGAg6B2yk1hCtegXLytxU2BBVbSTCfj2gFSfl8JKbR9sO6BQfqREIw6dHBaccNxdho4a
iuyCzGZoeL2bnVYUby7OMntxlrW62nlpATD8bq1Uilxm/3/WXi40qevKx7h8SPkBhyL5ZBl+fZqR
UX2kZJwsIcSKWwfE6q6fuvUAfCJ+DhHpfdQTSL1sbiox/eIh6+0h2JQKeXReD6HDr+tlqWzyu/Xq
+jKZW370LB6guQ8AKrqHwEmo8ohhZltia/4gjUst1snXgNC8maRnO9NfbZ9GtzKai2T5IMsHN0GP
9s23t1r7VIfd3mz75UPpUrZTpCGcwepHzpbxj7Bz2rvzyCch2mkoDcnwZw/5yMWbRya/QbU+J3L5
bv2g1qOqFD+XqCpcgzxACHhAZLbN6vY2TU14cecYhUwF3VCUYpWeBrfuXP4zg3J+EtOshMXyxk/2
56GaiCY4vRbOULdik0ZXSpv/1T7n6172OJOT/X795Zr/xecYxlXfolPX7JvcQTWkM69GiGFvCie3
7qaGHwSYyGjd9aHF+2DuWuntTKW32H71EWOuvBtKrPZGH1AepPaRCdn/MnznHEHw1WfNspdZ8Ttf
Tnxm6sn2VNe1G20I+Fac8tnf17a1XA9rvycUtvgwOxfObWRCrwTxM913ntI9e0m3bvr++vV1K5yT
G+Kv2v1SF9GDP+Q+ohU9FL9vNl1NuEnbnLzWPNtLqJXsc7eo1i+j6dS8QSYxEnfcMDv+1uXu7DON
hX/nmot2SIuZ2pypvgPn0txZreJCl+5qOPWdzEhPbMvqIJC9Ukb9NvkffWVpnkR/eu6xHorBQEEI
jtDYz/fCUNaYLq9z0jVBTGtlAjb5jb9M7G08Ru84zXJQHDlyFxn09CfDi+oXSsE3tl0AJ59tC6x4
+mwpM1oxGdpBOUQTaug0UCFAU6WBFV+rF9Mg0+E4NSVqapajwHmPlZecD6kXP0cUib3QZPw/oAQc
BPOByGV1j7h7a+2q2nvqQrdFdhDQgF0BtDzbEOa7SdF2Je7vARhYVKN1wdlZNkCr/Dp1bedOmGLR
f3l0Fms4Cp9sqNhiu0RL9nqTmLsLoeycutkd4kTnRRe7b+Xn5aGjlXAIOFm69wjP7mq/QYi3HRZK
YxPrsabwbT/URPxsx0F/SdlCDZ77unK7s4tMLGyAZFVQ3tbm8jdFbsYtEXTrUYfUR09j/SQrz83L
Qv3eY6+ml6HXToY7X8uM7MQzcLnNNPOfywq7Br80Tna1NYbeB3ymPlQeDWBzQCjVlBMcxTnvAyXK
u3ZXveUFyfbyod5t7+X//kBGkHk3ZYqy9CKHVD/RxmsqLuCOUqdQLfYmZyNGY1nVCWvqHtDW7OCM
pQf8Hu/FRF7rzSa9y8R5WzHKNqvaZuW/DHWl+TNBvhcqXbWPfbUgKDzY9XVftDmqNFDKgT/962eH
OfE/hG1EIKhQzE2LTrmSBc+aUDbqsWvt3KZ4P7TVUJxlVpwvQ5n9ZW3lUiXQA3XfCql7kQHLomj5
i5C69/AWnMQujdgio6+pKqH49jLxjhq+mxFVa63pWPX/5JVj38ZwdB2p+qU2GqH042X4i823yMUR
qBLzovz7jgq2ze9WtTIjnm7SW7fu+BfFwVTOiUkuIcsIdw1UuMPCnY3FEc30guL2H026RG4Fo6ia
GSlk3MwNOZKV7w40v9VYpt55nbtBUhTHQV9YK12ooenK3ueuWDswb1tEjFACURfo/DzYJ8NAHSQn
U80+NbUOj8G0PPiJ1z6GqlEmOMSWhyAOh3jroWgkHo4+to9rr+cnyi5fjKmqvgyFkn2vkvBlGACd
GWO1vIRN4qCY1JUvoZf7m6qKgs9D3KG941Crjdb6rJs7b+J830vZ7QA6yWpRLkuSwDu5qKlCfri8
9hZywccpavYXO1XJMCPK2FJri7FCf0KtsCms2weG2e79Vquvobrx9xml03+YWfq5o9TjUR8b82Eq
mnwj9rJAzbTQgfMHClxNYXoGs9aXcG3628IF2ghsLvuDKsMOXZsgvAeTuT7VWv8o9sgsGiS0bYdQ
GxdJuv4w2MC6eqhQX5KvVpzO36c1CjcVz7bHse7X6wTy7GvdLqKnPoJrCTyf+z35avaQ1YgnjHQL
QrFQ+LweCSAGpQKtXOId9CP5fhJ5VBlT7ZHvl8XLTwAivYeyQQ9Dixzn+dKLSoKzYkveepfZcy+d
q9NQwmiWRO5jzHvoDTeLdS8NZAL2vZOG+pWbW5WSwrLu3SV0PCWB+1jXhX/DV0psnWdii9ib64D0
RczxCarF8tlo83Qf6hRbVB3leqlW11tn9PK/+jndrvYyf41QqNyvLRovF49O5Xf+Vw9h8MrR0C2S
ePlqRxplNiUMqFcQDxXc2ZoeP4Tq4NTFgbdz4CGH5YoT0hj6w3IbRpSSaAn1lMpFJuzQBJAQ5D53
Ltp3i1a3W5l15aglXWnIo8/Hrj31SVb8ZY6Ekq0mqJ8WMKBobGrmYV5r7TOhr7OHRX3VpljggXJT
qs9KcuyGpXVPBP3/JH3PCXtu+yfetZb7yJuvZU5MerVUB8jKp53YpLH0/E+IBZGQUFs0Q7JSwooO
Q7h0Hzj8bscV5T/wh/auX7z5S98RxKssQiZr1y+fkGbcSfk5dLUc2YfY3vGdtnzxTc/Y+K4LfT/S
AlYGunMtlhC1w/TOyLz56xz3yK63jnkbeeHZntlltkvCZaFuCTJjaWJX128DQP/ULiijjDUHoyZG
6V5mzj17+FbwbNyLs5ikUfQDr9vIuFgD/ZYChrnYSLeMFgh8tA5eYsKqiAqqp3Sinu+lQ2zj3RhS
N4dclcyJV9eXf69hXx66Olpg6qVZwU8fV9ROcn/xrqEkyrStTCx5k2rbfIntDR8A5PBlSuajrLtK
1Zpf9pJh5j9ogVGg9qYF1JY55DafqdmIn/vC2SFbXX5w6pyTpp2lV62J3FFnJsg46jnUB4O+3jh2
+22qi+Bgjvq6RSGPXKCM+2BcVb0lhcKX8azN3WOgnt5i09UaGcrExU9sedtN2wHu/fcJ3nf835Ko
PY/joXQP4TR9eme7JHMlaSszv7P9mj0Wn6Ea3MNYDZ/8ZAe/6cYx5/yUqZJwadDrpadRvgub/f9u
R8GluIOh4spHwDPPd8FXt4Euy6wCiISrOnT33diuAKHVWJe2VtTj0si840Mg6XZOyYPen3i5n7Im
Os1T5u1RZFyhwlPGy6K+d6wrEl7f3bFxb5vGua+dnARDqySuxQYnGfXo/DC+6Fq/+Z2f22/Ddz+q
cn6zn1cRLP4zjFCxM1DL2nc9zzWhd6g76ztFDONDBJwb3LCxERKILmoKxJmgbxUvWeRFI8wXilP+
34v6Lju9JlqMxJj3gV3CcGQjr73R6gyh9tqdT4HqRSsAiXEh4yk2mZWJyzCj2n3Po0vprbBCXIgY
A2ogUboF825BEJX+bZPku9HKxfogzdqPHq8AyMpdbC1ljTeZpUebotRtzq9jtJtQnXiQhpg2GJOW
yHg5h3BtGlXwELuZdd/OX8XhnXkYjQP0wsVWbNPIE25D7BGsWed511oDmmvjlgb4r6gm3gqV8R4U
VX5YVxtdBHXJ4e26vFL8RVJ4RKiby8pkE3Bn1vbA7RWYBJnAQTQl7Hadaiyzopzdsx9kJHblICYI
KEn5qyb13pveFoIJd84Lxettr1Ux6Inp572Wqv8SJKlx65vxxnOd7kma1Kjsq8gIh+2g5/3Z1lfw
VZlrYN+IbRyL4MNYvF81RZN9FeqsIsq05ltCTaACSuN1hUf104eK48rlOpcVF5us0tV1xLbYc/Bh
/nGdoTZekiJ+EbXkeaJOtMms+OYinhysHpK8kHBKKVWRBghlGUcZiFOMWADlo/bH1qHWjmdEF15l
Y5htxSVBphHoAfh0o+MfR1bIBEXfr5e6bKUu5RFoPokbUoogfdrj5aPoFLzdTVyqCFR6DL1wFMNi
sCCUR3yIixF1nXw5ikmaGvKtK2/NTHg2cUuF6j/FT3eG5ZhpXnPbzHbqNQejGt1rORpIk8k3lnSh
1wx3PQJqGzl2iO1ykLjYLovFlsp3oCy2SRtudL8a9jE1t0CsFK+baoS+TdjcqNH1blo9P14m4wr6
VhlWS7uHGsOCcHtExig2i4NG+eqhVZlWRCWKA1Ue2aFRadnL7BKZf80GUCDyg+RMtd7bTxHEtlcy
rslY7i/lB51PMakiqo7PnpeahEtRg8xmK/dzEOz6KKBkq66cz2sNjVpoILPgj4bzORzMryE8Vw8y
OfTmBvpC82NTIIizmEotjzVx4Zsna6LoeTYT9/Nc6d1Nicz9TmadqNP2UZCG5wuEXvN6gfOWs/fL
BchDvrtA4nf+gYdIeCB7Xt1TV9TfOXHGSxQjMRWeVp57Mlk4FKUvhrnNs/FWW0r/bgiXZNc5CfrX
1NGsJhS1g6PZh8msXDhFquzTrPFoUQ6AYj24RiLr4bJypc7rW2Nw0g1C+0u+Fs6hdyJuLwdVAdRw
TRhvQmoRS947YCEur0YB2ARJOx0akKajAupUCnx69pPxpYGS7XWZ8hP78pQm3DxtChKsV03m+hXg
BQXwIsOAALd0ZX5ZIwTJJ6I7YhP3fso1/zx265ZMMqHgnWW27t2lmYaxux1r0FNv9smah+bsF4GL
urNmqmyRz+re+VR9Ml9lffBN5J2gqTZPrXaAj5v7TUyuwtqIvUFD9YzGiebqXtR9pqwzT7xNiJO4
R4aFMgRQxaufNhSHi7zUZY5NL5eJEOkbyy7xva1JMZo6aYgYmRP67tU8Z18vZwrpyTHkYqP2+svo
rhSqqZUg38xDks4kDdXwfCjx1E5NnJx3+vWgMjbTDmixr1iTQRmdxY3K9rnLKYykDJzAIKTuHxeX
Yn/4gP7J+tr/ZPB8JCZnhHdr2rZH0wIHmo2e9czvfNrEWq9/1/qHWVGkqTVOY76uCQ0tvEPmtT2u
WYUA27Rsl6LigEts+WvP83czwovz0HYjDCl6xCkrLtavnQedBnydyzbvoNT0pqXatVmZPgDAnm9c
f9GuTCQLH30jaDjdUNpmBZBfq8svyfRhHjvzyy+LjL7VILm1q8e+hUrCX0zvxp6Cpcg3Fq+DlFy1
3iFzSutz1s73+eLnf2VWRnEq72tP8Ju2ZHLxiDXd+txO473Ewn7n8bbHf/SgLtDflhRW7/wh+wTV
ByLVCieBiDl5n8/O0rXU1MUfBXFRxbp7O0NfdsZBFLUF5BUFkoM1ww42QHN8VVvliBKlbd4KVCIt
k/Omsh7KObXpAsBUNhWQBbWy3nnTwUDULUUrBgg2bym6N6Gh3JRUmvFmIQS96Ej9ajIwEQqBuEZ5
iasytalegkdjm7e9xJQ6UE6nmsGvGrUEF0gm9Wxwp0R3IBiyh87xu+0Qx+VfCPds4j4Ivi6In+9y
TkFnD6fXx02sUDx1bhwcKMYh/yXYKTFMCYBWasLtPO01aHoxirc4SiMx1ACI4IG0S7NxoW0DJrQf
zbJ5EmoxNUorrXkyVJpSjapxbZ6Ehcwy3D36Wu88ZY64skXu0P2P6/59Bb2aKEx2d9W8Ek1biuKh
qCGVbXMI/IYmRRXrNxOtq3F+URMRAbTzimwM+D9SE1Fa23emBQH1aVZxL81snhctDo5GPyW7ibf4
r1OdfoxSGNYN3faPZVBXP6JJk+UVh5lc/t1cG5DAjYv+Z5+9pFEK89QY69skWFBwBZ91B23BxaEc
k32bA+FqavscGnJUT4ZLPxwcvfeOYpIYkdiJ4mSHEhZOjr4/fC+hJbUq0UzvmPBbgZkqyw45VZnE
k+A3kN8PCPm9RWHIyzBDAnOxQ5u05xwev/zG31V2Mwkq8KDdU8QjLb8h3e5cq++sbVAbZM3dokdg
tbFeOm2LBAdRSuIT93E71BshZ138DNCNBhGmDG3X/t8XNYYNJLFcTmtpwCzgaFCbLsGAtEq/VlAo
Q9EtTRrbLqpBEzguHUE8WLBrw2/uUuRQH2PVlLOz7+oKbQA1koZiDjvpeAlWlqAY9IeBjLOMYPKE
kgUs40kPo+PFlM5tcZxG/Q8xSeMOQXXj62Z/XtklbXxTts7fCDgNR+hiEb4a5mw8OlE1bOHLh4H1
YuzUjEz/6i5jOyr+LnNdB90D8JQjnLFv1nE6g08FUyoTrpq9DKUnDQx6cFhkd+J1MUuvHobXRW1X
U0+96g+CygLmAh3BBcel9YHH94vGjfMzwGvqoHhdmsjfpZm1fOzGmGCvEzyaOjC2eK6hpnUN7SiT
66TrVN9WzZXM+nCFXRdhHG5l1rf4RbuL9ydl6MtHB3bxZ3e5r9q2HbZVqz00E0R04lk5lPI3C2qX
so/Z8h/XOdOyl1mzG6Zbg+JoyFT5RCBl0g+k4G5zJImGLSjQ7YQKxJP4JiUcppyRmzvZiUjagCJC
s8C35lZ3iY10uWOMHCTXmCcYVc+kZBL4xJJJv5641W8s+JlPlO/zhdNG9ccGFpWNPjXJt4rfZkh8
KUJ4qtvpUTpfD1EJlEUFeAkEoN2bxID3zBWNVlf994IXyU581ULsw0j8xC69tE+NbR4WDQSMbFBI
SDj2UJwIm+Kgl02yiUWBUvJ+ObGnYJz7e00lEGXC7aA70gN7OgTi4g5Qfsk6TcbiaTgD8OViuA+V
dKXeaROCRiiwwepg3LVDU17XcQh9/8JBV2yVYj+TRnjQpBcbMO2uYfqXjMTtvOI8JshJjr7mweW2
ZbN5Z5RuwRtOvYMAFbHLgWxa0Ia7IHiJqx4mnMIKEWfR7BrsYqJd13qPWEvS2fMeuu52xxPc+iDx
kNzs7NukMl6gVclvvaoqtysMGVd2MQT3dY9iRuEkKHiE67rVWy996Se/2nhrEf7Z+M39BANTtJnX
rzVnVn6zVb+zs7H5O7OLz86UlV8Hjb8zVe/LJw42Bcqsefc4jLyjr7ZjnPx4Xq+XyBtuGz2Yjgn5
vF+vXM32+ys76spaXN/XS0WkqMq/gh14f+VxyD6ndaFv09IeH9akPEB9B+H7amtXdrVof1oTN3ww
ZOYzJDL+HvGI4A6miPGWDL5xZU2p/iGDBm/rUdL3xemGF9OGl2qz/gMhlvkPf7I/NUPTX6LRy3Zm
7UITnYfaFVX/6W2Spd1p7tOVEM5affTiEFry2Da+Idry+jEMPoYWRtG3AbDArx9jWYN/fYzE9quf
PkbLu9vJ4jiwHWb+sZsJvRTyJsVHKIWrR6vn+aJGdqDTgFMsvaW8FxMvlN0u6KzhSoayPF6BhMmw
t+Z3y8cmLmU5lRqwE0C/7a12gtBH7DyHlVE8cggEEtE7z6hVOM9jpOJKyGodxdZGkUI+K5Y06LSf
gTgVj274uhy1OWigE4egiD3od0Nvvzad6mWUEbjUTUBuw0g8FHz0TrO9hTIC1ZUZ5QfJEwJRyF3r
sJ/uRBzENgjFkNRZ7yzC5Z8j/S8xd+ha3oqXyCKJV7kuy13d6I+GNobbUdHvSLNM9mtPhroaig3F
spsEOtGb3/mK23n93O6rPrzuKwIEFrHBGyFdzTP41GAt8WHbBYUus/CuBzeGEhkozHXYon+xgXch
3Av6oRDyA0FDrFMco+s7oW3E66h+Zagxgh7+VSsBDHESkIQJNeCmVzNND5xnmHrO2zDPPayx9VHg
ZzJaXP2joN7eRpc55Sl4ud+sm3/sUluttZ0tIGPh5Cz7rIeYa+QXCce8Gs9JjTaNyfvyGTtwdrJ7
i4pxYAOXJliQyF5qCCOm2L1Obc0CbZEsX8Ga7eo8yF6WpAWGo+xCepwlAawoTX62+4tiq/PD5auy
X/wN0/6b18DptvIMByhdZlZX5TSgsYHyZXVVeP0KPEPOw2VexPeRwZdY30/UpKhkVRCE0W62CvNW
clRe9WFdl+7lF6/JS1Ui9DYnFPGo8QcZLJecCalre+eXMdlYlWCZrG5+bJZ4IyNpRpOTqWQI0dD1
HnNbt56hZ9qLHNKIUu2dlnMqlaGZG7wAmjHVWko7CWmUEoR+3B1lts+d2wW+k6coiu1f9ogL9tD4
NnuxiOSBf8rIV8VVhjraED/XS9PA2wQwqrGS+LlCJQKWH3+7ztAYbxtrbEiphd6hsd3X2YzggSwV
0+/WKw+Z9CirhFuHlE7i5CkZgk2p5WijyZ/9h0nujndIEuXJu5pYznARd4ARZ4RKiwMRz6nsbjqW
iTdvSzfQPmrR8q/eMpuvtumt94uflkbaZu7a+aorM+sYzz7kS+qGA2jxtNTz8uyMvQXkasnhIubG
aiGCtzjwvLPLjRj+8J9SOGHXsZpcfV+7Hiw9kNkc1y42j4vZu6gxp1JXaxzPE/zzN6rO9tVHepdG
1l2GVrm6ux5Q90YmCJKYZGLU3jnfnySKrG5LZjV+kKao8o8UJXtgJX+YpAe3X7BFhyDfy7Bap8Le
1GkHdY7rQ4OnvM/GJAaWn7vfLht4DsCxjdq58KrXna0lAnyvVsnOZhTnZDaVnxhdrXiOJsov2jR5
JkIa3E+RcaPVbfw8NFb87I061KmrpV3JkCRScD/P69nfOvAu0xQzcr4qsSyN55s3/ao39zLS4iI4
6gNQCJWu5ju2e+qIqu0sp0kPZkmCfVt09o1BKd55ATXmw65DL28x1vAeidt+o+VB/Udfm+mOkrf4
WIRj/YLO3dneLqheIXBl75usbf6oeV01jKp6ssoQZqtiAcat7KNaTnFYdFneIN/7HLnDZ0RUKl72
/ex50okjSU9sk7Ityia9/x8/rSL9WupEBOY5NraBtXZHeZA5V+u49F9sM16Oiw4gXKxZXhjbeeIh
UscW2ij7YYU9PUDUSYNM8dB2qXHVKhGV1bPuHaPSn7Jizj4knfldzOLlJ75+Vdr2Il564F1ZBaia
SrOfecOktt3pSUUpWRuxVXG8mykefbQchG9SB9pgD0j7lXjIAnsBWKhEhZ/FphaMLky/5/CCb0YJ
KMRsD917/AIWvb0Jx9bcxyqm52F3eue9veJU9FX5/84+rTmKxk24ied4uM/KyT9k5ljtqzIuPkFv
aV0jdxps47AvPk1xSzG6F3kbLWCYriGxDqWbJc6GBffTWEz3Mgk16PqUQVgnc9LwXlJElfnRHKbk
cfL66RqJr+E279z+FiIjEJgyLsy5v52MKLyxrSuZrPmyzOE5wi9VTStj8ZMVv47Pm4n/ZcdfhuhK
IomEPBr6og3cP2s939tJNbz0O3e2pxdd63qk0OZ8I8OoHhSvqabvZYhYbo2uByU/Miz4Il0iZ3om
iR48+oN7EjN/J3ixImoR6qxlS9/1dgWSRdcy6xnL19Be+kOWc1gsRORHVPqMykAajOAL6hNn8b7V
X+EalMlw3qtC7HeifudJ7CsSRCfCNvmyMYnEJxBu3dnICXD8NKbDqFKOxTD3T8kaHvohjh7ENOg+
mttx+13mxHRZ1Me5kW9/XtDPa3M0hum7+P6y4LLJf7do6HwCx978EKTRqD3X3WQ135Y2OpYU52q2
gmGq3hSur71FelMU7M49NVuGffWxzMJ/JGbYeG2y8XlTPUlAUYbuz0OZvTgTRetOl+GUUcln5FGz
C7SbSpWD96owfLb89cMPy6gs43+0WF5ZbqbcJXAZW+bWKWLz0TeN5bAMSXsHPeF4O3XIPgWe3z0Q
ord2GsCRT2uD4MtSNe03v4lvOgNo8qYCkg57BbK2hfUNDan4i2t65jYjG3nectQUGalXvm45rQC6
hsl53bI3zLuIezvpu+mLVpkjhKH0FuocN6hwTF/KjmtKb1K23/pV1nro9AAa3e3cF/FBVO1C4jcn
12sgLl9fRe0u9naAf0KJyIrYnXjUhemd3uyijucSNuEdIUvvoTPoTJsTojHejmtiHaLBGnbx6oU3
SRAsX7wEVu+pqj93RpWecljINzNqMl/EDYVf7QYeaiRfbW9Tm2NwnVI8cBVT3rmjhtzeu63RPmok
FR/rfB12VpU772xLbw87zbf5kqu67lGcXXfdW7p3BZjre+gs0Y3oJJBI6x+k92a/mMS+OsbZXyQV
xOQo6MyMnW/l6EbsYpLJ/9P+y/7cye8+z8/7Xz7nz/tPpnMIqPc7GJprc7v9aEbIkxdzeGdpJp/8
Tpl+uzide07tATUboK95Wy09a03RH0o9xIpSHv+X2f9rb6pTA56DhbbzjZj3YXRX621g+PmhLDug
OwO0u/dTrm+s0YSUne9my+bNiVSxfkbRTX5ub5zOH04eEgefksZ6/UZP61e3M6hOuQV9NZzgoHE/
ZT/c1n7+124/u8nyKoz4e7uwAVkrp2nkwh762rHvcqvxHpMusR8J9U+UYXMbV/pd3vcfSjUl851t
9deua/m87TdDum3XBJ7NuIVoWXZbNMfdtB34QpNs1HmNugLU3867K+i7szs6cOsd9B8woavPMgc8
pqxzCk3v5tumKIHtzGV5nSPS+lmvSdqEXhidZAjH5FVb9Mmzhl7ic7FYu0WVCme5ZVKf1lUbGa6r
YV3DAq6fZ/M5ft1SZmXLGNmXkwzVlksOGaRsWc72Lh+i/uREIZw5YOuejXhrSuhFNV1bAIpHtPBO
wjFDVK8oNibRQYZGFk9HU0deS6ItEdm1ZzvfrkSVum3bwDN+Wdp1jb4NvGFv9BbymVEaPM4NBYVm
tBR/1dMIN4jXg3seRug5/u0x+f2xnfmm/8UD6BiBeJVx+c0eHuf73ZxY2QpHUFCYe3BJK/L1StvB
V82q9B7GVDuISSODdifqD2e/ixBE00JD7JSaceU0NiBuE1pdko/NnSdD8jXnoWCPBFoUT87ZdEEb
vS0SHJN4vZlkJK5vC02KMe7iiMr01Kwehjw7IpLpPYOJ9p490/xM9Vl7gqXYe0Yyxt8TM5/3Mtl7
WnBaCJz1alJMZZnfV14ObYlanSVOCkY0bQ+y3Nc74w5Jsm8yKRdB4+qKwobkg5ggJuL9CubxK5mc
R384xghXb2RW9jDJVpa6OT6Kaao1e6uhMnctHwHZ9+bWMV14Fd4+EeRRyNRpT2Lp9eI2iNdvYZqM
NxLL62BovlqboT7HAqfE6u/5Tn2USbnZyF3v/SiNH+VOjLOeopefl3cF0o+xa8IfXmb+TcIXAzBm
/4a4qwfXOS9Q1pzND1FjcZ87pr11zLi7dsy0/AgMcb22IKXY9kFTfHxbyvOqgEF48fa+W6X3lvUs
kBGTb6Ydx8P12BiILWQN6fd2mpNvcDD/6Q7m8AwBTHBTxOiGenlufGWhzMvCpdb8nZMCGyp3mp6a
N46qDDBA1l0DIIDIZC66RzLozias2/zgQ/4wocX1ZcgSC6rdnIyIyoD2SkdI2bXKNd/Zf/a30Mw0
gzYebqjunkHhZtpBgn516yPTdO56Sb21EhIkv0QSz9FBFU5sxdubyLWUCc/wcazgLZnCR0TlwkfX
IGvDW/L/sPYly43DyrJfxAjOw1bzLM9ue8PokeBMEAQJ8utfouhu+fTp++7mbhBEoQBJtkQCVVmZ
0baHzvI96Bbi+9hHudoQRifysOPMulPyKw2RpYiYr/nrf96meJqiutVL90UdZMDQYVmPtxCZ1K/C
extxYAml+bhHmZ6Oe+H+BFlyK+n21G1tc8VAS/ycIvZ7/pcbPS56D1LvUdn9043r1Qja/cct+bMa
2elFDemK24vSarIHpXefD4CZQCtv2015foQoXXEsLcPdjsBsXNlQA9FfW+GjjBEF57ZXv9kpe0vZ
0PzkGQQaARlnC0fZS9ay+qeM+BvS09VbyasM2kx58Dja+DE3BiuuUEj5eBVuqc+v4rtptkZurQX/
9juq4RAmgEL6cARyjfh7uJZUpKsSYqbzFdm6sfrN8UMTNItJmFjQdonCdYHY3SPUieqDh9TQwvNb
SDMn4ks3uP3DYOFREHnQw24nkKXdfCG+1iAUZGITqnd3c/PadxNkdWv3zhuVf3D0FtQHugVAsDFb
jnmDqOyt3+O9f/QdPZ6t3YMSYfijzs2TCf6Y20XgW7Ml+n3xHz51Fo0vacffoX6A3QtteMe++FKK
2NzTHniIwitzQuBBiulNJlC3uEV+Kf6n7a4d4SvpQ1dtQKnFOLw0CQRROFTTVikylNA6zKaLEwtz
SQ5e9JJ33F2ySnMHiKRYislMNh2XOGlakc1OkXDX7ijdiwHMMfTiEdBGbiLMlxV+RRsy9ih5XJle
mkDyUArEHUGv0nm52lCXGg5AxikV4wHbw/EL+JkDiKZ6xkHqrm1vUDoUvDZg/Tl6IRQjmVYwt8op
WEoBkYgJWDvQljU/m9Ex3vVFmDcfFxYYmHMByRnPQjaysgrrhYddt2JSuNfBgnpF3qblAekDsFvE
U7RubOhuZFZcLYsGbEaJO7X4mv2+utlMCxnDTJnWWobAoiN5+Ntn7tNEarIM7DBMe2JLCU8ysvJr
VXURjk3OiY6Rfc2mO9uYToREyTN7vNNjdGqksdbGF0QjUf6M/f/mgTsGGgrKfW8h+gE5N84emROH
mzEE3GioOwUOTDBDSC6sl9qQX8taxT/tFLSJ2Lp9B5m4s1B6kmH/ngTMsTqjTCkDb6thvkxKzZOK
AVFSPamtEQIDzNWI+xx1Fx4KKKYhWyJKlR/J5sblxxXZ/upOuYmAiVdOB0ch4VbpqtHaQJF6anX5
EYpz6SmKwSZilKJ9wMkdRbqNYO9jOVwDD7Vmi3742ouw+4mCsF8s9MKXoHDA9h0q95oHZg51McFA
uzE153x07LVww+DRzsRrGifbST8pqPEZKtnpysGjolvc+oWDxHPuqcPNRH6hnmGR820Z7cxCNh7I
1AEPhNt+NG0JOVWrBo+yFjHCGUilUVagt/m3TfhgACHddHImP/VnLoGzaD3yq1DtzZZ/rQXWteQc
5t0JjCdg2jcDA2FuHXfpXfMJ3PzA/OiwTeUCN1l7PsjkEMmhhibEUBRb32xTFoG27J1XxXBIw6jB
udk0FP6myWpysLdZj0OZoX45jRbzsBpK/2r4RbxwwB25TTrlX1Pd0AB2yitwNvTnm90LNJN83jyS
g9WEH66FBBWLQtkPCOhfQa4TnUXdQOK0wyl/HznxKwqGVbQqc2iLoPZg4zsge6MeNSg7mxZZGhub
Gto1K9kbFrhdf9+66Fal7KIBu/qaOl0ZIxdAHlXRlatBT5hvfaYIgCcVH350N6Q1S9uxwMHpHgwP
+r3QPwR1JjVtl0diM1iZC3Qj0BxaUzHrrZrNlzdHcwJNA6S1Amdvu8PqNjA4Y7Nrof3nMsDkUPoO
uLh7B7VwvvNSyAxUjjdeoXfIIDyY8TcFQdHASIyf4cB3PoC+711QqiVNKv2M7wZ8AUC7JcergyXn
SaXpn+lG4FbdDiEef54UA9V3F2Xj2obs46LU9RC+LsOgplF8iZhTdAYb54ep18d1sJ4wMITBdhvA
yQg8MqLhm38sYtbpsIX4HrS2kSO6AhGtruAe4Wfbj5ehZqwphQ2OGjNtx0Mdmfdk8/UAXUkJLhOo
pOKZrafSIjRQGUm+MRuAEIO4rXzoQ2FKVBTdytaPsZvjPM/FqVLlNgRirTDG901/DlCf+jtyVGO2
i7NMXAQ4H9ZhOKQocwzxWzLT6tEcGvtU699SG0fdueLyQj1qIm4Oax/ADMAIo+6BbCiYvY9rI5x/
chygtHMzOVcao18clAnEOmEDX98WGmJx50BD+0zrIAYcLwBQwp4T6IBVo6nCrDz9JYYsuPNQMHsV
MSQRyC58L1harWUf26RSz3bGtt0YWm/FYEFWvWrHLbnlyKUXFg7v7dTbh/9p2ck2moWvGcto2TIe
qoND8MTWkM4OdZLxugS9y4bI2qirg+ufukx3idnNbHm8vo3GAwIPZvUrwdPguYdg1UHk+JTUdRmC
4rUfotxCj2aeJuxkDZKZumtmgDgKrQFBXeQYUpQ1dfncTcbBPCeN8XNeCSmSS5ZUX6mXCM+79J35
EkzT9NxVorsaqflAY8xy2F1bRBcaUwBI3rWjAzYEvCLIPvg9tlW7GCQwz6kxGfcxJDNprOxt68EH
BSPNk55sH8cuXdJYMyXpk1/+airX2g4ZkPwyrvrHoaxyMJgV/dHX/FYAUDu7zHabJetlhKp31A9x
x/PuyTmrChvIwtTaULe3AGmvkAKk3pSBY6vCxnuBg39/pC4tF4TyPsizp2rohnxp6KBr1TBs8zXD
CjUma/YKaeQL9ZDBYReIm+ypV/Rt/tCVwtyi4AEwij+TQLAj5oWSkvd7BwDuRRiEEVLdjb/IeARM
d+O6xsI2PAb1NhGtVIiSB8TfQdmTQjNrdnflFN9xGyV+VSMvSC0N/Xo8VFEC3GRRx3eVbvIW95UW
//p5yTwCq5Xp5Uiy/vUS5G1loC+O8spb3R7QUWLaRw9/F/3kLwcIcSxug3R1e8yrdCzWMkAYu+nM
bSaLfuejLOoxYd4Plk3l98qMnhHxqJ/LCbrB/3DI2+A5GutmdsDztd81I85SeoUCZ6CHAKw2i9Sv
J+xRk+YcFIbzaovNFJfpa8MVv6g0AVhdm2U1sG0O9PwGGSrn9Tbpo7uZ0gzBqmmqj7eHH+6cYMbL
awAy9OPxUyNjAONYP4LQEwOtbX+M+o4TXPrNzbP5MxTZNrYzerG4qCC56LkRFIQLsfaEnT2LEjvC
tEu6HzVURw3bdX8JZK2aYMzevA7BiwKIdZyoJY6A2IEfrKYdzzQ9hqLSPH0KzfYZGYx+nRXY8Lca
N+FrLIVoXSgSB/JCvcAEV8TU5WJpjRbwIHpUhsPHaJKAC4B7tVi6euqf+VGoqo0ZgUE2BQE6zvyo
8u91oU3hgAMGP5ZHgAJCMHjhONAHtvkuhycaj0Fzt7KdaDrSxEJP7PREPqknXqTjIdA1Fykwoyiy
8GP8VOP+FFDNBe/CCrsSUFnyejhRj5wnI6m3nYRe7R54I7kMvZIjTToac6VEXGT1IkWR+Z3Vh80F
OBlj0eh8qz80Nb6xjVa//T3DSfLoHvyJoMcv3O+BCMWRdnayTZH1d5otPVPI1NpJv8kHu13ddnZ6
kj8U3ZFMA5gMN6DLBtwa4VCR+eo9Lpo9aPeMn5ZnnaCOO70J0CYsA5AZXMFmZuw8afY71NKqO5oU
eCjSzEy+nxSrr1PsVosc9WjnAon8c54CfD1Adwqyj/mwwL8NJbfI1qEth/JQOeCejC2OEl1i2KGG
WHcMGWwkShEOZCrwBVvXhQt4gB1DMBi8GGcOgrtX+asZLPma2CoBXTFqxSMeOa8CvGybzBrUhpza
Cr9qmmP73H21vrtJsRt4ld4TXMIuHUD1CzM5EL6iEHV7wo3ojQYnxppzmk3nSvnFyRnzYgUBZuh4
6m5sZLiB6atbE0k8Hxe3fmAXXGtC+Wuy9d43oOaKe3cM+KUA2HTR9ZH5hbXKWNXcrvbUzZGfgBDr
8Jxb+jwG3O2CgQHnS5xxBViGGe4DFmZHFNr6S2yOFjIX4mUqE3Y2jTECvTFQBNAs7lZGHSaHWne1
m9BuZsLZGZFJyO8lLXJiwG6tQPnDDtT942bp1YAlA28dYRKm9hsqXkD/1dRfIx+RdB0nz8x2AD5L
hhcVVTUomU1/9ccDCQjUHWTDsPS1B/TMoJisPfrKrb8m/GMN8jAgbggeJjBV4/5kPnTIpa0njtoY
VXProddNIaJNi5jklTyQkncAWIjUAnEosBcHmT8tcM8Z9+QMdVdxFWMLlBam0oxWr4ngY4tQAV6C
msY3Nqr33mxIuO1zsEgtOs2A401xc6QuNJGcZ0+Kj26ixnSTokp7pbjwd00FfTo6vPv4XDtRo0aD
TvY0Sl06vt+c3W6Ij0hpZgtKcnVuBxLmrOo3ZlB4nxJfqA06CNcJjzd7HoMuTCGHSjMBtoKydzuq
dDsCczQvd3O+LUzetwHEjyCJucoZtkV2AbAcil3zuyjv8diRyAcxwAiOyg7f526f+VDgAKXVMlJT
cG/oJmClWGVGl2+oSwNNMvFFbKQOGCqq4J5WtuJk1/C6upBbXfr53agkMscFslhgQ5hfp0BKHkR7
6lCkxzIZ8hN2RB/NFELdY0H93ArA+83qBtT97ZFM5IycugNCWpNIcJy5ZGXqY4hVBygtdWLDnqta
qEgF34d6WQGQtaZKlZncBBF0pFMB1GNp+Th5o/ekBCA3Y3qVwvCeyOIY0x48GvJOaFPvmHyRNTI4
kkeFRMSqFVDga43WfxpdVI0KDuIsmsogYXxAxVq0oC7Kga3Lf70St0oUf+lXCRwu71JAZVrk2OXI
yqPjln6A8jgOTiGGs96udqUCjbOjwI4EkOOy00Mjd6ts88nLaHu+hiBbunWLJF85I0if9qUuiGvw
D1/ZrTmcJYD5Z68o8lVh2s5R+fVPEefyZA3yoxHgh0B0JASnn+cWRxqY/oxSN8lcebpNUygaBNc1
2N1KyCtSoGLqA3Y0R/42d13kCagLFAJSV5Bwn7tz6oqcJ9a9fer+Y+5fK8/O9u+VKe1lV5VzRAk5
7ny4j/AcJcMEyQ3/dHFusZ+zDneE2yj2A5+7NIqsNSvs9ux6xnBWtoj3eDIdQHirZhPZ50bbQoBI
QB1nHW72ym9Qgq0blBUwr8X2brondm4Xvw9d4f2lyHO2lh1HQsLtxCnoahQGomDh1aktpJl6/8f/
5OpyibcsgvHZAIA/zIzXpuP1t8oJX8PCq7+BTHu+ABx1vviPITNWwQsYjw96uNIz/5cl/s99ID0X
rASo0Nee9LwTV767ILKLkhVs00IfeWbIcAIoCjWN6V26yu1e7PApnWzn9V+T4tBuZ4aM/56kssZ5
TRw3PQ0VKlRlaag7aro0KKDRuqQOM3iNM3eqN+s500LDJmjtoqqxtlaKo2vdsCYGfB5TCgmxEO1N
E3sLtCSm0nEKvbKO4t3xmFnbPAZBL9lcJCQXbRdU4G6tmnUPqth9HIjiZTSmbcVtgGe13XTy6Gan
4j+yB0UH4RVg9F68GsdKXRT4l/9/2muetAtKVs25Lp2sAjEnNMDHOT/GwSJ8klH7dEuZFb3Nt70X
qmUcDH62HJCtRCw2DTe0BiXFpJu8FYmrjkmoXRCTrGOUrVEObTLi/MSc5mmeLnE72nLOxuWcOmvj
/vNytOZoFfNytIAJUus76dvLyUL1ofCRAl4UgJ9cisb3l0YrStQEKBxjdEMDuH+Ne1TBPJOptWMI
dNIAACJbWmWeT4v8WWkApREqm/TCfxpPePNK8yK3l+BpvsUzJTiSL9BdDxmek6cezAUrVQbYbP/Z
WmDvDVyMi+yrNoVg297VxQgKMt2lPYpXJUilDXF+JJsfgsgB2PErDc5uel0fme7NzVbZv27LGiMo
U27L0qTIQCwrG0SOIxT2PrRsP+Xztok8uj/LxgJBrbHBVirsAZWBGEyFf1uY4PDSoyx6G6vpa9Th
eJMEZn/y6whiIYHux6CP7yDmUkFBOG+38wg5sQEFVCtwTLOd07cPtNZtCeoWoPRCZbheh/pjEaWL
IKyGDUIU/V4FyaPt9uZ7AHXeKPbS76XM+mWrsvACXejuBKIR1BWOdfTV4mdy8CBVvawD0OZz1TTn
CmIsKxrwtw6Ex75B7puvfD6k54gl5YVNwAMgG5V+9+2nvrGmrw6rvRXEjSu9wY23SNviDQqoueIR
Or6XpisWae4kd1XluxcawGYdRRJ6wEA53TzQGGCwjm1URih+oJyXU3vi6ulGieGB7GSiQbKP/fjA
Ed7bOIkxXOOC2VerNe+F3odmSAdRb+gMtjGgEADNaNB4JkFgH8zG3XeFjUMo1alA9ts7NHW9px65
0dXcRVbo4KX+juw2kYSCXts41Fa3I495pXwy2BE1NLMtp3oZGkaVLjK45vBRHjMvqt8KsIfVcWoK
FCdpqlEbUPpzFg5Lbgh19v3I2ihA7K99jGcwqsXSB5FHQPDWkJ1QbVQtLddqXgPRykU9tMV7GMqv
kHGovkc5qJwqX/6SbrXK8zKAdOwD8jIZTg2FWDaRE/9CXguo7CL/ptIfKLTjz66U45rhTnXiZlUf
LWQ8N1PoYl+HszpoZMPuu2MnyJwU5S9wlr9Ib3RfI0MhBI/4+MU3THMPQVxjG+CMdJ9VYb8cOtN6
H91+P/hW8csMpoMcI/4OZCRE10CJGEixYEM/PZp2lW1jl+cHHoj86oYsQfK0H94BjN+OTV78NEf2
RRbZ+NIPasRp0KpOkSXdU9cO9Trog/o1kNkTuTrdtE+DkB15m3rLJskk6MI9cUxDa3rshPUIjhDv
HfLcUOGK3e4ETbjmAZRx38iOD4NYSc+HcwXuvPtWsGIxpOHKiFAhB9LN5GKUVXrmFsOx23H6by1w
jFlafQesJVySgy38cYsCSLbO7Ly6Q/lKdVfHqMNCGKBZpZZXzjYabUq866m4khnlVgbyxEPksIUy
6h1+6tlm0LAL/LuNezssUmwo7QG8cfqh0cYA/09xfUcuzI/rc2mz821CUePhO7IUxKF/FqmQyV3h
V5JtHP0so4HGrz8Wpm7ALKAKwvZ7qnnjiBuuyUHV05WLv0nkbh509TfnXKOS6SjA0Sqt8ADhHyAL
wDxSF85lRhFM0PvAwT3bhLnngqzXFmfUarzQIJl8Zp1tp//wFwCur/oh8Y5GG3rLxAXc3q3bL3Xq
Wg82wlqnf9ghVhW731WCqqc5ilTFvfjEGotExCnwXZSGz5IoYILo2g4sGLF7h49dP/cOMPgd6q43
3ehYXybcQBMZsG94foDDReTGaZTedIUEeQjKDhQR65lIpdbPSs8UNcIxid/MM8nBi1GsRTMdYBiu
MtPSWb9n0muaAWCANNNjoflFaF5Q7YAtFYolknWZtO4DQNfZBn/i6DTkKRiOoUy+c4TTIC7PHEjB
SxNi4w4YVx07/w45p83YBFOCQmdslnvL+p65KPEDNDV78SZzWEX2YF/rITG2/dR3Bx/gkhPS3FCW
D2r+wHG7Rr1cX73hGf4U50DSLtjDJFvQkjVBowVQ3DdhmNXyX+9tks5/vbekMT+9t9QwUFEZoE6D
KhKZEuVSOKw7UEUidYGk7w6TLlAUtvFgVL3Yz4EyHTKbw2PUD9uAr50UfADUpcZHqnUdKmYskC2u
cEzsgo2CLNySkXAZGUWd4rmbeKd6MsNwUUkz2Agw6IEhU20dFVTIWubqPPhSnemKGpnV4EaLfX91
G+A8/pYKM16UbaA2TpZgkxA07CEcfbGw9XkS4I8T6i2bV/IYXcdGrtF5RsnOsLSYnxwUbhgUZafs
+V/x9r+6NGH6PSHIUm8zKIazNmjwxvoSeEGIIpK4WHMN4xWO6BZWBxRen0bTk+8Bm+zm0xdyi01w
qXqa/RLMHtilpF136bRbn6D+Tk//l5vC73tbAfYHia9APrdluUUFNvJs3HQ2tsembam7Q9EsM0iZ
vOYVNw+57UNj3pjMN9NTP8csCu+Q+lVX8HmjwFz7O1bkL4UMkEnSy5ay2pL/mAUfy9aI4YKUE9Xp
IPcG0e4mBD5riWxfuqcTKnUbM8v28/lVj6J8Iv3URTQx3WfcRIaYo/wzZAJB+ST1euhp9N7aTFBD
fYg1nDTSMFOUSdx9vGAaeMekQ1ykmOzuhGIP8EiUYMI+1bohIzVkSxoUhteBGja3ASNIv2Z+o6Fv
oa8WaZX051rwGipGhbdRlS3PBQJ51dbxpVw2mrMBNYLwlEGiVki/D6u8QR7VrZQ8yyEGbg/SWMD8
tKVzAKi724BqrluEiAaqj7arIaUZAqWyr3lwnUfI1lg26DxC6aysBug9hYe+hyc04lmIwK0gQ8TO
be4iDs3Cx8YpMqi8IUadRki2HjrQGVXg9SdTR16z75SjQhpYJWDaku5gl4GzdlXhF5dEGN3GBFf4
pbFi52zKZyv13EuKDUSwmtjgLP1srNZNMaJekYZ8Pw5PU1IuaRaZWhodo6qFMhBz1xJ7YWfRpuYz
dvlsW49+cOhDLqtFBMW0Q4RzULQ29GWSe10FEgM4fLJ6gQsxejHuaIAc51HXqzHHCrESXc6Lkte8
ko8Q28rySU8TxBVniAfwjaOSn73dhQLESUG96Uvj19/xuTxNIQHEQJTeAct9wnHqv8N3FkXyQi95
NlLjxU0D5wxpHLYfHDbuA2PMznwsKvAySeMedVr2knfMfmVdkSxAFFn9UEm+BjyvAioihVKOF7Of
MuPf6sTvvrQjMtmGz8wHbDDCtVEJE/+LOt/jMdKDWaZFCXyQr3087hZWNownamwgKearv2yGI42D
1SKiqn2bKueonNGX/gDQ0ghiPIXjUpfaqIRjInoDAPEeUqftYzg10QkVeO2S7IYEU0XdMn7NY2eC
YIfCzkFPYCiyRzal9lC+WvpPYd0eQARaPSf11C4UOPlO1IyDUZ7KBtDg2WjqvhykWHqFvakngKGH
SpyFn9TPERCgDyIEf7vu1dgKPXer1q+KZ0919TNCkAD+NfKBhpO6uAAsFF6p12btD1XxcV4I+njT
AoxNEgduvVLYD0vcHYY9dYvJm1YAxbhb6nZhg9QZArwb6o5pLHDyacOVo18UpKHpHjF/Z35TyFgb
B16DKYJGQ79Pz12HPSLNNZXdXnGmvqdBbB7TReON5q40DGcCB3PeHlTQHjg4u1BUUObx2dSNMTRf
QJQ97BohP0w2j/t90o3HoqyjcVkNVnlIoABwiFM0UVt0kCTXRmoCBF7nKwNV5vnibyeaefNMWCY+
pt/WpKuImS3qsvUL3V4yEIPc99ZjzKA8TU345+pmQ3GCt8KJTC2gavDhR6OBZoCnq9uA33K3RoYa
1bALGmJcX5LrzYtGig65NSvIl38tQb7ztE/rkNPc/7QkWXld/n4J37XuJ5nioKM/CK00j976dEVv
pWmyV4h38r3hpPVdB8VID8mIk2FbUYjQiAdAgxE30FTAlxFbOKe6qzLkFKCSdB6pp7k4w1yKTStz
wPl1lxoarTNr1avAPt/sk4l65anA7aMKGTayszOIZQZ/yC/0CjRVst5f500aLck2vyFEWVCsDNLt
+Z3oFytkheMkt7IVrUQfg66YfCuCgV1v5kJazZqlBp9dIyO6OODhQeGXV1hQ1SpQkCYzW+xAqSAP
3e3yk1WFblAsOAg5l5mLnxYY16KHpg/AvsS4XFE39vLoQdpQAR9y+8q0B4dY2Y51Xr+kQe6G0UON
uEHJB/M8TxokFP5QLYKYC+CIlRTVNXScC4g8+I9m8i6GbzY/XBlcWICLCpYwzhCDTguQC0VmvA9a
9UwoaOyixDXRDQ6+s/1mIg+yl3y6okZ6YY7YHRdedgdeO/c+S7Pggl/+mnrUGNPkHwqn+wEe4jxb
Bh3gYU3ExTL0Y9TpB2VybAtXH1+5/9b9ucoz68NGV33h+m+MjcXCrMvgbR5NtqYVPeZS5vee5+X3
4J72T6KbjmSCSEJ+3wH9fY09aO/EhUqW5Nb39wwUQnfkRU3Xil3u1MOZeirNclDj1a91UIH6Qa9M
JiUisfANO9nfbH3ttMswM/MtudBAIUug+2tUi5CN1mQcWqBJ5+ar26smgXS2uQLv8229xCnsfWAp
gIesEG84q6fw6PrdPU2jj4TkPId+afNpdYuD/Tab38LtI+Q4Xg2grrrcTFXc3qkoYKfbO5NBnC4s
sBeiMhJ/MPIVfhsvDMMPPn0qbsds5dugViIXaqIJpBXCEtb8qWjRoI+SbVSWcnl7WbOrwp3BgZ++
fdK+7Y2DGQ5fbn84RP1Auy+L/e3dqcqLrnXyRmvN/8NINTqUOF7n7tS4B3BIDCtEmId9YEOYwKhL
9TUT3ZNdlPlTBgKcQ2CagINqO+TuHKPuLhN2osAQhmLTgXpnH5aN+yzB50ZOpm9by84323PqeMbK
8OpyIaHE99gr62VAkcJ50D2/iaYN4AogLOaR9dj6qr3TZKpdmFuPZOot0FAlZZIeyab6pEE1e20u
5wmenTwqaxNLaYEgE3gxkNX32Z4WBxltfkANDpCoLUgCoZGHuJZvqXsa7SdEzQrVt1taGOUN5Slz
qp80SG/VSEGfIVVynV+5cwZgn1J/Ta8cBvlwMd3mQv7URFn2tc4D60Q9hV3ZNg7sHoQZ+DCToZJ7
ACVW81utIVm5cNtYHWg0nxpnF6SISWWoeeNLiAQzc3qkhYwAWigRuN929MIgoTAPiVQ4O3mbbEhf
zdTp7yc3kHfNNPyIhyj60qJIYg2BwHGXKHSZNFYghwJIMIuiU9OWEORD7e4XUPC5IKItu2PTpwBQ
2fezuYcgn+Qc7BYIUkChmo6YoPja0Xn0E8I7R+D92FdAmmrwWDW14gSGctQk3SBj8xTnwcCHaJL4
lbKsiVl9A89K/dQgwbOTAjo6CEtGT9qBErDYbn1zxbuBqN63zAMuLx/cX7lTXLtitN9k1o3LOrOr
e99J+23IbXWIuZ/jyJ6bIBZ01VM+Qte2gmTmdz290dNTTA9KRD/xJY03sVPgy1GYAMbreuY0BFcZ
A23IyS2YeoFABKiUYb+5DboKuogCpLAQX5rdfFR0kxsw+h+rjdrttlqafY+p4B5CxeN97G4p6tGg
fvEpdLcU84CmlvGEEYp40Eib7Gik0m6/5zhh2z1E6Q+A2gCTjOxXyAxzQOyscidUl7/w3j0FjcW+
of6kWDbA+V5kYJvQgBqRIHLG9BsqheaZQwGpB5pZ+wnfJI5jrowsQ5ojqYoXuqoSP5+vhn/Y/uWX
mJaJe25TfMoUGb4zHsF7tfuUm5ozRd74aHiTv78llMgeIN+z9gxuILmvc1NkpFUKLnbkrLJiUU3I
KV6avmm2PqrjX+2ymZma/CK01jn+VHsAaCDIW9QzUxN2vLBnHZiv7ch40f4h/sQop0Ia/kZZbDeD
vdaA8OUHXbBGsRHRMWf5xwixCX+iVL6NDMsMhaqpjI9IdtWX2Mg/mnLykJCwhtVfg2Qnt2xSK2CE
4iP1Zvvosc2YFMFSuahNHIBWOMqy75/YYFdrCJupzdydwEXm+m2xZHbQP8nBmkCbWpxokJohcJYJ
CpfuqUerqdz6WM21ho/VEsdINr2sOsSTQjtfEG1UDabbIbTaC/WEWYgd7lAt/j1aqgOFVeC0TMTF
1doeNCrAnbXsaPQfc2l0pqz6M/evlanrcMjDNj0YGdnoNo9Gbh2JdiCG8ukuRyHRWunfGSTyUh3t
Ha4cZOOP7jAdTSjLrnHXDY5MJGzZhZN7EnntvJggQJ/Z2mRVH0DJ2KwSIMG+kFtccPdkmck2tOse
ZeH+N/opCQENCo4gwn1nmt2xS/pwZSZ5+k2W55o70Xufg7J06qb0YJZF9agn0jgAptDFsYF6cdLc
BwMr1vGF7f9IdGSFdcM3JBEH1J1E7C4PLQsCshN4N516goJy/uHrQRZFjhwlphZAXz24cEFS4Zor
RVcODppDJUMc/3E1j+orh331OgW+Lol7GFgK8YLztQBYdet17tdwCFEGo5sOOxSw9QfTNsIN7J4H
yAZr/rD5X8K6cSV8BDbpv1uwPruHHpyWuLrzItN7L8BKCyHD4d2elLmUeTZADS8Zdp3fGzsTmcHr
gLJmwPGj6Y0rdSLW7KgCsWVaD+8mL1qwG1sbY8jKpwql5Cg/xlXSNlDsxL3+ycjkh+02SleVaYr1
ULWgzHFxB0YZQgn+ULzv2C+Kk8/br/NXzG/AkkWjJZM75WbZMwSRT3VtRE8ZWJAOuNE4K2LW0vbC
xCPIZsw9+AFYPf7TPiFZsKgtwXexBSpPQJX8ATLQbr3N7Sadu2TDCUOdA5ZCPIV7iE5pWpPJgKJB
GCHkZIUCgB7qB3kx7jrLByZAgBIfmYF/9GsRiA2P7R5FtL85hHEQvg9cP95/gmgZQTZtTWBhZyUq
0q2asV2R094jIyXWlcQ9IjEs+1rlnrFO9VXijx9XZPvXKOCRYHkB2m+b4ZtyCBGO34gpaJ7btvrh
INb3I+Vig3jZ8G6Vcb4ClGi8yPD/MXZeS3IbW7p+lR28PtgDk3AnRhNxUN60J9ls3iCaZBPeezz9
+ZDdUpGUtjQKBoQ0QKGrgETmWr9x7CMqTs02T21rpeez4vlOpp0dyeaXEVZZNgmgMWUKjq9B1yXy
asvw67Ih9I9dajlb2LfhuRzbHezahSMmqfeyDsI69jSGdUXghUzrMuTmnf6kY9K2lyVZXypjchCq
wkujSrBB75tAgE7R4m8+D4mjW+Zz6YbxWjPN7NpNVOcUzkWzGbu8g58MxxnLzG+iyb5PRd++J1Lf
7ny/yA5BZmJrtpxM9pgNoOVRYz4TIo/Xvj2DBFCdaY98nsRcy42b59XGt019I4sD3LN7662DMEzE
FjMg0FP7MOc+lPQkyg7kCeDFLaIqeHu81VX2leLHhzy0NtJZ4tVUQu76Bm/dpWFess92HqprsHaD
8kBEjG9giIJyLfnqCemgPRlSnbcWvknS/y4kIvNaJ4uyAbR2uzdWig1hX9piQFvuj0IvFyVnh3Bf
jZmDLCY4fT3xfRpXsRGA+3Usd5Usyt1Ol360mjp4sM02PfdT4q+kxrX1e31XGOm5MBbfIwLaGyRt
05Mxlx6PqPalHIhfCkNPb+3OmtAm4QdIzah/UJ0a+ZtlYJ3Ct759WAcMvV14H2rIPHc+CSGWl/Nn
oWKnM3bTI+Yub/USoIAI5Gu97D/nsb8JlBmsfNsmezFE4ZYkAXkyZ2b8I7uMCgtMhyRN91qStZ9k
j7CNxC7GQY+QvZ6tLqLyraIS4Vjq9DhDMO1SlpLySZ67a2E67l630EcLrQb/MvmVdvWPRdlKkH04
yO+/ioY/tf5y7KVzv5yqcpRuNwfzcZhIZLqQ0k8jgYRtXmvGQw6mCTfhfP5W+DflOPgvxlx9N0zH
+dClGgvUYPTPYJlxh1mO6bJS2eQTDBz5hKmTqHexEhaek6QYTXTL5GdYNqk7GytVfb5QgC+04RIB
hENWYdOzEIvx7oBimloTa4dLH9wWmNz32QehNir36FCjp5IZ29QECBslVXkFlTvfgOGpPta29lVS
9hTrK0NW8u1yjBrN4VrxzacOY92tZGEBia22l6LbjNV2TMtwm9pBcDYn6ETm+Cjx20XRYywX+tO1
I5zhrHesi6LK156b5LWDMT6oo+YR46/AVPA4FEw0CeGK8ixNY7KlaC5F2Wr0cBZlK0tO/YNs/atj
EyuEQJ7lVxcHlQCrWL0anRP2IHzRQ21BeZ/aJz/CVcUBSHGUp8QpLYG3JgYEjvmE+ufipbVLbOce
m9l1A2z6Q9B1ytYGWLmRtqRB6eA07DT8+ktrGCyA/i46K3E6nJH9S/e/7ClC/1Od7JdDtl0jPiFu
lBK3wEmxkw9BCnQT35j5CvJUerTKxNrNZWHcGnFprnrTCp9wKrjP0kJ8L/IGSKDbfQur3w+3Q+Cc
dp/oyOvzdkJnwCWG5GZns+39+zEYP8pBR9brIrd2dlnjLDqTf4cUfcpzTJQuxkVZGbY7swsd79Wz
SLZopTjFhnKLtosnbxng/4ZXmdFwksV2Kt6KkrjHe+jH1unnomyNVVhW//HYYgZDU+XZGsnYs9nY
+cFdZmiJMQVXcs+psvB1TxaXbn4x54c4saOzxuRWigHE3fDim0V4aw2juFdnYrqLdICRD8YOlGW8
lb2mbH6B7xbcMnd+7SWr9cmg15jSa5kZ/3EulB5ee+VNaW07p8Gu0BzA0Y61+hgZiKQxivh3edgg
fM2r5gpuCTkrvw+JFA3G1TyX1ibgsPu2aNpVoeXjp9g1nnvXTl70quXwJW9lphVrNDX5Zrkt+t6B
qeLdFjCCBA3KIcNEEqXXoitfU55TxRevU9U+0bJzEYfPBIAQkXXgiHqO0SdHOWl1BfceLPByU49I
LiRW3Nx0o59eKTUvpqUk69ulsVnqxeCsLl1lPV6eKa8ht/KQxJ13kEyyRxvD8Fxzwi+ZD5nYRrbs
Ok7D4dqBhgxIoA2/YBd5NFW0KnQ78nc/H5lo0XybZ8ZjzhzqqlM0Z2CaqsZ7c1Q+OkYUnYw42gZ6
Vj2kadzfWom9liWmVtXDSLAITJCq7mWd0pvtOQicz0E3YC6KG+63pnaUk+xLgEfBHpOQnuwrN+i9
bc0hV25kKapca/3uX//1P//9dfy/wUtxC1QyKPJ/5V12W0R52/z2zjLf/at8rT58++2dcB3DMU2B
8IPp2pZmWQ7tX5/vyWvTW/s/YYsSF65G+oNoiuah1dfI/Wff4twPYHUFFbFmV+wNd5EigGd+3yYT
JNaus7+R7SbjnX/tlbUr3yXj8hoJhjDh6TV2clktqwbT7Pdgwsz02prDbNcu/oPShBCDVeGFUxXt
HGlA+GqsGLVvlbIoO8pDIOhehyBcLnOdODHjNXmhDEsPJH3kJkj8H+tk5ypL1yq3/tHs1XhCaCob
r4xlM8ZtvS0YL5EwckCrLpu07j4hZJ/tL1VmZtUAjRxYV9LMQbbIE4jcUb2//0WE/udfxLKExQ1n
muSnLfHzL4KeXKEMjW09tEM07ckjByfD1+ZNJpTqqU5I4SxzmmGGXFw5or6VPSyoQ7xHVBBdf92r
zn3lmIXOD+cZ1EWywhi7lT0oR9Nswqc0qvV1bCTDlY3z5akq0ZyYyJJ9nFX9A1+t9W3pivAzSOml
q+pDcA3S6SyfPq2ebrowNo5C6AzF0Avsf7hd3T99OUIles23I0yDrbydf7hd8YiqHMDn+cPrCsEq
TYjuhfhIpqW4w5i2v4P7/kGOkFGTK1s5Csri0gsMVn43lbga66H7TCy721hmliMzxlgV5g0GCabZ
ftK7+speJqoY0t/nsVo8mkqJI1E50BXlr1Nj34ZKUd8CVd+S8zcfikXFvkJh1uvjxD/JOjS2kl1b
oqIoW+UBdTRuzUUPnwgexrd1JKC/GdmKQFl8mO0ctXw/nw8oDfieLLJ6Ew+NDwEvbB8wqTMffukv
tNvG0g8ONho/LCukTZ3eme5xaZBWdXMfwOsZiLMwB1fPmohe6sHN3rfLhnhnWZsxqlkUssjqvR4G
3zFzy/y93mn1VtHmAk0/WuXRw5C+Hk1SOrl5jZqKUlc3umihZ4c2P790NWpGrd3KykpXw3+4G8yf
By88RByNf6bhWDbEXttY7pYf7gbGGX1q+fQHkzcWbnPqeD1oCBxLql5UfdTcRn+Ws0Ch9OM5MP3x
Gvch5ohKHXpWnFxJl9eLMezFHfY/1kUg/LDMqWKsYJLq9L89QbO4z8kjAjXxd03jALyZDCfd28Os
nfA+0k5y71LMowkIFQkwdS+c+PBLl0s/uffaWYi62/3DeGT8NB4tXzL6SpZQLcfVUXNzrZ+/5CSs
VS3NVP/eHpuJRHHmehosgVs9UlwQ2pm26VM3fypUcyMn4bJHXYdQ3QYxHIIhQNMQ/PTtZa8QpQPd
ty/3DXGvZSS+eOG87kHgueo73OPoIGtw4IC+rYXE+II5X9WJpl0JXc3uNDeJPBn/kQ1qprw1kIeK
CGQg0a6ILl/FZYlSjO+mdxZgmr//jtxlTL68RZfvyBC2atqajmCtKoxfviOmYSLI29S6V7HivTIW
KwsxaMnmIkUq9wIrjtdjeRdhafeqXPyDiLGmVJBPHRThowKHS9+ezI07Wi3qomgGNNggryTYrzBh
yeGRHJzMBRMYBzu7K+3Hpo4VRLUz9N4tQGi2ikXPsAjyln6MDEWkBHusCBdbZgfiTzgZP5Vle2jG
tHdLuyxPjVOfAqE81YvqtmcHs3hgXMbgQw9i5LCs6iBbogovLL/GPEu2/tDbFbDN3VK457DTl198
+sy9VG6BDsz73ATvstSrxWgRnyakuQFP6Fho7TuA6k3H6xt3fNAXAakSgi85adZvS2lpGyZ8jdKW
wCB+X10btfdyM2j+AdPw8lqWwrn1T05mf0rz7q1DwftsnZJk2coeskFLYSap2vPf3xa6qf16X7g4
XLga3gCuKYgNqD8/O5Or8g6cjOo+DLUl+p0/xk0dfckHAIP+aKm3JLUiMHpAfVGpC7+UwKMAL/hP
JRmzbaLYaFLYVvT+5yPduldZ7ExnN1Mi6KKonlhDXBMlQ/hVFp1o3oRlNz/0oY1+R5Bvo8XMryyU
4grBVUCkS5GVSLt3bPRkZDGrkfOsHHPcyyJ8nrdTyiLuypsICNvGMbixJfEm8vVmE81W+wOtGSY2
U6W6fuXnEDqbAQTDIHulNZsZmg24eWmvtOYMT80b3wBXuVB75DnLYGw23ZB1P9CaJ6g0ILz1xH7S
dbu7s3Q3uEl6KKUjHJ0no9OxGFfV7Az8wn6vBdXBD0vtCQ2Pdsvg6u9ktzgukQcjGTe0DvipntWG
rLdE+3w5rRHMxKGXw+Vpy64ISAmU56YTM0BQ7CKnqg/fI2IuPEsQP6zt5jA1ZCagB9gr9CWib8yp
cqzfK/9D0s/62lfG9CZviLZ3Ra8f5JnMluTm5UyDmgX3bjnC88WTqvfHlY7pG+Fx4sjOspH1Zt1O
mwaPjZVmzW91skH2GznKUFXj9RxOhHlC3tw4AXGdXHTZZxTVj9KNso3bkznO7lOc6tYqtqcQLgQ2
rHZba/sxImWg6YbBFTjZZydqjo2ff4DdkNyojIB3E4sownbFe7kxi/49ibgASzqqimxu1mNT9jtZ
tKq0OzQ9qHFZxOjZuG0adRt3RnFHrF9bF2pq3+tVkd6olb3TptG+l1Vj5LdrX/fnrbHU6aJqMN94
7e4PaX6tl/lBhovx7UFBMLUOMpQlg1wyniWLS2M72kCgexWiNQKKzuRqT0qu3UW1SeyxaA6GX1ff
ez15NuLZgU/a+CvW9+K20owGsnGjHFHHTqG2EE0ro664/6vzpMlhzMpqR4Sj31Q9Hnd5VN7jewFy
JVcKjCKbNOexgnsiNyZS/rKLNTNSOVEF8IClv1MU63kqpg9xAsnCqSyNjA+re6a9ApJFwdt0URE0
03INUWg8DnVbkwEc+iG5auKiWjWa6t6h9BnuDKeM8IAppnOikzcA3Gg/WNiNeVYROl/gRW3SLBDf
g8499S15IXk4mAf3TgRhtAOxNW//fjQ0fp2tMXUQqqHygrA0TWNc+XkwJEhWtfqo9NfDpJWvPABl
8Ltgh7jTrRt2GvhIGy5+j3NT2Pbv59aqcJ9BXd6yS+0u7nNmAIsEZMFNCQROPF56ANQPSKT70d5e
8sDmsulQKmVN1LsbqVwipKssTov48CKk2WSvswYDXPKqE1Ny3YWtfisbVLI1t3//1+vLUP/jFGH5
602VWcLyn2VZv7wK7HEEzu2o3fUbUt12F54mT7uKeTJKWcQDLs/y5ZlPA2MtRqP6dSyQR5Up6H35
8Icl4nCk6uLV31+2+PUNZmuO5jj8aA5jh/jTahQ+p4YDYBRfv07yZ98mZYy9y2cC1emSLUDOJtlV
ro9/9lu1fM3XGjCxP1cH6CK+VqtGF33Gwv7Su4lbe21GVY4q0kaGQzPbjT7oJlIpBRJ9YYMCLzmY
dZ5o4b0SVG97iC2J9dDB5cgDTaynZe/SL8ey7h+W6MYvU2Je6SyNBQsOw3KFaopfgibDNI9RPZvJ
fvJhbZkrA7uUfsbDG1WHA7Em+36YBzx8F1bJ0CW3APrqj5ceviJmElb66A2BXx4nHZLCZBThw7Bs
QpSaU147UDcpmWpWHYc/esi6gJz0ZI3BORQqB/1xjnwwExi5mvZFHU5/fx8Yv9wH/Mk8u46tW47Q
bRvy1c8PL0SKbCK9FuxfCVtGuZLhGVCIhOrmgFBdqrlXepCTSv09vnOp7ydUdJZeMpyTWGglBl2P
JJ5qE2APdGMn1V4v4q+wR98aLnWyy+UI2eDUrzf8f/0UEWtkhOxrUU51FITtL8X/2b0U18/ZS/Pf
y1F/9Pr5mP/hZca/v+1yFaEf2hTf2197/XRePv3t6tbP7fNPhU3OtHW6617q6f6l6dL298je0vN/
2/ivF3kWOIsvv717/pZFOeh4Qgtf23dvTUskUGNm8MMtsXzAW+vyVfz27v+lz1+eMybAr2e7HPLy
3LS/vcMI4t+O6whNMLY7DBMqo/vw8trk/FuwMjIYSnRYFwwn7/6VF3Ub/vbOMP+tqrCTXEclnGPZ
rv3uX1DoZJP6bx3nRNc1GSxN1XC1d7//9W9xzdef7a/jnNqv9y+nWdZomo70h86d/MsjG2to5DYG
EdY2a92t7hBmxdjxRK612JfBVoOasG+qQEWTN8uw0bCjFcIryT9ELP7yMmyX5QBXw8Ja/+UyZq2B
3zGDuahKFK/IXTmn1u++2I36zc0RLqpiHRtOcnZdgllai974OkQwbf/DT/f27fwY9dV+eRULvg1X
0wxDIPzFs2wuA9wPgRN+x7hxe8Pfq7UA5ggQeTNpin5Q/JXR24dhKD4lln9rRe6ndKqVxbdzVWqZ
7s15ruwgovASj8iN/8NlEQf8+S3JhdkGYtEmamqOZtjq8jP+cGFj0pgVwSt/by9DRgbxZSfi6gbR
Ueec2SZrwFGMa7yflGM966pnT5jIjYvYoFc1XeL1vYVsMuHVHROLY1+i8Y9Yd322bcDHsJUa4A17
083g5+riPP2xSUu7XpMoSdbl5EwAVlpz1SbGcDNXKKRFyvSIOywKP349evjWFlfBpCTMpdQXpXKs
o7gzg/vKDDp0hYbdZMFkUuZBOQRa/t31UZ0QBvLUlR9vmrbZ21VKZgTpOUs1QpCwSQv/o/nWj65n
oo624s/Or3D9fYBM42+V6asftCuDGdp2xPA+YO0ytDvHTot1MvWnIDloDiCzvl+1FhnXSqmu7fgb
gblb7EfCU5qk7s6t2oV4kgI20If3ftDD7+06a9PglKZkq1jXczA1wtpqLsA40947FgnUAsPSQx3m
AEWaFBk0R2x1G8Gw9OCE2j6NuawEoEWlZri34QcCaf8FC5HX0AZw18yEdj22XbaeAwi+VhysSbpg
G4ynLJmJdh21zm7oWaFVU/SSZwqLKBs7c7f6bufzbUHWq2IlEgtf98a+uosf8rT6MtiA2poeihli
ouua4YTFJiifMhro5a6bwJxWJou/lV0j9ZDB71EWkmk3T54ixNao9dvZr/cA3gNPWyw5DMva6Vp8
QFA73gV9PXhlOK3NbPhAuGf2FOyON2CC0yPCsV8sTd369q0225/hKSnb0jR0Twn9R3eEOVaiZ7lS
DPWuxTQYmNCLJiaBDJcRe/Ui/t0Y40AaAXPn3H7SyodIy0bPzdFnitUvAYvSVWKubWfxhc0SHoBR
3RGOf8GdcWWWbeo1javt8gwoTczsb4su5irz8/Gqm7Rm6+D8cyuyfF6nwCk0Zwp32JGXXpxZX6dA
M1cTmp0r3IG/pxaahok2+V7aQS0hMeSvm67KdoiAtFv8bHG2EaV5BYb+bCaDTxq9gbmv6fUer65j
0Rkm3g+ig37LRii4+3lyF/mz7njZZG1orqs4QopjaVBMjKyilCTE4mdWjuENcBlzi+Fze5RVfVBj
eSbLckPg4wOa7ZjO/dFF7iXL8fKIS4OsuxTlXs1CF8CDue+aCGqU3kczIGnxGPhgbmRdN835Ue4J
fbY3Ykof9TAn39IqVX4cIlE0p0tHbQDSWtQ2ZI6lWW4KV4NlK3e5ZVzQmJ0CDFrR8pU88LXydSt7
RW7iAMM2xOtB9R9nkq2z1SGd4slDf7iSCZ29vT9pm7aB3i2g8bxe4eXaHNjuiff6ObJ2khcvT2/L
C5O7gPe5XIYQYqKwIYSFn5AZuy+dATGlQT0CgJT2ZUBv3NMFD09gguCug+qEzaSz7WP/FsmX3YBX
1WYK6jXRvuEYjv37SDTfsg5pjCn+aFn6Oc8syGN5f2dX80fELL+348BaushW+GanmG2E7SadumyP
G+Hs8VyoB4WB3dNIkF6DV9z7anAvFEvfmFEYe70d38eG78WWceMnqrufqvZODxxMMPLuc5pi/dGR
9Qe4JNawuXLPRPVkpzniOswn/5znn8kl4MznJOs2nrD2UUBb+m750uIGvIgl73MjGla+Xo8rDFyA
6Krag5ur0a7oSzTf/PA4h+lB9NP8HvAnujnNV0SqNnMkFiv3YVxlZpEwPFd3yDDhxOU34xqJ2s6L
jBINQzc216qNRGZEAmo9EQC2dQ1GYRQzHICRbMhLsNDJkAwcEQ+NJmcDIU1n+J1vFFN7qXh+n6ru
xgq7Yh3BI9y23xI7sM5WZJULOzJeG4HRbcYBV+vKLVadxSqjdoItMMZuW3nFqLbbDEwFAdloWifF
+GGCYeEZuY5TDRM8jxdcM4bmLYoE+0Gf/LUuIKJH3bd6yF7EPH/p1fqDqdT5vdLb5NAUd+8mvOqC
ISpv8lRFvT9o7JUK/f4kvjPfcz2/nbyiZUnXQ2daVUn/3IyoLdp1p60MOyo2KDUnnlrrJ4R5GYxV
rCZ4wmpAMn2LeGw/a7xJM81b9L89LEkIzuHVmd46Kss6HY4vClrh96joj1mlncy6+oaZNO55gbMp
qxuApp8iVzfWOl68B7vq0N/sNjbCII9W98y6Vj9pSJF6EZDUPT6UDxq227teZDtDQy0n16wvZPZf
rBGHkDKqqs0EE2WluOhwF+VJs1BBc7AfF8V8PUMA9maz8UwdZ4dhrMnvE3h3Ve4AvQII1eiHxDD2
k6mfQY/uciae6ow2Kzf2jaWH01YNmG/ic1Hu9WKr6fqp6vpxg0gGamJtotwWzGYO/fgy29xeiR/M
25gAGYvBz3Bs5jUqoJMXhHdplH3lET+AzLmLAF5u7NI8z3W2Bk35wW9xzMQK571lXhf9vSPMjTO2
95nfxZ5S6881ORkjzLONUjqhFznhJwOzGkvFHEPN53HjljfxnI78EsUJCYtFWH2VuJVDRk1PcVcM
btXQ5tmb73vLuJ+y/tPgI8JiO+N4Cv14q6BZsNKtW2Z+hwSUJH7CxR5tDBwlg/G+1kS2taqOV+5s
fI9CfmK7OY2F0fO2zGDnQiJwMvUz9HcwNG75VeRJ6w12Bcl/QVdXEW+xJHrAoD7w3L431t0ut68s
9DfGuAH5aVa4MI/uBpA2Lr8HNVsY8M6tY1dkUYnQjwoSTVPyNPrDFbGcj3XC0ORm3IewfR0cKedh
ukXVmC96cu78GvVgrX8Pr5jgUxQKhsl0XDmKe2/7C04kDI1VGPBM2iYv4Xpq1mah70u7f0Tn2gQA
E3uxASqyRxjOS6otOnCFh2bW2bKyox0gx9tH+3CErN2OYMcV9ZynRK3nvjvV870+h/oG6ZnAIwLw
uTTAonek6kUfZ96MsKM9n5xI41f00VFV0/dTbL04o/qML3Ki+B8UJAUSUUOeHoFJFg8BXAGgLdMZ
0Mi3fMgeCzQFUK7fu6eJwPXagpOyxl5JYD8XuOl1Po0ZVAPL2EQ5NjGXutc+Wmoxl7Kw/i7K9xUv
mT0abJ9kL7/M6k2J5Pxq4vV/rTCJ2ekqt02rO1iNABraxkmWX8+5O531UXjARiZCvuam1RWiZhUS
tKXZZbPXq6Z5NVuphwk4j6Q+B2sbxVxPrcDjCuK9vqN+t/egDqezEVTYREf5fS38Q1Y29pXR6vYV
qpMDkj1QNGzsGaMy1VfWzHvNV5E31JT3kW3zZy6XI1TI1hYC7AytuEwnvZpsXCMB2zf367IzTb6s
7yR6XMEqpY498O7PQ1j3Kx2pb355AtiJM/pXHRkhnMUIiPD/orD5s9vsyi31F90Fdqoo42eF5ESq
Q9kDq3WO29E5ZGoBYj+ydnkurnIzWVcYwl87WRKhq1d+h7+IYYgxHuc2uIHyC1QGcsi1hiCv7afp
1Rc1jjwOKQ5qYR0gTnTHwUQCctCaa3yq7iDhqweCr9m5xGYidJSGY0lGhcuvWGZZvA3S0PeIOhar
qdHQ5CDKvcJy5TDV9iaA5ecpo3XqQHId2qrENLcZ8mu8lQbIE9dNHFZ7barQygmOhvDbkxsPyREi
xb3fDdO1gCt81OzqGGTJ99DiGt1kZzQ9H5NxayULXpzY1pXWT8sc3HyscgZ+s4Fmp1frorWfHJNf
JMXxnsXf1F+jknDoE3XPi2k6hk5+kyakBXMmw6Qoc389zxV2X66yqbRpWmdNUZ3cKTzkrTMgg8TG
1YcXHAzFNlNVJgfzx9SdMs/cx1Cs1lbL1EXYybRSfb+9BgX2xQ3GYR/5TnIGx73OUrU8+Pr8zSlG
+BdfLLJ0MG6PctMve0phT9pK7jadNhM/XGqNAL88u2JJF1bHUpR8IcteHFpF6l3KslKUdZl6cjeU
7azk3/r/ZWUj3HVizAUaOojjtCHfttVM1VHuRXpc/+ei7FIvR8i9y7HysEtR7l1O5QgMFccU7RT5
QfIEDODgX5CHVNT6qKhufZR7l81/rHNIYjFr/IvjKkZ+BOWTtS8AoV9OZetIyKwuZaSFmtePez3X
5aMi3f29p5Bm3+KA1kqr2qjMLB/4Q3sgOlfbyNoE7vfbFcmyPF/XdZ9rZ9Ixn6lbdVUsn5lALtHB
QLCbLgJJgf4hnVG00f34JlSA5+aGkT6CRNq1RaDdDErjolQ/NeDQy/QQB+Aw8wTyTG47/roiTLhJ
guw2jIO7CHFBnBe4q7sUvyYrw5dGFNnV1Nlg7XE82AKXSq8c7Ie2SkguXhax20ivImzSWbaa4xY9
dghVjfER1CvURoO1dGr6+kakg1mi19jtI6DnB8dxjLMNEWhW6wd78oZQxPuur9NzHEbpucRBbaUC
1QakYa3moekPTq3exLbb4lJgTvV54vLIZ+lQ5VySjXNxnvrjB1bi87nPMZGSe06tM0soXF61S4O2
bHLDOTbMHg5NFb11C2ZtPhsWitiEu7FDNnYV5n3n2XyKMitHD7xIvBkhxk2ToG5cGv7aaWdto7aQ
VAxLP/apH5zbZaMRvGjiwERvqIIvMAhrnV4LRbnSWaocg7wyTnpwm/K24zvihKznebXMxXhmNB3P
ZpC9x1fOZlymRx0owzlRBiD6SYBdU2oRCLIBKNpOSohhjD7ael1ezQ6WrrHvJ54r8q+kqQw6FB6U
+2rvhOKEIwN6an279ysWmXNq4cWNCcvOGqNnvxqLbRtHn2rXinaBg8Fq0tmiWBvDhBSSqc4rPQXB
EZvRlpiPQhLijF6mXqxl3xJtni0RmdTTHNc8VVlunUxD2+e1Y68nzf7qsow/I4JfH/Og3eBoJhCo
5AbpCGisA2H1hLisiIwmhkcgMrymH+5LiBheLHBkIKeWiTM6K8E2NvXC6zR9YqLYLlIv1t7MZuPs
Yg+ygxf4OLvwUNYBxjUo89tLk2y3htKAe4RvUMokDwEXYrTDJlCL+WCWrCDx9DrB1Kg921RsplaO
fwYHpJzlXhqgEhYZUb6BJYZfOMLDUbOPOniqIO2UfJOm1ePc6cca/ZuNDlLZM5M+OQNuTVBFap9q
Y+cKWOqyNlCmem0ZsCehKcRn+4+esrvcZNlZnZv3BDaTbTcl7RHOADSRiRdvtPw2YSbalbN8d+1y
j8uNRqYOcpSGWEhTsvAzkb4Ph7eNEgU9JglL+XVXUeJpWaXjB6rMH2VDtxxSxF33U0fZJM8m22XR
ViNEWRNDe/2YS8PlU2XdpYimBhnHjinupe7yoaXRZMcJFefYaQtAHVHyw6WXgcWUX7jbH67v8omX
y6vklac9kTI02syVbBm40VwRq/h68KdfPvuXy/ulKDv/chnyWNmvb6OvaVdd1QjZQF5JVV6zAauA
MkFIwz47Q9itsxpnPUHW5BatDXNvlMYnnBmUa6hW+Sog0rNhVh6tEic0UVtNtoPdzNcIXuA1OX5V
a6XERNLlSajNbp2bqXYsUl0/E2y8DSBN75nFw5GC5hs/Nra6S4lRbPQ6+aozr8Xl1HUZk1jZisLB
aoynUgTEX0vS6MtaMvzs5LuoSG1IfY2zQQxxPopIV3dZW3IH69pOdM6Tn0/qFeSsTyHrmB3RDJaf
xhhh5WbrBy6iZRHF7M90Ywcc520wQ1OY/RwZ2Ml57MPnsg23ZT1qN4iSZnVf75W6v8t7hlW0zHHL
YbG0mp0eo4E8eULTKmUVNA9nURE4GjrjK9acX5MuFYclsrHpkaDw2jG+bkX/1PjObWaq1haB2iBM
mlOsPbIuM08p5jQzv9GG4dtfLDoJoTpDcarQWlU6bGp8U9XRDUDHQskcAv5jtfan4MQUH3CaVWIy
gz1z5YovJmprUNuGQ84jeK8XiUnEPMxWbVAnO1dFB7cckKutqcqLdiD6O6LS2kS7ubOSld6oX4aq
+dyq6PekGqpqjWJso/LTHJvBQ9YkuwUVueUmuRoG3vaFiG97ZOi3SMjcKD2ebRMBHB5lcUz384hr
oBMpqA5Y9R1mLRsogSXCjkq+91N/OJnzjPTLjdJazS5WfRzBhHUenWkGIqyHBJy78rr9HPuWcx76
qXzfutGxJVx5KPpYeNgJNiuCXSbCYlq80srCuhEdy6Miw6RENPO270vzXosDqGKt5fWFdfX/2TuP
JbmRrM0+EcocGlgORMgUZFIluYGRySK01nj6OfBkMdj8u22sbTazmI2bQwQiAnC4uPcTszKr95GI
jlmD/lxRVUtQRIlzhZX2t4aJ0ZFCD5lWr6dlmMeQWFnu2ehPHKMS15Y+Qg92MmPlzPwDfn6ihJg9
r6EosSjIbEU9wOptPWJiCJ2tCVzSecQqvSSqMUKUNMdGQ7kt+2EkDvAho3ZB7497ZE0nqDcfoS+M
B1fBIDEpFDMci/kbqzwcKvGZzx1TO7elc85VMJAy0fRfJXn/b/K3/5IW/k/Z4v8Hk7y2tSNTf/FD
/keS1wdI0X39Xv+e5X39zM8sryq0v4C3IkJmYhimaw75uZ9ZXlW4fwlQdjaEEs2EEcI3/czyGupf
PFEgL4aOvJJD+vWW5bX+cl1Vc0FwmyYZYuH+N1lefsa/5g+FYzuO7brINKN4Z7h/IjNEmQACws/s
SgIEkdB4bC9zX2CP/av2uq9ZWFFlK8t9b5Z1edb/OLZEwxZ064rV/X6V2/XkpizoutqL5sTzIZ7d
N0MOTjDs5+JtMtkDjGqnuuTMXXOv73tCxLGDnsu+M93TDrJo1pXDryd1SIZtvtwtzyr+9dTfLnc7
53YlWVsUZtndOH/ek1kEm//5mj++dTaQpf/t8L+73usv6xVbEL5e0uB2Dkphn0QGskophjOp0+kI
SJAZ4zZ3F7KIufDnPNqzVfteWdhW/y/beW3+PLIlArsXMz7LT8uTiwlFO/W9rN9OvF3sdubr6fvX
/vYF/+7wH/viqsbWJLfuE5IpI5Db8+1Kskbe/N4WrXVIsM1i4Z63G5YqVGVBQutnTW5qS8RhJk0/
d466sLzNJRYub9ntKf7xUOVmJZ+/E2tbgPhl4w1WY21+Zzggg/ZGhyRwQvDeTsMsQewQGDaNGpPT
BCpeI15PlPvkR14/J5u0hjH8QR3UB9lOV7lPHi5V9drqSX6UW8VsObhhMmD89llZ1WbjDTqT80Fu
3Rq/3Hy96P4Dd2VsVXlAVohMYKoRjZNVWUB+ns5j8bVKs/FCuojkXomDIu8ERSWTeHvNsB2CgYpe
+ymwy4tdF0l3ktVhRcohbuOzmpQVKMlq8XJH56XaixHdeU/w9AM1GoH+kbmX+9NfZ+xcC63qxLHT
lvoSISV5ydx8zzD82ta7Wg9ZqH3WiNlfZGGZ3HxZ04nkXNS9kJvFtn7a1sYJseptLsRv/catjNNi
7i8TQQBKJ00mpMbtE6HJ8jLtaceYgD3QhFtVT98uEJe9fmVak9cFR5Nda7GUVWdXcZzbZTojS27F
rnloTXEv/1i1gXB9vQGOOcJ1LErEiWs3yvxKA/n4qNixb6O5csqwhxfh7efbamZDSBYE2ve22+x/
f5hosHJTFsZ+QNbysr1HLds5mG7aXAabTDPefEZOOHi/RyVrmsO29m/lXcA5sL3Imvw2MSrMJQzb
z9RuuaxuulyyDSMXZhYtySlyWh6TlvkSpy1V6FZALnA59IpcQ7Fia1GmTbETWZE0A9W9/yRD3SDr
JxkttNZc25c/Sj4TgzzrGPUaiA5+p3xCt2cVHTZUaS5FtNHJ50X5semr+PC6Wey/ec1qtIsigNy9
0FBijWLwGrQ+BB8+uksbH2ZjIypQT8dNGXvEZjkma4aqhZqBqMAt7CNriLUxRVTaHmnPROlDVR+/
OwM+AJ6MjOm50tLwfsXRqi17p+L6fTAno7kok14VyMNSRYqcEWuvOX2Z0pjiO2JG9UWtquaSD/HC
jUFjnrtFEXcsxID/81k3fhZEeS5Y2PcXWbttOpvbhKzQf8hd4xh/diZM3JJ6pEnYit1fnKLcXRu2
+1FlGSt3oRCsHQmtnZbc+dQYRD9uMbM/Y2iLSBcPeC+5yF//UP7tSgf8/BoCbAYVTe3yTgYob/9S
bsr/K2OcxM0Pi9NFx7RQCbEaU+rLfy7/rq1MNENTlnJH3ZKfsmftlO23aNwDYqOW5eFv7VW2jjrH
vJOIUe7p/T74v77B+2vsjgpa2Lp6vO0yjPKhxYHioJEyv2Q6Q/ytiLcihUcMkkA+ldpp50MrpjcZ
6EtmGwMtdh+25SbkQXJbcttUDQDn25SFrpwQjHvaXxbI2e2CGO10KNI+3R3w3KDRhiaw9zZvkYwi
bQmyMyvRr+2aCjfvfR/rvi92jR0BRL/sKguryNGyqYUazAQeAn0zMQRSGR2XGF1eWbOdmEZa5d1y
7ux36ryicw/nhkjl1l+I9C80B9H2F3cvpoW8kyuWkviLyvid73Fi2cBft412iHwUVHi9YzWwZEha
Pn4ZjJbFtjq8f+06O6RBXRwCNlslRGVPzUXf2zMqGyx7a4ykhjplxOP2ycYta7fNobPUsBYsURzy
dPa6qRdZxLH6yZzSyd9qXnaxd52ygMldXm775CYUfNAZsirPkYdvm3IfwvAYa63WVW4ZjNAEEvdL
v1bl3t+u81p1VEwBB/o9cg/KoevbO60i2LusxLfxdTbPon9ba9YUQJw2AkPN9WBS4tiv0WbahSMw
MGtoZ8U+lcRWkImRWtFrGPvO16o8TqfyGJUbgIGiIzm9jyeQq8sLUUd+pazKnbJo9sOypjBrZtDY
m9vtM3JzequPZvp6EXlI7pUXAsPGNXMNNkzTAzB43UYRlqH315WIybaelpoA85mgEIXfj9RyPiOr
iZx97juzvSY3c4lEuW3LE2+br4dLOW+WZ8oPFfKNuV1Tnn/bfD38x7dlt88Q+tj9SpvXXyA/99uv
fD3x9Rp2ixhojN0WDEMG/ZoVPcP0zKAntyOMfII4Ggh77vtkMf6qyc3NYSiSJ8va7bNyc9za5FKY
ntwwYlKlr1VhWtvmy5MVYx9uZfV17+06t69iRBR+XBToU/36vtvXy9rt5N+ueLvWHz/xj4/czgPp
vpyd9IT/HDOh/bWVxfar9semvpauzwBvYibDydo+jLX7bONWGCb538hcv8tdYkRxHUwKU7PbKX9s
ygP/cV9dJ3mQorVJhpMv0uV84Y9rvX7Lvz0+Tmbkt1ip/vzFv/6o/O3yX2CisUfMf/1neTPk4U7P
/jlyO12eaKokFab25DazTiKy9V8/tF9d3jyEmnjktjqXByW33jUN2ilTMU5BLSd5yAfeJzFSWv0+
SzP3iZAtp3xy+1a87uwqFaxJ22oMTPu88HYc/EZ9eb2kvIjclodfd8ptAZsoVCuiU44N2tdRZr+Z
hcJCtnMv6HjWnlDMIcS+B+WgLotDw+z0LWwb2wbaqkD2lsPegiztO3XpA3tFAhK1rCyAPC7or3iX
jH2ONsq5JL4YtAyIDpuPKFTqraoguIS+ycUFEXORNRRkzNeakU42QXn8MvbRp99nF66cVWWV1fiu
ruE1UMSp8OG/avT/pZzxLSnLpAS8KOCAffyO90LutJRe8ScNPEht41GTuN0Bt1xk8dLEuYhlWI/T
6JiXZS9Go27O6RC9QhJ3t3d62x2sSB4vy5gzdKISl2EvZjvaLn1HqD2uzW/GKMbLtC+JboXcZzFD
CHRVJ4Hm9ClAl3YO615XGCi2xC8U4uFqmz1vnYODrByOnX0klkW/kXCv60+CLphnvN8Jc8/hyhsj
a7KQB4omBhA8RZVPRmy+vBZakZz6zTlEsm+UcMNs28MPUFropGVV7hVVipF65h7WOZkwZFBd1hop
/zfu1tOfJ6t7by0/Jo/IGlIIjc7DgAcw/Fbs0fbfNuVRuS9tVSAE7mIGaK5NF4z3pouVAbbCeAmx
9H3f7YCsLfutctHM9Qg+/3y+snYrpr0NyGcu98nNQd2DPrft19o2IpO9jgdMDf85Kg/ID8vPAYl9
GKAOH7Z9yJX4SgmnvG0qcshM5GIP/9Tq0sIEyl+BnPJUwCeGF6Fc6P92UqGnRzTSwmRiqepuddSf
lnWcLuC7ufEaiUOvVlHTz60UbmWzE7gxbQ8mvcGoby9GaOP2MDonWyyAzGOVSYcsxpI4lGcYTjCJ
EVDZ3vO0hHp/dmRyu1TFEjbTmBJddtYLDtgBJCSQCPsSTd2L2+a4GaSMb9uyJs+RZ8tNFKuKV7LC
/w/W/p8YOe5OJ//Pwdr/1eVfq/5r/3uwFrQ6n/mHkuP+BbUDmprmGq5GWyNY+jNY6xp/oSzjAsM1
iLs6aPj8Ctbq1l8mohrQL1xdN6Gq8Kl/KDk6cVzwkK6zM1gcB/bKf0HJ0VRtZ3P8xolUVS63M0Jt
VUWECFrGv7I92rTVjEYbjbNZOI6vkzoM4rK/Jqn5sTDw2xhhqYezZbyAdrV7hBlV62y53Wd7aQVp
FTyKAZi9c6zyc+8WCLZvDox1xF6JJ8YfXBV0VTmnZ30bl1DTU4vYXREg1IXd+hJmWjkFWQRYaxrt
T/GaLUdXycLE6IMmzp3LEOveatrbPWiobDkoJTB51qMsCTU9D1OMQJpc/bYbimaiv6O/nPwEuL43
2Jnplao+eW1t/8gn3XrXgyueNSPQxix5BFpxKvohCqoR8mbjwg7IFmEeS00D7mUsgC0tEe6kbKNy
tXMhSCKVX85dk3xokNe8Oq2zBrzzTBbggJdOvb3BiABR+n4TQf82sebhTnEyCAS4DXA3cvdUF5d1
Z3KkdZa+2UzFx5Gk8Wstw9ipfnRVZwcUjKxLBbqGmgFs1yghk8dj/Xdl2n9Htl4c265+dlet9Mq5
qq6I967bZvogNIUviinyHtQJPcR6vDRuBJi3w8qFxJClZfrRxiNwLrV3pWLpQVUmn9ytzUJ0sI3D
Wiq7nCYqTNv8A9OCx6GL3hRI6AStyMXRmOBtpFNj+dhXnfIxNa6k7T2zFe6jjbaEv/UNKUit8SZD
/RTVgOGGSoD6yxENj9NDZ8EgjszpULZKfTDcSRzr2bw3VefgtPERe6sLngbtodmhBoh4kILtlvio
5k6JdWhrBTAoVj82UTs3CVG1XdcdIYyBy2wyBNarL7XIn+oead2+AfVDL9qWLtlhxba9fgCTu7ld
el7d/kGLmbRkuYHCblIEm6i+tMrJbZv4Q58d4boEMCdfMuTVxmR5AjBDZwy4hpUhOI7lSwKSwC8s
1Z93w75SgBEa4/NqNSoCvs6zIPd8KLopDwdX/Y4P6Ae3D4G2v+8Kh1kjcR1PV+2vxpJ9NpyVAMPI
023N+qs9FRgBzjkGp7umOn5v9qmMtXto4/keYoquzOCwzSSakltopw0wrJbW+Cya9G+0XQAK2tHo
6Y1xmBUC14ZfQkhGjHcAB7IquOyW8ddJYxqcR2+ULAY+XCJYomsnrbTweR+CGZE+b+hjALPldNKV
v02yAU+smF+mtDCOOdadWdV/B0iLrVax4tDnam/72XmHwrEefqwzpzlU/GoPsVXsOYrZX0brTZfr
uCv6au+mgWK3Fbjz7DoZMySqDIZ9lLzkaj/uIyP9BzShVtMxnzSzcIpmjFRdWFBNx8w8B01lQpFo
ibDN1VNtzdPR2iaL+WH6MRnxUbGMzFt4oROt+NgI4zOperQOhmucEjZpgMaLENY+SYanGoq+mjoY
7NZ4FDh3Zqo9RJ2dYa03VYRQdvAxLpB6MXdHjfiA4ijnqbDfGoobGvHsQ0HKCKvi3rT0+JJuzJoT
Ub5o05x5a4l9JdOOcC3S97GSsETV5vuYRa9XVqoWlK27eOq0+wNU8w+oAwvWMO1ncxQsH9VQV7rs
4ijGl75IkgcDpejoc2stM2F9IMJGNvo6OIBTuhA7UwfzRwQ30dOKJbrGT04TMZmKWuWdoV1szf5e
VKAMyiwzwrREwtgcSr+OjQTPtjb3XYGOaFRciMijGUK4Uga1GQNo5gbAnXrqTD/d7M9ztT4tCyAI
Xsr53MAqzsCR48SqVPybrg90Gqg+LfexBlFvbdzUB40FazCpoQpsFTqTEylyzSAmWabLlxm2RyBM
YiqK/c1I7xF/+J4ji+jHOeEdu6mCui9KvLmBVPDUFncrDrj0PpL2KQ5rnlXA0/suKKNMOTk7a6wX
7jkjUJPwqnhzHqdetyjp3bCtvkXvc8oLOA/Fd6IiuR/PNSkMB8EkC7xOIQSCeZrjt4U9+c04hag7
Otdxjp+0oVbArysT2DDNF6jdN8r9KoAHoDNY+CmYjrhRrYtdNhDGrb44LiYtAxRaGfX3CSmkcBPY
VjhFlx4WPVOg5K8heGSDBp0omBjWqV/MSXwY2vJjZFaCwWwBC9qnoR5h8IYtu8WKJNOCGo2YNemK
gwYM4OuiFtppqfDWhAkgQneoHqel+Zzi6brDuR6Wtia23y/PgEPEeRmflaHq/QKORlBXCvn+avOb
JHF8U80tnIcfMSExrnQGdMpgH32Y3UczApzbW/R4LgSrJT9mawfivwM5VejmR6eOP7YWgK926hTM
g0rsaM1K97Kobg6QZSym9A+w2vTjXOSIB1sKKYs4/wop8ENWdwCnnBMQWCcYIbeByA4nfT5VgG1O
msP9GSozps2cnHVcPGNpH6tpw3TRZdnYt4GxkwhIFsTI0F4iRz8hSaWfsFxiXT+D7VXdj5OVfEhd
5xCbOmBU90guXPecZrrrspSfOsY8WWDMHmnrDlQ1FBjsKo5EHvhWDWZdUkzh3H4E/1IHVuRGAUZG
nddsaMpMOfyXSLtU+four7RHa+A3KnQkJIJS5ZSifjApQ3ePOyhZlGhFosX6ErcRojvLfN5S1b2a
8RwsgKq9Dj/4qONFRmblqDZjch9l1l26lsNdj+XSgK33yNvLCNV/BQheZtq1itD8Bn38w9UbWv6K
YGLSf0ja7tJA0BE4DXnL7NbIT7giGJXkkZhhca9eybbw8pmLfh9t0F4mzQKSrftOzQ3FCBTyS/S3
O3wqMxPehFlDl5nzUzLofrQU5VmFdBgq9vrGfBwR7ghytf1iCSgOyswAPSurZ9OZBRmS494AhTIf
8xQSQR2gKNLRtxjfOl7EoBDj86TUPREC/CfGwgow1RTDF1T8AO6BTqqZvWGutvYHcDbx1czdL2rW
NodWA1DO0Pg+U9C5tvdRe4yj9uwI4RLNJIyMDDJsLzQD9bJ/hv0jjonR3GNnRNAjfg/VKTmI8m88
hHoGQxMWWX9GuuYrLnmo+DaMpNBPBf0RnVWf9hnLt+3sGO5bTUPK0SyYCabG+mlNWZLZ/bBgpMGa
n1CA4lViWZjogNMlP3POOpywolGNcEaD3KYlqJ647XLeZpOU8YBUrlFHeJ1uKcI2SJ9sLn0Xs0Bs
CpzzovPU81WhieqkmadSD1yWu3dNv6XBYKpIBuKmQcjTPY3ALvxSbzDhxLegyFmW5zWhk815YFxa
QrvW1yC2rYEWSQMFg/pJQyNpG99PsHL9qMe/q7DBEGX2YaqyGsKS9mzaLQo5luk5Tr+8zrlyNK3I
FnCrs55WG116JWuCppaqc6fSse4a3cY2yNoDR6JVgQ8ys4ClDAwLrlVm6mkgRgRzoiZUouTRnWHn
6MPKT2rF01Y0pyHqnpIUwRhzUxES7reg5SF0/XAeVf1TPw7rWUUu7oAKKg4pk4amxuwEytTayIy4
06kY8H5zTS2weJh+uVguSn5xcUYVAXjUc8Hc5Yjl5BCQkZzubYjCatl+G6O4Dboq/oYLcKhNEFTU
DHjfgq64lxULJBuMFFeWHH6pTT/UPsbuoeqx0gZZ460zQESjTfZpm8F0k6lmZCyfp3rWH+Yfs958
XRPr0NY6dtPw69LCgeY16s+tg2dPPpB0yODbkl6icwMF2KYO7oX4riLK1mXNoZ8b+6yRKGIxNAqS
R9uTjQ1EUJQdptQ28ccen56pGYlAtHBMB6NCpdfRWXW0rt8JMkqWnT/1Nd27qWTvCHCaQTZA/nN3
EZ9Sy76mQjxWTFb20TDObddPMejxFgvgfXW2vzt2HJpiVGFaVbwnHVSZWZytYrrW5fctcRVSo43t
WY5zZeUq3q/zmXCm19VVd0jr/oW50hdmehUunyx6jDFEgSEwc2GH3Tr24bBAYNJwdK+1OAJigVZS
opiWp1ltOFlTfaBZRyUEL8GyJbDTFQ11BLvV0bofo9ry5zl62ay5PqyMOaNd6WGVlRjh9gfoIgrw
g6L29EMO6OcAZwdV+QSN9bIYHg2jhQ03oVRsgovMa+Wa8wKeOx27OyhDfpwNn5yEuEo+ZV8I2Hh2
pjT3OuB3r2ytiQR5NcHMnq8ZA+PbEWtRBCzH82IPNA9n/ixGZPf0bjt1jf6j0It3OFiSEEU9KilY
IroTCl+1GxZ4Wsf9QaT2cDSi/o7IKcuYTgdUuvfLYMTxijwrOXRXp9U/xnaDoMI410dcOoTHGLqx
CvPs6Wppj1PMXAIcP/k7dPviTqQhCNcgNpUXeLGCABu5qckAeo91DzYc8cGIoqBT+mOeKt+yWYUa
ZVqxFwEB8kydOQmLHTXE0DQ5aCK+GOHAYn5YE1LSe3KexChEBZqYpqKknjAR8/M4D5y+LdHtRcvb
KJ3MZzj9ATbsIelxn1AT91jnzeIDd/8MQfeTKqLhnWsrTwKz9SBrTjhQG34Wf7ArnlyeRsC3WLJX
K2uT9sloWM2720R4fvfti5vV00TzVc21BEhC7h6snlkWsAZI8qPhF3X+3rWnOzd1u1M9Gu8VF53K
plsPGJwT9H1PpNjrF0Th2rGrD4maXElHQJ4sNwQjnPbjusK0W9ehCePU/Kb05ocmy3js2rNrliiA
ZFjS7NMoXQ1MxG8BAmdpAP5zPbS5FUwFRL4cytrYw9lOTBQOchKSU/156BH0qFMxHbT5C+4I9bWm
K0grxzlmifYOUqaP6EPzHr7rJLQ0TC0Ls17xRqBOGuA1zZiXBwsQjdCN+wQ47gueT58ypzXviPPc
bwrJY8bLRf3hKh2i1tHFGbB37PDHcYi8eFo/h1qpa36kjlATrNVXTN5hSBaMITn2A+DmPKQh4CIw
RMX9myr/MqNsdqfNPbjqOXuwxfx9rH5oOKUFNahjT+C6jG0LHivzbIaL0vqLhTncFs1TsGEgXlmL
ihV7Nnk9fhrWHL2NFGx87KXD3Brj9VZVPGV07kErhADYotCsEK7APuGpiJAdIa7rl4ilER8QLE/X
cT6toxXUxXA3GDgrJiMxqj6p4GuI99rc2mdH3z6RpakVbDLKjM6ljtR7zCY0lJKIVmXYbU543QZd
DMK7c5qHaJ+XxBHrJr2o7lVTMY6DA6+/W8RHVC4/dDpvmjV8tFoH+TtLe5nxBUY7g7ZstBg8MXPA
hS0B8b2EWOrdl035fhJ0UalL1GIaeTfL7N2StLNXJYRl/KyI3+G9cGEttt4PLaGhoVlnmpPQnnDn
es410T8Br0IQrZq/buZx7rPmjPjVs6Uv/v3gDu9wZXi/IRHGE6UDS42GzAJZKaQMO5QP9qossvJ7
Pjr1WUmH7NQqW9js4X5ZqJZztHjnjnJLAidatULGxIjeaICJ19IWyDZW7kUrENWIRvE4pYLweTme
+9KAKb+n9s0VZUtaE9W5cI5o/zLrUlN6snw8ycWk08E/KOIF4q3V430542LQzj8qvc/PiWp1Yawl
b3pb+zj2XRw0zlSddJZ36oQw5UCP/DIrb6zEHL9hjH5uCxcYdW9WyK9iey5GqyPEMe8SMHi8luNC
x9QW3M+4e7Hs5WwpMOczc6RHU5Ewo4MI1ZI0uqrlj/vr6iUu+t3KO2EnhifE/EaPsIaZ0d5gPTsG
mL2cxTASBFJTlnTihCv8+hQp9cLkBEJZMTzBYH6hK4Jzj4+O4ZSXfC6+WPP8UMM8CmoFPGAeP2j2
FWnpD7Pu5MctHQXW7fjeNzTtxinDxEUvU4gvKVgp/gSWGVmBfPLqaE+F62gBeK/PDA9XVQyXNst6
r8zAgyMjfxc1JDAg7BvHrlFdyMDOQz5Yn6GuPjdu+dQ2DSrMzfQyLijwg+ZP61L4hqWOx6zdCSVT
odHo6Va2Jio9K8hptOLN6Hb36jrFnk0+jvhs5GmV2nhN2z/Yq9BPJm5dmxIyJXs7mUp+rIdBIcw6
PZeo59h6FHtzWeaXGeh5kWawwPUDFgX4EJlAb5x2i46oJl4JJzxgS3O3rkr7iriaXX3wlhEOiJCZ
6l+FxKXoe+JawlTMBNy9gqanLwFH81JOoeYoL01ZaGBV4kesx2JIsmwhEvShL51v6UTUpO2LPtjQ
l/Xky/GKZQMeTSeDIWwxWhf0dfTLQM6RdGjl7oa9zDP1pX2WSLp5c0ktS1TbBPAw6I29p9p/lrJs
8zHdWPtJMI38qYPM7GDj6xzTWEfFJv9SG9vbLmPKfwM2lfkOIb1tqzwokVnJ+fYSr2iNg1jbX+pM
OxmE0881K6NBJxvYxoEETr5iKAGQ2Ycu6u7jXsuALe+oS1ab7XlwPsmXUbeJaGkwSiS0UF4SdY9/
rr5/t46dyhmxhnK8tnxJoVQlNDluh2mPwOHkfZDb1Z6mtbX1CfnTb+6kXceE8Mnc83TNscPAeUcT
SmDhItNUrMeA1vCLWIzFM8nn4Tyn+XBEjJMfuf9S2YvIzZpcto+iEdzA/V/Ln97pxXPLaMUQA/bP
1UZ/tCbjRL5lOFVRHTo23W8yzkwbtfHt0EfG4RUFupQl+fdlz6cqLly7tnKfJPRzWo1T0oAmZA5G
n1C6bnNCyp+wFPlEVFWVo2713eynmbiKNDKuajeyIluSOXS7fL6IeCi9oUN6ppR52mSHm8nv2eKO
tUwBi/gG3QP769cK0EhLMSzhE1xcm9M+w5D9b55oAzZe/cMA5JhHiEAJzG1mozvdWALzZO0GzBOp
8mPbcWBrlexg0JgAs0Oq7/VV2TOLsqZZKx3mjgqQyK2xcYB2SGDeDiLznLi3AyxrRlq+DnCsryw8
OXUmemlo5PUZd+2EFYb5dxmP2qUsTKRRR/cg9nyoLHTY1aE58Mrbe3pUb1rSo7a+gDZ1O+JGUR8T
76a3GbYL+v+6x+IKJZQiQv0rS69oizSBOrDqkS+jLCQSVtbwu+5OQzwEKJzsGMMdrxC3wFJkgX5+
fXkZrZFRVsUB6xI3i34ZrQ+iyoazfA7angd/fSJEcxxNecHwg6WglX5rZ6QMWOptd70BesiMs+4Y
i+3DAnUUzcvycVUc/V7sRYvx0aho66Hvk4/CZEm3OAgFyGNqpxzNzIIkvtTmXYHXHEoPInQaFkwl
EYk7nK8+Ak/ERWc/AVWa/qpZqGPsx9RyvkMb/MdsgKzVW+VodPN6FDluTohITAbWvQD50fDqPECG
5cNk6Cek3XsQA8WhNrP0Xha4MyX3rUkcwlxGN5xhv90tdRMQwXpHfIEobsdESdt/uOjIczXKNiFp
JrT7ZJd+UZC/8xHA/OauI0OkPt4NtnGd+uqUb+X96BaEMCq1uo/WH/WoJjAzsbRCx12HE7nm57TL
Tk5sISI8sIKuVbNY9x5Tu5+6EYCzQz4ByNZdAl7/NLYKDK9ptyhOEs92lM8tulb9mBHkrMtrbTbV
FbnA8jp2URugK/BWuD1srqX8ApkJyQZRPI/tNocQBkmaz85L2pVvyrwm8NBP2XFsmWZ3D4qZobZt
4exjas11dBPu59qYRE7AXciiRTnJh4ib+vLrboW9aJanO5saVLBYJxu6geO+xQG9IDoKeY1EIu65
4zYwFQHOMaaMeBAvAxPNUMDBCpYme83ItBCLQOuEzEeJFZuz+7FR2A6xTtdkjjbafy+rnQaJWYap
W3Pn1li7qIYOX3GvtXsha7cDSd9olyWqND8ncYpsGKeIBKdXOFplcDtPXkWebKjpx54wO3BYxQL4
olkXrc561H/2qmurygm13QCuFzcGF4Z9763AI8Z+3ay6nfFslrmvTjoztcW+VMOA1em2DyiEyy9x
JJzLInCOn0tx6qI1wOueTqeevbmF0jF1wzdiLAYXwH++nI/uHCXXBqejxW30kBGhz8oeWhDAG8H4
eW7oXPFbA9mjYMnbQoqAPZTPV3UFQpHNS9CXzCnVaD7v+qgId+X1waQz8PCsfjETwVvef0qH4m+C
LH5tDc86gFpfd4bDWPfv05ylbu64n+bcifxCbzzu44mo6/hQRcn3ojEib7FB8+lzQwYOv62+tGQo
86LnxRd1vs/WmXAGAbXJ6ohFacXLItAj0rllOAO8QIjqPGfAMEB/n7nPxkp8PDUNVPqN9QMjtwap
b9D8dSbgVUPfRxPKcywU0buB5XaJJVVtHNskfZ9g0+YT0zChYTrhUpefij7DgRmx2kofGWvp+MzE
hM6E9edgEnWrsjdwBS5RkeyJtuT9VH5Jy8mhe3vUVwWbJ1E+1poigqaM0B/a3/c6FChO0h02Z/yl
CBK1zBlAP8FRACBvV0hiE91Wu10lPwIKoxXDdY/O7pN/HbUTW2nIgdknq83eoN9sIu/EiLoVwzcG
iPngaI+FslxI579Z6gUf5eS5XUm1ucX7gfwpDYs3BrrLXL3v7CjBrS6PwQ/TAugwjy78do8VRIsl
Qfa4cbGJICPaIdyjIT32TU3gGL2eLhS9cbXpG2O8bjSzQoFwfShzjfz++35IOzA6CA3SB/IGR2HH
OtfXWkDUYhP3bRR9HlSilWm7C0OcFwexsDL92pAQsMvkUFftQ1GT1FHeKBqMANIlllu8baNgQGjX
AyT8ACbLU1P7nCzu98muHlCXJLMwpV/Bb4TLGI6NDoQqfRs5iDfl+IC5dYVMkapfFbfzlTX2yqT2
5xFFCUIHznRUifzVmeIZMAVMQ7sjHgiTzBH3czQdx7m5TLoISUbcEUU3tOWh+KFo0ynteapm97Jg
EOdURZDP8RXrm4/gtd+p1h1kiu+d/pCXyIAQBny3zMTYyCOf28X93+ydSXPjSnul/4rD68YXicSQ
wMIbzhRFUdR8tUFIVXUxA4l5+PX9gPe667M7uh3ee8NQSVUlUSSQme855znJaTLcceO4Foif3jJP
XO3m6fbR7aGDDHyaPO6neZR86tksVpNi55aSY9jhRXiXTlAChMsKBv5RhMAekS7iFoD0UHGNd1QS
Nsm1w4PpsYm72bHFYsx2ax9n1O3PTaNmCjfYfA+yxUo2duM6YdDYDXbFUY477xCm1h8RW5BV1k7c
KdmyWctxk5EFL2a7uOvr5UFGA9MpPSVcnU29XfxiHfjWm/mQZFh9Z1KhhjZUeMwV2B3eHkAtX5t8
rne6ZYK8ipc93eRZGi/w+O3OIllnOWcZtSQ9SPcePGpB9pEOFldBCUM9IPdx++J4SZo8+8tZerOf
jreNWi76dp0zcV7nVYIDJQb6l3CtFJGcVpUNHYrOUdjMS1bHIAbHUsdSidmBoPFMPCdPfQoVnUEy
DqNOZRhFgbDLuhYuDzknnzvxebN/tbPx7FErjx7PrXV1+0t1jm4QEQT+7dzkzEYa5OZQHBMdHMd6
a6ZZsG08qsGHlqeTxzWbRmd5xuPiKu341ZCtw5xhZMrqTmPInk92uaIHnd0quJKKVaPkWPP7z4WJ
534I2/1fRtHf3z5ZLKToewje3FsW/kye2h4M9cClIRPUy+1zt49uD4Ys70sufbZJPkEmq1OHUUXb
IJv/sGyobCjqbw5NdyfWApNJHLOmslBodSWowqKjSqzBMmv1i2ZIPMVdXKE3G2iorHk1xQ5akGuy
Gi0PVE/cuaEx7ol5CcKUPDiR2nqBkRza2zNs5rLYZAPUirpJJBl3g2mWSQFdrK3XzOC2uB0zCI5w
8eqNrgX36a43eAOw5cYHzKkjdsMt5UNLDm/5ZLY4WofWf7450f7Hs/dfePYYxwmQzv9v0947SOx/
eYODFxfx1z879/7+l39b95T6hyJEDYJFeJCa/wNNW/7DdSwb1R44gOQv/FPOWvzDtYQpFBFoavtc
BV3536176h8mIWvi2S7EQem7/62ctXT+c52B7VmuAp7pKLx7to/x7j9a98LJpoaDrMxxYPvLilv+
yvsKYhF4g4YiESrQLLQzXeLJ77ov7Kn5cTLu08HsHnrG4rZ7pBg1WRXhPu5m0osFni/HzkEOgI7R
rvqKk4D6R243JWGnVRMijqWVDvZZEuG4CINz7LKfm93NJO6khae2Dn1j3cHW2AbD/D584Y3UMCYQ
7br54HWaTqRQHwbRk+0oge0JZLu+tTYzm4/aG8ujbTOm7SfA85I5qAqj/N72hl3ismyawUjVVzbf
D1BvZpViVIyqS97PBtDKipYJbxWl0M4yST981ET7IijORmniHUh6d2vK5y7K442Vdv2ORNs5E9b8
OLqlsc0n195WDcyXpmUBNyfuuLrV/na0WKYd5rJ726OhngGf2GYxlExOrOBLHNKZ8aZmPrCaigr/
S/dVT5m9siHKXxJfxADkgI9o7EHYeLfupM81lcrEn5SxcanWxiQ5IsdlbQV2HIml6uLdEHcUikY6
IZAU7nBEjy/cu55yj1Yp2AFHtIB8I53mTEZ1RV+Hli+67Yd7ERkv2D/RgZo3xvtXx64hzCJI0mDi
1kvlD5i2+H2W8Sr2py3Hg9Og/YtbzrR8+a9C6S8bZlGvJ/CnFmWLKeCdhRO2fNXKllaB6CaHfg4J
aFOqicJ1m/sUMpr2A1stdAG3bXbQZU/WOFIAZxJJMmBUM568Yx1AXWEzhC8/O3miP8tefCAapvfz
JD1UWhNRxiJRRYqPZiQj2GQlDhs/tc190s96A/Kg2wRwKOhFaXZlH3EjbWQPrhVZunXo3BKVck4d
GNEP6nbqtji1StW84cKSRiWUBG3OAz4zzFCTDPdUrzAiHn+0efgiJH1YJkGBDRuNs6wJ7QfCetIm
mNDAucrMv5RpFK6r4RPCJ3KmmXxUwLYuNdPbMZ6Hg2ExjIZns3Li0dt2ObNiCGK7uDZdgJZptDg7
0CIZKwyFuU8FSCWwVndNj3XCHvy9NXXTBiEp2nIaGvbYHKjh6t5lhg0jDMpk20U1xdeKy2zEpUFW
FG0ruA9q44p1BbW0qqngGc5BU+9NcFAben4coCQlFTPK25px9Jw2tlhPs4/DBPcasRHoMGSMFWVR
fdsOr9ELKKinuH7ysBvtSxuzpdDzz6TNOV+U8qfjVQ8FqLKmwLMFvSXfd1mdrZnYdqtprklQeG30
MTiPQYb/AFaBgXzFlrcN1CHq11w2H0kCoD3D5z5okKuIXZbpPKg6qXZURKzr6b0wx18TYNt91DsP
+N8wA9Ryp8yKmJ437SirRTEdxsdpGQ10pUM1vUdxR91hRxq6AxVi1d4NwivFBztfBNemv9CPBYLX
Rzmj/FQVsGis1KVZSeNYVbaq1v3sjJsxmnO44JO/imJxwHjjT1hrzeZrHCGnKwGXKxRfYl5eoHA5
JUl7h+9yr/qIW1nShAfDKxDEECE6KbIN8Wx7n9XzsZK+vM8GlA1hUbVMG8trxB6xyp7zqCq3bVx8
TV1kb0orCu+YxfFkyuiX1gLP2GBd4oFSq8xSFyvkEMYc8o1mg/wust+CBcbrjtmqH7xjnEbetbew
4OieJsueJ+MRWd74Yam3OAqd7aDb+9xzfrnJn7HhvmUzSng++e1yoP01dOCKcsr96CGGz+6IF5Xn
zXZofoSxNTxYQJXBljDM7fNyZ0nX3Pjq2yvccJ1zNNj4FjcsNogAqeqNp7kzVeW8H0vkBJBE4RUE
NFzPM+HMfAmW8+rWcb4nfAbFsUYgN3AW2BUMNYVcllqnEZDnKcJPWEf2a65FgjMlqTZ9fQTZjPkL
o4hXZhLTZMt0EDExj+HBR/BmaZjtzlUevtLX2HjVZeiH/ai1tzaSItz0rJIIjPLKWGed2ig4lc7Z
95Fkxsi2dRxn0xgc03sJ8nfoF+8CMMsqzcUKJz9G5OK5zuppnflhsoc49emiOB/yP0ERfySena5V
Vl0bIA9HOrygO1HwPl0y8WBnrrv4ULpNi3sjsoGK1q3lbWKBGVKENUNnna8Dn8FrnIWnygkopWOs
h42G9w42V51U+KlFuldgwR/6yDr2NcvakFePVtpgoDKx/UI8dm1VfIwSfqIbGRVrJPb9ttCQ6Nvy
HkT1uQFz6BoXm75ogJb9g7I7VkiKuWzhP8dgl+7K3kgfjU7wkA1UCoAxiHRzcBK1NdsOU0n16tj+
CxY3nE/pO+ZzMNve8I7TH1wItfCD7qZjiXOFOJ+1z0NjJs3iH6tYz4fFfiXwek9GcxfP1cUbov6a
eidNi7RVqfrBH6g2LmdPrzzF36tnwk+9f50tY7oGHXY3e5p/dhO6bTxW3o5L7VPXA6WDk3Gk+hqK
f8WcU/PGZM+xwEBlu4bwSjhrJeko2PL+vTiDA+op1ZuO0DSCNi4LW/8qHRtA91j+qrrJ5SwyeRsT
NaMmObaLqQrblQMAxHQq7vom+oM51Evdeemut+2nkA1ITO/0CncW9KaAWUpXemv4TMdgwtOHbx7v
U3GKa2PaAKyFGeJiSeo/6PQ7BPPoYaedVm4eHhyEi4uoPRC5MvyslGp2sWmkB9HDTC7n6LUvA6y2
ufyMgniPNsUCn6x9vxnfxwFBRA3li5mqd6cbd/zHa9QtEPHw1MyI/q0CIcJvu90c8oKWpknCn0EF
HRkftQh/lJga9jVipSWtk0u2gQuI35gwLHNlSf8V6BWeHJxf0rXlzg8HsuZAqlahI99ynGgr182+
klbgf2SIo6qQCosK145h9E/51L6RqgSxxRQWVmywUXOF5OTTxD0u8VvVv4IMxocAupAErpGey8Ti
f1GzPpP/pdB+5Un9LYLKerAKpt5Y3DZjPCZ389Qe8zi6xqZ2Tql2vnQfc5yt52uMHT52woUk/IE7
mTsi7sXaeEkT/BdWRLsv5reSCkijOUwqOjc2LsEom4F3Ox0CZuIwtjH/zHOS9SAXV2wfvGPN9mld
D3jfdEN9G6kUqjje0+WNukAzFa/zkd1Kdu+ZGAgL7nXxENS7nFobSgMGvfVCB8BK2mMbmVBjaoS7
QGW7WX0nqaY7A8kb9+xC4vgGQtyTkdTQ2KT4bkL5aUvAwY0RE2DJ4pOZ+zY6lMaXcikEt+himLHb
TcUTyMqLqYCzOV3ylMwPVRldA3xy29aN2VJmNLUUPhQkc2agpilZUgCsy8a+zjCICf9h1awECm6D
Z37siwdaB9YqYovue6xjg2Y6IZebe2JX+3k5NXRPjhgA6Jb1VVnOvZe35yCdCXf2Y3cgT8nyElRY
jgxUV9+ZQdKO9O9wR+q2FA/Uf+R29c6Wl71d02N170uGfbp57IqJibCJ+dMuo6O2reolbQGvF0i7
ZzPrMZhYhsfVze9bKdKO/JvQH0dCK93rqMyebXldAIEcAZHgvDj1BqadxRWcAiFk3DkOmyCRHMFR
1iwGRW5FSSP5Tsqo7wKre6tFszMSxSbVlg996DEE4TmvhrmUK/IJx6kHiz76alw1DqF1j/uqMn32
ZgYBz4Yh0qo1VHpJAgEnW3fVZ4XCwRBXd4c5ACJgGWG0dfPKXhN7eLNjtadx+sycNGHOmQ8fgU5+
9NgIgyQdL03U/+qsZuliccMN0dxHIsP2vdMxAaFwHWnVW1mBax7D5Uu8/8rAbo7uEH83Vn8S0Ed2
KRcAIpH8jrJ7I3f4VkYZ7zBovE/OtPhkn5pEUNFppJAuR3nfnG3D2RdVcS5MYhZl09gbJ6khaZHE
UiL6DlNA8exEsM3VR8+FOjM/4rbGlYIbMvWvbk/uyKh3wljyNfKUZ9VnawztPizMahXP/lPeh/jO
wXIwYowE87E5zCBJPLnaf3LG8MvzQn7D9Za4wCpbzMV1+BUY3dGn/M4hChpyvFH2cJYpxgY8Tnhn
yVpnpIgzdYzzCAcUaREHycNt3IMbRN+++TrO83bm9NbjoNcNHD/Xf7XViAuY6b3/Ekz+D3aff6ie
e4gdkGrWf0jz7NspJQ+IqSwtCK+cDYrHueX2R1PhzJi0iPRbbPRbzQRq9ppH28dW1dKuiTi1yaK5
4ai0oP8TLNR0Xy30ziZktM5/lWT5VdvtpnetOzNP4WEH5LykQTrMje6RFh+TWX4UdQn9elg7PeAm
QqpYy7aZU55EET6UoCqRzWir5r4ATZ68tIftcwzlFRbJm1XV+O3MhVbtfKf9JijpTxKYMbM0fvFt
ch26vkzKeJT4bRv3j06XW/SVexxTa9UYDLLs7ax1fP9Rx0WyMy3xEhXi0CXclTEGQdbg5m1fOtf8
zOLiRTTyjP39oSO2ZBhsCgGUj+knjl32e5Xz3eXUEVflImuNVN/Y3Y8RztfEFicNIgbkzLCrkaWA
jQACRMXWzk2KByW7bd5EP3xnvGbkp8wg4dgn1aPjuRtMLy9xLNdVztBgeWkKBq2OnwOOPCxeQHKI
K0NWz0mJcdEccI+Pyl9JYJfayO/GUt61vnWILI1VQ757czfg2gzeB1ak5XduDN5LjUDjh9FLoM/9
oL9gicYFM9xgiWyUiMjz5D92cngLe1KFTb+FCUXBGOk623llW/HG9CJjG8Xpma6ix9Ttd2ESg43s
bef5SbtRfaKxhqqCNtWrLk8fU/IsR5jCx5KJyxlnqLiPnWYPhrfBLMJNAwBZP8yco0p6wTxepky4
x7D3Gcg3moMy1jwLVYG1vyNF0Z5jBCFKD9k/J8wdGp2f3cF4jksJmTquD0ZgPxbtErKRvPEx3I3b
dApOhAju51Rx36Uvsy6rX6XLDxBM/driGpoRzS5Npd59cAkH8DAwsAkIjhjkeEv4Her4/LDk+ig8
OMiOjk1adL5qtnVxTz8DhOetMD2qAfSeyRXbuNB6cKKk26kH1zvXFdsCjJIc5qMze8dv1VvfxnDE
pYG7eWC1cFs/WfPuecDBSTKLIxqJpfgw6/IbCynUflv3awZ8wxrxfRf5zaMOMXG3RvnuuslpVNpb
BY34ro1hehHxBTw3wbEAz0LQOi926J1Z+h57ojwrV6g99TEvbm9cOmt4kw0jmLJhWiW0vzNieaGD
iXWxnD/NtMJZY0XEWsiKBmV34H25k7Wo1jr3sUsV6TkWnvcQh+YpDQByezpCoIqjOyPNdtTekQ6t
BsZNvO8conIoDvLTKks20XRu9DB/xtrdJGXmHC0c1om0IJ2n5VcZEJ4fCOzM6j71Zfkgwrh9KeL0
GPhEa5dkXMbEE2E9Yti9F5iVVnHvzivVYIB1ye0gjZ5AWfj7MbQ5t5vDzzzBCpopAxb0XB8a7UEL
ZNS5zdPh3qI7bDsqeZIOR45yfE7IvrHdwolZtJ/UESZYHVF2snoz2MZ0dDDhLZm000TR7bbtgg+A
1sQ6jRheodgVfoNhq4aGbdY46mKMzIbDcDKesVTrii2irTRSesVR0uk/3DblwDA8ZxkNamFd0/RD
wBaKN8eSAani5Nezu4Pcc+0yCbsuJXUUSU5+Objw0WrTg5QBx7vZObCoqlXmSSYCfcMxgd2Zn7Da
DqrN6ElxDtPoYiUAvl7ldFTZgcEghfkG9oD+aex+lhYK9dCUxJ/bgXEVLpLO9o5mSLE4OdltKeG4
6ny8bzWTykw3D/SFP+IR2ZvMYlfDSNFMZcBSr344AbPAxE1+zri71iknOko0zB8qwJWjzGI3ZAGA
W0+RqNTiucYeIgzdbIAfPrYivFKO9xB4PW9rX+Vre8IHzTGHzeBIa7UHFjENk0ed2T/ixk/wUPf3
dEKcKenepRL/rewsrLKqSta03eBkTY1jIV8CjJRzr/iPs2Y9TtlDRkMvwnN7zUrrpTNKpgOT8VkY
NP3gI8WMqiyOY26ETd04BxZbE4OUmHAr7Nts3ISV7p0c46Pa10H7VjYhA9nQ3Wog6xiR+jW9ic26
yBmNFpgeyA9EgFB+GkK+ujMjKYrsMBU4/bxnonoI+vwQKA4eRkwDj6pHiH8IxTokf6lIfmzpriGA
0HnriBzMDNU2uAc1jJer+lEbtEcFvJeXM9PVzxAY1fIQLt6LKMmcnWs2jxal7oc4MddGmrC5KF11
N0TN3x/VYT3jCAex5weGAbiNIXrMYWfjeAw/bw85NR53082OMVW8AW+fbP14WpNl1+tmMap0Ydzt
LCZWxxvpLOzMByYyzg51urnThYg2zGb+Nk7d7HzWbyffX5ZBul3iFWMY6DC9JNyskN4XAIee+wMO
zWn/21d5+2ho2dV40zHD71xmeBC78pqbVUxJYlqfgmHRaG/fPVqQFlgkNm5R0qTCUN77y3R8s23d
bIU3F9fto9+fYxtKNSQE4sbhRewXBXrwVbChr8Vbg30xVsyhkepcHDS3h4iGozXSyru1GIzHxZd3
e/AWlli1ED1+//H20e1zt6/GLatRIZ376mZabmzn1JdxsucyBHEWo1NGmpS8GRMXMBcJ+vbQcQkR
wBBfvz8lHe+OPa/eV7JjwPb7C3oCP/j7j8mUm5up5Ub/+wtDiZxhLWllmm+PzAObPQdLbNr/58Gv
F5X59ueFOVKhSeKc45LwGh+VXULCU50BJgwXXBtKQhZ59ayyID8T4t3MvcHaOjDOrvLglKtCEFiL
V5no563ZmeZGLPmxuq3XWQe0O0qPJVmPLu+adVlwdEl85Eqdp8aedeGaF2wDcNiLxXn/EOtFmmZl
XY1ylqyuQ3yvknAmzSs4R8s0gJDi/pql0R500R85ITj33RTv6xZLs2ZGZYzPpOxRu9nrMpN0V6Ht
vQxckxvTYMY4xfkrUMlhb0+EbNrEPCW29SOWLDMjJU67dEpeiPHoe0NDpDQReblh300hNKMZOY9T
50CHR9A9gkFsTmKOtmZJ/YRHoINKIGz/BG5JlnWssVR0zrScrrnnwfnvO8lQRgD/TcWhwMZ4Vwb9
H5WRv8JrkVsS4CUew27Ir5wasa07RLGyAIz2UCvMM/QrVc3eSDoeSrZ0MvzmJJw9asOMd26Q+Ug4
666wB7JlGqJWeWnEQ2jLQ2VxcLGmfaaYgubOW2oSy09r6xcchueaI3ZW6VMGiP1owXfqDTtY21ly
tiz5mlYQ7ekzylOPUFtXI6XEzirsx5dmUndJ+tJTo4oFfbgEnf3k1/o4+MmDoFVOV+Ubo3lO/9Rh
cLAsXicMY9TO0DjY9Z9R7j8u31Z70H6oJ1kpV4tNFCc/C0x1PfN8ZLnpIwDvkQdwZQ2RPzu2ercN
9JyeEW0WiQ/AGZTKzfXPobY+Wp6hAxh3hS9mZXWywarBRLuUz3V7X3YxVr/QVCtKO96XZ7cGquGd
U9edYe20X6oPH30QFE5JbNeK9N3A7qLtH5LQ4xxnr3LhvOiA3dDM5ZHprNgHWrxW7bjvJVz9iG68
ZmjZbHHqZR7OwimPWtjGqWlfwGuQLqFijJubd5QVmB9JMjVCtnErqraGOP+V2jY9gJSpbYoJL1BZ
UxdGCRdnjBXV4jS2mtOLlv4PF4z/qdFMpMxuKAhsNu3FmNxh5Q+EoMrW4awf1cwfMGgxtPfo41xb
qdcfsHS5jwUzzdLBziFQNrKyKLYgl7p1MfMUCnS+5VeHbGR9VaQTesv4fMhLzqwSDtdKdc6H4Q6b
sHUpx0v2aJb2reY76VuDtkQm4PR1FauAlgXXAubA61GXcUGWHkMuyVus/bQM1OKL+yf4j9IitFiT
SQ14zlWNqaaffqT1BAAzI5uBkb4dsoEv1y+kKxknTPTBmtYlLAhkDkNV75jeYKNJnHsaWPuDq0px
l7XJ91R4KCPNNXabP1XKWHSeU8gIZc+UEJxZTKR/nSJLCF5FHKN0xkTW56w9Xh6fML7t389+RR2V
9XPI+xpyNRPYEusiFAccgHywfInEe7VK0+anbAhVePabG3ORBnHP5Vi+1cq8wK0alvKQYVvbxj6r
3jhy+WvUfw9cn+2u7aFOjn4QrpuUA2aeOy/o6zTThYyCfchOm9kymD3i7EtScpxNz0Y6jjcVQb+5
2jg5OIok5iXx6pOjIIEZzoMNaYFGK/DQ8zvpxaO0h0trhjuQznxn4u3rNO6OxuCYB1LqL0nkVDvP
rZc9K1Ie4Id9CP6Gd1DFjTNZdvKcvXy5nxryBrHsOMyzmvcfRmSFu8A72NMpVeZ9XbufFfsx4jEW
Cyv1S9p7qnz321PoOLxt8Av+kuV81dWjkuV2shkK0sHM/I8vQEdFFq6Cj+UNT8fltouhy9rhkY5u
fD/wQIlaXdMUl8+UfMGrO/huueNHmzedy2TOH8TjhO9s2TlI/LDja1QC7UhS4ynH/6v7byMkQ+n1
LVlncZxwP63dGqaPbVYPgeNtrYZWC1h5W6nxE1XK3wSWcUjd6YGp1dVV7iNJlWtBT2BRLAEwi/kC
33dqye6LNCUI2NJKq8qnqMGnCwF8Zc7sv21BsC92VbBit4Q9LJ12nZ29Klx6aLBhg7dg+mX47b70
CBOOTFgAiDByc2S1TbqnRnEt9UJhm6yLs18ET66ZbqwJKkhuf/lMdVeu4/zQ3LcGfE9NXb0mVbJv
6ujkFMaD5fd3ccRdcfQxZVLK1zI2CtuIO5htfTXZdGdM6hP+yJ9e9i1KwG8oaS8FToiG0L8olElE
FQ2+FgdurgMjYuato4B1U38y1OXo6CUcKtt9wY3WKKqvJMyfsFZcasIDuFjnA8S5bNPnat6yB7mH
rn4nfPvFEfa7Lvmd5TwBNprHeFIZmnPwadoMpBYmmcZYoRFlSMRDcgGxhBYLQ9fdIg5+kefOqYfQ
r0k/3vXxk3DaHyJkjyPTdTs0+4zrhIV2n7X9RbAYmBECjj0ddcnQ2JyZUnrazNeVifZe0zKdTChk
OpH7WlCeNZXy7MWkWIX9UcHmQcsKTrj7NvQPEkuluDR0UFaEsyat/kfS9e9NSreXjOOLFdWAb5L4
Sp3uT89jnpTa3YeXVdumbb6ryf7Mq+KtoIQG8/Zr5fZ/0BsHC7wYr+w1ih2HScUCEBPEHNKvqLV2
PloF2W5kh6L+dng9qQ+XXAxkpUtz62VmevCm5zAx2mtCv5AeN1JUFQyU0bpkgZnhMY3h+VSEVx0u
pdLaxIpXVHcwA4qBMk9StxWqpf5gvE8WFG4iW0ZUSjP9aiv8AQELBSKZtXPb6ixy1GObXwzmAtyV
PZnLQYZ/NIZLKqM6FW2FlOGxUmIoOTGHfXQMgacwOiaj/TX0KXCr6YV04xcjtGxtAtAhG8vsOS9+
LNd3ANp93bTumoEbveeSYMJouy+2UMc+gh8Vu2hygzXdO7QYQp50SY1JBZIp6w5Q1Z0Lne+cRkla
lBX/i2O8Fdw1RQMmx83Ztzi1/Y5R4GDT77sVrjkdIwbIt71/6f/US2YED12N9c9clmaoHwEblYpb
JgZNMNg/DJufojHMbyJe65mIHZks3j7F1sXWs5a1QwoupMqUf3egItSMX1NZdLuQGhpOWY8iJXVC
DLSx8kVEm9FnSuTSMnjxY/dDRKgEYTCepzR4awXh6sZLt2bVnIIughpR6F9TBRVUyvlaJPNexWm+
avL0VHI2YsSAMNISd1cWaPdOfVlNPK9IvW3UmECEaJKtm46HIje3Nnr/2iRGuo4YipAbt4Z9aVCj
OMfDsWpyZnYmaqWK36mIvHRsIvcgcMXKl+mVLRCOhUmRSQsP9Vz7a7ZbILYE2ebSQvHuQMwAy9pm
3cPEqLXvqpFbhvtJRJ2On5L7Ci+ujS00eqoqfLlmUAarIdm5ZXgpo+ZDzoS/h9GaNwY2pYb2TgkM
YG9aVKehpdz5IRlStJy1Qn9FGjrphlNF2TgPZoBbw/LGV94KNYvJoyQUfMQEdDVU8joIipAw84Tr
eIn4VkG7TUY8HJjFqg2bNdJSBc+cWxTVQcS4JqZATZNxqXCtEBpN2eQpA/uU63e7ISmqgw6P80ys
OeR0KCpa3/sB8dRs7YGhgfvoT9hESic+Z0yx9ijQhALM9MnR1jdEueReOEc/fag5cV+pfDyNUWgd
EdDghPGStDk7GxasPOnhK4TefLQ1cWeNhXPWdKVJZnu6y9lHRmJV++Nry4xokMVTWw73FXCVNYr+
W9uU+cZyPqjGdVvVbIwmXko74ycswE+FxdCuRsGcmnB4CtIrTJ3TzIAEOz22VWb5AFIGgB7Gn/U8
IzDFg8ttefRBxdFF4HR/Sp9UQhZMe3q6Xm3jM0vdX4L+46GQxckiG458Ft/PZjgTGJcO23fKYekB
lXP2Zju8rQu4cwajN0KJm9zLip3hgq3odHiAivrQm6OgOk0yKmzbXUCwd8t0GtYUYZ7VbAnuiVOx
iSzWEF419jY0AnbTog5G8F0CLPw+FXlQvbDg7r3xjVkNE0PXgMnQ9t+FRKTJdfA8jOrDlOMbs4nX
rpAscJVf743cfRgLapCb6adZM5/NyL4HNRpOmLkkZ7ug4jZxnLXo9qnX4bEdQhq9SxYSI2seE9eO
lmLlYkNL3IITOlY+k/vQS75Ajix+5Q8Sy7z5u88m8ndFW6PS6wA8nTeckcfP04iOIKrQvaLU4nL/
5RZQI9IADaTrYMoMHD/DOSeMpS5evAQI595cTyzZB3eWFye02Wgx+HSsHTynfT/QzqxH83uYinad
ZuaGUPyBtS/cl+YrqN18jWiMFQV/+c4yohX4fwj2mL8Lq7/6hXzu1U+M3Bvf96I1u/Vv3XYfpNAD
XefnjIJ0lj3UcwxMKx+M9T4IKGQUuOdzSc9kIe0lGntIY/rT/JnJOmWtnPqAUIGc4CBWj1u3zF/j
mNrKHCu0tmvQM2IeN220Doj8Q3Yot34HVt6L3W97GvUqzRN328fmU2QLIndDwa15cj+6b4/2rENa
oS0xb+yUSaH9lDH7aTlyFXoXBRxp0+HVc6pzJGlN9Dx31c7FtHGq1zhoqr2fz8+uNNK7mOuXDV+W
bFup7U03Rs2uzjq5xTOzl22LzlYcTKsFNIecM4eB5GK9ODR+wgCJv1xPxsde9pfGcNDqR2jO2Zgn
NMeM02a2nb1f9IoQN5QwV9wnhjVsI8YrmCuLdVfWHYwvG/MijaDUr2/LaegPjnGQAFqvachPJpMe
v16PohvqrSXGnzcv8v/Ytv8L27YUtqduvyqavcJf5f9VjHVevLNfBb/OX0WLgfb489/+9e9/9O+O
bYdiLKUEr5stxF/1V3/DVpX/D9tnlfQdRyjPlABV/y7Gsnxs3pZp0laFnxqfN4DU34ZtD5+RqVwH
J6BQwvrvsFZvdux/Iq3y/YXrCeHRv+X7uGT+E2m1EF1S51E6HzTaImN3RnuT4uqfkC7KkT+RwXDW
1ZIB7rHz3GWL5OaxX2b5++kvTmjqpFdwl7b/9Gt8/Osn+Jeiyx858rfNv/2r+Z8QsMsPpixgGY7k
KXq2i3te//h6iotw+dv/q82ISxoz4r3RdMTtOQpbvclAph0uU8sBys7rt8lWezsnoEQD+Uq7VrP6
//8Qyyvwzxza5YfwfF4JG+6Mbcqb2f2ffwinweXkRCMBacY0op9wrWumz5Pml6IC6J/EJZAGg9r9
9Z2UBTEZNLmV8S5SfkSa/chMmc8lp2mJwWctvBiFSPxvws5rO24ky6JfhLXgAuY1kZaZJJNWYr5g
iZIIG/D+62cH1D3VXTOr+6FUNMk0MGHuPWef/JZ3N1urwsBvec9a7OXBf3vjQp24fz+xhqOTn2bZ
nsnn8JH8/+vx63uIGMPsdkdhudvQ77+R/1jtTMs6Em5L93gCku3J5OzGqb6N9IYpi7w+Z/lIdD5l
p+XXcRqHYD3WC5Hm0AAaqEhdHvB6x0yUAAlG+TYY+utkxkQh+4RTDeEHB8k6prI7uwUv08XJU+cP
47EaGKWmOsP917PL6E1aDDXpAYlXwD48Gm5DUY0u8E63SDWdUVptKjJLaEA+m9AZgpBwjL2zAO+K
03GHJqAL/CjfWvpSB4sdeHQuCSTYhbqksRVqbClQM2FnSVHwhnAvRXGy++olivDNTYyRS8ljcumo
fXcLBUl4rHLNIwUnnfPmebRrq5urVNyTUjIP8pBKnaltIWFd+COGnVgFx6ojqR69bkDoX/mS1Pal
Tw6pFnUIX8FWtnY4B0YWnSvX2hnk5Gzj1qHMkH+PChetHRQLeGm4NAcz+kIbC8FMDpJOmogPVNpu
0Wh/Lz2WgiwcW6ACFCUQMwCI8y1YRGkFvwcYEot/SqY/ofZQFcDItQXdxhpWPPLn4EVsaG61WWN1
kHMwLZTUHbxk+yR9pz8Hds/VjpDVuatKi+o6K4R2qa70yajUAf+kM0++PIUyKpBVGrQ38jCt2INh
RaukbmdKc5VOUp1PlAFPQhIR25HK/O24KHI6jR2a7bEkCSmirnepNuhfGtyq1uNFuB0iT7zWtkaE
gDt+a530JgDUVPjhND+7NTot/dqimib9196iP1bHcBFddsJEWm+QQB8RhnFPNtF5HJx90qbsM6z0
2ySy2/obaXCahnEExGC/zDXn3O9l0LP8oti2mDtWbRt2lQ35oWz5irF9s3UIczSgeS0q6VDphmNm
F+XWy4qgqzlwbsU9XZOa5FbRZUrzN9P2AKCIOIh7DGeO59OiAraJtXe3mCb17O4xV3BCfKUiaMjY
3kBUeKBCmqOQoy1sOPW2syMryGmeAJ6ZwKQYW/pACDHV248SYlTKYn6x6ckGkc9lmjaCu3JIrhDl
XsfE+nJjhhe8+xcrHV+RiOTs3dGFEUu0gb8GE7mA7MiYBHErex4BnYX0wbTYPRUjbs/QwaJnwYTx
rOra1pO5c11v64vwfkh4htmDpkRNZteX6qoYwLL5iz2ROicBBTYlrvhx+UgHAEKmTkLuFA+PC+DL
TTvx+GjXz8CfTFdU+7DG0+pr8yMkzfdUGOLOHK1PKOEAdec520eyfKOGGDBs/I76BjJFrlknGj/v
xSxahDHCCOJFbCwdHXmKUJHtJldd4oN9LGjmoFGDiZrzh7KYWdmClalbf9zOnuIkqjG81FH8pGLI
2FlxyLqxvECFo8gJSgdbwdaNI2Tnapah3wGUIDQfI+3d1r2fvbC5/Wzv0qDpjRuDjXZOGFr/3hsM
a16KWmE9N1XP9UFP8jYvegiz91Ba9PxaE3pNj95pTFIfKzEvEDuKnVkZ9xhWPhvJuwFnbO48bpx+
VnXLiXs5faTFQa5qx9xrZ9zX6xkZ4oUd3xjtlgk+8hQ/NxMDxIxF07N51xByZZAcPWCeAenXLL0p
YRQmUIcp59njMTtIGW4hK+H8NtOvslovU4fruAvzAAWmTc8aOujbMsa/bMiWy5jdDAsu4/pCLE+4
nac7nN/mruZiP+R68q4E7lbK3LJeJkwMoGdb3dwVC7fF0BL+4v9I1Uuu18YyMobRYf9q0SZLejio
7yJAeRjA5v6ZMAr6DFVx8/MGP7+RfSG187bEtZEfnk6gi00wi4ORPwLDK4MhEbs2yozNpM6c5QCZ
gxZY+o8hGbV07ieMxiB21QyhyXnbGebPyNLJU05IBFUXvRXSfSnsHDBIyZH09IlfduzoRvtbmxsg
3CdgZOqKDGem7CTKvuBI6lstLuA8TtkeCdRnl4QU7M1mWw/9y3r5WD6DiR0tP0hWfGwQUrshc4Nu
ch5rdWW3mcgDe5GX2QTK1deYiJxy3ng9p5d9I/07iqmB5pQ3PD95MEXZvhmcj4Jz5puMJpDF1WCz
4O9AdqijBi9qNsfr7ypJMFxU/yxi1w/qlBK1gS/7bqx3nmQAxrkQ6D7HVOvUEw01NfjknYxqnSkY
+HKfPUqruFVMppuBSmc6hK+DztkTUmmxMJIzIzAQ63DSGNo5Xf5Q77ucOOMoYraB8vJl2EUFuyb9
ZYf8fqjqt5bjCrcDknafYWUQfNuZ0YUe6s2BUtzY0GDXyIrEdyFNMgon9qJ6r9nvlG1XKziDOU30
QEgLhKB4G/jk28GTt3Xm1yYu9klnYuR8bBZpMsIXD3NUAohzV47SN+qZDAAZhey5zb6yqv+obPcq
hUbDr7vMJWw0xXdY0uyrmF5NogMQc4U3beLCml0cg/1wGcqp3DG5Ug1zsBRQ5+8rRi9zkSeauUHM
OmWrjpelwzpHx7Z+EK3aZbWGW0Nj3ln0zkJk5P0sgynx6Tqo4XIZOZ6JaR5chphN1XJg/yw6DPoH
Qy2pPTN4VS2XRIezZa6o0bvpY2WFB8dkix9zb0dj/TJ0y7vv3FFhQ1ljP1gZ/uzKRden0wJ0USkE
g1+jL4q3bdt526bhIupDDesaNTyR3TfWw1xrv9iCYF5QNps+7LIDUqRzZeMw7+3pW5RDnKAQxflX
U1zXsBpuyurmRwxxtcUfmg8O6E8aqJw+dSxaPBwK98CIg0wy0GjcogtmxSJ4C+l0F0+wm9bb1RyJ
20pFHXQKFqlFPJntzr8iT6eCS/7MpmPzgQAJHkUntN+oYCFl9hOsmJpYk1AtbgMd1S5sSBKMIlt7
L8f8y/WYT5FfYkVL8HRq/hc7jL2o8Fw0zLtzYX7vmiP1RFqidMfbuMVjpLP1tiftRvQVNiZ8frLL
Xyu/7HZRXQbWzIctyugYYzHB+8fCDCPANtPJTgDsRAGBBRGAGoRIsN8X4ExbU3LRFK382fb9s1mD
vaEyjzoLvVqVim8a64zBWh7M/qNVI3qKJCHxSgKVpn6Gt/Ce9RbitIFcBG6fxUZ/Zk39mVswx0/f
PXYs75Awxl+eem05ZNALgCvq47jLHXntm/yWpgWNyc98UulToY9lkA+xhPLaRbFOXCqXiZPdCMP0
aMwyAWkN/JM01hCfMpbL3j7PiUsC46TvI4PrlTK2DleRhWFW3tZL0Md5v0X7SZ9VZQH/KBZty415
TxYNeyi5zwpw6uUkr+sSKDE/8hFQ8Toep4b3uq4/1nE8bZlYjVR/Ci1AL31GDUfPmhu01p06o33f
vvkNgoHC4E6xCu8VWsZ1KtpbSviDY1KqnR6m+A27yTZSNlM/YmaWxHJQCM9+rotefBtorRAKepZ2
Ri+K/cCuSzDePUpfRjC94vJXK+28zT589jVQAVk7OgS1J33ylRgZ1peGIdORgDjsYEQAXNp3xtxc
AcPtS9QoQUFlcAszDx071F1ae9ltUTPAkmVHMFJFwJTESoNtAGKPj3BgJGia4Ri34pZJJlF7dl5y
P6Pcz+GGI3xzW3vEQhtYYGft1gCS7b3SKn2dCivbkjN/7mZxWydIuhPcBk7/AHnzrmbtzaI26UCl
XxEZ3JKWFU3pLr9YnGxdRM4bYiFezYiPbLveSwYofxrjix8NVygGTCsSYUzUcn+V6RerRPYgTH/C
xmwz86EMNRP4aLQpebAIqC9N6+wIpdTp7okfZvG7RyxMcKJzLnLzmh0qLfu93gIgORFChIm/WR+R
Y4lgrYw4hFVM0bcv0P3vyaNkmskWFi3Jd7VsUK6v3GPHDRJyk1pOtpXq+Hjjcp9okGnENHyW3Q3Z
So6VTY3o8VOG6JmzGS37RsTXyPCOgH0uo7ox6764gSZlVWWmh8TCKNPCRNpX7U+dLu6cGIzb6Zfa
H1H9VGPby7gwO62bEjUd17Z91GfeluxZtmfyig3yMhpPs46K30tZIs1m/5ul5i0TtESlyL86C/UX
jMnd3KgNLuo9aI8DxiVEXYk2PY9xZp9Ibql0mdxXVXbWKk6CTUh17cD507T6w0rEW6d7P2Lff3Dz
8po73GLgdRHFOPkvglogy9l5tn/NdEaZGkH64lAzjem52SdNHZV1+EZwrQdYpCNzaxLpNi2I9kwX
rqOXblPlMlgXlGrzj/AXxZOg82Ib0Z/dZhntHRn7SEdYDBpV8p6J8LtbzpceBfyWDBERmE74hp9M
VYW1iY0Xc6WyI2IHTg61DZSuNudDlRiXvvIhL4aUzWGyggmJrMci978GCCcbqJbbNBPZ3v806ewd
woG7BmMy4g89IeOjuEQiv7g960XgZCczGgsgeQs3uyBjIVFModKYf+gNJ0hd5647nOohdbGJg7rD
IvTCzQjVWiHeujWSbsrLENkQ/R4IMSg+psUtt6mH0ojq9nCXWXBDxmuRxyUMHOkZe19zHlat4V//
VKw97/QVnziai7GBj59sV2YkLJLAlq44UiaL93Y9vFn/S5cLTdYs0EFUcqH6YY8gWyXTJTtsm9Ud
NPHHeohUvxUK3sBa7M4VJMRECq6YrSTAXiVsrv/oJBMnuRcf//rRn4eA4/VpfCpA3forbQ2AozP0
jkwCSUs9sQr836dZv/rrwX/9YlDgmpVwt/5s/Xb96q+f/Uu47frDvx7z1wP/9rO/PWsiKewPlGj+
8fH+4A4x0KL7+et11rfXuug5u46e7/qL9R8SyFDOzkibpda05/XJs46Gx78eFP9XSTL1CUjXfEf4
4Ab7v5bh55B2ioHPIq+iUbw/axjD9vwHCKm+B2//BNSQro1SiPpET2OYm/54HPT41ndut+dYks3b
R1UwtfhEcqW97V27RFagBLm8b3G3/nD9p65hXVu08+kjwCKj/IUyCf8akBaoZ1GO3nf9iqHUBeGC
6kBpgRHlX7sK5uRKYdMaJRZWimF8EU/m7A/01dhdog5RSTebKmTPccKaAVQIFTK0r52jdMlGLpHE
6umB+7a4a3R2I1Ib5SZ0imMJ5z6MreXgFFlGEgGqYRKXYMw4PibYXYqxtWlopEYpbAj84WivKrkT
jgRTDylwKNnGn7Db6UgYw+xQQyqcw1AtQ1Bi0+O1u/hBtPht4kKzmKPNO+5Vi5s++YGAkx3nIF7T
bHiqhtLdGG3xoCntd9H4DyFZkW7yhoHobszRoFlhT1dq9OS2NRYMp56GxzdG4zdeSFMmAsJ1frZh
dq0stP6GZ/Rohxd2NYjpzSyi7yIWluNh9EiC9ZOFjH1RenYN18TSg+3wsuw85nD0elj6e8vyfpuz
/dMrXDvQapXOMcpfPpSdTVt3P2tA2kpLP9VIIjRRHchRuYq0f2iV7r5EgB/FM7sWh4G3FuO2Uip9
egP3BbJ9lP/sSy2l5O9/ETU2PLdK428ptX+F7L9W+n+HC8LL3SOU6Rwcx2gFHfjiJrfKx0lCFOAC
cimWkePUJHDC2EwdZeofOgcFmyCOkLqOW2zBTDxP0nFYtGT2Wad/hQZH0uq0e/pxbVoEZCzB/Ua5
SmKTGWPsp/sB9Rlse+IpNje++2CMUP9Ocn4YpGYciflqCXQy9iQVpYENn1540QdkEQKM2uHsk+8c
lIM1E2vUbFs6zqBwcRdaAxqgJqT6MmxH/8VMqD+PytIx4u3IMXmAf/J2XeWhzFQ9eMsjg8xhr1mF
3S/eAdsW5RfJMI4IDCTFgEmuTgg/oZzhbTR61ZhNMuU6iZT/xMeIIjGkLMqZAhevfMgwqwxofZR3
hZ7jD2pxEJFtbzfoHR179DmWcrz0WF/YIR4jrDC28sRkrMQK5ZLplV8mVMaZtOGl6mRHHTXek4h9
jpXLZqBozQWEQ045cOo62Zs6fT1n2eKZtveiRUDaC+PmKf9OE9mP+hjuC+XsMZTHp7PGd6eLr1QS
3pzQO/SrGwhbUOn499JwX0PlF2qUc8gAvqOcRBqWIvav2CQxGWGP+GbEfRz4bn+t2ok6Fn4kfLgD
aHg8SoVff+ZjejRGP95gWIeogaHJVc6mTHmcOuV2isgAxvxEWegzXtL7QVHkcnUxwKF7sJVjikgf
68HARGVipvLa8KIpd5XDurKYtCdUKz8M5b9q24jLlkAyx3goJuVRdChVRcq1VegjUzM+rgZD16yc
XSaielWZK5Tnq8b8JTGBDWrru5jzhXSwSymXiaizBHE5obJg4En/sqrmWPcWhLj4tcNm5iu/2ayc
Z7VvgGUY7ud07O8WBm4ryRrCtxZu1BzFXuqdvJZCW1iZcELwtvWY3FrMbuiX21OM/Q0Sgn6hPRzf
m1jjUuWR6zDLjco1x03QQyvCSfcEUVK8aAkbtBSjXYjhTlfOO5J58x3I3XeBKU/xpJVHr8Ssp/Xc
W5j3Zkx8rOTwkeLqS4RAIulB8G5/hMs9SQCvNSZAhrrXBGmBAm0kmARd5RZ0sQ12A7XeWhw7fJzK
iCrJdrIAXGwUBztTzsPIql8qrIgVPaBwPnZJuZdKdo9hsVLORaz/Ac3mVxspwoK1UVcex4xJzFOm
R8yPFpk3SVg+zMiZvB5JXLvJUfcgrMM0aSQBON7DiJlSx1SZKnclW2cwZRgue4yXtippaFQXKavT
ItGwRO1ojz0srXmfYdzsq+VWSPORppYDDemEsebTpzUo1CVtROn+MnhafOlKC8ANPo4oZJaWeJpK
ZssPxPt4wbRrgpnUw1SaYS6Fx25sfOympClgSvmEesceCTtqoRvvI/ZUF5tqhF1VWBHyQ0fU6ENZ
lrdx8jC19TlLI3oA/dHG9KqOucQEm2CGNabqauTRxUzGRxOZCVAAiuw4s+9KjLQJhloXY22DwdZV
2XEpMR/IHAEYpizIqVbZmHJbzLkW+y107f01X6ZNEhNJ0DTvqGYwV0RPhW2/q1OjnirB9lszskH6
YPAmCO27nRGcUnpwBprhI/QcTKzuKz4sv2dMnty3nNPRT9XHzD00og72jDeBAVlgRPaxNYe5oNWF
usXAqhwtzp0yovpYmKHx4fLB1Ez9fWNjcvYof/dTd9Km2zSjVLeonuZevQNKtLUxSVNWeZ6f5wjn
dKQ81BQ9beWpzjFXx5isNTw9SOjwXecYsA3zvCg/9siBn3NGtsR9aj1J4SC668qrR20nx84tsHXj
eUABH2s/MP0hNqHAZHsSF4qB/It2/b2FPRyyC1ZxoA3Mgco9bmAjn7CTUxr7xlJlC5L+Z5OcvZTL
sGC6CqgfnObSyNDEnSFeHMHlURptz8tSh3itsoFdrfc0U+NwRxGzwx6PfWMT95LBQckN92rPRF72
bCOpi0rwlljVdNw+DlU2ZVPCgq2N9rlLPXdX5A+sq6Pt7BAxJJLwVk/172oiyLSjh9YYEYIfY1dL
TZynWT+mFcKmsoAx4GjVtvOmzzarP4l5U9VqLkI9o7eKctmtLtKYdgaFbi+et3HpXqZ2/IqHSh6I
+0OQDeQlLAgtyUT0MWpcayOE4ZC46GDyx92oDRHqKwF6vMer07txu+F0nJRozoJWQd3GPMjJZnsR
A3DRkPxvZIOCa7Tcs2NQPE61Z4rcT45GdluaM9E7wAxyM+PMz+OdkRrPM4skVXnB7WyT6ROyHYzd
AGnxeEw1/ZxOmX1g9PtpGOG7iLTk0FXDR18gMKfERNzB1N9KOqfxxClNrmW5fOgTFpCuYE6v5uFi
j/IgNGZsUEcaidhoWemupfJb71M/zSxH7Aui2eB881e9uDcJaNqGY/9BMM++J7SMsAFUY7Df2Mwm
2hvafI5JXr9pw3zvJPGbxOXkmsAVwEs1m27sz6lJMoZjgh0yH7OQuomrR6SPlsmOThnU6WX48n3q
KltBnwtzQPxaC/86Sg93P/v87NNeWF+z1nNU5Ncs2QtnMnlKp/owhpDlzepj6B+NLhCe8VkvtFz5
b0YQwXo96CFwZqBtHTG86LTdiZYb94QxbmjuUhVTKlEpUOFCUiVGDa09+3nmbvMfv0smE4wFbcmc
anpKz8lT/nbGb17C4enVsyUlO/HKOAzKIK1RvfzztGZcMRqhElEP8elbTSp1h66X8I/qKfqCHmcY
BrPb72aejpW8+taEvG8lb8tyVc8boZM0+b96cMhr9LHn4hsBeqLe1WQV70uG+Cl79WAslBTmqJ35
RbY3mJCq2NlWfA0jY7d+rX7Hf6h3EeQlB4AWm/XnLFKNut81KQUL/XM8NqWmXNDr/7GMHdlVoME5
NBoXIxpwX3HOeUhluHv1tbodfV6LttV9M7RHi3BC6On2I+MQqjUa953+pd5Y0RE+WSkVeTI+ISKn
Nofij78w0rPPt4P0KeEU3DiHyhZKZh6o16uwF4Es2qr3KtoabawMb1biH9WLV02/q9QHoGNtZdOJ
PvJUF1v1dOp9qZfV1McpcD6oz85z1OIAhHWn/jr2dCIVkQ5LKib8uhnDQB0e9fHUIfznR/V5VyYR
6xE1s3phM4G/HU0xCiB7x/i9xySxkfyspQk2u8T/8bV6TEmjX3c+YeztwJBCtxj2LSpH9XBc/QfS
CoKQp8t8rCLoiA3qWFQo6tjdqx9F/LpsPXBDfM4u2S5o2Wcdq4SR/1RPpRPVKA3eDXX3uWk+x7K4
qqdUj/HLh3x5VI9Q76kof8cP/3xTET9U7wCq30m9FC9xPw4pIzVWmNZYX049nQOcjaeB2Uu21vzs
L8cxJoqAvGPspBfZfAdpsOCDKK54nREbRMtdZ9HYK3BlFD3gwsGkHRRZyZfLYtvirkpHEvcWzakO
Mf5ipvv5ujbvqy79Yrp91SYuV4nLZonla5Sa/lkHUt7TLcdDSCs4xa7cUYvWCy5F8Mb3aRhOhzm1
vyrs1NOkAlJKPdlDt9k4o6iPojHQhaSXOvqRUtBjsjGf2C18ymEiLsN1H1f9g11zoQ7ygUmSYpnq
jdj1q12208aUaIGbdob+g5PpVCwE1sr4ZEXFC3EY2Ks9ZDodYD7WOJQb8ru2HJ7Uf9KvzV2l9GFK
A9aiFjLTdtkPe8wgfdCGKMotqG56SIJa4v7E11IHjZi/kbAH6k9QosYOkx0XVmzCQmpgNe6btaQf
VuF6gK4wirJhGEn1GqrbLLqXLGI9RPAld6pJ08mamTNszOSafnInNLWzmrAa4r0YUSgYOxVrTy/S
X9dyt0e8J3dJgmVo20h50VTL0lBNGAp2edDYyMETqOuanRx9SHcokRn9LArCs5yvMKmhq+SQSXIW
to7qnOkd6om2yH7aTYKHPmL3aI68/+J36ZX0a638A+0EmCoVKEFj/zQ2xlGXzXwwE1Bbegj4qvpW
VEZxGe0sxSBFyqBl7xeDXkvnYQ71F/PFzHD4VGZ+A9RA5bqGHqCaFGUUJng42eusPUrWzsfCpXZA
EAoeD8R8QMBhnMU1lfSIKDOfoso8zvDcymJvTkB3cNmfqkY/Nz7FiBnlCDgBepoCpPFavs9Pkvzq
P5KrEo3YRq9GhH/DPplaKqUhdWyghnkwGgje8vIlwqLOjUpH0sPOBMLMAUbpi509hT2Rv9BG3CE5
FC29v0JWLSssWs+9uuQrzQXRMoLAE/XFmYUFC5az2iNwHjPWjZrnHQsxj/euim5NW/Gou3d+qb0v
4fQzIR5hl/jpfn3pelpJEVqym0zA2IMdFSco2Qi/sACbE5agj3SyyodfbAbVzlJll3K7onBTSrCi
uE/xPGzbyDvLhCtj1OERTl4TVCOl0x6//aAS2ZfkEUjNfEhm/pJA9wAzF/diH79aSpcxMkoDXe4m
zVjlDIdC1K+yoNgcj65G+kN4Z9lmvh2HEzE/2Tb5Bqjc29TUN5ypWfaFERegA36y5sQXl87mAWHD
uWsx/kzmd92gNRGP+YWdIMS1acn2mD6vVlz+pPEdb9Dd+DuyRqkU19e+jS8Gt6CX3/s+i6M6b+xg
JkJzvRvCnqtbk5jjorEPKodRQCXwmgPbCEPvLr4BI4JK4RQj3JJQN2HdIrVY+6qqq7gKpGTJ+2GZ
F5AJStaUdW+w4nex8e66kQVSl7IebLmYKNzEfoxATLWRbQefKk2ocwo1sSefTzWL1rZBk9OZYwFy
A+NOF1hJG9R3ul1exSKeJeJBWj20bbiF+8p86HrrXaRs4Qp84/Qds6G8DMQ2MiHsdeDv1P76bB+6
xWUp8Xl35Z608Qm7JDURMuEWJHGFxbpMvchIS7oIjW9wW29tLl6yGBWQ0ngxebB+pF22dLhjE25h
6XCh5V6+D6X+W3XQVlkOmnuTPX1+FhbiCarF99Ec0qxll2bH2OWTC7sP6khqpztFVODA557rNLuZ
hrxaFdcC4L8PbYS53tLdNnvCUPPR5Y4mTagDwC9gggXd4vcXIgQeJn36Fkd4mlUhSAzoeJJY4GpU
QhmUKK/GQpWo4BM2UzWxK7GyAC80k3aEptKPkl/IwyzaqpDziXA9aJHDjdAjjnCa8Tj2pN7bZJxd
pObtK2FeQF88L/S/KR5ygTgDHwJJBi35ENeIIZtdWZftziutl6r16ztabKDz+wlCJZKPMhX5yXfs
R6sUt5TcuqpvP/WURrK1sAooCHlLyIYYfZsdBhRX1/3TZIRNc4dCH+tzDzsWYU8H9qMhwgM2FaG3
NJqIZ5k2du/tXbpSktZcE7Xv2eQfUsGRa1wIuW73RfD46x/p1Nj+KKovbXxKylNh9+eMVPrd2vAj
Ged+MY07XSk6WyXyzGJ32yVAXuEzoKpp0eCHUXFTPTtHddphaXKLzsmXagk6XvXemuNLZqjoVHYc
AxbUgFJwEiSV88R181w02kbXbJauqnvWIxepSv97My7fx4kBCEAMn94nzl4YFVTQPD38Z0mwpcDb
fxcEGw5bE4u5x0Ju/u+C4MbkRkP+2h1xqquTvbZE6f2CMS22zKEvC7rQo2wpJNpaSNnMD1bxQtpz
kEBA/REG6h0D3xTHX0qwVCdcDWVTXjWlY3QjFkbQXU7rdyKEUlGggOOYALmInIMZd879bLHH0au7
NO/ZwQ00JH3VwqvBgbAFfcY4If6LFlro/88HVx/bcoXBZ/f/RiRHy1VKYKXdkY3aMWfgmBawaS66
UY3JebM091n1VWKz2ZoGbIPaMwjoVioB8mTdrcNeDl0AC5YS9d2s9D4xWgAgEOkXy5AfdauWYIv/
6dXAWf9Ij1UPnPpakKEnGHJmNTOWL0MTchcgPQ615EutmmJ1kWZK3gTRm2iZVWOv9A1FQSUorOcr
i6wP+DIeiofyJh2oXqgqSZquk2NGaM3vOlkeGy23/8sRs/z/54jxKU3L8YTv+H8/Yh6hKe6gWe1R
SywkcFX4utCiBKLIQKZauVPz0pl0xVYd5aqOoOlyKm2qcWpeYb9ycUsfbrbQQHRqD1Ft7ldpzCpu
WhZGDtch491I8nPWtQh2SGUPYj1+okr68UfPZltvIG/pEbNDUtqGaASflTVPHbAJki9O4DWimJq0
uv3+853iqjvh3+8USzBi4LzwEDH+H+tB1NeZ6ScRACOIcXs4IVroKdYkc4TUItpbQxKsInrdxPra
esl5lelpxLQRb6HE30pFHs7ho6jwPtUuKDRxXBzGOTmc2gp15bpamOr5aUJkUKoZJbLlbfY4Mgu0
z1ajRiR5TYOCCwoIxh/tHBLTFcXQTVf9EGZLtHNsLPKKWCM5QkZ2CcYg+hfd1ITGI59IDi+O6TKv
QqSU3JI70Vanyu8QGKq5zVg6uBCJfSqVIstTgDiYbnCp6XsmbMIPfoP2M7vpIQKkaH7LECcsbuuo
YECszzFsBkZK0EnqwjBTf4uEmxKYfaqRZG3/80kxdff/OhpcoAR4aPBkEDKg8hT+1dEges2q8nls
jmlJiNHAcvXQKdapCVZDFuND14TWxmnZkxR1f+c4tblthviLObnqkTWbXfQ2K3EdQBmEwnUBzVne
e4Ktila6rIaS4lsD088v6GCtg1KFPw1C7KYd6lTFaP3Qx+WXm0Q3RGj7sU1eTZ9o4YyBQ2ovlD6Y
UAGDr/KyrCFbry3d+9Tub4usqt1ch5wP56NWYk5sc8lOG+JkF8/5Troa+UcxSJuqHx99lwz3pTtr
NZG52WBuMfwL2GejOAs0r1lmyWNDoyTmqS+DnO5Cf2j4SQHxcDS3iawfW6p1R2vKMxZerQGCptXR
kiOg3UbzvO01sr6MOnzNpLwp+b1bO5Q7UZopediqZ7M69OfC+qVUsas2TC3SnCb/gjKNzZ/hCf1K
/kdLtf7eZCFnwX3Xh+irIJxSSy2sfuAw1IIyktXV0ehhNkUfQZrh5lDSrcYVr8RZX9TOOKqS727a
nPwyfGOwvKnNKftoK5hVdSiGZT364nuoV9tM9Oh6B/J9FsyZFCIv9cKKy9dYIywK6rGUH0oWhHw5
sLWYZZrIvuxheqqlPJt67LBNREGfWKzCF//XXETvEUbwVa7axT/KqP8kvYjnitlFEAXtFrghhJSQ
S22NlCOulCWmZ6f3ikXJXjSpi0vjuK+ZhoxX6brUipOET1PJQfIASfnFy+OTRxgU0M5V4darfQeW
cgZ2CQCAdvwxQUzqUUZYNfxKRWfHNJ6I3d7YBW/XJAtoT/cJ5b1dvfYGav66HQJPbYZZye5aFJL7
treevLD8HqqByF14cb2r35Pa/L7e4BAJYH8BGIjTAQ1AFeF9qc1rBY7mrmzY5beUHiJ6eonXfPOi
8SossE4m+56NGNODYFfuaQ1LOcnyz/DZFhmu/jzV5XOVlNdZWSY6mskdG2Tgz6iKwhwThR2+apTP
SUkwgsZiU7puvDuCyjaDQTFgYXlvKA0kvnOB3P0UJ+Olj35Q69e09bKN47NhNEwgdI1yCzC3g74/
7azk3HCQbRXDEBXF91EuO5KRRzRCtK7pjb/1WWmce8RpgrSxccxwSpjjaZ698VjiWMZtIh2wuUO4
x4sWLLLPnstiYErRfXEgSupKYGDGJpIeVkWs3MnzxgvhTJ8im82XDEu9lQ0XoJmv1YJ/pXPfvLhm
OGrItnU7ak4Jgk89Vtg6QiPAxVCS7RIM73FrBqNpDbuw871thq2i7/OD02kCAQBk/9KfVJ20Y6dq
07rrlLQHpWZxdFuB5hR9EoQhewb4wpnYTcTQ3qEpu8M/Xu8zrbhblgQ/96RbMHOXe5O6OdEFGlKW
ojhJFVW1+Mt9XNjZDvfLVesNbNOYygFkZYfFXnQkXd+rGYIYu9doP4r2C/QWOxCNKkNpGtYdojTr
zoXN+OcrGodGBglNM/WnxXDMPQK2Y6Vb5jZ2rFfHL5c7v3sf68ShwoQYBUCJIFJNfQmbOO9h4pVx
NqFYrLWz6QIc7cbpWIeLdk7c1L1rlq/1m1b9ZP0KMx1t0MZGZ1vM6Y6pXCD/8+4XFOxH23Z9QAlL
evAK61tS+9llikhDsRZMy4YUNKdm/Ry15X3P/udIevhD5LrpMU+x/id5r/NPLVXk7P+wdx7LkSPb
lv0i3IZwKLO2HoRWDGqRnMCYSRJaa3x9L/css8quJ669eU9oVclgCATg8HPO3mtr63IAjEEjEfT/
YN4lWWvv1btU78JyWz6G1X6XASqWoCwa5A8xQxW4FuuAMnRdjpa9z4GdmuEcHZ0sY8JTp+RzJtAS
Yl5OL+NzoeugyzJa5wbjw61lIOZtHac/e/lL3SOwM+3wmLoNsTZyHxIYJYq6qZ32+MzuBRCEw2h7
e9egqZLSv2HUMr34ib5bwG5NpvlpjUkKQsZszqImgGeKjF/QHEDQTmV/jiqiX9DIhLvSmbfpNBhH
VxSMc+gTnkdTEKAaMjhkLX4MQu8ljYeYTa6OoCXYLEPuwEqghrSs5DzO93Y3X4vWyTaRb9yZGqUF
HRMUhFqbHKbHsFiMkxefFt5Av4QFraHA2CNzGvatkZ3Cfu72eu5QJdf1QgSj5rZ0MqzVsMjYhWQ2
7go0TieU9skRCC4CZOwLdAnBcZwoC1OzjU8eKzU3HrgX6jlCxLyHEW/G2nTJliDq5BpLKWMnXVgj
ay1wCMZxrXFSGmDC8FiHyg5tFuyvpg1prLvRQRm4CJemB5wO37Cd6VBp9UWtWqC8xw0a688scp5F
vjyr3QVwlHLDpGw/mgz0wq59G0L0jh4DP+Tc2bsHai5dpm6jC94NSRa0jQhfXQVbpY/OpineR9ip
ZrvcjU36cw7Dc5nI/oGZkT/JXpqBHYgjE7/a6GhXFFI79S6VZFq2iKSYe4o2yBpPRmRcDQGsn7HK
eiE2t4jbp67jRtbM3D7GMN9HCYKrLJDxfz3VGW0askRaWPHLvbx9KiE5Dhjk/Q1rP58CGkLysATs
tfI2fR+lMFhHe85OvXla6vxdqmGlBN2xkKFja2KYSFIm3oAY/2NQLqXqm4/hvOGuz24ajt+mGhHn
lNmlDdhddvgPrZRJXFWv0zo7JXQWV33P63SIn1MJq9T6muqKf1FOGQIE9NW7EvkPEZW7G+/cjB4B
CM09bLQnskWGY5HD2CEr9abJxnIHR105tpQ8eGrwEzQ6teiA2H4Lfkf29t1vqwpRlbR0OnOL+rae
FtC0DrESHabXpFywn/rmYdLqa6P7T+DYmFaaJGVIk4gzPtlod4nY+V7qjGuVIVQP7B9UokwmoJU1
vw8eGpVOr7fmXN/VrjgUs4PjxD6oAtqVWuO+dW/RS9yOOfCdoUXH1bnNMZPdtCTuCLsuT4Rt3+lQ
eYE5EBdjNnSoplPrV8SMW4+ZbGhW0mZDEJ6/0mv/PEY9mxbrYpv1IR0rNsWU+/FIo3J2yVtiDrou
I6qvYiqxtEwnK7BS5jH4qMLga4jGfqVOhyWyaERK92ViVld20ONKdVqmgOLEHbJX1wefHzdvMz36
kPEKfuJ03OjJiJeId9we8x61ipjYOhUhmyIHy4DVLySNsjdtNW3XZtqregFIS+h5uASsYuow77VP
0rojWBxYautXufFUzYMA4GFX2+FGbs7bunlMmVxjlRnxR9GxSUg53EQaySONBlR7dB+y2brWWncT
u3hYggZeWdv4T4Ao0dQyvnV8jpuvV9hnkqttOlByeWt6bz+NNrms4fSqGzR0TJeroxv5bsAxmMgQ
eKBB83mtz+4nnS3k/KO0geUl1hXH+fIGv9wSAO1fOmlBjaUhiRgS3ppgTKdKRI2n8AFMe0P4qYVk
LKPT17JnInu+K22BYYd8ssTEs5lccntxX96NBe81mIm69yK3W4uhvM0Yt7L0YHiZsm2shT8N6dCV
W1Tu1lsH6Ncy1u+HcvZ/6Hn+bZh4BeRF2xnRvePlh6GrvtIgPRqy+5HT9sXPqx/TufkcaJta8j2C
A36q3F6qxOEGlpqPcKig9MiXMjgtTXXMLVLSO0foVBmHER4hAlmyWTVt3ESDha+xr8XejhDrWlPy
rToiHkKHUAtawFp5tIHqsVH/rEUSbG48eqn34U3+lQYUbPwAfm6/1QcvkFIrjoD0+5XhewFgn6A3
sL3tAs5azidk75rQCnQNZfLuT+mHF0ZfReTUtKIrHNQ9hCw3KHaTsZsjKnk04qyFLbYJ4pYna2RH
be2rsqe6ka67VkPRONTuTnpWZDEu6xF7prZmQ8aLQIOD53maS5JblK8+sT7idMYyKA0eqjiqIm7Z
YVRhnyGNzB38J2WfUgYMQ55U9aw9FybKJGzUqvummtam3DK7LZ4UMGerFpACstIQty+7vlw2mQUw
b1KDiU2jC3noJwN7fRr97v4rh46O03EVIP4iFRQlrSw5BDDCuN2N+rFxbDa9bOsHQxPYnu8d/0ra
9D4vzWJlID05xi0pYi1cE+rp7BTPUcF95bkXoKQGG4RqeDSECWyyJUgkcRyKMXT/+HO167A4D11V
BGtbesu0bqDlbf2a5RKbUoCO1PErrUF3TrHWrlKn4iIqDmLaVRGKVh2G3lZYG7PjW1RmWPCi3IYK
f4uTFnpTC0eXKj8fKfXUWxAJyy1RHz9EpONL5+LWJnHbTiCr5ZqfEIu1rgVufZfurN4yHk1HkveC
+c6YDfQXmC76xS+OVqW7xGPjI8KrcVIW0TE8CLunLuo2mD214lbNN1WFaxIEUlnupSdq3PdpvTd5
+cPTw33STdeWvFRkQnLBcRlX2vUEYvln709PvtZCuhHY1OKpEMdEh+6TOp8lLohdl7uXqkA/O8Ox
3FWzbh3L4CcpJDQedBOTLwHDEs8x99p8Y4qXzqMcbtiH5QDXdqrlAw0I91/rFRea0yfXx34wsYw2
8/hdphoSUJcMIhgE6yy7S2KEQh7bplKaDZVlWZlPImJyWNWefFH/UFO3eeZm53Xzj8U3Lom+3A/5
kqxQw9Mc81MpVCg2tZ/8UH0r/KLcWKP+pxsstxPSbcK9n7p6ehGk9bqp80So8E1T2ntPFrB9pucI
x7BtSaZDEGol0E+6q3LiDCz1Iu8BqqDUdFgNoxaChyxTej5xieYcMJO0EKtbH1ESd23PAJmB5k56
EdUVllrzTsBV8woT9VL6LEI+SpnUR79HRhfAdpX7u7pjiVaXXS5HMmqqISdF/fDTdYySFrhe77P5
JYO4iSzWf7KSu9jWP4uea1PTot3g8LX4OaQD2Tr2EEy3Orx99ca8NPypJSVqZY7y76k0lPkVqihH
WqL6RbsEmv2ohr3qO0Rtwbg+oevcMM9vSHzpXYYTrfvEpIm7i9wklTqrU+/hmEOCfZxADa1Gmvaa
rn0NYnjrgvGefhgTB6jrm4jQGy6Rig6GOhu0Jq626tpQTQSNCQszH56QHuV+1t0HuWlGt5lu1OhC
TbA6+yPwukdlJ4KlHa40dI0w8tvN5IUzncTlJZo0VA1BtCvYEK/UexV0DVdZZq+ZNfL0KT2oOoNm
oUcBBgKuETqJUAxkP2NaLqE8Iaue4llupnsLnAJF6FFrijvfky5fFl8jYwGWPcA41BA9IPgm+WA6
WPKu580cmaXL7uSGzCqnTQ62RloG/SVBUpf/3obSXOErlv3RJBKvI3tPb2KvrExexrO7OAlvFORj
32rczFIiEyl/g/48i/BbzvviCJXKUl+rIdmr57LlZJcIcJDOTf1E8f9daHijJ809kcANPVC6jIF2
kVroP9G6A1oZ71UfaEJ7otrOEwlrU8tcQk5eUKE5a50dH+TZapfgQKzHbtnJMSaCM+ZeHt9M3tzh
dX5rKXCX2n/GAMG6YDNjIt4m41zjGqoNY9y5U4NnheD1sJy3XofJRPJppCPOmUpOfy+8U5ZaT9rw
pa/X1T4zuhQg5vw99hK2GvLK9Ibsnc4RxLrhN9ygZ6JtzER1sFma4GlyJF7UmGPJYRJUzuMcPfdf
9lwSRSm4/wTuFWvOe0FNvfLpXYAzZL5UZN+WW7zH+XhHPCiOS1S7sroR7q62kB8rC6Xmsb01K+6e
eVtcZokUyN202FVELmEJKAWFgzxZ55jNfSfbU3LrwpAs3oBL3ilTodzTxRJLYOXlXSctiko5Ylv5
LhMJ2+OaqTYKKgyb2sGCwupgDNoWZYSDjmvK1oKTPYl7M2RWpmvzuJOG9bESByssv1XDMXTZ3gJL
2owWDPX3ptEM9OT5Xbz07E9C532q+8Nklu8scm+6DzCQFmkszbWkWt5F8q/l4FsueAkJVWj9wcbU
obUap+xT9h/Hni2ksnFz+3gJQejAcOBC8FK8wTpOH7lNr5iFSpfoEtjH0SFti0YtAWMDyT8+5G4y
uRxU4Y9qgKHOyckLnhTRAuAcDFNGbIAxDyVQgBTg3Tq1zXd/plTKuKQIbHBQ3SwPE9TiVW1ypBUn
iBKkMnGrhtBBkQLjaBFYzqkg6lVo1A9z5tRUuxR+Pd+IX+GO7W3mZziJOSPUXgUf1F0Bx7nwom95
ROWrRVZDNSb9HK0J1032o3Mhg8IWUiXs9FLQPV7sAjzHRM3cQJUhHE5PPhM/uZEbpyVlh8bWdpcl
MZ5i6HaMyKsX3aAFE+AOzY1xXJnLa91jvyXgAocNi6RtCuKJwuWsSlYWDRAkCXKmFPckyWLWOWim
HS3xLW+XIo9BuvF7F0M53ruUzR59XHCnvCFapOW0zGs2G0DoBhkkkm8k+oIWEboa2YvQ5vpLZ9gB
gRm2zsACkn8jHKWxG7jEkPr0UijAhLTa2t2wQUmWrBxoXigxhl9Okuzlma6WQ3ijvFyf7NQsxNGx
/mcu4yR2YGqXqUceQn77l1digOjzSyKiaO15RXDqbW091hqoY/rfilvgxfaOMuqqeAWGdMVHMx3e
EuDdlLOFVJdOZLnYN2jxQjfOLUJkwovcegmXcWgVLtdpTMHbxQ0aPvd5rlsyrbxn1UhQPQytncms
GcxHRcdoshmtbdqi9cQNNKQSLeFH1M+We4rAeloRZ87CfQacdrhrnxbBXTtN8WXlXo9Z43sWcI9S
wuvWtW0/Rky/V4W2HJo5fjYJmS8Kbuu6P5ComB56yXjJ3fJG64kXY1D54Y1fyqYe1CnqEp/DTqYP
nf4Ik67nDaz/C5YufySmRSoCOqoh+u+k0wys6sCUL1PE+mMFNbfpuGOacIqMngFasZFjd92l7ShZ
Q9NYvXQsxbKlkpc0YozqUFMVuT56P3TD36p47pb20SIGbhjhEpBvs07TjFARDMOY/rs3jYnt2BNm
N07AL2t0tyPFheukX2lVHudMZ+tHsA6mLVS+skOPsOwHGQgfZsT6wFiOfsKis8ah1jJdVBka/py4
3ooKDdeYOecYwitqOnGfS6kHKbLXujEXBjXxVXjIr5oFCVwuVVNVyMbd5pKkKwuwM7uEsyNW2ZLG
QFdbUiH8YKO0Fp3jUXXa4cVhc7KuIUuuguXLZVOLKAfDS+EWBVQu9kf6kr/lNUYMuwH+07g835QA
tjUKFF2ps1WqochBRjeHlKatFCKKLHubbGb6DLNaY/hIuhbmMm/Zbd4tksXWNmrctbx9y2GYAu7E
DpOP2uZJNaF9a0Lfqs4JX3XNbuRVoVXitJYxpY/yflkjP6dj35+hUuEel+V7wljINbjG2zD7Vfav
av1Ui1mRvMcOBYFVIaMUr5kf74OY3oAzTESwNc2Ny9B1R4n/rpGRa+TVfVR/DV7/UQFRx43Nd5aZ
bNViBHXrycV7aaWXVkhVEuWTgoWwCa9WEPxovCokQxH6By8mKQGFjlU4NHjCfb1czCGSZICWXg3S
5Z2o/LOmBfvcSH8qLEeusbzlsieNfWDVSLVHGLBdIjQXfx47L4+1XLa9XFgASswxLtFp9OI3xIZ0
9aaV6m9WzHjWWAn3/gDwTPGglMRrJB8h5CagRANy6pc66Ge9MP1C68R2KIAwL+r0S/GEbIfbiQ+1
mjvvKyGPX0mbPUtukdxh6CVJp37ZfHrkCqCf/FRzOmR+sOqr18Vj8wNzp4LuIpEN9M2kWGjoEFq2
jHQjefGRRvuEO/OoJr+Gy6iO5sxK+P4d/L/bAJ3fFj8G62yI3L0LHmXZNE1s64lwRZoqnWaDK8FV
bAlzqe3rBUFmhF1BjNa+VFfYdKSTeBpoTfVrRiNoWG2+d6NFBF80HvJqidYZyBTRGczhJ+p3hNNQ
xcuTlIkoUc6Ds85bIjKYwD/0EcJZefQ5uRH0sB7lXXWhP3iRIiWMCwe14VM1W6ld4zzYLh7DTKi1
kkHtYv1qUDyiybZgM6HOjfeTSPdd4rySl4DjJAx+RlJNGxnN1m9NZqNsQqzGe/CoZ0/xUL12hldv
mOusfae7IjJDAy8JYrI6myQQCaufDJ7/IUXSQ046Mg2sZSf76mX71Ark1qqs6SRgTM1P+55Mb1EU
m97+zOwJM6GkSMiKRrZFY25/RQuGwZpcHImUahm/dqVzVspABLKQZPBu516/icoFjYBFXSbs+gSd
k2W0cD/kBZHkaNLAv67k1lkp30ghlwPT+Ed9mzQUErn8oJG8/Xf9rXZwmrzYBhNEbc9o7xW2K124
V8feDsm8R+VHLCJrpLl1UIVX9RxtkGqH+2LGM20yq1pXPZ5NE6A+5+tSup+F1nxInpWsFZl4PGNn
OdRZfSdxImVsXxYaHnSP2TBOgrGp/wim9A0DIRZMVnKWO9aVu3zRnxTvMJNv39cuk67p2zrFPtxK
CB0QEQKtLRS67ZkG5ofqsBgTK0fULhSgzTNZ5Que0xj9X2xt5CGclxQmcTI8eFLIU5YBiG+A/LLE
srLiJdPVOF1pJ2XBqa7cRRL1ZO2l+k70J04WG+1M5L8s2TuVR9mrlpu88k5uxZxucX7lY41DBnWu
nn/Pknrkik8znu7l12PZTgqpeDux3DMFIAJKfhsaDSaGNTW0+57vVNQPuPe4mzO/k7822Z9NGDRW
tdxWycOstsOyj67q6snlole8IvnoGSgcQnH2yxAB6WhCVsB0nJ5VO9NG5oDdKO0A7sFXRh1RkVU0
E7+AeZelUNvaOXUw1cJ7Mnc/1LZaY3u5rkDUcCQWuc9WIFX4lrfOhFVNyjsXUsdXTe09qDvJgLwH
4JHOPp7BflKxFeUU/VE1w85NypMATi4/xNDfpEX/Q6416t5vB8vVQnS0RSAq5p0ksPXocMj+ib8D
EBhkSxDBW8EzjIvqrSsfZ8t+UgwpueN1rOU9K/wz5jtJHSSUZQnD1+6qEx5dadZndS92qSCMvmEg
oHYV6majeRhB53mHFtIL5D5VThLMawsnYSWG4ZgU4xGHFLBj/aUdifnEWP9UjA9RzggZN8RTbZoW
E8SEpSt9V5tbrRDammykuLWfy6Yef3fiDIMmgA2/IzZD67f88f8TjP8Nwdi2fdR9/+v//O//AmC8
/qBUQp4Wf/yJMP79V38RjA1D/MtAMOqiBRSWbQuIyH8RjJkC/kvotu6jqpS9VBdN1l8IY2H+Sycz
AGcbWaeeZerW3whj81+2BdOXprTnwfj1jf8Jwtj8h1pR520ZpuF4jmvpqOeFhPj+CeldrLKq+366
ckr7hG/pu6qbxGXQaQCEVTQ80wEojr2IPW5VNqy7BqW00cUVuKH+ESVR/gTa9VeYIx+f/GgXWMU1
hotGUl5im8VtrvvaKRDze6x5OHuabDhOvjgwXXseSfa4LZJ5uvU7z9n98UXc/RYc/olAtjlCf+oQ
5QcTgHtdl+sYiq8jEcl/fDBRzFXqI36+hqaV70nSwosjfi2isQ9RFxaXknjpjYE+cI+4WNLgW7iU
42Rcq0h8oSerzv403JaYYW6goBUHq9e6nWcOzk1Dgcmotr9z40igchrTgyE998ACshvI8uyfkFvi
rHwo3d54cnMCqNgToFhJqgEYWdHtHb347ko8R42cAcyi2xL7MsIT8jA2I+rs2Zq27h6gZ7h1JiM4
W9F4Rw6ht2mDwXruJ1Z9H238OdoSUEPUwuxpj85SWYdC0ivDEHrqf388nf/kRBGOC3vV9BkteKYU
Cv95PGM38hx/7q4hAe27oY/iHZiyfhuy1D8NoU4hsBCEsxDyYsUYCIsqee/K8dMTYbuPEeOe267a
ZVj9b4ehtw5d2fXbwhmkBWvfTA1NWidLHxAKa/h5AvstJHbmNGQOG+9qKM4h6z2lnEeYKj/GBLJB
rI9PbMMImnaSRyb80+0kT6ksDZk9RRUp0mZeXsVkRPvaDpoNF5xB8eVlt4MNV1RM0SVtS/Bc8r9q
g1vWbI7Gk+VyUP3lzouc/GUO7c3gwrzr7Ar8iVHezqRnuFUMvmVeOixf9kOKmeaQRF3+YnbX2obb
ZVnZY5yT//j3j4EV/zTPSfxv9MbGf/xiXGHpLqe6w4Vsmf+AkJNeG454dttrQQw0Ar6zRxwd47FE
OzQRRUASmPEZcoJzMw0i3qdNtHWCYlub0bmrm+RkFva17wRBxJg0MIbv/W7j17X+8m9OoH9cj9j4
XAP2uk9srfzBOvjn+WPrUygALxZX3dRa0u7sm8LJ7a0djfEGMoH/b17OlILWP3TI1P2o1XWphPUc
pObeP67/igthqZuovG4ImoluNeOrJjaKgYJJWdgY4sqegLG0tfiPNVcWxVa7IZOkZLfH9qYX+gMg
gdkPXzpLz4/6aLGmuT+TGoVbFwNEjMilC5oAxkWgF9uWPt5NuRA3UpnuQi0SODf/5vj9g+nOB+Ki
M2mRQdRx5C3l/z2ArmvFUVjk8dUW1rubIexzo4WNm2c0rFlhvQ6dVAc7bA/bdqi0i8VydG6g7TBB
rB/I0WZLr5O/aPBH1sySCD3nTv1Ihf9FD8A9WjHX4mzI7iv4x/O0EHLRRs3O7BuWd6wq9HsX9hs9
AURBPZ5q1CkUqnIHr8e12LWNm111F/RVsCQu8dHYAaPoNBtBdBUGED31o8u8fpPjR/GXlrWganfM
jagx7XS6gbaH0dXXt9TM08lwaUOCsP/uWj26ag1ml4C76qaPIZ15XgAMbIa+HzoZKSglo4RKdMX1
vz/utvMfTiSPORTKPPyfgruJvP7+WPh0p7cL2w60m5l8VJxkK0OzR4yizdsYaazAA9aisfHGjRnN
n6nhJV8WIaJmUo4k/9GdalLh3EZawuAfRsC+M93gIZmZ5sTysQPRu8xiPvs+vYJuPU4mvdZEBmzl
3hzdAr+c7+osTykxM1aiwhEfwggw+VQPovbsTda0/nYeFndt4nlI4JAQ7L30G1S82jEsjEcSSwTQ
llocosVDMVpTHZE5Cyei0llpsa3QnnKAKoR2B1Kg+TGkU4XyoWpehHvfmO306rV2B2L534QUmGQB
/PPQWgKfhItJwjewWrryHv7HoXUaL9Yb4rluOhL4JO7EOPteb5x1ILe0t2Njny2Od1C/UD9oqINt
0uRjGo3+7u7vvzEC7Ve1VM0f//THQ2w3gZehnvzvZxtaQkQGd64Ys8nnVb8OCDb/6z9/P3JxNA2a
gSc2nCEWgx/epTY2+REV7u6PP1S/+P2S6g1GuR7sfGgjv/+NlAfewd8vPvspX0Lg9vqxjbrNf/qZ
/n70X89rfOahN5OIJd+DPArqv/7xsX6/J/Wb3y/aV/ltYmwQDPd7WLH6uZR/rx4QiMbTfh959Rv1
Y1aHX/2n4FJN62vETX5vDMayDdrwolnBOTZM/4DauWx7uEUseYM/WdsE8MyuG/p+PbKJfRns5XvJ
unQ3d8+zNn4PpTCOfWrRIF++9amDOzzHT10afWQTEYTIWH9WJGNtCIODg4WRZj1N557y+znoGXEx
mVxlrRPul6Z4NWP2quRv3hS9vo3BfuwJnjpzx69WvYH/HWPjlt6PtYoCxmRV12DWq6XSMTCvpjmW
WEDvR43beNiQCAmdpRudfjMGcbxeukCTggYivUS2MwOCV8FZP47ENW/7geeIPYZYevLF9myhYb8Q
GR6fEH7SEDOd19aDbhl/1slwpZOW3MSWduRrg2HnNHfGAImHmdA2TUbswB3IrdzpUPIREpxzGeBk
9OK9aZGAaNH3wFq447J9xynpgcnZ2HMFmwaHr221AvIjGYSJAI9b+gwnPeIFcseDogBcI02rS5nW
zraNmeL7wnjDooaq1IK66F7DsI3OWoekI5OjSyDsh4Ywt7ZozAu65Zp/Tt/gcWCBGNI1FODPxK4e
TdH0m9IxH5KwufHJt9sQ3IbtDD1x1RLOhWBgD9ZRK4Insg6YQk8xNqdxW/TDL3eaNk1W0CIzMjht
ZW3dWuI9pa8YlJW17+ZKW0cWM+62WU+aU+w9tKLnUmdFNAiKnONjUx202jk3keOcuFOf015rNn2U
oUiA5Wxj+KaJyLeX4G6usweSlLUbkwiBmZTGQ+VO0HZRX81uDYdu4gQrvGZEpXDJe8YFxWAfyQ5j
kLKs4ybswE7Y3Naj+lLbTEbmITj2NXqlJqVPEncLCWVMZldmC69n6YnpNXOW4NR9NpjBrxitouWP
md5MqELNtt+6dK44+PoEXMk8Nq5GahaRBgxhp293TE8ZGg47+XTKfldOzbC1RfJQhGVzwWV1wlCO
gmqs4ZaO/Zb27k+UtZdMeia0+IGeoyQ7GpeiTh9pY3gJpL1YFOnKGGdzJbJDoBnnLrNfpiSqbxms
Qv/ooUa0w11TOw3ZUMPzopePkVWZ0NsdZxs2CBJtE/BWQow1aiVM5KG/G2oRIj8ztkNSwGyo9mSy
hFKZ2qx6nMYIR2lIz9ghVx029XWyZJ+I8NFqVd24nbr1gttqXRWuvamN4drneKnEqF9CmVSFFW+v
zw4qQb3ZOS5WBy8ClJd6AAmNeVck7s9BC29ZsNAUtOkLOp2Usq6aD4VpneZgxqqQ6qechDRg1zDf
GBPcixKAFOq6bRR85I7WwcpOOQ8mb0ep3p30udp5Tghq78lNsltrjLY6CyK2fgRWWHZlyEY/bu0p
ufatAFLTi0apJ+uBYtBYjIvmlmRru1zKU1EdFvaVaB7LZzZZDPn859GBr1VkoAH0Nj92JpqfJKFx
D4r3YKU5Io8c3VUNSIgbs/1DI+KSrtqQboHVmjtRIsDIUfGspvTiOWWzdbPcoGcuHsFRhrjBi+Iw
gBtdm0ATURB6X2MLVRt9J5yU2D1PGWiqDBKJPNIxbDzE/toLvkRWPyd8HVyxpxab1hVeNiD62NmS
m6n2oKCFxBjNE7jYEjGJPs+CIFTWyYxqaElEcp958XYw5/au1ZEuNuLYN0nMF2A1e8epkCMHfbrC
oeHvloFGIZypdd+luMyZ93EgUein66x7jdr0OKU9+k5XLPCJ0mbj9911tu/KWjOPU9AiJMFgvx2X
ycAQcY+WiPSXmaoR/NmZgOMe4owL1ASk7JTp1l4YTA9rrBADTDp463lF9nxnP8Z6tic/Ekdyg2pE
BDnmnCZ/RBfIzrMTPQEv0SHIgmJv2O+9P1xI6MUSUFhPtuld3IBveOkwIg3MquZA6lzj5dGsXcJ3
uwkAZ4lvfrA+uMCGfUYoKXY/2SptTaT1DOjZTTO5K9bVKIwN9Kp9TprA5OvFZm76CsoW/4vT5aVO
9Qe8zcuPAouNnRLfXfiJIUU8b009XSOWzipf9vRc+53rVjvQddG6z1FBxhGU4jGF/C5ibT8luCsI
b5+JkPKKrR77x9Ey2Dlb1iN244juDZayytSizVx2T7gDISMZWo0ZD0Gm3/nnLqjsPV2JOzeZHpNh
OZRldKMPwVdfpF8GgAQMyNPBXlAg47x406WTwSBAEG87o6kYZeYqmQiy7MJmI8YezTrsgM4uXp2m
YpHmJF8N9oBlnmopsuujJKH4zY4FJoYp+msE4TPPgfHGkHbY+roYz0PoazgkSiwm8hHqh/rfdCnC
W92JpnNgLwO+cv5M/j3YH2byIa89LIv20E1g0Kohc/chwq2nGPCQeo52nOUssn+tuZ/uRK5jskFu
eTtrhAsxzrd/FR6qvKz76QBSZVJvRNepK9tL1lvBxvIb7ceAi189l7vk6Kq4h9+b2lQeKcHyfZ+P
5TmJSB1a3OyDWMjm08yNsxO3DJyFUWw9E0k1fRfocHpEuove5++aAyNPPpRDjxiNnLrHJBpmqrYx
PUYESd43glP397MNN1BCs1+mSyQ3wnb9Vi+87uRFGkgZei3PQeW/wfVqPkn8vQEFHb0x5WFIoIfR
Zew7+yZMuWUQTTC/Q/3fyjydz8mtyQfq6/6RLQ8kNaiCZEH5h2EwjHu9D8RKPYwIYktU4ufcakTe
xkVzO4eTcZL4TaSwTfzimt6LeqS9iCtsPPO1D71pG7uTOOdaG16jTaqRjmP4gwanED1gbTOKDONm
pTtW8ugzFNyb82we3M7R7kVtGiv1WeBjkqhctD+nEqdhs3jRbY9x+uQg7d4NetNRuXtP6gAZTIe4
XdWvmS3RrwYnU53WzdV2x2QDlL/5kOMQ9dDKITsRHJP9UKVBdnAA5RwKxlMPmdXxzcqD6LPb9SIv
+CCN0F97aHyvWG6Bi2uZhomutF8CP3pUDw378GFMZLug1r1tU9klgJROJ640p4Xv9OKDqLa/DqSn
jdi6iuHBCJb2gLS6Ohhjpz8EJWJY9WwjKKuq9ySahuew29zZ9MZcXVq9FtdunsjN0PPyF4Er2pKZ
H4OMV6kJib+UWdkRF0oxrR5QaGeAOdlP/A89QvImuAzoLEms0L11AGPgl19SV47Gz1wmiggxljez
gFAylEa0Uc9AlMPACUf2b7LJvG65CRy3vRl7J9/Uyez+xEf9+600Pa3VzvVvvK6JEdb0JJSWHvfk
1souwXBQj2LLZyNxj6prOWnWRT1A9xPvY9Ye1PtxghYs4xzr1zQT8FVa28J/urQfw0DzT37mPJJi
kdIPSMs1CIWVyeNFZ3so1Zbfj6AHgdTYw+DL4okjTQaiduXcvbegA9WrkEwmo6IM4zajjD53vltt
kfgEPyLOSvUqxBXHaw4Q5Hu8UudcLk2yqP/hoJhVj1g6vh4ThPVdGloeNFQm37PIoh/F3O/UqwSW
Z0Ntcw5xosXUBvVC9Db6a06m+Y185716HuyMgKMYV97bc1OfQu65O8fREqxQxVE9jxKERkkz3bcm
vnrc7/UOW7v5yvYAYjXfYhp2jLK4JO6XuhJHEyvjLikxnZlu+VIa4dqelumD0FN/Y+tzfK7t0nyw
a/0Xwszpg4sH/WvgBLceYfI3OiI6kk/4A93MiCR17efMtIKD7lDYBJE5Emt2Vn9o2gkebPoZJ+7n
2dbSSZ1xvOJZ/ZLo8IjGaeVcsd1116my89/PmqTLwzjq/VNC5sHRhvS8LdN4/nBIxGIt/OimJgcx
GJVHP9Pr/8veeSxJjmzb9V84xzVoBwacZGiEykidNYFlloCW7pBfz4Wotncv34A0zjloWIiOrBCA
i3P2Xhubc3W5v330vMOKchawZzKfr0ZOe/7+Nvt+/KFQZD930rJIIPXSzf3xEkFPLtXwWU8Vq5My
xQE4OubbjHvo/hbJwwKXFE2osVViPTpRjDpm+eBu5lEvEbl3SwCxHPuJsfrvE6G/NvMu/vCgiO9o
T8873XezDz2x1/c/2Y8QJb05YdOO9PSmJjAevssmTfOk/1iXBlg32RiPtUys06wGrJPLZx9rSA3S
n9+q0mF/ZoxYJUZ//qx1lvZEgj3S41gCXcJsM9atGSSpXTx3nvb5912ZnGhhUg1XPXHss6fRGLg/
IeP5kkWifMVLUB+UD2PZHDtyytE+Lb98B1Nq08jEOaAOA1NnhtSGzerp77cjO8x9US0Zy5GdOrGM
//7V1uheBwqiz8IY8gCe1PD3B8xxpTLR//CiBpm+VXLKjJX76rUJ21M+JLwTY3U/xbpoCK/3024i
mPEHKRK6Gf8ce6buyMjGwLfNFnWhgQAb/UVVEyqtwKsc2tT9oRlpvS8spzkj9mdpgiBx59ogBOoM
aKVHKA0jYc+s2j0RKlodUmEp7B5sVg3b2A06eQmt3yGZ95FApGp+mlRrnytfbnSv9nclO1immG93
yrRHE3rPxhqwOvRysNf+6E7Eo2k/xJKPIw3wRMXgVa+V5x+SdADuFTZWMPbevi3ZAyZCibOw2FVH
NmpsP6HrNpv9MySSH5QxMNJ6zltnxtHKxAWBkEGZ21hwjUqnhmbUt0gMVdYcw0bUfw9RAfFbUE9a
frQyQJorMs4nboJbKwJ0gMd2bOKdl2Az/vfj//3/u//P94O1YPj/3u3seIf19Hh/2f0P3B+f+5Z/
437z3w8yjPurSgDMRPqHkEfaWRVkfQTwqoboroEqmT05nflbZDYBLdn0WfmGlYL6S8IOKNbUvKs8
9ZbEHwUtLhbERb5u3b4OZAeYq1kOWaez1q171vxlBhU1lEMwqIQvF2ag45Fs5/EVbXP3Syh9oqNm
KPz5uXqYbTRvfZd3TAJjuvH6q7A79+//0E+4YDNMqkGxHO63sqNOcWoPX+85y4eVQ5xRoPTflabx
geKkroL7YfJp0zswvunCmFt/UJu4K6ZN0vQfiYyqo0jYAGA+kkKSZ+4010JYJxG1cnf/erjK5MbM
BqLXM5w7rsaGIW361/uHozpaB1hyC71eSo44wZX9TT5kdSQVEpi5SF6NvuZvS/WiA4ZeyYwXqKHl
uzJ0fcbnb5wSo9K298fuzwKSW+iT9TruMP6QqrGKRYtZvRRo0U5RrazV/Y3FFkiSqmYXV8FSWdK8
NNwuLl6E9kVmPGxJ7TEuwn5Tmf2FcIJ10bG1FL61McpiUXZ2MqgnNJ5VxMRblWhlQ3zRQZhB9KJ6
5fw9P/7+dQcBWXD/d4sEClQ6OgDzbXUg52ov6RnuZwMUQcRQRWtFz9ksd93adSg5oMwl5GEW2srt
wWr3qr11dtnt9HhIj9CXxp0pxcnVprYAyikgf7Q5jZDa17ZzO7wlNk7XqiHcPEKZymbRVk4SxMS1
Boavt0HbjxQhe0RajocLLF16enUNNNlIzWljoGMPtDH8OUj5KxUhHjnCU2irWRe7L+tdW7nXfG6w
U47DW79ckfpyRcolEuR+q6VjRmlfG8qtiqGAq8yd92VrvaEOds8hPgKvE48aUN3jbOasDxG7HDpe
epYDNr1c+vY2Qke9pv9kb1KRpOvESLpdKIho79whIvLURfucTTvHIDLA6o0Op+mcAqfu35TTzTCV
rfxYSrt+mqcG5wfSzzNxL9Y2tbAmTDCZVzQfxTZEzhT0nWEFIRZSf8L5nowhW2OmhpU/adYOKUF5
Rfq0LbEXHPHGUWep3+9iMX16iewhfCRQENNInuMv0vP5SSupNPJv1cRUULfN4jQJjInuBtll80M+
GMa+RvgWxLZ/nhAGk2EbMqSIBb3eNVW+k1Z2TNkmB/dDMVqP/kJrmSrz5C2DGNZs5ML/dcg0QpCH
Cqe2LrSfUZa8ohnED2Q1YUA0xZsbaxuZQU8wKIoIvZGBrnHZi/6H42WYGkfzMbbMJlhQEnXhpfvY
YrOzaVj9c233CTYh2A69abS7wYKCuuAi/n2o3AXDSSQN4tLqO4xR0pXVVCJm9P6+/0FyFYx9TihV
jQ27TtIuuB8oO3VBIt78qh8Jfa9VoFR6TUrAirmJq//+0N3ff7/V+ylCDOG8zRoXIX547DuRwaWY
LAegzdpGF+MHULiYhIcWzCoafol7a513IbwkmPRI7+/nukCyyIiIM6mHKUAsRjTrh8HLpqND7EaW
YsiF4cgCSTCVAr3r/h7ud3VELGBulmd0SuhuNVSHYfkk90MBaHwdloTS3Bkc8wLiqKMeoE8JsNPQ
Y4s8pOpS9fqL3zLSx6Sw/D14yKz/3gr/6xZ/DFcpJtJ1lqohUK4xBPdbYDT/8+79Cb0WRF259T5a
cCD3wz0jKGuK1whX1TY2YI7fD0XDWBayavt79/6Yly2Etxg8KM6CNiBrgwkhBewMfhkYiOW+dhEi
8XC2yKFcXpqZDCekvqDjLZpxpdliPMyEQgqjro+G7+XkmhVIIum8UR71GN9Noo0gvIna3M5D9YZR
m2KNrd9CVeJQDevqOBgkC5OR12+iojcCTcEBydulScp3dT+4rNixsiXF36+kKzKfQr5PpXI5K+6f
JCN5dheyZde1fWl53XZMsi/c2enRAWbeTAaY9mWsug9dHVfnuqJuSDMkfKTE1j3Q+cg3UTyMgWPb
Y4DSBa6FP5BLNft6kKYF6A0JCUHrGbgLwaVmljqOzft9v8MLFnbkTA0w9HQqa4Q5Waui8WFwtuUm
t0LmY7gIgerMRZ8toF7EYfeChrQKMB9VwX04uN/6b49FLici2Fy6rZwXnarwt6I0AFNapJs8bmNC
o7PypCxVnu63DK9aosRxuOnRuBNwyunusikzK/slK7Nmq4+pdx3Bs3Rsd7/oxcBx9uFQ+xnkiSIM
hwM2j1NDT/rcjQkpNxCPH4Aq710xZyckt5xGjQQCGzc//MI8J7RaXwqnHY8kgBDz8Bw7/vhUytm/
AOB6qCytD1JS3ImKpsdk0xIHP2nIHTmI0xUBKH4upeG39lya72ihIHeaOGxQJcTUZE0HGG2169mQ
E1a7PFaZhVrHBThrkEVsW4RzQfGCkZFK7wZ1rg41cRhuwnHYThl6uI/JdjQJFXgs2pJqsWs9hl4D
axmA+K5N4gdBEebD8LH+Fs0yYqfA0J2sz04GYrEHYwL07Zp5diLjeaZL45nrvoj8l7xPf7V6WJ/v
96jJsxSsGFjy1M9W0nfsd5y7oFaF8QOSoktOj4H6wiyS99FuNvfHRd3TTTBj4+BaWfvWFu2uApP5
5A/VZzuRwOZnFrWlRrl7c0IAYwIYqnWnfbfp8x8IScvXXVTK9wrjyXqMSppDy7MentXGQXZv1X65
RRmWXReq0TU3Yu2ALAnQdT+178IF+OT5/ndj45ZHFYpLr8p2uk70UmvBjR/GJ3XBDT4QsixrYmlY
yh7SBocki0bjS2kt4oHCeYm6sGODwAJEOvn02NF2Zw/y1ijNe7MmmezLITujMdIpPgC42kNa5oJx
VBbIzJ5ucd5qOFjcaTXN8FKQfSm+XEkYQZ6SN5vqqNvqOQzEzLgDfLk96LFj7mWZ/y7aDulrWddv
fo/DuEgkZTabjEkTst4G7ky/ZcUAj4QZ8ruPnv2sJ6DH0t9GADQSI/wqdaPmRZhjfoCvBTvaeaaS
rF+k1BzehFiU6e6INE7OqP1GdY5zckTdDCjX/e68POYreWubojsadNPZm1MfsjJVEDqCimgD6PMw
tE391tLj6KIqv9pzShTpaF1cv3yiOWW+JLGlXlzINAJrezKp9NCOnbyWfBxXTMX+35d34nrWMSm3
YqLbNfEafixmuvIpL/PuDJf8fL9ngMN+0vSG5o3AWWFFMTlYc3xd2fFsv4sx3+HPKb6R6U6rsE+j
S5+PuLjr6URnlPK3Y4mD8Bzz5iyHuZ9PTkopPSuy+DG5HwBLmMAFiVDM1SPSpxX+ONBFLV6CJHSn
m+XM9QG0HdoifHFhhVaknOhrmyFL0LAvrQ+TmuVDPELJqo3421tQb5hZaW93n8iu3PUopQPVLqpe
YFc/Om7j/YiWigIVy/pEn6hbicJ3t3XmoENup+mnl7sbb47nT9/vEUTlMLciz+rWtV7JrWZP6lkV
DYNoMyc/ge+uvVq4v8tuXZrOGU/Y+Gu5kciYfFnfOkOSi3Ys2rygqtWGoS3+XEKUtoUXF8HQ6f6t
m1J2TOO74UfWa4PmmtYi04MZ6yZZKs0/d+/P0vukfeo0i4s+bJ7dsTzV42R/2Jacd00YNSBWuNu0
40ffGmjwzOGPdPT50scR9jk/v2KsQhAHxpuBhNqw4xbZlXomkHNiZL6tZKKiQuFXd3/6BY19xB/x
ix3SIqB/Mu0j3RNPs6EvDZqKEBtrHl7KnQMH4I+u+u+KNvN7WU79GjlPcc0j1k4EqYMMaBM6PFOW
0oZot8gX01c7GT8BkeJhHMFvmNK7NZ7Z/B5cGEUkO8Skeu4pC4XJw4KocWqHgZr0pBVOAkh2UyQD
zAsuUHkiy1PWCTtNzOY6EhhhrbEfrvCwPonDmg/2LNXZnsUafnX9VjPWk+r52mOHfy4YE0rLVldQ
JmCkJ884cF5BmXJg9rQ624hOdiqYbNc51r16rpr8xWgstUkX7TssQWxgJjseGMpPUsOD1na9to/m
un/nNR9Zi1lYNVwvLU3kVSNm0gYUlS9sqWzebNt7n6sRxBbpR9JyPyx6/0V5GBvduFqN3OUYKreN
HXaUUuO9RZFpTwEqWTnuANinL/VlxoUbqDJnE5tUbKwwl1f6xWwle1KZ7CxUm6o0xXM74TWWVekC
Xrfo9jmVCFTWRQfqSvPOyp1zmunxZ0x+ECne2ndsQG/oiU/BUjVp64kx+qccf9l4CuGcWzWhOJiw
yrY3LjLt3kYNbLlXFc4p7SRmZKN9zqO6DsKl8ul6rfPlfY5VHe2kcowXzHz50VeF8USMb/nAaJuz
Hi4tUjzEV1obJKDjFXddl0zr0IT8YRJoK0Ht7PIEa1LfT+rQOxbE+tZn36a8fEfDhGlNj6YTIhoq
DklF2GqlV2e7g3Dq2No5RbsN3K6vn+rWarfIis2V7tKBYQtsXTwFRt2KzBe3AJjh+Zn8kgko+IpW
izPE+YF4Wr4Z3XpussQ66Fleg0+jy2sYcm31zvikR5BpodDv7vcclxxW5h15lni0K3cmkITW19oR
ifUrm6tfrWPY24IzYBNJjA+5FF8DQlkogCzSoETGzUUp2hxwx17liCwDY6z96fevJZmTJxcmHDJL
qZ0tnYChaZIb0cSYIGRb7YTW/aa98ThA4QrYhrLOSObxqFXTKY+N9DXRJoFWaiJPRZA0RARieo9l
gPqDiOs38CRy6WICZelbpc95cWhb6QUgiMiJ1LVnaUU2U2/dmYQIZeeS2EGmQOiWM9DRbdbhyDLj
xny476xl0aljmJuHYZD+c25oqGESwIkNmoJw6cEwKonKu+QD+6t6+UCIobRzE7LKaoZNOhCQM3Vn
KhneRSqBBbHpnbc2jneFP80PY2hAoB1swFSNrDZJyWuV0/gkNhavmT68J+yu3swRX3tIdOsYNvXn
0ob8SmJSTyC5uJtJTizTIKxv+TT52a4HsuIoNgQE3KmdU5c/KfdeVZ6YtyGLvG1GrWxdy1TfdcBe
4SRhBVOuDEq4H2+uTmE9KmICvLgyellWREE04y2bnG+9LtxlLz/cENsXR5s1/iqMjQRrLSAcLik+
efgaWbg2c8SsP8NlWamNe/hwGN0Se1V5N8vCsdT2ff/tMZe4nR9DqchytEKkF80YmVdxqK11c+5e
tZAAQlklTHgh5aW5ilYWQ942JmHq5Ejr2Ra0XNxEm6+mBpR4QIm9j6AfbXMaIfTz5Vcx0BHqMMlR
sKHFZojiNBAzG5hu8tR4dbKGZVDtHa8fIN8zRs9Qfo4gqQjrsSIBySCv9tIz2HO5bnElBrK4Eh49
E0c/Wns7tte1qPJ3p9SpuVDAL1XG7O8q/1tnjtDjqHiuiaJvhdTXdu/618S01K4WcX+cqiQ64sRy
dwaYxKvZ0dxy+8+iaiK6uUV+HIWxk75i6kqiDycSA286RP6trSujluckpekZIW7amKkDTErP6EUZ
bIn41Lwf6zUCmYvWIbrVaQZYARHuhmKWQWpACqMUjAvkXEWX1LbZANrt6S4XhyPdbrREZmt37o3F
Uh7uYujoO2YMJFILMtFakIm6M79i5JoOEWr8HcsO0qB9MyenJW8XxEF7bL2xPbJnvoAUP0yhGl7H
Nj83WWcdWKDg87ZNSn5pbEGsW+YzyP2qSUECOM1Rz7RzHpvZxctyxZxmx2eqYMTZ5zrq/jyHYqHk
0UjCg6EX2iNsAuNhvGdHUhl7b4mtTsvuTUXb0ncxf2vNbByUw3ItT4pLkRnIaYslvi+fLrWZvUSJ
Ll56SFLITP33PmndW9K89yPmz6h+SpdUJs1tCE4fQfrXQEK9ilqJMPYqrrhW6hlbZVvuIo2FTeHs
TNoWPwjJhfwG3t9xu+YprRnb4Xe433qDVxPqPBA2QRySwksTJT/Srve3jUOYrIrU+K7QJ6Xl6K8A
MeVAX235TKAZTVtH402Y8KYhC1ACLCxSTMPymW9iiedR8RFFzEM0fatu2e5aP6CkRCg2wnAP2XcM
kiQ7TT2rmqr1CKvHZvGlkBX3OsRVJyNJFAMtYQg930Q6deM7DpQZBlCU0mgS4zsrFASVYfvULbSp
Ospu7CjK9UDU7Mat3BZAH8gh6gfR+X5IRlBrUJj7tR+pVWsr8XI/4KhbTyacxqQY34cCURQI6CVe
HHhc5Pr4cDQ9COMuP8uQydcuUcIYo8r2uYp1IrNgOhcF7j2qVY/KCj80R9uzF+9ZSDEKpB3bV6/z
8gvR5RMjXdrhH7Zdr9pK2joIU3IN+Vaf76bCT/llp+xFzTRsyH5578EDMB8Zl7DWCir3RBRaSfGi
QXs+6lRtU3DRj6oKf/uZNmGclsPKq9v6aC6xegQ8oSEfbOugEO+VyjDOk2SLWeWiYSWiAZ9gd3pR
Hru4cchvnWsTaNT7p8gdY7aUFWKzgsazhrgFjA/nQd0UgU4B3JdcZFlvBXaWsJb26FVRyPSfPKlW
fh79kJbw34irJQObxQda0Sp8m0en3L6xyS9xt+TlFaHJphfmcIp3xDhH1yhuslcHTERv6MO5MZeu
IE5q0rFscSDA98NoY+OKngX4bNIcrM4tX0VpBOXYpDRmmmiTTGNNsSJNvscpUOlu8MzwpRmm4cUE
xme22S/6WeoMhU3e2AEX9PngG4whVtOiqCrcP2lzhsmDu1sOFhqtjlaErsSqlLjiswrCBQNHvlfK
b1lKcHBlRoHMGo/YhIqTk7XpntWOcRzHkRJa5dAmHnTnJVbqGpV28eWbnoUIDGFKGz3X1gx8GgTy
Z1lHNHKE89tCse+Wfs2yc+GKOv6uKb00KJzKOFOq0s8FLZczsjwVDK12UmWzKSlNfYoegW2jYjj3
UfiuqAvvc5Dmx/R+gJLZhI9Jq4MmtoqXUJndbUkncgr4ZSbTZKG3+hcWbrR3Gv3jzoAfQX5JdcCD
TtmoKaw33bOSbUIA07aFKPNmukgHRrAyz0NhULb35C8c4q+CYOuHvktm9rGy3tLgtrfU91rDDE/S
6L3nQtTnOCs2FK6cYKwolk3ttK+Ibzk1y4HCB+s1HZSaSXXnimE2Yicg3wfha+5DHEsPpE9f7526
onbIpJknZDUxq2ZAmAeqm0guScx2ftqUtVZVp70XzQyAvWvgE9nR+Gg4dbQl0Niji9MhKKKznDoe
HoBRz9/Y412wKzXrNumyPb0ZOJ6IMPd04i1qIZF7Ss3mKpBDKM+MzgOWLTh59RvWRu1VdGo7S8fe
4lNLwaBY4ux2sINbs35yHS6oUkO8avnY4UehLtpEkZI8OnvvEcGyw+RorjHjv5ozqS7RXDw2uFM2
tu2zJvCMVzdJGhDoGesFo0LXAD6eDhnCxDYJN1U4R+fc9v85JH7rB1k5FwVjVf1VFJp7vB80qRBG
YBCkCOPjGVc69YSqeUb4b9xEB1lFT3IQRBGYChLokgYxBJmM8+jZtymlh9CqW7ocGoIESUrB+9+4
a0WHdW2QmDzo2Sdkvw7EitFv3AmYMNERRpA1VoqiU0vR34CXt4q03NOXJiPaa5xVO9bmNSGRa4X1
T+17jdLhNGjDThIkvGmpqGLiKb2gHGKPPIrmuQPVdqS07R39KE7XMp2bjeYSPThjtDslRJQ+y/TF
XsbeyEi8XV8M7QsyEbbuUpngDOUvFk7h1Z7iGaTtWAdOjnADHGSxR7Ee+JjBb075JcMiOk+QJxCG
Tt11SLg4Q/3V6jt1JjNa22SNqRGlEj0RnigusJrdl0lxzSeYxf7upPt4mld0p6lVo4dT7Q+/6efP
kYwR5iYr3d7vIhY5udWMXpyiwINelXFgjoZ9ra0JH70x26vSqT8sqazHYfg1DEb3OIOjWvcVyqCO
MuyZ3SMCfuR5OPGHDAI6ufU52FEPuQmEzfA9tcd+mw26fjCT7tHpdVr7JFmvww4BqduGYmcs52tc
gRbAJBEMfSM3Yb90tJPQPo73w3ih/tMQ9RrF1UOMvmePADdwM3ORmrElM4v8rTDhr6A8tj7dZt4X
s+XeGhcnQVUdqspyf9lRhNC4S8enQTQnlgn+fkh09LdVlr7SH/QvyaIv96w2gB8TrTzbt5/KEEJg
S6kvs+IATl7cpktvpMWePpvlr6SJ2O0k8pKToPHAOdEfDMongSAYwrJN/wn9dLoyshjW13IX0Ve/
FvhzH2fPOI11iXatb4n09LhOLE0/o2quNlRKXSa6dJzoEeKOL1KmQ8OK5PPYfRaamTyZQsrnilWx
Fpmfpavrr0D6cMhp5T+37o+RltY+EOW0E0pDQonh6tnK/TMFk/5zniBwkImKuMloye7SsSuUmnmN
KoYLAy0S7tSONmI0/aBM+mwN7ficNABJeiiSK9NFuNwNRXuFHwVqPp/BacneebU9RJtw29QHH4nm
WJJWX53yXsn5viVc5rvYWSpbKGE3Hi6otQrdeeXEo/e9OGVBcyPSjqP8kOvInvQS/Y6WEkZhS+TT
ZuwGIs7Hi6XjM4sTuZgHqvyA0bYNTN0IA3Bdlj2c0rwvQU524ZdyUuTxtfvRpw5Zj8r9NQhKwAa4
hXNlosFqcl17opZcAw8qs0+0i+8RvcljOfMnBvbeB1ehUKh8LboxbKK4z3Dw5SiOqE/SJWjNpKhY
lle4b2ZfBOZQNOtZ+HDea5Gc7oeko6/RxNbXvXobI7M0tChaw9r6bTIqHproUTFg7UFsdvuU2ivt
9N7bhC5dZkvTNhVNNtTVBuZH/IuI2Y1ihxALs1VY0M/tYXs16HbY0tlUt5UAlJ5qFJlsko5d2l57
h5LvKmvp4DWxz66HpuTe+8aC5t8UVayVzL1iRwdAbhjFrFXlUEwmqh2eRHxt7MF8uDsO/z9t4f9C
W8Cvi4n3/0BbqMry90+V/OzUf+IW/r7sH9yCMP4FEkE3XEEh0jLvQV3/4BaE9S9hOqBKgCbYBswF
jJz/gVtwHAMnIqMMRlobD7UEPRT/z/9h6//yPd/lJ3UcYWAX+n/CLXhi4Sn8hy0Z1IxFGV4nIMkQ
jo4/+X+3PDomVmfwTv2+zXVABKBKuqg52RDXV7h5CTZQ6kNpf7LWevJ0cHZ4ART+KTZ4WQofpfQA
oSRIqcAwlu91ZV915b14vZcFUVmHx775M3Y5ie4Lk0dzL0mFakRPGC8oPQo2ECg6qNL6TNsPYgmQ
hjEEageWIWArErHn12Tpy+IBvtD2uiGTSVa1Jb6oWr9iQb/lBptkPRrOtoagRjzqGyccmF+okxqN
GJEZ8CYX1OIwgIIwvsiIqAmJJABsfA29GQhDYt/86anP/Zd2AGM9ly/tHP+JW/fiOul3N/hX6cbn
AVHyqMog09tLZqDtrRWOja4jGKju2485rl/w9T31gIlJ8oarOm6kjpoZTeKbbcWPncj+9C1v3mV+
poj8h5xRAKAVX7NwzZtbO0dqkidzgR1nEe85Eu0HxWXGLLKyzV0YSspx5YWdxEY3SNV27Aszzkfe
h7vIWGKjZ+o0UfnLIt2obb1DovO1hZICP4aATRo6NY7IEDoCSYEizzaWC1WYEYxCL7+qne09UOUZ
lJcV4m0ITH1twaXK9zpS+MjEU4QqZFOTm2KPLqE46ifZr+jketBkeYo+dCjoZxXQiEL6R+79TNEk
Ypr5h+HO69Ru620W4xxiI35wWY2v+sy+4T+Y+TlNGp7eIbVDlHTLr00h8pddv0dLwEKNzn3TjN57
2pGYJgG6QTTObzIi/6oBooWti6mUjUANlN4ZGtI4R7QjuE2gsF26EjkcUa6brmmpFC/oHozkrxm7
aSClkHD9qvwj8dxvchaalLUuCf3hB/7bKVzGD52QxkpV4r0Fv3xku/ozzKGaLaSnVLQlXNpzZFXA
L2naxN2AGAxLXlyQa2krmveGmB613vhptj+NLNGeTBmukTyQa9vVBLPg4PddyNlhQE5Ltm0FW0dK
HYMHL8GSvNfBEQfsEYe4L1f3iyX0fYLs434zN4a9mkmqFr2+ZvtzK4geIPHAf2nG6J391SVL+H3B
I+FfvVEXomZkRGxly2SbTZTCbWYXqHZ8zHqLmhu6YFiPBzNH30qqNEHaa7c0n3yl2ofoSceUAVFR
XMyqoGrQoHbK/d90N+KkeKrNRWI37XJb/+OG7shCa7nwmuyQx1RdCse5jBN4NZZkD6bJt9Ka1bsz
LL2Uh9DOuBL0dwPdC+fo+AChnMpwS/I7pwhbVToyBb9VVCLYodX0YRDhuVaV23OaQtFsJa731IWi
sThaywcSJKCgctGtPH3X1MUJMQzGdutF+LjF+jrbR8YczNk3sFVqyQXNT77rjnehG9Efu12CtaC9
Ji+U7LdGZsDcYKlBtJBF3bceH+ICI2tVHBp7JIKnCI/KEhkCDp53vfTbIjAZzBQwlKEJP8o2nvYd
P6GwxYvZWvQ84ZPwTEmqOTg6StPZOncZT1EhJxAkB/x3lDp9IT9Exr/rCvqcjLW7WE4nVpyXzBX4
kOvHsmYEKtgvbRs2LA91VhBzRY06Vc2hqBlYSnqqZD6scnNRhkUNrVXdAgYcuwvO9ImEEZiGCKBJ
iExrqom0cIcWPbZvLtdsV+OaTNimpAyWVdt+mZX/h+Z6BvsgX+NBHdcEGqIQrcMdHNGjJwlBV5H1
mMVz0KJI21BESFZ+/CYlw1EmaPZA8j0lFN35PJVcN7KLl4jzbZsmJZNBdrb4IqgyeOcoPOokK7EU
tZ6pYW1Gpdkrb4Y8B9WesIkM2HNBSIBWVts+di6Dxi/Y244kcwKScY9y9CGevFdkQ/uK/fLKIAXy
rBdQuCGmAtsr8Hz4omJ4K5BECGI86PMR1IvrbjVm/aY36Oz1mUfKlO0/Eqy4ta2rtrSctbA8mXX4
MzPFKjKApMZ1+qsrc1bb/FqZ8zEoGHHzwnOv6paCzFR/1xkb51I6FGmhuhPGwKWXQ1PQTDoCNqfL
MpZE0rxNLdnRka+e6D486233C3fYa+tiBPeUYrBwo0eRLXZ7EBv+Ho96TAOOZom7G+yBlockQoqK
/jWh+OIVA8NtabeHxvKolS8TFno2bG4ab7TSZIhUvCnJ96ShlzrJN2akK5aqL9GVf2J4aOncfVYN
p4Fh5L90jWuxoIi+omK+A8vrbJLePuCBIbPMJ+eK0jbpt35zHGW4c0Zn1zDaT6hJINHBljTdyzyI
8zDAYE8BkZIjbq6aONx0ibNhccSAP+u/MU68eTPlzjifbrOFbW0um8+km2mRIfZ40AwY5NaIxkW4
XMsovlsmp/yigS6DyghzDfj+lz5k722tBwtUJMG84lHbrHX9N1vbFOAZFgxamg+ZnUcrTBy2DaG0
r0/OQAW/Qtu9BOKERAFh/VT6anAZbPzMhR/Pq4VSyHAk9Ygi0dftIFdajv1GRIYCSsvPwvbjRfYz
Q4W3dLw689aTJtB040gWOAOkO7rxQ49s/kG30Azn/RHiMSG5oIMwsiWrO+QujdErTLZ4yI0LpmqC
p3W1LQi/oTbOdMjFY0Embj/yZfWVJij1NGOHHhioXqS9gEL6oHqRUS/rqAXQ5msd+6YTeJqgYNz6
HTNlbJ0dBGis31g2aE79rNEdXMX+2VrSBbMq19cxUA6KcGDEsWEtS5ekNsEsSw2CkXFBAvRxP3N8
q6o4A5YkuSmIS9RRYtQq9jW5v7VLNKjZjD+51STW1/CdLsg+R3H+EF18YWWcSHa5cqhvrcc4fDTn
IV6rFHn6/2LvPJbkRtKs+ypjs0cZpANYzCa0SEEyqTcwSmit8fRz3IMsZOdUd/39r9uMhEFHRAYC
cP/83nMjBmQSg+Hikp5XExc/vNGoL7iFcZfqdBF7x9kPQ4SuPcBmsClr9z1YcHrhGs0saIMOMcRu
SV61YGj10Bn2G/7kxckUort2lCxukxqb6bUZB7JWZsR9TbMX0+BfLLp+XlcZJ1rgn6Ia0yOupV3b
5qpxPF6axjf2I+NmmT4R70KFucOjFLlfQpfcc6+qUL8FDdWssGVyW9bbJQObm5DILQVQEdqhhCoL
3lf9aZWlK5V66R46L0z2dEFBrzN6enF6/ZfodpWqKvltcECEQU3F/qoys1wNRZ+oO2Dm87hIJG6E
zsd7tAliP6St6C6+12BhQAi11SwYkmbjHTCNC280T4tL0HprPxh5ZBzJ5HA2URqQ1GLXeH2TtPeP
uVlgEOiQPRZSBay0vVOevXMaP0MjITcwPmZvu7ghQ7qm6Lx0Bi6wXjoP5PdJBxpa1nKOW58RDkTp
UfGAywGwjhmaGzEbIQXd7q7qo37bZBB76P6Gd5TQ77TS1I+WVLZ7xKzjurH2kbAZmaUWjxjrKXB+
IMQJntrFogHmD9/KshnuIuJI7pbXBHk9VLWFkCLzHMA/4TsRfUbSKghBovqGvvecdUm2rxsuGK/V
p0s3QCfYqlmGlWjiCGJB5Ya4ygi6790FQHTypNTIidFMFzWXoZEp3JDQGVwwSRkjXTXdT1Cpe+nz
YXS+Fx8JDG0Pa+Qeo9V4qtdlxslhjhbRd6XQ1uMJ2dpt1k5RILopbUeUQButIWrP0ALqrlnkXwmL
jXc0czDUTx5+ldy8q8sBR2WCO0VmFqklc4zpTvkhUo7JG6rd4OGDUpNW7nxbHKv3VhwEB1F27p6O
CjKnvJPGw87YmyPGDt0VwzXXScyNXBoBaUG6owgid0Oqnb2Zm/ABjKlzNTzfudZ5IW5zIBLcnd1p
sGrkOrVLj8IdcekFUZC9V2sseRAAAX68jUw5b/V7w3LugzEZflS82WrSm094UqgUOTp2vSDI6dH0
w3WsR3E/a9pdstAKX+zxKe5a7aHLnWsxIm6vrTG71pJ8p7UFxjhk70e16CzRg5XLbKuRtlk16ubb
LE6Mu3YhX3AcMqAE8JoPme+FkCSs8XO1hEcK8ulrhjVSyBvTp7x38/dV7zv7DJMBQ9YOzXOBSq/n
rx1BznxWX3j1fyGCxsv0a3rrtrA8pAJcLATnvoj9znzNxDfU9Kcub4ujGcDnjn7GKYFEFFLfQsWi
44CHPyaxDts9T6//n9e3DU83Bap2S39RLcDUAeihq/pT607vHHIxGpfGJB1BK06/09g3W8LkehFd
AmP5m8jzF/w0WaiwBYJYAZPfxwbx4qVp/Gt2vBT9KZvpJ8oOY9v7b6dsNkgygVtCIBXOzvBGs/tP
7etval+mwzjVs4tj96X78l8/GC3t5ocv+Y//+e9XP4qinbPhywvY6K8Df5e/7D+glAkS0WwKMZ7j
U8j6Vf7y9D8ccmWRVghT+I4lI+zX8heruMJ00zJ8y3KojP0qf1n+H65BMJtreIYFUdOz/x3aqGHq
EvP3j/Uv2yZMHq6p7RpwR3mDz5FfpBm0S17pM2lm1dOYjBCl8uTJnucSedC2aoV/CDXjsch0CVcW
I4pDu0U9SiA0dpeTT7IgPeAN/agCIMdoH/2loy3BAOI+FyHsj4nUX5ENE4DP9vVIBwvyeAfhK5oA
QMLrjO7yAbh9E0hjXc9/Kwz36JDeTONUHnzjQxGQ6hPEsJJKGRMLlDI6eJb2YGZRd7Ef6swJXpVf
6QtAJErJTHZaFJSjTw5QFIq9nXE7oivA4BdBFDsbuMlxJhQUb174wbcy8i80p7/0fgblEjXVtW+7
d0n0Jk6a6jj71O27BLU1DzOsDs3RALc/t+HPsRWYnYyAyOt6mxHKd2eXRoK1kH6xlmWXbIlmKltj
fMwHBG21sNpDO8XLRi94todxQcJVAvA4ABhABHNKBo42pWfXbL5ahC6Qzl7v8By8E+5Q75dEH4A2
02UeMu+cD2iXYkGDFNPhhhGa5Bzb7X1q3Y9TBwedsLIi4hFlFT44JbHQ0LJdD6yLGW1dv6/PC24W
ctHT+GGOZtomGO0oKNzHod1dDfEVYyUGicG+v43LuvBqpgRiUgMD59hkY8odnjTygQfBwZKZxSLA
yDzX3XauKHD5HSinAQQsWc9oXqwk/kCPyUciPTPKHELbgUXS7sqFSgr562+hpF6HZlxOfuWdomGT
Eviz0TUKbEbJCISDxXsRj73v5o+ObUKPEbO703T8vx3C2iXLtDOu6EenLN0TAFjzwTdlYdH+5Bp5
9xiEFcNWfnXVBvJyfYQ/mq7Csr2jVWrz26CXYXUExiTp6F/nxXHJuSOOMkRkA7H/3SQZBAI27b61
o3w/0w85FB3oEC2NIKqjtCIjBoBVKuBS5J45nfpMdgrckV5g9L3JSgbIgwrRRDsckbAdwMP+qFMp
uZ0WUghwFeVhaL3pvEM0au45WYZdYyb9XdGGdMUYcT3oIjPuOKTe+tgRtxBMRhTS1FaFHb7qh3DZ
j5PZn1H9NrtkcD93UcTgNCL4TVaJcN9CfIGgpn+cfNJ/BypQcNgpCLj1d6hKHDK1T1TAKSu2wedc
G+9yvXhaItrffRHf214IWCR3N0VKIAXlc6ptg/XRbzLam3q7IwoYNwnx1k3AkH2TVe0RS9I9EsdF
4HqYpgKG6xOkCMaLi/G1r3kH3ahPvTDNXTvnIZpaInlG7YeHUJviKCUgy5nPuDmPLqObs4jqfd6h
o6mM4mfeMMDeItmPlsDiegGHprsHzwibO8frio3XGJjUWu5bc9FeebPWa/7KXzF9X8oC0H7BDWmf
me5XMEE0FP360fIpexvNXdsgixJ0YUCO5vRp0nd+2tyNgX4kShplg1jy1+lnYxq+p+MsR/n7bjdD
dotiXduMVYfbp+wn6PD0ZZdlST4GtUEOmMNo7jYiw+fQF9QhBmTKubCvgTeUNG3xr05k5ezm2v5q
EaB6MWqUD9NQH0cXP3VA4//gmP5bxkYx4Lnk1BSp4R50O8ZuQzczrfktYSwGvxn2xAcPB710XjdW
ODxUU5SfTIebkWG7x3EhqIL8OiJlJmAYBaSI1j+XeX2sMEP04JAQFGqY+7eoaGzPNE9koOB/SPJ9
7tUfHW9sd2Nm1ceSWOdatz6UGTDfbu7jQw914TRaaIYcw2lO/ZS+H7BS7WiU454uknE/tOe5BsU3
dU77fiFRUR+7t530ySSjF54ozSSklUeMlBgB9aEci4D92h3Mw1iO85bSB13cZH5HHXyUXn3vzUdS
YAlvIhObBIgzI8JEVBCcMFFZcSc0nLNFkoinX6wk0++Aw4FnvYxjmjxQHCA/De/KfSrIFO+cb7W8
Xfvky/hznu783P2m+c7JLPLgqJHvt4HVQrZ8hwCwJop8K3DyCRx1rvPdRo2pO5hS6IRr+8YljUks
M5FT8delswoCFIoP3b6LTVJqXdx0IWAWy8DsEgjvHJygTH6lG1HvOys6wmgG9kOfOyyJmPZl3Sii
+ewki8xsQBdu/axF8T51uGHM9L83FiHDi9ElB0MiV3tHx+rog7pe0jdmOXMpdKa/DRrSUcz43oGt
tZlrap1awe+Yhshx0EmaiQuGdFupNunngzMT7WoR1l531abKU0QIM/TI7oHe4Ou6CaAwEQdk+VxE
lTiWvvGpxu9En3mODmHEkIVmDudOHymDmJSDHGJuxsx70kuj2+auuRycjqGWSR/Oi+eZB6tyeRRn
yF8CaV+ptnHB3zgU5bFOaXiIIHyNfeRcmNEeouLrKVvOJeK4zYwVlRGW+PMgLdchARFJT0xH7EgG
BrLlTT3lG1wvD7lfnLQ2XbDOGRZ5Ji5fM6m5G38cv3kDg9KNdzST4Es4u+/8mXq1VTf7EFHiRSfN
Oa3nb6kmez1WSJzEMh7x1e26MP0Gh+rcC4LCa+dDPHvfnAi0bN+8bz3tOKbdK8MeP4TDMu+Sun3U
kjtuCsGWsc9rJ5LHgDfYFQwW2f29ZlMZ0oR1X4fU11ASgV0ZGFjkXrDtcZ/wbJv3HYLxDa2NY1YF
ZwKfnab2N6E2kpszg1mS4Y/IW1O6GxQz7oyqpjlih4feTEK8ztYjoKL36ZwDDJyoK3dcXJ1l3ZdB
RG6ndPXpiXkOy/JDQ4lrA86ExzjGhdho3/k+8ANrTr+b4OcOQIAeGRF5tySMQiQMC2x9h+i3CdVp
2M1HLu49wBCAZRUBFwARl6QmbzXL3hRx9I6Yi+/aIA5pXoDSCsQx9GEdZt5bALQJMZLukQimvQAP
sLEirj47bXBlbiraVpUFkiV3iEvqRUIESIJxGXBN6EF/PvFkD/flaOQXNRk7h9iSLKcOloJKg5wi
+G0SgROE2GGbqng+UeuEdCKrDVwANDkFJQQABaRA/TnxHA8rPD1RKrkHxIO/fO2xKw3vapkfZ3Ye
JFnyT2PyMoiMgij1aWAv8zmpnnJZGWIMSiPL47c7XBnDVV1qNYs71Sh26oNonQnsMJCWeTzmv3zz
c1ecW5sCnVqv/PRqTk2Uqb7t629OQhN7XaXm1Dlu51xPZ1QBT0mAzRVuyK9LIqwLAVAIqv0zo/np
sdLSBwDXDhZgTEkXtYO7zPox9oIzVBE/3UBpKy4ew+QpeUXMquWgT8Dl88xCJWQVEBtCEr1zF3qf
mlUr18mLdeoML9aRJ7XLW6s5vVi/LnoBKL8kWVruW9zICaYCYGlX9QWjCLCmNKovlRhRjqhlGyd+
Vs3+fpTf6Pq1JtLHnOmQxOEdwDCAFdoQBaaMzfAicuyS+0KtQ2aEt8D2ZeTir2tCzb04YZNG9FcI
v2SAq6gu60R3YaiYcqLWERyS7xoXZKJ6C+pUN6iCOuFtNgzEBzMtxX6al+LSSxu4mksX+Gow0HP5
MOm/K2u4j9Nmt4wjv1ZRuDhSJeVCID3CsZww5pOQlnL72sKw5ujbvPrbJ4K7eel0UCaBkXDDkl9f
ZU4lhUHmhAStqMnY3adVjkpusXEL6hOQk9tsKE38RG0enZq6e+N2H9TPSE1cF8XUtpK/qMKBsuvF
dGqMCqEnBvWGvwbu/nnG7K8W1ZwuF+0hqQFgyll/SAhx17t9ULjiZFXlJ1Ia+isSjnAzsWZO2+YV
q7ctbLi3DqLnhluJ2c2f2zo4pvMyvTHaO5vhpjdE/x2dJvhI+mh2cbUx3tc0pQ8putZD5eJgidEO
F3b1tigtishe/rqwiIFzwiI5RuXM47Knjs/9ks6ciOd9ySj21kNPvrEdtKFRTwOt9jKQKaQEmYaR
nDCA76w0JUdxca2Lk+gPdZ8ZO8b6PMxT2MkMjBkksmpnj/xIsJxteh17S7IdgxxMcskTUiy0XRi2
21RgLi6Bi/7YCatH3ZkgsOgYAabh02Ayzm1XGRbzsEE5ARpsV4dzehFj8ZNf+FubB/258emXaVoc
nXogLoe87+cdeWxR0bWvJOF9EwgRnmdMHPe+FxD87FPUC4f4wbRoEWKSlYAN1KSn1Oyg7lB/pEUB
VIW8PLyl8pqbFZdIza4rX+yjtvqShbTuV7biU9N41bax/Hu1LauF4C4jd1sGyAgl7A9A0uVl8eLq
gj0Nu59cvE3oliCuT3nO91SBE7ozyxbwizhH+lFU+Ap5CPmIovkFaoP/atIXiXXmHO3IdazmmhR2
T9os01lMqB9/b5OEjN2gpeNGratlFx9M7lUd2Muj11OsiwyAkms0w35oY5NHGaMLGQY3BGyZV1wq
RfRRs+sEnW17HMV4TjLAj7ZTkIKorn8J8pkpt8ouKOxSuW7dsC6Kxh8JQivC6tgX7m0XtTVM5y8m
DjJuJL8PrVoYxAbtvE0l/17q75KgBzwmKForLDZc0cIGcGx4B1d+Bep7IHGVDep7JW6GRFs1S4Ay
MB3L+WBYFnBlXTN5gjKZyRi/mBEcrQE2JHJRN9j1OR+tcUKT/JDKPHk0nBx5g6FdXl7UHALjX3Pr
Ots0yCccTWTZpQ3UWsJBCvn49Uf1kdOGcreIk32wvC7zOD5rCzzsmEYkYFFT3onNgU+p5oY8R7mh
jafQgiNjiwowz2Ce6LiGe6TeMcTNmKxR9V4WdUMs5XtTb6YZbWlClCZe+eqTHGkqK+vBarT6kmRa
C53285yMAFb6+VhVOjIm+ZTEwAZX1cNPJz9rq56POHU6clpYnrKpROIYAOZJsHeTKe6A4nFDwlxs
jF9nL/3RyZu/muBmt/MT6Dn+5LnWtNeQ3GGMGNlllOvUpO1I3URbI6U3XGzqOLUBrgi3qkw9PxI1
7dNmBkrBtfVsL3mi9RXVa6nD/+k6r414pqxnUHPquHXdurieZn1767oEjQhph9TMWjd5H6xnVjtj
KqDpcXvv6zFR5kUAqsz9uuq2i2a6klLVdfB8rOGCUn24VEOI+b5JH82M33s5MxLY07yji89PWZNX
H8WrqDxhLuDGIFeWy/Ru7DCb2kkiTtTlGXSBglSGJTavxjI2urpk1JWrrpN1QsLiQxPE5qFZkkrf
j68TCxINxpHhEns8/sfFLXdLkRcMM5Yazk75HK4Sl4eJIV9avQm9GZ7A2hcHz5v3RN3ljAQy9ukW
UHQ8r8rpFhjxhY9QNpCCrLyOz5HdJO5WG4PknMsWaDwbr6C+M+bOI3vTGdDW1Dl4igO3HRenOzZG
xn0pGo5xl//Enlb/R1R7Gx74u4EFC8XMvxpYePgx/tf9jyn+Vj4X1TIQIA/7HWKmW3/oOrZ/y7d0
Qa4WGSm/hhUM3f9Dh2th++CcbJdR/T+HFSxXHqTbZP5YSHs9GdHze1jB+MMibAnqBtE8umnY3r8z
rABd5R9HFXQfALQBVMNGxcvghv1isKpO7IwfRpHctTXCrloEJRSXfjmm2XSXeAJAk69JhpPp06wT
PpoOiTPVUK6B8mvrfR1hS8qhf1nOXYmU/9JGFF/UxILccAlMz95r+fw5N7htWxU3XL+o24xXYbbw
CD/eq9k+KGhWypVqgtuezNsUhYS67ap7eWXVr8CejKQW0F1REwOpB/cVuVz5bnGOc7JYuXP7qkMm
JxSXny/2jFrsZ0OTfT7ZQpFtn0L1TRVQTs12i11tKMHMO3VfUnfAXjaX1kU15xsjNY55OcWyExLK
CYP3xbOJ00OB7G3nmsoeyyT7IGoSy8URS+Vhids7tapCVLidQ7SR9TBzGxkK0C+YIyUAaijLN5nR
NgcizLjj2PKheJt1e3M8p9Mbp2oY9bbaub7UsielJmoxiZNib8Taz4bYk/HKgAb+l9aFvOFgSrq6
HsRiBjE2TkC9rBq+dzlK0N4iF3ihO9/6+X0X9Y9Nost+9XD0eCqjj0as1PRxh8MMQ2iUHI2g0U+G
l7/tI4PKU9Q8oPVwGL+p93qVhK+iLYqP5ooTornSosW0nIdQlgzjS5Cme9eSAc4j9Bya3AzLpEtO
wWCB4gDTMWvLcyhBdOq7SUT9Llu6OiC+xLTfq+8vXBa0oq3tNd0ru6RnboiOTvnY46gJ7BlHvC5+
dJRE9yKI+wvXM2oUOUdP5tfcus4CE5BRY/29Re2zLq7HqXVkSUtBSTbsm7mvGLL4fdjfnOblZnXa
0IwcvnL5zm7bU1KoeOysr0ndgTe3Lq+v9++va2RnDkMd1V/5imqSN2h41sV13ZAly1Fz/AO6H7V2
/bPc/gTr8ovNanGivszTtu12ajEaDRCPbXDJ5M8FUtOvSfHnYqraD+uy2qcpYB1v1TFqy20ntUkt
M+p+nDukaKDPKLj/xWlfrFtfvgJ9jy7lLw5Z91nfTdHVRHTzfAb6yHtXG/5qv/V8Wtj7mEz9u3XV
eui6bv1s67q0NR8bAVPs9nEZcSa7tAgPkWzyaLInVbUlNtjeoLnbmBphAS9nTdkp0ubwMekN42CK
utXR5ofGVmAX2qpzrGd7sajOlbopfSG1xefHRo9ZvvgcJPapIyRa7fNXx6l1t4PVPuqN3M6wLq9H
v1hX5pN5Thsd+OEY0QAMPtv7MadX0MnuYOxjb70txxmYhK3a9GzWmWnsZZm8jb7chC4kt+JjJ2/q
cqgipWA9+tuY6vZGMUZVcebGGH22U6h2Vdsoa//Cka6LWM1BXabOw1qcXAsq4I25QxsaiN1lbgGZ
UbBU+6k5p52ITl6XVWVzXVxPM8a4FdViRJDnxgchtUWQOFzoC9BQlnNq4pQ+kfaUiwAF/bmha8md
om6P8JGGpFLjrZO/Wtel3HehO61FLDVnyt+pmrvVtFR5KzTIiLAH4zh1qZ8RImP3sNU97K1F/PBy
59txaq126yos3iFBKHC6ydUkLbYfAt49ZMtth4jrIuTDTU3omHNTlItqg5Fq6Pyr8oPeTMNZcUfV
xHR1+tVFQu6J44cfJ/mnQkMhtRKWBqIGbszktVALDHCTLgW8nZIwrurFVdYYlXBZCoCldmwul8kN
QM/LSeHweQsGzl4UiRPGrwawyecZ+AudSiawFRDWIguEUi/1xYPZHEJ7edMEJYK0pNRAzVHSVt/v
LL/kLFi4YNTKXl07jnwIZtcFLS/Hg17j7i0IgQJRTPVP/onUHyawvRPZGFTrF92+UD0Bai/nIqf5
NTeLnuJ7T0RKnhd4eRXCk/4FLQ1VEryVCKMSqrlNSI031+3JnNqdM9nL+KQqnQ7Y0E1Tue7WcRpI
fpgWQBXkWKXSiIofoEy8JpKOkwE33sckNKDmY2zHLEiAmDRUDbIzbavW21p8VoXL28q1ZKw2F4tP
O68yM3AeJVrk2/JanH62kzqJWkZxIA6mCdRLvc5Cy5BxjYSsbM168owxZ7ykWxa8qL/ru6rIO8X1
NqgYuDDosBmhc1b131sRWJUj5O6Mx+U0uOSyOmjdp9N0trzYfd2nEbUNWFFnCPXPCu2i+qFq+VbL
VWXcv9wORVTflKUHW0iWN9Z91Nz/wzq1y+1V1CFBPIKfC6US6HfBWM2pj6Y+xTDhPrDheJDJzidf
S+J/tag+aAoMa3ndyQfSOlGVv3UxlE8QVQM0uuBgNZPggpWPllI9zdYd1RzhATzX1mPWzbfTxpkF
1uXPF1Qr3VYWhF68rNrnn64TtOG3VmYdhB6CZJJsbTUhiodTvZxVy4Vm/Nrp5ebWkYNP/3z7s5O+
3PXZ8m322bknc+JXp/Xidur/s13tusSY01vj+7PX+OvZv36l9U2ns/EWCl1yePYO1Oy6y7NTqC0v
l9XKZ4fftj97OxasoZZCNEUu89kk+3MxL5O9XWvzSe2xrl8PcG2IGdWSfV5XBXZnUhJCN7dVs2pL
D3bi9hKMClD/jlGO0b1VE1VlXWSpNU1sSMpqVq1Um7OOBKTNuqeai+T4jarxJutmeFtyDESe+Nnp
ECuAkB6pLsLyZVZtv72SWk6a5e1SIVJv+x7p/nq4mnt2zvUtqbOrzXzdb0B0E62WT9p+aMz36rey
/iLUoh0KozjdfhdikIWtdS89pyrFOCglb1m0HNV4QKQ6xarav068AuCGT3gkzI/a5lEkkwKSkhKW
mmjDYtKUkcv5ArRqq2b9H00PH36Cm8pDTf5mbNk8m2Rzbl3MyVlJLo7nFcdZspZbL/pMY4cKwgx6
m5GWH5hwv5NCs83K+jil8FIc44madnMp++GjG20wd7azIc0UnyNYhggf+A2nnKb0QQlaQFr+LMmu
RUfVw19i8p3tkMeM1hcJICJzR+AZDVxJJhcWD3MBNSetE+QAeo+XSbzL+CyOM13xGxx0zI4Xrh0I
B9neE2g7oHQnlCvXvqsqRahebD45475GFobOAQa1qkL9Rwn8NwU7j5rYv6rX7X5kX8YvzY/n1brb
Mb81wM4fuo2K1xAMv1m+Lqjj/bbAO7jjXaw0grxdNmBO/yUBRueLyh17vG/ZeOSVOvh3rc77w7YN
w6HwR9SdhYrt36nVkZj8j7U6CoWOMAzP1rElYNUXL2p1aTJEibH49WlgdHmHOeKyGENNDqPHgBwQ
+DgnEgOJebyxNqoAjZpjP8Z1ccoZj9jBKyIWFZ8jCrA83CZaS7sTEHdp9KDCUre+gmjMNgcdjMi+
arvwSg1qr9Nqwrc5mLuxNLtrmzdbdL13fUs4hhZ+9gT5Z1S/BUOgor/GHh1KCwbPDoncF7J8vGPr
ysiiOT9jzcIBLYthYldEuk34BGqOeC5/YFRdeARIXxIfEbaMvx+K9qM9OQ8lHb0cZVDTZ59xznu7
wO6P01Sj6pOyPj9y3yMjC8EbBg8AVmBagKjbN8ir90GDhXAJJDHQOQa4e5/KJLvqIf5KrXc60CTR
chVzeCwW+8gYWn3fGE6wnz18PznDN72+nFydNDa7TV+ZYfhZBJnx5MU0bVPvDs1dww1uNtBjve1J
y9xo+CFph5MJYhEptbUTWscTOfGbJdQ/IcHceAVmtsV0nsbRrPaTnaZPQeh+iiusrvdWA5Jk7Npo
39jGj6Vwx23iVg9GZiLimf3tNOMGReqmb5o2/kwDPg41E6AtSssyNygdxvBMxbjPcT0c8jyHsM1N
Seg/0xGZq1VhWW6S7kk5FIXBd3/QzQ60TZjtlgn/hUPQYiSgw3jhd4cBy00R5IxmR+brZgDLnPYt
w8pptBt7pL8xssjDY5SaD0DzR0Rz6c8Z4XbmMuSrWxANyvy+j5NNbgPeDWCauq2oGTcn/KCKgd8l
9XdDgsScGolwSu7l1knyVxEvJKxJl+rB+67EptKb5utCCzez5ZJ51t8bAdrTaCqeBoy32zggdo2h
ky20WShfaTFsGKk9E3z62vTyO57wd47+tanyV1WN0ZAbP9h8Ip+ShC8FMvBnPO3nmUQtAnSXEhe4
hQx1Tj/XDj4RtyyfeqBerldk71Os5tjFUYJuKyuKdgF0hV3uagzH40WmbLCtgsewrx8nK9gHLga6
NOCTDz0eZQc8E490xHrUXvLBBN5XwyLodaSgc3ayQq3aU+hgABwP+UBGzSbnNw5tdQIhNtoHUbun
HpPu1tfG6QxGcMfzDrPwZBVHqsHorGsI2hgDQKKHb6GATlDxqH/Rz/yZeBjjI4a8vXqPFpAMWO3S
hQFEl8bFiuQ99U07PoomR0ssju5SPQlt7t4QkgOgELoedLr3VpXtpzH+aZg7lP94oEfnBJDC23hO
V4Oc8E/J/DTPVrvPJhSFdoq9J7p3M0KRszTYkslLoSWrqP/5UuuRJxixUhfjQKqTlKHDC6hrqJx4
AVppCkilPaD62kizgPMABRs/IB4CSBDRoZL3NkJYMBgoq4HxYZbWg1Af3uSxC4Xdo1aOuRYJvult
SPcoLDR9TbMLRImMURuhXon6dT0zuGEtU4xo0ydArJvDfWQVzb6IK/uYlyQQGzN3pyF749W+fcJF
C8dxbg9BirTV7TugCZH+6A+Lf4DiNNY9Fow4eiqjesFiXzzB3qk3CcNxJKIbx24hfmGOjG9ufNFy
zJbjU9CiMJkxdlNvMjQ0DsYrl1Rx1K3jwzC/Nq3k2slYUMuKxLYi29oL9G8ECpMVZBJOYhZPCIlj
ZMo2XYE+EFdBhvY1mQbjXIh5P3h5eAgrgmYYou6vlbnkh5E3oKiiii9KckTKqOvyneSMHWMYB2ue
3icMFG2EAcB4cFDdh113YlD9NdS76egbdJ7LwOO54TbiappOeK76EKboe4qT/dU0pv6qG1O1LzO0
xzlU/9NSxlcbvPY2DRLJZ6nTO9Q2WyOco3PmDccyRXvfe+PETYf76OzHi8RcNNsiMAfsJe1PaFQS
97toV6o92pUxducYDuYrrXDwzA3I5FH7kn6d1fk1ymiRUqZkdAr4ABkAy0MHROWkNeW9Nc36FR2e
s+NPQUQdtrmo9olYKKwPfr8kRwzumAqGujrh5bkvE8jYSTGTftzYYhd3MqZbvotGTtRcvfyMkEhR
lGQN3sPpxIV2e5cFaeyItYkVaYFKLHggh7lG83ibrWNxJqnL8QmlCoX1ttQBL2t9dJoxlB0a23w9
WfRMgM8MquHptuTiyLnCJEHI1uChdYmjY8sYfuYEjh9KJMPwrT4OGWsDkR2zmq5yYzKGpc/2KxCN
5I/6y30mM3VC+udnA0859tDpOGrLfT3BW/hPA1QZyv6mAWrS1PuXI8bA/Fv5r6ri543QX8f9aoV6
3h8GY7IGRHUXGpOiLf1qhfrGHwL+LG3MZ+1PGq2SzETjlFcn65ZW4+/2p/4HimXX8H3TxrzmOv/W
WLHJ4PLLBqjj+BjhaO9alm/rDh/2uQUN1FLtpBXJ09lQAoAZu8+9LR7wYZCBXUzBBajUzqf/d8xB
9Z8kMCMEqMIvP9IxKuD2satEBu69ciXuO3eNRz/oyrPQqi/cqMj1M/ofU84ttQwXem058rsxHH8O
JGHdtXP1SFxFCcYAakVbJPrGShgwnRlkbGCSacODlXzU5/KQor67tWl0pJrHMWLIrLN+NibEcQR4
ELUBPzuv+nAG8Fq1n/M6hBrUk948JzgM0PJH/bcwApSLEPtJ4PPYNrGdIu8nfy1YMtJ5A7LGCAU9
08VHveHFGoXC0n9M0mGi31cUhyTKeV4HwG00J301OW2/tZehPcYTIASyTecLTfBvWmP4F91I2td6
Fh66zopPjGx+irBiPSDTjR7cgNiIztBjDBPBfIckU1ZOBx0Wfn4m88eO90VbmfsmgebW+sAnfDfU
T+nU9riZ3PTo1zQoHSs6eTJWPJ6zDtZODmwVdxyZM6Bzs+YEHuWIcnh8lUXLkydkmTahberpX6eh
JFOjGH400IKWNvg02txkcx//smYE/XFOamNXj7uaGEJsIC0hjZNHbJIw3xeBZ+9MY35rVBAlfIxH
Q1SisgQqvy0DjCeJM1y9cUSyJzEkNKsg1dOjPy/1vHUWLbvzjRplDCe2PM3ax3CUrajEicbehCM8
OEQlAXF8kwfZ1QvsGg0Q+FedEyY5BE5PJ2p8lIrk2QemgqiAWOwGGSY8gaNn8SHpyyHPExFj4GF4
IArxG5QWHrxyokLw1KSN4vTZotqq9lNb/2pRbQhsyO+TY9+pJY0e4jYHbb1tkp7+w4vXUOer1BY1
u+Q2pOpQvFEHq4l6G3ZCHMFm6T/UVpvzVPiHN6rO6XBVk8peWzt11D99e+pYtdVOLUwBOv4EdcS6
QS2GSUhTX80+e3+3PbXlvSMy2tToFDfPdnw2q3ZUL7O01V6D7bWdYJlvI6/U79SkNTDOZAsBV2Kc
9bsxTAf0Dbm/G2AuXBzfSQ+p6N+aw52QEUnrBK0rz2+ZkyS0utyGmd3QfGLdRFD8wQpwpY2f1O5q
bY9kkX6ZueyH0L44Y/uhATu/r02TlHULE8hpBsWg1fcEBhX7CPvbxkCoB9dh1O7UnBXlHjkTOpEx
jPxeM3ci7Hxczk1ijvsOcFFBN3ajA+SAEHqHqse60+TEd2LzDsRJaJId2faA7KkiHNV2szMF5bjh
LnC1+VpoDn9qYYbknoz2HRoLwmy6DM5AO89v/GGD+mbeRBo2VzBTGqmQ9OB2gcZF9r/sncly20q3
pd+lxoUKdIlmUBMCBEGJVGdZljVBSJaNvm8SwNPXB/qPax/dE3bceU1sy5YpEExks/da31r1TJzg
eu2NkaLjvH21dNG3zk0cnyCPMJXSum42pkGy0RG0JK8Dc7vfAAQMoiAbpzuRUVK5WRBlm7i0Fys+
NUc9qT0ZIP7lew0HoUcj82edahhzJdWWqC0PRomyL3KX6mq1xxAOoLjuiYnuF7UNlbEBClQZQWSS
qszZC/tOVgaVqsFntvOnqoEK1LV0YvqWk90CE2KvjqqEhFbPYDbs+bRkiXNwy/qRVhXW5O2XGeME
thOA6GL7Dr27k8Bsrksm9q0QcgODnuqcr0SDtlOnWhzntD4mS5Wcsu2Xac4MkqAST50FuF5D8Z3e
4LBj84J4P/KdleZsGasXsPbFaY0OqqRQ1/WiCyScjJMC4++kwk459VmZY+eElLLyV5e/R0zV7vDU
ZsHly2wb6Jc/vbXmleE69WkpjlJxkiCNkdQaLXce++9IigDE4MrEeAWwD++d08EFhscxTR153whF
4ScrnBp0qhnDpwlTEioZ87TMYPeXUoYmDNLGF7DL9lUjGetKLA6NIZ6gvZsnmF5zYG3hhGQKkRBg
ckAHq9oDoFs6sCh8aSp9HywmfrZJXVD9uF0Np7Qmq67rPauP4h3ny/siLu+oxRAXYzuRX+dEj+Qx
gHQja4rjyCHJm+EcQf+JtVtblIfaMIov4Is56EbZrW4lWnjpHs8XSWuyaaYu3WNQU9UmKICL3Ekk
3pLidIur6z8Oj0vT8eL1+PmXv76+/Mfslxfk8k2//vnypc7HE7jGiHSUnwIrBVJTSizU5R9//Yff
XvrnHyu4MX2kJ/Bd/+tKLj/v8vqgqLm8TkaNF1v0DH+7iN++v6sA8+lxFXuxqg2IKNq+u7r8Anz1
P3+6fJlvXe0Pf3f5h3FCRGaa6BiwwikalYJItYIqtm+MEUg0h1lY2RkPnPXWVvEbZMzWV8v2zVpt
jLDddB6zbPDzKS0O2fqMBHA/826OxUwKgDBJV8PfpftzZh7Qa4PX5HTuq9L2RYnDTxlMjv8rNaq+
KBaYbdoXxe2Olp6ALVx9c9Uc8LlbJLrdPExkKyTV8jBoEmqhnHjPSnJLfUPD/Ofnwkj9hmojbdOS
1F+KVVZcap7p0IkeQNUcy0KcRBoNIZKN3o5qX9Ou3Aw08EoB4wgxz1cJ+PB7jltkhQgcO22zR5T+
LKusJg0oswFQ7UkYVM+23rpeO/SPGrDIKvqSTLh+WYaH0CKm3JdmOwN9cm6yugtyHOJeUiovZYMF
D9YX/LDZCVvqW35PrdSvaWVTb03HE/JBX2Ui3KmqFftaDbYwU4/UJccdMgCsuvzqufaaeqKOjvmQ
bDsSke6jdj4mKYlKegpXTUdn6RlxhijdMY6JINHSVAFxai3gqnpFzeD0AzwYd2594JBfCo0NV1Qg
EMwN+17hc+hSKgiRTRp6mdMQzkSP3i1JuAmyeG0QJJAkcxjjBEan8Z6KOglK9ZOlEdQQmw0MGkM9
6GX/bGElR5JFFma65JTEAAzgWu+OyKwLP1UU10N/+NiASfRmhNDBsFov5N9SKVS7PpAMT7Ze1t0i
xvKEtO+lerLHwvLXouFsWfcgHcfnfsuVcWf7Tdpqt9dJM8gHSkIN/EXD7ZEDyEr6ulTYQxDOZavA
0xxyJ3RymX2Q0o68w3dKVQ3ww1Ejg2eVeTjJvAHLIODtDV/WNfqejG5o133rE45D6rAOCW01Qu6Y
cUYrNe/Ua+zLxXlgOA6pq/pSupwRCkAwqMF3hUCxXavd56QPErckgKP+YZsdsR7RqF4vCcFI7etQ
ZqAp1DrsxOQlSzmc3Mw6qXCgzpVaHNyOO2iQ3TfAE8P+Mm15JS5OgeloQh/YtZrxgmVoocIJ5zXJ
u3MqGUuOhceY4spODAxQp1FvO2X6VI5X9pRqO5cFzqtXgcd4S3WwzG1Odj+7CRTmlvI4VjrytJAg
HtICV6bBN6pEkm2hqopfMen4eUzYrLQN/GUuiGx+d1Hk6PFnDRqZmXU8UlEcYp82whG+VjJa6ZWN
GAVG1DlecNAQR9rpQ7GvtfrWJq9kJ6awr0g0olFBMlWcjSFq0VDL96NBYVEtTBA/ajhl0fKE+fSz
ZaSvM5HlpFzlsV8CczkU400LQmenDEwrIoW2WeFKxZddkCC2CHuvKu7nuTeeshxRDjnd7j7uWnyO
u9yiOOWulIjYdB1w2tDbZZYK+jg2r7P81tJyCxR14nipWmFfozY0m9NGdiDhGg0QoamE8Pbzs2zr
du/I4SZJbec0zs1Xtim3QnXU/UAAiq/JQQ+t2VVe56QrgiodQP9lRKIQ17bLEBB5oi1Tiu0Srivh
ayLOn0RhK3s9IXdNbxISJl3uz7gs+8XIlINbdOnWI2x8WiT6vor687bFKWIJaJewncqGS18PvXWV
gkEhu6bAJ78RGxrlTNhmGjHt58oUaEOt+IOMHyLLda5peu6bwmY8KjRDpoUKkKXZ9a6KHXCu/A76
w5tfnRgpr6U4bki30lMyPWUjBdxVo6qJ07WhitW5R0f9oUd2FKZ22flLTBXUzFve+5jdahOEg77i
1uronfqiDBa7qXyFTyMT+Crww7zHhLoNb45BBxnyLgnp6fyyScB39qRlJBIzVzlJjSd+raOQRndK
qk7NCDamcwcsVCcH2FdMi1ftVeOsjVjvXAuvuruiQ8rlQ7KCKZs64aU4cjAbM+NdpOFDmz1rVTfs
i6i4cjbjetzmbLfNZA+Vs2RiL2hRO8ZekMcTTIr5Ho9YYSM4bNz0XXxXWlV0HSG9pntg/oB+QqzK
kI6hgTsW1xyG1FnCAP2Kx/nYFQmncsV80ZUug9K25zycMDW3X7uKRckchh8NpVmPbhMroEnXLNlO
n4kuz4mSTEw56SNGSw4SZXlnTFipAW5sABUwovChta4ad9QKs1BWE0Fezt7OxH3sKkcjN/DhS4DN
0+jXrpZS4yZetuzNbAcG9IZRcDKc8lZNnYct/jRWH2I5nlV/Lmh7KAn5aR0hMwXTiWp+jfXiSQo+
Bqq9O3dO/ayInyh4W4fKktNhqh4aDpqtIFSRmIaaQO3ei3MUehowX7kZLpfKejGp4nj1RAOAzNGd
m3zTs7qGYSPJy2nT68gm9VYFekmog9cyL8vRuuvJZhgVfJJd5tioirQmuGuc2tg7rfWpctT7HHUB
S3kigbb170UVhzItzMMwi2/WmqgPJgSScgrHPnYf5hbozMohyALlabRknovpucvYWDjLndSRbs1l
/FqNDC8lbykpk+RFo8urca/rDQHwdgSHlWMDyvf0u2zNr9ZAmYRJZPayhk7RmvHtUXRd1JSxSErm
Q1Ts0HWIsWZhrMgSY9ptRM3i4MxeTTSKV2fJVwggrwaRlDtjpo6lG9VjArgxiz835fqerA28SXMZ
g9Fynler0cI6UcJIX2/rms81QZcbc2zwUgEEtCox7jlErvUDVYP5IYXeo8XVN6ta/S47OG3Dqyrh
olYvw+biFdDrEBcSmZV1NxOxQcc+mVa/zAF1tuZCwGeEGZRUqpeKkkyl5g+LrF6Aa2ZhCuxpmZaO
lLhOUHiLPztZCW5i23LpeGp3ZscCrWUcSIvtqLsKtw1S17my25hIDyeopDgb7qRSgVYAQokpwAra
Bm6cBhAVmT/UznPrHKl/v36pga3sJosj0Aw0BnGNe7tAm+0LQViZnYepAULHlBhA2s5dD/MUuX7f
RXduMd8u8ocwhi6YERx6csjNgIYrMXZl8gVqiIm5y/yEPuVpSTrj4CSc2DN6h0VtXMfGlTBUeXzJ
c4TvrtVxmztTsAe91mdZXc86hfrFbJ8BfxaHUtjflaH+HgNoAdCkk9iRQKdJevRISanXQRHd1K4p
b5eSyobioumrTU6fiZMeTedoNo4TOnHONsIBN8OGdzh19xk4Hj8F3+cXTr3ejURLDq0ECts6i183
q3XdNsnn0FDrl8baxzBUjorMtqAfba+CmCYzcDup2+KAk9OExEULkHUyYn8dhbptxrfSMPy8mei1
ddandDR/6JAQd3MaCya2hT4mhQXPzdT+xL6uzrW3JDJgWcwEp9qdCLLWdnYFh9Jgl5rzeh5hxAK/
cK6AV1Fu4K0vGb2D0f6SRy67a72c/HHt2U8bJ63I/dIRAu9dN++rUqZH8GhnVYk/V1tDl5Y/nFVc
775tlV8VsXwa0E+z0rbw8N3uK7Vv62j18KEDM9e/jRRifKGv6XEw9Ce5tBgiFhdDMy5soRIwbYIa
0SpW3fHazUYWRSU+D3FDpOIE1Uvp2FiL2sRh1J50R4Q4QuotTsNfiKvZSRAsO5FnjMP2btKTBxWP
pu9kOsvVPDyq8Qm51IRKdR29fl73JU0ur9QVEjrcEYZ96XJ4AfMeKYC/qYx+6WHfa4S38VFwwomE
dUPfW8DBzm6tUiX4EI9oHos7kAzXohzOGiR+yuHjmftk7uzoVk9MPcC88mWZkWrPdf/UuPIhb8yn
1hjZ8Q7u5FdKjhmIwkrSLNAc8fZIvFgvBdJvL8WgSGg9/B8LhH5hHJZZAkiLnLBRkrPqtPb1OmaW
v2vMMkNddVjIhVONvjqOhJYFhsY5xurEsdWm7GYcq5uin+f9Nls0zcJpzoDm1FPUTwI56c9uDJ8l
kmWybwz9Zq5UwElbp8qsY2cPAPK9wat4zSFoZ0buett07JJXUaPpPnYzL2cn0L5yOgVlBI4kFu7T
RKn6iwVc5GpGQwEbFo1jRVRA8WmEN0MFPnYOqPUfUr1J90tnO/uSxcFv4u9lM8pTG0O2r0ZvzEjv
Ve1S7J3G4fDVFeleahUoubkqye9MQ3RnnAYzoA/KVsIaQoey+J5Tj0WcCe7QEl1MS3LTfiQ/HDMr
phumjqidcm9K9Imty21sm+ec1J2AkSyO0UwgWzbddU7veNFCLBQITGDuce9bKmqdvD/WccnedWR3
NBwliGHAc9dOnQysQFHJ0qqf1sKCmtpvYVN9p3GCBmDdmlREY2e1Dxwrj+YQ/4jUqQjTCrVelyL1
qVCCqjbbDXN1r2j9dTjAmYMn1sK9Sza617oDARD18Jj1vY41b0PdZ7p2XU4d0Y4pnQlV4Vxogz0d
xqBdskfNMiqW8OFhtlN4K5MEVzta1OKgjO641glRhE+udOWN9tU09sSDpwub4MqJdwUDSjOa0NYx
J8euWMiWMeGxSZKMuyZrQVzA9HZXnRYkXrcCEJ2jie94HdPrRsZf0yx0MBCw2BG1moziZShq5o9i
4ohBjFpq269L3JCrVYzsg20Zjt1y41Je9uI+gz5LKhKwbRcQO1WMyLB2yypxiVuPAFkVXxvtgkQM
VQ8EU3+jll/jeGarUjlPcdSN3OOKao2rgFAaOTyrlX6VA5k/EKF13wA6Yv9Gr0gl9WZtXwhdv9L6
p66gAWsiiDqvRObyET3n4PrYbylvHUUKTZ0NENUtqXYr0T4xzPPWflAK4HkU26+GivR6o10iyhDm
d3eNn6CKlH6ZzDkdJCKQQDi81k1fBomaPQEyjbMhPndJVZO0mbcAuzcaUfdU4UNjPaGQYytFMJht
QD4v68dcabu8zBy/RXN+mGT5aMQERc8D21Jdrb70BqXfdSZCOV/fOQquQgd1TI+oWYr7hE+MknbG
On9nSLbQg0oNYqZ9PrrWvdlmP/LZvJ3K6bFTpL23LToc2kBWJ09lxoFr2hskjs3lQWkthboqB1LS
szoPHcdjwcnsqJnuw7jqVxXd6NTRz50aZQfafQ07ec6qKSwtowzoRT5RFQWuYA4Pw/aQUo8E61Yo
XlWYV3KI02sJUPEN1vo21Mx0p8mFzhxZiAHIJi8bSVsYE/MwK2uIUm/E9G4vgTswMjfW4EG1ZSAz
80lasWCEkjhpJeuPVaJqgerPgw9Gs/0WxRN8Z/nJmeRujOd3sY5EHizKVQd8LZph1lV143oJOXQ7
uAA/gO7OQdOKlxV8ZciyiaGy6OGpxdMtw2LYlwsCEMfAUpmWceL12+roLMod1h68Pe1bAVkauMaj
MakEFUZE1o/Atbo+v1dV81EWM8ML5DelevtLq+f0Hc1q2ZXa3lZjzsDrmwbsco8I7TrZcGRAEyfq
q8AQIrXaF6aVnZYE8ifaDQ8GzW3DEOG5dm2vkHFC9bh47gyj2ScNuD4W236nbcwUgrAVr61cNyzH
BrJfGV3F9nI0OogxtepnsYmCzH7sivG2UHQEhvn8WjnNpqpBh2QZnp0N/ZnypK/EfREq5aepf8va
RF63hvFSDtUeKl7uaynRC4baq3A93tljZp9si+aigKSMleM4TrDwuN0cymHXJaQ3CMGhDSA5VUeM
P0Mx9VsT9Ps6rTsb3eGNbrMjb3tifWV1p7v0mRP0FH7SSS6NGbshDegGVLwWioy3X6hEcMcjKP2u
eB9yOt5JO0a+LSx6imNEn4rt5c5m8tzhd5l2BRMa8YMYY6y48ru1LoOcCEPVWrpj3bE/1KRzgOh9
4AHaaRm0CVCmMC8SAAGpmYZ5kTI02uXzMhB7QHu+CJbOOZILmm1YHah3Ji2n2oECOHLFtVgFLmEt
PZFa3mcTXZWuvDWz/rRUFA87Oyfim9LxlTFRfelhAUZS7OdK0H+wupuU7aso6IaPpFYMirwjJNMO
eWKoGgz5Pek2rJkS2vwoIVj2pRKAWJc703CHQ625d0OhfkVGO3laQrzFVLsnw/pcpC4wy347HmWb
Dk0dfeanAyqvV05W53WDECnOrWxdklaaiLKg8jI01MImKgWHxUGrbxT9WbGAj8yoBPcLAelBnaga
0PKbiVi8Bda3kEe9Z93sDRcW26iznJjfUmss/aT+ZBR3QDxUiuQK+9koRsqqAAVV4NZ5rVgqT6HK
oCgPjhFKSKHQ1DCji7z0KQJRN1fvSH5LDpXiVgwoyaa+MM4pMkbb7g6wK8dDtxSd30yr7bUpSVQj
+DB3RtNGuXMa6ZUZjXZfOSgdMzgRzWxPQOPms+4QJN4g8YWbUnuqSkSLMrFFn0FOpdX9muuv9Kb0
nX0EDDgHZWfWnENTqtAST3CKjDFx4wfm5h92AkqQymmCjlGfAkzS6F21Ywqc4o7IuFOt6buc6PBT
NRIzGinlUVvzLtSN6Y5Gf08Xpyp3Waaxa4gsCjkFheqpzXkWK/esztOXBCj+fh1ybjAM3v00zFD0
huSJnQiJxAxqXVW9pC3S49pTUl0UUpbQxvUmAvzFOijqRCxpbxaeaQ1KsKj1QkWW/Imos8dD7ZC8
IpWYMsIUjwdWccqf/fxKHsMLDYlwQEbP+OiRN1yiL/STMCTg7KX+fFHp/7Tgb75NcUGK/Pr68qfu
v9T9F8P+5b84sYLB89fXv1n5t9e5fE9K09pbBUK/y8tU+pSuXrlmRaA4+qffXubnT/3Xl3TwICG5
6nU6Jxvt5PJzWA3pOf/64T//p51V10MtySpGF9kkREcT4xKz4d3sxL+u7+frkHF8UgGNB7+9bNeN
15yZ0sPHV758/fMbL++kd8RrIiMyNbeXTi4G1l8/5dePuty4y5dQZcAPV9EC2Z7b8+uOqkKryI/W
ruHjfY4mQbHBpVZJ9OpLoZOYnqhW7aOl6SjeTeSHFAonl4kVc9Z1TpI5i66uaT75TyFS+/L+xjIs
1Xdm3T1CVzlYqqn58UAlbCGWvmCGywbdN7X4G0f+eJfUAIlZYgntthameTx20qVbr+PEBmQHXgkr
J1T+z4CTw8VAviKyh2J6I5VZRU9SDggl8xtV3VomRBTsFsWGQxufyDuBaJp921oY3aJse4XmTIrx
aw42eze24iR1WNlIR4hN2dkiQHAIjH9mvl9BHRhZLP1+GiApb1LQMrpTDSbUzEYQYIiUUS9jqG2N
7fHA4lq8tWKmyIoEzLUmeiBzr7oWXHFqmAPieABQpGVXRXKGQE2IqVXS6C71azmUb2vH7a1pccHk
3McqvF7X6D8PFRnfcU67xmbQEh6BKClyQ6VxDhTStF1iLa8GtTzCZ5+R5Sgk48wnlDieQc12NznA
/0TaHQi0l/skMQLRL19R4XByIL/T6cnCULLAJC5nn8qOlrnZPJWF9V5LY/andnmXdjlwQDSZuA3U
uxmyVDbZQ7mf1uck1h/rgu1tw0zmT4Ra+fWXkYTWdV4ThKZ7XVeJAlNSEcp8BNmnZUjvOxroWbqS
p+U6h1ZteL38OopSze/IlfFMNM/eODCbgtjGmQwr/ThI08XUOT63Uid1x8wfZcS+wmqIXHPR3hNN
RCHNph3VvS1+PBZvC4vaXkHREQwV6F2C2U52p/upKT5teWXt3MWBjtIX0WZ1wzS2d2fEC2JQFC8r
IfZYLcKtNbpv+kjQI1trjEbWkzRqbK6V5VVK0QbDEvCvtJncboVdW98Oq/vUryTz5sNrOad3K7Zf
30zGr+o8WnuhEVAYDbYdXCROVkPk0m92l38JZdA3fd7vCHnaRbowDFj0BlslZHz/1O8lwDCKdKQ4
tSw0XcpJca8I68CVoRV3RCORDm9Gj6JpDYgtFUDcIYkCJ6YqXI41slrj2HeQseDgEb0Yj9daqbj3
5gzWLoH5nTMQarv/xFQQ/+XCtc3Z8vHCLZXhYDjCsKj7//PC17TqSF5uWHGkkx8Vi2yeinIeGEE6
ZyNsLQKTiVpIi+RWZEl6tRhu/bdr+JebR/3DgruD8tFhl/fPa0jbNCNBvkyPiDWW26YATaBlyZGd
HwaNFS8AgZFOEHE6UFq2DKN6Zd2uSdV8/fOHuMGEPt4LlKFEBJMR4GBV2uInvr0+cHbq/+//0v43
ie2L2eV2fBwbdNuJ05nHEctHT4yiL3t0wCtklbqwHjV452cnx5afUmyZGvPYkFd4ntyhPbGh32WI
Pd4EsU0ezBaJ9Y0ZGu2ndo6Ih4lMceUMsj83CtDExqYV3im0o6siqvd1qr1azjSFMy48s7W11h+K
9fnPb/RfRqutY6rSbFtzVMe2txvx2xsdyedMhimJj5aml57sm3qfufmy12I7aITuJebanaZWcpqc
1lDozbGcKzr6xcpGfT5VZQzoXZVmqIlyOkYmiM8pTkgWaqLpAPZfD0ddfhqj2gguV/7/DXh/0T+T
kOH8MYoDinLap6/V6+/q5//8r1/qZwa17hKO5Jhomn/z4Lkm9jxCKxz4V6q2TWW/THhQtnRH3/xk
lk6aqvtLBK07/8dxTdSetq67CKX/ZzG0pG388/HTwFCbOqNS2EIzbaF/iOFIl05CTtA6sKicL9Ok
dw9Otzy2K0LFLQ3W0i1ljwXAPSyke4u5lAGqowaqE5LMdj0jKqF5ysrsWvmJytdyqNrzTFbYPcEa
n7UMEwgWUXiJDotOMWCuGxznEDEp081NjqWG59QcDnhOIPXo3dfCbFHPddQkU+BZIK5LYqm+OLeE
H+YHu+unXV8O0DGeAZ+uQUW71atG7Zgx+XuzoF6qRPZpRYEWzISyQ6UjIqElb9QZVWBPNWWIjoto
y9cWCniIAuGxa+lFdRupqlZRfk+mAwta0zFmiF3UYtHTKmX8PpD3eRzJhC8Saoj2aBByoCxBVtrD
LqkQqZRbDGizXM3twimkdQkxmtuZIKZuBxmgcR152y19qGq0wmYsQET5yZAp+L0n70zrGqIRlRiX
nUVaZa0bQV7P7a5kkvYkieZ+zBbUNa0uKDUQ/VWqgxJVnJVAg2jvxKytmWO+AGsxwj9PWxoj/vf5
mQFimkT/EHFhMOaMj+tEtjjdVE9Nc2wM99Gl4p8li75TB6RChdMTJGf1DeeZESsgBRJsxiA7KYKu
qOt/3tA/X88HwNvlcmgdk8wMq5f0mA/LBYIxdWZ/iLdwi59Mm+qrQdcC0bcy3sV6+ZmD7vfULP52
Fz5YBbYfaxu6ZjuaI1xN/7jVIEVMW3sSyY69kp5Uivc7Bne0xl6SdfthQINNjZy+s1zjXdPhSVV6
WR0iOVzxNqxjW69Pf74P+oc9xOWKTJh5GmZc5gOV2eP35SRT9R4MUF8cL2WbrGKX3rsDoH45HOaa
zYQyYgu0iKHZozK5lhV2AaXIrxIiJr0ZC7AXS/f7REYJ+/JVO7g12IKtAtQrW3hHlH368wUb2wX9
tum5XLAwNZJ+kNJYtvPhk4t5AggqzrhgNpABtvZwyABJ5rMlrin4p74h26+WRgmmjXkEcUNa2H7V
Gvfre2stuAPdAaefUt9bF1of4LTIIKGYdOIaC6Oeu17RZm9DTY3XqjRysM2i92dleXPH/qYV2/vX
0/dZmTkKiBpbRFrcmTEuu5a+CDHUf3m/H+zN2/ula8n7JK6L3Q1kw398QHMeE0+bE7ldDfJoKOyG
uzYtD7H8nDirfkI8u3eJB9oRkJRdaQQRgyEkB7JYLfJEpR3jIaDsNU0lHRniD1RamSl+Do6IpDPM
7uO0hTln0c0YkZ162V67zdhsO5pXt0GVKOgxXQ1Nluz6OCFHRYyvbT2vYafA16kpmLak9ZK9szen
6G+Py39/70Ld9jimimHHZuH753sH7mcv5Whkxy1ktSb9klu/3nZR8aaM+CzaH9VS+zjAFM4ZS0+w
tOj23d7uY3StfRf7s3U99LHllZowb/7Hn4tQNU2QNwN4wTQvD9Zv+7CupQQ2dFZ2bJdQZed5tRb1
c+0QU9321iPVNXIbFLG/rAg6eQ/EWZookEj9NArCf+S0h7LDUz7qL72dvJnrgvUwtu4Znr0/Tq2D
HkNknrZ2PxCnOgiSHld3uRLVteOIuzbWulDRpbqvs47ubFHeUew0KVeRr641JUKH9IVzi3X+89v+
aHZiOArVxm8PbNNybaoP//xI8jiTacwR8rhS2/NFkd3RCHY90l9bOLLpPTF6vlkNBzkY127EF+uC
sgLb+0NWgvqtUvDsf7mkD3sPdLhcBg4sld2MwCT24ZLMVJHalLhgYoEOE2a73pKTbB46XLkoe8xj
Qm80jCf1WncdAXqcKq8tFXQA2t+uZHsWf5ubLlciNNidpN2pJujQf96crBwspVN4VoeUWHDzna4i
wdZFPAZpJhHTYh7WUqGQYJVA7cGtWCcNUYDNfLVI2jfGYH8uHFIBk3G1iM4R+9rS/3KNxocJ/+c1
GoQPckbappTtbv42bker6CmZzMwnvbhxB6xWHQIZ062fFN3pX4zWx5hfXmNqi8ImebMnBCmCAsKN
SMsb9pTveUZJyWnec+Fmn2biSFXQAVPmlHc6gbrAUkhGRv5R7Z21nK4zXfk8jknr1Yven4uZDZ/T
Zb5i07H5yzj4sDJs70xDsQZcgnwHzsUfQBDTQj2lFUN6VM2FMI8BeDzQUOALWxLKVrYyaACMKjpi
09gkScUIYttYyisBtQE0lQSWH4L0U/7yzGAo/G/DAoUJN5zkR7bjzocBCqF5qtfI5oycuQd7WLJd
n9UZS/3yKFSZeXOWSy/N1wc0q9p2A/HhbpRlEy2PTgFudWObzkUl/H6OlKNAOwan20ZBu2gh6olg
pT1r2bK4VaeyDewJEfaUOtrOUawwpbbxiJqIoJ01U15rZAbCQI5dLMP7nJvNXq9bfS/pfslalPdj
iyp6qennDnVOP0snB84FYYsvaXiPpnLFwzveVHpOpt7EZzjkYSua4dVZs/NMH71CEzsAh3cRq49u
7B7AlmZb4jshyRtaFr2ocv/nD/5y5P3w2AkGMi1JDkj/QgARRgR5WlFC7ABdKMmOw/kMAnvlTRej
sO6McrqPwBqQID1VQUumQbCWbRNAfIDzEeuHviMYzc1ncbQJ0hJJmd0tjoruC75NV1ffa4POMWCa
L1Hh9iHPsuPFbodvmh0mBddNzzOYsRch/SHkuLkly8z82kSPQMt7Dk6nGjEr0Gz3mQ6aBf+GBjaZ
8WAWJoMEAEz+dUKJrlAWsoOw4GBSv5Y5nfhRktRHwrKQAkgJ9Q9kEy7Cz9bk+NR3r0m/3K6FXLzO
4bhgoHGNezcOhxznTqokg0f7PgmNdoBCW5MpAjiXJCz3RUDJuK/q5ZYrxurf1cGq1PTT1pnMY4T+
f/6AtA/rOE8mfWmHAEnOp45lfUS0qG411H3BXVLSYUQK3t/mUaWGWPFdhErLIRMUySQ91NYhxpci
7iMpiXRUnfo+EZqxL2z9nCt14Rk53daq74f9X65wm5n/OYQclTV8q6dsVZWP54GUhiw67R6B2rZ3
bSVi84gcx1plXXcc7jiPGFhJHJk158WiY++DUellSdkh21AeaLnGobnaIBNXzl9/uboPh6fL/bNt
R+fUIGDcfMxOXZxe9OaMatHBwH5ICcDwKPm/FBkRhpFOpEczy+UaXS92uTJFhZ2FdGn03c8Fj86V
/+cLMn4e6D/cMMNQbZXkT9Xg0j5sS4uuUfSp1aNwNgpaO0afP5SUh32NZJSpUp75p2BI0uoUp2ly
KJvvbqE3r0b9lRYvqD7D6L6NqAcUqs2hXJ3kOrb0BcefJP0Wu36ALeQuKtd5LxMSnOD48FBPPBKT
threVDzFVKjweg57UA3xXYfSBmxj2xz5HM/Z3L/XTZ2draxukIiud5Fe85DHU3RlcxuDReSkCC61
cbC69K3LkuQ0i5YGYd2hDso4BtPDIYDNvhvZWvw/rs5jOXJciaJfxAh6sy3v5V1vGK02BL0BDciv
fwc1i5l4i6kYqUslqUQCicxz7z2JiB+SdMJZuuEvkyCMEQi8QxzhqOiAuOg8FKOzz6Ja7jw3oE9v
Js+RT7hbLdj1Sw4QKzsu01OTxRNGjQt0xCj/8reW6zYbnZ09h78dkpy2RdHxS5UZEmtSRyuxjAfT
wRgNdvBcJ/T6A/CfVzv84p0WaPGm59h0410wiYUZUZ6vfQ7Oq57s1Yvf9N42BqR/J7ZrN0jpHqOq
26R7P7E3od10Z3bSH0YwLU8OvISrkSZvmQtCMMBvCt21SOYs3Vt18RVYhsJlAu5gwkxpxbkJVePo
fpUVtkVRnG7yKNg0ueFfFxWqcxnil9Sy7R4idBOEzBQKDDoW+7qL/c/F3ueuve/EOB/70v47M+R9
HorsJ9lMEz2g2diHyO9WytcbCE5J/uS4m09WwFtpGdHVyryjnPr4hjyWlIZqXNaZmvhLwpzZUWaj
qCubTSdiRtxBhJlpr3AdWgiXb+yy3ThuBVTsWnvONva+t9OZ3XOgJHOzZuMYscm0PHhPLNPfzE11
k5MydqmPpr41lVxjRYUkYmEcllQ4/aYReQxT+AstfbPDmyi/0P+B0G8Lcr8y1b1yXC53/pAHfOWs
cYqaXvjItQyo1B/9bmJSNA77xPCJLPeajtJ5Tjaybh5oWlxdj0lTGsizo/LygAvKm7sAVVFNIQsh
mXxsLabRlOzb0Q68DXGZZzeStIQm6W86Gextt7uaGXOz3GfyinwduFrjXlaPq4AOuXObkiD21MVb
Zex3gYau8oHRxVIPBsmaqbcq4jLBj659XIiV2EDiXYKiNp/M1jqLkUNjjzT1Xm13VbzLcA3ZtFZp
r9DLQx5VFj5Xwj6St1jC5VnbxFjounUexSEe7dsucNSeZK1wR6/lI8aedStlnGurq/SxKHoPT3b2
Lid8r8c2JVMPhGLIC2sX1+Z4jazZendIX0NI8GYbiXq3JR57riyXlU2lpHl5e8WQ3d7VvtznxHBc
IJ44iIX+jjhIJk7qZaxm/+oOlyYr40NkeMveh92KaF5ckSCMJmF1ixtDneZRcg30D53K6MEqAsIz
a0sL8ixqL87Iu9zBRJfGPOIg4TYsyfvWEcnNnn/5hOxhR2Jd8xGTHjerS4K8Wjx7ssq7mBXQeDNY
yZ7Z5qtbojaqsww5ruOi+GEfj0xx6MEnC3I0L6OlrjHE9NbGK+zJUMPG0r943ZWE/I1ht3WzQb2H
TZ9v42x5y8EnKRyNA+Pr7iG0+eHyJEX31y/vxmJGeNZH1nUJ22Et0IgMNolS5bQ4702QCSywxXge
HY63bIWpyIs1t9UOFXR18Z0OUjXN3Y/KTsiEchjdz3birGt0Kl8t1pKrLEfXEGEixpmd9ymkOwEr
dUhzHxzYsie8msJfTExhdxMXe/usN2EjgueOQBwMl1waHXNmny0v+0EQVLKnTOupI28zESdUGZz5
2+XT7Vh62mHcFKgBEWn+KUfaBRwXf1PWyl3rOcPRkcb4kC4db2EZPY2E1nH1AetxvuZog5RiiJS1
qeDbuS0PXiBey0l1D2Zd9xs3hflEt9rs84nAYoBlC73d1H0HETqzGsX2sRhYh0ZjdG65ZX5aVDGl
18vTJFJxJQnlXKT2finaJ09wD9ZIjjdO5CnWejQfHfAppjaAZumwd7rpZ1W77/1kVjC0DRnFXdBi
74SFMRE4DV3x2/1VlUS6gaQlpus1dXjROYS5WD9c1bFWTV6F8w9CxrmTgFBmg6LZPjpOSQIkwQGG
7ZenxsaC2OWCNkeFAZs1VbtGnBccwHCBQiiH8hsTPW3SNIwvXelnuyJxWkbPnb+brUxtltp/bubO
ehC0woMhHNZMKAjtWWBqU6czj1ZUm4ckQUptENYMeEbtDXxNzlhxnjEoGjyarXg8R+uhaufrVHdv
RYBrc+6Mn8WAcISuDUcVHO7C/KYE+p+MRM1DWpoYmnv+muYTSnCW3FVXZCklZfZQd96l8oH3JlF2
qzSd7F2Mng6UX7CrsQm2Ze28iL/UkNbZiOZtZLbdMTPq7VSV4UWOh8pygoPb1jFOxCiBhf1J8qZ1
EYFZr3NxMgNycq2yxnojYo9uopoQN2foD1GVn5vwNRIcHaIZg09DWiuX6SzgFKhrlsGPc/YMtmMz
4tRcDt3Z9IljhRjZxmjHVtXc4KssmRBPeWDtoiV8y1X0OxhEdY1g1ZaS7hb4Ngx3jWQpj+fzMslu
b4wZlAGs4ph55Hl3A2KbRD0UbhXtowmh6fhX9mb2mC/GM04QYitL5iczeYL4HxBOG4z5CQU/8efo
WOEPIamLCD6O+Q1o9EBOeVkj/DGn5hhl3XuYTj8m40OVPuRJilJxmNdtGHsvuR52sI4fuQvCVRpR
FpJL99ZM687aGFUQHKTDc+3EtS52uQ3DFAEGTUZuOcmmm67qOSn1SGfZO1Oz9yEBzBQJPDuxmssH
nCwIHgcY32A2UGuIYNY4gYIrmOELkgnQoNXIgQV7EMAg5HcYQWMJsQYUZkWoaN/cHI0udBpi6KAZ
MHl8oZ7e2BpzGOAdkhTwgaEptjmahSCgb/huki5Yj3RhZul8JQHohIKhCGEpOg1VmNAVg8YsRg1c
EBmbrEYNYXgax0B6LteGRjRsIis0slHCq+ca4jCJGGV5I91XacSDaYB3wCkzXQeoWTQGMsKDNB+T
hkNajYk0GhhJIUem5dPWIAkIJkC+hkssjZkoDZxMkCc4dCuat/5vCyYl03CKpzEVBCowW5QTMQTL
DMmCi8VXCtnSasSl6OQ+Sz3W97hoUExjRQIPY8Ihois2Pl1ImRRihoM9zFkb7oXkrA1TE2q4RmjM
ZtDATQx5IzSC42oWh7J9HAnVTkTzDTp/Bm7CWlMDPDUVyaiRnszfZxrxIdwZmQHUTxX5565maLck
yypTxkNebSONCRnwQkFQpmsMOXnbh5zAZKiiCbqo15hR1hP8l2v0KKP1T0KkeHCSvQpWsUaUFKem
QQSXQneBosb+mUIztRprAmC9dEbxy4Z3ipLLjGMcdyMglKWRKCq3G47MPds1XLyIv/OwePaD8qXx
u4M/Nm89zYbVQk9j06LqJTEe50ecRHBBOkQJC19EP2YVa1BrAqbKIbdKCK4FkktopIsmorVx4pyj
iUFqaZ5Ymx+yLqunElGqYCnY+DlWE5luA5qjPe67Rrw0HQz3HHvdlfEft0Sr0Acv3Q+KI7ZsDaD5
InrzU8TdGk27pwn8m94QaoQt1TDbPaHh/g/3p9w//OdBM3H/5D+M9//VoFwPMXd/nn+n+O5PjO4I
4f05949njd6xCp3vH/3zREsjepEyL/98+J9vpV96uvN9rUb9LAOTAQ3/NbjW/f8r23de8L8vq4FC
OvDV6v7Jf3+Gf77yn2/2n1dJIvul0uBifWcY7z+GqcHGTCOO/375//189xf/z8vcP74/5//euPvn
/vPW/PM6+lcElX6LJJ2oObkmHmd1tzfLo4fi84GJMIpwyIApUD8jmE9qVWxcNQbaaCDU0GjorCHR
ReOingZHM42QJhYwqRNS4Gfl9FmKYSfy9CfSy2vR0f+UDf7SZY9tHmhqB6M69cCqvcZWTQ2wphpl
JS75IxHArUFZbFpzio/4M1ZsbUi507ItMe5pINvhY00NygIOl8cuFicJsn7RojU/aC6Q5wh2o6Py
w3xbORzBOICIbahhXB8qV2o8NwPT1biurcHdSiO8COTULjwuGu011PITG3mS7sU2mQCnNQTsQwO3
Ggt2NCCcQQoXXjYdC6uesRYxz1nnPHU4ZW88DRiH6tLDGwM6mYf6jiBrGNnVWLIfdHvhYjqqgWVz
VuvAy+otUK7Yh8bjYA8wOqLaVA4m5lODU3bkHBIPEDrZdhqLTkhoXLcalW41NA04nG+VBqldzYa9
pPS4YdqDX6EGrnvIa0cj2KRe+lwqq8D+XVCzEY6G7ayYdhYU2ZY4POwi4/4KNAH0bxvpXlVDd6Ux
Qd2DBVhdGrdStdGDER7bcrrS1/hpwovXcOMIDtWq1Ci5wD14FfRvmROHF+wZdikOMWsnmr8aOHSS
18jA02h6D6M+wvVtKBU7/CIA2GtI9kYj7UESBQcs1B7dggUVsvgs4N9HOPhJA/GVRuM758PWqLyv
oflW4/NKg/QORH3HifohrKdd0t4CMwa5nx2kF1z1K6WB/Fij+YnMNzg8ZHxtdEQwW+zShlBxZzbf
0EjOKJKM9LCU9U5UOulP56PkIOIWvYdYSwMqNAKLFguEWEo4gjnmHFVgnbjJEviabnBEH1ehlhvc
60Xf8McV1kJyU9h1rP1700Njpb9zhf9ciXYhxjppr+bJOli9H96Ek6+tkZ8YxmTZ2KSDEpnZPPKr
yWvJGKFCOH0zMpOGRvBHavGEESOjsLWgItPSigGNRTHhLoTkIjYG3pm2PVqpOmMlUG3Cu0BD/Xa1
YIMvwgpZkfAMObida//HCKh17oLvbHnplqU4tEtI596RmNCuG1yXtkvSs53ay0/PpZKs0ukB56tX
DNh/Mz5ytbREoDHJPeMUi54fsiyApoMQ808sRldNEspVFBOBDWPbbNnsPtVQcek7aagdOQgfxazW
yexBd45WzJnzC6p77e/JhqNlMakWyMwoZWwtmcmW71BLaCrS6UrghU6La0xUNraW25D8qXVd7qtE
iaNnA/OA+B+LxnTnpPI1R7XjERjjiJiWqfFIiipxvFrgE2ipT6FFP9i99Fg4jw+dFgQVNnrE0EQK
3qIWQrDOouEmeGx4aAaDFFbEnkrcvZr+08rFuUexsx+c5beZaVfi+cVupn36d4iRjivlI8mLyDoL
rL9cgNN6UgU1BOImC5ET4h5rH2vd03BXQN21UMt8IE+GCxAEBZuhdaV1UxyTxaqdUaRXdlFui29q
DKWVVjWSq0Vrr1K4S6WnzondPUdY8OCiOL8j4EYjkL5HCLgareSSWtOF3vlaI/IiHOCEWyUtVNRf
HjIwIzW6NcNErGRb/ENCwy333W8vxRyIlBONKC2bKrNxIiqdYDsgNctoW2Aj9rc0wqcQvcCqj11s
Fxd3mz7Lsm13RSu5R5CvYSB5nbWejUmBE5CG4Tj2Vvb9pUzaj2hGUJbhN4fCpXzV0qd9pnVyxqQb
4HFPfvfS7Catpgu0rq5EYNe5NBMwOfaR84F7yfoRWi25GuYtRZzXNKj0HOR68V23V1j5eh4Inw4R
9WWI+2yt8pO69bQs/imrOE3Lwg6eHSJKAwc7sqndem3gXBANrwTyQaklJFPwaXQVB5bOrq+jdnb2
vPfAGk5m+2PWSkTHRovUl/MxkSjH2rTdh5Z5WnKcvCjDybLRmkah1Y0GMkeh9Y4twkefQq/VSkhb
ayKlVkdOyCQX5JKW1k0iRqPOxEXJRxpVp7W7FtHEebZkQFpn6mBm48Yv+oIDffxTuMLEaqjHmAG5
ZopsE7VdhsAOJeeMdFXEn6PVp+c8sv9A0ZororIh4DkkpnG0lloXiuUXzTKtFRVaNRpq/SgwXnMo
kURrZWmoNaaTVpuOwanX6tMlxvGIMr8NG9p5aT5fpniZ0P7VCY5L/TNGdRW7a/Eqh53ho291WD05
qqJ5LcbuWGgVbKf1sJi22qceiWyjtbLhgGp20PpZRytpU5eKn63qZEp03lk6cx7UytsMCS5il+Lg
aVEu4lwwlWBPKcKyrJW7i9bwJj1qXlPrenWHatJK30hrfk3EvwoRcJ1g+IZxuavKlVa6FeSOo76U
Gy9P32IamevKVoQop+rRdufXqhppCjvptKtNunks35M/rg2tSw4QKJOlhQM2kuVOa5c9rWLOR+yL
9E1KTl+x5TtislbuGbTiOGLi6RAmhxy3Ut7YDDkvwZh4Z9jplng4b1t6dEBoVnR3XTUzOhTWf6oU
xfWitdeZVmHTE3rOhircD1YzY1P6stRO9Zu+eNEKEkMti5QCJrMf2CB8DG6Pe04mKY6s9mwo5udV
c4y1JrxFHI7H0fKA+w7Ka3Tj3ES/Pa0kn7SmfNbq8haZuaH15licsTQgQU+sdBeeEpzwDpx2aNTh
HFVqzbpdN7c08rIbAdNHrDcw/2B6uZOBWR391tmF2aFvxuxEQrjOUkCdf47s7DqLEptQc35W8R5q
DlPVrtv7WTdynNH6+h+2Vtuj19Da+1Kr8Gvk+BjgjpvurtBvkOoj2Z9r+d4K5tit8D+Ghqx6Y3kY
3BjLb/KoTK37dzEAcDECMBPn0ZAd7wD6kqkXD772DAABuOGQWnKzt9h/636nlB8xKmxWtmDjKtfC
pICtEfN0j2sEZ4IeiwJPAqsF2rXASi41JgbMCbJ1aERYnLjZ82I99h0abteCd2r7KMGBJd7g1QRF
3wSHxegucIHudlRYkgXRokvx9habjbiiKXoerJHeJ1qHlpG7ZTyoPnoppd+fqjQbTrRuaUpXKTRc
1tBN+eeTw8hsvYMKsoOawVKhplVpGA1bbOO8JTYzqiExjJWUmc1EBuPCfqkrTGRqfIQiDvMHXwRb
rF5NLCV4CBJDgd1ROmX99M+DHy/1RgTOAsFFfGWgHyT5qsGCqZXEQGBVD8MnhB++llVAgjkp4qu+
byz04xLhsP/Wp4I5gVEsX5C52FgMAWLzSJ0a1cGfOfUl1lZ99wfDJOPl/n9sV0Qw0RBa3z9Hzryn
UGrm2sbvP2lsvU5ns6ZEqya9o6tT6xLaUqfp/hv++7EzlAGuSzjYJ2XgDGcPr4rV2PQOnR8ibHyd
XF2lOobKmXrCGPsw+bDzIt7SEpoxqznev2flCOSM/377lO6bxFH5kOlEPVrWmOMz3O12w2K8uIMi
qveLKTMBv/rf709SCtRN2STkLg4pdeteGuEabqMEEvTWfsP5IwnMZltYpP2GlSAJ1qUb0Y3zjM8Q
qnaHOISKYGEcoLgYK3Ps10gboST+zQvLZVmclhsuTPWpdGN+nQXBRtrEKeqlYN7TDjr88493Mdpi
MihU30voNMzAtGfkP/6MfclvwqT76W4heX/I2Co2irYVaV1kCd+T9LRxG6TvLfNL2NOmzzZUcRZi
AGKDlH7IDYkzI7Py/tBlmOVop/R0ptrGqNP+yr2lP4ZpfoDj9hDMJD9bvyXwuOL67fsSjy98AO4P
9LO1wwCl8tQGhDsQq5vpHKT7P97/r9AfouhmktJHAhKboacwZjZx3VsLRvUui4ZRDtYJlu7g2KKh
uHyrfQcjnqX/Yo/7YgX8VWGR6ofQM7i+U3jasAI51hGj+TdBYblaxumpCM95bL67BSJX+hp0ec33
hXPtyrFt1LvWRykx8B1xdupj7GBK/zlOx928KEHrfDhSE/+pE+rmH4mHsKpkHOoQ184YoXoIjOkJ
/vJdooOH03lTPhVIMP40R0zFFotwFqP9Dlz3J+jlk+p8DpsNxgHASscyrM4GTf51ONEyxxO8PDs9
8Dql2cJAi1GfToS6Z0PVwXzJxcKhTn/q3wdJP4qhwyCO1Yx5xj1BKmjbvZFxZtf/9n9PRRXExXd/
yfs/m0MfbDvlfvzf88Z7NtX9k/fnLdILd2brXuu8ZCpE2PshmZ1izajhb+tNV7cAdWmj9DNmiLfp
6DaVzWy8BVQAq4AYltPYIW8kHQD/lXM3GECnhXlVMe6uzAWfDBk+xJ2/grCwV7J1eiyXrHeW2ZR4
lfjZdfQkjIToJI84w5qsbg7/JENGG9gRMjbum+CFW84y/w5j3T80ap1Watp6tRZgZvHFD04u3lmb
kNSWORqzZ6esMyp6ipuqzrOTr7KzkqW6eYLbqtO9u0RnNxhN/93Cd5LPEJxau0QNX9sHo25fOfYH
1HTt3vNclrve3NnwyZsyrZatP1gvGEWogzskFN0xe3FIjTGzXe8d/4YX4kGJVj6qpdiTP9ufRGwf
O0/gMxpG3R65+EFwZKFUhLQWwOV7OpGc9XvrbxAo7lF33sicSRJa0c9G1bRo3GUbsOfP0weJSSO2
hflPKy36ne37v2QRXgNfPvVt8ej3yW/Xq0xsvI1NklwatvK3Kbf3Zi69I+Hh68mk+J3lvvfC8chx
9q3sQpvZMIM6q5x/1zJ8b20n2bV6ECDr4Mbd8ZZGotg1AFmYUIpvbEo/Wen59eqj69icI4R4dSP1
GHjQTcz6cZtEUpxzj/VTsxvrdmLesmjLkeiP8Zsz1qQD118tP5kIbUqCDZqJV5Qm/cnDtwsj1oIQ
7ST429RTvJfLNa6wNGTKdmKGWUYGMHAX77x8eXE5qJQeRn1W+eH47q+gqhJuW+YezNRmYseYIjGJ
VQE/jxOnGqJqcMdggETiarNPu/KRNi8VLgdzR2wnA6GUHC4VXmY7zyDMx3AxwDHTR8OxfgSOeJyS
8TEDBPAKjDUmV0SbOE46aLGWtjUqYcPEiY99ne+d+2cCdx4Wh8FVDkVik15C80i9Jpa2YO7Eb8NZ
bDoLxrlqJUTScFWl+nJzSlXhTI95HTyRN3Izeu/ZnNCqF+NnJYib8dQho1/vZU2EsK38EQaAZ8uI
tQpho1yt6OKr6id/efwj3eTJL8Qv6qwFn0txtOf8wiJvMlP67cv6MvjTH2W5fwbG8SzOPxWWppn0
JuYmw+NSkYBl9dry2LcvQTl/lzL8i4ybYthDLNOZ3JnWoyN/w798j5b/w37tB4l9vl4kl7b+NZs+
7774o8KcxlmMyUCispsonS8cnWkD2Mwr5Pg+R7biPJQBCpC60mEPObdOsAJt/+KaTLeZiYCZYvs2
J+Z7H/pikwEH04M3d61+HViRjoI+yZgK5Wcn7F6sEKWDZJJI26Rce7HEODaeNP9HioxvriPsbpjb
IhYo7OXiBA4Den7wXJoNxrvTa9b2DWFZmM+V7VkM/RceEBVj/480JMR9YEstLRwcApTQ545Eo7xr
8FnxHoRy2r1VoQLHV0cpwHGLtOXNZKmbM/p0wDB5nod8P3btxVcMNThYPyAexhn6odFyIbd962jw
4s1y6Wf6VoFer2xPEuckjqZwVz7zKNpq7q/JBMGxs3Yzh5bY2AmeEIs5vIYye57ktGrpuqqG0clQ
M/0waPui4GGl4gLEf4nWX4lneRceuEs1HHzMJvk0OMZP/COfeYdnqhD29fERd8z1XOJoP/ubgeQ1
Y+gfhjw+1Yl3qG26XpO9rcvpneaSE5h/IZ6rIWI6EOTPdT2/jP3y0UwNpZhVnMYU4XnB8MPgzzN6
gI8WzSsr/QUUkhfOk5MjSwn66BteXa7TcSDffHJ2MjWhabwRk9NU7iunHtaxBCP5mQDRraIx/rFM
5ri1+DkK7kphPHpxu8rNBZiGWeXgfNOWOC8esiQ3bn71vfpw6engbepzwvjTDCBonR8zt8Jpzujl
u0j9NyYWNNAGusdpMf0hoovTphU+mWmyH9qv2IzVmhPWDeP8a2Ytv8I0elcJY1CmhJBw27j3FgqG
6t3AaWtVRw0xGxltwAa/EERAuzGMrZ2kqU8WEEdTV34ySMIpIgsb9J028q5xTHcApFQOaj7a9vg7
7jm75MPy2PkmHq2iJAMHwVioqr8mLVE21vEpwTCb5Y60EIyMOCK/LvKXkSI1GnIsZOy+P1tjzEUE
xb8rypeysxCMtQBttSgwxhkpf8sR16kgvaZR95FUllz50oyIdiyWFXPkb4uBABEgS7rFgaM8CtYS
12AIAZRQbpDNzpvF4P0kDWoBA6X9udjOhQQfuTGDud2MwrxFmp038ZJPQu8WKt99aecXZ8yh9GrQ
CgsSz4v7jBmFj/cgPj1sRZiWBP6vmILm3C7Ys9YTApEhnvbLkLQHh0PYNshTsSqcBDexBma91kEU
5MlYjJ7l39yaDkUE8pTmJeurbTebAIhxtXRgVdVQ9qeUCJSdCpt27VnRaxwWzUuf5bRPXDnuKTVT
jALwxPH6PD1X3vyEZ3Zwidw+uOCIjslWSMVotV59scqo2SSWfY3s4nskrv2yGGN/VMzDpihoL4N+
wAic7GiLPy+aPZ/oXQqQWRXnWtEeN5ulOqcOh8M8110lnXjYFUO00/LLuShx7WmDB0wqKCTDYVlJ
v9goN4n3uRfMpxQDHMFFrl0YPUpqNlDLHciXySV9MbaR2/3BmiH2DHwtAxeW0lHTQzQhRLw/dNCe
K6uPLnERw4n4CkVhVgrMqNOj3dbuRbEZEgQ34MBWK0xPBmm+UKeOL8GxESbRKl5eodrw7DMB3Hgw
9Uy+xnLqXntLYe81LFSIeLrsw4xLLuk948mp35KhDh7vH/iJNe8sPb+vjRrTOG8iSJrba+PaoNy5
lMtNLIJ91aeSaUyHna7n7fHtyr2IsfojXSKpiA33L8WCpsrq8F1kOrf2W0kGtgD8wdjpFgUYj8Gc
Glsfo5dbQRd47QaTu10mu9/jSkS/NVv81TR2LmWlwWC97Hm1kaEwzr5bch/ot/QY/IT7yWnmF15l
Y2dEibGpP+BNaG0Iia9B8MjK8Sef19zHaWpdkpktTto5IKNtYBKeKxzD3IHjgsB3bR7MQzw6RyNC
VyQoJ4rMys4DNhx15x+yqH3uF1xl89TaCa2tRDzHAGMxrqrzhk0oqNv9AeoONKbfcJtht9jHB0Nl
CxdpOwOLbvuWnSmVfDGBkoQljBUm5TThjYaeopR9uJlGyAvAAYSTeIKlwJTSkdSJwYn4kcd6zLDa
AVaBdpFIlt4x12CV00LeoXHTtZnI9bRw6pucAXEeG+iWnIit5SbzEd0BM1PjbzKF1l5kqtgvfYcf
F9Eesqx2Kui+8tH4jdeoC0tKwF2i8Za64EBQ8mbA63B0jfNzUSE8phAsSVlnlVmGb3eeb8tYvdTV
mDPzJDu9lkm4EdRxTs3WWaFmITsPd+Qk3YbljIPf6P7N46k79HTzQJzULcjis/5v8diBs2Bax23U
fgggMcaa2GfpAB77tZnT+SGcDE6f7AFOE67ULL6Mon6usbVXVkKGopNDeM1kDBNtQc+zDnFCZbl2
axd/gZAezIxJntsP7oYcyu8iw/EscmZaA3O9XLP0V1F50ZGxGw1UXxLk3s3N3q3AMNMYOTHGENe8
ajkRd8ixk4gmGIk/NF5xPXIyDFZiZjxebDIj8z8wNc8e+2T6bGNKEDEMhyrhwLZMGcbuEgOT0j3P
atBy6UghNp5wLOnrQ5I7CRVNLw6O4mRNgiFiSOL27HaKT45fcGeaRf/sWPYhI6o4jwR1OMS1YrR6
jjPxOHijgV3k+NEnFpmYaYVASVhnmeEkWocJAFYxltuSHqG+zs3t4NAaXqK8Pc+9tWsJGMC9NDyK
oemOJqorXPAZ9ozLU4GLh2hL/1BFBM8x70gvmDcbq1wFD+yJb6ZqvriNzKMwYD3DBcvvAIt74E7j
gcisd5sp1N4f+u8qy6bT4KXPUMVaaoLxY+ZeMTcOOQVTY8hqeu/ybrX4E9QJMw/l05z1EyxJ6x7X
mowJybL8aMduoK3oXTDN19FfnKhskkNWTJFjNJTZiesrpZfXPHrdQlLqgOonaFCeVzhaLKA0yVPV
jC7ace8cEtHpAS0zlfA+CogIxxtD5CUjYu7K/bYWy9hV2qNYMpHYpoQMxFH/fZfF39+xsurHbZ4+
CBRJsUQUurw13sE06do1YUB2Rg8X2dVyU7uUiYXVJMSaGB6EObJPCBH6wDQpQje7yMh7GgdSP+/6
ibvKz5x67+xzga9jT2Gn53nYUUD03xr3+f6srictARkl6zVBLivipal1hISAIoWQPzo2214PiGCH
+2DCpx8NBpVBFt4sR9abqHWxbq6ya2AyN2l9wJE8xHMEOO5aRxIjFxOlxl2QaSbGdzKXrxz0GZgt
4sDg5ZxbOdUmOpo6/xYT8WCWTydYLhYGZ+l3haciJwtczO8ie2t0dxMZr6wL8Esxl39DLvbaX/pq
L7YsDQLDezwEUH0jzYTRM1wPwcKPtpHJOjV8RFH4p1MI9vxhkMwlwZc2h1pzxHzNXF6ycHAmTtr4
WDi83UBRpxKJ1Uqiex18gNm0eHVbxbfOURnTMDm4zfg4OJRcheTLRQwqGXcNaWcxVqr6mUHOifa+
puZeW64TN/7Kxvg16WeWOQZIsGscd4e5IDrB+OuMY7Qu26pcjwvjmRz5dIcoBMhqvcAXGa39m8VU
C9fyR6uhEWdPlYMvij41d1htToTLpdl4ST3nZ0DiOiV1d6sF5bRJEnJis8gLBsdwjNwE3oMxueRb
Afv2IfcKP1EojVdVICJvsvmrHziI+Y12vk/5K7uE3uASSVVkgJdJieF19MoUkrTakMpOKlwsFWgH
nc19AFXolEW4GSzxfd9MljY4Fkl1nLPH0fZ+iYZzQxPxJfe+XedgL8ZTFYWkqsZPgdvZ2qoNA21m
hQoa+iTlT3ezswfXIlrWb1R5zqLMOnQoB+TQq10pOOGG2JmvwmIy3nzR40douYfWNG8GQgJGEwza
SwalxyCv1FEXv34xtY+Fw0qZzu7XkEzu40j9aCq7Q95XbA3HHh/zXo91lg0DtopoDkV65+B/yaQr
zvcHYxx+CGEkp9losDyuWdgmdk4jaf1b5XuIpSfDXNOcGzcWZ5FztQQfQn8KcsS+zspMD/GCFJyl
9Jl5+7hfbPO5IbR6x3LinZ0hPsOjUBYpuWk46R/asP0RFUTttNJ6EgMXKjZ3ZMeyT+pLy9RmDmJw
P42AeWLW63eSDtvJm1GmufFpcemD8jtfVHRk3hPt9dF/Vn2wgnEyj314CNoi2tPn91fgCMzuWnNT
TGZ3nHMUT3fyFg81wmttjBEG/o7UB+R/8TtP+sBmdzaOA8xg+prpH7djcqzN9DMbPSqgAEEDZSSR
zc0tUAmSMu0UHzzK8n/sncly21q2bX/lRvaRDxvYwAZu3HwN1pUoyapsdxCWLKGua3z9G6Az4xzL
Djlu/zXMoCjbIAlgF2vNOaZCcFqFXFW9ds5Z0KByYO2U2PGdbMArpsMrDjtnZZtosAWb9oVCPsR7
K8ZlXpXrsrcfG5LC2A2xavIR+GR1+Vihal2WA8PQZSyiykLIr2uCSq+Zkb0EWnZiPk/ZvCkFMr3Q
wvC6KRkDFK0J2vescUkFHEL2uGa2TxWNf4pr3Rqi1GVc672x3OkAIlgwIhkxyEKiEcyyz2VAbuvu
SWiYrT1WZxIsDKVrusZNsWyS6oDxBcFtx7x6+Z5s+7PWI08DKbcCG4fneB48C2BkJM8kpHz5DxPr
wRUrWKZ7ECgCxlxIH30TcAmgTRGv4xgMK+7OlZZLDFktegmn91i7DtQycdVRWOCuDXWC3PwsonTA
sGUIBpwYxU/TdC0LnxlCVNA2Vfs8ppMXFsGhUsHzbPxv6uQ5zbia0NKi9xYkGo+z5dzp7nzRPI5c
VtiUAKn8+xLUK/reEX5vX7b3YtXFjFvxyCiZbaqsPMfuyBTp7EMRfMZBX6+4a2jJjhkrE/5S3qgt
4Hp2wKR/LCmxveqY1ymaOSu9YuD3znO8Ofuo/orqNTh1aDCEEjQLy0dngkSgXsyV76WD20Wkn9jO
MwpgEAQHBRSDj9PVmw5dBLJ9Rul6TJ4pZZP6UbHqwyNCxdKInt16JGeG1TlOEmYyNvMoJXIqcdEI
p9M+qblcyQA/bbxiJl3EhHmrlqBVjq6lz41oSbr2+DSFnq6nDHSbnOCJ18HKooJOJjvn8cfo2PYH
TcT9xu2jZ2LAgmVp4pdJxCo0OvOYEKrXWL27JIi0XjnjNVuT4FzSiFqAFh+fui4oMYzk/iZR/vgE
QHuh985c1WhfQ+o6u3KwYIfm+usw3PlubnylXoHoOZumE/jQaGeZU0WugzJXoEhfcl1PDnmZ70PL
aIkn7vakQyINENK46ljmpMmE1DofvS35sNwnHnCUDAUn8n4u5wLcwaJUCf9hT05TVZe0eLNna4Z4
gF1kPuYKqUT70rjjg2FkV/AEzn0OEsSriDbH8L7XwYZR/mav0wo6e5Sb+/nqsfSSQYqFoj6PBANp
cmDsGcsSzeSW4o6TvvN1aseDSvA52zJ+msdD7hOEB2pNOsJzoLz7PC5vs0l+bsbge5LYu6DPGNUi
qwVkbi3RzXScUnVXssI2ewqFZjgX9xNWvHK+icqBA9U59b2JBBK8LMW1XwRkXzEKxAWLD3y3zWIC
ajbqjMhztA7R87vLtO2xxdUNEs/5ML5vJSv85xDijt3RqJznQnf2sXQxCBr7QBDqUzTFi1c7XLNc
XHpr3Q8OrXKZLvEzZ24KqbFkiB7xs0wZ07DTcWlLeilMg9GzjZl6ThPYzfeuQa7DJuXtDJpzPzQM
d5VOPI6mNed2Dolv50XFYHobWeJWdvJrb47A0TPc0jUVb8uX5xwp3uLyzqsOl3Zkj9elo92R/6bR
kccBx3qimNyzMXuDx4mJgFhg4qDJy+0C7FaDQoZEehUR0wHHq1YXINXlvvEhK2KWuNLQUVNr5ET7
GBJakuGWVsH45CGUx7zxaM8vc2NA8q/MFSYThgmMtqsU+gfU3yXsubNWJnwdUhEU6OveWyinbDu/
Dvo0WrCMJXKyQzaEfKjySk6ppHs6Xsnea1eXY81/t2akA5NE+lZhLC9bnwIC/NIwuaXa8Ap31Fy1
Z/YJMnJ+HLOBg055hNTLTWMz6hYtV4eDv4mYec5iymTWpsmzkZqHKnawks28LAKId4miwuj5s9jO
5mNPbkQgU3q0HDhVwbzXT8nAjnPrxSrYtXgpEzXIzAXRBO420QCosxh67AhT0Co2etwGiyTBPnCx
6ToNESKZMVcOh2ztkfNR1mzL04S1gnLclQKARLMHc4bWm3elQVgNUjeb6byayxcBYje2BfP8yVVC
3E41bbFraOupxIkW4+DIyq85Z24dxe5DjclGhNotqXsstFOXDqoklgINHmBdqW8FfMKVV9d3sm8f
m3nHlVTq2HREhgK3nTaOTus86G8iTN4ErobPvcHdX0mYo+7E7i1mlVvi6MCMVO185P7oLQkqKSeX
EvJ8YfYXRlLeSd7t22UQx1dH0UGgZh/yXddkxJfknLLBNO/IpYnOapSvSfoMzmz4TEtUH9UJRx2i
/AR9b9dne0hC46EUVYwTWrorS0XFEolDfB1RhyDfraAoYys4RqlLPzx37mjvLLM+ANRJlwPTMFIh
nHiCW2kvo2Tdu8ND3JLX5lYxgpyxpt2vN+GSYmK/Qt6z1nvhXWkTQ5ehxnvHRB/FKABZZxjXwYDt
qqvrG8F7PEYKUdtoVXsZ9uWmGq9rKmATGiYn8h7dTFT7AosOmhx72/k4CKcCqAbwCBGGhESrabix
fRZBeBzypRNgpx/K5gb2Ed6WMU4+CRMBTs4Qjp+mQ9tntNFVzUaeVMCUhA89uxnYNH6a0HG2yEp+
IH3+P6DwT4BCoZtQYP7P//2fl+G//dd89a359l+vl2j387f09V//2CR5FX7/GU/449/8B0+o/5NY
aMfWTQvCgwGYpX+tm3/9Q3PUP23TsOd8dEPorqn4VZZjOfjXP0zxT103gRngA7B1S9og2v6d0G7I
f1qGSVKbo9vKNmzX+sd/3tvNDwZB/e7n/6LsfpOHWQPs88Ie/AlVYJusaqSwEL0TTiveEW/8ftAn
p8jbnRUnDcy+KrzWmP+OdVFeN0OHyYb4sm2YavEJWhgUV8rWyxz2d1TcyGIKjgbEE62JGVqLqsdB
UGUnq2EXlPhIONqs3rPx4TotnV2lZyW9etaKf/u+//2Z/v4Z3uHqiLBHMesILGAzYtV4T1soS+bT
bhqaLenM1bJuw02sUd4D8Yy0jIYPuRsGbnn1nZDC5A/HFu+IQT8ODhpJ1xGncEreoR4qM+qEwNO6
hcm8cbp8WyY0E3AhrRMDgwH66uvCnitqDJMeSQN/oF/87rNz1lwTnYNjS/MdVGkSQ1yMTJfbZKAw
JnrRL+sM8T+aN8L/9mXYr/QwrWmn4dj6+Gt/T7u6fHSTDy65soEWvofNDV2D3dzie7esJlhSWPvk
V3OJeLTEQpfEmJpmg0TbCV+qzkmWPZP4IpVb8hKzlHW2WVDj+fgtzaygv13M/35HJiw07iuB3pHf
/w3f1Ax4pRC8N1v2WjamBVwzmZDl6eOjiHcsJQ6DAFwYDL1QG3ESvTsMtXCz7koYawQp57SNifaq
BhsxNwSLGOXIQfcz7zzVDONGJ1B2EZWgKtCeiSqNU8Eun9Nl28eIWMLtx+/tHU3p8tYEQ4NBsZir
8T3uyyo7wwwE3p66/K48HyOSFrxIZpVx9O5DEmNh6ETFH66EX792OqmGa1jSIT2LAevnr90L4qgn
xLHdRrqFsBQ7EVsrN/8DhuZ337rBhtx1AKtIy5x//7eTqzu1EYk45qP57Gcmh49RgS6gU0lN/H//
Lf79UO9OsC11v2QjQNYAFIsFABMA4NH3IorRhqh5IW0GYFzHP6CwzHckoMvJc5RjWyZ2by7gd2Px
GMS201P82xpqNpxoTbZzU/3YkK65mQoWjZ1LNZrsr6Lo7xsliVQsux3DApUTTcXQzS1z3ZMcSrHe
IBuEDYnfGliWGHKdFuEdqo5TaQ36ArdHh+01fKt8c9pqnnHljWy4s8p/q4U97cb4pnJw1fmxRV0H
cfeJeDe/uRWt9lWSoLj7+Pu+DFM/37iWqcsLaNNRxi+XLd5b20DmyDBmNPFGDOGtSQQ8uYZ8KjIw
bxu9WrCxZo3cufd1AjMmksQ1Zp1aDQOiezu7S2psDjrEhpnvToU+71fmGFFeDaHgdlwsRtfp1Bim
EolcfnbUBGKJxSBlNDG31inoAumqX7B/Qrx3enqHn/EoR0hD2pNmRE8ff2QhfnOrztAncx6sLP7M
d9XfrufIpYo2WQki31JhrWmnIzbY1yGndVX3D1OUx8upxazUWwiVspGvQ7PeRrc+szzdFJDCTn7+
PYPIdtL1L/i0iawtxBcKG4JoABJlXUtAV0Enb1K09M1E3bstFA/9OSJK/iEdGrSqRC8jsMGdZzCa
NR2OM+nRMdCb9Ji6dbNoNX4no/R26JxbN8fT254EpT5ILEQum+rKaHSxR+Mrh2M0+ZQGAup1LH8P
fYuIougfnO6IW79ii4AdLZd3QFYfHCu5q/CH7VxbK5Z21q4bZBzsGg9JTJGlktoMtC/MVW4QI9bK
8BHsryOKhUNFeXL8BzMKb1qFEcrGGhXOW+uxfxkLg8CcIptp39T0SU1LVHwwnBs00naKmbRo76Vu
gf3Kac7GtaQJVTzQqUFfIdk7511ykHoJm4MgE7QClUFbU/skcsVm2X0JKuslV9WNJe/tnI5WiuvK
EPa9pGihSAldkOgHahlujDfXaBsSyRA4tw+273SryCK++mLBY7DCHVU110kw/uGS+vWCgorEapVx
GJ4eCt6fLyhsVVZr9dxEeCY2sGu2TgekDrfdvTewdfXxVngJqb4fX8i/PSrkJoJ7LDXPAj8f1a24
NNwpZs7VH2uzv23z5K2t7PMwaQ/IWp9i1/788RF/s+ZyLMU0AGfTdW1pvJtviHFFVpG0rLkkEgKs
Lwxs0V2F4mhdfaMSPEGvOOoNvszCmm4+PvivCy6Qpsa8LHdxo5n2u7vWpxUb9Whnt5rKPxeVsYlG
Q9vLKdY2RWMc9GantO8Em6V/+JrfM6KZHDiwtB3Wtyap3O/PLvIdLW0ouG1lq86wt3EapSm9MX8c
9nEWfiMm215aXdMskmA614ycUPSSb3b3SBHtjzjJX6d83o3DoGZYSijWQz+f9TjE02YXbr0dBpZA
qIMWuk9GLdmFZKU4I7dlX4szwi6CCGUO0c4DQkMvIg36ewz72ZakudXHZ8b43alhISwsSHqmEPLd
ZVGip5nCTtVbAy3tMkm0dWFLQT25eyz88a2raWHXM8AEmLzPpJc8pWb+aVSefqoT8SWmG7vY1RKZ
saONCMQEIgmbCh7nddXo/r2IjKsm1BX9LgzHmFIQkqVX5RS8BdIb1ngMvD+c9Mua5ud5kaaoUvNO
EAq99X5B60tNA1xg1lu0Re42WzV+exbKS9ekwTAjizhf4pEvl50pCWhKhng31bIknH6+8VN2abVu
fzMm1i12h/Y3rld9UZB97NbuekrNFVjMZKOjc4Z85Jn7Vjr3upHDpyDKDiUUbdnKPbmDanYWgipO
5d7H20xAdLLz+Y7yMEj/sPSSgivnl4/s4tJDLCoZzubf/21a9ERFDRUlzhYW0RLn+i6g4qHQ1O6m
UpwAiADnCuDW9gAq2iyjgRi8RSGRrwGr/a6V2o61ORp3b7BXbPygr5pyQl8yGogC888pooFFNG9i
m7nSBizZ6R+qIHEOCRo9fJ3z4sc2V2lRmQvD6khwMQpzaQODcfzeJx6snqBaj98Q2QAAi2W1TGZ1
AALDux4x8MfX9GXJ99G38e4+6yF3SD9HnOW3szU0GaulMQm8hSrtoco56ZpxoViimUZq0pGfaBC9
oZT10EXN9cfv5T2p9TICsfpmhmYUEur90OeMnexHq623bqq6bS8JLJNG/NR67touxUh7G2p+gbUT
0r/PgJCI63TI42vlQsgBFz/xxk+oSvhK8UyyTx2Pyk2hGE3atCDWkOprhthXxs80ODxaDmRki7bb
u74kQrS0KRL38p7/9r5yCC5BEkILqEOVKxxIKGQDvCVZM+JdNa6bxELYntqfU0puC8dtRpTd3rCF
dsTiHTmLwRDlEH6+snTH3Qwusr5QfzKl902o/IGyL3N74a4RST21DSW2MghPYWnSifK/O7jhD3/4
bn+96G0UlDOdF9U0pYyfL3rLcAjViRhOcSF98z3KixRKgXBNLOg/PtJvBknov6QFs0vmf33P8qyT
2Ea0IlD7+dlbVMCtUgUO8vzGgQxFPvCs4kCwITN5//GBxe+P7ICiJexA6e93zSAi8At6FsNzZq3b
LoKi5AxyHzf1i2GqYTE5BCUalLDtLLZpNughWZds4z0W9QicSJRXDp6MNtxOxWAvx6CKSJXZeDZV
8Y/f6m+WNECzDVuRe2RQfZt//7chCMM6gM5IRyId+AR0lUck7d+QaN0MdKbTMHyrFf3Ij495WbS8
u9Op9AEdFViMLQIHfj6o22kE+4XcXaJrz7oJwACdhVLhagIr6DteszTsuthoMDgoMXwyPGdv1BnE
WkQ9yPLkzWBWQJ2DpttUs+BlCsf7UPTHRvvTEmje/f76Tpk6Ebor+QtKOmwbRAMdY1LvXISRymYc
RN9t63FIlyN6+/ib+e11w/7IcQVlNip8P38xthvFftoO9dbMrvrGwADLUY3MPjM407Hg+iVLaUhW
2p8u2F+3444tqI5yuXJCSMD6+cBRLfwcUFS9TafmqR/lrQAWuPQCFS8DEHjsVZY4ntGIDYGGzYbO
TmTVq6DT2IR7frp08LmiC+02uhMfsO8Xf5gqf1OH4g0SmUEBTioE8e8umX5srSnA4LQ1NAkExUQw
IptoA5rmik3jaxCyOu6kg5yXzZoa7wqSGHBAFWtVGdPM9Hgz51Cvj0+X/N35YoXMmWJr68j3F3ID
SBa9j05aR+tHGz0dCbzKrD1SrDlxj8Vr3bjuMgp9fQN33l+xcNwXBhXENgKTPqbbjK7XnTkMry3N
p7sWTV9Ak+rsZ0ekw9OxdILzxBh3QlAKYdSzSBhkoXnOmBfQHl01jsjArAXu1VQwTQDipn2tj0jg
bbd7qssrFIITej/KO3vADt8Ac3yeQBDsNZi2j0bpf5/KcB13Itj2WQBcB2H50qym4pQXq7pkDfDx
F/ab72vmzdsMxsRWqfdc/EBDm2JldklTyFqaE+6dFqkF3D1cGznt5TBob4FdvEX07T8+svjNWstl
1lGuTrPacd4XrwFsUOYHo7i1B5rhkd7KXah53tbwAL84uQ21raoOHYLzQ+LNeF6ztA7BaP7v91Ts
pSzSZuYuxC8zQ5EVEyIhWYJ/G68rmXaLMtZ1SK3ogog9+kY+njiPeXaKJE3FP3wH867g3WjGwSnl
solR1PDf3eXG5PlR3nLwRo0WIulgazj5M31Ef0Z+QDQl7WbpT9M+6ogLCcrgD3fxb0YZV6feJ21h
Cwk6+edRhpVShq3XKrdJO6VwE/emt4yceg5dTRE463/8xGyFfnPJscLWZya8Ip3t/V7SQS7T+phu
t8iG3efcwOfSF419M1CxwT5Z3SVZl6wEmKV7DXo5l6H33VRBcFSDR7D54Lk30PKzSA9ooSP/7nGA
LOPe9G9ao5mDy+XCB5K7bFQwyyxM7cHx6iVMTCz9eh2fNPTFj6jJwFd4xZ0RJE/12KEWqqvoWzO4
G3Osk9s6SXEsm7nFDKiz7c2G8CFrih6QQupD+BjMp1hKjCGBhcJygFPFnujKF/N/JIX3LVbaNsK8
Zej6J6o52j2eJWozvfUYunG0p/blXXlh4i/oQON00rvqdjI8pLa9eUtXo3xo3swcOGU4dPaTYz62
k4heO4r6VW8sqja8V+wgbvPe0q76Cjs0XC/3U4LYDesAzyLlEujuj7jeiG1EFfVYE7wMnM50P3t1
hJpf5ZSJDCmvMzd5ZDXTztCJ6TwY+tGCeXtoGvcrG6H4qhBDdHImEp+YJTOoj9E91NkWy9iEQUw0
45eAtVs6NsM3CUyf8QM/WQM6CqFp0iPAaPO7KFQvOMOnFz2es4aTL00aon82ZHg1KuQT7dB8L0ZC
zAmKxqEE27Jdp0WIzk0m3aEL3PbHA6F9gLLjaoQlmA42CVtgwxIT32VesLpvk6dGi1okZ/x0eUkF
kwN1RaYriOnhmRk+PDfQYw8j5ZLLSwKq/qFxjG0CwukUzQ94HjUKGfNTLx5WdVd523BwNkUc5uUq
ik08BfNDT2DfuugpxzlWAfwK2fWiM/LwyuvH8MqXeD16fyxp1CPoxfoX58whTX4sVUV0cM7GZfJw
LPk9wWjzsylNE+CzwCurUq9teMoLQFnlddz50zWNvvE6TCIJZyDe4SE5NZln3fz1UGagalminFU6
i8nqeNhmlNx39ZjBRDEK+TDEJrxilW5hjiEokKFxk2mNcROzmzq4XflInjWwL6XQYArLu5NOvhFj
Jp60IM+PdcA2Bt/gQi8K7VNTCO0TaYq3XaKaq5x0qhtkEcvJDZutN2jgVn0LSXMQl4egRml9+TFl
dX81TjApa8S22mjddPNnGFTc37BKuLyimRmfKsK4Cp1M6dGR5GzvFvUpMn5tSPZdUXpLUdr5JtLt
6FZiYrmlxtStBwCWq2m0Kb/bXXA09bA7ekiRceor9zEZo2Rb5NAvm8zwHu2o1paZbFKWV862xt6F
WBFdGdyV6SrTvOnRiNODJoV7SwZr9Zh+TeYXJaqxPZwu7oVCbUt2MA++5453NiiwChnhQzlWJa5v
H2rvZEYQoVpadOyKr+tAUZxl5dqz1cDPWofU7szqVEZBfbo8U+WkNqqMv6J+htrgNPYhDRKbSxud
NabBM3o70shEQ6w3VtGUz/IwlymB9zlqEVh+t4kyU9zpaYaKCwl6XtQQOvnYeCvdhy7I7JU+QCY0
Yw7ehS1uM9EXV9poTMehqDc1ROeqRxREpf626ZAw+4P83LX9UUwwFOzeMFHhSvw4hjOstAocTN0j
M4Ww8T2wkZ4Z0rcoQ+jlBlspfpS65gvNmvRuStvbEYvgF3BV2bruimGvDVr92RoeLUulj8jpQIVp
1I6zqINNVzpfWoh2xmh/pf87bIZqanYweOPPlk2PfX7dNlnoJkUzLbuBkdV08vrBlog+kRqPkN9I
2Kqm6DEbw6+MI8lXCGH89fgOMFd144jYfgyijQlX9nFo+/bWdMKrYHwsZCnuncrNr510wMkGKddC
UHuOGu3l8lMiw/CKTLZsVn4aqz7TOBuUX2+ZZ6A1J6pajg04hTyY5DGh/Yk826h2ZtY2IIjcdFcY
YnxwPVviIypMem35+JBIK0b1rD8PPaL+Mo/qu3YIBHzh8FNVd/VdMz+IgfIBBiRi3fy4WeadRdU5
c1HxzIBXkVdtDk+hgHqvf3XTqtuWzqB2uDM+m52FLcnGF3HV29yQBgEemgQZ48fhc/3KWe53ndbj
fekdeePZiv24tUJ3bp3pyYGbHGJne/mxmV/rkVYz8tknS3OKNak+wWoI/fHaRxx1fXnWIURa5EDJ
rQm47YiJ6qYa6vhmSAtoQcmjW/r+Ju0sok27Ghs9ICRSkEt03zACjYMtmHvd0p0A66fqaFJfi4sA
dZbKj76IiyNsfB2XeYTxZIyWEGezDf3Z+tYI9XiFy0kdS8MpjqktuUTVFFxfJrpc8tsg6tnoe/p0
vjxg9X+EnKNvdULJTtItiVoUxl563rcpbI44BtJ1VL7mWvdie4K5hjobb/7odvW+TYJqw44aQ4wa
1qFs/KPQfX+FqpVI7Dw9oIXeVWwjFpYM11rnbk2z+B7G8ac49kwau+PGn8JXbay2FWBNC+cFAnXJ
u2Dd1w31OlcOvtuJzquHjSeonxr0pJ5RfcfNIZnD2cAsh0Z+6UL7E2NnsqL8dctyHnUYUhQVE1Y0
dpa/KllDaqk8OW3zZIzNzdTPLeXiGmHwPOPSWfIkChK1sFT8RMgVaSnWi2EEW1kDwDQOiKYZ07S3
rAvPo+F8n5phWGDgXmq+x6JVOcCkiVgedGTs9EFRPvo5evgW/TCkmAObIQDz5CO2o31TYvxaiaTY
x9W0N0HezYEdLVumpOj3QwTjNxrExsymbR1iGOyIpABibyX0G9X4yo4TtAjN1VFVEnoJ7DW2eCZf
G0tWi49VIF9GJnzsmq4naOMhjsvZ32V9iiRywraW+gLrNKsBi3qth/e6Dp0X7lsyecI5lyhpbjPX
+2SPU4kNeiQkAUwGvKR0LjKqZU81DtLIdRLhlQY81yzR3O5JsDqkJnBLmWnX4TB8C+eMsHwSyNKJ
loigTmQFhul4XqeBzdSNFUpFksrr6XvQh9hjO2PfdFxfTEhIxjWg/FVVQbzWyisj1qMVchCIY4V5
o1cIOmuy3ZadiJaJAXHaOY81gp/O4lKN04TUKGLA1mVQnnulwYAcRLWhVdUtPK2LCeIzzpbGPgJ4
Z7ipO8M9jjZDglSvWtMVeLvMNy0D8uNYKDJjxLskI9zic2GHTOTewrNRmBoapr+sAcTmoXOl8I+X
JSgBbIdaux4VTQt7ulJB1x6GIACRC++5BGhhiPChmYiZsDLrQCXwLaOU7Gd44Nr01YmiN8xjhNZP
cPRalhcAeqpNTDTdWnb1o92ZX0tRoC6oAHd8ktehRifah2NmY8BZDWCuFiFx8SgWddQLloZfqTm6
ziaPa2gQfZtcdZ6/mQz7GxIOH92vFW8q20ID23bMucJekX/jLCqnOrXMGKtIHz5bQtNwuBHsCllk
FdL5xBzeH9ucSano1D41wmrrzfllvj7t67J9yZj9Ioylt81YXXcEfKAOBhmTleRGxf0Ie3R+Bgth
VfluuwdFe0U5R+Kg84tjATf9GCq2udQZLVEUx8SRGjqQ4OhmJYJbXVVrN8RzBHAWx2yUrVx9rAr0
4mbJQslH/GxRgu9SvzpeXisa/4Qp3NnSuymPQquoKBZ6udJne6bB/ga3QF8YWxBkV2o+YCnHAh64
YvQUZG7FlbPIh4rCOLZgGAO894DQalxD0QutgfAY+dAZsQThy8WJvOqqDtqP56PYRax/tGaqVpnO
mo8K2BvJZ+c8hkvlg9evvfS580EoKj+eQQltfmznLyEGnEykMEpXDWjrMbDUuMtHi2CeCBi+0UNk
8qnlMGkuNDaBB6eyswXeDm3luO1uLNCM9L2nIzU36uPlgb7gRtWGu6tIfQQgFO6rxpLo09IkWyYB
zf+ygvJE/N9TBUJ2U88/XV5iC34KMxWtpyo9svjPjlMaEPM4TF/xxuNZbVGVUYjCHmPb5SL3JmTR
0fwtlzVGSDETAHh72X7yuOeb1ATew8wf6MkReHlyjOdnog+2kxU0uzhrPzudR+LXjAq4POSTajYy
E49Zgs5WryyFpp5fRgkxfj+e9la0pkyniDsa/eMYg1u9PHODaaeFNrsfrJS1hJwQFh0ByyWUZ8Al
T0FRD5sfP2qBC7NAb9ulNC0YOwE7PAc9hBZGx8vDqFnhccifktxPf7zsNNJZZIAGV/1UJNmmkSYI
yBqbB+hf7VCV8TNZHN6aZoZzMNsuYRzvzuYMqQtUfVWGZDUT+8FSuqfjybwmFJdP0pjaTnDGUcjD
LyM0QK6NXiqShzXuoXiCXjEU8SJy9QK2UWFwg8NZyWtVbfzgdXKEd6TAV62TuKqWVbaP7FLfWJ7F
xtp0cOO5M0CHdz71+U4r2aMmsf7StxqRJ7irsWe430ejASARDOsYl2vfN9kS0G4wLWutzA5OSsWb
jQhPp1Dm9d956r+FkVuliNamR5kC8vF60kmMaed/bQaZ4IbATU1+cOuYKE3mly8Pl//+8kzvTdIQ
3Nj58Vv7cvQfj5d/mmsiW6btDKS9/Oryj4rL2/3rvysqZa+MHmbdXzD14fLmL3/nxzuxxuTJMiaC
MOa39NdfJBwKrizssR909stvY83a1dbAFO0XoBSNoTlcniXzs79+vDy7vPbu7yHjIPeqzR4ur18e
er+CZvPXv1V+bW3KIbi+vASPc1pXaf5cNxl7ZQfTVeqSuHf58a+HKWInnU8EAS8uTxnP2wNEK4sQ
VvOQCxbiQVmDquwhVFZ5eep0TV4hnrRXxWTVG/xE6XZIhbcqBuUAvqQPOEQjPBfZvA2RaJaDLyy8
DPYLkxA2XQbmbVwFezPNppXyW/OmAW+9SbxsuLJJXgkLGtxpihiiql2xlQXQvh5lFcyI10Qf9O0E
13lhOwQqWOBR6PSG+rPDnuU6oLzBRvsuVV9YrQWrikEchPSklnVqksMnGXfsOHmth+ZcWcYtYhX0
ngPwNC/wnnKq9QvNhkSnT+qrq24soW9IG3/2Bj854E9s18qA7NJ4zUMSsZdryQmNOjvcpjmg72qy
t6TL3WUNwqJsKnfsqW6m0dyEbjeSNex5i56CiSmaUwLmaUnyOkmUyPzM2TYay2Fh9jSAw9xdgSCp
cDNAoEqT8jm867vyluxbY1GYkK9d/8bMhxsjyt8aCZ40JWaFufO164S3DRpn62CkWXW1PERTyW4i
ooMwoK5gR0eRiCIL1TASSwX4vgpanchz55SaxZehvW717BOO7H5Lyq+DO9Jxb1SXP3dZBC/TKb8X
fnuvNeW4bnUYwXDojpgivqVEcaSV4szOekSgDkYVVOu0bLcqz9yjX6FLCFkXgYPSdi1k4MwTO9hs
AdKtT75gKVOE3klDm3IUIxGSZCINpn5y3aZYxy5pOGGbhyu9TAGGhiBEzOEcFd9z6Q/rmr3vBny2
v6i8OlkSDm8vOr0DRexX9YKYaTDcsBZEjcG7rmJKWSI+a2Cod7U3vSJujM9KFvlBVs4Rax4gOwum
ooniLEyLJy0p6qOCn0mfA2CvIErnKgmBFHVSx8M7Y97TR423cLSoeSwKr6MF6DnDegLHuMlhaexq
QgLZ2nYr+jf51lcGyU32Qm9Z7mUaLfmibaDjAv5YdbQ2EaGXdBNTxUYwZ9NO9YscEcoC/CK8ZzMz
bkNaRPC8rProddAZY5dVCesCZAZHu7IfOgNLGiRzskCQt+irqE3JgkNEvwwHgAupnRWnLATakaUF
a2DACCYpJ4uJCiKKqOCLgqy5TCaT2PGoqk4NhSHMTnAVUxzBheUjS++dz4MokoPzTJZHdV0C1PYq
wGeWcW59Sguzf30X6/lZFyg/Oksw9AfBsIxGWPe2VbtbRK/uKojl1x7uzLKW+NiCkLU+KHcgzSx9
RfhkDqhKwwxaRJSzaQpyFqiVTwpNUiYbTUtqyh4hIKO876lfZeM2L9ob6/+xdybLcWPZlv0ipKFv
pt7Ae3c6e2kCoyQS7UV/AVx8fS0wXlbky7K0sjd/EzeJkhgMb4Bz99l7bbNo2e3FK1GW2UHKbmXr
3ci7pvC3qoR+SxvxtTBZCee6zVjvgkmKKi7Mhf6x+L9qrWUQ4dnhTIeaX8xfJWtkrUp/aFX9Bf3d
PkpjBqJPsfVOuFi1BPDw2AkEHyP+fTBRH6cZye8kjcKpdBo6sVOotURHL8mYLIimlBg0lIqVs+Rj
Ef7OeJyIeuLU5tZJ96HdTmrfVtW8y/olY2SOf2CnqDtXQEwwg5TInJNcCrRoDRoBQrezcA8aJzkD
q/dJcG6P3aaCdcXwRUby1dZERFFAYB0qQzqMPxro4yE6NTIbN3GQJU/9RIuAcwGl3GXscKhcsRb1
N3uYyQJekspaC9jNG6Olcuv7UzRazXhoJuMm8Wyc0VmiM8Uw7Ci9nWspbJkMypdmeRgJo9nocmUP
y9sL7J3WwB4eEq7LCFJWCGryi/ioOH0/sITY6sHI6o9gOt/MaxJ4fthUnJQ2J9aBHitAlMEGSNaY
y1OHa/7EgXLaEDEjqEA5bIWDjsZCsaQDmSbNndPGB3JiBWxtgR8BNvoKGsx26XAiIq2Fbdoc+gXm
NJUftpEZ69qqU9bkpM9eu6GkWA8TFrpWtJaJn4RwZMFrLSh2TWUbdKJxb+vyA55NcvCige8liHWT
5+LeYm756tav03pbSwiWfrdEQb2+gG+VV9RhpqGbxt3vUQy/TR2uZ87AU+qwf9sJOH3pqs/KtA7K
tXYqV+4NFWE1tRotJV22G5hgHwwzBk0DhFFi3QS7sgSs2/mdxmo7JBb5NvfZJYlYaMSjoJ+5dTTe
cqQ8qGvYx5K9M86rVj13EVfaIiErz7r5B0qjs2a4xbtjlkudick2J2hPZb4LWuoDepPrlOTTSWnY
zuISeWt4+lRyY0wdw1rqMVUqLhnm3PDCLntB9yZ0FISytG7BTGAyc7wCbT0t1l49Xse46pgaAn87
iuWM5RfqGICo8zQ5PSQd74xgXZm9f8uZAuNCa++tVf9O8wBSgj3klymHH9fQrqEQX8JKDqGDYrZl
TqZrssIYBzzIpxbKuECvL5fa0fVYjfnJY5m+Lbhwwwq15xDyAtuSydwq5Pq1g/X5Bgd+21nDozHH
+OeyhkaWJQ8z1KmxVT/Ic4hHMLIeuw0C6eA3CVUieYUV0NTB78PzhEH8MMT5n9GI67VluPRBBDRj
K0gJRRGYO3sk0myhde2Ndo62vbeUQnXtAV1GHRzZ5qduaevqwT5L1/NP3fLgT780J7BOBI0DyBMB
UXV8lTiy4HbZE3xlD+/fFTlAP+dFszZklD00NufYSJk3W9b5w/eDJqvs4a6nYBFy1qz7alTtHcmb
jZqxUGjdydyT3mofrOiRkDAVUXDliiw2H/ArlE+Y5PPQL+kkN+SPVkb1s5NlUDyT9Acfvea59yVj
vpOU0L2/zCET76kcmpNea9NaX36LS46GNNfMj9ZQTYekQG9ovDgcp9H40lJYU3W/bUEyDY3jvQsF
6whDIIoJOExQUdPNJ5dHzqHnjICs5ERZtieLP248Y5xvFk/5yslscShKRkrFN9oFVDyoJvnpEMMv
Mn+41y51luxPr/1Ui+eUviLkKIjnfvHVOxCOLEmzmi30r7y/Zbj5z834C3Gio8uQvFZfYLOkbwic
trTXjqRzIktZ0BiQ5lQLuS+myIWAKcBf3DA7gcGHZRdjKBQekM/DyLaEw0wZRykMP5dLPWMLIBMM
yebv1JdbRw1w5IvY2NopZbPsun6aVnV1TVFdHQPpMBL9RPHSTA077LCU1BJUiFCrE/eB/rwd5TXu
gQXufujHR8d2+qvKIF9FpjHQ+qxMCOTcbSPHO+Djg96r68G5aJhpx/K9NROAEQiZOCyDvajNX16v
W5TmWZfJQlKwJmvrjrLd6fCzjzQWUgjYffMu7LOY4k/idYijHvHuHIrctijHXaFXLvTytAzjopd4
/V0Q9rHNDThSBdrCZO8teHED6GoWKtlt4ApspIZzT1PHATUkPBANGXyjEnVEYyeG6URt3ZSyOH3s
5H5ui+iArecwJxQ4F36BxYqrxkjFo4VstXEqne7znJIhN1KvSWNAhCG6sBImtuZkEkFY+m2xnrq0
fjJoQulc5OUKpwt4OAFlIArSVYz38RYgla/MpqMGYeGd6d2Bq9OEDcQdEEGG5NEHg6Njse6c4NOw
YXIPAF2dzoIzpVKGwJFmXpNT9xpcHNODz21VFwTCTVtejFxToZB0wi3n0dPM8Rbra8SywElpJUjF
wfaDnzGk70vrbI0E0lg8kRopJBgWlu6CYcNDXakX1r/Wtnsd47Y1NeV5VEdM1BwEM6L2XuK0OytN
KasF1QXk8BDl7cLB8VQIxSEHE/GQZY13bRt3jRFlegFKGmWt9mZMrGi89p6pJgo1a/qtmB3PZcVB
FKHtTG563uZYc+jTsKJ9a79FlUOsPo20n+74h5IS983IftdKRFtaQ9XZ9gf/QPEJC7k44gafJxe6
hCHt2OWLKKfuEvW58TiMzzWEQYY1qV2SjA5N0XMlQdbf5ZhP7lSGIRUVqXsZiqvjc7aLfRzUvohB
poMNuEdMNF+0aHlXLYUDNzgYWV0LB6mv8f6tkRsGhyYVT8zEipaHzo4pHPNmb8UYGVwD/c7+6ywU
LaBtle9pN3qukz47s65Qj60NuXnW3JVaJu2+9N6BLfr37wckvH2Wm581hRnbjnIhDKlLAU+nSAXF
6nmOsunCvWF4tAf9mJjJzxHJGAV7YFuT4FCj0ra7zDISnBO0doMziKfVKu+VlRtryCcjMrFk1z4X
tNUW+KD9eqS03FU1Cl3UPpjzRjphgI9xa5eW2nquXoYyEdnZSjo6lPz5VCIab1NTt1aTjiaqawOr
HYf9c+OAolHReM/xkIxsKxv4dWdCpNMxiDFyp/X4mTYjNdQTxTxNXU5HhwNslcIfAqVCtFbQASgT
Mw4NH4nROOVFXD8t8JsG5xTppTNMTwwWZRK2DoBYCnuZ56MkWPdaFJ9Tv3zIEyvdJywbUEPV2rXq
dzbyXEXsMg2nLAM+lfbqZlWqX7MryUKziOS2lFm7Tig4PxvOL3yp2gH8ub8DuHvEgNCevh+0FhJM
PfHE1FUq7kJVWxcTzvPAJ/6YDR0cH6kPtAv4P8oo/tRIcQK5gj/JKYoGWrRlFVkj42NZb2fYqhs1
WnJTtSYr5MaND6KPoXiJJt55s2z2Tg3ZPXJR8ZSiWUpLlqV/yhLaCfssAks+MinSM/4Ote1SSDpC
Z2tsT5OX1ixIyvdvGhENdOk20YxfytaZhVUxHnvOyLvM8HFZuOJuzrK9iiGdblFUnZQyzI0SlhOW
XIV25Zjrm8GFkGE0yZvqNIOLZNFtLQ0zX+RnjEUZ/SQ1CsXNiT8C86vxBustqEY8fm7xo9IIik72
lP1AY6felrfYaLsHDtouV2+Sf2NCry6U/zZMxPgsjKy9VGATHJHupNvDI+Q6eiAOg1qwy/sh3ZOz
fwbtvZD8TAjt9LcDyaPPOs17echy0MM9vbZXedKF9+lLEyNnQ3216ahn2xUgBHtJpVaHa8HEkMy5
j1e07zmD+JgGJOY3LDe9s4JZF7O6nf+4No7cii05p8m64h6nmh3GlTW7CkzwBEP6uKpDuipawgse
9nVOSTlV9MRJwNZPAogL+kWzsloJojY1PhpgqIbJ1K+xAuwXnkhtTjQCVvvaVhWOg0SuazynuyIC
PFHW9WaqMcDn9WaEZh340LrgYn6N+oEsCRRHHXRlSleMYQzHqNH2lV5s86VPxZzQg9xIXlqh/ZjE
9HupVUHHjGnfmNUE4so2DpWmboA5g0ut5WAqKoBZOKuATZCbRFU1wtKi9of7/fLRLdf5JNCA83fq
JBlT6AHoqS3w7GbTuk3Drd6jOibI6r3FOJWqcVuN5bTvLVLybmRiv0SiYZbAa0c1bl+x2QVJ6K9o
GnpvpIZyi97PoRWDT6041k3+tWhndaz1fAfW0DvFTmgYbNmbVKHtGFAhTSfo91qQmkDPSguQEYzT
gXvUsXL6P2jj+s63GmhbVjLS+GhwMmg+WJm5OxVbyFwaMRumoG1sJtYqdfWTWGC8E+i3xwaxieLc
kcqnoD9BJU448vWPTQ7cVOYxvgip2U99+eEtzc9YYiFFCWVQ7QNCUi7nfA2hbehTa6/I+a6ptyi3
DtI44dsMWb1hchQA6bTAR26syx2wxWnT1DP92dHkhVwNT7xYExmHlnOK3li3oTSORPHAKtk6fVYK
w3hLpAyY7EwNV9JZFBCm80GM4iHw+uqMqIESRFfR1fOYOd1+OnMRXljbeXArUnSRFK0tzUCjTl3/
zATV8malwdhLuoMFy4gOSTrAnCLexsCMdrMu8FZMK7+p6LgSTXuV3vxssDVbFCrvCCsdSpKsFOdr
nrixVsgBLtyqPjKe2Sv0R65wR1u5OQGc8UOOJh2CWaWtOwu5L9naUZBszYbxLa6MXwnMTjYe5Z+O
A/xuqstorVWfZd4lZ6x2fug52Z/RWaQvMy72Gdl7xx+rjUmiMLT96BeEq1tELQQ6LsK2MtmZdQkp
YMm7OoDhczDKhAa8gF2MqIoOtHKtnTq6rVYmMcP1HJc211nxyc6XA5dgfKHnlvv2gHjkaxkiQz1d
rP5n3LrrjEHkzRsPqm+9Y270xpradl4dv2FDmohmS5L/GMzWR+tlOkDvJD9Otdtj6je2JvD2Q1Nm
ksM6lxLmyHsZfRleW911m8ozCgxa6hWzDBoxn0yK11dokBRcc9qoAyIksbXcWEVwyIsR+H6bnoBc
3ik1WsdtU58LUgbrzK0Wvg9nY7/DjzU6Fs8x80BaIA6p3P4dGUg2dg6VcB6h1XvjsHKdCSTvEFhH
x9eAoyUvOvnWEAkSdtZytARUoxEL9l2yJLS7iMhuNzHrx1ug4OB6eLtQbOON3UTWzmP5kifuMRb0
q4/KqA4+WNBdhgwYDvYPXWl8vwlskZECzvbAXiG4WBBCJ027xwZwpdGkP10zqWsei/bN8qLxSMiv
2tWz7q4r1lGT7bLct5oaR0nNdd/ug9P3QzE6f2q0NrTAtAkRMtIFFvwQ+bV9TlrrFzOl/rto7TsQ
4OSaKJqbjSS9eMOYcX8djC3y0BCWEecf0me8wB2daW3g7tFe0rcsqK7zSPFlgSiW1cu6rI+fe6yt
DExFdjRLcaBlujjGetweysm5WyWVh2bDRWvOG1Z9a24ZCV1kBZ6P3z3jmmz9t6hoGc5HK99NuZ3T
Pa9NzAHWS+aVeyG7D7Pq8ucaeWjH+gy3x2A1VyHbZ4YqdZgoxsjnsngtmZFU0luHIYCIRSJ8G8F+
556TUM2djvZ6yBFQlU/SfgEeJ70Jd1DnLiqniLNh45A073KOArSebGiNODaQDc5458LF1L4tp9i/
d0lF2RytY6FSwU8PB9tadymYsGGUbolxwYWvyMxGk3WyHd9eBZzF+gwpLoePgOAwGmFrcaaZK/0S
zAb3Qa/eiZjdjMqpNUUm8y5uQEl0FXDUIWjOaxw9XouocMMskObWbviUd7RKnqqkjC5Cn/b6ZAfH
gln6MFCQQoicVgvPLK40I2l76tBV7HAu1zIq2bwS741KrgHxwSQjS2HGRrET7C1ZSU3dYa5tjspU
F1SdtXZ0O9tYxlwf+rIfQ5+418bXIwr9OLc1k/te8Fl5EIZqGRWWKiKvuomaPlvVDogyeQfRn9Iv
nv/isiDAEmsyjo6oMJ5MEUQETHFJfk2WesCucNJzHlHCoobe3LXl0tdZ0nn1feH3B06TnkbZdtWb
5oF7xzVVjIp6Uz9AB7tZJiLwbA+bQsuGEy+mx1uo50Je1/q+zuUFlb5Zt03rPkUuy4qkNYGBM6NE
I0akIWdTNKQG0Oe6fEi9bkszjf3DR2hZEwviRyLrsS0bYb3qw74fPvu6t58bS+8f/Kx/Lju8VJyH
Kfuw4uLVKZJPKgZojoIM7DoqgNCNSdbROAqnszoPmmsdOnPKL75p7+YA0CC3wRIzInCu3K2So7Ra
1HKpvGuS4y+J4oq61YE6YKMpDhpr9Sg1n7s0eEzEzJtI53SuKqteE5ZWeBeFde1b7h8RUNbbUMOF
TCASVMh6t2Z5ULpgGdS104M9jSb6gG6/zDjIKRl+JTMXLGdc+Bpj8aBqa9p3U/0l6rzhfkRzbGFF
TuhrdnetdFxGtpoexsCIr62uC/YQj2XEERgNxzs5iJ8bn4QDun6SrU29TLZaLD3ArDQONV2bkgwg
8DbXHABa3LUZ0y3muAqqQs/pzhzpI6rj/KfhGDciy9qOLGcSmi3ON677Pz1jdhjNq/6QVmO86dM2
385m7hKrSrq9TQDqKRfzV80bPfWHkh4iaQG1HZjA+FDP+qDfxonrUAY7mY/jSCgyzauLaBe3i+1L
dq5zdBIUEifpnJ5JOeZXE8xpy9a76unsyrPg3hdxdRvdim6mgbcfMaLu5LuRfhnssruaXXHQm+rJ
cjQ0aeI6B79tmWx6B0+ppNYM5Z+KLD/Z2OQFOB/H0RNu4VebvoWVnjf5qXGj4m52fOIri4Itz4IR
S7FUdqERA/XPJK07JaY4s7TlkFUPexFQkCCz3rxTv7AkhKlflIV7nty4A8KoXwwuGpuO7gUYwtxG
tAId141TbHgYnUY2Wk4xVwiDsn+MtUq/BwmFYjuSV8XvHH1qTTlN99AND1VfFOeCpAEnz9x4x6VI
mttosZyzc3jjwDiMl6i2/R9A5yvWQdwVDfQfxkNaM7+7Y7pYfpT0YG9ZbkLANrqfHAl0GJXcFILU
2upkw71RVacelzmvBlcnsPDJwzjRCeUz7NlGgkSyPPhsrIBvyHvGDfyBTMTdsNKVCy3kODcRJ5lB
Bd66b+Td7egwUllCnC1emMXaPNL/IeVuGHLjQI9k9hjhjnP1ZutxQVwLa5hP7iCzvaKUCi1GHEeN
bGAdWPFrm6K3xqKLzrzKJTHGhmyunZc/i4gJBFxHehelNHcda9JXltx49e5IeiBDb6bAdUe5COT1
+lXQBLsidIjMvqdpgU7MWH+J2Gx+VVbDvc9zHlyqEVdDp/NdI9+icMi65yNTEPxFYI5wojaVFNdq
HlIGJ87mVV7rFx3BH7y3fOqxKPN8lulb0qDrzHp3AXgLu89QFkdZY+0wfQ5iqC91Tpm6wJrJMgq+
IsDS6KEV7ocfu9UucYcnU4tvbYLjVoK33kUulSs5iPRVaxd3R/n+iYV9xUp4hKrZ0E9dAjoktKeG
+0jEZNSq9t1tUTzzPL0bRA7Zlpjuis8gMY/oQAQwdDvT/SOp0nWjbV4hSn0/ZI7hXe3Y1i/wmDbx
RmMp9F7YlFW7BW90Iy/1d+DkEqda4oNUxeMnccgDsBzEpU4z3NsUeL8kvKlRefNXHFXZDt2Qs9Qc
U07SxTQej0H9awHxqtTQz0kG/6D2A+doWpQ49pWLybNjZ28J67ePZ+ilQ7thDHCatef5LeaKcXpU
yq1OWh99TuhAj2kEdrIucSwE30JVidG0rBMKopbfum0nzr76QgPXL2M8zhea3+aLZeHzhC9jrOHc
yV3TLwGENLNenHlM1guq99jRA/LSGBDrv3/r1tzxYMapsC0GudcrXOJFOYmDGhW5ARH/VNJKX4r6
MaiD6nUwo/hxtEZcGECygzHRbmAQdnUSPaPrqHNnBQlmvcC752WUvBrf2wg50SoYlbQkdu5zUszn
PnA8BJVcPecVWhuRs1NbYMvgoGOdRo+AVBy0zfscsdAiZ0Cj4YxbrG1RHQK8bWAGaGbJJYdoB0s2
pb7Z0+y0064To0/spCivjiIVWVrsdhXu8+0AXjBk34u/0umqq1mJL8QGf9eYOp4Gc7QOzOR8Nhg3
VpNQp28hUBRZdUfbtNd6P82hDDjRMmGri8vYv6ZIbmDK04x9YNj9bZg5+NZ5bL4qNhC99OUjP9yX
attgQ1ORvZV5Mu5LjGmrts+jM0ZwaPjQiZElWveW4zGmwAPGdXQaYsZe0ckvT5uQCWNKZlQqrbAU
+XJDNqwHzrv2A4dLauWUcxKaM237iboi+005In9uYq19ZoqLV7pWJDunZkoay6WOe+7nqzMhl/XK
e5OWLl8w3XLQ9YS6s+AxrlSKbmTuZRcSHQ47SfWzdXvj8v2gDQYrH1KRqBh8bZ7bfdsEA0Dx+cTr
VRzx7xmPkXNMpczvdRdZp0hMZyMWjPqjbZ5srMUn17OeZ+OpDzTzzfhddJK6piB+TTQzvgEbeZtc
qo4Kx6tCWi9jHHz+fCYYGwXHyI6T2/fDjIwQloqJdSYTywa51MOuabtv2MFJz2fuzRYdc06dmg/S
Lj6yAFvmRGfuGzaqBA/eUz9wQMlcIw4ra2gvSVfePHvQbpwf8AglA5LPnLUnI9aOXc1bAJ7Kmzsb
cm8PHlRFb/jBQcM4kCezTih48X6aDAjUE3matpjLbYBFFONybru0KWO63Zpx1GwqYnWE0NrXBJF8
zR78o7DN5GWWtCwmYrvU2W3nTn4Odf+oasPfTHY1XoBYHIfKcoDKxS9x0OgnyqXslaO0ecPdg6Yg
E3Dsdxj0fyGn/z/Iqe37hMf/M+T0UP5JP8r/Djn969/8E3Jq/wPHxYIlWgghYIpgJvwTc+r/QyfU
a9s0ajqgTJc/+i/MqW38w4NvAzvTcwzb/Y7Yd5X8JqB6//D4A/hOVgAzwvH8/wnm1Ar+nSuDXwUI
K98uwHn3TVH67zlbyYkrnRPKbxT9x7bcsdwA/Z+l4hYB3oPHrGNEXtLp2ZTSqTXRyKXw7ihD3As7
oz1msnc2u8dNQl3ECjafe8TntBMSd0LXfvSdoMUoN39h3FYb/ML31qXxiRP0R0NyNhwp0lzj4O5P
FdnbTSHQBDJRxWuY8fCHtJRSZo3meXIUh35676WTn/lM4+myKNAe42Pqm9C5UZqAe5ZsSEV1Dgo2
HYkazoxreahT+LAqfP1Cxtjkfl/m66bJfmGm5SzCWRUvVbQqI8DvdS8ftRaFOoBl6KWDu4mEA9qV
sxdqu88mTHLaZ0ZSjvez4nocKoGzoW6LU0NzFH8FmTsed4RPEHto5rpAzmnb6shKtfwD2+JHVoBD
FzQ+53P9NbwFuhFCKi6w7WfUN9kYzUxSu0EmqBPQAIq7WHlWUWzzFE8YuAbD2Y+tsS2CkQZAZ4F+
1+KgDx+JDD5pp181pncWBfWPpXHT48LcNfRyzvbYvDqUktR1vqc1KLlEBuZMG34f3QR4QdPkQTB3
UfRu/4rtpL8ltkvxU+42+yrWn7QnkXBpTDu7XFsCuuRidfUT/BlmydIumvR7I7+wVQamGb+Nk48g
PyLm43D/jfLjHUdXrq1m0YKDdL7aQhJt9B5VCq9cCdu9NcU9z/gPEhzZYB0dt93sxQ/UDxFj6LVH
cpcG2Zb8j7v4ZwdWLzD8gmadaWO8Sz3qEgbu5YkBczphvFllTdRt4EPcOz+t1oWbsY2pi99RFRTH
DJXEZZZcGeNobjqPdjG2ky9pyaa0bK17ktDwKFmZhamKyxMhagTsZt52r9XEat0s1GNvQf8l6dMd
Is/oNqZbn42J8ENHRbVmQVGauu/VyXhS9GBcS6RVRlIFzE93n8a8qt+WDi4ipH5BVrnm7BNGupav
Bhwy67KHNjwn9XoGQbjxFzNtJcd9r6WveV09dXON2IDADuOkC7XC6zgQO+7eXXQYZtcmJEkNuYVk
HA4bmsjtIszAnrkOEpM9PcuBDOVi4JpjUx0yPIe+1HTcXhqO6ZHwXNXcPH8Bj5cY9CRq9dr0PFYc
eeggraw58o+bURfJOdW7JUz0Jqn4WGtM6V4gf5rZcCMxGq3oWqVfoK8fNT92MDzcPYonr4YZ9Cw3
SdI4A4ejwfvM45TEuRg20UyeCiIDlQ59/ItBJcyJDu2CWfzWcrQdS1O7cmr3Jq/31pRYGDU4W5ZD
cl5nyiNXmnNsJedoaJiAMozhyiaztxz7HOk+qBJfU0UInCIIqI8jKlWPj3pu+nd27CcyU8m+6Njm
+/Pvkq3bJpXuJaYKnp1OzagU93fpyM9cB+Womb29LlKcCc6yHfeIu/SYFSgmsh+bi8XTZfdM/EOJ
YYt8ERz/s2mC6TD0TRmra98M8abMHQgg856aQNj51Uy5ZM0FyHZif2v4rLDwlFHnk1CMWy9VUfJo
6Lq9qikZIi9Hxyx2AIN3x2FiVZTFdbrSYrjscKLuSemh3vgsfGH0T9KxLnbBpT0NLI22wWQzGNaj
Xns/nAgPeSzEadTeKBtOUQnzN82GpuqkyUATtMK/n7Hjd3D/9JaKKRB1MV/WGMmQ8W6JWz0nevCe
jJMDTZiA1mwOLH/b5oNsynVIWR4NefUK9M4DPYYrLkGdasf0EzP0eA8CiJb27D8LOjpCW+v9p4qi
FmKv486q4gdKhh6nVJCzd/VqiyAwHgOu43Q2NpucNN5KktYK/K/YSOmKNeVL3Qu06PTT7yEvkzlY
1SPW0EybmJRs+T7T9NfN7ntQZxe2fY/apD/2evMHhYaP4yD60Bt96ii55aVKksKfbrhOQt/Q62Nc
T/Ha1Oph6/sTNlm5i2c9DzPT2mCoHTGz3KThvVA9N198o1OruU60ndX8KHWbHJKhnUmXaGFezR8T
yezdbCSf1lxN9P994XtzD0VwKMkjbnwkPSa9bZkZ8u5ZBQInNivOfo+0lEjM+dFWTtLkWcjwr87l
EubB7JKOzi0LCLYST8GbXxQkuVu/2xL/t2LG/WnynuKRkldN128ubgdrcsQmL6i90qRG1Zw+N+fO
nz8iqtGOeZ2/up4+XoPaOcSkXcCSTfWjmDAc536xgzOUh2hTaz+NnUvblPfRTNy16FivyQCRpGy1
AhNG/VkHpX5uc+Q+KzWxHbjyA/t0e1QOjQvCzC5NxJY88k25c6Qs4BrE66yPOgzMlqKKIKgw146/
Zsu56lmjvVpuC8Mh+DV4uNL7xnd2XmbW7PrsJdVaPmiOu9QUVsc0mP/kg/yVKWnvOhukVkOlwomL
0jGj5CAyRXIqfedJZXjftEivWcBxq4BkQX6zb571nBFHE+6wpWpmWxspu77Ea6ArzawKckoo++Kh
FtwLNdW5oVktTjTjmaILc00weNj09ZRdWhzImau5h6kVS7yXzuMavOp6znpBwP2LXXO982v3gu0L
pyhRGGWw0YP5sspZOlybPcK+2qMGj+uydpm+LA6oGWPiCnpBsi5wXpUaJY+GeicjvDj9WASncX5x
wCwI5qeT8vQHKoG+Gz/saz8U6uAN5kfU4PRzPeldCOpSHolFYYcbm3okmwVw7EznRowp2VaCpw7/
J9lz1QQ1FWftn8mTVVgZsODs5mdfW8M+77iNxCDYt31wVOh5T5BSQCjaj76xuK418ZbQyIbrjFyK
KuowGUobD8zENbuecGRp86+UdQgiUXltK8fl7r7sAlP71ewNMzRJh6+QlYL2tX6A6rerfOGu0j7h
Jl8bduj3FJ1kA7pPHM0rvZp/J2Nmso/EWEs/yynD9AQjjXbZoi6PIxL0rlbA9sRs/AAa0THEtVzY
8niki60wVwoXcZBigumjZh0ZXNcMimsqaILIYPqtmGg2rtj3cosgJemkI6ReOikl26NYYwbhqPjK
/lyneePCovoJk4V2sNKeOKihWLuMZIC6E7yB+YhVjXLsediIiWagQL3OXOgnGq+wmLInKfwQtgbR
BS0zw7bKtBD2ULL2JhzQbWPiicE4Luprbus/8fZXR8WUv3LIW60z203VKVr4OZOmH3OvfDI9rH9T
6WN9ttq+Onoqqo6BqVOUV9dlt51E8kdoRnV0i7ZaT3LhoifPKfWaZLVbdiIxvDF0ybba4kKgcYXW
1qO7PDiV2x9DTW//6/ffX2TGNghpPlpjIDBb2359hF5UH/m32Tb2+P/F8k+RnmNPBXkH8gTff1ym
PbE4qd+cXJBebaTNv1seuKE0f/3qP35tGkzkqzxF4Vz+Mv4a4hQCvpjuM7j89cX/55ff382dZEFY
SCPi/H//g//+A/QM75vEBwLzL3/yL7/8+6eMXaoOWEAXaOb//PE1zdTA3lQsSr5/mL//9t9/5z/+
LxoxfnKcTaxsffFTNa6x/fvfg4hy9W1Oy/hKWFqw+etHqlrss6wt8UnYOa+zwxmqr6y98/3St2yY
METwB+T0quP3r7qiEZs44vb19x+0mAbX3vKuKmy8cQYo8vXSzV2sEjY9vKzmVB2/H6KMRSLD+84o
eJGXS9u/PHx/LbCmZBOXuYmBKJt3vSz2JuVhfwULMd/0K4yrPTO5WdChXFIbUYjixVxexETwjuyX
+F8gJnGEpi/++tW/fc22/b1OfuP/sHdeu5FrW5b9lUa/s0BvXmmC4SMUIf9CSEqJ3nt+fQ3q1r1Z
dYFGo98bOMgjKVOKELm5zVpzjunPBvuUA6qIwletAvVExo5PI3yvG0IG+PqsyFpa8zoNp90Ishqv
ATMW0CBgG8zKv6/z9495fUUiwf/rZX//otQtAswWzQ+kvNgL5VDsw2UQNsFIJIip0CD919eHAXjT
XMrUgoN83xsVJ+yc1/z9Jmq1t0gqKHFBpyQHm0BPIBjrj1OM3lXkodn+vmEUT//11v/tUxmQ0Qao
hyQvR82Kq/36DsC+x9TeWzpKctLsfz8yeUT/8WlUIewwoyR2dbRZ+4bFbd+oVb3//fQfX2O4ueSC
+unuOm+WPUkq9jVpGGQd9JnNi2jZPgVd5CG3xhs36bGwjdPLtKeTsZs3oGZczR9mrwX00TuJtrku
+5dx4xP8ZOs2GUE0YWfigQNPWnbBHartPqdF7vjBvfG0B3rpmyM2MwfjtgOl1F/2ravbjfe2vtiR
yRhh4DVt3JfEdI6Tk+5eMAm8mMIGC8cXX+hdXjCzgzvC2KX8I+WekN6ZUPz8+ELBD+EyGxtiRyIg
TPt4x673gfcm+Sz5Dz4/m7H9Q8qfXbvSfkFrgLxqRKaE8BAf0T1fkEpwLWbUdJRTX+P6pBYXLsuS
++1yJQOLyzOnIiSGnaW9IkWf3qcZoBUVvbjbRvK+RhVK23LeiMKmXbsNnkVE2XLVjV0QerTgRVln
U3PmtYNTRg86Y2c+XscNt0QKvFFx6uSYpduB6LCfwnSoUVAflyJHpLc+vvA+0mNP0rtlq7iZZqK2
7HGjswjs0NphUGpsGvO9hVYQ+4XDp5a6qdZwcBqBVASQZXnqJSp8cTxYM1ofisQkgTm6dQL91X+h
s5bBZI0cf7fS+xod3DNBOdVIQJjbpPexwxoEFrbdo5gyijOb/fXFprOUudyF8nXBPINQho49gtqW
3p0b7/TQnangZK54WVjHTn0IUmDHsLBX+d3s6TXzU2ev/ri7eal3JriL4MoK5fE/fMAeSA7TkR/S
DBmeG2Tu0vnp80xK1rNyQeaPlhL0gq3eihMiquEU7UnQtPeYrsdHTpTEZYzmp/glEvrDtTb96FO8
otzmgg3fK5finauTz8/BbZVSW5jcoo/eWzbR4wD5y5k/t+2juPHQ/7RH0gibU0egXo4m2YWEnjvK
LXWyzyI/JaO+ydPnFX5BOFxan8Rbb1su7kvb+gm+2Byin2cOPFenSD5054KGy1HY/eCrJezhbdhN
2UMnb41NmZP7mmKJdAxnYkRjrXHroPNyRaEqTwd2r/xMPwrv3C6PyQdDoNcw3ho7VVpccIr34Zz/
QSrRPEsJHUA/V5wK26llJ8/oqayW+1M9Srkf1g9t8ca3d40dyuv1UPHt2CFENwYjZ+ocH/Y7GULV
fGE8cst652XZi18+f9m/Uht5l5LtgE2RwwmSAY+BlC3b4seio+Ms7U2qnLy48NrJzIB0sx9uf0Uw
D88NIWXSg1qdGFxh5EbG+pJEES7mvVhO0TO/HD+SByLixhrtrZs9/G2MqVRxZoxnnMWgZqnosnqY
BBxNNu14UIUNk8Es/9DTs7v+g5GMIUiWXEs4RuGJQZkZ7iqEwAiBsBpZSgVZocWCsV6lghh086mu
Hq3qq1f+cNrGmVg3u7LZ0aJEWofjn58YJ0eh+WwDFh+oIOYdtW4uHwf28kOGXl7ypXHeSv2HElwH
hR0fEsT6IZ1rh6miLt5EEeVVeZWrk3lfJDSjki1wQ0ZC0Xm8pQLOXLIbOHpHks+PiMo/L9iAyue2
9RBMMTHy6FH60+yGRxIXkc1t7xWH1EmgMva8SRuCwa+A9C7cYLnZclkH54ME0ktnn+PopvnzFw8w
LUNmJ54SZoU1xp4iK9qACzygD+VB8St7JtOGcXJccGf6fMTdMHxcXt46dTPFvjGSeA1f2vdfTKuI
y7nNfNOyL340PvF4K8fimbLSjKjcMQGKESVtfRBSKd+FbzgNDB7uGq7hL3GDyc9um62asgU/zxv1
rl8wff7OTHHvK9QHck/ZMwZ5J9N+fu1smKiMQZejR+cv6mtPcFfoBRccGPTvHpk44yM3rrAHrpbR
P/EWVP6xhiPMI+bj1Zw28ybD6vvF5MNMCtSP3wvoVLoLttIe5zwLB/jYwYudap00i2fmyt7lLN/b
FPWSiEULywV9saN+MVMWUga98KQyjn6E95K1XdgMe24W40i+6JKrhl6+Q2XA9+fJ+5t6F07fU+CJ
X1w6sK41h0SXB4mncf3xyQuFE2ZdLQbkwYPv8LfM1L8vr+S+YDjlERDwh/HucfWFJ+MBq9SraSM5
e2D14z4aPhco+hi/+MDHrEo0IsxKEInoSG0SJDes6yI3el0IVZfJQdoLINu4U4wNpbhWMiPykhgu
a9nysHBHGVq8V8BJTn7kHM9wQM7A7VC4XOwk0936Kzvi1wcjj9XCcNC67usjy5d54S5ZDzz0Cwtx
u1mc9Gg85Pw8lgP/xXjn1HUk9s+JsKBlLnOC4osX4SQ8SXtuEv+9JM+T88VF0O+Tw33hMmknrjgf
8vvzazH4WUGH/fqcaofKo8cLKP2B1UUD5lQ+Z8/yndtYHlmdg7tx6jxGtMIU5VtEaa8Tk3Fi8dMe
eMryIz82+cDwKHP/HIKkofHzigvaCdfEyMibHgmuZXfC71nxncyUlFU3TKLt6xvfzBYlZ0hb+YGZ
MtwVyzaGhYWzyMmemQWlPU8e7ZEjvxlzwCtru3Z647cAOAS2MSbaYL2yeJ68VtjwUsb7W9MeY9bT
d/6gwDk7zKfhI8OeJn7oGQ+9wICuPO4LFj91E30UGlwShnPnqS6TJIOVFg9vwPC5wnnjKg9M/3zX
tA5SnZwZaHU/vC3Wfl6Ck/ey7ZttFVzbLx7rAHsdU/ayY8We8d92Hi9tnQbMSTs2UcKR75z17WTe
11Gqepnkywz0oyL6QQ2C5jyxV1A34zX7ofSOhncMb0AqFn9epjvlAtzdev/Estkxp9bvpLfbmjZe
uQTlMb4ms9OOPnnL+Q7aQ+gVh6DfrSV8Rn1nkWrNnbThLuYGXtr+JNwMan9bhMCOJu1J7ThS6xgo
jcCF5N81/UYd9EMWwSBQOLHvOmNDD6sWnaq9AnHp9MeKbkEmmx6WZu30Yd45k6MPsZkapnWSk9GC
OON0Do2n61y/FrmPyT9+R2a2iBz+nRDxTgqxKsYr33V4m5fjevElmK3s0DbxeH/JcgqJG3ZNlceq
SmqQfEc9pucXpijyMezxa9pLLEHxeuZfNWbJG6vpyI8Z8XOrRDE3LGpT7QWbEsNC+awhC91X3ET6
H5IfBJuiOKPdUod1GJjlqWrWUrDzFLYSPMgzdoN5vrIxF0dfLk/0pSs2xOoB6anilUz+bFy5P7fw
pJUkr8Bg+jY52j+zshpP+IYYpHHoKTynoUunhy3NOsBgVNu8+P2LMctqzjabsZtvJ8sdrw1MoDdc
qMic8JRIop/BW3md+524w+/PZN5vcShOKj1/uygOkXnu+PQB34NEi320UWLqiuf7PpMcuZ+k7TQb
Rlr5ynzFCJhEh7xbKFm9dcrZDWFgrk5q7Fpe6pcj9r7faWUmhdSR5B09QA4YbFYmR/xjroHIniA+
jsOBN8yBg7HlR5gQOe6wvLJ1s2UMcY9F4lBmZI/OioFrUsKRgdgfyZUXsQ8eWaAcPJ4ztCkXzd3X
1P7kKOKEB5p5hcbF7NAKPUrvtctDafiYNbHWR82hs1OTnTETsrpfwzsCiurAWq41BeguULfGp9VI
nPejt1rWveQDVSJEpSy27iiqte459fnGkBPqJs5vC6Ynari7/L0qd5OxV4FANF5Evlrn5EjcD0t6
iR9IFnNgXDC4tuxrG48B2DUZZ6cj6e+CcmrfIOsxrllI2bR2N31LhyLTHSDHol2dTbv94pEjCJCH
ODFsmsk5vm874Xmkq8A+znJhUFHommzrhfLSTPk9JLnVrr+6H5YpA7yYB5tGIFjY5uZGqKBToK4Y
f7e4c/MTgeqKS2+zxWbtLPk7vdx6T2OFZkm0EakXsnXJBYwJtjh4KrBzfMqeTgdspDqr72YBtKQt
ONh+jPxsgrF7q5EiWi4p9NzNof9jWpF9rQU/Ujc54GS+EF070Sn655HGtrZPhFfs5gAFJ+Uk1Ae+
MnPwfi5HWzsjmgoUV2XmB3QxvU6a7MgEfLhi77XWN/HF9vzWaw7suKTcm/wNzSKokaDxiMbuH7ro
Yokf9M/5VSDgVMU2ZPOsw+PwdHEDifzxZjntJjr/bkxkDm12+G6deXCMm6X5+Xf4NF9Z8CyQNPFB
FQ8JhVxotmm4HagDsOrmcKZ6+OEK2xBfcOY/ITX5G3SZ9FCwDNrFi9CDILCDxwBFIUVBPI0Kylo9
24uJUdPuH+ntPGi3ljqw6ibkunc8SR2BcvU79GxqxAPeHCyYTh657O6F1kaLrt2CBz23lT+4KfPn
4F0VmDJw3Zh2cg9PlHO1m4Wgq/ok43codlWN98IR73CBlMFlGpPegWHcuhprUmeCMPKGbZJAWXnn
NqvDDoKXfAww/t2nPfMPQ8Gw+Unc6wzprkEOK5bbxm4OqAlj7RqOj0v2qg5eGc1+FL2twdkUcAla
sXMVE5qOxuAotQ7RBl+L4vYPxdv4Xmec5F1WYGbJAwhTNz7O7kyI9R5obmbLBUgBu/nk/9Elu8hP
3ZW+CynRhHJRe9aHizWcUTkEqquOzsR8kXjCCbB53HmEtEnoDD6YMVrgR6KtA1iiIts6hey1jnas
dlix9ly7kVS24J1A5KN2jJjdvO4YSsyEgwuHJfww/VO4XR5TLx05WkaFF3JFhl1rAGV5R6zg1rUX
G/ttUrFX5rjnLNFHK5hXWH50tnaqU75bG2nDnMli7tXPIXLuk/5EjcWTqQSLJ1XjhLGXGbUvxGsE
GN9WqAgaWwLfNyKwRY5X2whXKu4pAKqIoU5xSi0/PYRs6K2LcDjM+Y6uhf4QHjC/Psn9tk5cjGuJ
C08uujCbqm/gJw4aXONtnnrKlgiim0XsYXSMmM4gI9rCQbtILgVuZgXCvbYTPBNamx+Y06D7AUl7
LXYFvR43eKuR+lMA8Euc5/vKV4/9TqLIfL0HZ82NjsZFoKJgG5fSKw/ibE/3GBODF7ELlY/5z8Tx
7lJDdHyMvWyjj1jyXvW38L1/6kRXjPaJWz+pXPEt77h1kuUoIj/oMCnYLKsv0g2iY3ma03MpH0rT
a9o7NxruCbOHnTtJAadwQydrFEDTILxgs+WXp7H+nRNLx2LOP1edLe8Mr31NXphFxTcaYqEPHBqv
CpHlSNRKFdmFXQ9eX0MXftRjl6dYutXqlWAfCUSfujOlH3ZdZrNljyA2O+yNBbvuPCeZqFFE+42j
E7tDdggCQnT2ZiUaj2aClxq+rv/HI8gVz3iaj6YHa85DAt3uQNqlzJmHCEcPZRXeC85cHfAwRAnd
wTR8HF8NFAfsac2X/AjOSzOdPp795gVJQhl6Kh4J0SZHSjjQu+JURQeHzpqJDsieicR5UE13PsmW
A+WjRLMN36nwpm5X9FucoI3hjxJPa/LEdpMD+vyaAlSZPbb6EHOs6yI9UOAXd8V6ZEc44kEG5pzG
+k8xQzjNmw9GAWAytr05XmxvTt4Lmwei87A2bcc/dPo4NSFRNmiT2OFTNnD2BNj9YmHOsi07fu6N
TVhs1VNpB2/r7B0+dXSCbGVDXvtP/NJ/IlEuqb670pdG8cS1tgCkAgLn553YHtP5vf3JKmjR8IeY
x60TpuG8dngufohyZY5DTMCO4yjVLl1w+k1ySzibLVNFiTyCzXZ0lZADUT5A8MMOgVkeAUcluMlr
dY9Sh1Aa+hZbc8cm/77U+9bJbyB8pGQTVB/lQxPZBnzm9IDcidqQdY4uAFakYpu9AMmAM2vCpjPs
4E9SSF4K57JH3KsBhYvconenffzW4230Q2U9vUTPg+SDCsAjmNwEVEscn636rXqmovrVIRT2kIXn
6hXwdKierXIvQZSfKrpKy5apIwX4DhEWjuxuPEsv5lsv2H7tc7w/8kgqm+HevehvEbMoHfCV5+2w
KhEFGiZXnOROpvkoA/pvrgCnwJ8cfe+3pnFN1aNym9hPPOGLlodT+iFz7g29hSFS2tKGfD4naDx6
BCXd5Jfqs/osv6yTtm842VPXuKAOQByg1PeMBxpc2WBPHluV78Ra6yNjfLXOyoHREW/x3Zm+dpkq
AAlOvO/2ovQDwukzfqpeKm/dlV2Cx0LZht0lrO0AaNuUEtjyXbcqT8s6GbAkZTEpBE9m3NnfWB5B
f23DA6UBtKOGJ3gqk5vNDoAJeBv7w2dnLzYafUzH24ge2wED8XZCeuCs13HLTBI+sL09Wee6th/x
Zp9T4xUmvbkRVXcpSAPwhvvNOofvdKkikj/FN/FOie35g/6Pvs62z9ELW6iEu8zLGiUzHTZ9C5M3
yhN4SvbwYpwxQ1IWvyjM5KltUfu0AQVwjvfzk/Yy/YFeUb4rt/IJ0g4Rgi/xfnpkJH7XyXUoaurZ
z2q4N26PeEFi+6t24ifJNs4BYgZsd+d0L5x7VmSGQnDNiHFwSYaxIYuH7zkKRfuSRttB9mTxFaOF
o+/ZnFHdSOWHbgy2KQAB65Gc82MnhNdw7f/8/jFI9FR+P1J6GkN/v9bMbChFw9qEI2gusYMBRnRQ
vp97wcA/TfxdPtIN+v2aVceHCg2Pn67trAiXJG3RVdElY9hiGRhnYrr++Tf5+tHfT9VwQPMgPnZi
kTv/+K7fH/D7zzo14afMqRahssT6/G/fm8qNtAvHfSzS4OkEWMm/f4Trp79fC6qRvXpkah8WWiFP
51xsQK//+0//7Tt//0Ir6Rn9/SdlA/U1S9u7ppmI/prIo0G7DWq6Rr9/hPX6Gr8fIrBGm/j7IbFt
reQZYlH47RQd/v7z4V9v8+/XoJPinfz7+e+/ybHkbllzNv/29b+f/uOjKI9E5/c7/v5NqmJMr1vW
qL9/Aa6RF/n9vBzZoElVZbm/3/LfXv7310YJCulQmHm+2pCdJA93XhELjSKKKthazI2LeTNUFpW9
Oif+BuiEZkQbOvqiLyv1CScP9biEItaiPMKaYWM63lvJ2vYgH3CNqTuM8ZrbI5todM3pOtZ4PTJv
cSh8milceFWGjNn5c4F+Egtb2ggWelrlJVIasoZoXWACQSiiUgiaBWyuaHgLR7SwiMSJ6Q+5JFE6
HtTNQMi62CAnSAPD2ioa8tgofYG2MDn4l3bd3KC9Ex+rX41POkz8yOmJvE2mwzK5j+NyyAP2aXiY
imF2E2krJxaGYTaZdXoFLxWGbFgodxC34mqmBSBvYs+YYODDbLyxGrwyEcDQNscgBKJJIQdn+RBN
dW/0oNi1RNirefNUxcKHqC8PBdTrIPwcB4WeENFCaAN0S74szZp2lGL4F0pN9vS+Oxm9RCUUgHEQ
GO8TMlGHJKQrErPQKRtAAiEcU5GjAF1YlhPNegtDRHqVSmUHnwZsm+w8BsY3uTAy+H75DwqSkxga
r2GKdFXuF8zDX5K0D8fsqxjxUGKXYDcQwZzK+5+oMD9pJxeHXlQGvxSXyI/ieFMJoCyQJGoa5+pO
Rp7bFS8GGQBSJ2FWGPc5nb08p9+yBMcplm9QjK7zvIZCN6iiCvzkdIaaAjFWt8k7kIMj9MOceR9H
CBddfuotfzAfdXXBxGfIHhlnvqSbh5DiZ6e9c5k+W8R+kpVdJDn5VNl2ZRO290UKgR7BFaD8kXPN
lET6rpL+sw1x4AKUYdvHYk8QNYhrSnPGsTOkxhYaLTqQUEOWq6TyZXp2Vq1Ao50e6rBSvxYi7ZpA
u+Xd/EokKAVRC2rioGToi4pvKYQ3GvXCYQQ1jWuh2Ka1AdeDepjWc7hS1341O8wkEeZdVCd/cKaq
siG6YT4+VSbL7Nxp2BoHwliGNDlO6IBcuL5uKzRgwcWsOset+LZU5PnUsim4g8LBMpefpx6PfJsv
76m+MKXIEhqZtoHJPwkumsA3Dv10oUIHxxgYpCbZWIr6zUjyJKl7DkbzowMBGNCdXgyUGgtIpmka
DkMWe7A6UOwOeehKIslA4d2IQOtLCoJW0tdOyijfpucmp7KTWTDz8T17ldyRiBGrTwqBjniN5I/6
S4TFWKf5sAPraQ9TPbDazgdZk4LNCMbHteaZVQxyJKZC8Ic1aPJI20uRcF7EYIOyNzgjej1YSfct
jZbsBpwiskp/QkXeIMBEdTvX4WkZtA+9QMYwlWyo6YwtOfkRQgP/0JjLP8mce0B1emh/pemkyxnR
80WqibyTmtnaqGHwA3InOY79qyYxzdUixKFM1z1JocsdwZFAhU5yQ5b/NEbgdPh5yI0xH8DDstso
2JkPP2q73FE5g/OCoGIHQQybtEwOut6+YF8SuVljZ6P8ox5j0fXIzDr1qucMppnfacu5EoTniGeT
q6u9xriANpJAaSYWd2Y407PUY6cnjHQepZeBaHeW2i70RYGjcxxpmBJmhTrRDG6nHXdKq5/IRj7o
sdxytBHPhNewZR3Da/k9NNUfwIw8tjQic9jXi+jWamw4kRE6Bv4cmA2tJw/EqhiavO4Nab0Ec7y3
zP69XOiCagL1T6D+4bbJYIsgk7zCUXrXqvapLkYMzdN5aeQtHkZ36hO6p4L4EppUv1LrMRjra74s
vlBVV1BeFEEKFgaAWKId5PGPOt2BEJMZpuiYIsroKqvkzyl6RmleTKFvSzpELwtJsDag5NKh2gCj
cMQh+xJK3MAw339UnTpXndW7kPzYlMkbcFD0aZJAs0MSPB0gDOxn5u+sLkssayoiRCRwRndv+/in
i+X5GvYJp2VN2QQq2FAk1TyBS1pucnOAGpzxt0FQvE5hPzptV1yUq0JJRACFHubfWi7Lzh8d39Om
jt6y7pP8ZB51UR7tchbJicwXD4H+Xs4fhKA5h1Pdnsl9Aw0vRLSWy5kjTtBsgzGjbdPBAY76T01W
QNLKa89rLdqBzxjyDBxEWQgsz+NTrC8t21TrgtxzTYWIOMumFO4RrsONzaq9MBmGL5Yq7eBUgHpN
6bzqqIaYaHrBBl2VgiYYElziP4LxRZzIK4tV+GllkEIHgzsVW9qLCPCBCNaCUdt3VESa9FFc5C+w
q17Z9ntCKaaQqm2lsXsC5O8YUoqSYNa1I8zfzdxxDI0ojXllnqA7CrJhV6jYH0fs48pe6I+GQoqv
ItJvwO2G5mTKtlKqBaeQ2qMF5wEP9/xlZZSpxJbaUZ5Tqx2o7KcmQIsycOH1WLxbGiZkQc/sdCQq
7lVxg0vVwuGkeqy31AJMSIjBwoQYT5MLP87WG9I7YkRiXttXX6QRbf+/lazogJ/936xksigSofh/
tpL531Bt4/9pJfvH9/zTSib+h4lXzFINUZawhCn/zUqm/YcuWmTyGvD0dANE2r+sZIr2v//XP61j
4n9gRFNR62mEb2mm/P/iHJMN+d/yblVSEvXVNybqBDTL2Jf+p3PMknEbBqWZbSExfZdJjSG8t5GS
/1josCdsEsjB06c4r48iMSvzmrdiMiz32SKd8L/YRpQNXmiyK8unlIP7mthiymK4HQU2z3lgeEFj
IXZfE17aUXpAn3km92+F8GCmrEzlp5mRbpMB+71w+BF1wTokyhBvsoj+dJmoQMjJlWlVKFNgrJrN
tKbONMTPKGsODerCyhvXbJoFq4nHIn3O5deR4d9pBC60SYLgptSuLEVIw1MNb5LSngRC2DfNmoPD
dw6A3xPoCETEkxjJyTmV/8CqoSlMnbhNt1jiCCBK5XNRqqgYSNzR1+wdaJ2bORE/1Cy6BhmY47Zl
L2HRoV1ze9I1wacqTfgOrROnOn0+qfDMeRyxh2sSzEcVCF0U3THaP9RBSZvU4hjexOaXRWyQvOYH
iWuSUNeyuRtqyjBaot3AvPF2q6d+zR9a0kO55hGpI9rjtdm5rFlFWaXmHgQy1bGYzV1Q5Q8CfGSV
iKOEqKNYU/w0D4GDLn5MFNK4ZiJFGelICps6/pNnjFw6jLWlJsGEOhLX6oog+9lcc5aA++/1nkYJ
8cGD16xpTKNI96imj9M3EVsTHbFEDoecjflkT7L5B8LeuSHeiQ0RveN9KcJCJvxJW7QvizCorChe
itBkPOh+2GtfqRGSiNRVl5lfK1iaq0GsVEC8FEYEJ+7owetr8hQpog1FWR2CYv+wCDOBOrl5GzsV
ObgIOLL0FfUod/2fCoA8hDyS3JMjUXQEyRB7pbcKKD+CsPKWQCyBGgPRM3YwNz5Hxu+O6CzTiFSG
QnpjofpDQhWOidgbarT0CrFbJfFbXUGdd5qA/YKiDQ+jNeMsIa2rW3O7zKHdDWuSl06kl7ZGL4kz
ervvuSepZcJy4xGGa0uhyskw4KpnKWlDhsS5sVKr3UxGl816earMkupLT1E+L8BFtZpu2WY535Io
yfHyBdGpF5Odms79PQOw0qX1loklfyDWu5On7tDF0+M0AAkT6KorLTC2mdxEBGfB69KBsDJnSrQT
kRI10jkzEdSDKU+nYVCIoRCQsCUtXW4D/DMWFArgMWFSJnI2UegDOn/CviYw2m/73vLEnuE7B+1j
a/bRLorqmaLi+C45cxAWXorRw0kouRk4jk5tKr4XQmjtYC4+JRNbjdjQISHBWBqX5ZgIyHkwzGGv
0DkeDctbNKDOiobmWHTqvGkDjr4CBZlOVS9lCm7fGEdqVVO/ZYsqeFheo01vtA+DGYtb6Y8wEzzb
paHmSvJE7GXMhr2kg23NqX4ouvWXrqarWSTjRpoHJE9xvQ3xom4FnQpgFlmUpSWBfl+LLjEaQ0dN
61XRpiyPYK4YRtFnDFYePmZ9n2YzvegiNU4yb/aNoVW48AdcqRP5NQnUyLHTBLaBQb3RjddUsKSz
VhFMA40Tpot2bLTwq+1SUgpL+RnoNa3YkQsb9ZT86pCKG0+F5SgqRykTHP4mV2rslyV6lKEeadFx
9p3k6i3rDQ0/ltofMiiKzXoMmr7UJY8fNaqUi0S6vD7S3Z8k6kC4UmuPvfUa/mEcR6FRbH0R+H1C
9qFCehCMw1BX+SZfoNI2jVdLeGqqwTol3WDw3evRYKVAjqLqwGIFOpXqzwT2GG7ORDOsBMlWZlfW
Rc2tDKl2gT/3xAoBnTXqGakexqGtySuAx1xf2Lps27B4ApIcbAC1+Gyby0M5tzs1it9ZQJG0LsEt
RrQsS8b0IIJfixaFcrSOImFUW9ojC8ERwlLkz10BpFCcTgkRhBfJXAVPVvCV4yfzRFodRARFMHA+
hQRy/YAt09PxIjr4D5/kNnnOG0HZtEV8gM0A3zwG8myJY+Zh/b2YDANZp605wgSyFE3actSb2bCt
3T3KKBt57gGQhwTRBEG3EWoRxVP0JpiyfJ2JLIpmUd2QiYpm1DKpubfTW4Qp5ywZ4fMwd/vRwgCB
C4pNX1MA/ZeFm7bQWW5C8SJZ9S0aEX5Zeju+qnKLHbcxbkOpFfsJMb0vRQGqLmOMXIkzAkeneHkq
BfFq1vl0IGyRPIepzv3KWtwyWSJwScP0GlUSJkNoSRQ84/1cXYtyyTwAeRJJRkF70OFVtCvsOl0g
sAJRai9RuZMDNs8gYiy/IEI0S7SPHhsivQWcPErXvGkEqKyEC5HTHLeumMdjH7ZAHzBRymG1eJ0G
zKrVyk+WGf1lMdSnWX7MumE6UDssvEK27kOBbEA2m5d0yb4GBW4EoRG0P1Nru5gLLTzXAhKN9YZj
ZyMaf1psE/SW9Nckktf9cnIeyXPaj3u9WwY/UjgKzKqQHkNsXGU1L4eq95RRGG7FsCIQM+tiIq13
FWtKfEsCU2eyDuNpT88QrBDP1LSHKxUzTzRzzgGPBT5aeBR5lgFBdG+JYaQbtRYLH/xxB6Z/Xt2b
BDcSewjthCBOL1wisP0pUse+IqxBqwrLzfUG2hdxraxWuzkBbDw1o6+Xgh8woHbNwvI3CFl81rNs
Ww/Nrl5WGi8riWwa+mGKAzYmb78QVezJb6KV9Wd5/WMW6w+TsiLVCQ5GFaColFhNntcKWrmjqw0i
zUaQHHE9+M/A5HEp5VwZS+Y0XeWZn0nJeyoMzCF6uS5JGTBvs9edyjLo5aZRA3VD98ivZaIURdHn
d6DP0Dz30U/bvc9WV7qi1UJ7MerH0JCtW9IdLMqgSIho1JXlmuiIN91rUnoE45x120oP04ua+1Sy
4DMXIXu4SSHfml2IKIKuGoi+zudJ4MiJPV+tFqcxuuaQlsZHFELdk6L1HqcZeXPJPcbZH4QE3Kgy
9G45ZGgaIv5Mvcq+2QlZEExr+idJKCB+R+K+JBLr5SK/NHKBflTROlcRUFB0HY+KSmp5Q0Wow1YJ
CnmPxWX4kdUCq/p2aIvoVc0nCedqjF5hWNhelTok42AQ2HgNk8eWMtjGKltsORirTS9XYA+K9isx
lXCrVFq1lSFQg4/exiMd4F4bT9l4NiV9PsB1Nx/WIQOVSXuYhttYw3CtF1TCgk6Yik6SEod4IiEY
bGiWYp1qQsOaPGS3XtFpgrKxRaweniaDXb48BT7lxMzB9CqQmoExJDJXaVxRXJuC9r1J78To2msu
N+VlFWiAStG2AL8fTaV/TMnjwJFQQQuVajzPkTFtpYyutUYF2y6zzvIkBAgOxXiMvDrtl5YiDEOg
+gQbnB4mnfyFMeafQbQQPTXiCF7I8sXS3/OoM9ygkrOtkdcoL9rpNSyr45zLb9qaBtKNUeEkQ4o4
kAgRU6Q9R/YZ5UOcn44ZFCpOOFaBScz3kjldyv9k7zyWW1faLPsqFf+4EAFvBjWhNyIpUV4ThCy8
yUz4p+8FXdfxR1dH9bwnupSuzjkSCSY+s/faRQk6YPTe4Egg0imy7TSllwjZUmfgn3EkTXxQ7geq
Fq1I1yUovazs3t1K7bU4RMgzhietLr8Bz++EeKIF//AkSMWyZT1q7rPe/wj76jtuBnYKr0yULmMy
7qaOTuNJBg6Rie9d4uw12IdDxIbfCU6UpRdNt/dh6DI1aC7D0O9kzODUY4nZZNrJon5osZ/5VrFk
ibUZ437bJP5SaGqroSlstGbbuNOTMyhMRvA7dDjfRGYEK2OadrblXC0VioXveR9OO638qLkZVH3P
NwJd7+JNbaLnLtwHbrLNIiEQi5ob4a16DpW1kS3isRhq0RxvZTaEPzdzanPZGqd6VTviaf4ms84e
fSfYDWN1aNIebUJ44xdOsipt474y5FGZdrxIDKTCieAmawXHfHTvqtFnZuf9tE6wZvGAYhKq6oxo
AjKMdKDd1HmyENhKfFnfNxUgCnkXBUABRfHQRLcOCFnY4hhyUJrMQ1/7VlkWccj8g8JSO4P1xxAg
5eH/Ox1bntTOn4RNnjn/Lr30IjPUqfe4vbOUAi14L0fUAp1RbnotNtdESHsL8rpQPYI/0Hy02L0r
iaXU5zcIkstixm6v3DE5ekmyryqYsnFULsc62RH4vqLr2IOkZZqsMwWa7GDr4LafzORU2Kr5JGg7
8f15YBU8deSnNKXxOij10qP2RZQ1GOKdfcKjtmxVdvVCw2SAWm9GZ/jUgnE/+W9gOJ5D0CULQjjK
NrlCBH5T9nBmwrzAZQ/RFTXMEO9qVX0wIr3tTBOsGLUKugPfjdOF6Y335cD+gRwLACfmC9mYJ3e0
dljV90V3zyKAwDKM8BVBxaS8LfpZRGJ4a6fMH5wu38WXGjfhYgphPBfWSC4aOwWt3NOM5QhhYZam
FUPDpGZWDgZ4A1RfM4tbFXKl1JAQpF7TN3iOWKghuBQHh3LSq+C70eQd7cgIlrgjHTR52rWr5zek
eStak8RmVCUcEW2VYRSYzdzs8kV0hQ7Gk9EM94U/PvhTceOp5OBm7SZtTPynZEmXzUwau+hER0vT
Y8dcaTvGhGfhoSygA3MT3HOac8NU4LlDrUQ+9CLuHRTRtnUoFJKITL9D1eOByll5OGRTx766Wvui
MiJLWCh3nfrWLaS0WnkKGGin03DmN72xuUvPfmDdwOvpWWdt9M+OLb6z4UEaxa3QMd0pE7MhsiO1
lbDcqO8WYIm+6oiQAMu4DdzoUfPUPvHSVVAEh6rlSuvwVeBdTouQZ4B7al4Ut3LwdxEYWWyZ4G3s
8bWL098jsyRbTeXqVWn61fXjd71BoFDsiLP/JNxnrbvWfUHG5NhXHzrc+1FrV7JTD2TvxVl+CYCu
616IsZxOqyj2vp3cVSWmDREDn1M/hoP+rw3fGKEG/vDmNWjLOOCmzF2D53iQufvVxEQcTab/2BX2
o26or6DRPkA0H0rEB1WoIwMMblICQNweRnux1VME5fPFEjnpa5XW741P8RbbZFhAKiziFwfJhSIm
zdIJte7s/cCexK5Itu165J99AKzD4W0/ForQB2RLxvhj9rzlPKE/lwOjqcyZK2DirTzjpWn8xyJz
UN0H54Fioqydl94SK840BErduc0sDI4oV9L3ktckDLL7torXhIPejHaFvCUot602LDQAQIXT3nNg
RLN7fKXVA+4o7KTucOtmsOiLeKsssdObcZvSU7C9W4B0vk/TeJ/axhaMywkkEsRwVLrt7QBCjsDH
GgWHx75W4UPiWNx5nUDEJhgfaOqo2W/emRnjxZ/3U8zFyElLegK5k6dEzKKhvEVo3MZfkkAJ0RFn
TGYaHbsND2Bw2MxxYObdzvAxGNttdhWcrgXxH0sH+sGoDV+g8p4o0tPtVLBzJMeH8Uh/N5aS0y3T
HiS3TdYb9WmU2CB1C5qA9zTVXNVjjZA40TdyjPeV4Z6b4K5OMUU5SIhVXb5CPN94iJRZ7t1Ots3u
A/37qF/7gHkTKvnElc/BUN0Ji1hgJy1pSm0UQzk7QxjvCAVhdKIbZhg30QxzcDCYwC6MkKfumy38
8jejcu+MbDmVxrlM8kvRoE7U9K3R9Jdy5sE5BQYbcscyWqNBYLV+tPvqsXRrSAvdTWuluHPQc6jy
JRinh7Qw7u168FlLnOoJ5UxPlgoKIhReRUpLVDkgN3FJzYWeCKdtRQdou7uGw8RNQ6yV1ZZJDtFZ
LP09kAzNS2xthwFe+GBfHQupvFe+xMVFYxud2txxafx0YmzHnuwUZLat9WLkLWWyDaI9ozRwN8Ih
oTeWL8RDPQD+kDZxiZB4Bu/E1PGMsZu3faWeGspzmag3341OFMBUWj0aMuLbO/fOkVgM57+r1Meb
mAFFObrDskm0O9NdFV71JaN2nVq/Fz5hWzsKJ14VcKC9Y3/rNLNR2P4o0zuUylplE67NYHzOjP6u
47fDFI4X+jggG/J18R1lqN9Gk1WMMz2DGiEtgYXRFFLidLeu6/G8aTVhQwP6yZiF3TDczK+XaKvX
zu2eArN5K1QOc8fBm5Zv24qYp/pq1lBfAVCb3I/lqRy/cjv6SVJ0ynr+DtQpwXxBcmFgtQR10gqz
ck9WISThuUYEejiflyicWJutXbulorfCS6R592Uf3hlmc/BTpO7pICYqrOq+kfdTCBl1NBa5RoCc
By/aHBR66ZKdTrIBoISpLYKE4rT9tClrJpOSJBa+EBEZu2GWMge5tFC7en0dlL2DxLO/T+03GLQX
OlcKptkV6I13+bT3gvIeyDnHVTe9yNlZ6FU15osIf1N50TX3FYhrthjAUYxW8QVl6TC035FAxie7
p7xz7ZWVa+xdx3zbWyjxBoORqWiJHddSyJyhj4PBJzlP0tWTLIurxjXP7awWbLrqtlLdqeJaPuQO
DXo2gDRNOv9gQ8vVigTFcN9R1VXjuhfuzpsYbFcE/VQp9ZHl+z85mBYMCOZOBRMaVtAsNxPnpwuv
jGh2tWFHGtw2Ntq/AIAQQB80jIIWfpPVEdprh/jWdoQiM5BxSgew8FddE3h0zo3PHkHdD5WJpciP
4rWjol3rYq1QcfRAR/AxoafZCJXii+yYlkfIqz0J5NPyodqbMcYEkhMfUje4DQ1hbnvbunV7+6Jk
hTTC0p5EkDu8jNHDpEHEDsun0MF45zSZQrzVQj9qhI3SOhu2OVnVuIYM6uYS6Sg7e8Mjw8E1JMv4
Xj0BpccVUTjPZhWSbFsOe8l9S9rui6Ox71O0emSVxYtQRggBxdXR9JZolbRBu4LVLiJtpIhwrUlF
P+WbSMFRaEDh94OtEIpnKBk3TNib8yKsPZSosdjLmQNb5Z/sF95lj59gWkJue5R1i9Er8Xfl7A8h
TUo3td/wAjpkkq0c9ybwkFa68/oGFCXfS/giQwMUgjGMsqjCHFcXvIOLdu8YFo4Dr7b3WW44y7QQ
eysXPkYOHSd8Nd4A6/F4NcAxBQpudZiGb05PeYooD76ykuSse/ScA5eSldnmonI7SPydB01siFB0
usXRqbL7vM2/027a1XmgNoHLjweglJuaexvL4afwfW53z7Dj6QCqCQ75o5baT1VM7lXiaGy9uZKl
ZCPS+KDURmM20FQ+chu/WQyRy3CjJLlPehvT/U0/gbE0Z7sWLWgAVrpDMQctEOtlPQxG9RSTkmLf
yong+hqDc+mvM4NL1ukA2amwf0VK8TXZW9cvdm4eCygzIc4jmzDZ/Jvge8InAAkaAc+gEyHjGsqn
ukdFrjnjvjXtY92ID25xJ70fh6Wh0+HaslcY5OWpMgibsT6xLZr27eTXH4WpVq2vYePsOJj8KCUd
Rl3pr3G5NDn65XlqWGOxCGK4yAbeDAK7eH5iVFyatUavlRDh6hP6WHiI3bWtHVkLwKmwATIsweZ+
YN9ga9q2H7wHIOavoUIDlICaq7O97Tq4+43HMHGZx2nGnlu2g6IoOfd+i5HIbHYm+fRhP3zRVrG1
aol9zcj+qXq2RKhCME2Ur0bQ7f1pBtAZ1z5NvvQepewo7qPU+jDleEqJVV6RcP2pD84u8/snK6Ep
8Txoi+pR77n7BBJlxLPV2fE+5M6rGlctbd7JTKOhozGwg2KzjpuIkSzWM9KjqViwTnFXTEPLJSRO
+/Ai/aDS+urIcskQZBF3w5n91rPLtBD17vAdx/IuYerX+1fWJ9gFw00QQ2jL7eY+GvIHs0BsQ1C1
nsZ3VZsfnSasb/pG3zNc7ugSsZ0wqi5hxDbLWnNBKg1sQVy5Zy79BZRoR/YuvO9h5SVQrwNkNJVr
nkSXv0fU90s7dO76rN8OHakdOtJC3dgPLqnebgbzrXnRdefSaLJdx0V+T05n5qZfY/kdoZVwSupG
u2GSjjXWK4yTFuD0sDSUe2jDhrE9SyMIuO/hcpXDO4mYw0KBmFoYCc9lp4EsNsJ7lQB28+p3Qho4
GfWJOgYwRTcN88V5inqsfcDxj7AvARvX9Td5OtDWiLOYzLNdxXdJ470GXfAYonOZnBylbZVg3+4p
RiSUIq24JTdALgrZPEXwCY2024rHqBjwIHdwMOJo1xicye1Qfeel2BsD0kDsvYnRsJC1Cf9sDPx/
AYwAjRgPpr3AskLdIwhq/kCMbf/Ho99PtfnTf/vav336b3/s90/88fclapuNFlunYk4rcu+TtDI2
+sRTKEWH7XnmwwQz6KVkTbACGnQt4cMs7Fki/IvG+X30z4f/wdcG9iYI3xiLeH2CqXfG3YwxpkYU
AYhey7I++GCd//jw+2ngeThPp0ept11zJHu0OpAiyV/gD160cuLCJBeyBkfxy7T55dLYAxzm9e/D
uvD+otVMjQGQGcN86Cccyv/Ac8gl/JObo6mQizUkxiwPmq1eg/BwWn7e3x/zj4fZTM75/bweMQn2
jCy8WnJlCUceBpKBD63R//nh92u/n/7+D8+POl73v/+3mh95OSoc7hf9DJmtdGaWfLEun+yha1hm
QstheYZi3ja5sek94oIsFgc2qeLw++ifD79fKzSh7YMWY1p3G2r9Vw7taI+dcBWHfnbjR4zjCFf4
mNjcnAnzGSkAQHujNStX9i6DDbcoGL7lOkecr5hVmf131vg9XSoffPoeKJTiWBvjuAoCEscnjkmE
uyGEMBzHWWaE+8gvL11SjwB7AEhIncN17M6ZxEHhOd4AQtR7HZya4BlugnTLi2pArtSN+aGjCSA7
qDpD+CZJQ3XoHCsyYiAQann2owMBsgbkuUHbj4C4p6uf9tnBtMPmGONH0kfxIdNY7LoyzOitF6nq
y7MSdYsDVwScqO6RLQOQB+mtK6fbe6ILsa3hp5lMwlq0jBezQtO6iVhaUpPiiox8TZ2rkXzBAoa9
nZv6Xuv1O6s31Llz5MmoEIxMkFdrkzgJ6vDFI1EWOXJd3A5lY50707LOYxPx7reGQ6i5l8mqf7wi
S9BfTu2ZbLJVUdonmSTuHI96mzSDv/cMK7zJYBISGLsKteHNgF6/9GvzW5lNcSor6veJ5UsbU7Lw
39QfQqYFI89qBk2giyUndaDe8VlTpceIdhZT8lO1pHB1Ep6bz2Qx7fRs3bi8Io4KKW/1htBOoGbn
2MNqqmsPbJaGkzMhNovrnHUKo7ZyMoZNZ0iC6BrTOxF94p2Yj+6jpLyakfAYY4nxxt3Bmv6xGA+Q
SqEWrkANXppTtGKK16xGbkqt7jinyiFRDb4MvQSDAPgcNf1mXIxn4kUXYxmMN8n847B8gn9iUt8Y
OjkUoee329+Yj6odmmVQF5JbUZCfs8584Yan75jTPVCBAEbgVWSlhMqEjQpGm/m74pJLKxM4sP/5
2h/f4xQeCattxbNznJJdWVv4iPviGc71V+tONxW02UWUVvekszNDk+eQ5KtUC5HgLpU2vLvC+tbb
9GEsQLQUI2oKcexs64GoXAxwtvFUWRlulKB+QxzI/GZiLCumaz917bHIseFqOs5PSkXD7W8qNjA7
6BhC5IfaSm4U6jvAwdhbsZIkliSlFHJronfOsvK6Z7syd13WKOzWJpiPEIRNTPqCG1KoEsFwFVGO
My6J7WXpY+iwje4h4GalDf5dn0QslPrxVhiqZqJ1oL8FwIk3zG+cpz7sT/6Yvfbwo6VL56m76tYo
kM0Y8pDvWGtTlwwBsGeSsfsUg5Bj1ZcCLgV71M5adQHp5DJL7uskXOUtc6vOwxRqlagNmX5/9oIq
zCv0t7YmHsorgjV+FkiE6hjHBCSGk/Xj0NwthGEXGycarmHC0T8OFaO+SGH9MfaGexuSQgCVMdlo
ZjUc+2zyl0PRvbSudbWn6zTHRccyum01M79JA/QaOVHupgmaqCPEIkkGSsizTpIyJyF+hQk3q+i0
5xCpN/u7kuVuVu2kA4A05P2UdRJ0pL3u06vjnDnyH4KmZDzslY8j8V7aaN0IAeilddw734j3dZN+
2sZt3wGCIdOZzbTfvJWoPbLKHTdoWZE4DN9lXQV70ha0Ww2W56pu2anppnk0qo3lRvVuisJs5dDo
of9IL9OEMaroeRrykXgPE4s0zqpA37dswobSwJrbBGhHSygBmA/AjiMtTgwuyopQhVqfIDH0pyo6
epRxgDLQuuZFRhjMQL6TVYhvUpk/PBD/i5ZlpU5U01amwT2C6WGHgBkvdOkYRxG9d7FhPrcOExdH
HQrPi/ZJO1grQr6eDe0sKNDqCvWJLcVXLgzO6e5Q1fGPYXDwezovscxvA/g3iMppjSN0YlqCrSok
zLyig9bwBuaSW3CsINNQSyoLaqjDzs70EmzmkvQQOTCKQMv9nvoNo3piSCAP0JcFrMijL1+55ZFg
dmRqdD/geq3qMjBPWJijv/PcSexod8urVPUjaqmPzk6/MdFbNoGsnTliC56iHQevfVvwZJFovTBL
E6keLT8LgeHRryEt58HoMTxrms27jotlI5gvNzgh1qMIqmXfdxczstq1cNk+ihBNYJZZzo3zHmvW
tHFoKXm5L3VkOK+hY3yLeLq4SWES3ytBd8y+alb0C8nLu556nfd2w7DQxTwwMPWIxzpipYkJsYCx
sIqtOkAChOO+D9WwKiauLhdCSk7vudZMDLJEV5lr6Y3rQFOfZlduIy2fHjQE15xI8SEyCCSpgPNF
unEfOymUECKYEcfPtn0CbOPGpoDLy+9By/qFSkf6YU42ZrruKXWQ51TEBPk2GTY1qjdQ9wtHSZvl
GbovJ/bXninf2lEPtm4t75jLYvzxjUvCVgpLxzXPACJYrCrWgR5dM0l2dRT5AEpw8amm1vdpXHPP
GNtiFxC9vPYdXEpVjj9DDf3BstofV0xPRV92/N3uwXHNG9jm6RMGgthWX9HQPQjEB1RqyLJ7PVzL
UN+2KXSYOPI3IhKMnwGfcNrYIP9GBsGR8SG1oV/gWpo9Ju53xQgY8AOx5oPZbAY9+NIb9Jhdq/UU
QPonea0JB2pFD6L7cGDnKMqc+URIT524Qt+Icp/xmy1lQzDV6BvhUYu+SwWWy/czjO0aaYMJN99N
RvgOLttsYhycayujt72lPoWwQook2+nQlNkTW9pO9xSpaT7O8abU+4NXMqipeQE9RYI089Y06s6M
XvKt06LP0XsYOkJkH8RB4XBSoQtQEwlXN9V5uSnclHjpxiY+TEtSdAcRLsLqedCc5PjHV+YvT3Ju
AeIHy+K3K/W2XZLWnB9dKbhNRbWCXiLF8x+fIjjZStvod0RIg5JPXDaLc+U3Rqwrsvj4+8hlgrwj
Gmc9OnEIky9Auvn7cJJMm4scQblVGk/l5DWsDfmW3w8ExVebtGxf+KzZ6X2MQEPPjypCFxHPjxJQ
6W5TWIRHmCvefuVer/EY1QrfT0I0ErkKE31947qCA8WtQbePeEUclsLeML2NBeykuBLlkYP9CLkc
CEJt3tT89kc5fxBa2G9iR3v+/VIW+wD8inxGmeJ02PeqSPZCc9auMoOdH6kNKmawn/OHrg/15VA7
UOECLOKu0laeJPclLFP90OeI/3NmIKt8MJlTdTh+R2cb8YqjA9SQX5V8A7HXIIumqD4CYK+OCEvE
ouX445ouPuBMa9y2CFRI/HNLZuK6LogVtkUKPEPP1BGZo75qJTqBIuHycXQUeEk0JEcrqhJ+xvST
npXrAfXosac3QazP1iKFgZGDAN4z3GY3ZY/kchp1fWz0FjlHDSPfsirKiCCj+Kl1sdLnZ5kINHE0
B5CFVRPdNCmVUTsHcJcOIXSGwgj0+zVfH1mFeCl4IR1DnJ8EZEIAe1j7JTgpb4yPmW8z2Pn9BxPG
bcI5VINVHbv5SYgGtgWtSk4iCtq9TPTV78+eMns6/j5qSLZZtSkFlBrlheTP5E52vMsM+WlGOiBM
Fr65mcht1Xn7pgLBo4uesFE7WIiaWkab2ktT8AMkOkEfRK2vOrTjoInhWOmAeLhlvwmX8ZcSWAVh
J+JXM913nujN1Lf5iZ12vfL9TYVIKMKRs/R8RknugGUrjNTC6fsBnQTYKqnjW7yzr2FPnYc1fZvE
8DA69ZQWCKA1sO9FjdSym8joNRXTci9Nf/6/DeJ/YoMwDcf4vybqnBLOhlYm//qP79+/b//1X//6
8w/94YPQ/wrQ4cGfcTk8+tPioP+/WBoIXcWxUOVjVJXzP+Po3FWwVtAb+b7lWY4+///P92tSRuq/
/mX8pzTcVLQiig+Tow9QFfLIheJipyE61NplpqlHhXfWHKe60oCXJNgGeI78QjeWZYARyvAS/T5t
MsgTQJGzS+w3bJVcjeo18OSW+BML7TcDT4TtNetDf/AJUQ8D9C4smjzEOrguu7yvbgiagNZRUU/X
cGZvPVbS20IP4m3ogVizM4aJy6ggfUu1mbudkhjmo225J+I4QojiCpGg1bKqpcPyzeOYmy62O7Nq
MUyZ6XLwQnaKcduxU2b02pVVeCWqlNF3ovXDvtU/MhZz7x4+9dOUWRAKEArAorL7aN13mLkyev1L
Hw7QYw03yPVlHFb6noxVhhzS1D77Soofr06Ci5WW/r4KC/kdDSZA9biojdskrtttY1nyaiussWnm
gcwYM3yJSys1v1OdQU3qsL2o85qNB4ob9xzpZXRUrFE/SzdilWzUlXnWJm72YyJeumAQ17Q33S03
ie4xJp7+PggaCtIc1dOHHXrRiyRJJFi2Djthl6hdgKAlZCSWWXvcdKwSTT2R+9gJMlB+piHfxTgA
9zXt/tk1SQ5SbZl/5EnTgOVPmo1hJ8nnpLc5USjyok2Rc8hkUx9kOCELxdC1LB1PbbzBVwj/3ISG
VR9b9r+VSRY8vDYaOp6llr+t0LhzKSs/jgZ2SiSULr/oEBDPa4TtDekDGt2YHm8HEeYPVWnHz0j+
Kdx7emjMekNVrQvXSVEPhA67RPK6M3hTXIB7Ie321NoB6si20hlKjEYXbuKJCiqPRh3NJMJDtgwW
0fNOMPRsQU3idZCcQ18tiavd1mlMlq1LvW+L0SO2tJpWzgSm15Q+gYgNmd6mZkGgy4oecENlj1RN
TlVHT6E3gTCG42R/iKG3CTWoHRfnouS72PbvpprAxFXngUGsWCiep8IJ7iIU+FB4tTUB4OTbjbSq
0jlTr3SfpWdle10qKL2pRjBhp9pxa5fxcJwm5viblC7xMajS8EUr3EgDT2CKlH2pZ3wJqnq873rf
Xrupr8J1N2bGaxPkrHOjUrR3c6zIG24i4hvq3njPpMWABzH1eFW9l/vo4ljMwacKqh2WSNTnBbFX
OBLxNC2wWFhPFuL1I2H09kdLCQpR0uaiXXpyooePSv8t9XTvhIJk1PdDgPNzIhoF3lbqzfNefFDw
/SJVbXya4XcnioNHmdgfGoKyFWU8ru4WH45Ty5FRjmFU5TpkE/2SRq3C6i/TxuPFKuVr49lIrEYv
rfc4swgX1zru843jBDcxno5V3cg7Q/lMq0TC+1nqRE6OvrTXfo4QtqBCWzAtUVi262RlxwF0474R
B3IZvYOjK285EcFLpp1vp9uqbTnWpDV6S2Yu+rbL7eRqdpqzrRI9I1YjoF0CXyf1VzOLA7LFOFE7
E0cjmskiSbdeU+d7wikE+QVhS+1fWc1V+tibmEEV6XOWpGJkMNFYPScaIMcwGsDM+Vpfv3XeWIOB
1Xy1E3rA6tfRR3XBA619Vo5XALdmLXA7ipHLIAoiiMaWicInsO1uo/mxeMPG2n+LPGYFZ5fGCZ17
WKybXvnoRZABhcsgtARW54ChgG/WxcrQVAe5vYFgRyTMPSA2ao0s6I/SBRBD5hZb6nlLytR61ZVl
fhfEigImSsJ9mnFsVoZNFINePESl026VRH2WWMyJwNkmEvFYRtxO0HTuWujD9DVZHZvEzgD3Wllt
sWYgTyGZ6356GXSDcvRo55TbDW6lvk6eJy3Ky93o2WWmvzBOwubEQMYC1//StqNKsbRj7TSD1L0Y
aR9uJiOXV7fI0XbhGrjlWBy2no+oBTzxk2OX5VUEvn9tDcVCXU/S8Kmndn6xNAnep/TKHhNClD2h
AMLAoXreVn5Sl7d6OxS3xNqJjYoKwBZJBt4HGsay6iZznToy4tjmlsfwaEzOrRnMnbwH8MtSRXFG
HMWP62baxgDdwROTI7DsU/aX2NKVeyOIdbpMsBVODgNxdrBTE97bvnT3aZL1D1Gr+bhdunDO1tFg
rRMSXWwbTVQ3oz6GcIbq+n7iGt9H/OKfdSKmfT+yVR4agYIyFEAD7JR4HzAOsHYMjFypjRcanwuT
hSZscSI5nEdtYkxHs5m8fZwQWlL06a3IGd06wrQuYZUzohuNLGTuGO4rNzVPcqiiCiQqzeXot9Vt
NHnJdn4+H2Q1GDeInuWO44JkFyG1S5Yx1lubZg8DP5hizOl2sksGDWGjFEPNv4MUDMe2N96ZGSr/
YAyCfWe06glQS3HbGc5M4gvdEdVtNYNcvQC5YB91iFrGUV81aRn3KIMCcddbOoBmlVpoUQPPADSA
5ykVuX1psyI8TV4w7BU3RhbAZk+Omf+p45X+NBQx6QwdHPGStHn8pvdhtlfko2xLK9boyDuOGi6/
mJu0nWMHswDpbJIuzW5J9Onfalr7VdYY7qtZJf7FHJn/NfF8aPYB7cGWJGW0I1KaZnVfjsFLYpYR
J3aMs+IolGAgpZc+gtCOnJNXAkizeyAFStyyHUzUzvICRqaT62YO8VWG0G9Ml14Cx4pRIjccyZgA
zFIGPPOVOY33UkSrIbD8cWPFLiL2AL9lXJZuuEyj/m4yTKAFEC9VsWsbDRVhbTnJ+2zfQQhkZrqz
lv0kSSbFQyQm92QYACMaUgCzRG8PXLKmzA4gMVxNvSOLeTUDd3jOMq38TNHxPgVN6z0YEDUOQiQP
guiuNbasgs2JAkXWdqQFVsPVzadXDsAfO4nf08Z99dq+/bAqRQVh4/pCEdK+eoGW7vA85MyZ83Vv
F9oNLw4hD5L1O9Ng8WNNDmyGphZZtuiF5SfEHyQ5rLmxubOcnl1V29ox3DAZoGLxWUesi8mc7uKJ
emfRVL1TaIv//I//vUweC+3bbMb0589KmRXHOfENHBZBX7wHUSlvVM9c67dsTroAl5wrmAz8XTvP
49qrLc3x7bd+bk2NsRFvH/JS0+mJgsQ8mrnDqisgz+zfS2rTjJEMlOGHql0kU6aBFFP07NWniiwx
APBWP6orvrOIl7plOOz2jbVyCIhd439kzjFX20aCaqKVs1jQ0piW+vZgoMchpQg9xbayBfkIvBEX
VCzx8p8KvIhSsqNtA9ky9jcCCv6uxan3KEI1S9391uIFCXQ5dR4FrfBuPc1j+Mqg9JTMcoEOBwyR
zGW/cZCQNWK07/77Kr0qFdqsjizcqmdjYXmVPP9VrsfCCw7uREbsf1+z24NtLlU0emue9f4z9AS7
dcmt9zUuJvcqhpFZ/98VvJtl0d4E97ZD6geqLxUd4tO/avlQn/RgEWvOY1cFBr7BAJKBNSN+s/Hx
/1zYGx0URcdPCOiR9s4hlekHEIi7QlGQrH6Le2cw2l3Xi5j1Vg8XEzoM1C4CmESYZtt66LhN/lXv
G6a763TK2qnDx/VP4V+iGlki2/eAsMXZSXVBs/unA2CoYq8t0wpOYmy0CwAMliJF0B21blAXnKAQ
4ezC3PlJCdZybgdcOz62Le+VxsVdM1miPuSAm7a/DYKL9xT2RtIR0JHU5787BdbjrDAHbCqIiOyZ
IgG4LYJWIcz88bdvEM3slRrmP/5349BRgy59v4IUPncPudefxOx9LXADvZJ0hQgfe5F/Zzf8sbSs
FbtJpinLf+8nfn+guMiCx5ia5e23sRA1Ddb/ou3MtpvWti36RWpNdfFqWy5TBwLhRQ0IqK7Lpa+/
XSsQk2zg7NPuvS/eJGyCcWJpzTHH6CPh8Srp5oepLJwrlSvbWg4Y0VjftCHByvOQMYk454CWQqnM
+GHtqiH7oERQkIjXjZwwl5HD6LvkAqNbep1klXf1PHtg+2u/5xiKbjgFhh8jpgw2s0F/VWe2S6AR
ZL4N9XQAbc4OVmXLijIo55EwD8N7qtG0jfB0YycHE13V7wTJNdZYDE46pbPIsOOwa/uw/a7rYjya
E1uqGJnsaBeadi2nlSwoDd8IBJYFsyKjYYT5miTzdNPRwQvqg5HFq6f4K5fi9rquCatz6IDF/3Z0
CQt1WFVk+chZW6hdpms9qIpBc97LIAOYRr+2WDTflU4ZRizfmGbUCUtM2mc2bTB/HGlypRpPLi2i
vpvExOsbimp/N9vQJ8j+Vslw269IEeuX3Wh9qTlvXjbqTKSazWi04T7DbSCZlytYm7fzacyd5O6X
0WdU3SUTnVfbLNY7DtiWx5yVWVq2s/E+QU52lF8moUzAru4Hc957rNW3z+MQlWMQ4VOzG9/V6RR8
+2Um4hLb35ouVCoxFfUFtRpEtmf2d0z2UPrMYvbfDkhmpzi3ePX6Gzkk5U3Svk+UipLrBsP6L5NS
oITll8xt5/e5E8/wJUlblbmh3wyYOhCInfmzzpad3TktncAa/zE2edxGaDfVzJu0nep3Q5Vp11mn
i4vabcu9O+ojDuRIO3mezmn2L9NUMGj8IBFhvZqziV3AMla5WXeHRErcZ4JZW6DFA+uOmMd0V7/7
7+erjDF+5xitezK4DW/koNW2iQ1hodUf3sxZeVmI93FG/nk1G/b4xQ1GdKo3E9c4gVZTOCo/CoOv
Q6qJJZbXtmAcckGuKIgu6sLm8q+RG8gKxzpAO2MZJucw3VZwbGiRe5pE6H4wCqfeUgxobLOsIKBS
R6L++stUNiUivBNdSxqlnXluih4cMsXgjFSoxO2SKX8/UPS1Ow9rQTqBnqbc+botuPCvSo8jT1YW
/UU6j9pNqLI6HqqegWJ0TEpOX49uY2DCVHbppKyMXv+oG0uJ2JybkIdzl1PgL5McGU11Z6f1wjdd
JrmxGBeHbKdiXF1GuSnjzlBkAB/kPDdXA/G4vrh6mem82mRST5dQmgNrjJA/E+vrES9C+9y1GPZh
gaBWe731POcxh5T3ozXQoqGJ8HrSreT2PO9xS4k3M1lwWmLpxYxmJ4jWYWeN+EB+jn+VoP/QaaAm
yRHQ4jW/tkQrundNnybNuxKHjGAY/OdMCNyQN/qkui4LsU6b2IJxLM6i6B2V0US6fgyLqT7PqJI6
6AIAZmnRIQLFNjsOsOZ912qXDtWzqzdTpDdSpRB7ND0vtblynPRwrGAXI0BYTEqzxs1Kqi7CVfUy
XaqGMawGfBXbjqcGgKAY/eV57Z6HzUwTT02M4WHKI7BMEdmHHH8CAUHX3ClxlJM1yxjndfwopo6U
tcyhicn26fkrGbO+6WeVnGPP1lvNdHpJIMVs5Gg69IDJR2eZWZf5lEJKZ8OrGG3kkBpVIU+NhbK7
eTOkOtGo3bFXrT8ZvAQUibQqnj4HIawBap13pFjl3Fq1dXNlJYgQotHite1E3Xvd1gTLIht6PEW7
cnxt4KPRJsLeJgDm7xcBUAnQF+oqtrL+OLQmtL4lXyrHWoxXzgp3UvxFjrYBquiWYH1CbLkODkZR
ktoo7QprtZx0sdOuEcegk2Qo12PFmAom5l4Z4APPgSM4VRnBjpxcs0+5oRH27UcyNK/G4Groq5uW
1AyUl5nM68s8DNMnWCUe+S85D5djhwitCpvZMLGp8CZIlVYtdNAFjzM0UIr5ceNI9WpO5srBjG24
3dYbW959DJ14i3V6yD2vXToEGZm5uCgkw5TmFA7dJxZyhA8sFTllNvQ1gQEoq1HxeB6k+wlkvWkY
NEHhcKc7i2SJHKk7jO3rviKlaYhkqaGgfjSL8WrgiK7u4F7CkCDISGsoJbVq7X7uE4C3cvBm7wTj
J+HPM0rq18J0laOVI7aHRtY9vpnCccSkq8iulmqeId07nqoDlQme3IQRfWC5u5KDeex4OME54qKB
OWYEMV0tLi0aqO8BMzAtdyRbGJSjTxxtoY0sQzp9neq7smxDgEQ/B/W0NvIt++h9jVYDYswetv2c
evAHIIEBxAG5AvMD5GK60ds6Zxfh0JtlDjAJLFO70tUInqiZG5cp4W4bCHRRXOBwgHO7jPJOSFw4
rThZLuW1+0kJSdNb+rwBNHZyU55xatvFHo6LcZqMMMC193PID9KhBV+Y8E+x+3jHsZBOqGXcH8Og
+KQKb34e96dFsWzzqX4c1P66zTOIkdz7URuX0X8Zq3U/S8y5g/rgfcS1fdf3DbVvv4oAzGLBvqtC
9VTHiutLNcCNbXKNmUtdRWqa3/oiHmbcmX/TBXryXyx9E9GV17+KA3YMwDAiuPOLOEAPa3mZ2ILS
l8QxtdWiEIhKIaiI+EOO/h86wUxG4GAXU/JNCwoNEzMCMuCfEmSEDxxwUr72TskgyTegXDM/eZj8
w6qOt54yOni5yS7ZqEgIKBno0j6i0S1tR4O2qkp3PuZVUHVXPQl2LBRFTml5ohc7K+SqtGF7kt10
ywn2KjTdTnm0dXGH9KtCm2OH0sU1ptiELQmmP0SSTTLhx6Zew41nUghjauxFMgPiaXL3C3glFrvG
pI3Bg9EqJksaQ79g60Mx7FzPI91tMOyHPE+PtkGOsYgZFMx2AorQe9Z+Lip6vakvvIjmiV21ok2H
NCi2ca18ERX6t56RqJfaB/3L+oENO23yf9U+uAgaXLQR3F7rH9mYunu+acDcEUEq3UDpGvSc6FO7
V6lYmVoyKjU35pMW4tUqdYttsN5fJWP2KRzAXD9rJFbhDU8MqHigwxoLZD+JrUNebMNl1ASzjmtL
qiZTZi2ZMSu+iUfiRIlG40VVhEyHcYAOlg1YxqaGM0lZOsSZXM78hzotJt5847xrYgesZpk8VUp2
yltr/oqIRm1Cz0aakoSic8v1H+QWskY4eAQ1zqqfGUGu+mrjUnP7U37JwpqieZWDxL/VYDyhT5cF
YvLzIvP/TYgh5x2futAz9m1KYG+ssaucFZlQBSIpGh7OssxUqd8M/Z2HjXhrTKl219qIJv9CnSHv
qh+CrKyoAwe22mkJ/NhlWyoVGurOo+syQNlYNqb/WaVxZgNnYpC+mws2h1Kq8QqI10ADkPjlVpXb
aLZpMzRB0SK6Vi6iz99EmxowuXCLaH8WbszBvcybCt0jDKzr0IIu342kel4Wr9wdjrmFg7RRClrN
gU599nqHQPFZzSl6Vi8rV3G4eAIn0msD8M6ylP27pFO0xVNOyxZE2r/IOnPuaETZeKs8L23D3ubO
Z6tYIE3U7dVfVZ5a6cVBt/Gw/kbp8aIScILQt1rUnyx89Rup+MANwrftTKzU/in5eKmR+HNtFjup
+4wNgeWytrZn7acmCXjlYPTbq6XDMjdXwvvfCUDe7HL+molK2u1CdLIsQWUfKhDv7H7Vpw1YsBcZ
yJhLKKsF1SJSC0qbmO31MC+uwp+CUIxgeWUqbKI01c4ANMDwCAubard/JwvBFoo2uoqcHgjT5gw8
Umr9T4GoU2gbmBNnG3hOfp2WaURpo0fQqybHKIUiTRisp4rSujdGWo9MM9lU7cKsTuh0SwONxhuY
2Se5iT4rR0IpAIeCpSbJNIZHL5jrNcXEs5SPnIUiG7Sq5r/WkGonrPcaQdeNXFT/oiEJN9mMs5Zu
1LnAPoZlYMdtk1Ov3muf3ohJiw3q0M7Oh8wQ7Xc7zj6eNaXOy4fbIhnupK6EgJVfJEVw/G+1JXUW
1GTZ5tfeaDJftQzt9EZgoiCufKdHbKHienEC9jZ0jD8oTUTv34O1/XgWm4zeYQIYg4MUnGab9QDD
NrePpir3uogtJhl6YsxUL27zYgiPKctV/1l/EkIR7xFkH13ABTelNuaHsw7lehnwoZT5tVQb+yh1
qBxlPKtB2kgtyq3Yuiz5neOzIOUoqbauG0gjUpDCN8/AIdrCV41MXU0pxMUyNb7+XLRLVUq37Y7a
FVyYtjvcVCojxS/SFAT19mPWzd3Ri4nXaeaUbJ/lqUhlYqss9aTqQXJyLJUk5aJRJQkMHM/Us3fP
OlVoJOJrgxE37soTSxE2l4NTvJ8dx/n0vKk/y1Wzszx/RxOgkP6uWblkzOEOk1xVs4L97Vm46uMU
+XjU09sg0oPLs4KlJn17k8b2tJeb/d+pWFqnpHeTFlRvVaxcsz9FmOB8pxqn0xs1C88D0zi+gIOU
tGYvTzbgIj4R8GcyAdiEdU3aAJKee9TQGPCJ84C+ssbEEfha5mL99a3jLLL9ReoyqpaLnBVRHmSg
irzYBALRkw4pnBuNAAfz1Cvhq+8oy6gUE2Tj79SvEsjlrKdfpoRD77MKpuEAvDP6bDv2OY6Ss6/g
jRKW5hnqWZFdnZUwy2nAYgOPxUj+UwmDjnMvypKczRu3AeyW0AOIMKYLhePFcaBqPBHQLPTJ/U0V
a3KcMm4448QXpAiqwj7S/HGQVoTfS2SD0N2bahFpREaVpHQmSJ2MVUdyXQ40NvwilqkNLTBOCQRT
S5pT1aGUqmISl28UM6L11RdeO4qJQverVM5Ghd212ZkOXJDfyGcQr8OtN3nm59AocIc2VV0fOszi
/jTMygWQIyaSfyemDWXSb624goGuDhd/VtUiZPW1oorFff4baS02rWlXRol1kNaIN/qaNtBaZmd8
X/+hsaUTdNqKcdGfig5cYU+r1C9qmxhqYoGe7SKvLZLbsNj2uwLuyh9kt6ijFCxgY7h9I7lV2vCt
jbX3Z2PFb1S33OaGnBeO8ovq5ggEFjVV+1VcajVZNPwWkd4pm1nn50ANR9Qq5OGNFOG8IKZBeyhD
0tOOQl4K9JotcMcABuL6wlkLfETvbiouyAD1cIPF7I78JOBSKcW5pA56x9fDvnJ8124HsMgTUfuZ
Q5NNJoyLk++OKjG5oWtmx1eHYrJ9/obIxjFjt/aPz8R14VJZGIy8sM//Pys4Qu9jj77QRra4f9b3
KkWpdT8oAav7HRcfnZ+gKDN8YVesQkrUKPooiskA8WtC7fWnGoPzj8fOtITKbNLYqj9ZBvnnKm1L
zecJ9xpjdUgBm1QHuRVnpm91bmT6HEz4kg6wX8NXHMFf1dVYjMHytbruq3mK30MLmoonIj9jlbGC
A8RmBemDIAHEbjStQ+fnX2VFnHyNH6vFdNRr5A2pKwbQcd3GAZW/aItz2hWryTSC4+Jc+aO2WGtO
vlVZuX7+v9UX25wYotlk93/XGE0Lt4Bdx+tJ19VVRmGBxvmc8Y77x4DSiRkGDB9OLradh8zmDUbQ
/PEsOAorN1YUFKVoJn9QHaF0Gx8JJhzSBOxJMVyexUdmReztTOJ4Qf+9Agmzn0LQSBOfeWHN0BOf
pP44hZazaYvkFw2yHwwXPpH9+VmH1Jzoi0HfzFb8QYskDAsCJvss5cgJ8vPK0yh98AgicQxavdEm
k0BrD0ENO1VadDx+ftdN2EBFei1QunMX+sIBkynMBApW670fyFqhZfwUKcM0h4hkgPf5XyuVtTnx
aqpdv/nPciWNvBbgGWX7WrI0vOKzvnTcv5EtA8sttwgJmAMcEnb/jXQ5V9CgRUUf7e9kS2Ow1Fst
UD/+Xbq0kIaw1TfAi36VL/uMilvVsLdSwgQyAXIv6WH8JgOUhigQN47p2YSyioGN/k8t02N6wscV
zNf/F4JmPAaPpmKqB6lnZiWZmtmcL8+apj4nwVExhu0vumaj2+SLje/JNJK6gEb4R2nTicSXUMHy
KuVNNSL4Q0nJTkqcQ0eLRkbw1GmjfCuwMr6VOR3h3Lfd8CEdDedr09ga25bE8qW76Z9yp0Fiq6s0
Z/6N5Bnb5hXGldUie1rq4OG8rACWkz6JudjiC8SZO2SIEHg1wsUU/kMGxapCI8U0KCcH8Q0Pwyst
NMHXivfBHZU7rZw8mpLibrkMR8Rhnt1SDrhLrtoQvG47z+4BxBvGl4CsMOZ27oUXPUcrzfesPNcI
kcbUM4UEmmgMTNSvlOGE1IKE4Y0dJJbm64aOt1Dp9m2WxKB3mBa/S3+VlFCBSwpw/zFdJplQ8Qf8
Rkt9VlTzSglP/WK86tnxvKetLVX9PM0Tknq/1VaHfCYhVSdFSLYRSh+YFXl/o++k4s9otXcP39Kg
xxDFNU7gVdfNmJx0b3Tmtft8P6un9pvF5PJBSrFGPBggUkuj5v44cHrx1UClBjpgX6QBGe6bD1Fv
UJKE+xRODCI9d8A+V1sSQaGhPD4LtlVJE4fuFZALhddXJKTjGaU7KrTZD1Lbm/3WtdSns4xrWCbV
qeTpssUJn92MQcn/lIVEYtZZDQk0cWvu4YHZlaa/iLsCzAM1y/I+nlTGBMcEF77qc2vKVP/5j9ud
wStXdB2tYs+fr42Af1HvuBH3+sGgXdahM8ipY2YLEnWW6lsJ+jPwD697TI0OAjG+qO74W6E4EOV7
brJRDVAsH2h5HDTV1+Wr9UY3duo5IBZYLx2cfxKPx0jJT0SFHt5ox6T6Lr1kUd5/asfNkOlY+oPm
2raZGfQST4leDV+rim2k1VekK3+65mDrLfkz6yJL6N2pkgR0T0KG8sVC9+8l5F6clKj68k8RuR9z
qI9p+VXXyFX8CzEZ1//k5+aAkeo/K8qFXjt4IlOKkN+oyoxgOiJ0mh4wun1/rSrHWcrFxlFc+GkO
qUKFCqxZ2Q7C5S3yWmUGMbt2zfCWW0+3SyUPhIMy/WQ0a1ppsMNV2B3lg80PTaOqyV4VaYUJ9YkJ
pDzKBxfsOr0Ty8cv0nQKFScwo5nMZmbvE7f8dJaotZn+XSP/ZrcAFOOiuVTZ40nHoMi9ad0gOPLH
k4uANBdBks1g99BG8uVMRfr2Ql3kqhf1WmgwSXAW3ksrYUUegy1ntrJ5nx0CRbWWyM64gR1Zt/gd
W1ujc+nFYJimvj06x7rx5g/0XhVUCq17L7soU/7wT7NhSAh3ZpdhxP3WBmEO9b7O6ZPAdKi7oti4
iJWc2IjM6lYA/jCoOOcpKMhS+o4Y+bUAE+aS1azHra7EHlzKdC1tiQxY1Qq70k7TA5LU0effa+EJ
9YDwJ0XqS0Fc5+jOVrOHaLt4FrNkCVgM76VtsQssMn46yfbyVBlVukvC5LudOHdSIqfeYBMPJqwK
w7nJovDGrcRBquWqXQFBIaxv1u1JI+G6A/sihfOQRjQooE6pS+m8LmKCCmIMLscAolKkY9h9sTty
uclXXtpeN4qdbrg+/PA9vlbUY20cjnGIul3egZSdP7fk7Ovxm5TX80Clk9DuNmeJPSuze2v0GMF+
qux1B63DCyO8V145+fgoUMGbJKBND8SldEpGSnacp1spumdVBubSMd95edMcg045vIjvvDQnpy61
0yLAD3M+kvHAlzZqfHvJFd68iPBCw9LPv67JAGI6TWtvpRgfpkOyD0yn2IQVGZs5LMRhLEVMk6N2
i9HCoZyGcO9rib7O1A4vAbZEEBP4KLFfcvd/nHpLbKQFMwOMW2h24Y9io48tGA2TTSDh8nLHeB2B
Uyye4uxWRPgjYJaLa1SQfv0i5o+6RWc7xCzp0xym7qAwckivJmEo0GU64axF2HcX5TJHAL+r0AF7
13zKIBV9itoDucsTuILji9JvarOOteNdOAPnIte2CeLY3EdxMEORvAsrEW9Ls917BgWxL+K/boAy
jWJwE1Fq7ICJSbdnHYFD7dQBM8avi4AhDoA60PdHTxZbF4aFTrQwxujManY0Ft4YEy3Rlr0FxEiC
BbAXGW2yu41SqjuKWPaVA4se4OA2Ii3rv6wJqiwnUW7Oa8ygB7ku0LX4Wody75vU+RoQecT7rlXm
nVU1+Vpx9+fVQQJZVlXdR3BTh3bsIaopDvQS82bKOZVJP2mlW19UD3L7y0bhIq4G3DJsF1bc6D2I
Lu/PqwUyErcBnZaAuZHZo5GGl1cbhiAH55FbN3LJMMB9VoboQ2KmuJ+A0vhzW5cg/Ei+8jVoHIPS
w1Z/2TvMmYsKQRxR7h4UT/0csuVV6jXhXMLKizG17fLvBJCOvUdZTUpQQgcQtQKmAU6A5tmVdKm+
WUfUDR7CtnzeSJgmdd9dRZfKYll92UiYmUYwy742YsRTHCqVn/btF3zp+Jc971tcmx/llkIv4OzF
enUtNxXRNNcbYHzV7mVdUXBp24jYPsiVhRDiszAFcMZq3geDsyx2qRNS4+jSCI3TOIQGdyIq4DFS
r9mxd1s3zY96M3AUjfWbBjQDYg5xrHJXdZxZWypm9SoUV/Vqscaedxvu7D6NAgY7RdIvNlm54kjK
7AnR5ytu6OQUDBTVlUoxYEX68OyYXbYdRDv9RnQgkKGakPBhM9awKDuvPiods3ETZ+M+Vcfvcgei
pebl2HpiS8PuJoMfuh6KmZD5shDh1nKrmveU9FlPzviwrEVgtKb3I110cC+5a7IiDNeZOn57WZIE
lu1ukMWJgsBQb+eFcKWpn2K6TlxAUCxO1JIye/L5zZTPm5/mXGJZFR2HobeRDl2v4lXqhuFrbn2Q
Hl01KvZl2+L8zq+kVVeuU/APYA64lRsVmzDVKuaY60+hACj4RXNnPEwkxaR7V8TGvVrm6dXLgqWr
Jme7AMqelyxxrflhWX9SBMBug+wqUjapJXWo0AgWc++rlcvC4dZGi51wQiWjS/VqqXaP59VLpznj
GoLEtgX1AiSq2AKD5FyoLbV3EXgcEQMv9rT4o4E17GTZypNFHZIvlzJNYswbnK1UZ3l1fRULDP+Y
WeJLsiq+NcIjfL2mcWp93Rd2uyHaR6c3Aphc11ggZH1ngAb+emcTtmqw4157Dd7neN7dqHp2UHpy
bxMMn4vKoYshtoi6vexxnFJ96NXho8EC4i/rHKWtzJWrp7sC7Pla7nUggh2cXgHqPdyw48nWVnuS
2x0zbpWvXkJB0Ligqeg5MIbwcm67K9jf531PFLtcdcT8Ma2WFaM+QNwOE+LRRUt/rmptC9Jzm8nl
ZnbeAHUzBfaG1qy4bIbXAMRXbdWzs6b2TGmQUmDeH4suG7cqW+3tYFeHZmo/BXNJyaxw4uOrZVGi
1MnOclj1GqDyBZ6WgxXSI2nBUeZkt7QFm5p2o6mY0BQrey9tz3KP5OhqcNXgb/U7COVrx5nTi5SK
bajFNHdGHxXN+MizFGvos1yrNSV8aK1G+A4VXqEDnBi8HKw3LFeOGvlpbiVHuXWKAVGSeZ0PcvNk
cbfeEGjjCuYaF2YOcMVNSSbxRoLP/7KLKiv9aKUFhETb2yJNbXOaejmH2vau6HyCnda+HQyNhapG
NC6mOWsKsoWh/CSXVXbbbQj0uNC/30nndTliexW2mm5MGsakBTsfe/RETGaryegoyg3huXhuwdFs
L+3YnjHDo+up9GgUHdYyxWbLWouNBSTzhhhoQW96HUJNKAZwGCNIpYriT+45gLyU0PKNJKcNk9dT
LO70ZekVZKi6EBSujcr8RIUbfjazOb0swAr80qh07UDhOa0Ves/CXX5YDyCFh4R3Y1er7LQ970bu
xoRFTzVvDrgSMOyTrLw/78hGdbl+ZzRDg+Ybdo7dQN4ay7vasEhGsDEjSlc/5GF7nGzQZ1YNIZ7j
SHJS8bAlHQd2uUIT9aaub+USDf9ztLXS2aBwaWYwqCms/blNC5QmBsLEATXhyp3D2+KHsHyg182+
nIP42sjnD3K7VmrUgmnjJoSI8uIwd+yFR0GMpQ1I5Hqvl23RAgmYRpihnn4ytc6+4CBy7UUDpHGP
7YTtsXxiDefGfX1px/p83dYX4UT1VtoaO9MDoGE7w5aZo/0grenLQk54MYcClSjUYk/XIpqKu7E4
wca0LyB40UqVNjtWUy87uknvH9vYO+iR8yjXdGoK4qwvLRAFOlDzkcvo9HNVR8XCZjbiiGd6SRti
evWyrLNCbHtu2/pm/ymcFkxhtwbMWmJxBUi9JIdbnduq3g34sduvcZObtwBeT3KNx3npYJDaB2fM
Gs+0qn14jFon2EXh8NWiYxggIO1VwZKFEWZwj/z4BOe33k5WDGaL6gfQAA+RZecwPZ7IRqjbvm6m
C3pbTlCtT7o4ym1f2j8iZA3XeIDgccaXTg0fctn7cXbFW9MAEq3njwPftc8iQSOa0uJ76MOKf94E
gkXrd149X8ttYB+56A2Drm+zacbL7W370ZdWekfFvJPB0T8AANhXbh9S4/OPDWFgc2Wsh/Z9WLXJ
HnJjCFvfjwoCAERcNuHs3TlRf1GEpPaTeuY+QLVRaWLdMN32TlksfXKLmKM3lknpx4lSPOnLBo7A
wvNW0YKZwyaVdzIzsB+O6dUkJrlhbDr28p0dc4G2+PdXmtIAgUR1em3e5xxerHXe3ZtZxfQ0Z1q5
g5MgnfyVPd73ccQt8tUCsl06AURJR804PxpVfjOpen8xmIO+JYPCeZYOLWn1l0vJgCIki3uyLxeT
UUu8dcC+V6jZA2YMc2tjTWN7RNefJbCFOsNhGirk6GVjCetm9G1b/9AZcbqsy0Z4lpjlPe2rTAdY
Tv6d+stt1CTx5bLF1Bm2OWWmyopG5vYwBMM7L9XsU4MDdxOl3OMnKuhCzgUXhT5yGMPtj+mRmk92
gpeoSt/krrMEkGVlzr1cdyaGkvmpq6kbQbxx4xVVfVkneO/H5qHBU+t7JE22k2kbW00dtEu3+d0u
1AOmGLfxh+cUgkJNpKLq93Id2g7OUSiYaTFKcNahTuCcRKh+rEXbKTQx8K6MJqT1yYzXXcUIQ2sY
tks4Dy+5hF5P70xhnnRT1NsxbnMfDaKDZwilAmBueYJgdPzdyrTqUNqs4j3R3W9yc0qVC+OxwaZ+
yr5w8v0sF6hd0F2EI9vvopwgEOeexpqsWtLgfPmfy9SCcFbt9CzMl4UqIV8KqCnbYFs1oK1yuBfw
0+vmWnHfnderQutviJ0vzRGKfuQ65eQYlfh47kvjKH8lH2jioRyzP8rtq1Bu66akC0WJtKN8qK1a
O5bLg/yQizexYn3M1kWe6UcYU3AaM1K0q66Jrmwb0CWlRBZOGw+FOw0O8m9rl6cgHyqjbo8gfc9P
Qu0WW3CmQyx2wOEPy4P81e8+bEewIIXSHpzlCaq5BWLa+VyqhXaQH8hPT/pEEm1ovqmNBrfJURm9
BTk6+Yzlr+i+vc445m/7KTDAPi6/q8Q0nCVxyF6RFykPe/35RZKLZE1nG2Yu0DK76wkHe4aTHPvo
putMAJidbm6Eonb7vikAms3tsVwe5K889LnnXzV8m+T/8bx41puAWpwRPjtOJMoIqb0+GvCpyHyU
40bph5B6o2Tsj8by56apZQDl22QGnrpvBlAgtKLh34h+PEwdvFVem5+fHCrBWbMmjMKse3NmLZ85
zefPFZzW94WZrO0pGI+drf14yJSh2aZu/G6ySQFnjnYX1nZ5JF5cHgeiHitAUzEVDU11PD9ogH6P
eKZIanvduKE7rAX/aMcHtl0rD5dQtRfcnkmHZvXRIfzHD3TlwWdQar5D7H85ePXPHyqpqm28Hou+
uSiESW6Px5R3IqTNxz4Mx6OqhcWujuIL2FvjkQ6H8Sg/75ZpmKODDhBU3BkyaVcsJ2DRg612GOHr
zKN5XEk7gOf5o5ZcjmbTH9PJytp9FSf9UXHcZD2O40wOuOqO54eMyP4xtcW0BTZ+Kz/P358cPZz0
KkzEdagZ7RF3VQs7WY1Q8cj0UMFa7cLSORpWWq2TKuoxrNNzdH4olr+0NbuF9Lr8zo2xfAXy7t0x
Xr4gwffu2ItMhdy3fNwoogfGSEYpwH9Xglj3ExMrrTIREXawjAC1RijF4lYUqo3pZyq3UfdwDiJF
mvlpmFg/wtxAF5ntr9I54CTGYUyVy9+YBywlnemOrxfPZ/DoOuVtGDU7GVDqE+0eN+UHmSwKQMPH
SbQr6+QmFsPEKF13l8Aa1XVu20+Jcg+AsX6OLdmW+wCwn6Z3kxJPPP8kxUZvm4unPJ6yncv7+CXF
lCmmtU3ClbqHqZhuCoaGvcwz2e6R/quEWHX2ELr4X80OFTXLn5NNr50HYd5950jXH3qLU6mSPkDe
WApEFuceYBZhbV5bEGZgk1vPdfrrpOTLSi/CHJaXxqQUi9c03SYN7T7ZiHGFgMjUG09QWAj//upP
gJaNv5meRd5axVomo4Q0KozeZyV7OFsVPBxNne5WKxmSKkfn0HqJRUtKQztQ1tiXv/oWBpz1x7pk
PDPJba0ygA83bU8BuGK8r3OxLnsOy4uRoTSKd0pfzju3W3yGRKo0IsgrEy/0kqqiAMbLAeE6zjY7
5kXzQYarAAWgbSg6AGjtkfQ5aDdbB1ZdTOQOxgfM1s07lKyVzeI39WYyScC48Chmt6+ND0PgTL6j
9R8Hi8LWvkaAwgChqmb2xR76x8IBBbgYIcCEQM+YFaD50g0R9nQ+jcUXzB8f9CyBu+NsvQ6ksGOU
u3DQn5aw1mKQUAaSIGFw8weTxGRP8a6hYesc4uqTErhvYF8X4z5Q6ZCxBtCbRumku7NpIpvCb0Zq
WyuWFCtbyYis6sOtTHhp+gLmpcZiUisSZ2VGU9UPIwUuvonMty+9FARjPqEVfBonSIehBTBlRGFk
FcKthLqHGwHWDZWDGJgB6UUX0ftzEsxDX11DnDrl2k1zN+v8w1N3vOQI/igTYXYlSCH2A0IoOJ2p
HC+p6Et8mQ5rLkkEUi9smVdwwvpVaFmPZh7n+6K/g5g1c2SbHlQtN7evM2OcHjUgJ5H/TyNGRZUO
qW3KHTrITz0TY+smB/21KyPOg3ez4JmenRmaFV3y5lotq4zM6QGjuYJyxNw5nANmTt4nd+bNOWKG
tEVTu24cl5gZZcvqRQD6n/Hcuq50yhulZwOq50HY7Lzr5JNMnAUUe1JFtuoj8BMvFg47ScGo6NAs
w5JWqepQuVp44trqF2W34xDnA1+hV3XCfilTaREV5T33XloFf9g7IhYrjCZPisJ/g8gQKxlTe/F5
UNX61TLhhzuD+n3xe4zzBGI7pqEo0r10w9nonT2OEVu1AaUgSHvfWRwgeTCpdM2hP792gdhRXl0T
CcoKcawi+/2YdvqNum9rvy35yQuq2jrImFuq2J+LllKtibC503Wb12m3IrWGTSyK/W8Sb4tBxO2j
Yet24kI3rCsuWEuMkuEGM7myCmrfZri8irIHi2LNNfzUhxfPSO1BJ2q1eH4YB6qwu0BHWZstzCbP
BhIx6dvKaKi+0OILM/YeZESuc02YnBHdMDImJ+LLIQ0pR+L4aWYA+X96SpJg4kkM9jsOnh9evCXM
HOOxjBpsgD/8JXEMNlz1qJwHo251mUY3+fgQBRVqsgNa1mAYWVJ1i91kNHHpCXVn6gK4A8kLBj6r
YlQuP5fZ8KGGU7HSImAvzvA5LkeduZb0zEQ4i05ouLdEffMyHC9+ZvAQA83BBro2F0cwzQoOTHTc
tgziQ7J8Tv6GfIiV+n/YO4/e5tVsS/+XnrPAJIYGesKsZCtYlu0J4fSJUczx19+HOrfqVAG3Bz1v
nAOC8mdLFPmGvfdae637Jl9sKvBJeqWumaApR5TyOFQVwWnHomvkEWUx7JiCf6e0IEk8oLRq19Ww
yfq687WCyOBxCEXClcfZFLbIt0ZSHGLZLtEJ4hoVVkml3OO4LPTbB/UF72LbkOZ1h9IEii5Umjsa
wp2/eDBAfjcMfjYPLkwWpvs8Y+MxzfI5GtnGzUQy4LUM9bgpM3WdYrtOhB+Pm9EcKot6kexkBfEr
m2RDhEIQq+mZJSdNsX78vJoz2c/poi0N44hQYOHOHfBknJ6QqdY8UcF1UdFMAuveHttVvCnlDn56
PpOVAmWtdYNASGsqjKBo9XbvAkrdsiiW7iRm+VaZjWyLaW6OseVARYT06jbFZWYNGqrj1a1YYeAN
NqPJTeKqiL9utOXwOHschiQjpXqc4i1SbAqvj8R0e48pDI2pIoEPS79lp5abyWBuZyoB3ISLCzIl
zU8209dOPbOpNzcxqXFKZtNcyDw1Mvb24/noYfzfT0pHUM9Xk3pXjXqFVJop2HOdIJr2L46PSeKH
eQgfo4536uYwc2ZuxdI8Keax4CuqhrFkuMIwgBCwkRF+Rb+eEPHx+nH4++WkVV4okyugbIxicHub
AUniJ4QX3hGrvG8mdDtnO43rvXBHUPPfftZqzb6X5sSfJrI+Dbqgt7jMDcvIRlblvnmc0d3Vrrv7
65BoyoZVEyfP/sYsSC1h4TKoi1fI4yAt6cE8o8RpRWGLV1xOXWbJIMySXOJx9jisEkiI0oB5djM0
MNB6wf+be6RQy9sIDQbozY0uNTrCNWVEfbKsDCrNS0ivtjRUynSjMNMJ8x8HPe4wib/pT/mS0mHu
+1tMVEgxOF7rwPKdEhGCE77dEf2G5kUIrt8aGoDFkZLBwucArIP1MTZtsYGgrNuSNtGhsnjD/H3A
YQJ3Onpux3uU4QjAH7tzLPxRewaNgAvIXwfzX2eYliH1hUCeheWJ4Y1x94Ry6D+ZIl3lZqlWBg4s
JV2ku0SUAxTcMdBlamHlw0yjDceebtRwHw/itkoxopknmBxNrWsOViTYSRGgAeAjGfDgUxmI5G8r
unfQRKkpTuajgGPQKt/cErQsmOtBhPh/Sktt0fsITweoF7NuleEphCvjPT5neBjmDKtluWuaEAFt
ZTi2xtwj09QRp4cI3SxUrFbr1cCgS3x4JEHCCu52Wrw1i8GO8qC5xCtiVhMaGY7c982yuW+q5V8f
L1XcL33FbGnsI8Hr+Q0npK3XGmaVRVJZ8kB82GJ2jY7so4Ed1UaATkZPQVjpvhaCVzInyIQuGSgy
SsgQpTdcjh6vR1hhflzH3Iu+6LZ6VsXrkpLCg34z3seI2bxcYrGMz7pR6gDkwHlcelS9TVqGI/xy
pQXkp9lW5HahORpen8oJEMpjPGcOwKzp3fiQQpyUdaRhkcVbTl3MUHqcPg4ilkqPz6bdCOHI5SA3
Ixf69+sHzeyuokrSpR/RTfG1ITL8BoMavs4yuhghEv4JsxCE47K4LD+rVThdOgiE8/jGKiaKWBwt
9yERmrdZRfkqGXHzXG5PtLtDxMH5p9M2bYP64NLO/NdkXC65n6rO0qYKjG5JyZcO54W4li2lkaaa
br62lFGWV+EU/zyYbPpimRQCHeJWHja2hHLE5nGpj/nyePk4zMs/DF3U4ctBvf1x5eMkVJ6yNEw3
mFmoGcwSnm6ir5angjZHib5OTAIIqR+phn/2UOddbEfl9AaTkwYqtDX8Mq2PQoaFbnlWOkMJzLR7
kpamch35S0ROIY9RZ7EWdlwfiweiBwqRrFyP7uoHQy6ucCJRNErXlRQxB4XNfzLlCjM/GaX8tpDl
tMx4qkrJdMgmVf9/YM2JYrtZlcW20cv3VaeAdazEk7BS4dPhmIsNF/yCJv/AJAIrwZ4e7AwXvzsG
QFRJMD9SjNSvYvUCiU6pwn2BhPB/EOmKJmOdVff/4tJRim9OPXXKPhvBq6PplIUiTl8xpkv0aBMR
IpontM6jTxsD4T0l+oOBa5ulHx/8ulJNJzb2+PnBsYvL9u4a06IGBocMJgZBSjusy7r4ZkbOVigQ
kD3auGWxweUskWsbwybNBilArb5aabjrIT2MeOxXIR5Weqh+R2E9AUss8E5BfErrhGMM4utNFZ5N
ihbuv6h5kklMX0X9caxwIXt0fT8mIwXnLkiSBOCtFv1BM/zHKmLWcjLbj1Os3+R1Na2hILCuTThu
PWh8ZnQ3N2Oui+v/r1L+UBV/mcrf//O/Pqm33DFfaev4u/13wXFJhdrwuFXf4/++/RbOZ/v533rk
T585f7n++YyK/+Ev/pIoFyRJ+oeoKvwnqaC9mir9U7Scf9L/ISuKtFKRejT01b9EzFXzH6IomqKO
1iaInSyZ/1I1V6V/mObKZE9U0JRaIYb9/yJzrksyiuv/oXO+vIXIdZkGxGRJMRBQ/3edc1zEqo4h
qz1JU4JcKJD5EFEi7uRZztAjzKjX/c3yLOO297RbdNIEYmGynwZSw3L6OCSNgpRH0tBIvzi0PQ6z
EIG5LofHy2JEXwGB4sjLBjkOlKUk+jgQmdabmBn418u/fibcc/8W4l3w2N8e2wYyo/+xl6iL2AFC
6BXeO0RhZaKzdTxO0XzO7aEnplGL61xpkEKEOnerxbCC3SLQiugQqii6mW31RKgf+2aUm5ZhIM7K
SsbbPII7zbwNXou+NfQQfBlI3cBhE09pOywd7ppolSZFrCn9MheqBy6D/SaCgIbxMnVrWM+SV8nN
gdWwA/1cqtuCjjnJrSpPE6wKT9C5pltisPqZax2maFyJRPnyTD2sWcXgYOxrI6A5O8Ry2tRIpPy1
1SvS6KQ4awSP63zszY+zOC70NdXsKrvN1IE5SHMV+eLAetcjcxaTuN4wF0SjHEtLDCQrSCzBEgBn
JfIxkrY22k8Eh7YRncRi2+iUQejoC6ktELBY3J9xrd7Uc57HFeKt+Qa5ofvmEU9RClZtHFwMnLYJ
o/8+PEK4v19C5rlvnPuQHEdD6rwHs/hxEJfI83H22GcfZzSNakGGvJe5mCQ+rvxx0JeXj58JKOTI
Y67iytkjyPK4njZJeu+W+rIQZOeZnBiFTVtfRFUSuzoqO6lxJNy4L/LqrKf2+FOLDhbgk0klHTdr
jyW/R33YQTkp88CcbQHxRduYPts2qIRzRcGl606cmaC/ip2/ApmgNwXtky4GhBGtofFCjS1xm0r7
BdJ6S/9IDkrF12IfxS7wrMJyn64hORbYQDXzszKe1fKnWEFSC2q4i3XaOQvAETkSHPveGuxqOw52
I1qwBrDyoFN6PX+J6Ntb0B3V1IpPeCHrvYUYJxzLXN9q4hq7aNy5TZl+cweGi67ucB/ERk+9u9pv
csB+En0uWG0Vru6RhTzJ/Xw/K4mnvWodsMdy23CIXVEOVO1udGJ1kw1+AqcdYD8yAyx5M/wYsV4f
rUqnGeupNL/KH+SquX3P/Ut81FCqg4nrtrv23Pc2dwIwFc2lzlcrWzbdVN5Pho2pPMHkEU5Xc+Ln
5fto6e5nuk6scis85VTYVat8x7IbD+sMY7UeR0oAcazhbBGAw74xWTcN1enen+JDiYsTfr2/wIlD
/Z0gnAsLFm+8dF1U9vwtImnU4uYNaEH1A2qHlZu2+AkLCa2MKnObpzHya5UOPeu25FRWd1LG7f0g
X5RrjsnoijWE9IOs1WmO9EPAtSvP4QbF7NoV7/TVWOnN05ibp9IIqOZRGSQuFnO8at3srO3wzGqv
9y/9cn813ew5GRCjdfVua9bv1N/0YMIekafY2cSGWMN1pGusSP23jiJ9ejH8eJ9NtoiiuZO3zt10
jBdlJ7xpkc2XYdiqn+rv+BKvrNtW25TrFptcu49dAaI8hYyfovEo0SaEnd85cCz0FvrR99QiqyxQ
X1PUDyz8n7pjWpz7XfU6HuQPHInrtxrzXZM41Op3RolRoIX9E3HZjCoxJs0uA2qVeUuAh+COvqXx
19Ds20e9deO1qLnFC772MU/CHg1ksy0s2yS3PaowR/6YGwqmjSV7RuPqNsJBf8xv7I62za/6o2xW
n/EPXgC0YTeudr65ZYlCGMWTS5gFI3HZ4Igw2Q+QX3AolK4431U2fVK4iue2Zlrq8z0I1/0zWgcl
24GGTJHVfMqfeeEWWWAwHnKvjN3op2o80qTS+en3mJn3e+pM2hWdIvzWc6/fmw72t7nTuNhvUf0J
32Lkz9xsDxVB061q2zr1S7VvZ9ykWDNgCAbGn/vsTa/iTJONq7RvjfLO2hFOFvn8qP2oUHz00ypy
Oal3IrXmT1RKiw2t2Gw9GW83FlysW7/D2VKC5KclG0ELx8Ii/SRBjQYt/ZxfEk/6Kn5hjYETGMGk
eRjb9CxRKHa9TZcVvA6LZZEqm6uuB6zUECexV5f4HRGPwSt8Vsvho0+8eV0ekjZAg74OMVJwo8YJ
Q5jN6/Il3EghNLQgOwjfi7odlSfB5dEz9+4vCI7ygXIMVdkad91rOK/H2hEXl0MQds/gexQWRHKK
SMK4XaG6kgZ3NjrWHWmTvSQMytq5Ce7tkxg2MmHGugg5KxjCJkEautqR6X3M98lXlNjm9+3UhpvV
M3U8VC5/ITNC97YioI/xregvSbVP8bg+42s90mKJRiFIZGdPwk4XPhpADvw0i2ZXf0vn9i3cw0PQ
pwOJAEjz7XUQ/bx4XYECYSaAWHqqegWS8dIrxANRPDbjsy7+AdVEfu4W2SwecU7D1VbLUNf7zWl7
6R1FsuTj+AYlxohw7rD083wOF9Hd34ZFltmLhpasewpTCOCpQbnwTi0tP/AeNNVaIoh+57FY0NDM
kQo02E9CYwn0N1iXIU23V7V38mRDF0nxJ1vzX2/RSz+6fDHWf+A9T9tE3zc81awX7OCPt+wNHrH8
dOdyW3veD2s7fKs3OSRrtr4t4vwZ8PE9GG/fvbbDfi7N13e4U51359bSNSJ6cgFf7FDUWyF2pXbf
Dz6Xh911MzlxvpaKfapb8zMXK3VreIUw/6wLPiyAsVCRBEdtjjqAkVRu03eqoJvkpG2nQH1Snufn
8EJJ1IaWJG2FN711K5aYFNNx0S5Rk0dV0aqbZyF2Ism7K08lFgqgZFIY9NT45LNsAmRupLsdntA4
fym8laN4wKvZGoW/GGvy+DVun9JxN6h76ufTFuNs7xWCM09w9SNF34vmnoyknaVAaisclaSuJvzC
jOEm4uC61U4mHjjNluJz9dXiAAoeKuCoIgTjysajMknInV1cNuXKH5KXufC6FYyioFcdI9sjGs/v
y6V7y4731IX0kAp2zeg6sRBdlrfC5u4Z9SqD6NYy1+VvUTn1RThgDSFpMGjI9KmUWmTtyS+Eb5x6
OI1o+5h8CMnY1sngMJW76hxkrASMxip4GbQcbs30VR8CGXFEOkIkK/5Wr+XefM8N637kp1Pth9to
OwpPBpGGbVyr0uGSTjLOXta0G33jS70WjrjLThNlkWU5bf8IulM/3cw1lCufTufelx3TV9z7R3sU
fEBD93YQpE23bp6HrfJeBUcN6bff+mN8wujWeC55j9mNtmpwp8TvUBNJhj3ayW9iEIdYH9iYJhlb
7hFWkZOIi6oVn3vQwdCRCVdNcoX1HVm/9FU5gOdTFuwAZMCdoOf54pf5Ll675toPbn0BNu+PuZel
TnOetsRKXIVPzI6EE7o9YmRlG8zB0Mw+qlv6Y67Dtb5w//mwuNuWR0Gz6ic2DvxA7WLdvAwv2MQx
YktnLr12tOfs6b7RX6XL/BuNrhIH+X2PXfaGNAB7lpY5KLu37+5QfqpeTdPaYh3JGHLg59CgoWM6
furWt7Pwov8wcGpfuojt1Yzt1auk+BI1K3hXjaOJV2M+twQlXMmnRD7zmvFmpVVRd+9PWO+tCp8C
a7VFkBkWZpp6YW/t6AtOLJSUJmDv+0dypC+jAjPp3CzoRK/oXDE9xZpL65aG3FLuDfAHNE/5XPQE
FUv6dJvqufhhn4ZlM+We8orMNiSHH+y9fbQF23VvQvu7kFVVz+1F/MqhN74ZXix66d2TCD3x5m32
5Q3QHYFTottDf6pPtbyXYrs/AWqb6Tp9j6GIAX5uq8MEzmp61Tn95stXijs88wGTxoyxzXhTHWSs
6qCmgl3y9zpSlY4QbzrDap4RFeZXC/xOpeB+Utt1pkMVcQ0RuqQFWtrY4VP6HF65og5K2ky16fbc
0xt1dxLcmkbH/LMiPKfolcMXPqYDAnxnvfwacXb4qe5eMbxlOGwrTreeZo9oQnoe1tzzvLTU3TDT
bI7dNDFnZNxh7imz6pCWGZuH5aMyTHiGd5RlJGPzONAQbW4QuyO1rD9ChUp+j50OJDWK+I+zx88e
B2qC8HdElQjDqBc8qGgAuTRbacPEQT1jANlOATXUBciJlgrm42ygGfqvs1zA/gWYk3/JoDf7adZv
acegNeDxi4h6tPfg//rXSKTjTqgBD7arQE8gvqbCG50GvSvfiRRpLSkdoQDT6JYPlA0AEHCFp9TE
3T6Xpg296G2gzpPThPd6Y94rtv3HqVKS509ZPtjyQWO5bZ22uFJs+YXLnjL996RoDcujHd/stvZX
tZ/TlQ64qyN0bo18KjP5vmQpw6+xxhAyUNQ1HEiIJPcvDQWNHRkPUqM4C5NJqJb4vmKnsGV6sWSv
Sai9WcUm3feiVYzoFHgmyn+lo2pP3Z7ivi2ftbOynyTsAreC4eGCCWcDLkj+e79OB8FtiUWhHvEZ
xJ9XjIrDHbrM++5dfidBmrd8+6cEz0JLsNsAnysa75zOU9+7ffVB1gkjFW/MaHYAn3PDJR4rke28
Ynajvd824kH60M7tlzA5t1+4sNxo9b3wdXpBUVPWbHyeMsQDEE/6RYnyQJJaZqfVl+Gsjosv0Byk
0Ql4m+zt6+7d1wQe9HeUu3aHt9nMLPwjyHb7lgbTb+RJHwlx37t+xKqTW2dY01PyQ1BMpjdodvje
/BYf1Q31G7qk7Uj3pS03r/oluMSJ6x3REfw8iN3k1/rc09nBhlQ6BavrTvmS2f+Ojc8TQc+12ueg
aUSxkcfjLltrOkwIjwSrY7u57YfBwqd9YWJA3rWUhj3NEn+GBAYutCZC9jYJxi2fBv2zAk8r3AmE
hjRJseYT2hNvoVeGdgswL+uYmNgFffGTNXi3HaMSHer7VwIeOrj9FTAe5bH+Krjfoz2yjsW78EW3
Y5u+6PVMd+g+9GjqaLx4owQ0ZtFEiRndl8wj+OFdK8WeJ/setFuzsc0v2hKEcxu5OX8f8IOTcEKd
M92rJdwi9vcT+bMCrOdKW9ThyzN9M0iESvYKG+rBhSSivjfUoE/igNWDBVlV/SmD7EqPjMSudrf4
DRylMzbyS4HRkaNublvVvR3voVNUxPDVKSI0jD2GkaFa/EgbbMVXasrPtrkXseiwxqC70EFUOPq1
2khbY/Sz5+IjOqeVpRTO9KPbyjHsXcRJb5cWJBmJTe6523+Nja3wlK90OIsHLXblH/jGJRmVgAa4
zfeoaQ8hpD7L6zoYrzyNyje98jmkIPQOuTe9lJKb78leuiUIDOIPtfRMEoGUNbjwBGUtnQjOj2Xu
NjeHx14WTtbY1coOgxTR55V1TwNVot5ltY1Hn5qmnjrKT2ycuU3BTJCOi/PtuYjc5FPfkw7kxp9R
tRVhv6ppkLLMb4I/0lPNL9dLsUyyVkjXR+6KDKV6VAyoEcQ2CdkfI/f7HXmkCL74Me/C/hMsAr/2
mH2i4SJ8rbILwlK20sbrPldfeaDnGAVZM9XJxMPaILyd79nL6uqJr+O6fI4pM40EMQHCDrSyDDf7
rljQ9HrqYNf7uxJZt9nv8G0WnRle4Bc+JtJ2Uh/1lsZuPpZR9GH8UkWAJX1mYGDLwzSkAMQD745U
BYQ3ku8V0r5W9DYvDBMbAXJEx78gx+fZU5R4GQWJt+6XJS56x0+S9uoiI1bb9ofmSYAeLDj9tUQT
oGaR5LooTqy146A5VLmSw/BhSngz4V4NhI4Z8DUtqUxa98oVf7PabT6m0uu4aQOtgtbM9n2ztdg2
/jTUvzIPXlv+YWzEyMa/XKDsc4s3w94kmUYf6IteVJGhvlfoh32ltdBPnnVImVguXvMP8zStnvLU
HTpHQvQoO2bpS8jKdMUmC1dDGntvw74ZlzLLYi+cPKG5fqedzL3tQsGTz+LKxor5VLDokThQdKBO
QINctZuv/QF8LwjPk9PyOAtrPlLWgoDh8nTrn/TIJLkpZ33FxrmfFRhqkDL9PELK0GOFVpzmQk/9
EfuOPEB/YLrkR2SCq305vFL1YicKV4fIJFRw2XLqL93Vn6igYel7Ze62ojXty2ftMB0KgHx60VmV
dg3BQmFpG8VTHEbT8nbHuDzxHKthPV2WlQLR/zNPniknXHH5NY4x6j+ssKillV/sGg390gnLDfA4
gkPptrik++Ggf6hOZ9oZfiO/I9A2Uy7dCl/dykkVT4yCCRZA6RlUQmNvxEqUMMI8hEQxusXaRR2x
EH4f95sHg6DXsWcRMN4d1Nmi1s+RYdqSZ4d++dyUHq4J8Wiz+Ji6pROEFEGOeBViMSSfauNU0wb6
DCUsmAijjRZ0PPlC9qbRc8NdaFDcQR9tr0ukmlb7Mpzk35bHfGa6aUib0u3ce9TuEgHxNS9c0dzu
8oGq6uCAivMSwDx2diz20VOxnsn9NQtJVtwg7p9A5/QQhG8Ng/Ft+hj2zDQWbJFaV8e7QireZ8lF
XG0zxc7W9Rrz7wnnaYZTsSZD5V7BKiVaGHR3Dpi1gh0mviqc+mWhV8hvuXbut3puhoB5oRU7NAPK
rfKxgv15py3ELed11dmp4SNwZ+TPHaPxJ3ZJj2kj86QbTYKuJr1o9BDWwbRi33NrOLk0dq7L8/Kd
WVkqvENshiNdRlbEi2D1lRGnqMsDD/t9RA+UjkrlZkLqrCGrZNtOl8BICO14afu1M9lFSGIZKCrl
FK/Nji0LDI3m3bBn26grNyZPDm3t7plPLL8WzTKv+JRExFDyNgPVB//5lZqzaXhNT3b5JF7YFCkK
oibR/xTwwdeFn3jx6sBDUa7q5Xa8XdQfyIX6U7/taSy7ApGipGzdAvNZWmq/jvSdHG7bZrT7Yp2n
PnNUZYMtrcKnLrK0QF0KJmZCKY6/RuYBgYDKagGHsKrm5qs3u36WvqbepTA5f43cCsK5Y/uyKizI
1W5MG8zNCY8NC8lSjqZRkWealI43nJqLtsk/05Poah+4jWmRR3JfPwr63bCWritv+GPWAdQhyYts
YJ37Whi/kWZt/FtgfLL8Loq7FzbJWfXEMzc27Ja52/wSi9PE35LFlSADe+GTLT3dQGzaGPvyTZKs
2x/s46bam41LCy0ZWQVD9KnYpDxDO9xgF37nR+pSWBUpWdI5/id/Iuf/oKWHuSL/yp1TY3jVOcNl
cG+vOTOAAA+JdVaqO72gdr7FVkGjY98jJst4m5VFjZRIDXdLKGSbcSf/YdVdGPWzLTzftoyy9nz/
wd0EmkDtjIwEq9xNx1Z3w1/sS1nBtdIuqQMlmxnwY/hVnGmDqeHpFjBav7nIEP+VdkextCyfecjV
JlyrhG6owewhEsYfxmv1hJzgFsV/797h/WJhS4tzjGh3f9iWzczOXuQLoddqi3wTcMJOel7Nh2my
+VfRVhyC8xNrVK0EsuRlAGSFM66WMCNEg8PYRXA6Yq+lQwcvRx7Bl/nF5KQBqr8yWOQfGdhft6xm
P7yGm/szs7e5jNcJHN2KHG7fz0f2Mu/qc3NhUUyon1C/eYkJE1x5rb7PX+Z1bvzpgjZY/sG+tFKf
s+4pmr7ZaAj/w53yESJKoG2Nb6ITIbLvd79O1tEpJ3x4WR1LCjrnVOaSrYzhtpNfdMbktQ+634y8
Z5M9p/vxiPAaTT7rbLby3X2r6ujZgZ1YBdZiGV1G4C2WvC5dc387YMYeBaOrPtNqPJDVJK+yp7jM
nR0dqIHp3Q/mdgzG0/Am+caOboiSZOkJ41GGLu12RPGJFXk8jdoKZQIpVKFIWy3pa0V4cmaNfMgF
WNmXVEPVDQjfbwLpEzVnA60DsjFWPqJJOKeVzwjHYyLerXzTp0wwvIh024+O2LoU9RX0BWaPLgN4
UcW4nbxacFO8JWhPpFv13GEWuoXET3sAH4B4it5Dy3LkZ6S2go5uNuVSsrDS9bBUGzbIvgsy9FqX
ALF0h29pU2/aj+Glbzx0+uW30dYcHjoRcyd7K5LDZ7I+AtNTodjSx8rV1sWFjG8LILAmsdAvUEbN
ffZURmvoJdT5ZuYILK93kUori/4tQDiCsSN8hsHwNv7Bh2QoLGFfvQmt1323r5ifmkOQHeGXoKyX
Rtbq1diKXxSuVr2rXoVNLfnRacQc1V21HqWL4oeuy8XyjWq+RkIGQUWBaujhZC2jFE+hqeGBuyXe
HpG7NC8D490t9KnkXSuS4FNO+VhFtohYiDWdp3mHxqZvnKu3GxUlICiC8cUhkmIMZZKTmn70fKN4
PbzFw3mlerQJTwwdavM7KunfQSNQ82pPPLYqtOw+o/AGRdYysFijRM4yEsxUOH9aW/+jvAJ6hItN
nb8CYpOC+KDMewk9e4aFfevsyrg0nV823szIJw3GaiUJYKTi9kwDveCrwZCiiQ6/25mAVn3jG46L
fXvDY1BUbWQsVHm5/3Ht0Ao8nqTJiUIiDYtZQA4/n6bn7KlFjJoJczC+Idbyy+QF2WTptFXuWbUz
sh3yvZ/JU5nUYIuH6um21W9W6cLM3uRMHkJlNpLbfuWWXvHZva6+2l3SI8ni3D6xj8nqZflN/xST
lf9p341x2ajA+jQf3uk22oOx3v4oL9ikvDQbHC1I+KcP9c+INTgOafGCjUZ2FwUrAzFHq1+np1A4
oNPeVQvGOYebWjzM8xPvGHWb8S28b0eZphcmk8VinXS+EG6MdFMgjKXimmIB0iHfjNefNHsAm/Gy
Z12kL3G270YgmT6gpXLD8d2hNVww/Ll5U7H0Rukgs4GJavpy/PvNl5c4AkzUwKqJFlyrOqkE5avl
U803pd+AmuY3+rqcRnDZFprRMT4JjsMnPGJhSWP4tSEgAC8k8XNoO8Fg/T2ntibA1dzczeNq5ccQ
5oMakxpvwhEQ95PvCIUztiwnDfJPVE5utYVgPw3BdfYMwDGYFKVBPwMSl8oNmYtPiVeTfO1vH3RS
FET3rtyAcPH0iIDTY5w6NGByBbNh5UfZ5eZIWBjnHtuZ2+2j52SFl+Nad2s2RN3uqcT4LNlPfF0i
4+SNaDkvd/cRjKgIiNHMT/2SK/b9Nf25aS5DPd+ltuka71QCdItWgPSDMlN+pAf6Cfi0fUngWqJE
ZPr9Czk8gKL5XtNrRsEkuVbpE1N6KPgGrvA7fBvvbHLyylk2pD4wCTY+UMxh+2aHo1ufxbU/D0/q
b36sCHHW+neBLoWbRt6EH0W4gyGr+as3xWFM3NlhmUmpB9aPyUh8d9vaueM8zHNhrebhE/a+OFXt
gSaDl+m2LlntNxuoYic/06UwXEEi8OeW5qjrvw7u+CywHMkgUzOxTTXQ0+kmAv1FDsbtHTONcS1Y
0SX2mnNqWKKEhsDWuAfRR0Y37qG8FEWgCwHgAoiDhLBP4Zn9WkoO0/BqJmgMEzuzUBBscCle95VS
5/E1yjsOsCBjXXWb/bS/r1eWEFA6YiwQ2ZVOf6EuO8VOScB01g9w11fP8obtUX1VvNprrkrhlQK6
MnZ/kSW7Tqjb7mKKxillqd5ticXOt9f5LCk0G3/EhtdygcAQQFmBQZ08d3VkBlZ2LKBmw6Vp61vk
zbU7QEiJPrQnzW02KMl3iMe+4X1TJpdqudb4c8zs0A75H8cb1e+nA4A5gNGArpvuULIk3FABfdUd
4On8SuXCBcZ664ApL9JBWOfP1Ut2YlNHuVzbCk7iKz8ARgn5KG4yawCH2GYtPovqc7IZnrWWngo7
+w2v4hUPgozAe1293/1kIztI3fAnnxS72w/q/+UGg/hOsuVt/YHfu4snyCU+83VUJ5RcUA5IuGsU
9Si58b2jPcZy+7sv5wuekiwIXRzZDBpiu+ylfmFqji8MMhY8ufJWZwWbcEt4HtElWpstnN9dX7yL
lDBeaQ5rW38YIX6jZwAma+utA9xd/t6VbZ2iFI3yrTWzRXPvCXfyoJkChCKyFszFm0J3xfIy4EPr
FSnc57Ve7tE1ifR1R2uK7naqP+MAiIoIHmWhp6WMfpS+F/xhlH2js7O7a6bXrCSU0bc94tt7NpZ6
gkZsc/f0Bx6XrFDsRrwNPNpS3uvf+Jx/Qc69/wIIH3l7RszyEDZYpCJaUZAoXZtt/Vtjwota0mDp
u+RSooxzMsTl2yn9A1mitFVZQIA9DehU/V54OnxHOLUzYdhV3naOvteeoQnZ4tY4gR2Otav/rBLX
wY1crG0doBBvEzRDtv3n9J1KzEEr+QPOsW6f6tFqaSxJ/GF4vcHcxaGUIC1178fbW4/lEpVdfa/7
ItiISGyLndnKnztHwcROsnMwu5Zs1pq+4itJRZj7NY16IDqAJ263WTFPofR8GdvyZkfH8oInROwJ
a1YHEddevy52ZuHNQ4DFouQyDZA8UYiB1cPtVzpN4M3fRma3NrSIS/YrUL0tKEs48pXP6z2+Oxyh
fXOlpe8CpCg4xRlDqdP4fksCaS0j3mzL3w0hyk/nsFNQiLsItzWaSj7Y4kWffJaM5lxvotFSr7cz
i4ImLkS0leqW2NU9356M/RCAM5QoPSUW87/y4oPkD9/poQV8Ew4dZGJYd/9F13ktNw4safqFtiLg
zS0J0IsURUkt6QYh0w3vTQF4+v3A3jk9MTF7wxCNKAoEqjLzdy/6uwHIE98yw6tenK+pW5kMf479
M+AJwVUcz4bYltX0zHt01+aqfBnHFPbtCvpuC8B556OMr/NHs9XDBWptGTQwF70BMpsrM0BfvyJI
0stv0QenXXhTGDavnQuQTzV5+enzk7Y6ZcKwG7cpNdhvW666l5qh0DriD/EZ45vBgndLXuYb3IBi
kTevoCUU/V4MpB2u6i+X33FPfzIOqHvKtuE6ZOGEuwA2essDD1gZ4BbelJ/9nm7WJrq2x6VCxk+s
hwiwgkLywsDy2J3zi3UWHl9pghjQ74/xpnmqrtjZPaZe/Thuja8llw1x7BqD25356Lh+9xb/4tKN
DrFXXLOz9EAXp/GoxD68F8bylJ1XT90X2xiHlo2A0mHv4OExZmEw/6SzeKATylf9r+5jOFv8t8C3
P8vINuSrBqXEPeNI2N3EcaZdj1bFi7HLnqzQP5l/6ujI9WXt8OeN6z3f8w+zmCj00b/06HaBfCAc
0oKhO1gtIKJ9mK+6trculJhp/ewelGPO8snWU584L1FAvJSxZ39aXzzWqyv9N0sEJ4r6nkCnobL/
1TxonkrFFlMRYX/0KDss6FcufmgwrPI1Szb/IR7KOp1tjf3DSkbLKaI8N1d4nwLIjY46Z1r+SfVe
6c8DRdLsq9pWp3fHteq7PvFOkGURuiooCV7lzYL5woVQLEiwczSOQeSZn/1z/pwcOT8Br0miEky2
IWLeugdxSJ/7PSwq647y0zU+aado8uSeSr1i6eMjsmPSIEY75xcQdp2uiwf1nbnu75Gq6hS+FqeF
IgbTfPwIpr17qT+jPZfWzDz1DU4IuA0JyP0qOwm2e+hzfuXim+qTK52+Nm8tLbj0jMxj3R7fcERC
8qwcwlcYHeJkXZkKYAYbfLDTPafpwblCLLtCc71276gYPejuebapPlmxBdo4kpY5ffQLOwg7jXWA
NWTgYRczCF9TaKr1Q1ivpytVNgEl03qMoPwTvX6dntub+SiPzTZL97GxtqlsX5stC8ylNzbi6D5n
4d46KxBI2JkZf8zfggALD1LMMRnXrHwkGcVrxixUvSgqdGc7bQnP3TpvDdEbr2DdzWvy6r7QlHYO
E/+V+4JmwqH88kOvP7xlwUMReTZ1LRNjHkXCxPQeQPxP7K7dt+SZhqHjiwy3i8+wXz8254Sag7YG
I0WCewgfBSD66T7pVONhm5zdj+DWUGprbAv7LvciZUfwHPVkII9FdU6UnfVtfacIwzhUHMQT+Yxm
ugNGj9/oqfo3nLbGybcArpSLTbGbr9NH+YMVR3lLdsVZ58Ls1/aneGSny/VLHr4TJgbaw1yUfkpi
yHvq5M4tnjAElfqOaJkaqJXC9HcN/veLGgLTRcqMkjGWR95g9xJ+jylezYw51lw+rNQ4R+blTlZ+
ra7HdIvNNWZl9OpsTTXjNBW2LA6zDLeZLoO7MrwCa8LeBULUQ3nstuvsg/eaKKt4nKVlwKHnYL9j
Hl5t5Vdc7FHmQMjGb28djUtDraOuQW6KPQiKF5P/2c/ZrKNlAw5v0677PW61Y8wVNCzYgvnc/kqh
qIa7qDw5AVpZLzK8Ut+V2QPSE2hUrHwCWB8Sn03Ttla/J5RBFbOMeSlh6W6YW5KqWfsRexWBtdeE
obl8HbuLvXeATYedrkNDxcVhBSy9CVlwwp2cnsLZ08dDDQnCOmj9hoqED5xnb2oAZbRaCUEhOuz7
0lPZVAAjqK215fCT0JFeKrnPxXEYr135FKcXLX/Iq51eQmQnj9GbxauQezk8IpJ2QLvAIEuAicM4
POi46+CI5UAWe50cxjUFwYoLDZFaiCLB4OtlGELJTtmt+U6M6+2Kr2MmeGs8uWIbQKqbkONjq+NZ
lgftLnszntxH6EnY+KfdugOwLndCrCiMimqjlp9YCbXjCX8l2EUszDhwDi/W1/B4B/b7Be3/h/Pf
76o6q7qVq+IvF+D+usgJl+lIAx+OX8CsOcUwownk1tSi/f2xKSAc1+7sxyHI3b3jYPBO2OcqabkS
KsFQzpqREcYhnjH3n+wKRr2cVEJqmpMjDHrF+0P3J7W5gLDZMdq+P6bOBU8jX0IDudy4OEk5de1u
OwNefZ5gz6OM8Y8qF679/bFmeaJOF5+X5WYiff3vT/+euL/u7684xqJDE/HQeSimwR7vb5vhss3X
wRvdX9otel2yOdPDYGbNJcS6qqIbNyaIKn2w0/mwqhU7W1T25SYgKG6CA6Ql5FaM0po8HH/jl7Sf
Hppwuo4Bvn+hw7dGBrp5sQqkaln0ifz0STfEp6YM3cbIDANHsBVeg9M+FonfcL32eEmTAEPaG9nB
VfYWCLdd2Uk2bjL4dGk4jNu5IxU8x0CMIBmSI8kDJ4+YYbCeKJ4tVFqaxQcTgT2SBz05izh9y4dS
7oeY+hTFCVufxb5J8ivAVduPO/SppO1KjIxKZIwBtChkVpNj+Hwr+yVot8HhGFtOx+QcZDQqH/NO
I4jdBH1AMfHjKGDxjr6pbPDJtPWcZvpAFbIE/FJw9IOFxxOUNBFSGGUxkGUMv9OEbdEOWGBPPbTG
VrIRpi3DZqmMSLejtyHRlvS01YgoMQAewPe2IuGNkE6UshsOSLE2S/LSVLOGeOmiFcRajsgjI4FM
NwwPoaX9bhXozBYCvqJVN/MMXl5FmKFos/2T5OZn4TLPyGIT9a2ZeqYNM2HE8CNsGN+g018b2PAg
gUOypwqfBU8olYPAWhZ0rJc8gmwHIXAqfnB9SXx00/EYP2Hg0LWwxZqBNiCZQm80ZumZ9fLrkZsd
4+g1bobiKSAdmdwW7aoqbBymbk4nOyoJSMzx4FTaLD+05tc47cxC4OfDGjiVSexxyH3Sj1i+Y8xa
4rx/C5So2lf5HyWB+RA0ENbtMZME7pgHFyxgQPQQq8wcmi5OSAXM/b5b1pqs+ERmmKzVc1LVkBRK
B9LC3NGRp/ZHZNvdVgusLzeaHyYtYyjlqDCPcQ2dYui1Kf9RaDDb1DB4PedmDaulDHZm5FD0cqnt
bb33y2Ecd900w+aOXObBYIq6Vb7WnIm+SsbFTtZ7FFGQI1MWs8TJ/jQyao6VgyH2zEzEiScW6ILr
I5CoIM3ZAOTJqF3tD5bA6o+Rhz+JhS9BkbG3pSojKo1TtmOGptViOM3OdMC6nKskoRowkvZdOOwF
FRO0ugMgagxL+FpvsRho2adZ54y6muTNRuq96gK4znZ1w1kR82RRMFceQFUV5oZhwtZGeMStN0LG
flWKJz1LWVLl5kWl+9fkY8CJ5AUDwwgtdLy6wlNOzWB/F3+kSPuTmrJyGxrBuPjRrJQ4j7eWC9Td
U9IkJMZv8VNNMVzrKFgMeIZKAXs+U7ZIC0021HLIys1kWkeLAzAsDlt5z2k2zEzBQxkt4mco/mj7
Tz02f/g5UfUVVXqV4WfcjgfVgPelQDJgiQ13humsJwMYIk7lD1HkQKRx+BYh8VyVNqYWWH5sUfv3
67hJ563WE3vXOnjPjTBVwwGL8+9mNmIa4PRXM8+vRvo4kq0tOzDEMcWJRu05g6PGWWWCIVYJ8Bnj
tp2nk3K1jby7lAQhx+n4rdjK+zjyXZeEB/p3s/yg/mpLevsDYYB8tZN+cQxGjsJ4LSyVvfpOASKG
lFUPsm1OFjHu+U9jLoz3lHGjpoNV2syCQ3xGMkMcJEWENlpsOK2Dh9YQf2S9k/iI6I56G9mwImdQ
6wGAdAyRJQSwROKpvroqvkt9kh1LHZg4qakcOhV3j6Eum00hpovWTb5m2aGXOhjZB41+w1qsgPzO
zJCMDlT7YzyT+90gv7GjS6GG2hmDxbdG61/Khuukn0u/GxXaeLznaLTa6JxXNKAmoP1s4v6tpAzb
6eZsWVW8L+ubJoInEYTgFLVID3AR6848Rib1ReICkrungCWydN5IAGm8IE8A8FEoqIRn79pR+sLK
XtxxkStY/Qc5YcFesSmHpfWVWfnvqbPcrTlKAtUVZvA5Ls625qUB1BJNyyMP+Zt66Uuo5q5aYiBh
0C/1kpGWFlrbOeyhTbSR70buq1EqGZNm5hRcZjDlEOg6hjN7IWc5TD/MzdD3gDjLIrH2GUL2EL5h
oRB9x270qvRPk2xfMahfPuIhsCNOqsjCiGIKVmqim5wn2Wvs6tEmKkz1oMVgNE0xSWAcOB6qy2TE
6bgUs3IixL6nmC4APgZL9FCglTVBxXhgRGGwGQbzkgZUo7ZplL7bYFWiRpVvtdk1z/NpR2rCSjrt
1jaWdPVohtgwS0xClqxQnDqYMdqTuSF6EYEIbzLS4fSJp+bNpQg55e2EEIBpGVO3FOJGzHfqKl2O
LAHuiqjUldUwXK5mzEzFxOyLJBZAiM78lSkMDXLnNHdi9o0a9kQp2w7m0ryrcKk/lGN1CMwwwxeL
EtLNkfYlIVP+ygzw8QuccBPQhaUijkHQaGEgnkgoC6HD1FCfmnRjN1ddrYQfmQog4UhjnxhMPVqL
3g/9NtgBwFNkuxMKxAwME7cr8EO0EsOwqq0WV7kCCh+S7/OE8xu8VncawGJ78P3YNtYaSz9mnghl
UlG2OMOZyS4GaFfHbBMHEOSbSPulOkyXBee33zFQKxOyCBBOvrhZ63iBkwNy4v5Ud0Z+04rkVdTh
DuPLDqirlczhaUaUQvP6ENFL0SbolthM8sb+1aam9pob50lvTDbyaid6BpiTkqLY6sofjjgtu+P+
shxTvk298x1k+W3USObG16o9ynCvj+ABmhXLo6nhhWKR9r0ecqZQjeuc3CL/NAOCuwcFFL9MHsfI
wWBv7l8mzkBOVsoaqrtKtluUrYxeQRqTQLHXObXX4heP9gb8KbeMtzwHyBKQ2BI7oPElVGWlK1kG
G0390VPzlchfPAMqUo3kdIoDSJ8D/Qu2YaSxV6qxLVKoC1H7hN3oPsaPS40hNWhqvXXw71vnIZof
PbQ+9FbWdF+dn8UjQyxRnCtz5NSbEYwBHlS5Rpq9Ki49n9/rzLAhjqs5ByJ6n0Yn2lmSaQxu6bgA
G52yC3E5WeWaO29re/AHQlgoWkC2DSXbYhaZ7IN4PhitfKyzMt4WOkHGMdMrNYLFXyY1MqS4R6y4
tECCbN+IWqAd2KZj9xxKdVqsz7NVk5Qe4UTuRqkA6bMIFzTjwRI5TpEh8KppIWRU1D+m7L7xMedl
4SM06OlIfccBq16CfHb29ckdO+M2axa6WzwjcyRpM8XJdn6NktjYoACfd656wHiRwUTAWUvGzUlG
JmBKLXCHgytExN8+NpnSjy3pG9b8WIU5gtsJKWlrrm1srODWYvw1zza8K/kwYhzQSbCftrbUtTvB
hpT9q67ryT7L8keICKPWILiEUF+rfNVxN+q+Ihofc9V4Ndi1vZ/s+miMRvhUYdITahjrNVAVHUx4
NkbdfdhuJU+562IfTbvimtV2GD8K80Gr4lOLVJi0R8yxiimmj7Z/kb156zLsmgmQ6jhMCWzCPEgp
INNnEk+/YnMwd/qku5u26J7UbghPucFSVkzpu5mK32nHAcX3hQSDYR+Z1XtTQzEWefuWazG4hlKe
46A2IQGPBwz3Wy+3GlwPOo5CbAqakgxJE2ECOWHh8XDBcHNaqds6dJSNUw5rt6Nyqov5JM3ox5Y5
+eLhV5Ay2SHowvQpxjaklU5n3VbPeSSMlSARRt8YagXluGKo1tP1svi79VVxQVS6uGy31cLsTep+
7+I3sSZtosaEcGXOWEKaIbVni0KkNqdXY8wRKzpxh/i4XXLT6mOt5H7ZOu+lxj4sM7FNVWZHJS7r
dLsM38h+fmyQFjzjrMi0qH3Px4Q0HV3Cm5SpjbPjW50erUGjhcYJy8J3hrmUhsikyPlpgjunhHrj
2TH8NFMnOzOGqtHEBgvMt4IH9lp0Bf/ptavRQEskZeQ7hr6FZfdKDjE0xSlMNkFAqzfr6S2IrNjL
erBavo1y3ZupP2RK66s5iBFdNPN8h0Af2o69LqxHlewDLtYN0TMHAW9izIGHHEAKnS4VCjMW/Wxa
+AzIPVey+9RWpyYjNaNfJm5wBbl44DhVOQEwcq+X2hY/DWDlKequzBReRKai28jFTg/4AoXaMAMZ
+4+0L/A9Mxyfal6s2w5bvQm0VjFzWJCMGyfI0qZ1teiGDqp5lQqAWDK9JmGPgwr2NnakZps8FBww
LnbN8RP5y1SFsSakE1qtu+hl21fE3eNRq+BbXYyicI+Y/e/qjHgdKzajrW6N12FQ6bwbiplATxiF
1s5Zt5i9hiLEHn4plgnAoO4tIOS0D5znueeELviu++U0fcM0KjmqYnhMQu2Bf3xeOS0Nm5AtGvah
PttK8pHq5Fi3Jkeoz1n8ygKWoJ0+aSPs8UHvoJZMHF9l+d4D+KS6Ghy1wM1+KRa+mJHojkm36BTz
AQRyIvMsr8UW9zGwPgXcZXSZTfNVGh3Ahpk22cO4zPnaSpyb6KsfzUMzdenRdVrODscA1mlCVD5Q
WrGlxZ5MB7Qmq1mSf0hSyxOOLki0o+47UuBUNAwH6o6mxwVXJz7eU2y0/YXk6FbMZTZhD2GniwG8
RUlzYdWotqZpbLA65zJOGx2eLnxEq7bkQ1Tam8o15TLKQOOtQYqLtaD3rRHf/2DWin3fwK8j3Keg
2zbWUodNrgSVs+3huDQQH83SsBBVNX8mll7TjaZT3mf4Nk2NBYkR9pF0TXzkgkCe2zTaDcP8MCsa
9mkOvL9xro5u37Ve1QRwB4PYx7nxmjaQr8WsHfUF3jENFiYjb1+tzAaCUzxL/prDUDlgCPI6GOTw
VkNrE2gLE4jvM9oZYoYVg9mxX5jYvxU9QqkO7vQ0cV7nYqOb6BqmVz2zkKKSJYzbLsyqlu0g5KyX
c6ls8OkKPLrgX1AzKqXRvuf6Fmmx6i+rvs0XisB03cZnLY4X75r4WkLsqDQYhtVU79o082oMVG9K
g0IEK1kwWT9Ts18ZfuXDvNdbtBVCj4+UhVcmJjNkC7ktFO0PC+VPNNf12iaoB5xLqlwBBL21hlg1
nQ68phEyUjilb8UuDa3jPheTyUVocaLagIWSHv6isdggzrK/5ziGEwLxvW8Vuh1LvqOgIo5eb5rT
ZPLPRjCq66oYN8SAgHOILrpO1pcTPiFxqJhJrUK3d31bah9KB5giF/RoerMlnQuxLx+Y7LXrCldB
4y0o0ZYiwTooHTyPrI8+O4WhUIJnQIJZeKxJyqoEkLKt6zcuOQZMhDRRRBnvjd7LlapDPFWsQoPm
rnzpuODPDZhGZ53TpoQK0DrQ+VQIZDL9iey4eJyh6muESk/l0seatHAqNVwlw5NAOOFIRiBjpp6C
OXZuGJodGVwwImT4FeqxerZL1StNZFTtAFUzrcbiNuvKl1Op0Re9zY9JcgHxHc8FcUC+orc/7G/v
ucXsxexCqqxLWffNjnGmOYbjJqzjd0Mx4GXte8mGGhuIeduesRpLwymH4UJA9uh0mhfreb01Q4oY
G6+GRpcbti6gCaM82DJz1oU6fAVaUq01mOIloffrKWgCVNfDLiIEajM6LG/FpH5mgftS4P291rP7
YgX4FIxnHJHfHbWV29nKW1wEDQe8S6ieFSslhJz6c5DGdmkz1mVjkjRiGTNh8wNUDuqWcm6KzaAG
Dyx0yRH3QWMVVgXDDUd9rgjsIbN1FFA9EcWZ/RubV3xNx25a49p7c+zQ9YM5gPVfty9OUZBgVxve
WNbIUkv9ZpBEsipUo/GysNraQhFbOKpahfwpcPBhThVmPASSrotRaXAdGTA/bYwD+TDWDv80cEG7
3waEAkQOSk49KFiFcgU9AlWSEpfo5Gn1hogVxemMvTBw/BIhyaBF4u50aotDWBrfcS7cS5xUj7OC
qFNq+rhxc7q92UHxkhcU8gbB4Ym5CWplM0wdmKVbdGf9S0I8yVn413SENdzeJeSmBXUIfukFzlez
Dkl/AM+Iks+mKu1Hh3E0XcO0sgb71YV8lyP1Q/NiTL5ZiT+F0S+GVBadm7jYffMTMnjzywauhKz0
GT9NA8yRYT2uopm/TO1Lcrk2pObgPxqF9k4G0xnja53UHzBSM5go5GqKAxs7Pdy24CBMGiuGyvwq
nBsNKutIYErfv4eheE1K2/QwsAderoo3bZrznWamx4BY2fUkkR/q/UKy7LoljRBUV7KQlirDZr19
bISDFUOYM+cII3PTfvSiPzbtBJo0S0QdVoNfQdu3bFai9Qac0TylmFvPjAuw/ZlxxMgOt05Uot4T
TbH9WuOokizybfXmk97m5rsr4Fg5SfVBwPmn0omz1lgn9tpHyTf7WgXmYVT0bB0VLYyVlmswz/Ac
Lt5wULZ3QYOPjIDNUJxSiZA/gfqeSxb/DlkWG8m4oh9hf7bq7ywsKEhVB3pxuTgZ/u8/RlNzld0i
qFqsEEfXLJPL/eVhbTsTQPXSRAyECNL4F4e/L1pe+e9uXlt4Itzv//3x/uv/6/P/fn0eGj7Xv/tE
ytKrYMot//AnIzQSuCLGy839p/uNWEwSm8V68N/d+0/3x+7P/nvx/3jsf9y9vy7AbYbcV7UJ/ClF
KuzmY34I0or/hiCh//rx/uj9/kx6IEVWjtuH5pY3+hPMMZcbzi4Ut//uizn4r/vGorNFRxO/2fls
7tJZrF0CjzS8/dMZV8Zu5r8U3d4ISIuoJgcTQx23HAf0NB9q8xApkXmYo8DxyD2EsrLc7er5/z2R
Li+xLQPkQei7f79wf9n9rmAotFgmHu8PxaZhHMhZQsnWK6mBfhnfnvvr7s/cb8q84Y/TdD4lsY5w
2yoQdCXL370/3WlkLJXa92RoJoRhd0DdasEViHERO1I44LK1uBXZNWB+kLEX1xXor5F0ty4BoBma
qVnfTWHvN9q4uP1HZTPDb5xhiOA6Y5fdzyjgWhQOYUJxosbHlA3caEDMorYFLhRineI4trsbC9/N
hov7Cb6YTP01G84l1O3ebppdE3ZeqQ7IG+7PDOE9Q7kqfmeSqfy/38vaiA116q1DgDnaNr2/w/29
q1AsziP4CPPvxNt/fy+/v+b+tn9fc39q7EBSVFmgCv3Ph0r/88nur74/8d/e+//79L93qJyk3bp9
u//32v/2N8vY2cVpc8xUCmA8s1j+nBwjBdNNvCh08X6GuKip6OzsqTuljJ6xk8I9Y8DS0stFzOjy
MyWiYGfXAahAGe3tFItEK8KpVxBPJNsUHL8Ld0M0+ElH3FwIb6UusfLCYsULXPE5NMofC3fSAxFX
RBVmlPoNlQsdp0mXjVOBsCxmYmCWWkDn6Rb6iAMMHkSD224DsA9BUoq/mO9tUveZAqw8p5Ilza0V
qLMKoTRdGnhVONSIlQDrh6KB+OnQi2CVnqxaPDyK/PcQxsJvKjhQ1AJen06PPSM6D7k87CKrfO4s
AIQaS3KYPti6MCXzKLrBuzv0inFmhPt6VG+aXVwob9v1mCkQEeJkl7EF74YleanD5nut0pcpQQyd
ykHPVfaPBByxmcVBfx5VgKUeBFPVgen6hQ2ehe5hKMfJC1JEW4mAS2zO1cylhSmODVcZ348JoqRT
ieaxBFsMkksUzNk6n10oNGr3Y4ap489k5Hqaqx7LSPbQTwPI6G1wCB0EIIrt/lrytzpwEC8MYxRE
PYwe4vGsWXz2i1l9U7RfyuJxnHUAjSaIfpo+tmTxwgkgeNCI0OsGsEE1wLWjYX7Ypv6ppT3i2ZZh
mjGpO9OCOx6VEAPKy5BCN8Q69hcqAywsHXxOGsxqV7XDnFRNsUtPVDLNh5T1QRjluK9teocQDDbt
4uZoS3EGJ2iG7rlWqItVOtOuwMNkauM1YPBZpupJ6o4Jf6xP/M4pH0SnEz5kBhehGV9Fvcxt+TiC
U5jhiCZWIumxDCwQxqRB8cfO4mMWSITjYS0eooIZGtsZnkKx4Jhk2jnEZURXhmbdtIwDaigwUxVq
6yJV35RO/22lhMGEiCv41QfGAVww0fyYC+s2WM34yOxRI0t3SX0E2jVtd4fN8qZmGHIQhkIEb0Cu
turQBRWuONrBLTUG89pl2h9TQ8UfZy8hBQqK+gLervE+tAp2Kd38K9qJkGQEZdaSnZEuvF6r+wYM
XBo/KbA1p9frSkR8ep/5VcKqpufqDLhCzaoXQNpQYNvCVjxgLM0vU/s7HJrotWS8FQRu5UUy3tQS
47aAue4myAn1TOM9w8wXrTYCvEKJ43N1waizNF/UsjtluQsHzmERNXKJrM4wd4MeObuuCh7aKG4O
hlGwjpAhyEjgQUGENbbDe501H0rFJ8grSLB5cK1K9bGNRlo/jvcg/MGkFNT76UdNLfHQxOgEtJYR
HoFGsGngYaUxNPDEDN4ijFah1Cp46kQEeuRogLsIC9iZDAeSIDDhD8Q37RqMCmVfuAh8w/5owLCT
CHvaBksllvONLnHjq0QewqnN6y8sysm4wv3XI9RDfTDgt6mM9iC/pO3Gng15IwUalmECUYZjC4G5
i8SZmh4DPxXS7UQynh2Hj3bPnhwCCxlGHG5GXf1wEleBDVPAv9TSl8mI+22b0oarkW2ehyj47hih
9aqJJYYGvWvs+Vx1nzzGRG9xveuoZ4Oeq3scBmgx08odmEyZIaSpgUxTcx41v7I7+dyXEthSPtdt
q8AtjX5req+va4YFm86E8zsS1kQNz5uCEsNx6RclonTddYNmOmvzDr+TRPPFcOEjap7WBh2MUUYf
xtjW2wKPSmB8mLDjVB6LUJL+Y8EmhcixnYUwfZkgqsANKE9hGlutme81HWMhU0SXMqMSjcbFCQH0
bhMkzmJjrVzqGV4YYNVLPxMHXg1X2ZL5rjnMPqZKRV6ohMaB2JPvBKdUBm3Fz5hgSSibiATNQXkV
CrHind2gQTJxyiSe8aiQm7sbe3szkP4IH0lnwKPbi3t0gdiiHm9jp8EHN2KmxcKbtWo+dpBrMgJA
HxaSGWeuXQ7xKa3m3G/y/MSc9CLIU4KAHhuk4+EiPdV2s+07+P9ynNPD1PBFu3N7NsIYc5pqCBgj
jO92CgckG8dLytz+ICuAlZwUW21MdETDpbtXxvSdJCXPHsf3zAJMV6zkoZ8F/OgJqYWlIWFSGn0d
mlDhp2E69U2SHerNJPNrVqmsqYX7SWoqw/wOia/VvKYOyZecyDcLUKuYY1xELXbmXNg/1nKpWhoQ
TpqfGskFxMyOam8evwKlPktlqjDN4b9PULyrCpJsJ0eCXEfPqtuaKlRdt97Dy8lriAi4gPJ2+UFa
mNsBMyODWh67PzGTEripSUUv2y48upH5FmM0ThyQ0h/6xcFGLjeqTBFThMVLJKLoEOWNe5iM8S0S
GFW0hT4dVKo96CXcNMIMfTOHTpDAgzqmNZlmtTt72jI9DFptOy49gGLTF9T0kQRmqltSXHhoudH+
89P97t+PuPxCi+34ofDvDwyEC9F5LJ/ckeqzSDNMfmxi+xy05fAif+Vjd6yKqdhSPhIuIJc4B4eY
a6a/IyYBpVXonuoKDEgad1vgiZg373oI91914XneS/r7jUHaBA443NzvRsJhgk7D5hndkrMVfIQE
es1/P5TetpLYo6m9RssZnhrsB12SziuLq4Xmkibibkl+92T/Z07+77HBcdk3LQRGd/vnu4u8EBUl
baj3sC9T3MT7noauWL7LfzftUqP2ixm9AuK8NmrAzt094OBukRqmIT1LoWzv9v/DkgGQ3L3I7/fj
JR5grpnGuJm+s8RAvMHd1PzuzJo3T0PnqHvLxrHIWW7IgZwAFUhHlIpcnKoWd/u+QnXWlOZDZJcs
EEtIwbSE891/apbMvEpaJcMMRrHhYvNf6/pSi5m0HNy7f4b7TxatrmcZULjIQqtMYhu61lEP8NiH
yAr2Zo2biZZC+g2rCBF8ppKhFulPdzv+QnXqbZQ4mLK177OkzqPXy9fABjjSk77jBaFAsmO3OtEc
qn5o9aTxevbQVWfBPrA1lsrFOhmvS9cucAvA8SYLcFOoIJRWoHVTa2gk8tDLgGM+VkEQb9Xc5nRy
aXn9jqiEv/kCi+ttfw+ZkAFk+llnMPRfNrl2ETseZuVolhqnOBaDinxJsKHh6kV4XDImMQxnbpiv
7stuVrfjf1Ig7sf/fldnpJgRU7HjcIcY6C3fwT1m4H7jjnioOHAF1rMrYOAurvhapEMqlduyh/FS
U/C6i8n/v5PyfndK0JSX0xx4fevcdF2+VxWaumFeuJL3MIJIGb905PGs+/ZejtXx/+TG0EZGJ8az
hhnh7O4Z7mC+GbLzMrPGfDLdliRr+zbqMOVj/oloIBLGhD70avwcffe5/hLP5RFoihBl1OnuUgvi
uZxQEK9RNNmn6GV+x17sZ7yAWAQv0XMO12NrTzicrvM/mCguF+W4ZewJglihSwIKwPbe8AFBcLdO
MI4EDX8rFsMxLEg2LOrzDT/pRmL0uumVLa6O0bBTnuZL911yd4I2SJiPX2JxBAb4rnH5qh7EnO6N
P2WBxUH/Itr6CTEaIGGOGhzijXWKv1S6GOSpLr80Q2dAbyyOaKe6xKdybsYtihDN2ETmN2QY7G0r
jEaf1fcrBlZ+/NgDx62QGUO0eBZMSsUG2XmyGE05p+k7fNROsNMwLvDRx+JIkAG9/lRsZ9naulk/
5lm7iQ/9//J2Zr1ta1na/iuNui6iOWxukkBXXVizZcu24jh2bggnTjjPM3/991BOIlvxSVIHXzfQ
FZx0KJKiyM213vUO5+478HhqvQo5FmlcXDH/gpqBZUV/CD8MV+5Tjzb8Q4cHdr3yLrRgIxDwk3LB
oi1pJJeimCtMsaCTX2A+O+Y03WfZPfcBCviR6QRTo4t4G35CcZnPUoKGyd8qURSgiIVvgbAXg4dG
OSsCRlgz6HEYRXXXVGKsG1DinZsL2Bar/pNXnJn7L069rAeo8hcDOm+74GW4FsXasd4p8eqFXfs1
FYmXpf+VNsl1FqR19a9/6DZ+7tSF0/9/8/Svf0A8UU2VcoLQYKipmmlK/v3z4z6AOvOvf2j/zIue
kBxDQ6ipnucKlJVF9FXZZuvoU3Pu7XE5jeEtLFX3OrDmQ7ICVrQu7MvxM3cIdS0cvXjydhnkXFuW
LmUTkbOTT2rorXx746bXeHZ2OR6qc0NZKY7OjJ26YaVD+bvH0QRm4N34FXe/ZbJMHnDhuEQDus7v
2ptwn9zmdzWIw0yfl1/Ccxxr7+NHgcBl1e7ic9798DBVbliE9WtjNTCRWFk3LGZwDdbQZpBTQ59G
t28gbCLVqJsR47nEr7iZwywdBeqo+s66xIa5B82+kO3CaZZfyvZJ3iYX2PH6XxEmIGiwvqKAMseZ
3NKlzTFMewg/QYZUn8Ctob927xgs3Bb86Eht8CrmX3iq8WtQoPVDJdsgmHUvzBtu2Zrx4x6yWfEB
ioW9y5Y7hBJodcGGY67fOZSoByugyF7Hn+DqL5Ub4w4XzCVJxV/GTxJht7EKbonULHf6vW0sgotm
o679ldihCxUfq3yGfGqB9L6+wQYQwnPyIcNZBNULzKYFdGfEkTynFmqAT+FiFmxSAvD8M56w4Wqy
ALg11NkXjMkCa0F1MCdNYr7GzBKzTybYPgLCbTMJL7boFLBTX2h7hpWaT6VzAUSOu/jk3sBtC41v
N8ypMuZKscaRYcNX9JbGtfaUJJti3T/SgnOqvMBX5nnxMGydB/rKFZXbktp8raAYmk9GC7sH8yNM
Qhiii/NwZS9+c+dP5v4/3fhSVzUhLek4unh942NkX8Ho0rudbrc7NEv+fFpjuL3eW869PjFMSQma
px+RzcBsQmj0HkVSNTl+T1zl35wMQQg/nYwmBIxnVZB9cPoUmmHdy9Jpu12ggxXyv1rd+OmCFBbc
nCsUNrw/5ujsCH2kr/Ku8vrKY4CLzPI9+pHg6nA6//2c4vBtWaj+/T/8/XOWT5W9X5/89d+3WcL/
/c/0mR/bvP7Evy+Dz2VWZV/rX261+pLtCIuoTjd6tWeO/u3spoyJV39ZHJIqbpov5bD/UjVxfTiL
b2kUf/qP31IrfpN3YUhpcxv898sjvMq7+BBUn7MJm3yZefHtU8+ZF9xl3Zeq/tc/+I80K2v/8F9V
1jz/1/c9v/oN+C7f/v5yqZ4W4uP9KmyiL0CmVF0YUuiaNE4WatpzP2pMX24d4iLWZaL116aW0l0N
Ay7wdVmZj//8L+2ff7mdZleY5DUMl8//o42ZyPE8Woa6akR3+cYhLLfur0S9P5yNWaDfh3Tk70yK
lVwbjQ0BwD20U8yKvu/kxU/whxfG0mndhMbrTGonDzITDz2HSWRuDVO351pLmsXoND3e0rw6vaHS
dtNJn2w2ML9chrADpi2dHLts00Yq9LvN28HKr9T08fgJpc2vOqeLz3/9pQhA+enXtliZVMdxDNvW
T6JJnFCOlaNbYmtlvnwMHb4FfBrttjLbYDV9n+MWZe8+ZHbbvDts1akug8e41Je/2tTs3bWsq3R7
2Jw4vWTe5vXF4SO//iL2z18ErFoyPDFBE1Vx8uuUPmPPJtLQHycdfvZWWK7NeoSxJXVPwyJ5dO6s
KNR2pWv2++mLvfWJBAbpPCwD/fYPP5W5Q7SS5EG+9cmwEoSQVRSrf3XQNz6uhN6WGi7KLKLqwhAo
IubdFCbb4948RlGzpKvG9a8v4Rv3gq1JZvGIvjTH0k6e/K6I2kFVSrHlARa4QecatlJQSeY0O0zT
p4v219tkWUGJI0J3V3S9vXxjY5MsrWWT1+7Hw05/+YEY5HEBSe/h8KGicLVlUlEKN5WPPFF488Mu
lCDBXd/DFqXV38WZMmxS7LKmw//6wmivX5uHNdGBlejoJj2wJJ6Gm+9F8Yp2iXjlPhBbIsi5KFZe
4gHdhSpD/7a2SBNLjTDHABCiHUKM0m+xjiHSlyYrDhSUzqlzMV2Q435ML43fh6aHxuawrxDIdG5m
CTQxFnuYtn1N1pcbUxSMvLMxCjrsuhtC1duEtt9eqXWo3aTMpi506Y/UEJVtbP4/HE5RXdoRywuv
UJjhJvR84CZ7kEVlrXURtuR3hXrw8J+fhd+6YuUVLmK8Olfnqet8ffHtq7g1z2NmX+eHK4D7ayh0
GAXIJ+Ji2A5DbS1fnJxGWHpLnExTvjOyggrawghAeoG27WT/JP1S3nw/aScS62CknYIMmX2UtfNe
CXWxJ0P+mrdYREpBisEWl1NCF4k9PT9vHHTTnvu1SkV542agBIfL64fWgyL1D4cf9Ne32M/PnlR5
qUiYMpZEgDAtby/usFDz3Sb2SDuwO+YBM3iQwUpVIv74fvO82OTAqu6G3mHi/ovtggyemoSYevWH
23qwyObS1AgB5o4/q2JYzGNfhBgfUp9jxP05c/1Juc/9/J9/fU2j7tB4u/K6OXkNeSFUeX8YBBqe
Tts1QqmerDrp902o5w/To3PcwrQJpWxU/zJRXWM/Nj2suhrzrmhl5kOF7lFs6jrZ1LbS3/76JKen
/HVlJKnibWEyiTfpZ6eYrxe/EROGUpFZI7at63+t9MpZNHqiHNbF1/9meGhA+mbYCMe5dlSmbNNX
eL0N1mvCQpP5fTMRhEtuvctfn/Jbt5Umdc0hzUzTzNPmQ22hvNR6LLZjVGXb0Ib/RGgMQw1tRE9y
OK2Tbbwod86ZwYzbw3bRaF3abWB/mr7BcVNDNUFvMww9K/1d5tnXmQt4cfhYYoY7vWbyNn2UhHbE
TRo+96X5u0V5uidOfw5DtzRdGoIbxz55ZGzX0NpR0Ywtq1GU4CrDN9RcBS1SDI32wS4i81HIgYIm
cPo9vGZj47WusZm+yfHDJAoOd5FZy6fDDuwYrSwqLvfu7+3EtEjTSFILX7rXe6pgwDCdGQgi+XFO
KFguErhRRKj/dF5ZVF9kUWdckGJ6aUOXVcPY2av28Pl4CORV7XJs00us4sdNNabB3PBz7ZImAauV
Hwd0ZLw31BTWyQADpCgjl/Sxb0eOMipSrU1mLLTN2a9vvjdem1IVtBLqVJMJ/XRRc3UNqoKMxHYi
Np4bUaqBTLnIbnIFrzy1cJJkEUWwtwAtm0GbH6o0M6/giDjwtqYf6jf7iOIgYcSVg8PEdt1fwxt3
7v50Z73dG5/0CvO740mlo9Bx9pAfy75Nbw87zhuyF+zRAoud9q42DZJoKPLJQoUfsej8RlxAixiY
ML995p2YZoBj7l6VpYfFP3PYVQ8r8XjUwiQUO67MZjEd2sjyYl+NiASm73U8vNGVOE7nPm4HnbFt
GYTv4spj7ocw93g+yuBZy9gyPJD1Vyf16x/3rZVFCMMhFZT10FJPVuwodmSfIIHdVq3b71WVM+3S
JtuKvHQW0y933AL1E3CMQjbUcbOivW88Yrz/85OSElaDZtmaoZ+u0H1ul1lpFcY2MHnkHcejQFPi
nr7VlqwO02mdbJN43nBteGq//4Pt8qC81nKcxB2zdCCG2j7emznkTRs6mnxi2Jb8pj2bSu7jGkcf
KYQKTuMIWnEwm9MvlPt1FhdFrpCNq+JqqShl/pAacQ7AbXO3pwP15vStjhumhg02aGH8MPuDrWs3
UpYysPrt8RO5De8UiYZxeTiIrWNE6eB73ZkEMx9eGcejHT4faOo7ETvx6rAPvw96UNBQXR53pFdV
STwchrM/9uZ5pfcOLnP5G6RZe90ITpfMsg0wZuI2p9XnFOLKI55gqVn4F7llsBJ2igKtKqt+Lzul
30P4YdEx4AFc+3aILa3Ha5yBZba1lDTv5nYgi/VYgHccSquapPZppEJKOlC+MmrzQMueb6STA4WK
5dy1DbOk48E8eDWLJLWxH6jsWFycHLbTC2ulD+62IUQdr7iw0HZvHt/2x/qpKBlb6Fap7dIx5l74
myci+4BUw0Rs/qOTUT37LPcmR6vDBbEnaIhE+GCVRP3yeGbcICEeKpG4fuPsWO5nUkGhoZnYCEct
LDfpOQNRiVw07pVL1dKrrQZonieufTWV94cLyFXCZLQ1lG1n4tM0fQGz9aZUnmIbuaaD3Rqrapqa
1ppUzEn51YOo8rP2Oh8MB9DL6SL3WmNe9GR1Xh4v9FDbzrwX7s2P75dW0EPL3CPRBIVr76uY9P78
ZYFTovkwBvo8xL8DHZGzFl6uXnfrw/f+zaJ2gNxerAKCjoD2k5eooxqomOTJWpvaMJf7xCB+MVaT
pTr64zILpLL0tCpCtaomQ4+ffRyWWO9lYY4ccRrA3JSlgmX6EMbcwjCVWAtRGddPo5HAD9WR0GD3
M1Iu4bNAq6qWeGWcmXANAKI9RzwWvt3vY1mUaxU58lOpSmNjDXxuTjyzsen0sHioWyvb2p4wzsuQ
5wvbkHC49oIYDaQ0dOeuHn0E4r7jFtpaq0x2XVl+2UG39bEijMuAwGivCQy5ItWVY1CXbGXlD9dF
YXPpRSuY5GCAoO0qP+Omz4WWPwyZVY+Yu454gcKGp1GuPaqAodRS/xxea/2E0qx4wIGGVi7RgmGv
2aCYil4r7YE1H3zUBocnGl8JSQxEhxTkDoErS2sdycco0HlhoKMxHwfoHE+Vlk8wEuryx2SI9M85
Fg3rtrCKfQmetTI7CzFO4Ams7CqnNc9QM9HBaYMGN8IoeCP2tn0hWGhnRi+4om7g3kH+DVaugWqk
rGomVZmu3dajzvVxGFvvq8ob7/TWrJ5yR/A7JbJz7rS+rJ6ixNMxxTJqZzEij8HdfCiduwbwXWIB
TlK845Lky5R30G7HmusmGrX61rKlQBvLvJIItYfEL8O1J3CkoHO2WPiEP6kREsiZ1rk/oWdKaPXX
XpE4BCfq/T7KBtkvYlVR5NxMY21XBAV3TUQn8GjJiKs5kJpQ4z9vo2RpVXQH5/lU6ynoYKtVJdoi
JsFD52QMKDrQhWqaPAKCWZ4z1YPUhcpX2/lKEvNTmgnOYW5mT86WGFvAoI9cF5Pa1OBebkPFuatU
l93aNYBdrxj9da7ZNDR1TRTecohpMiGamroxyw0POZkVjx7BjpjFtFlhPkq/cXDHSUuH4fKgle88
Y9TX49h5EEQ9KT7iPJPe2mMwXMZFi1Sr6jNsYNBE2kstUElRjrN248UDh6lgLc26dMywjqxceRvH
I2Z8qrTJPEMpjwyD2eg2EX6WM7ZkGByYkJB6E83jkI7DbeSo5qLJ/JxQXhUnv5R7cvK2rdKbOq8g
Z4Zuk3zJzLL+aosx25i61ewcaTbpbOhDlyyDiBcXsWm81zo1R4pXK0N+L+OorMBmB/m5Hy0NyCVN
L7JKLb2latiI5pwmx1o8xKumzZps54St1s1QYvgfPUMx4XXV+eUgfbkqUlZPDfgFKXrVyQekpfVy
SPPxo/S6DIPUxCPpvRPjxzQusHM3SSittJaf0XbNlkSHjqQ0QqMJUm3xMorU0oJwN6j4IRHIztC1
TBSCCX1U4PTTy8TG/pKFCb1iprr7JqqUTRoV+SYs/QrHlGb44nqYz/hKoNwMTpbcB1ErkFiSWZKn
CNJClBPkwJWPFv4l+M+MytzF8GLWtPDok5zYgtJWdoK1nerAcKGQIHj0UUBZsZHhzVU4FsrGUlos
/NMvj0IbaNBe64Y2mPM0QC2OVpEDUfMgW2w8f2NneYUja0XUajZgR5Nkzfs8kkxrWxjEKHmhDfnq
59iqsnsnDnAsdMiTrBTEUOjh1ZXj1skNRQsS1JHl/UIKnIRzD/0ySJweXmSWk16rdZNfx1XNTa1I
2vrHASE8uTMhj0RVAWsvsrzWsUPtXRBJpEs1TG+L1dArVRakbHS020EduWXVunXuSqsBV7RRmmJV
FsA3PKuzQsUNAPsCaIWmkj24muiv4x7dtTVg5l1XDuWm3ZjAQrEusm1WxtPetD6vVlFQswSxGtNv
5xmrbc8ooapCOnPZjtptmwse/canFRC9CPu1iYEOFBdu21lmtbRUUZzGD3pWeLTp/kHvl+noAzW/
ypOPZujb+dchxx24aq3aXcRWXS3SUHRfEnQdHhJaxfzgSNfZlL5TrTELYXCZ9h6WmbEW+p+qlsDt
HN8lE6apN3MHlo/7eFQa5V0w5hjZ2bpv79qSsbaMg2jhd12xDhXc5Ac7zd+PjgeJxLFE9741ywSP
zfyrHo/3vS60q6jWcWSBB49GwMELRjS5/uTVvveEvLJ75zUWvxxPfLgo2sgjMNezuvGs9TEMIwwZ
lZI0A+xSe1w9KB8l6/gsaiqvW9dOr25FkQ2XRVUbezn2YOBlEjWYjfArhDNqYedOSdsew1KtRkNc
luJqDMYY+r1o9klA+m6JNOuzaCFbQ2kyPmWObLcoMEcdWZiOOBXgmLAtv/TxfxlhpiRFzHLhoDEI
E1sQso7eMFe6dzjvRDda06jQjT3zY9RJZGdljBerCFNcaIrB8HaOGILLEpOBSZMO89lvPaKAgy7f
JpbhkBhqNltNqqRViLpKSGdkyVtixdW0cxi3aOsD4VoYW8SpcSsjrMLa1Bjf5YHvXqhDM97Uvgrl
q/W6Bya4BXmLVSWCc1oOAkOhmWFLYbudHe1kr0IHcfymWjMqUC5Ca8zeq0Gpo6OIGsK1dcVSo3XD
zbND9J1/1dqiumzwY1n1vAi3KVN7fDkc30XnrYHO+Cxuq0i4BC3mVBZYEbRWe+PpbUftGbom6QIs
eQ/IHQ10GzGlZqCzjBrqgHq/yNu0m+sJtnAYLmf6ZW0NROsMTqHZCzu2BAui1n3JdNlAw1CKEftD
7ACFKPQFIuRxXTVWsK8SrXjfaEN1Z8eDWLTQaWdjiEAiQsGEv5CPs10/htbcyDsAKA2rnyc1qXkP
1SqRxK7SBvFccKmu2xGkIo1Hq8R8zQ2udNXq36tlh1YhqEEOAqMwyDIySvKp8tRcAv2b8DL0AKlJ
w7371Y39/kNuG/VnBAXWE4M9GcB5l+j6qljDMD/MYnxFXdvIvo71WATz0h+HZm3V+VfT773rKkzQ
k45BVZ8bXY9SPctSAPo+KLCIhTc6i3g7XylxFy50BPUk1Hm0dN449FDVkKRDSmhEbW+jhvwzRVjt
vS+HDJNOb2RyYblU/m6e4o7vINc4S/VeufEVg18tZlAr1knexX1z1/tFj15n6qD/ssgeS9cdviiW
wE3VU72CBc+2271ALodIABnAmRdJ38Jtv5QpZa8/WRTCn8bf4VCFo1XjETVqltbnUjxPSv229PwE
eddYrv+iJh9b5bOnmR4/y0ldrmL6cq4XGJlZKnLFwCMc4lihj6GLLUHWet7mUKbn/HkW6l6C8f73
Wp1LbZCM3E4vDidcoX3LL2PDnQJl7ZCzf1G6dxrp6qUfkGYziY4rMpoOVXxnmI9eFtZPjeMNRGMU
1s3frOatWKGyG3O0BJLUe2jTVK26HxUPTa2Zj6M6lbYvynyndYQL1VTH4/9HrW8HETW6MtKDA8yP
yJTqeThUyA3ChJQFrLOWL3qAykCNjXysemqpinCaDWOao+eewD4MV2I/Nh8ZeKNJtfKhNtYnPQIF
Ozk5nqDUPm0UkDFDDJgQhD/qFoYk4CJGNOT/Sx1DMuoQPF1/2B+6hqDxwBr8gbnR71oHDE74ZRI3
/DaFOvQPek0EW1iW1OSqAH4lp9tMOmayUyvh5q12q1Y2H/tdP5HJqL+uopo9CM0yNvqgkTBKkXJ3
6C5icLl9H6RUMn/RYmRDQEOS4l0G53NqNKw0DzF1acx0W4j0K4AZhb6RkZXz3HbwRlu6rOAPkSux
v3/RfzDNZSfPre+LLqQSDJvbGnVamTMQ+Kt2xDCbayFjBy2YQ7/i4ZOxO+1L1HGaG/u2SY/yh90J
4OqUs2a69v7YogRln9z3sPYXQkFAgtb/c5maOEP1Fga1RaAvGWHju2NY+D+07qOPkR4zgaCePfcx
Zsj73arlwuzLu3oIGhIy/EvDQv2ma7W7630snqwMM+RaBNbMgwB+JigaZNBj/tiQD2X7ek4Nhc/X
ofHBdCFaqa5DYHQ5YPKt5anchJXurtMGh5bWg76rmZChXWm/F4oHCzFIqrM8mXxcO0Gplz36pnbT
miSrmYtWQ0Dnq/G73iAUzAnVKyOy3O1bfVMmuDy2oxdnYe90nyWc9PsOwSSmu7I/V3SvnaxxvvdT
amXEW8PrPoC0XgSGgv8xHq8LnNwooircxMwwDVYO4JNPoMfci6CRZpD5Nhjoov4BiDg7NF5lCpey
ztrxIvGwgB5zPHZSxeyx68JcFJ2RtoOzgxVyYoBy+HCVRd/62PVhLpvI+aFLA6GdAjVa8+LQqWU9
NgTdoJfL0LNyXBVHseo1D88tR8UnMvKgnaInWuCDiMFRvVMzHAZKo4EiaEIVDHyN9Gg/U2+R2pXz
3A0kCTlWtvSpSN8rhZEie/3e6sWNlayKgXdH1/NG9w0EjeqYGA+Hxk/N9avIK9+1NiLRSGud+aEB
hOmES7wSYmlVwjyxmC1gxahS7ed8pdiX2WWXdPmV7pGxgQNQvVCVuj/zMpJoILpj/p5B5lYrq9xH
ppFBJyFFoInsG0zzNjUE4TW0tohg+Qk88Y0nU1PTc5GZmLbqJmLnOr44NJVGqnruTFO760Nj6ce0
h/iAfjCQAuEW7hJQmmo4gqa4aJQ5E0ysPfGMnZpOaZjkY6o0QF5JiAF6yivDgbosnSq9VY2Ahyew
zSuRYCjxox2tayxVe8WhJ/rRkzJ0iNedN8Arft2Y5q6OdY7Tj9eH7jQ2Ioim2BUsagZJW5yy0E//
6FOtBCd5laLT895PnerYy09hiolnndD7H7rVyJHXlYEW6NCxJmq06l3I7KXe9ysgbczFM81Cuah0
rq7iaoaTCSI1dTISz0RGboHf+PrF2FdDhTXqczMbtUph8gSTeZU7WrgMwR5iJn9ujDcibe0QDuQB
6WNzd2htU9MVi3iod4f21izS91WKB2WWuhFSvUyuPMfH9b0Phncafpi7V71u2sRIoPpEzC2pPFFk
RvPIo005Nr1mNkVNOoW+wauJ9ThAY6vpto7/i/HoNQod8W/a4Mz3QOQtMxh9LDYcEmp/aon9psHs
3arUAIv808aYNr6/zjpLuz1tjt1wJH7SQEpcGvBFf+6SJ3+SAAMzmZHb+cetckJdiAf/EPIKxqkP
x71WNF9OmubQGZw7eEOgY3+vcYYfpVeoY3gzX6bVKLzzplYVf6EDD6hw/Aiximwn3cqiNYf5oZH2
xuJhDFRkRlg7zYIiIupWHcxy0UQ1klrsOxaVquIw4yFxz+iMg5KK0KtTuVCDUUPSjvUb95H5vq2K
cqOXIxmGrztuq+rDAml8iTRFjCYJv3E61NW5kvpoJt7swfMSNwTp4WDHUK/fyVRLkCyWFyr+YUtL
Fs0HI1YQ70aqvcJwuFp1RW+ujMKdnIym1O5jX6404TkWWphBT715EuiYuYtRYi3TZotDl95bRGIF
orLsmVniEotTHg27F4f2x8JLMT1pWsCpjOAiKRjU5oE7nOtxa2GNSAevW5mbn0V9o+ye23iRtMjU
o1j3sEyJoPSneXGZIDLdV4qafDl29qGQ/qpKp4geBlIw7uLyknqV2IQQBBZFctN89GpdLi2vI+nO
xbUloWOcpzS6AeELMqLfHsJLDFflc+tvM/NY5noJpPqX/X9StTuEeXL3jAEUgqy7PkwJIAZoReGc
Jh+OOIDpGfGCzsBfvAUEAOWjByxTrGQOaEDE/bdymexg+ayi+AURG1eI4VoYRD30h86sCSBTwh2O
3saCSY7YHAACV+LDmaEoPIAEveQNHLoOLN9En/pxy1iVE+UpLItkVeVhSWa3rDe/BxCGfFhVLe5X
QrPHL2rlCQTQoAiZXsmNAAMGg5ugBJptB6V0z81PxC55WBKhfXxWAKRtizL0739CFlTzHAZ1/gwu
xFYq3zeDiRHDAWDo1b79YrPG2bPMc+vPox24F21pXIaY286aBMuAI9wArKlgzx2AGJxiDqPeuNc4
UZpg9Kbqbg+4gyPJAx/KEgWMqbjlrnZae/0mAGFFslzmRaOfR1g03DwjEf7otddF2wNEPyMRqcB8
CcQfAbHZBQ++2THWmXCJXFhiU0KX2RQB/setr5LcayJCjhmr7/8mVDEU+BHGOra3B7jCDujRMB8g
ZPcUs6gS6V1RvqYXjcL46RS8EGpnz3RVJfE+0zFdiAd1plRYiD3DGFZA1gT2TdqtLf32k7TAO6rR
tXZJwh+u00XUAtnkkt0rnblgZ4KEGU9cuP0UfJaTx6UXesFo2CYPmknMhhKX7NcD2mHXMQBAkxBm
pBfuKhYZM6k26i5VTI2WP+EfmK1nT76RmJNzCGrtNM0I9IBFAkiiNfhNwX85wCG52uRL3+3AtsJJ
CHWCi+RViw2bg/3yiAfz1uD9uRIYVmxFEon9C5Sk0c3ssrRl8DDafRFsjkjJKFKqjN7FPNLqrXcv
IJMs0jF3xkLEvcj7hnd1+yFAST9TPRNVoVM9PmMoQSxtUBelA8An58kFIp4psPMPgHOI6HvWND6+
KMx5so2mBHe1kw/D+1/CLDgVNcG8V8dILJjxDz3ukwUJrHUXLnWvczbP2ItjyRsjtNLLF/gLBvje
TOipq1Kom4O68HOjVxff8BjD7R4O8IErwvzdAZJx4ybZ6h2K87B2hw9VZ2N0dhiTsjgUsziP2s1b
AA13v75wCoVzk9K9+jY9/YHUaGnlXFgDf0D9QrZm6vi0T5PUv0RswjS8B75psCZ5A7UhL4BVSnOz
1Z9AN5l0l0oAJgtdgaRCIw6un6evBwgHOnl4wzDAu36GcWyLcCgzC5r31VtQjlqni6xjdtAiUgH6
UXV30ZlM7Vo/dk5ntbWbQH4KKp+RyHFgq8UtmYuRSD4dhrb2IMxrIyFW9S+hHsPhPeLrqb1SBr2/
PvxoVlySOOAEZbXNxuzpFPxxGNZe8GTlzHn+DAFKp/GrCEP0ZD9QIAap6T0WcBVjhgkJUkTbXXqN
hmo5M5h4nEJCwAsJhr6OXHdthhtMi0HLVWxWj8ch8gEgiuMCB+us/Bho7jwRVX7/YqB8xImiJoby
Wg4QflOViPNfj5ePgFHv4YAfFhgxHOfMDqZnM/jKOGbi7pFa10PlXoZOX9388ch5rK2MYNkc953j
3DlEfj5nhoXl5w8oiXWbHNakdW6PcFIvEgayJdZ0Z2ar4YInpjmfp+6CzIk+HsfSOOXYcxj7/f4X
+NI0d/ZGboVnjKmeXEGIo7Cvf8aZRgIywzokUcLQPR6Ypv2iaik6gddT7APqZCWMpuoWlYclazLx
UuKy/wR9yiKTsU0RJuSSHabczxCU6jHjSgvVReg/dbwTFmWLrnoychUy4is8qvCtGy/mxjvFpOjM
UMZbPf5sx7n4My4Fedtc+5ok2H2akGvdAA1gIjic4FPl2HbnIvWyz4amyMXPc/OApIG45nUxgVUH
7DQLQFiPgJXu4AY1QuxYPk/T3WxK01AC49PPyFVkPsSe1l1Qoqmzrge1Jczk+3ydq06CnSEr5MoS
1wDoAPa5VdtftdjpryRRBh8OE/cjnMUchcxfzfx0gLNyuq4FrrykgH6HtLoskqtEy7+0qqVtDF1y
JxLvWEyIVhyld25aU9y3yX2T4SGrWDmRwGgXliewVkGdeja2Xjj/PayV9CArQ+0b53buj+sDvuX6
2qXhpe3yiHEhU8FwIor2E84VYOhPhlOEu2oV8ioxa8TLYFxwdB4rneyKtzCuYJpY1+rkjPyaINDa
uLOOeVzN0lr53DvqpyPqleUoNBFh2HuIWdY6Nh1vccC/fC+96atcW55iYFWHVJwxFk54Y8AYceAp
V0U1p/Dt1wckrNftYh4XervBCjRwT2Gwsc0xpqODXwZ1tYYKVG06uEezkOAGHOp/xsOiALqXM6gp
jgevQTHZSwxNMuYqmMO4KknEE3/hgIyJQmkvRerXZNxIe3WAx2B4WTBta/Te3yGyQeCxQipAgcvB
d4gsIkissMx9khnI4HtjKS11nSvFl4GqloiocgXd5o44LMHcNR6XTpVnixPYTGvqc0SAAZP1KZU2
k+tfw2deYuQXUYExU9NU4X0kyqVBn401HCBai86KHKdun8dRvPo1kAY3DhZ7nmRbAxuHIrHieT1g
GwcbDXMsHUOeN1C1yBXYKnQl2Qw/oLUs+xSTqQEB5hW0ZuvapYaj2cVraC037XLWmvU6tZyM1S0n
T9zWvKsDxuZ2jjfDcM1ZKy4RsZ2jbEyXM5QKMXJDFkFSgMwB5xc7n19gbaTeO7VJ5/z34TY8wob5
6OXW9YEHUkzza0MrZ4XmpDg4to8WisyZk9WkHP8MvYkKI1+lic5F569fom9905Nc2zkffwu/mVaF
2qxK2wvKXca9z/Bbp1Nmr9HzYK0X2Gk2j/uye8DU9osFKX9fVEZDGvMQ4OofZMTsNUlvEhWqN8O9
0vjIRHAITHqYs1IjRS5w8ZGDq9St3AZD3jMhMw+ddlH4hCwUWtmuMDMBlFQV1cG3t7SBpn6N5oVh
P5C4QSg5YGG3JJoNDiaJP0GSP52geVYmIkKhFRw9/g8QvThxiap0FU18pirFteCU44KlDsDA6MYQ
gRqNyQ5O6PiINemVI1oM/Vk5+lVAhMbZMwXGQZuHtwjmV/e/B/3iCKzB8AuPdPgftJgYk7MzK3Eq
cnewFdIxEScxKHyGADPTALTD7T34DNJiLXAU1fD3nRgzL7DAvDDxq9LrdlHQdpzwZzrXAOmKSSFY
viDRdDjmfBDEa6zHljazNWocxV9AhFCVKbKGWrs9wQmRZzk8ArUk9PoNsDDPMrP4f+ydx3LbWhau
X+VWz9EFYCMO7oQEM0Vly9YE5YgcNjLw9PcDdCweu32quud3QkuUFUlir/XHlZo7KoFfjh4dF8GN
lpraKRnL+POfRTcyTYiV1fvOIs3CKigYTId0ItDsbzgiTq32WR/wSW4Vg8oL2oqAFG3nSSuV6thN
Rf4EdAynv0CLVh9Mu7KXRJ78hi26lkHqQ++3uIh+AoxZU8aEY9LjegUXfSu7IRd9XC8AI5ABca1F
+G0ibs3LWwJu1fFzrNQ/pT1l145HaTGbvIGNVTAZ7kotOudJTPN62DhDS0meAgXlCqJv/D5JDaqI
u+6sWdpx0urodBUC/S8gJKtvyNqrPf0JiCxiDcHylLefZzAyFDVV6OVrUZbVq05oCslLP/FIGRQ/
zCpRcDa5SFRq5I/F0NyHtAT8UKJCf430FBb2N4AyVghoL3NKVf+EUpJLzR410twuOkWnQEh5ZKZ3
twtkSTxhMGth7D0HwXiIo2rXayntxKVj7oBGspsrkCklvRGjPh6vYKY5tXIzTaKmgBat0hXRDLKG
tNmZDYw0Xd0t0GYeFiecH/7uCm/GlQXqn7osCpzMziS/qfq0e0M5GyN+VNgi765IZ1FYzmbMOREL
nRB+3aZB5zfMM5yoh4kGZIKL8MnlSYn/yEXqTyRKqhQvFnUH2+YdBR2xOK9aGdOVEeZoW2c4VCS6
9MyyuP9HSJRuJsqIw/SLhnt0b6DmWNcOrcWqLI1tnYkaq6QTbBa5FFln5KQjXH/6DSntFcU/J/bY
3nYk73N58JFJCbJJ/wkxbURY7+VE1fAsq/pfUNO+ciiUB+HaXKFTyvBo/q7TD8h/0qPTK+EDwzWZ
R2pnrSj60I9aiZ5fC6rq1KMA2GhVPt1ZbPM7acxJ8xpsu09WzjvMSn6XcYxiy9zaqEX9ioTvBWqV
/fTsMuqu7Dak+iuKh+q+NeL2Q1kTJ1VPNo12JNoNdwv4KnDUexIH/+MVgJUTrWBK1PiESTXC/oDi
2/pIYCQskqhfTNoZX+yem0X29Z/grItqYTtFVUwBoXLuM133RDyZjwtSm+bNU8ZWgVirSdRLk6U6
ZZgAYUksECtTt/zPkK1TTPlNVgwXs3X6HaHzdPmoqiihLQz1IUW7T1/YjN3qTpfcErlPvDj4bdsJ
c+Qi2Qd7SgW+xgrd0AuG68TdbWVa0700FOK8ojkv6VcYVyWT/YcTUReHuthfL3huqQb0SPeDIi8p
BP0pLwzz8b8AdmNrvGSp4q7/W3CXuiVxtNKR9tgh4DnzBzHaFeElEfSAHosgoivKS82n+1VsEHcq
Qd6GWNzkm0QNxt1nzI3jzZ8wX3eyytMgqaPJu+ojQhRxswDAiQuTX/biy2Am6r51aKx6B4JlIOni
lrG2vYLBvd3RZweGc/sbIpxYpr7nfBnuVOQHT4Zt28cFGU4AoJsa/Wpolcj9/gkiRqoLf4MYcb3g
xMLhyc9ImtgffgOLNdJ+rY/6QDvz75BxbVDgG6InuzHVNlZWZt3RIw79tUmtwDiFSYlOWvpIK1rT
/PK/Q8kFJNq9U8fNcZHZXeHkFgJsX0gKct8h5R69rKcElC8suPKcPoMgZYo2dj4KbbWAy7kB4y0b
hwW2tpHIdiPlHpVuD96iyvsNa+7Dzl61LerCN43efwc4x6o53NSyicn9j/tEbCYC9TW6ncZC3Ri+
iYI5IihR++t2CBT9/e2uIfo69TuQtT7MgIVpItNUltIq1FAP9XTN1cE4aJt2ubUDC2by7X/KNjcj
Pmo8OlVnkEEFki3JVsYKnzo1SB1Rf85v4sEg0NJ1bVrPV5cOOaG3YvD7Yypb1YsVkLkJc9G6sJix
CFQJoQCqpD/GMcZ2qcKRI0UIGVgkZ6wYaUdB1Zo2o35cwHCyT14zIztMcTLHxBrFKiwHcRxjSxxn
dHzo0Z8RTR2tFohcG5C0J7p9zHnQ6ZToLwtcngWdziZg18fQCMZ15fIKnSYEXStsJuURIR6CBcON
yuPy/kB2G5pgulHIWMW1XtoMfz7nnZjKkCi2rtsscG0UCkQ5EQGl/bD323685P20veLt8JjNlhgF
PF59cmokWf0Tmf34TKN7q4Hxk4LLeZS/LBj8FOYPhWM+4IMNyfX36irtXtmlNiNFebTtSMblXyH5
xLStlZoZdw2e29ueRjwaPlEHWCpN4KQE7WQc1uesdjLaFQN7k4h0XC2QfRNU7HQuMMGC2xs5Ul05
pcbaHkriIWbNpSCPK5b6x6vsUnTD57qslMc0ZYGMPwpzn04a/XgtI4ndRcO5NvoCSE19WRSZ5BZ/
bps5eXpWZV7x/dpOc2+wIUubrBPH7SLQNMrIOJjdJWqFdTPrNKeh6E55NTsNyOhjrJ7RNchap2l2
LgKr4wz8I2Pqz6Tm0tihhgc1s77ng0Prc+jKzcIE9GoR0blGs+VCB3SdBlLcRntBgP9rko+3WCb3
mR91DzaM7sIOFE37YCVdcvbT3CJd0s83Mk5ht4vwaZF+hppfrZ2AwIMMTXc/wMvCPFOIl6c/aqsO
HpTO//EbiTA0DcedmU43efCB0IHqWGAGpP8tvCyEgj45zse+nKvJ8xsmM/vkh0a5Q4pMu61vExI/
EwzBOFZPbddS91nuWsWHEK9ZirNwZxbhcFFMi4DvX0gHjX4rWE+Ffbu86HLKN2pqTnuea8KjyJVI
A43H5spFANz0ngza8u0ZXnEhaTKfZ6rLW5r0f7yTExmKic+9U1xwGeoekKG7C0RMqF9NRZvbWgh0
6i8Kr4pnX3yK8/7hyl4I4cC1hkbMjNXdKG267eUoH2sR7AKj9+9+1bO61vcop2bFzKoKF0lIN2HS
AQ8H06lmnECSCr1hTXFwP8bysyGGel/Vbrmvg/QzsCQ6H8u9dKjLQYH7AnV0RIeYDL8Yrj+emqz4
8RsBovKAroyqjZ4CkydXHh1rXHUfDP+xmg0E5OLa35oznXzhA5OeSiFnKLEmEDxS54lH0VB2TNVc
rC35w+015WamSmo491t026usnb4Eat4f83asN2YiCrwk1cdIpWPxb/RJXZjhrUVCzoraWRIWHTe5
8YOeAjRbHM2ab0hJLzWj7+rbX1kVlZmDulYaqHNbwVAjlQ9X914FwAptV3zNMJevkprUG00r7yAx
6kPnJGfq36g8wrG4ou/+UR1Cf2u54tAp02tojhxKMwejKXZ6kJ3h+bJ7xUwRs7jtfqFjVNpONYJK
HW3/zsrQ1Zj7jr61GkqbDbOKecUV9ebqCsztfdDYwVOrCdyZafZcYZ45K1qCZdEwvuNcH9mYxoR8
KH6SLm8Fcdc/qZvWTYqL8LkYXfkbjLT5nlrX1VClE4S7fBmw6q805o591bbD+Z3QkTV406AZt0po
bRZiRw7QwyI3x6fgPKgdSRe/0DsdEvlei4OtZuBTAek6MDMph67R7ha+h4Xh7Ne1c6NMN1Xn9Ft1
TpL5XVasOVGxq9rcXvf6RKej8jjV+lzXZsiDy4XpPvHZh6GCtMwxT4TS3eVNxZ9MB5XPMnrp1bh+
IoHPPgUZ0bAycV/9zCoeKIP4iyOy+p6CLn0QL52hddsyHjaDArkpSEk5v1NHeS+6Qw7dRcymhjLR
RCOSF7uecA3qkihqWsikMtHvA/CLtUVv+or5NeSlm5ibd2rJVob0LOrz2FXK3qUUzFvVZTCe2qkk
uaZEBO34q8oog3WIietc6pTmVpoBNEaJNZHC5m4gJd0zkorjvrKVTdpyTbEqEmYUhcIhsrxv9R4f
cGLXW1327kdZjx+7NKqohKRGSnflJ4Wl/WMwGnSPaxmSrT8wVloffuyysnukPWs9YhjgGhmpp6TA
4NAOZL3NmuqsFqHnKKY4z0RWY8ns1qkJ9XCbcthmrXPuuqa6J5mBknHSFzaz5Dotq/CU1gTbBlpV
HBWkSTPNpYREXgjartQJmH6xgVIvW28dMQ9qiXVYaK9B0JvgKt0OkRmdewl5npjHVnozDGhp2BOa
OMZz0bcmoxAesoUS06RTnaWjHM2BkOSooxBv4ca4Hqs5MTuuPdpkBHW9Z4EKp5pr3VYFjXpdgcQ1
NsLmMFqaetK79OJSvSV1Mb7+5M6qcFRuhtrYGEncXvB7Rp6vJe6m6txLLGkfiDGT7YZcUDc+e1Ov
lFozoM5NRi6PQZc4+4Vb6zIQCvISK09xSQVl0/S3mYjimzeNuJQ0BSzfMZZhuystRGG/8m7wl8Ty
x+aZCDDE4jhLzkZ6xOCNxonav0MY5lR1tmjEBg5xmjNh5AZKX+iXUbYcjtqmn9zvMzMXFl1/qB3j
tcsJNi5j8mEMFZwgbshqV78kih/d6DW94T2tmV3WmFu3Gngd6O72na1TRXfJrTbwAoPcZsU9NMOJ
BbZceDvD1F6Fq/Mq+8ndaUPEGWIQC9qH4DR/UXddEqHdKHCKa9bDQuH5DtnIMg9fLeuUJMHzVaSu
mT8GnLfohLMvsPQvZp0cbNUi0QK5ellkAXyouZ16WLRqqh8HXrqbmhTwdV++Lsr1N4ov61aBHJpD
6tIizmLovVN9hqxgL+P6RtFpSqAhcVG1O0+sHyGR0uKDw78jUstt34yvC++HlfLgmJKI6L9zfyDY
eyJuvv6N/uvGPvBKJzbWRokjqfqgtDQiXBnAyvymp2a+roH9NmCH6KjJY/sDCVgO5mXswmJNJHzJ
bJyYa2zSJbY0BRKVIq13WrBTJT3CY7vREGn7gto/kriBT2ED54ZwJLib0Ja0AsIXJLE1twL9RRky
SHpF3cJvzIxhHxWXIjaaTdNtbV1z+FM0j22JffVv5CEJtBpGYNJIjD69C5oupdly2GvWODOwMIlW
YFJZXrLv/GQTOzoVlY7i21IhjPzKKGpxA9Mz+G8qe0fdUbrdYwFNw3XsUvlrTbcyuSgi+dQm6uub
7H5mGJsW072Z376zjJ1bB5Tkxt7CNLqIKym+10D+ou+kUuwX1rEy/NzrKuMDB8Qd4+g3cFni83+S
j4yeKPEU+x6/ebTTa2O7kJD5JB/SXMs3i1Z/JiIZ0ldUjB7+TEYKstm5bL4sZKRL9pIpMibLQNFW
RaA/LqRklrUufQBECMRZvc7oCJ7JyanH/oEFsVnzg+7yQFDB9JOljGuRr8Yaj+mi9PeTb/BD369a
/3qMd+NgP9FYO24W0tKPfUDRUHhWEJxVjYqgK3tJDsd9ViaXdwJTcL1hrXS//uYGcAlmdyCopUUM
l/koMIOv1N5/7iuBCuLvjGYlo86T+nZwEwqhLW09gea+WQXqhnIjrf0iaO7EXjiTjaaX2JsArrGf
SPb+B4Yz0b8lXV9vFv9ASuuTrcjNQnQWDnhYo316txH8ynUaZmlzpR3CF/Spsr5cGc/UqO91na/5
K+tZ0z666jr8NbgSJvwlM/GZWSkLu31/9RlA5B9N65NZaeqb1QD60491Ip9jk3r4jhT+3oYh5qlL
yEGcXPQuAGLU2MhhLOyNgQsBSLHADfMlei0GF1x9GD6n5PFf3QhOS1mLiS6gZt43QbXViih5h4ar
KA8eDKuFC0gEvbJjCLYeWOeFNs00c5ek9svMnA5y1wWVttfnFhcI1Mr8mOrNN8VNGFOa43yE6QMg
bFAbp1pEc4B/JXbFpJ0XN8N/S6k66SXglHs3NSjNWG7nKleatuK9bRHMoKvuQx+V3sKukhmGZdot
tA07xrTRXZJcxCSrjTnTq72SxBtNTfdC0xCHi9Fd+67xSkiWeqx80W0XKjbs2nSvIYsgZmZQt62S
K146+slaSqBmu4/mHhT53XQd7cayinPHZfioRYi2PBdDTIfjUFcpNHSMIb7wdeLL8lY65PElDOAi
xnA6XO+vGwPHzzRS02cVEZuV6szNmsHbu8t9LCelyp+ZE7cUNWCyQRn2gER+16UyvJRCJIRxFx3M
ld8fmvm+arkP/cm3MKezuBiq4NLryj5Qa/VoyzC4LDe0zvz1liV8dT0EVH2iDHsWvfXRSMUsMk38
G22+iULLvUlrxJRhAABuDeBR1CYzSdHsTJHhYgqhqZaKpCgtX9NtScvE6jd/SG7DWrdKQhdIpr7+
Si0nFo+lFlzZZSeJ0bv63b3T792cheidZC5cLONJqGqnsR55RC009Apu77/iEkiIu6nMfht2Teyl
pOwyhP7lJTHN6jwZIYEBAViZiViFstnHOA5ulywFyve2fNlbfLE00k2Esyz2khWajmRLcqm7qrrx
afaYjFFteewrP9qJporFbIKl2PVCwTqwEHkknFH6w4NbVnZ1qI0pfHC07lzrIrxrEf1oUXhDXudu
iIgvorO5O8+XzB4PFCkf0Ncip9NJCXq86UGtHkwMQF5Bb+AaFaVzGsq2oQFAvrHaNbb9Sxmkxe7K
bGO9VB7MFm5J73WPrVo/1OpgntJs+jaKInwk9+/G1pvw7DhS2Vcljpph9N1bq13lZl3dq4nt7itm
jBVSYxv1KzOoH2idp4RJdqJ26rY2KXxLg7Tfx9mY7ZNkhCvtmwEI8SdFrkZafBiI+FcUh/gFVKWr
juqyXaV3xZ0KZLYa7GL9C3GehUrgEQponus8f7SkvDWjODkXVbKqpW3d9Dj6t47Oj5sHurPj8Ox3
lry7MusmDQZIHTa9HwUvXZ1dnLl3uSi3kLd4noks837l2gslpUgobSYI65+BFYX9TOwI13iap274
Xgv1Xg14ysgcqh7T+LDEWJhh8bWSVX17ZeHtkSNWN4dXt7M/TLpOcW2F+YRfPdwtxp1hQDrQiyPT
arKrHMNiTTGs05DnWxtlY2K4wU0/3umTsHlJUu+xsPUuDvl1VGv+mqjSflWbeItKZvwmaOWpCIoX
vcjUNRXN5t62E+VMXd2jO2KNUwq5dSyGgKZJs3ORAaYEHdvP4AYvVel/Xgh+q3Aext6ozi7480L0
a4NOAxJY3bGclGd1DIsHTYgDuzfiSxIi1ssmumRuNJ11A2wU3LU1wRlZzoOfiEDuMnDEm1Lt1JvU
iLWbWqWdhQBbd0tv2gR7Nd+5fJhrY3/jPOYTI5xh0cNEIMFj39MHF5GZ6y1P17f70DeMedbcY+Ru
DpyJ2OWhqs4dMMO5G0jpWt4tKHLdZND+q+UDb/9l/ihd4Cha/6Y4MKi6FASvrIu8GDe08zX7vree
XF+4e4nMzbNpE/lNhsCPTUCi3quHMma5Tn19HZrUyfDEfggnKgyHj4syARl1vTZEcl7sT7aNqmEs
qUpeJAoiZyDl6rVYoCoqjyJemm9CBaq+gthHfOZE+56K8/WsWIgEVY/ImHQjvyEHGRFaZObbzMCB
Ut26rGmwd2OarWQSfhUW/MRS6RVHFrkplrt3arqckA5ZBzX4sKgclhteWA+TEX81FAezDVp/rsEA
MZCXBBn3gPnLW8Uwg/tlrJOaAqrwVg+mAgl4iwZisEklBfrmr5I6YJ3hVPTHLiUo9l0R0c0Rj6AB
PaaJlsL1ztFWZk895eLQoiUsZu1AgeuI869OLZdOQtIeaK9E635giS8JZLMex976Wgc2RZe/qCY6
rbzvK/IqiC3C9GoO9HEHIFaY1v2akkxB8WHRRjlLJhezWvRgAj/1FLYgFCZsv2fSGA62UZ+UqSdl
bhZWWJl5SBJg6v8UV4jWGPeJs4tKFsHREv0ubyt4zdJ9Lic7uo9sf+WYwffWkNaxGPmJF+VF13Cp
JMtppaZzuZpFh3uZuSVyuV90GOy2QWoTj4LaaLW4xgidMFi20htgqGSzCDNUAIqVmrgf3sUZQ6XO
uAjiosDauDao/yLSGHr3VqXXdeXSEPmrWCNr2BbqGEi1NTbE+sjVVKvJtk1hn/V4bu7Ghvau3mAZ
XRkYEe+EdlD6oUbaFu6IvnooSaNbL4oOpfXiidYWs4mIOo5VA3AErxp1t+TLlYYXM6moIz08BBcB
eyri07vKozGq7JAOmrcoPcIy3SHyQuyWldZGH74C3GGvRs35z8KPUc5A0JA1uDk+24keXsLhfgpH
Yz8lKnKEstmR114TOupcoswQVCqjBaFsfKUUPZWyRUU+qxZvFh8cEEm3yqPMW3QhndVulNYJmfXI
RslL6zt6j3Zru8n9rxoRToptQFOuQ2IIWQifMlel4U5ze0pV0Yvg1DZXhZF366kcos1ge8PIts0X
+108opVfaqBy9I/9viAND2H9A4FxCDx1/1tlKd8Xh90iJ2EcfI1iaoMUl5F70ZRI6PNVFNrHRVfC
BeI51LLHRVoSWP4nfOWTF3dOvl00Jn1NAnHCObBbhCZNhjZYFRv6gj/4QfDJrURPKNpIkZDlBN44
RppXuBFXBbnNQ0JL/iBAmZAC17XQL/YYU5UkoEKS6iGu2q/TQD+S+6OPGB2ukpS8tLlSbJ242ToR
5hb141RFAPwIGfny8PelM24nt4s2SmFR7ZUlJ8zz1tB/dUssaZWwmMuMZB3PVj+lCBjeSWWK1R1Z
jhyB6VBupTaeF+sf5QvP5pCn3qxhMa2qnFvtYBVMRmm3lNEqyizpJal1PynG61XVQpHVZrQMOtB0
Ua1BpXtv9A0uFmJ+eis/SG5TiSaT6eY/tS6wsojRRvmNYgJeHk79TaVa0RuagcKtOCw9ncbARAMa
6tnSXZuxfOoQS6sOzsrpWcmKe3dydvSYExvV9OoRV57clJie7jr1FM9TpTQTFrhZGOODecPQDRXZ
+Vr8OLDYU0PgLfqYkTn8KNyYAdVyyQPQ0tjjsmoSECaNo4l9kULC6ZMdNM1zHIXmLTa427Zzg3v6
Sveu2SdP6XoW0FR+ZZ178uyAnct4pyu4rgiTy9eZMXannmFPt4Ni21JTOhse54ZT13wm2fSzRW7i
3hntvUwa+7YsMOH/p8zG1er0Npq6U9aK4TGDS1zNepspUPxTaOTO2WhDBi7D64Xr76bWcHelzeRU
ZnUMEPV3Ac4USYh/a9jKkeZlXCRzkp32TFUxXlkDQWBSHpXOCB7RKXxvFTqSf1XnjLqQG7XMvub4
tvZAe/VeKM5n4ud1eg2F+kEPJn/dRIICpKTel1GE09+RMPHDXc4Edgxz8BjDfSlmKsTXg1cxFC9Z
X6Hs/Knk0Qt+m6Jru7WTZRBK01TvGkxrBHCRDkWFxJ0alOout7PBYyRs9rPCR+s2aZhE29w1cjJH
jXWW00noAkCt/YhivJpHcdXxjZ4oj/hW2O1XQ5IK0PjajYkg7iyiDsNzkeLWLMs1/q91GhY0oGlp
T94tHmoYJserw5LKrxBJ+aIMyhMnXedtINa96tQgWa22s6X4AlHdwALI+8UEKpw0Xo9znJ1aVxQ3
5PSAvauGEspMNxWxHZFZwn8Nxn2gZTtLsJVmMkHVUFG/iX+4NRh+Rj9j2jKItQpc2TAFa7s2ch/a
ylSPfkAiVDAgMaM1Zl3L7CY3+2BH7dAR+3ew6RR7Dh9oIS0hyrUw01cu8iFyeUd7KyL9k9/xyIWo
JhZr6a/CI5wchLynh6nj2e6vQmNAq6cxVBsWuoK43vtSCY+LJklNYTvjQYYf/qBL6qYEFMHuRo4a
DKlmHmhbXa1aehqJ1HJnhZIbxqfEbg6zSKmyaZGnPRNn3GxVNf34xxiNcvWfaiV0TVQc1uNuUSxV
CdJYZzDs1SJbUpREefTJX0xMr4psEpne1Uv5d4KL18FQGueCci9Ps1GW5Uq0W8RMZbHN0XbdKjmj
qqjmvGqmSSMk3pNEMbg1bK9h727GEI1p/VPgVIQNY2EdkQGgNAgvMMMSqkt2g4U6qHDaQ0yY6WKK
/U3xlNhhtI0yNtHAxsZZJe7RAUa+w+j9pNYmWbWRfkl7Q9k6DRPcYpz9mxYK1CY7G5gA6eT8xMrt
cLrSBu1X5g/p5KQMONQJaJT2RhmqSuLzODZqbyzd/sgBeunSZmewp94umilFq896RZLYm26qLc+d
Vd0s0ilRjCcD595FTlSuLRoqwtRhFVX+dpjMO8/qBuK1gjrk8MKY63fy2R55qThK+nw16GpqfSIw
U/cWk67ZmdOl5S/3J3WVPwaYxMjbQTCzD4gLXFRWllS0NeEXFYQEUqu4wpBsGxFC3TntbNFbhfFE
8h3xOrGWFbhU7fGuN1WGTr8mOq6VZ+QMzWZWYSlWTqMla9la10tsljadnG5tZJeq1MbdVZfVxA07
KeK0Y9J9iNdWreq3dqHE3rsj+KrS0g3A+HHAjUWCnYkVv3sIyJx/zFz9lFTYmKUW+0dfddf/6Rcm
GN2LA/dEaP6zOcVftDbcMxe2xyKK/36z3Nf9+oHlPiVVJSeCGFaOmigbo4Sqngt0l8baeGnRXd5c
7lxupO3E67q2+nVb5RXdp/6BmMfqGOtxdSS9e46omt+/3ol2vzpKzi7Kiec3l/9Z+zzPwoZg3sy2
Wch7rhYrP6lGuH0+O8unk19wTCZqEc4oHj8T7eQ/31SzPCOWIOQAycvj9UZ2I1WO1/ftkTk0suKv
ShzKo+TXO06m+lD1o9waZoHwmhSP5WPX/6BKn35HvXTWNUTN20+rBRPK2eUHX27C+Ze12+7cyShm
rLcapNoDN/Ofvefln2bJuF8ahiFbH2UiMnrR/eLoJqRuWxYA6fzecldPgN92VsAZRFJwBQ1oU0ww
dUfgrg3Q/IRBXYzRvvMhX2UWfLYm89vy6clcbVwaDhGP+VNtCOAUUs7Xios/dcnH/v8tgk9j+f3/
/uvzt4xLIUGIOEuav/cBUkWjEn7/zy2CCGSivIjqP3zSW4mg4tj/NlxLCFJCVUun4qFfOgUVV/u3
qVqmxd2O5WpkOb23DBr6/CHuNzRgHkc17H/9n/lCRAGhsP7topilHgD58vIV//U/9BCajvZbZyz9
3jqhoKZK5R7VQBQ//1a4Y0Wg5FodHg1s6oXrHkZ0nNBbU7z+OBqsxF1m6J4Vob6RdmVsKtWqN45k
zDaS6Js1lD8m2Sh7M6zIJxhRhgRM4n3kYoruMnTLtUsxPUOVQp96adDGqgPKZRGkYRqcSi02P4Cn
O9rXQPT2I6av86QMyC5Me3qgfY3TKYM7pELKvzPbce0OOuerTJstiBuuoWrsUQPCkOL0YDj8iEtd
UttMS3Knn4c0gV2v0h0K1BcCf3QvQT/npegeCTQy5CZQCRKpwKW1MAp2SmkCpcbpB2dE5KUSxJ7n
kGjBvm/0eJNbY/Cxt44KPCbQWl7d6Rnp0KYgjsCeDpnPkmb3M1kKpcCI1R/7tNXPDaFodw05Mpcy
FKvJ74q1Se7JLiC/OnHj6mVeOlbFAECHNEPdCTaUVWuK6BDOijo7Rrrgy8ty01j6wZEzqaiSQM16
5KZ6vx1bSmaTzLXWEIageTEKTyevtDX6oAfDpSnI5PvVVTntSN87lVXFGDnOO/bkb8i4nnlOIuMM
Ny9XiG27TYmZidRsbZ8Y43eulAfVFRDBNQJ5B+TcItfLGJpxnZJBbRAFfodi1MZjpKyHjmxn2Sli
Ta/YjvYjQd6NcI+TVwMxox4y7E1Z1k9Zj65RGfKTkfcAzVWcbkMrx2jVF/5xcm8d7ahXuXgmoLvd
ZEUabQzT2scF0BFuBYdHEOWTGWcvZI/cOmnYeUWAal2xP6qk5yV9bdwzdBFyZzTZqiNO6M7SqYDN
befVN8N+mxNSqrcpuhXXjjYSPJhnJBdu4fbD2rLK1NNHuBEqAVcNXQEYoITXkDWLq6LJzvlgpW83
/GrmGKaPZL6eSRJcpXVVeGVQ3gZ6/sn3a68gT2xtIoDEHQZl1PvlPpOglU6kiI0Iyd3P9ZZC0a4h
DLxWHc/U6bVmJhySRN4EqvZgW9VaD6fm1iFEH9FPdJMkgtNCaBudPW/VKP0TfNu8B2QHJUnMFQHb
zpcEKtfK4zNYUP0w1uXohS7zHIi+gN/omCi+W054k/vaF0LTzY3vU+xNxnF3CwZ/p4C/sAUMmEFV
rAONypKEV9L31OES9JZ7zLPoHtFBvBlaSxLfqH11MmYvhblITUz/phjSveK6lWcr7eghPM5gIs9T
cBrqNclp2rr30+5QZnGxjpj20Zq3goTjapuMlnl2NEa0LA2dtSSxaQySFFBr3bvdsQfOmCb9K8at
J66XypbiLz67UuVso3oBoKl5OOEgQ8M5OHE4YZaaKE7W8hWmfTLvS8gU1m6AGukNReSui4Q1B2Sc
tlDb3gUZcTn6Ro49oHO29QcgEYMdCJ7gNrSm2itHsqmLnMzTqkyJweFXtCJkuTo6J12UGED7L7oo
Puhpqa0y2exNSUuXb7CyWwpiiXCAAw+U6iKyexSsx7BEXG8a+bpPrH4lsVSvQ+dLFX6y2Zm23y38
Myj0vuVKRuY6qb13TZPfgs30ZPfKj6MzxZuU6rB1OiXFNjK0cuUjyQVhzylhb+ONmYfTnYpCWAb9
o7RAvWFRMkkeu5x8suOHYyTa4ZSQvXRoRfglHYyGP17ypSJZLigH+haa/kcFaOWpSfG1SWkfKCsf
bVM1HFuump6gHQazBEjSFOW71rWTdZ7FdwQTDqs4RGMX+I9ZkP7oOsFnGaS7R5pFKnFR3eUTaT69
vEsJt3Doew/N6cU1EGeUqU/ThL5HqH8hWu9ilfVzBGaXD9EdHE+Da1IJ9hYs+qqcUFv5Tvua+WN0
LGNasE19XIuOlsfOsjmqcLtENizlgNjRAJskIf/YTCNeekR3Vfkt/x72wR1htMNRH9WL1Zi8kAca
zzLnRreHAztwuDZGsYtDE34wpcdLxwa0sxG6osgQL7qfvqY0TpCLPH4r0dSW/fhpLNGpyU58pOuN
mgQZvQzq/+PqvJYbx5ok/ESIgDe3sLQiKYpyNwhRrYb3lnj6/aDZ3dl/I2bUIkUDHFOnTGYWnRfi
QQuk91okJ920kYyWzoM2o4nYU6ZATlnTuzcozPtwCEHdIrNsN2KdUB1erks5/h1K+llR2FbC8KJJ
5IoFWXBi+W+1AEzqJ/Tz6z6tTuBvDE/Plx14Q4Nqxbuc66u+PRUJ9rrlIwWtoP4/nUQLEVWaQOhy
Mp6ER+mNdftnoQzvlCvkr19xzD3+s5yNDv3pvpIkOY5SAUsjnFsX23IT2u4qT5ysYNh+gNbuzTYV
nhRDAHwSnSKNKGBeUP/AcqeJRiJKWDZT2UYujcxCPycTtwg9f2N/1FlBlfnBRSZ/Exogq4M523Gi
3hq5l50MwG5hjdRmi7F1rHcy5c+PqFGPQ2zgXTyq3UNIrpges+PTO73J3IlzgzzmvrSW28OoZJwH
xEgf+smazC9NGF91sQKgpf7ApUD/KM9Q30HjqJicRH58NJMiuHX2ADYoS1v0welwpEifuBHVdkjf
jISe9A2sQ3K6Bn1qDPkDsnX9xOUh2gtcCJqIjJeRHQxFnLeJBO24X234NDxuKhvDnRqHliqI/5TL
VognzmIVKQSm+FEAYwGWHVjtVG5mROvxlvaahSykOZY/k5JvreYx0LIFLc9QF9+BtD6LGdoLUa1+
N/MlbBRUUPVVIrvQVGT/TPpCafF+MCRkrXTjUA8L0jGtI8Wnx0JLzz4SQ84NTFcq/UDBo2quA9iy
HEWKgSnEGJ7BIOtT3GUrPyEycBTb8i732mfUvc4jnLtEItMmo1nLkh3MlzDb9LF2G3Pa5AxWShrc
COj74rDQ/Qz/Y8mKo9GWu3RClxOoWtfQuDlXn6UmOspm9Udu9G1HkknupZ35AMmh1W/Sw1Q8nSUm
NgKS/sKG1eijQBoHI5jIYMFP34PYv5fD3z7uhqDq0O4glVfY1Pu/53D3yL6VYQnizKxcKTLeuzI8
dpH2RzcgKc6h8ZPkT/U0Csce7RK7SucCeKFFD1aIoorIiMWgN9pa20yagOCgWZ4fOVG+EBqfSVnv
6SkyuDgIx6jWZM/MLBO4UEnN3pJPsUK7Dlw/Fqwjj/fFyv0F6qHRRvdo7G96KuxIMyS2iEBN+UdV
ItqBs6yTrvCbODnNK/Mr7iiUgL5fUll1JBp2VFjwCjE7QYjJB70LdXZeluFAWdkTzA0wF1dqAJci
ezJPy17r8quRagimR+KtlxAOtApMy1yIL8Oj3Tamvs2mdHb6+W1BQ391TsONOZtUxwx5M8eyyiVr
qDf2FkWhdPER8isdgN/MKpGAXVfA+hcoV1JZTg4SLm95K1hBOEpeY6nfczYGPW3/rKw/ppFwN9BU
0SQqnaWkO+FU2DDINTdHp3Cs89buKpMa1FXOhAmJG+0FQiz6veBkw7EDIptKAaLWiU+2iRxruW0z
DJ2alA8/oaeqrnAOFmuZlEo6aOMuClgyJLIpyiJ8TOROXrHZxc2E9ODvr5o5WPS5hfiQrn82IwHR
pd+//D5exSFcc6Cnz+9z//5BZuxFgDp82r8/ft/y70NDjv1QIn7/f8//n6//ffHvhf2/12RZulfk
oQyyoeyhz61fxAlLifb3V+w+WYl/v6rRpI2pUAzNu3CnVcO1MjJ07tZb+v0ByPi/f/v3Ob0i2/Lv
w4E2LRDkyKKGD88azK/i9zt+X6X+50v/eU7difiphMlmuaM2UO2G9cdSrO0zEiQGtFAEFfL75O9r
fn9oLemcWW/XThwvFcxaOmv9x/v/fThmEkqOvRE7TY4fYf/7FwluQNAwQhX6abtZ0wqmdMZLLhOQ
F+tzxjhnzpT3ipPNSegj03uZlYwMSZzUpJOKmXTS76+DEEFwKNxiCJopPgjHTkW0c79oR+KJNL2Z
Xqo7OKUhlWSbdKszf0wX5Qoo+lQ5zeSMezwX0NS3IijBnbwtb3ikMjX0b+SDvBJr4S675EVCxEgt
ruZBR3ZT3xlEQQ7Fs5/0ZD1RflzehuNcI/L/Yp6VebG/ldSRK7+lCoc/7CDyjeJNDavPH37Yv8Qq
A2yZyik+295J9hXdqYxNAjvKoamNSH0ATPiur+DqBf036kF0QikeDsoO1fhJ9l9Y7JijxVXu3TGs
HLpKBMobpsQuJz8f7M5BteG1fsn240iA7E6F2yc2UuPCFTnwgSPtmNMbypdeVHUXS8hpz67q6eb4
VETOOT+Z5wVr0diUTwZflGjhQDAbn4pd9Rz1fvWMgFoLbZja3gG5AntZ4q0sv4NsmUXojQ/kIo/8
lAwbxEX3M5qcXINv8jHjvCXu0Xc0xgty0e5gfFC4tB8T4mR22WY77GhvEmBuFJlKEG7dINrwOBHB
fwnRr3qZn1PxJnydu8rvQ3fZICml7PNr8YmBzs+JLW0qJ7+W1+YSO5CDoVbahGYIBNnQ1Wl7ZBdf
lv9uWKeHM0MpCR+CLYQ7hKUGl25pPeAi0D2Z7IPBoWkSISbN9tz0i5LBpvUe7+qp9r4JTKODdYSe
93gvTUf4pJfvIaJdzOVtduRTbieHHozhrvZMYhfFJTxEl9Y507Oo3ZjuOXNGnrZVSO/cY+oKjnoO
/5hbBGBdMNYf4Yu51SI70M/JUd/qf8o7/06stfZN3+b35CY1QfhHGPz+TU1dlmp4jjykXWzcLwZA
2ViAoT9jRw53yGfq7o94Lt/oLXjmVKwmW98K3mxXBKNu8hl+fFs382yexRFumVPAY9qG0c6q3Ey2
Ze1MEgl0h+FTtM3tAAStQX95r7o1P9lnLzi+mLmK+1k9naLnd2RCJSRunb0h2RIpczuvEIjY6LNT
JXZFRxsZiRNXcmaHfhaB9Pygan8LD9rTj/L8nIxbwfkBn9/ea5L8lZueKH/z7ZIz3F5SF+KhtKfB
HSEtG+8yx0H+0SpuwV6iCgsLAHEjNEoIjoSf6FKeUOg/1CeE3JE5voEHGfcA0ZpgQfWCkaqOuQv3
IvG31a0nmfSJUvj/PEtCw492hemNPbmU56FiB/iNAvOM4Y12y+I2Nz43PTVBA5LGZi07lCjBGk8u
ypev3YEIRbZe1YA8C7keZ/lmsX0f08Pst+7oI6eaPA3H9tRfe9jAyeNkHmfU/ZNXCk5bOPT+D5Ky
G1qQ5Jab9C6A59+V8pM5geXkxKgrRqp9+wZYtxEc84WcD+c37b0gMBdO4Zi9+1Dd7Cg80X5LsMGe
k7Vbt/MKktmOezoORrt1MLufLR1x7OmWeahq2OWpLuEMbg1yHLsIKemd9i0U9uxk2+WColC4AYG1
6Ju52SZP8ZkuqpbhVEeU7D9JksCPfks84FF+9pl42W7tMrkjzqkuOEyMXBXUJvXZC/Qv27jTaBlo
z3GBgbP3K91vZbd4QuzlLF+GvyUgwMepFfzBWZqNHjs6FVRoz0+V5TRf3VPyjOoD6NXQndCG+ZPR
Tk56xdMlldWMXhKQn1xcqZYcNnKtB/MCH9BBZ3T8o3Vu2R+b3lepLNufiyvS+vZvIp5Sxb5LdgQ+
V3WFJ0TTslvozm+w0cyEZ0b66ZTbBfzbOs7xCSpb5bAnaDwXtAIdoh3lPv3QQnpBtXhCQcdOPCBN
RxZLFTAqXrTTWE23+H24TMFonBidZd84lZNRUbubrkG/K7JFJfxcH8VMPp+VHj8O6vhRHSWmqHPQ
TkNiUgsWmibZxY5dGDkVevYL7decxBPLZ2VD+6EbPVhpD2AeetkTnlPyNZIfI4bTw5twigDY/MzU
Tz+pi3u1nhhX5c5hyREIRXSfuxHGYYq21WeLHdZ4yBg0QXRJOOj9+f7AUxXduXZJ/2CgnXXuSdVU
X8VusecNkDfxj+ISLC36MfbHjbquPbq/CcNrEYzhOu0JLl4qP5O4zF8+O07Br+iSXxd21DOXKP60
V254vekjpmcOtwng7sbepqYdbjsfUtDy1G9G+5//o2kLP9aW9pHnd7dZdBPDXlzyrE8u7cbCS3mu
btWNjmYxGKXJZiSQUYZz/si8ma6a3+IAK+BnUU8azm6Q+lxBtsA8sXHAu8qBmUxbB6A2AlQWpqH4
4WTAjLwhySEJDuf5FDn1iXXO8RbuEJTyRC/asKzSP+ZfvfM1mVCTMwppaLtjrzQBB5TPScoNznZx
ke6lT4+MzJPu8k+xMzDnufVtFM4sOyH5uXyy02tv+Yt2SnZ0vLJL3weoqHV08rR3ehO4BdV4JwTH
ajylkdeLkR1elm3yow26k3a1VxlPtZHbo/gav1jUPFkDT9kLgfe9fxNvbNSfGBELLJuybz5Tt3Ew
ntiMxo5lR7sDpllAktt+tB++aFm5ZRu8R1/hp7BH83of+YJLAsB0IDrZ8q7qzg0sS1y9s/wV7RMc
HTIgTmh4v4bJxTjB4/eR/chfz1AA6aZgN7LdWuMTk9PdTClgCJ2Ht06iwpEBps59WZcpZAyyRna9
NxWkcTysY+fPmo0aU/5V4qJh62jP5NPyMnXZ+ea53gvYQoIGQSJZgTu0VJ8lPpy646dYbB7FGYTZ
XuX8EkCx566O/HjvyDTOLTbGcDXQzJ+uManfJEZRTkRg2aORxlZT92niS8+ZYzg/gak7wmbvioFm
43teLQvVcZ9GxD2MYR8geKf4UWsPn+0JzWvrXG8MLwh9sllu6MPLcljlz4qbtDYMqst8CqdT1Nxz
wym+G+GlzSNn/qMQTcqKdRT2dSkCr3GEpAMUdpYGoKtN4Qmv6VI9Ubb85q7Mryjt7BllbmHTG180
fV/9vdrtUTEIlxe1zj1x21SAUYjcHNStSXFq4aHUbBS+hEAov+m99XB63S4IExsQOrpM7vsIGmr8
pFeFwwYC2T3jZ+R+eUrdRd0od2wb5wmOtAQEBdPG9h+YueJSQn2zfNyV5pZx/NIINNriqLLxTlie
mHYmu+GncZrbYmND6xrD4eKCrjKxI8bjuVNd7bnRYUVj+XYPmuGO3veyh2JE/8sVbJ/RPScYOyQ8
vEW+Qe7Cs85oTYHH3ZcXWLqd016BFNS++qP+CHD8Hf1nChQTN+KjPrHPjbfM67eo8I5bMiay6Ty4
nsUmu2IXSJayhB2kNkkSt/2OVEnWkoG2Z1LQkavTh3BxKhDcWDF2PCQXR78OoCtxtqe9Ri2CTFDl
peVWZrfK825WT6RUlpwWgb7wHKZP0exQrPg03kMVpt3TPPoM3/gH5uE/44Hto0f2kHkq14wCArH6
ltHOTwKBx75Lt/UV14X0ozhtG9Wm/FePjrLOpcf2H7LXFWHks5/Ru6TwxNn7ok4bLTpoJh6xfnzs
RA91iHo5VNl53ldola4z1gPoyvex+COohzTxitL9TJCOlzwRt0j26C8GOcXmnF7eaU49PLXnxw0S
0yT7YvUMVq/JAsTnSKqIty7ZCD3sFJDDOGlbRYcIcn0Ir+H8YSZI/6/GBRHB4rMXbTzCt54MMy54
bFedIz8vpzmxLbCnfo6EGmrrQTSccFCXPZV11rx2ItFogOPeLiIuRoryndMcw3X0WErVLUcc7YWi
zg5QkTlttXvHSTCdc/9BgxiwLQRhg0tgJm3GetPSUiXezfVGCV/y1AebSISG8AhFN7tSsGY0U+pL
Ehz31lphzXuDaAsOpHTCneF87Gs0UJzpx4RR6HakZAF4PKBTowTm0/MAf/gF8Vkskl9rToOSU+2p
DM2JIm00BqmBbXPQm1Bav8x2Wbsxin0TuQXIk+EvccKEnb2SC1FD+udBwELW2lY0Z6LLwsMtU1es
IaWAh/QewgGoy6x6neHCAzity29jnUqqYVZAOQY9Zu27jp/TLeoJkg+CvU4PjweyRG7BOaK5VHoe
l6jx8/hAOrqEKzwd0Kq1w06088dzkUUuDUgTge4j4ujgI/JfmiP3iK/NBCx3vEG6v+i7LONcbrJz
kQUw5XKIMQLlkn2MHVS/TOPcin4j7jiyJRk9+/v0qZLbuteCgzuS/HAqyZrzgzyeArRn2IhnzdMp
fh3UiLMcJ5YOCWS+HyDPkWhxyQRPis8xTelYzAM12YDCyIWbhpCdH1sbhJfKt1byivhPKNj47k6B
Ni9gjfmFi8bm5Kat1LuIXAhHEQ4Ttm7JLzNQ/heOB84nuz+xb8wdyPPGP4FfxX9tyIf7+B39tdiQ
v3Iau3mKvrKv/vBZbyv7s/6jbOa374VI7MMSnP5PrWLBbaDfxPsJhulxZBLeDHwalugraYHObs/E
spvkWFxS5DvJsZOZJbz7QpMwcuerziB9Ke54mnUv/cbtMhyFY8w4vNQIlLpwB5ubuW3v4xu2tHSb
C4gpSuxkDFs6fRAaUU2iioyXys/yhHrhjhuy+yvyPCQPgnby14OXrPs9FXzMDZFetitPZb2Znuc/
AySBlkQ7rHBxg74JvQ9wiuLGK7pPcJRC7YWVb8nkPUxvpv0MKxPlgRv1w/UREGB1m5iHjHruOXab
6bgeJPOVvcU3EbkHzQ0zVl2GgA2XcX10r4UeR6rhyuZlR+b+KnRFN2O8eGyQLeM+TZvYQaBo3kqH
mL5YgvP4Sbz6T8H57+J9GOjL7xoaTvvkov6KN+nCdudbCoKGc+8O2Z8MWcif5FJcjH0VGB7unX78
vZ5oPKXforccLBqQEDji5Nf1Jj+Fw6lMPxZj18k+N7XK8CAwgNDiU0UKAbd4LZgONwWHynpL34nJ
DTCstraRf0gwCXf4vcU3Ys3DhR6m7GhuxTexmaRV5zNLqz8RqUpvuJfwtD8UmIikC/yTuGXGjaA9
kSvJbJPME5BYELt4tAxOQkHKkb5JHCUdoGiPZDUV/TwkcIltQotKpSJsJ5/6R1f77BrwSrJgZ0ec
Js16+TFGP/Lk2zz5BO0jaM/SNT+qABo8xMQtYYaY0Rfu1OqnpPgr2dYbX96jmsuK5jhGzjvap3Q3
G9048sQXOraIa/ZgoZHbOULX7Hl6ymNf3iL7ZuPNqsq5Cjfih07uQz8DVO5+WEDbMOAeZKdLHEwW
zQmX7ehmX+2hle36RYsD4TuERKI4BcCF0Yt86zxSxFGdkMwLIhqQa/y35lsLpsP0Eu/Dt/Y2cWAS
dELP6ZzItOMLjfuca2u8VaIrVc7XvIORQjrRLny3ergjLoRbOjkduVofNeHsK/w7XivrULG86g1p
riy5TpkNm5udWOkvieUaPVn7Qz2+T1+cZ3zNZxHQUq3pP97qv5A0wJxjrCLaEv6tO4qqTvaZX18q
R4kO3QVvZEC8wRkqoIn7nsRrQXPvDYgL0ow9fizZge7n0dmxw56dNHclw/wo+8B6xjffFx4RJnVR
dyCHKX/IH6nPRIrZU/T0mLaD7D8AI1LRXQ5ARWR49z7Hc3nFFyg+5UfwYlANY6VCiVoDOpyw1U6j
qkgeZE12/KRtkPu52x0fGRwgRGn2Amto3goUNLqjuJBr9tJDl3Us7sK41aE3qWfa2tVvK5UB6SQM
D36o2e2LV7M/ze0zs34UKQAP+2zkVk9WiyeQ3ysOgoYcXBrVYPvpiAyy850MXanvRONA1yptufMf
GRkLCM76D+I9+4Ju5FN9s4zL3O311Q/Vk/NoK5u62rzAgTbjPwiHj8Ke7xjI+Afh3/LEqv8mN2LR
SpC+QFvT8NrQxaAdiPHX/Iitw0n3AQMqLsrV1aZ7ps2iiXAE0ZVihx/k6XDhS3IeeLxESyQswdWH
zpaBRnq2uYU96XOnf+vf+GfNuG20N+u5QbCNjHOoOfrHIGwIvJ5Y9z3OSjBKDtHb24j5WWoPNwyr
cSLSMMsvcYKwMTtmyQ24c37EovI1pK+J2tjMNJnrcH8Tv93Qs24leLjW9MqH3QkuYT0A4RlOEfE6
CV15r6VoaHgEn2/CE8dQ5WJU6QYLJhS6Et8sR5uCrE0go2uQue3oz5t1QD65om7CkFIIszkriaI5
EUGHJeQw0FBZLWBxxNxeidXra0FUo6dP853RGt/wtTBr8Wqu4nX1YfTwS8OP4RZ/E7rgF5PLxUAm
PmbJ2NCkncBi/5PXbviRqFdcTCR9EmpCHfXHO9Ztfi+kYOQ1EHmX/UTR6Vg/CJRJarC1nvDa820X
HR8PsjEbiVP6DeLefJcoYkPCIzUTQkAJtoT29pyAFQlE1R3fxImddgFSYVh2+iJSpsw8ITkBJBae
GOSkQd7Oi1TbooZznG6qBxu9sfGrfTaZcu+vYMkOJDwasjU4oOYH3n1OXhgMs2gTCuFS0OhkwkfQ
mYNXOtG0oDo8nBFJ2UjpaQA1ZRd29xfdYTwq2OKk3Gk5NXlaSA4GtwRkBEytkazSz6S9QfAAaRXt
0u07XdovMyYjyOIdKSUuiwlSg3H6iUjn/FU5FJtHQEWiAmOK6kMaMKIAUzJCpGxHkBR+PKaj8lae
Mo+z7YNhE9O3ED+L+NskQ5O5pLsE8Q7Y+CP5zKItpoGrKW7znU/CrGgE7CL9tXFTTznoqRedoJae
475ZHZS7Ku9lDNwnlNcn9D9ZgdlrmBIkeLRfyU6GRtMcMFhXrJbMyBBbXJXNeC1eqSRrjwO6Wa8x
i5DX19GhZlHfaa5uXec9G5lkNUiwJ/PIAifTZHL4QIRuZY8BwXYVuFjI+urOGo6A3Zg8tOFTCLqP
QMxetfateASU2iiGEr9mL7yWxE6Dc5F5suYz78zGiJrv5M2khAirG7BYZ1R7+YX3TbAA3XlT8erB
nRimNuCjrHIbkRzV3qjOmNvS+qiEvz3oGIR9yTAlO3Lts/5ZWr4ebWp1i+fcKftCexMw/VyzELrg
sx/RJm+DmQ7eLB6afFFrt5kzfBOCq4lVWVL79ZgH1RH7E4IbXFEsuLT842jPrzgmauQoJCuqDVfP
tfLJ/KKgqvpEPp3ZRWmkbtax4X575cYXYskYjxqTMr/w1wIaiOaWskc2kd8JuWgTT4NC6QVeMv1E
NhTWK7Z3/Kee/zCow/TB2/meNVyhkYbdE56XtoIOGXDO9b5q3J2RGXEFZcMlSdTrKYHx5wV4zVrP
McYzZyEjznipwoYxSkXXXFY3iCbymmvQchfVDZu4uGYWSVF+sjr5TH2+cO6FwqYS37nrnGRjk72S
9ucBl09mvV/dEY0/yeStsZScfITUUs2Bu94mIUq1rhLmjHslGgyz1XNkUjnnGVWZiyahgVAJO56K
N9CW2mfW6azCXbG2Wlzm0OXquUamCKvAUgo1LNxF6K65S4ny0yoc7ug79sEnjNVGFP6qpO2PZrRB
ao3rJ09CqnJAwZtFa3q69M5a4SEpV1lbP/ufb+YbLBSZkEQhrAbpZnNnrEnCk1qxWxbqhGLKeq/0
HyGQ5VPnesvw8/Uc/OX1sewYVt5PZXydUPoTNx73nibI1fvcDote8bgqNhF/4SVMxxTMMaXh9ba5
W3l2uLS8Q6VyHQKuMdFs7n+pXT6OO+dNXC+LYJ2kGtimW4Jss9cJJAa1BbTg6Vb/oJ8ASH3qd5w9
eEkkWhxzcB/H6ZMvHq9UCeCTJ4hWOdwO/6FUxQfqpHm0J6aHvHBG1KyqV0M7sSs0dcuWL5R9r21R
0iYhbasUgUUX/BuTyIetGyNBLC5oNFoBU6x7MfYq8Y/pM7FsEL6DFzLt3CG3iTgEPSr0oLlE8kbA
NizeUlwaYJJr/QAYKN6vO65bGa7Kpqhp5uyjKotXKL3o+Z7kiZCRTLiy5vnyENQzPacb72GcEf/I
Uf82ztzPxFLCH4R4cGAaeK21rAkU1P+B5TE8jNoKfSXjvmrtuYS2w2360doA3CijzFXwOqZBMndM
w0JKwbBb4xiDmFRuvCEWD5N1oF7H+mAq6VoX0upYCvgmau4xqrzJLhXY6hQBIaWsu88g7OOquGw6
DZH14aSvnX7Ys8j68/BMgTRqaRgKk9/pX3IgnjNj7MUNbgsonYASm0ky249KV4m/xDLg6tjHWuzh
Oc6D36WeCDGmkByj3D4vlos5sYbL2H+kwMQ6ervl20I9AmkTZdQd7E4+9nz84j/KoBLRbg0sxQMx
lklepPmi9sYcc5lj+MLeM7orD7ndFcFVO2A48MtDaQP9uxVcaWTdUuZaBzbaW0B0ZI/gCYTjUm9/
h9+mgXeJ0LzNmjSbG3z5f0YYWwrnC0wl45OVLrEwcqlT6Zmv8xasG3f2ECCCrHuR8dGQuCyccq06
Oe1ZfSWHx2h0i1dlG0l2WYVgCgzZlQWPASu7TVz4TB0DRdVaiT2wOjmATwYWC8TjVvPWQKqEtu0w
6rw/K3eMKVIVbOV/NiTdw2vbJyf3h/tjXlmWIXU7dc1PTvneujeXkHsicGIxJjsGljCPS+L+V0CQ
AbgIHW8vJJmP8NQam4KPTGj8XNyWZc/Xr4tgJJXpjMzn7JA918JAJctJVEZ/EKpY3mwFRktKDQ33
B0JVjRNgPR207QsZLNBzor+zGa19/A1KtXhe16vg8MmjibSgn5afRA8sMgJcYmCVqK2aXjLLUeeD
OIdeI7yJYDx/t52p+vq4jrTCCCg2Wb7iwpmJa6F0QOHcmjVW0v45gJKLmvg64EiRUJGyHO01JnbA
lgPvosIIespFVQGF11G5AOlvXsizgeRAiEaCQSiVZIguRh4GbIN1/6gOOiYCOrbA784ra2tAU9Fl
qptm3zYEFS48drbk9BS+MqKifATZlZK5l112QIUNgZ/ZbWgDoHRI0NzXda1cmEsSrUj0tZQ9aYPW
k6hfaUFoDdHvidbqKDBwbQucBlIEVlBY67g9HuYOOyzLFtafEL95MsD3I9aE+hM18nGjqUGBQNiq
OOlW6o5lyF2MUUAALeCos0Fbj+47+ifhbpNurfipjwCA+xGts2uvTwOoFOw0EJlmuq2mL+EbxApm
TP1pdoJF23VaSnkdY4p7Y70b7aXuXDCI60oakOShlQxKX454tGh3wfDQlzN6orIXNfsx3j9KVxvf
x/5lrXqRSohRt8dHcPJ2h62SSTn160HDXsxER/0ijWBRpgnqZsPCZCpYsiD+SUnRof7xxA7UyPXh
ZBk2W6SMbhxGZuWw2iniTeaeP2HaV58j3nYX4c5jM97yUVH8onML9ZZZ4yQvRU77nZAhW+cUj/Uu
eCWdFNeHulvTNRxgZLyPAVsjZGdtVk+afS+A/fwgI8LXG53LzuOTqThxbtMjmA+QWY0U/R+rAVnP
7JxM2hZLAkB5SeAO+yybQbuwLQGnh91rg6Hv/HrcyXzU4vUorvffLHhqIKFyYev2CcYO2SQvTp9n
bgiwA7sC4ufSuLoYSP0ObgmKgkwYGJhhr2ibaNoID59m6DEKi8KF2ZnQ3B736kIfK8IURygvIR4X
huXXGLFZ63P+wZphS3FlWKJlXCebF7GYMUZYDqYoEgMx3zJpWJ4C0IrucD7yMsxl9wUgBAPFeSdo
W14+oINt6/jLuQOFEAeskk6YsSGhKSs4Y3xzN0IRuGbtrL4PZx/JMh4yhjhn7BZxJkY9U8HRLNL2
a5GBaeVdRQQxB8z40aK/4krJSWfUbNVXASyZdl/9PT4KFyQLMCH50sHvACCcZmSHR1Y/msnisGXP
kE/Lla9nMAGUZPDEuHvjGyN/JjdKsE68uh7fIE9If4Isyh1thRn0Hai/LUgLkskcztDBCfkElOB7
QTJ9c7bojtipUNgtEeOhrQryUaPTfaXpZwZzfSy0JdWiUUP+PqczFaJsS7cb2kYGJUwn1xmN+gXG
OUyh3titig+oaI9usUraP1Zx+1pXL8mqeS8NlbKzGgkY2SqGX6KKD2HtEx391C9WwfwM5fxQbOhA
McUUugVILYnelp7Qorcfisa4i4YwKuxJpr8Her8inQox4rNF4qzVpWn3aLNTneiw8xdmpJvUGwr6
uROFsBjNX0JjD7VxjF+alemYr5xHcyVPGtAgW+iQ08qLRG0j2cRQJQfDS/Frosgs0SyzUqR0rNzL
DOk6rzxLfX3n79vDlYUZQsf8farNYGhaUDV//1as7M2ZzA1StsMOFWOYnSvHc1rZnia0z2Tlf2b/
+wM9A4CYv4/7lTM6rOxRdMt1GA9QTqMs/p8fShdoGrzTbmWgiisV9X9fAIn721z5qqhbUgRaf6Ci
Bp3138e/v40dy2/lvz5+ibq/pNjfX/NfqqywsmZL6LPCyqMVVkbtvHJrS2Ol2Sbg/d1+5d7+Xq25
8nHbX2ru76+/T/7zxvXdIDsh7f77ZA3Zd1xZv/3K/4U8jmTBehG/P9J1ZrLfy/n99fdJDUKxtTKL
55VjHBWwjWnDOuzqdWB/fyCmNQAa/Y/nfv/w+5wMoVlJ9SRQjOlAuz7JL1HABurSIJCSEsihsocF
aF5bUe5sJHwNt6e+IUdojYijpjmyDsrcOgypieZBblRBJ9S3iczMAlhMM9f0Nj0kp3L+2+ViS+QX
3iMty/EIml0VWr03re3GlAVMW0oKDekfAARjGZ1KAaCMgginRDdZz4o7cp5IHOKSdzCb6OLwaETG
7jGYtvCYznXPgTyKdKcrafqk6A9CovypnVc2oYmmBi1Ilo01m/eiu7YaCUGthdQrUgpJCNfFpJj8
yGzSQJNrCiEkSdRWvzxkVL/FRxUoKsDXZoJeP+OePMAcBlqLspEFQYuQgPxc9fCVOE+9ROVIQzfj
uQNXWZO1MrM8PNbFQBuELSp0CkW4tnHDGYnhAr2b2NLGTZdP5KFq1bMg93nFzEhHD78r+95FRBzA
nnHIUJ4mIm/+zIPAAR3hBulk26KaYnoq0Fc05xCCe2igzdbFrpQSFQpUZZa87vxm7RUx0oRlGsmP
Wqgy1ROIkEIiwkAY/rUS+y14+kSfKNCmxM+VYSRbaQGDVJFlpnU6icQspEw0fI4Vg9Y2k0rm9VWx
iB3KVdNatHQ8qdkdCxht8yf8wAFo5gjiX7FjJX5vHqFAYBlHjoEMWpBX6d0iA6RJmbaZFYHDK8d5
jEsKML/a4HT2JkAiZEiWCUxbSg/RaqBDUSNf5TXqggqxNUkhAvWCQWuAPLJOszWxa9DYCMR4+qgG
rhjVCUCBgnkYehSGRc4uOjftyjlacOwBe9Zx9mH0eKOidrdSSzsgb49siQbRtEa1T9KJDMExD1tB
Ru48Hv+LvXNZbltZs/SrdNS4cQJAApnAoCYU76QkS7Zl2ROEbcm4A4lrAnj6+sC9z/HuHdHVfeY1
YYAURYkkkJf/X+tb07axq+oSihGjhN0iZ/PhCTvr8t6po11squIeO5ipDYjFdhT3laufFjOgkKLR
iwVluTjKf21cgZRgtA56SGsuoGDbBIfCjeMnUz12QoZfYIWNi78LjQgu5VSRZ1b3p0H7mzzS9cW3
2nulfHPMm/4bDGJnb0yDVoWL966x1NPgpMx76ZxuizhI15OIfU6qoKto9VbpxWwWg7ct87y3xmI5
F5di30vWI+QqVsQcKcQMZVedBvDpiXL8k0FJmy1ziVIJdLCTDV/z1KILtPT5PnOYf2fvTcXKHE2L
sQ/bx4MYc5e8soVYe2KXxzn67guoXBbp8t0Yw0T5VDZqP3pOeG11c8VP01/wrVyKyPkl5g4DjaZw
xhRArwFBEjFRvu9kwARGl8t115dOc7aX5x7WGTXn1j1XiCOw+Z2CUaFic2c2SToDm17I7oxDariz
I//NLuvyUNbyEDlElou2g+9bfTOywNIGN2YRxcN6puPUDe2dbxXuVSXzjyDX6dZNk12QYHkzWFQa
pztMrL+98GgJ52hSjaV5pUJXIVqPFlw3YQb0B4ho3i4RZm/DrngVLSIDUQ0O2MZXJ/glyLPd2iYd
Xp0B1zOxqGje5kPS3GEahsBgLScjqvnJS5Jjpv0Lp0j5A9LffQCqzu3r6bNTso8bsLlJQ2cNctbD
kLRfvW46ekFvXZYUmQbZ3hjApiXew4z+PNvFdBK2uIKRY+rWqL/jJCTvSbz7hv0NjitDTYBVkePM
DxP9XRNnbIRSf3n0PfGlBYVE5WNJT20qWBPWFKLauWdPiAlL6hy9WTtOp9qBQFsndJEt8iEckkkE
Nh27gZqH//U8EwpySKMwuZvhSZwXFjJwmK5DqsXT0GSfIids9gzG+cnNPsu4Js8s0tcwXsTFpZ8l
SU3/1M8jTR2kWF1rORejvk1z+AbvF7yKSX/NSblBop58rrcxltNTHXyzADhdQ13fw44uDhmmY9wD
9vdilUjYEf2sQLdXW+v0mjvJSyVH9nl0MubCuXcsIP86GM3eAhGzc0r9wll6pxtL38uyZ3s+GtbN
oQ9KmTyTuz72P3pWuysWX+6wlL5nU3TNOlcgpy0LcGssO2uT9teC3W6R03ZpvBW8kjvyMkTjpx7M
4SnGoUPjYS2R4B2O2yy9TyHgear81SkHf4DzM8KkjgnUQL4Xab7zpfulhzq+SzxCWs2o5b5U46nx
Z6Zaz5V737A9Uq23L+3ixRkhqcXd/GSpmKaYGJddGZTbEBgMxsewv8IPZ23L0DJ4o7s3tjtcXV1+
MGb5Co3/sS07agT5JI6LPV69VMeHPk1GatDmo0fV8DFTd3x48GDdEhh6H6utkvDgQbQicbEEzmg3
OrkTYWa1Q/Bm72NI6iRFhaZ3i0/Yfx7JULgSMPZgEfiyUwu4KY8FfaObhhkV7byTUUHJrOqN1Mhd
kfk71u/e98jG+8zJ/lx5DqVyFZxSVujHMkbWIZPhas3hs4MNOa7akJZJUCHg3lp1lx312H0OpcPQ
blFVdCSbrSUOfqaEE+H1HJDKSOpUrRufpE1JM6+Uf+rNbl5jKNkcOiNSExj9zabuqc0FDdeM7QwH
TwH3XDKCcbZ6yqtfGPc3A5/Fd728NsBM7+IUcHw18v4ljpdlCdP7OXkM/BJtw/B19ibErDO7Afcy
LxmxU+10bS3A0EnyFvuShXnc9i+J9Wx89Oh52DX7KBvf0pmEG2hORHGlhLMAvriP4/Fn3KnoYJ2E
r4+NpnXr9hNlgKU+NSVL+hxMbNKW3pOfdz+dfoSSy3KjCSiCt8HymkYIMSBfxXqeuYy/qa7befFC
lo8z0m6GDNtYS/7gTPezSJProGmhBpnYGyekQajY5LAN7wmjxaeYCDJv6gSrpPrapuHJuMNXJpxn
Gbj5BpR1HuiD4Trd6WgNFgmLC4HmBPlUa43Jrj9OYVqfMnRwMNB5ky4GX58CvQg92oOdwP8sm13b
XP3UXR5VOjT3gAko688sWKgQBMnY7ZxJPwqnl9ccIpA/YcTJkwwnaQaKi4DwH0EdZdc2GlAHZflB
Sp+S6+RDeCCG6mjUFngSeyT/4kxWt1ez80XI/HEZjLx3ivYF2zrzZIB6M8OQDoYXyuJMcW+uCLAn
4OgCKAJVkwufaoY8FdlGb6XzRMWsL4Dlpn1Tggmo7iuvy6iAk8VuJGikIu7O2Tg2Lx2yxb2mvw7d
4VnKlvKFp/nKoDOzE6RL3zgVpWFoW5j36o99NrAdBri9xdF1SgfXPXlh+AGCc3ocsm5dJ1ZUzlQ3
fmJrqg8dNmzkwNwtg6LfEczwbQ6RuyVeezGYjClaOt9ar3kkIiBEAbX0d+vFI/N5x+aRD9eX3qrJ
ZUlqlftKTvPe61sfPzbLCIuRqRjarSGhhcWl961m7bsjROC9bCG6T7aBNWvIXkmbowq5SLUbM4wR
qJJHtGsLMzinaCyDO6C0+N0YJiuD00IEeGWj7pOwi+C+Gans1m59hNuFDQHBZ+WQHzxFy4Ntj6Dj
gUMc2U8Ls6yrAqTreUxMi7cgZ0QQxob67ORt/gTjLTskA831fLVF1jU81AVy49WO8oNTjpKqWRrd
hf50kgb7UaAGglWhIZyLYiS9Lc+pSUVA1JxFsDw5BMS2Yf2e45fAH9GbEluG0M15jV8LhQU/Y1G/
lWqB2htSTmlMxZzn2tHDrPLVL0D7JPKLz7ZNXUR6jvNBg5anUk3Nz4vLZTd1AU55AQvCUzH4YrY2
OlqqY9LXF3yM782s0nO41CmVk+7bIPVpsQCXl31h9kvtnCMY05tQddW5pYxWxbxZO4gfe6j70MYY
n+2FjaG/8nQDGxnZjDbDymyf3Lfu1bLSmal3DFmzZO2pnZGjs4ug5JSi+u8XAiDwv3Q9+fRjfB/Y
2aPrGesT213B3PlzaaG4Qb4dJfhQP6DXOFjPdaVOUcVGQQ10Ne2I6bvo6aJX6oHNEMxE8dPkiUTX
TOh45pUVbYcF/Vb/OkbTC2UHn+1TwCjnd8datQ0GilBfo0EYGhLFaeVgnZVuGVua5NzR6bdaOzrk
zcp5hGccYGk+WEtZbXrjr7tQe2RbLhBOxvQMB5bOVYEy1BG4TxxTnlTZiw+eGU8j5ZExJnmG1B2k
7WHTPHB+MpxmAuSpbzN2Bj3LbWm9uTgLLoGTvk4p06qdcDVytnBBs4TFPjRV+5bc7Q7Za+cwjM4y
lhsdewFPaL/WwohdP7ffbOO3NBVTLlEgin6yvDqp/TnJaBUuI235IDQR8n9a/dFMOIFVNd+SlDBP
McU0KdGadxr5f9LQ/UiSkW1XmT9MqfhoKTMe7HBW9D2WTfDDxMivge4h1bBIvegFES9t8lQs88tC
jsDdFFIAHuryoeq6z0TTHa0ijj8W/pduHH9OWYiINmErqSlzQFdMAfxSuyV67dxNJe4QFCROPaFX
CM7kl90n7VU49rd2AclQivCioA1sQl/CN8vG5y4sx6fcNu/CYCMJfFwhYxr6m07l+Uc/LV6leVnD
xN8W72OV5k/l1DanoVpoA0FJpOlMJ6gLKbfm3v3EhAQmsP81NuF47EN6eXBrRmZ6wpcgKOVUFlE0
wm/5bi10FhxpduOM98xCw7dz8i8MWON+yCKUkhXjux7Tn2ldvGkVN1R1mw+tEw3XCi3lyKyqluAt
7GwHdKxHP7JfXr4PgTM92IO1C0s+JLgV9aERETqAXVuk7genHY8qL9nTmH4Pjs+9GxySpMZYnNxY
sOBP7peyHqklKFoXejlO0DXupnnGdjAAjkjlCSA6NZfVmGhaihhzrymID802MQuLKVc/4vGlddFw
7SaN91qF4bsorXqfDd2PSvKNu2mkD/MiH0XhUJHOFBF+rIoUezsdYKXxQPENQ9Vg0UcwPpET3Ib4
tvjWuXy8ZNvB6r6TORGh0wi0VHB5bqx8jh7GUL+ltCn7vvzlRzDnB4kHtUXAzEgThfZ3q0ROBC5u
JiSIPnJKMw5UO12a9kfl4IKKgv3cNfWp9eCo45yn/j0mX4aue53GZXks/A9hidM4H6ziAPOjQrsI
VMki4IDvfCFngST3onvqc3KWE9MNm/8BvVV92s//D9AbvBEZ/negt4f3H+33Lv/+V9Dbn7/0J+gt
9P8hHM/zfKBa0va99fX+ZL3BYvmH7StfChU4SgQuTLmqblegmyf+YdvCDWwpQukFnuBHf7LePPvf
Ybs5ruIP6rqY47o6vf3nf/jw43zbdzwRKhtIAv/a/8l2K8Rg2XOUjNdq9PqJLXgTtfcVc/M5Aih7
vh39vvn3H4O+X57DtRqDZ5xX/b++dOvhVyB7YWg9EKlltr/9rbqRQFtvvzR6AsW1Sr1Zl6c2Kp4i
QjMvRbgMd8o1B8LmNnlv2k+JeakD2l/VYtRuZB3LvOd8LS33xGvhCPQLyvUVciySlxU6RjaGNPvI
pqFZupl8hOZQOpglEqyTbCYPJtSfoiB51dT0Ni3u+N4Sn/sBJk/XDB98jVGsJeHojmFoPkfEhhbZ
+AJdDd5BK+/htzk0UDP/rI06wbimggjbGX8NqaUtkjx7ju1tXL6oUH43Br+ZF6FSHGR1p2fCWFid
2PhLra+lBGVU9qEDhMlsKHS8sdwHXsJczd/ZDMLN0anTQbbjmv4nnci8xvURsYZ7tOsI0VaK6k8u
K6hobaE7aEFY6mfBgOhxVaXo6sWl4tpJfzh51viLMc6jGFN9zO0Mlv0QIhLJyaBGrZ4EeFW0KF5i
vqidCpACRtBXhQmOU4VK2jmyRdU+GYOVqR6qkVzLcJp2FYkah2p+i0Dd7seAicHLPFy72ISUH7yE
MV1mEMqIcdpPlZRvfRzSiLXt/n5OabWZmgY4+ajAAvcsYhAeifDLmDkfyQXzcRKw0Ffl06ID9E4N
aREWpqkqhojcDiNOhlZRRBo7gg+gBmTiJACTbEQofo4pvDwzcR6kDl2rEENPZDRNMfliG/pBdWWz
ILVZVg3KpNiAcC8R20u5gc2u8xC19rUrpmCbeay1cx0uq7Urp9pLYjEbvPD7KB3evE4Q8M8QDTRE
Acf+WY8j6F3/u6WSbl/YJYJaudr68uYajCiJPS7IDcv2as2b49ur9SO5BnJbBZnFKY0PIpXe4zKx
9S394aJEWXJ+COqdhjxm8m93saxfqlrpI72mZj+M1H10YZ1kKXZgnXde01B/W/znaXaCTQwfyi0S
D6vPzCUw0RQntONOKtNxtiEmHOqooSNto3QgBYCQ23njFBY5chnUZQ81udOoH0Vb/kga9G1eQ/HX
U89ZX7zbtjWzZmWxQuyA9Gdaj973SrHqVx0EQ+qc19AQUjovb9nIplj0T94o0F1k9ZZQ1ODJyc3G
jYtveYKZ25l+LMX4FUxae/RzUgd1X30PNAgg8p/wKonPgUb4PBi+K8ttfCwcFyv8MTn64zq+wo3w
QGm0JEqP1X3YEJDdY2ELInwmlvHAgU+RvvRR+kvmqItZwixhnB3qAY1KiiLAkrK/MwlJqGbnDeKT
W+lPbV5FR4vGTR6I6vzHDYERm9L7kpao/TKWPGQsPOW9FRLXQGXU75D3O0Ngn6V7yCIr/aCg3xgv
dFmLQbxKw4EurHeeaq4JlU0ICarAx4VynwlMteXwM+Pq8qxlzwAgfAdUxrARA1Yj1/EujUVUV/rF
h3q5WXoax1lDt3TuChKLinaL635xh70vjE/H1szXbDEwF8TbEo/evSgn1srkkLtucxwaxFf99KEp
2D0BYlaYxVCyqPzzbCH/iZXGVRr697EKfqjGNteWVghpU0e4yPgmZPBcp0GxjwuXbWijdv4AHcMX
j3aKZisb5bKL82DeWT6VKW+hiJeOdA+ixkdputV2UwEey756cP1KTZ02trCP2SW9pX4matTTuL6B
hHUBFlhnedclGIhxMIhKoby7HoFkEcZHIAgz4cCtoE2fo9WZo5UW6H/w0s3gtHSbWM3euWYY8en5
5YNo02eHgKAGmhQKwRbW92L9GDxaNYvGQOZ6HU2biN2JOw4p0ZHhh4q+0mjF56JeWnYRZQI+ekIA
ANsqYSdwNw44oxNq5EvSb8XgCaDu2HO5tCaKLNfCl+wpszeSvE6RjwRqgSdHkglix9p6b8z4yoDE
o9m4B7J/BWv/pmvzyGRwbeMAUUHCoJt4xVNoU9+I62uYzfW2Nb9SF490VbbviaSQ3GNmU27/a47m
4dzlyaes77AnsWiuWY3SPOl/ZYQn3FnEEvWB8q6pr18rDOu5YhPbW+mALtThLM+KiUi+4NfSI2yq
EoSC+Rifun48ZqW/KS0alk6IOH7AN2krSz4IyDt3M1C5+8RzfpjJfW7n+drHZjgl41xdR1zKMUb9
0KWe23sOjRB4XX0VMtSm84cgqj7Ts7IwBKDx8jMsXIvEbxKtNkKIETPO4R63MVmiXMhmK3J/AvI/
KfbO72GKWCpvLNYOLs6ixbuEOdcyioevvcntQ9SK7xEuSW/gtWM1/NIhlh/XSwG5S6pOXfo0Yyhx
Y+fMBKS8pblTdhHv4FD+8gu2mYFAcD264zYiTOau99UzL3lohpxBj1LOh9TGkuC48TU3jXUdh+QC
LBN3f4lX0MsnOGIuAnUMlxJw6yXon41mlQFICcMo5IuyCKkVcD1tmoHNRlqPD8Mcwpl0qICMIUy4
Vesm9WvZ+CkhqdWvENlIZ+wGmhbf5kKhjCZOfBy7bt525WguM2kKdquajddCg8jdFiWCRcmwc4pt
0KwyNQa2uEwvaVxb+5TgUzbjO5d/+E7klDIQg2z8CbVNWCF8FQzHuy41RzLBvkd9hIql7miLCUwB
Z8up1ZH48RDlkPXVzbL0MHUKdZBB39MXnmayD0PeDAUx8nhw3eXND6dYl3gBzHtL5lfLLuE3BY9z
71JUFiUxTXjklcS8PKyhTV64IGEvYblP5WHubZLu+LKgKXQtCiW9tWfcjYVImL/9JKMT17wPAwOG
gIK6ValC5GrplXvkJA808jlRGpQ4nrCyQ6/K+r5P9MZxKvSQ0uYEmnCojKJ8VzNxVFM6MBYdbZO+
0ZBFMOfOrK9Kc1JzOuxNgWwomKL5alQr9oQX6Y1voU+Wlrubm9k/mIWZVWN+zTJAOAV/NzRIKCv2
f3vbxknb0Y3d9h5EHbIjUHcLGC1N0u9bKpSHMUueK93mV9/S7r7uWDB4crjnHGANQgr6svoQ4ojT
sxrfVJe/LZn9o2vVxyiZCoywSD7yYfjWJAsy8CHwz21GL3pmft/5/vzZQmNxlFU53RPp+ClcqOrW
NVURjeA7Gt+8KdxZfYLJd0DdNK4Sp3ZODsxhZifTGtrd8NOlhfSI1AAwo+gPUlufyjLQT5iD0siH
VEzzw6vaah+HVDnrFByPw0S+xCRti6Air0XEw7VT015mZOY2nWq3RZNal2KG0FWY8tGvbHPw1Q3u
lJQETLOmjxdr/GRN/mPdtg95kSB5Fx4S+IKC+tpytPGNJgk+yj7q04eslh7xpziAlZU4Z2mV9NFA
9d8lhITf5QkrG0LAxF225oA4MtVXO4uhBuTNO1GGDeZ40VxuR4NrHgWdkpNrTSwbFbKBSZmZ1YJP
TlxtvlhziTQwB7fiD/5Doriw6XQc52weToZpc5MFRXXI7BHK/oyrqczFSQXrsl2FVCoFSzm6kRjk
4+h+doaJuCHt76nlUSycqa7QsG871dN/RunURcvTnI3RccrxZRpbnSfVo20E/37uR/VcjLrahpQX
TlHW2C9lID5kjnc3OXTZsOvAKMjUbnbWEg8y2EFP2T2VifuSgQSc9LWrF/sD6RwAIGcaJEJ+RUMa
b2wvio75VH9qIHNfSt189EO9Fv+xW5XPHWU3uC4LPpqlJPWjKpHFhHV1SF1EfJkdqb0BWHsepPXR
pv95F7GzQM6zQsVs5wvq6ZGVG7WU0pDBWdWPlbnSN+xIWWNxWlcN64T1ZiE64Y+bvz2GkuVnGrPi
uKnOaIUyLf6hPfutRbO1wt7PeKZ1NZ3lFJmzXVQYCX7fH8s0PUlksCRpo+AZyxmMYhX/yuyF7dpi
Dd35dkP0NTJaMbqXmKDLtBfDnaw8iuo3/VQYluuhHaLBWqVUYd98j7WgSN7NDRX7lTAIeX0C+pRs
21U0dvvB7SaFTmyN8XAcvClBUdmO/tHHIaWm0iwYZNFZlV6UQUhZD8cyDnaD031JfMh73grS+31j
VnnW7e5sWU8NiNb90EFoH2KodDfl2+01bjc2AzsbEPWHxu7342MLt84ZcQVN8/Lni0fWivW7vfDv
B0Ps8rVrE4Sx0vfslcjHWiuil7UetvTGT7FzBejN1ZDcage9+8/DCEkb7up02s+J9diPMW/M6y3E
qh2MnYn6Qb4q8MIhKvm4YNdpMTrQJpu4Z8e/dhmaWPdItnzMIUMybBOHj/52Y62fEt2zxiemN19Y
MRKmsb+p2sL1q7kdTaVYHCrFG8GsfW7dCTnlKqS8HWnbHxFDT+p1YATficLWZ+kH+lzrYamPcJiR
K4b2kXkBrqRwm3NeFXzBt/tuazVn1ifLUeCjnuKaNnLjt+fbkdfmw9FXw3ZwTEtZn5vbUdH2Hn6p
6eu4PjXCKNaXCewQ8efJdztKg5T3PU50ZpwMx/7tbItZ6zi72xvnS+LEC5GrZkrATFr1in/oE+kC
4cMviYzLHHn4rU/0R0+TKIFm0YCQNHZcHW4PLQs0tZBtKFXmz7Bz0ZbetIg3tSTEzz/1ihVhzSj9
hjeEdf2euu1T0wsMvNl6ZmY3eeIfh+v9OcHikYclpFmrqc5hbHEudOvh7f7t5nZ3sSIaBm0VVteh
ZBuerhsxG9Qpm7gItiYnDoHHhOxE5WuSyBpKyb9Elbf3Mj0PtQOkSNCIBceWrBEhatQYgrnJUHcc
5CDPN4msslR3ptFbQNnzMoYS99n3DE2HYc77c0a4FPsAbnIulG0LWXxTref67YZr+s+jWcL6hUD4
z/u3H9u3B8Mxxzw4s0f+1+/RF0QwcrvfD27Zvv7t1ZZOlEjH3yc98d5QwQIpvx16Db0b5grWJuuD
pF6TetemjPO/nzl2RXOe1pvb0e2J48Q8TPVmRmzNKeFmwFto0ZN6zD17hYTejkLRvjagN8lJ4PE2
p9S2A/YJH2fRPprvCptXjdpJrFzQ23P89ehvd6VTHULJqGICNqmb3y8vRGcR4qoxI66f7e1jDQM+
/tvd241Zf/D77t+ektSLD4CBEd1fr0XKTJyGtRPZOytu5VFR8GSb7ZWPNe1y5j5kC3Ycw/xE34V8
2B84M2+HzezepyqT+3D6UM/oIAOSNs/RbXAK19MruB1Sxm0QxDMn9PWTdfs2h/VL/Mvhsg50QctO
GpXJGj7HIMkUzm0dVh6JCtldPvBdCDkGO23ZX5j69Pn3v3+7m67PuB3dbhLdfEWhJ4jpXoXdGqE3
0jVG/9/3IzPb6JKtwx9vZ317t6OK8XMaCUWkTNxi/bMhc/zrh2QXT1C322pLp4wd3kztbx1fuIDI
rrodTpZApaICtHrr4HuLuMnWo9vdKW7Zgd6SE/rie2IcmokeOt7bjWDWZ2xa7xvHekAV/veTcD0n
JaG8xPLwxfnU3/YOpv+/nN+3Q4r7NE2NDAh95HlaJPmhcJzLX553O7Pt3nlwfEvs/3Ly357z+280
jrah02u0aOvfJT2C66maWMGmXvDnP3j7lU5qei2TVHrtkNMG7RI649k6+9Gprs7JevS3u7cfiLz+
n+id//X+/9ORcTwu9v+uI7N6hP7ajfnzF/7ZjbH/4fhKOWtLRf0ldUf+Q6Iic6SrnFC50v9L6o5Y
U3ccah8iuLViaJf8qxPzD7SfIbOWDAIP1ZP8tzozKlw7L3/tzITEIniCSAiy1VwlxJrK8/P7c1rF
3X/+h/O/57Lvx0qlAXNS/mXCxdO3iY9Z0LobGuoidpRRlJjTa2B11y5dOmhHPr3Y2f2ODyfdWas6
EJ3tfZyhF9TBt2TVDxJu1uXp55QpctDFr3nVGc6r4FB961f9oYcQcVgViWrVJgrmnIkGx0Xb7TVl
H/AwmM/Uu/NTWcEsGUzxyaVz9TQrfbW6ifQew9kfU12QlWUOsorCc26Cj55m9dP2CmBjeXDjNrjG
rdpEq8LSX7WWVFnZGEdeD8ROEEaKQUs7qLerHMdRUcgvSZjZj7ULxa8gwlBn8fLgK2ebSXgQkfbE
U1PJdyWRX3fJ+J6SMEjih39Nw346eUH3uVl1o6qgFSoiinNeLSzCI+fjYPqvJhUQKlDwjIaqm29w
3lXO9DmHRqGFd+96Q/mDuvGKkD7G9TI/TVFln5yhPyF/oRZE/CxObjc7RLjjUJrZ+3hEE4tAn/0t
KtnCIgvD0Y+G+ZsgpbsmnNLtyFgiZj+9tFohmMT4sqn1vFzwmBy94jQjy51u+lz/GCbodRGh7cJV
wRsg5ZWrpnde1b1q1fkiqnjwVuUvoTN3E1Jgr0Ug65L4OkTeoSuS8uAgG25W/XC3KomjVVNsburi
VWdMILE8gWXrVwXyINEiO8vzsGqTO5hyqyDY8QMSzFJ1wSPlughKwwkDtGIFvtGe90uI6iIi018q
q71mkxVeIxPs5UveQwVbwum+IHcHFX/ywzPNuG1d++ytympqAw8krCGp8lM2OfW7xb/HtoO05Hxi
p2wjGqxWrXa6qrZH5NtORdXAddHJUg48EcVZ7DLRVndQuvvtQgg0gn4fvygC8RqFi/LQldpx9Ma2
3RxF3uEHX7Xk+aoq71d9uUZo7q+K83HVnvurCj2Q47eK7t+x8Pr7PF7qC7I9FjCmP6EfOPmKLL3F
lTsq0UFdR1/q+RGdc/wks6MY8WInLRYXTjBMz1AFdfDKhLNc5jbYosaM0C3op3ZV1Y+rvj5zfnkt
qJXEGqI1icW+a60IL0aFXUkhT8P8VF244tjqt/al9DSQxZDpuO/TLwieaOblVC8SVcqrXf+0pg4q
xFh+jeeeqKkAPK3bAmvHMemGCu+AGyG41Nk2ThuiXcggEUGJaL93zJ3lW49mdSGUlICoKc9ZYp/K
wN4OI3qTgqj00gFzFUhpYCXIvdRrEXAG/IL2B8dDjG4sz4e7fu7YifbNflIFQosRn8QAXzI1RXwI
s/yVmt8mwlQRT7gr5m9pkQJXIP85hPbfGgYuZ6b/xBJq4wYpkQS0SJuIswa3rrP4a4o7Kt+kxG5K
bRseVfdEyNQvj+1PgPI+TkfSJGjGpb79HkgErsQfQKjWFOjn5jhl5U/+b0jduTrpGoVXxe4OfjbK
RVXX0NzhLKLWhTVKDHeffp0gHudRZ+2om/IFUieb7ORzyaC9kXOPBbSo0Zn3pCS0nZ7vnlsaXzAj
MYb7ckLw+xwDASYkLD25unj0OoOqxpc/xyRhk47BZRfJBt7QaoqY84Hokh5wSl+wFCKus+0kEpgi
B99HAGvVE6Bc+gG13tXh6z3KEHNphsj7bqyxMA5RjqaLoIeQ3J67vnwl+DHfM1HRtcvSamOj/yHq
6Nq5AKRpVCCbmt/8GGskBSIojXG8J2U42M6y/SbXPGlv4l02vdJYD9WX8h1rSnHIq3Y5tXDwc1vj
R6xp3aXIzwiC/1lP+P4jlT8gTJnx/vfW1h6jZBMBgk9ucRMmpuJch6eqdCEwuT5sMOt9CVF0p1OC
2niy2y1VYzQ4SPmnEBNTKuIX5tw9KvcPSxsSMdSzSs1oHmRZwphUlT88aX227OjimA4aAJA4Gbsj
3YrxSzMNO/a7d+0ajlmsMZkV6thkDc5Ea/XcrFGayxqqKdZ4TfogLAyTEZo8vNIZ8w5IGTRAqrPd
R/gT48u8hnUOWY9W31XT1szICToqhYeo88oHew36FC66Vq/DxBsr2Ig1eaAEVvagq5qrE0H4mXwb
zXCm5g8olGtOdsSu5Ixfe7KqNtEaNxqswaOoNXv6x0iciFNp79QaUIruzj0kZJZ6i0YJip+HqvfW
DgPgWR2W0iqBEhB2WX8eEeHLkRhUIXUDUqLEPl4PlzQyzAkBsd0h+anBGqRqkahqr9GqQdwlO7XG
rXZr8OpgIxyXtzDWhc+tXQNa/TWqFUkSg2/U741s71PSXEsZexexBrzGbneVeNS2/hr+SqbCQcbi
YdHEwrpoC7s1KJbwd8hvKUGVNMSkRWDFFBJCw8zODhQ3rqepSbNqIZnWAXOeGcmMvOpx6+QptRUO
Ba/asmluLqovjyEKXMBKhFixnyJzZIDJXVjwBSpCpZpM9yfSQAktB7uIoJ4TIQDRlrjB/aA999h+
tAh8PiaCmvqcxp8ileD8RcZ7kJEeqdquSJJhZMrNSXmRztWPEBMkWebfo06G3aj3jbamK04rdLwj
/e2cmDRp2nH9L8vHLmUZEOb+1oJrHRfWx4DdxIncAXzklgT9NSzFdQAPNK+Zw34x2+hYG8UAhE7m
VvsKiiIbPva4elWs3WO8KIdeYtG2mziGIRFpifObkOA/ihlDG7y5/QxG0j3dyjW/SxzeWlBULkoZ
m/zgohs/TipaCJSB2NpQqOYsg6KpXQmKed0Il5xmZ6nFt4x0I4iD6CcEduuWQexo9//F3pktN46s
2/lVHL5HG0MiAZywfcGZ1FCSSlINNwhVlQrzPOPp/WVWd7O7z7bjHF+fHbHRAEipKBJMZP7/t9Yy
T6wSF9AUNms+WFihBG9ZMXX4Y4zfjTXESUBX58xCfdo5YQ3IKihIuutwCl0Dkwm8cEQc5VhxBTNT
0azEZwFMvu98louISBxkkQSz4gxOcpmRQZLS+t1bff+tZw6On2AFQqle5FxOWAfZ9OSrEPOImRYP
GYOZiR30S1vIQxhBY5Km9hJmSualls2+KgJYQXebVkt01EdR7d/a62jg+MiFqEtyek/X5fTedUNZ
lTcjCU66CPePmtxiO8ZZ5RiOYXIDJlNdquDJQclx04RhdiZ+kaRA39q6ZUZ5JZVYSLkmnVnmrwdL
1A/65U7gYWQQYZKklMjXIqsz9X8UdPVJGcUUXkL56VpeHesoL0+h+trPSYsHCWsZ7q3teE6VJlfX
ysTYck7vdoK3N0NLhfwETosSuzVazdlXBY1xpH+91bu5i4Fts+I7oT9WDTj4ujbya6tPWKJ6WKVJ
jjklyUhpzbk+q1+qc32oN9eCqTALAvHgN9aVHokutjmqtKiLifqwXbJ3s+6a/fVURrcLAJkoHl1R
1G+Dq98W/V51tnvrAnYe7Oey7ddL7LbiEq7AlXQVcFFJ7PhGbzq11/k/mwHPhHjCjTEziT/IItYo
umUw485Iwqo86UbBdRMoybqJSPiQkRlWGLVxqePYuOS0kvH44PvZGKg+/+wAoORr96bs3vNfrYGp
IV4KjEIX/HXxVW+0svrXnu4PmKst9rPRf9G1WL3xLJXv4+MIy8SRsW/oGkb1QMEd/KUyGYBa2ugI
9Y/KI+zap4De00E/OKovu9PMKLqaGSsnLUUfcnziTAIzd3qc0F2Fa5OBKK2aIqlqOox99Jr4U3TQ
H4r+LPQHNSo9vCy9j50umoY6Plliokx636/+wD+u326aWFN1JEhdH/Bw5mHafLaHhqalvpBnRg0a
H0uDXwkTAv9Xw0R1Sa7vVzDXI3WldIjPLCd+vQX6r9R/r0Apc7n+5QzbeJ628bkAsq/HFuWH6fyg
xTBu4pmSm9dbjxYrYk+gG3PtVlkFBFhfruJLp1Bse5T7vsfeeqlejHLAzYcUdJy4V7q1fv8O+Oz7
2KDO+bR8btFIkLcY0WksSeXIcHDeISzMQFD+2MwByaueldx0Lvi3QMMpV9i+lg6lhzGmnbhPY+zH
uyG4a4zm3o7Ch1aydjNibvRiuESppcgmeRadeKr66iO2z9wxUUeKVeVQMnm3iuywBuXdPN6lZfnd
8qxXM8IVNjcIygSM+lSYr2lM2E/u15+jsfxseyH9N4evANl9921c5qdKzI9mu3WrBr/jubhN4L43
hYnqV44ONDIrz5bZ+4bZzmHwyP0xVzeD9BlOU7gw9fHG57S26xs0XXe9QgOjPH5prMUDI4QhE0hA
SKTzVEQ3YbgmymDfK48W3BfJYxDO/nOKigbUKLnxvxnUCfZLgZ3+4E9P7oAMfPHHSyfEXd5+n20M
bZ5qcpgPYWwotCK7jd35GwsSAkkM494YsPqzBbGEkWC17vsNlQgyVWSIsCRqDT6x9mNKq7rMHxY/
+0H/lO7RgnQAb/y3TtE7xgKCaA7Zre+q8GF0yG5aP/ntOVBLPRuPTsvHD96t+ofMQ2IRzw55FUWO
ZWVxN9BKZtY33pnza+hhB9dHeKIzyejblq+EBfwB7hEzZ955df3iI6uxHMqJFNVJDs2S89pXxQ5v
NJG9de743En/68ibsMY4MA4TDiuBdD+2eXbxC/OJ7OOG6oKzr9v1e2azph5TgJN06h4FreBU4umD
tsom9S55HWZnR/33ZQnDahMFOF8W7nvbOu1ucNAX2DG2P93wgLJ3H1eHVcw30KxHuiQ/O2UVGPRB
vMNuILNn97ZJ833nYtM3xOTPEVeJ2Q+JI7XZPRU1HiALlptoQSj9fVvt7CkNFNSfybt8IfHHz8pb
L5xPSIUvfbHcZGQdZiNuWqOYv5eDdR8X7csKvJBZwZeAnuHW5nu0UuA/m9RUN0itH+BGjqWZ308Z
7jTMSY+tHD5XVfHEq6Q9GSybyEp97HRYeImcnBGnRKZBsiGVErwEKmVOkaw7g48hmh7mHB5lBjnE
Mk/xIoSFHhJMQB0xLltXuNhhF8FDMnef1yWkWUAXMwTSbyN6LBOi396WJCT5ELZri3dPP2fjjZ00
yRHRxhfMV4JdqOgYQxG9755iZkIf/624Gd9Me2DwM4a9aweIWleGA0n/FvsXHNE639+Gxi5WXA71
aeNg5MmNLK3nzgcZ82H9dnFKnJTiehxF+PCuNcyTiX9U9A9CgmVHmOppUWQQ0Mi8bRUt5IMNDeBD
ueaIAIp8RRbVIEYVqFGvmKMY+KhWFNKqeKRckUmDYpSisdnBC5NTkDwtWYzNQEHPHrN51Snd1Ip0
MjNZkhNo4BQABWWCQ8WKi4omCKlasVIB0FQHPBUoioqe0bjzAKuEIqxSUCtmFtHeGUZyQ6CwFI01
F6iXk0fWxeutpXAtxW0ZcvjpKJIrAOniV77Nbmseif/9gk9LRTKwIOPStnBYJbHIj7GPcn6IvPX2
a7rOGCdNREPU2EPhxe/4dy5wGfnMfJEVbyYAzzBYQNeuWDQPKA0t2EOnKDVIDZBxRa4xgX3lrtFx
SVEIhG3rFOWG8OgWV+AnUhG/SdMp72xFxK2KjesVJKdouVxxcwkAXQtINyqirgCto8qAETCwXaqo
O5Yh7hadCkypYvIK4LwYSK9TtB7D2i5R/J4btT8peyyHVhkagTxCY4YfG8agSxk0P+Fmtr0TcvtU
YKAiBJvpp6+IQaO89TVBCEpIcwpj6pEGjVuYeBcOH0SDAEhQQFAcYkH/SCb952H037mlEwahxAMB
8KIFxJimPzLFNE6KbpQKcwR3tAe4R7vzO6pXh7TDXybnlsYXqZN7A6Ph2oOsyhRBGSiWssBCDLTS
UoylazDKMKtNyCSabIZBWMxmJSJS0Zm14jRNgE0bcLNVBKcsoWJlIcPtMEyEoHBDzL2HnIX1tvcx
njbEhK09QfXDHRnEuNqJr60iRl3FjlZApOb6jkoYo24rOARVQcCk1btbn5dW9TjN2dTPtwhrLk0V
f6kUpYoWMABajRW96iiONVREKwjdqjRp2Lor3lU4HzDPwAwYENbIIGIr08oPoy2furQG0VHcbOOe
HKeZbg2JVRtgrcEqbCdFgWuUeC4ztE1lmhHhVzGgRcP4EI7Olohi3BsUsQu6u2iGl6sa05Hjquhe
oThfY4H4xbNX8b902VCjQgQbEsmDlYNqg6F9AsUu+k7cUPBGFz1sBFhxxKWPoQ7+BAfXm75nTvZc
DXedYpFHOgm7fIAJHAebNRPEMqgrFTiSXEq/xxcBqnkZj4idTTq3E0l3ZoDJiusSNwYMnQBFx4qO
zsWnjPr2X9qO3ogZlmKqLeBqwcA27SYPdN7rbSpeFIdqRWNTC06wgA33S5Jx849+ForcDhXD7Sma
u1NYdwPfbTj5Hbc5WK4huIdWxqFsLj+m47ekvwkVId4rVtxT1HgIPg5WwQHt797L3oKQrDd6Ee1p
ATpfgc+ZN2GimH81gdInRaeHYOqO4tXb5NHJeT2dN/2YY8yAImT/hS/2hWLdQ/EGVFdfekXBR0R4
KSo+AY8fwOSrpiRpqsPM20m/1bb4hqaB+2qPVnQWLDWVv6HvG3ekMKf7XpH4s2Ly+UwYhrOyoEDQ
XFpjkHycMPwGNtyTovopmT45ivNvAf5dwP/eCs6hrCbUk2mD77oqJU3Fa2vZ1X7wOkBJJARSaQly
RAWLUhfEyAw8pTcolPIAIB2ZsFIj9MgSTKVPYDVAvo3SLMxKvRAjY8iUnoGCCpk17huZ8eXONL83
SvkQ8DnSXrUPg0QVUSOPmJBJpMglGuVeKNYtX3G0qqpgPljLrdfcT4gcsOeongtMH1hfLcNWt577
JafRXiumRx+bCvSx1dLrVTefW11H0M1nfXzdJHXMcOEy0hslXNxi1cfYAtdD6hFDg/IbDJM2d6LX
bD7XW5ykF7KT4Yjm8pGeyAwbhOOXPnXdjHhKEEKFBrhS3lXp7OL+qfvbZnqXrsUXn1LGHpeg4eJ7
KASx+RgvZV+icC791YV1xjnKq7KIikAUTZeBrsMFCcrEGjO5XS1QG33elF9I+F3OSSGnizPMk4oG
pu68uGRGK3iICHn0Az2dEX3oyR7hQlVLVSyjqa2KHLHZFOQVMZ2JcCw70+4idxDN1E4zEho3uPIF
ei/vTYxg7NXaaMBAKNRgDp0n/L+YqSX5szvZ7cFVvJze4MowX1YVaoZz2ylUC+cUTzhKW2z03vVc
ZU4PqCppm3kWRXnF8EXhMl5wsQjov6vj68myjXeVm1tYh0/DJce1oc1kfTJcFkfrXMfc3UOaRa2b
InFtFY6jKkVN6dubsEmJoMBig7AjulsYctQnqXieWpnf6T2hDvWeekZjgyGjnhM71CWw/fGD73gp
KXuDspvGMuxi2hZ/okRQwoTNvhTSti+12hvThpBDOp9j5yNGzyYoXncKjIOHm50+l0aMnHrPmkmt
NFF90foZ3i2M0Pal2zCbUEiqICH5DBatD/Rp0Zf9OeMT602yuvSm/XPvH4dMeDscckgU0K/PqGaH
63ZndfzBpnLu0xt9eun78DwTidKt+IOzTMiOdZ7eWyLmMFcvVr/ijEnC1iNCeVur1yiWFWxWbfSh
3simJ+Ktfcpq7sQFJgcX3M70v/+XF6HeJOkrIzMERrwodbxwISQhU+Z4ynBW8Z9F034IxqXeDnEd
sebaVI1J3gyLldUDnyM0TeK8yMJr8SQ9DkTGfrRx2lrcr0VgMaenpG2MVLO7sL+1bMjj2U/fsjn/
xhwI58UFMZ2NjYZVJe+uW75UPVdJtuAdU1lEVWTwMHIZTHw+eLvmEt+qcGEtYdA8HJOu2FsUKg7O
Im56VjT9THBiNvLrWlynf+I6wXrzuIYYrtlthCXopuUMnkPWS2WN74YCAMF8MMBNDd4FD4NPZoq7
dvQuUY9y0RvNj4Zh4asjia74LxnvfwgakZZt/b+gkRu4urfub9jIrx/5AxsRv7l+gDWZ6SOYDWzr
ryJeGxGvsGFAhM+00QXa+EPEayLi5X8eWDDWLa7Da/gdHXHkb0Fg+pZP8UT6FlYX/yl0xDT/PTqC
DaXnO5Z0ERJLaf4dHaE9g29nNMsbKwzPTppjyS0G89brJwZkBqTITCRCzPpoLUNDYq2qiotOkYN6
8B88P7aYsiKowb3irM9pJE3vjeoWcj2EytiOuKGc9INl+DUJRX2eFP1kKc5Y7zlqrx0G5zw2p+vp
62P6HLYL1DyuD/dVxwDkZDetZ+fw/kzmDomI9m6T7wsj+TIWFZmLwWYMG+OssbrMpFXgSHSLvsax
NHtX2mNCal6FmaxsSF9DJGXiBftcRjNBosLYTbER3+R2Mu+llD/HfmiOHiyzuMUa6uQrQfJauCaB
5Wy6UNk2+vknljliszgz31KT9/tcRzv9PrIsPBi9bxytua1/IXr8ezQc/n4401xZO1YG3Tp/8PIo
3bgoDUhZHe70NMWCra0lDm36Lqo3ucuqtKRhvxECy63Qczf0QgK8xUEv9cZYlRen3qU5Q3oUfzMI
Ok2iES++68vQr2VVL0jv6Q2voz905vQYqKp9o+Dm60af64lZnmnrncq0QWxA28lVXZ2UKiY8IF2D
rcRzcC8M2saOr8xu9V1Ub0x6xFaVjqeZbtamL2qSpPvcOKxjrPyPZqIe3eSymofEamHuE8rOVBkW
hfGHIbGVdlOj9lmBfzCooubojtnRp4WjZwAJzn/0TKrT/CEyxgAr2hUDHQvT6XJwPNANiAqzG4ml
MYlYR7JgFYm3wQoDDqVWEexNgAW7ah9NFlBC3Vj4Ovq3qWKIQ415qo09FObJ9LHuVkdJVfkHf4jv
Uo2qa5m73mjZut7TmKiVP9F/+OQt9OUk36pkjanPNpb0iSg8MxM8+HGYnEqPKzMAsg2UU20q8+XX
NHSqA/y5KkF4qJqQxn7agnwHP4OmQJGS0EErVnXj/fXsWssN9DNF9z53X9BiJZ3pnMZUhLy7w6Og
0HWwPA/x+Wh/Nzpn4RJt4R0sDyGTmpg1ICcXGOplh9wBI/U6JX44bIm0VW+HXODJt40CRPXb4GYW
GQ11/fSPv10r9iMWAMc+bAlwn1iL9AqLBHQvL3pPfzfdYqL0rXdpDDIDKt3TgOZNtQREYvxoxyYm
o4a+Mu4ads9UfOoC3JNjNGNdM7OqWsxyv+J5RAIfOpB4BOORQ0xzdKif5Uwu4jp68uK140tu4Oab
DQGmGGVzxGPn1FbzYbZDAvX6ybxMqksi82NnNvIM8U3sqYK/pUbZ7aiyt4pOVhe5vZ1mnE78Es1h
uITtPhwoVSVp3O6aEUdLj9ZWqzh9IbB6yUtGChAbFNXFbFHFjt40JavXDXarstPm6BsGQBAQY7Du
8x53tjHxT9mYsNRyYTeMsSOnhLRVSwkFMBH4fRKv9/Q5f7LGfYY9sP72I+JrgdUzRgNW9rBTklyi
uB4posA3ck0weW2wQdqblhhpniPe+PWSMtQmzdjv9BikT3kItzbCgLoY8zc0R78vOOgyjBf4dZEi
by3rrjp5pFy4a8nHqa+FX7tC9bMHQq40I21l1degTJx95oTw8cHDskQ2NeaVGhR0idj17oqHThaQ
lBaN9zFq9YOtusw4x+6oxz0EFokh+q0UWNgspP1MyRptFjd6kfbjWhj7pKKrgQ4i2Jl5S6Xmz6EX
tupmFjL9NS77MSvrkM79xmuT8mRatXHMoukRJ13CYjMyjer6LqmsDgvVATPVMCFrx/MW6qkVRoZr
Eu2oGBE7n7a3tGJgHcNkYNEIyqz3HHRs6Mn6UzEEKPYU824paD5WmLw+DO3hB+5vwz6OsTha1D+F
7SDDnue8LxnZOVWCJdwUm9lNfVDq84urgOQ5VXNGvas3njr5a88m6CKUDJttVBEDx5qPZO+ELp5g
ohtRyz7jJFncrGZe3KAIKG6wdyO22ago+fd4weFeSrTxwjAzN0N6DglNCeAMQNnDOL00SoxXBBcM
x4JLxFVEcFHxVHb41fTEZja+/0gr/tSuuY05KYsuJ+3I8qNzEtjqXqDPQcyQFpATTFhMjPOULZej
ZbpnrzTni4uaFWNzvvHHMKhpxWCYkcj8bpzN+TRN84roY9xMC1XYMRQEsmAYgDe9G+0xnDz7Nohh
KCKEt8Z4Q+dpvAmaYNPMeyzxdvjjhQdJrRx3ffVJFa35+yelD2MmQthHzxcgkaKncNZFA7YIaiQW
930yRieE8EjFesCEC3VwhJrTRW/wC00PDt4Zg0CvkqhpT64mO3pTqj2/LkhzJibLCxXq/+sBnIRw
gOyL/L2dpw+FV0+3tpUwfvW4+9s2EUyt9ZRWk42CcHyz6ZC1g0GtIx8/ocl9Wzomb87UEvtgDATr
gPbPgjbk4n0s6sA6Usswd93iXfA42ofz9Jq7sbUJ5YC2YPq0ZHmHEl+zgCP2wQBwAJ34MjK+xI5x
at3mE2Zwz1k4I8IyuvWoqFM3r/cd9fCJLyOlhuSux7ztaCtZLY2CY16TI+AmwWthJbf9tC4n6WA2
ujg/oTPuq4U2zRCSlTX6lUIv11e0Xj3tuPHgrOBZXtu8ypEUiiR/9XByvKdzVjgLoXxJDnqUxg5J
0d59l5m3JhLoQxLFX72KPteaBoitonQ/rllABaM4pd46gpiYLOH85pQ3dKlzDxvqaiYvrCOr15Bv
dYXvqVE3+F5WNnk2zd5CJ9nbD00sXwo6UPzLXlzUH8KECpvbq7tPwK1lJd6gDGdz6wsYSKarwx7j
BtI2pglxgCieEzsgDSCZ1sO8ztZrxz3JH82fVHCJ+MiN773p4PGdNzsafypoQS7ggsz+ZvnDGvkv
yPKzRUl2Q4EhOkY1zZ9yhHRefTCOeZX7AvFkVfXHCNfHBkc30kcQcLZqfU6DJTGLr3PnfF6WyXpE
3IgFtL0ZZmVqa5OaucxfG7eKb2yXvuWSTIxp5N/AyH+wO6c8CzQit2YQvvmVexE95XjPw/SmKpJ8
5zzQg06fsgT3BdvJQfcK7+z4C8ixa/b7GQUucjccetO7WdJoBTKuD4brwlb10Yvd4OfPRUD8T0mX
oyfeA4HYoRQjEVmldA75LHbxiid5Epf4t6A6T1JueWm8Lz0cdFoP08MiNvMd1jRf/aEXhyA2XydX
8Q/yaaJRcxKV/wVPVrR9rrgvY6KTuzuJRcNWODScvbma7gYQyhKki/KutTEdvydQIPiS+9Mdpre4
pjwP0WMmIXdkD2FvjvRi4hb10hK/CJoM+JCb5HLS606S6qF3KPxUGU1FMfH0eU7hfZPuq8f/J+Cz
7dLu3VrZCKXeC8QDzhNretvjMA+chKFoDWGO4d2KHnJ8XKIY1HChS9vaLjZEwY8uahkIBciEqDw8
O8fQPBrmLHfVdJpD+WFMq4Bv8QB/WuCfZ9CP7z2ai/WA9/pA8kVIZHm+VDHrE28hKjV8iDB7TYEw
p4Kc0cL9YRj1sbb4w82OTCqc36Og+hTN5bcoHnjZE2UYuizKEtNDgevF3yqP4F1vHL5Ypsi/YUD0
NjbjfmK5DK83fMZVmTWUR42lL8ElItfbUb6LlWGTBSFP4s+M51ujLJ0WpYIaZ0LDBbcNllgu7qgH
/YTrRj/peljqn9R4nD75j4f/P88VSYtfUp2o/lXvMDuK1KrGUXdca1Yomz7Wm0Q9cj2cnOyPhyVz
xgOMNbrRErXoymRP7/XSrM+RSd2HNrdRsGbQp/WmUM+6PvV6Tu9J2TF7+78+fP01aYX6Ux8uHzPc
hH/t619uGm50XmLM59Sruj7xL//A9feMWaimi0KSfqN/Wj+EzeR4DPP+TNMv2K918+mqaRrCDpa+
FdCPerWt5U16c33O9Vy1qNX99fgfz/HGMNngjfkllymOgWqZcN1cnwtmyAzzeqyf8w+tVTnU6Ury
m3rmv3xlQ4CHTeaXxK5df13uo0fNpvSxFi0a7GryHiz6wYfSolqu5WPXjdaG6cNmIQtqCgFu0RQw
1xq1rPL6+K/jf/2YUHM3/Vv087HrU+lQFWtZMl+Zk/PqJAm4o0l/QC+Fc3p/0we9uwqPRcXcGNtZ
ybddRQrqvesmUZrm66EJRJ8zmJ6up/ReaUTZVnbzhDbibz+gf/5fneMbk1B5/fPZ1+eYQfBY1xWh
OTjKX+JiZNOW73hrkpBaG/7xv0qY/7ESpvCp6f2P//0/v8//Fr1Xu7f+7XfF3P1b8f6//vsN8rnh
e7b8vYipf+j3IqZv/RZ4AfXuQEnV7Kv6zQ9+cz3bgyNwsDX+Vaf8vYTpBL9Zwg4sqpiOlLZlUvi8
ljDR4lHYdC2BQRWOyP+ZEqZj/137JnzbRH7nu2jg6PDY9j8KmI50YvrvYUTUH3lvasWT6QKQnI1z
VYd3YRCxUFrbS+6J56LOmZj5ZXwy58fEyIkXnIjR69sR8BXuwMSLmCyAat7PPdMFAG0UYE7BarOG
L1PObXGWfsyM3t3DueU7RNi7PMQzfwqS8Dw103trU5caVqSGf34kD7+kfP+tHIqHKil7NHu2MP/9
38k7RR3ZhKwWlqk8H/+q8ZshAN0M20miyleLGNcea9OsOIVq+Y4BQXtBx86qI8BzHqEwCmplWBBV
PuZlTbcbszU/lZb5WobOZXVNbuYtjZo1S5ObtGX1J8M9/OFwQe3/Inuv22KH/bEkXZe1jHjQm7zA
b1gGs7kPg/AgJLozezonhpoz1426j5f7QlJpPSxrNt0YeXVeoFtPEBAqWhJa3wzt6SbokPHNiXjL
HNDjNluwhjHbZ92xkqqHFVDzuWBrdG1Y6ZrLklUers2P19OB1xI2X0T0hHtn1wXKE0HhnHoTJ6yP
SFWgl69q1nqj69FOGD7OrNcxlO6pl1jMQA9V6HypTrVnv48V8bGLgAHU7cBoaT5XZhKQfk1fMB54
z8qAhM9ImualNgj2KCWgQJWxaJuVLY4zwHZEbr5+twQjGdLuPJszZTDiH1ilP8l8pFpbFeFFSGKf
cS6gZ6kO194M/rLR5wzE6J1YvFNdlPExcbqHWT2r4/JTqNDJnnHRSJm4kUvpQJDaTCM9iydvKG1E
5wzDsnAIxKVBcnDRe4sqAXafkEXg8kiJhhIVAo2oZLKdN6c6IsXr91JqQEsV2/x+NxmogbCylkyO
12AT4jxiZ5D8uoWum+mLYz2aPadWUjELmn+3gfQoxMYj1rlqU0vAdSeqkpvRQMg4VB1N8Xp41af0
JopmHixW4xC4zuNqKjQzx2nzoje1/9NS9HFeIvSJxNc6y0f0vLfS5aJqzNlD9re6lxgZ005MLjGY
kbuxyfRLHILgx8a5aav2NufuR4qQ/dWXX0yg1P0MVra5tvBrCsob1HivlcHso55keu5rQUsywcGv
LgHxsZtpxxvdiog8+JpqVHx+F7ziSFAcwjKl6E/9oi9WeUZcE9+USyRx50+eo7RlTYCf6HZ+QC+Z
YAqR3eVDkRybINphUOif7MAlDAKU30tBxox8Bm0wA/5pWuIB6er9cjT6/DY3jXaLm4WzNVpUunRR
BjFYhzX0l02iat3MRnFNUHW/2YQOsBqbkHY6tboTT6QAvKkhmXtXn/h576x7tSvlT2Sow0xUKmU9
7C+OfQyglQZ8RYuRgoBZEXtt48MzpOIggpkAz+4mw4dpZ9f9a5v0b3LNjcs8nObVx6aekLhy8EYK
RzG2IEnzMaqX8QaREnIYFnsTLm3F6u/qmjg+3S6XzGRE4e/daAo2Mq+/OFPsHGzUBVQLu2MYxUTs
KQOBiLeIqzg42g7mr/x95StcX3HA/nE9j9H3SnmhNmqTB08Ua5dzRqlwG+RVt9UDJfe+5iSKcY93
YHNc5+IRlzF8fABUaJcQeVGUz21OsHUXw232FbbVGUEpzLdmd0vog0ERJ/+gC+IVQQbnIHqJVbYd
ORc3ss9+BhHJdgu+I1mI4bY9vqdE3kxrlB58O73FlIUydR58jj3Mu8icOZhR/gq4UZ3jqaZaEjY7
3/cIDnXj8OIneNPYqXzrO4fiN/z7JW4MGyYxe54i/AQa56W088u60EaiG3VfDfiZYnT4Tn1HROXX
sGfwpeGkL/Mlp9qUtN1R+gXCVVPuMWsksigQ0MvIZ0FZkcB0rfxs4P56MOxxn3qi53oYig2zT8xm
cbO8kFZk27I7RJ39GiZGe2KcePKc184CFhhzYiHIuqKls+ZPY4Zc0PZcZLBLs+XF7Gu4GfoS2s2o
POPDfYKSMncBuondim3dvYWyVRQWhYzSrHYLkb18OJNLcFYCeUHW9LDPDYcwvWCFo1rsU+O1/Vkg
Rb8pnSeKA/OulOZdETtfBDJSAMQuqd/lEt8LHx+4qEtpuc/NObBK9066FFSLodl2/VATv0FhveYn
nKX37i2H3E8nQS4cZutKV74lShQDe8emkYHwD1l6ZjdHc8ExNK0IHcjCxzVqB2TEJvCSO37AA/2G
NJtzQ536QKdmr+fexPeVJ6SVp3Y5TH29nNKiABwLwg95mGe7Kmk+2VZMywwzUeoJAew805d4bL95
bUzPMnKWjTEbNY3NtN9jH76C5MhTGtUI1KZl7+OMoxR+1qkK17u5BYLD17/duc2uc0ZI5Lqb96zV
GY9WdP/YxQJz18k2x+F0GwziMK4FL2MxXjxEm5u1xOpJdurxlOpcYV/set36Rr4z5PcwJA+AkQXS
1GZhLnm+1dcRC/9kocxf74dMqchcmxD1gHELoTFh3+WXxGRmRowqX2Y6gg6e9H74MEm7+Sjr/E54
w74HGUaFJ1q8e7FxZyg7OH31YbZl8VKiTrezTzIA+Mkk2Ehikzo0tu3DWi1YVGaXeB3NTZlFdysS
5smzCr7nwyMRZvnRGEgUG8avbu++JjnkfSQyj/4kl6UlMoSovYXhHUaBVUT2QzJM2EPy8WNw5+wx
DxkODSyyMGGtm6XLSNg17U959cGNn8K+nz5Mkf+lKUH0u7UY9kjiMgg6zCM+5wF1HoHuHZzIEUdb
2Tx5vvc5tQMQ82GykCpL64G+kf1QxLisVuHnOEFzXdfTczMBIwHP/czRY1VL0t1C1hzSgBkZPXbC
uSvCeXPLxbXRK+U5pb23636CkMEwlxG+g+Gx913rHGH8UpbIGdZEVG9V57SbqR+pJcqUzFw6Cxs3
C9Eg5h3KPoMp8BBiWhVF/a0XNNxCnoVd2NjsF7fW3Nz5CFuQpBLFt3Zn2koni9bMtjOj6eti3gks
el79ioTPecB9ajB2rey4Tt0VnWnt3XhUSKj5/Oiw4iwwuf1Mq5ZaIO5pUmClmCPMJBWRll3iE7KZ
Ocs+8GL55hHHV2+8NaIYJkjTRE4DSjjjf7rc1h7pJEz/5s2Q0kdw2Rh1W9x5eCn04P1t8c0P/Hjr
M3dPux986B8rhygFN44puRYPwqCvnhflobNTkkUDFctsvXR6nhelpzy3MC0jODsPlm8rVWRMl+Nj
6TqHBoQcdeujt9of1tKzTkWJAWSWUcXP5uBDFJanaiV2dJhTFgx+uPXK0d/SJsWGaY/rmHxcZ1/u
htImk3m68yWeGVUPlN/HwcEOh68z9v/U9j8vxD0aXvom+27axgJKwugPROcgdZUCzrfoHkjmK8ko
jtxd7lPyM2tzOIbGuRxCuoYJmdpGq9NhUZ7bbfWpX34s5YDcpZT3SxNgFVmiKU+H5oX0ntd59j6X
dfixIkJD5bt962nSHwimaomXfK1L7+jNwj85S0g51oA4xu0cMHvrted+4BucOCVtOqvYOR21RlUF
20yC4i8TfXxyoLvdxU73kzUDQJGQgijxFPEp4xyXl4ds7cgyC5Q5BdEebneDf+hr09T3niP2YUT1
08SNdo8y8VaUEWrO0i5vLLjQOPDfq+Ft6uwX7jdHJwCzki5+rTbZYOvM9ZpMpLeva3tmzvmT7Bry
MAusKSYAbkMGd0EV3RjZI9jF9ISPCtPCFjvtZH2y7OSJEnq4kWbU72L3+1p+qQdE7knINAhAm+sQ
o0G3flKukUZuvpCCQ9WL/FiTsjqfRvqpMd1NJUeiryJ/PZfpSI0TT7K4LzBKQc63AdBcYgIuRmu9
4b5fP4bkS7nnJsrSWyDvb5OVPbXSMY9F7rCSc5M7DEWWg5vJB7sX0x5zeMbhxrEZUpS3GcgyfOGc
ls1plXAEk0c2y9pk87GhBIxyFkfo0ErTLb0JuEUcCDL6YUveWNvQxz3QMa1ql0TjXo5Bg/w/5a3G
53AT+elLk1ePjkseW2s9TBnz8fb/sHdmu5Ej2Zb9Il6QRiONfHUnfZB8kFxThF4ITcF5nvn1dzHq
NpDV3egB/doFpJAVGZLL6aSZnXP2Xpv3bDWm2kuyatxG0uwnLQrq6PdSo4gImffh/e3vpoqJuB1H
e9XSfw8pubFBEY2aGH4Vtb9UGV6nhHu/DJD7cohpIt70lMudXrIWdjD6AB6479KsxJkJDdZQweSQ
sMwsuxZT/SryEEOQpWFZCYmIob5ZpUA/vXaYzXXwAnFmD+h8U1SdQUgoEObC1W5RQGzrBM95r7lN
vltUVm3pOT+nAHdBs9w1NkHSbQAE1p2w/hQtAuZ0ddwV9rXU6BVOGWfivm0uTo8bf+ob2uGx+Agx
RvumIa4FWbMYmCBOadZLZptnvXG+AubJCmH/1s5YJWQGriJNvxID4CyDrt+WhBCuRzj13BLKmoHg
puC8i+WOkMLi0OPjDU1SkyrSoDJplztqM4TdcriwOC4hJ8fQcDwn7i5ZYXIURCKpTX/6OYZogzQ9
FMar29ADmaGlReNX1WUVxICDa8p4D249ANMXbslch9RKSMkqmCFwOh2zL9AXJzd3v0rYDWZPiVhm
ZeiV/bFf/ZuuxiTHZfkThnmvmBMb5Z8xa+dnApMIgBYM6tujGXacuHMbA1ZWflkB0+XUnh80rC90
ACzfaDHJRpZZM3+x9/a0WBuH9X3uBTztgGjPpo/BfBK74MVJzNw6TraRjgs9IGwb9Y+JOTddk2dy
FBimlcYwG9N910XdfpgQfILGgL4WvhRm7GyJ6fHbFItAUf2Ydv8jqEVk3ghfJ4Rwfh+mVt+0ieKh
H9+z3nmKmTcNWnoRCSb/JlsF7qUbYJZ4V5zg9RF5E0AwIDiB9itrlwNOlquWqWIrm/qJH8yxCUCR
3zrpL70d/SoFv4LEavJ0h0NeV6bRrusQ55Xd7zgbiyOinTtjhgjMY1xQ6kIEDeEWKnAVAUlFwIwv
PbUcxoeKFKus9KoIzUOSEFiqm9G2rDswMKzu2kBxiXIo4S4ZyYHghA17dSCTCA5hOfXgy5fqGV5j
soMIAf4xgZIfYWfNyBFb/8nRI8VMe6aUsW9RETpg/aaDyO06xdtuhvfecyCZ++UY6dGvUsvYXzUi
OJza2cAzyqos36AiTDkx8DhwLOghPGNVIuqYx3+9kGkl3pzTUC1cDGVjUmQIbomgxQlK4ILVTiwB
pr3RXPEuFwCSBE7E5PdWd+6o16tw/k8WpU9VvKui7EejF1BPK/zWFAH4c+vB0lFLFUPnMIpcSO7E
icTZ/jUpFTb/4MUlUhnehPNccIjcmk0AwaQMHjXS6cwpIFmesgjge3atCTTCvYLi4eYOLqY45Ntz
yXFjLIiaTxAYF2kbMKTAsixXqjAEaDGUGLNIMo7Nr9iIMS8JtGdSYfxsU0Etzz6B4HDCnM91C0Y0
QWmJj68NAqwakgRuUVORV4TIT7UNmKQ3YxxnptqOVhSCGHF9CPg6Rs/q0xW8YS2Kb0RmJpjvkCGT
E3sfIUPaE+ZC+0SwISWvBGu9ZoOR7ie3PlWj9jWOLXts9x5jJY4rdcDNdG4sqEjzmTVk6LUnC5nK
GiX9PIfXiti7Ke+Y5Q4uf208iD4gjjqgYTeusejmO1EZ5rBb0nn8w9Ei0uobmnsgQdaED6JezC2j
8k2dOoi1NFI63fuGwfhscgE55b9MRoGDF5uVw0bJricZ5fLZNaEJ8ppFdMFNuYmpBDKgr1sH9DQh
hX84Vw2Xwp1vdReEhywN0rscNVhN9GbftIfWLU9CcprPymFCdrS8YHx/YlJ17Rype4Dwf2BW7W20
pWhJrJuV1a8knTwm7da0+tfSkteWIWCPA2biTKGm7F6q9KkzeVoGTv1RLm55Q3ifwoGUB3g4Q3Xv
4qpvlm1eJGwMWfA7oLrRevjp5nRvQWyLo+7HaEaqFh3eAKjOvuwPrtZd9fVZM8ufuineSOrotgtz
cGvovpZSMzaJgd+Jqvyh61tA6UgDmkK8BMaTZktQOqX2p+3mswPSinsRmRJ3z+RlOYbBsJm+Urw9
alGwrQwMcI32MWmk3KlWm3gyzE8ObNsxRtDRt+Gv2o6PsOAURTRa926IHxD22In9RxBbiiOFXpkR
fkSm+xBQca7uHzjGfzQtfyrX96yN3YtdJl7es5A78D5wnItNyye1VYmE75KhJi2cM8RkY4rGHYah
b0NOR0Ss5aXSz1MYC4TK1THlmLotGjIdYLkaO3Al6GE0e4e6ZNxNDY0z+vtUINm0ykPRebRzTAsx
cRaS7O4xzqGNMmZfxN1AV7/TjqHmPsXUCmats0snr1pgLAcUjyBiMbI0dQDsHhPacWoWxAsgXaCP
6dewqLag0RBoyNKzOuxWTjxvJzI/VcaR2UEqtplynAdB3xHeshi/y1lHkValCAur4g6CXXSIRUo3
XW/vA5uwD47YtDCX8SvHr7oZ+tRHZEGKzkhtbudOQ4sAQUhLXl93GWX9mu4MFDUU3oYgQFySsMiJ
Rht0G3JrdiG7BtiQtnxm1aT5WNOZrA4FWa+UEjtnqBAoQAVwl/StTTBSae2tDjKMhHmUPU0AUaaJ
QN8WRdHafTrUZfledvkLHivI6HP5LTnrbrXHzI7ORoUMZC4asvi6YTo5UfPdRSE557E09iWZDggJ
U3UOOORz1lo+ptydEKRk8iIXboTamR/yRS73LqmUWi6ScwXNtWsgF4mZPYQVNO+caxSllBg9CmiF
sn2PVSn2MzMct8FizIfmkOVTd4mXjl6aQRh7r8g97ZDjjgD6+hQhe/bHjLDIux0p4dlMoxJaYsr7
RmTbkoLSr7qUYKbd7C4S+WYJuLAPvEVmcFfAAG3yIXmYNTegApmexwhpX2nEFnOiNX8RDBdrnENQ
I99XjWvkLn7/xR4qb0rcycsd68klHoG8BBOSSnJHJM18zymZ5WvuYfCp5jPOp++KtgxGGOtOVdlD
VuDrGJah2lWBbu0VYDU/SNQn6ischE7wWjjmBXnf50Tv576GPIiy3Wx306itUXFsjmhbWO5JxXKa
Njnj4iIshdweOvEfcHuCzSCmfkvhiGXXyX+SmVjnwKQrJRwqAhk4Fgqo7LHVDHleh/6S9vUuTYhk
5q0cuimrbiNpzUiTzGM81ONF16JX4itjJG3TR5fU9alB/rZxQiy1crJyT3WgcTRdv0bjfJyntVkp
ySw3NmYnWl8XEVoVoI8bM0FZM8/mNa5BPhSCSD3LUNOhVzXH/ciFdwarKEnkfJvLqzYQTZToVf8Y
F7qvN+LINoH0Uj9GhbSORfOnCTUcs27wPdZJtU/KhWEGPqvY0E5kXMb3yvllMhPZtylHfKXVy7lv
rZdRmOXVrS6FKchj7jmH53tdZ5yQhymilpJREwZxPG5DwxN6rZ2suwuygPXbsk+0Ztud6fR4JPT6
W/XzLZyTG8iIc7fYvwAfIY3tf6WkEOzrkU9UUYNCo4SJFf/UXS4fK9G/UC4Hd1i7h4UBJfIh8uJj
oC6U9BPuUrBFfYm5FeWYtvQ3WYYPtI7GPUshKRKd80TScrCzFuc5IIdjK8pyfGzH+CdOi0NHjYTV
ki1+TMvXMY5oePFIQj36IFrF2a/TQi8eJ8uPdfdXbJfPBpayazCBckB/TJzYHP4KAyoO4iQflxE/
FFXdwBAMJxXRN28VU4JdOL+FS3rfhTRRl0r97g0TK3Pkob0Ckp7NgT/2lnnmBNE7nA3DAgFtXNSP
CRZPaiDitA04GsLByjiM2FPoY2aQkLeVM8pNFLR3RF9GPsnNEbyU6DyN88GyINk7QIG2cbmkPjmz
jmfkaKhSa1d1NbLcbCQaYOGZrC/WnYZLcZMENdAGXLMbodSpOqeMJW6tVGTD0gK312oySidvCStJ
7qZyIEu1P1Lj94zQsJVDEni2Ls94ZKU3OMtXjmYu7Z3oYAakXLj1L+zkDiIQ+isQp0otJRrYbKOD
7O0Ha5xLhktQR4SR2AzyDA1mH6fyCOYhkrIFrS4aZOJH9OBPUBq5r5jZGb2c6dell2DJvyiuoj1a
f1h+7sdUAWARFZExsgQCEGLdVM1PNg4EksUxXhRB5IipSXWxwMbkpjxhT7+lKQVeOps8nslwddz+
PZwSfIkgx2bNeavz4aOMxmhNqBk9N2HaKcp0Z3K1hrxumHtUNHc6faBfXl5Tyma/bgNUobbumYiG
BrObj5VVlhsiPDd8eNOzskjrWi5xTsAb47f+zrCwP7KViLSod8qdBT5fyz6EOWNpE4QMGvjx2C1k
UmRV+dRr8WvVjwdXznJDYzHzhopFIKc9kxDQTGwZeki0PXKXBozr7alIvd8lreq3aJB8d9v7DUJl
P+7z8JLr1XjfdRKGJqGn0Wiz04+1TwT4KV+pgTidWkJCa8MT8XhD32of02fczYufAMiwR0TTmBOm
XadHPQuVJsjVcH17dl/STLYHQFvCq3VkVtpc7gWBEFgt4i+ODQsxSjGxasp8TOug9dA0mpvY4ARS
gWzcJCq/pRpox8ACKgErYQX9IUlHYv4dYnsHlKLduqxTXBcVPqg0G30gHTQbE4SJGXp3aV+XuBLb
YlE3K2c3cOPlIikIWbTXVDal7qQSX8XIQX2aUN4GQoRvaXdt+j8BZ/PHRRTupQUBXqyK/AXRw5wi
nO1Fz+32iNzvyRzgZnYBbbkxNNtrrxuf+Txnfpxq17ZHXcmJ/6QZbM9D1kXnukoPIC09XY71awMh
G6u82I+FgZ473TdCnUiSpr3t/qTRx6ggCes8TZWsTT+sANqWknxZzoA9nO/9LAqyVx2Ifk6SK8TJ
APwl2JSuTBxPSjAGjm7s+rdkqf4UTc8Rucu2WWP+dq2y+Dbt/M7K/X5uynMSqYQc7H6vFqPeNxrL
S9Vk90tueCD8IjIIFUVRwNF7nDdcKYcHAFA+Cpqttui2N5SYNBuiH7JxvJUBy083BZvQmlpi1dBJ
wKn8VDPkvG4wgC0myznViB8aZzfdxfNwsmC17RIoSn2fgrqhcGC8MTXeHGrHrOqHeyNd9n1vpad+
+tWQNnzUORutmVsoayP9lOa4/fOcvh4gx9CrpNPdj4NGXOcIwUjN2jstY/xL+fJoEzDjDePyyWlD
A4LzkfU2gkzYnUGHmx/vH/7YDAaomOQe/wab32zkj+Z6vrE79BxtE/vVmKiLTbscewsF9mBmV9LG
wasM3b6WvkhtUvOqr6TpSh99LqlKgUZLjPLDCCD8uI64U608wmJg2mAn7a4qslvcEv4C2OQKH5QY
acXHmdTLJ+PKM/Le5GdR+pEaj80s9GfoVGu+WnubiZeBAudVlqU+kxYRQO+kR1svw4sle/Y+MFyU
jIafpOYO/n58ZtfYMGvrrrbd8PEZPNJpfW5iXlOwVhBC49EkIKhM9OWDiGidqFgz/ax2VjBldWDq
ztBY0NUmCzCnz9N6mlH8dpPiapU5dF4BE7FLTtlkpE8KY2A8Zae/XzQtyU+WInGJrrEXVdwLLRoO
DrFIka0U9bJLhwASTX/XlBTzcS5iJkcO5FlC2UWmhp2q7PcYeBbK48V8cPWaVZO5IqoBJhFE3N93
k/Ur7Ip7hLVQcaPwWlhJ/pZnfNZwghiTYvULyYMX0zrpNJhXwS8TL6QkmPO1YURIHCsHrtl1Ulbm
duInl8V9bxNAHNfPZj8rZP6u5tGpw7xyp7U0vRxL7GvLJhx8IGk4HrUt6hNkzCqdHlIBsmHqICKV
09V2snKfthj7XHP0a46BHOJ+pmJhbkkfc+z7wTddpgc2zGRgwlbpV8YS+NHMAaWhQySN8R5dyrJ3
i3wPyDW5kPlxAydB13oZNI7JLo27TtL8QqN9qCZCLeN1cliC0KpSZIa2OLptUF/+ftFV4sdrxqRl
xkdZyZmmf6TvK8gMVKKNRBeWNG8RJyp7Hoq9Du1jW+M16AsnuPR6awKB6sUpWu0RJi1XE3LvtoAu
sHHUgufUdE9mTilAoOwDEKT1sHxX2pydpo4JyBwenKIQOwM9wRwu9+AbX8Pask4iihH3t9iekLR/
YDMGrpFV4FSccAZUjGFFjMlbyWBzzlLdrwdxmiYWprKqj9prItFuVORU7eg7j4e4ZXMXZsBDhp2S
4IOJyVuF2nvi5B2OAxQQd1huZtYR87aYp7BPFQDc5cvZuL2Qr5XJsbbStnpBnOJs9/kp6RxA4Hw+
ZuruYzsnKjdWDyE1QiOc2nfNvN4STqQdrKn6Y6bxN9GPzq4Gc+hXqpFEWs+kpeWSR2Apq/3C3VQK
6zPLXYQ2QPs2BfIzXVOntkGKUoTq6KQ2gKaY7lLnnnEfhk8Jg8cEsAnHYlbG7AUa+nhB/CWgOAkr
vDIJoaIrnCO1P7sMCz9jWEC1YbFlI6FZWM5EcAniH/PkUAk+9JZqAU4rA7W44Vv60NmJyd51S/jQ
MyCjfTe3xGPUyAMLDAzsYpdmxJ8R9e19uBDeSrNw0+uY6AgXYiHuUK3T7s6wYO+1WWUAjiZ+U8iz
Ip+BwxcMqzkeaEx2d015C+Ng2blxLA86NDNPm4vftvNsGoyG9CE9lfBWNkFBd4O+uotjyCzy9zwT
VNv0gNxuvlHyB8cuYRpjuAgcmkBsK5CPN+Xo1ErtkW4LWIdk5JoJ624sXVrxjCOokaEppPp8XSLM
0kn2WLYFldIU3UXI+fauNOlwj+3AFJSi10bv5yD+JwVhmyX67BlZ99tOHY2AEM4PfaxdawuMbmCx
7i45bTPdsf1SVtHzYANbcqrlUU5t7JtmgAqzhGjSWy1Ht8W9z/s4OKwt76kiBzDu5Lc7U9tnbnEY
xtLYF7LBn57Nd0lhvKbkFe0o4GcMV3z5+29yNQN2doTdZdEHsFIBA1NjIt9xFSP//fJXjYE0gTCm
TJ8YQkdojBozIdZHoFK6o+Jg4BOXHFgj6inUYUVXrzgLaDjrf/r73/9+aac63HWa88Kvzsj3rx3Y
hTdLnFD78NcN+/ePQtrRONfGQ7JK2/Cnv0QrHlRmC0Mq1owVGtiRw277S+l6LMprPBNf0BQiAEks
nTrMpOJbWTB/0TB/v7zC4ZnvnFV9VmjJs2oIPU7IS/3XH7kuhtf/r6X+P9JSu7R9/yHc/R+01OeP
uPj5NyH1v77jv4TUNvAGmgcIO5GjOKblAmP4r0h3ZfwH0l64DgbQBxuNI8iH/0aDUP9Bf1UJRxHu
4ZhCBxTxX1JqSdo7jitLVzq9dvTW6v9GSm0QVvLPGBHpKBy6JCYhz1611PbKivhHjEinEl3rJm05
9PPGIsKOpjJGak/vN+LLuGve+2eapB6GeeuIM+gfF+p/onA2eIP/3YuDs4AVZLgu7wZt+L+/eFlA
D7V1FwnvxDkjBpN2T3mOmNju9jQHJ/qq9o8x/r++LOr2f77nXgbW0MS8bPMLFViUc+Dc+z0JyKBd
2nuw83b+v3nJVaj9j7AWrvK/v9H1U/jHVU4ZOAYO5u1DB45teTQUHmvQzHDFvS55/V9fVZwc6xv4
t5cjR4uQGUUxqaRB3+HfX67NNDJQBgKww24MAHQh2AAux97JxLZw6nNMuq9PvGnLJJSSmaTS5Ozm
I2M9hdgZx+MZRCnlLSG+O+5cd1vM8ATGmhp7aXLLMxyTqJRW71kT9bdADcaGHDN9N2P+Qyv6PaAk
mPjg2TdUcSjCFMitmXf7Bltd04+c55LxGmi18PJkPEubTme8tJCXprbw7NrZDfzPa+ngdaV+lKW4
IXAlhROQKecc8NmLRZfQzi8I2SJIA43H1vCWojLfaPH0YjqgU9lyoZhnwdMZojMjjYpsiHFBx670
EIx7SAnQGge7+QBoz51nfuASyiB8zS+Yl7dj0SPcyqw7MhbUlkyrsxqp1C3rDpHdcRTdF0PfiwiQ
A7mF+UNxfY6r+t0Uw8s4V17btmfNGt9mwZYHVyXF5Gcwq7UDLzWQxI1UmHbL8GKxBj+zP/u4rbY2
uJDNMpAQgYTnZWoT6JpV866HNR+MKKkLNBjDFHV5Ca/TnpzJA2pRp19GIX7o6WA0MvkkRBp7tuBH
iRCAmePkW6NYHkuj3Fcj4Ni/15/LBmJ6/lVoZHWlOfjiBSFStTXyjDi62FjryNiXsnxXoOKSOPVp
Yf6ky/QS2aZnhYwxm+llpnHIdLhCPWSjKFHLj2nmL2H1XeTtR9/WmTc7zsrEbAkl0rZzmtC+Gqv3
YEIlozDEFY7cmfbwgj3zRx8JUO+6zFt/Tm5OL/psXefywa7dNXpYGkh3tnFloWnoSkqD6MYQotpU
DM5RK/JXytKXoqXQoveuYEp5pAZhJCdng1Qgc/DylqvmYDAfbR3TMe/xSMsjRT8if/rJEHsb5rpE
EbxJtQdMC8ZGJfGfNuUd5G1AR0DrThjvcb+Z9GPBYvwCiDxtkrL9dksk9FqkJqSPjBtT/ra2mD96
xuQgA+ISiMXeohffGEZZbWuHX6SW4CeXAlCkPoR+oifinLnqUNt1uo1qfmfVFo+u0dzkwm1CWtmp
TFxmdRp5faaOgQA45rHLdL8QhtyNNfcPPAcwHEh0GDYhTWJKGaV1wy3DNwykFqwftOuw6NQ4eF3n
gZ8VbhGcvfcBFwM4277SpM6rd54RjeewopGlCHNfb99i7RsGdflFl5KToJM90s9mPhGSHt9JKrCG
0HRkMBXkWaPa0HtF+GWt0Gw7Pa73DRK6Z9x0l5nD+ZZa492o7ZCJ+IBbubK2ck2wRX0zM5XQeQFS
RQqr/8ngaSOL0smUzXc8vvdYk5IjeqkRBjfqz7R5iIvJ2Ld9e3aqDvx2Y9Fm5fL9vfN0+lqsuwWi
q+pdCN5HFtf5PkkCP24CSEHrE1cqOlpqr0MScQed1hgKeYLiRHIYrHLTi8pPwxA3RLceaFeTQaPp
P7nRPVGDXRjdbxfJk2qsX0yLEPq2Z42XTbNz7fFlUFxjVVbvJNE0nnL7x2YG8wXaeG8MkAoM0mi2
w2swoDfprVGBWsirbUjU9Zb1c+2OwaPu8+N6OzmlNngzAj3q9xiPcvySma9NLVBHOQzNrNx+tHBG
JzYPZESTeS7n166iaAt0PvmI8mIpWPL/fp7UanOLP5kYsTPqamTmGc3LPOBNofbSGRRtklD+dC0L
FcFezFAdFv9p9AoR3DjD85/5UOUifmiosxa77iFXzi2mxAHD+tJN/CHg28dYxo96Tlb7Ur1oAoFj
g9eRTgIdkvWmWNACqvKNSOiXephfGjenlxJcqRQhgcYT5OBkeqFHuwtV/ASRyhc2K24xyh9R8nv2
47rGNPl7E1svdeEPIZxUqL4/ZTK/CIu7kbXsqE/m4yizR0PPH3MAt+6ivMECby3W55hZ5maZuFyt
lu7kgCpOdzAiWXVONQl/Qmo5EQHtude5FBiUWadRKG+wQaktgmywtM5KHo1CVLRJRUGNbiVm80Gm
TjB2prFluoiKRSN+YsUoAcHSc9Zdmc3VS/c6pwcRrNvTupMgraNm0eYjDJv39XrMNX8qJFrdkEcp
TzMIysPy990ZWsYYoY/u/t7tVtW9120Cv1dVexgxLa+5nQ020bhkdth2JBXx3OUkdzcJn7ZL387X
2/xRyfbMvv4emSFsevoGsUL8oJb0hCx0A/HTN3C57V0StLxOmH7fZJ+LYVfbZF3SrL82OJKI0Q8s
NXQq+oPxGMM0H4kpGdNHZ2zmQ1m1wEsqALSjah+TGQh16TbgKBp77dmeGpRXW3KxiKAd88da8i6R
tD/IMrpgIT7XBeSfkYFmtm57UZedzaR7lBpsFFgFT2zQ93x+8D6GkoRRZvDO+FJNKt9JSyybNCnp
k07uny4s9nnD8h/R7/cMqu/W4S2gfCyRdFa+tqwDTx5X/Bf0FexufkF6DLkx1n2WWA1JNjk5a0YL
Vt5gh5xAUxS9Kr12AgtEZtcEtU3Or6amIdYDedtAZxa1GvzcIItAzRD6urAlk8ri57CdfrfW4ld0
OpJEAH7qplPKP1qPm1GbW3oSg3gDPeY5Vr7PBg402hpBkdg196a1G4pcnBYN/rLsqT7pGzAisH7b
ihu4LkdeZhLvI6ymtky3RVS127JZ+uNg11iXQ/e6NNNjtEQaK6v8mAJm4GlGb2QgtHebZTjb0IAu
XgRPjFIVp03ips/DUqIEBVWwTbPsUxqszQ063K2C90QbRNNZqtdZh0SsVaIyIVVP3tF66zcD6WhJ
XZjIA4nsCdVjbwefkubVFhHGuwYbke115krMwyEGCRRiaCGp2oG9KG7a4Bwbt3MgliMfacnCKpi2
qIRjG28F/FRDU17vF+egyYaclvpqjnZx3y7pa6ix5AyT0Hw0pj7zu8ka9IPjGiRTkDFTFTGkXCQF
HMZgYdWAv1YkLm1eZ/xaFEqNxGw2zgBGe0AOM3fDs9P1EjGi5rEnlNw9ukOPzrmbTXbyRo6av7Tf
rHHjvY0aIlwDobsJ34sz9s8J9krEm8FHWbPt/OuXWHFjw2wd5HwV2nIi++/dyMmxqvUxxHsHittA
+wBsEiOTGbvQMBj0JaS+amFAp7UDT2pOQCeQb6JnrTAkIm0SSdfsS0rPTRrJ59mMb2ak1vH7EN4l
8mKBg3FljYqyI47XdIMC9loXg3I3mz3DjYvMTA6B5l3DxgvLrTyCrsK2qGB/qs/AkYjMkWrgJvWM
ZfoeFA9VEBkAkZIMcw/uCjih3c7pILFFNNsOnShvjHe4r+v2q+XR9Mvqm9Qlhm1D9CUZ+aHVUTO9
Jx2RP2Mxl+MuKV5dQLykl1rTN90c1ovFkjvBVDdeV9taY3Sbmfzef+8p1ohYkd2HkA8wk5147rQL
gBMAjOEINp+MsULx1xcFaBZsOFwLc60gMGCgidkmYRCfJi14yKzvMOPjbpErEbhXnC1MtL7sudfa
ibTL0or9mTB5PELxZ9oNAOfymMojyYmdsTXftZYBYBzeGOlA3AiKjjgv6Jw7XFbs8EYLqU3oLzED
8D4UDKipurCp1WqfjtZHjgCFQ9ZxcZrhIcdNUwkw8FZI5iRbN1B0mq6k/PxBjcSBbUo/qYaGrSHI
p6tqyRk4b/aa2QMkrkJ28hm2rIOqrANARMlj7QpdvFpCMJ2Coug1CMPQf1wUs7qtGRlcK3rowIzR
wupkNyRD8JyS1bB3DVSKTR/y8Ld1uRsSVqNObN0oZUFEGQNt1zzJOP0EI1vsTXXsFdTHPiNnbZLy
ghT8u6dQZXqZufvGEh2Jemz2Un3nofhTIOW8ayyOtFWJnKQmkxgzSOvuJ7s+2hamlFZHpq6n/Vtm
DzdVqXZDLgLXJYiOoYPWOhNB99hEjLWUMfqM8i5a2P+xkCICWGkpaOfkxdSz1dyGZp2z6cUqaMdm
xC9goC53hhjq+5YjRWfsNB2MzzRBhOEsiYCrasEFtz1FBoOayO7BzJA/aePG2Ycq2JnNNJBs7Pzq
UsPyGqk9oZu8iWogm0rL2z1eI3uzzuBkBD8mxGtTNy2H17nC3pgc3AEdv2kFT8E5Kyzr1qYljscg
jZhAwUCWW6nD6grSge9NQNmUiMOtpSuO/L9PtXSRZ6B+G11g9aGL6CWawX9P5CrIN5cws48pc59s
jG1HTlQlGhI7IEc1sr0EPzOoJ+vEAThHE80j7Y4uGaSMCmJaBVE/zkAfAESjBnGYbItnlB1XzZk+
ZQN8EPken294AbaOHbXhlJ0BOcur6dOB386yyHNmtHrpj0FBzQ5t03Poku1Q8duekqF77EaURji9
YBTbE5Vb252mbn3UkmY82L0NU5PJhJgXLGtr3FrsUp0RF42PwdL2w1gvR3rpumdYWD1q4fO6uzGi
SmwQsVAIx/g9qCt0Jnd3/TSgSeV8HyE32/ExRQjW6TocCke3trai39DSYyhSXxvKYaMlOEALfTkw
ArsvxwpbUob03573GBOYBTKIiSSuYz3aIajUPbswfxdG5TfGkN4NefapNOBTrpdNXw1ESSnQ7EI9
/ihR9LOKGHepIeGlBSeS2v3Fmfak7K2+wvxRX+qfdJ6Pkg2YdArmYBEtdlZ/7l16hAe7LX7roIBg
IhnHuawey1j7qNBIkPdDwZXrNZsJDtPBYEfjdLNpbeywEQCqq8HYibu1+dZHzFZFlXHmLMhVVzGN
7XTVs/XIWcvy1ltUr0FXroqh9DMxmcPphcTcKnEA8jJPhaRbmALwCgJ/cBzp2b1pnMCa3zfYbgbr
VSMrYb9AmqMTnl+EQ9srxqEXwY/BZsu0TauB/sXLTlb9D6Oo25BHT6pA0ZaEaNQynDBOVADayVhQ
lYabErFSHsnmGFvlW9VZAlM4hocAdxQ9KOIpEHu6Kt2SL7/cV8iKM9IV91zd09SYj20szzBfM/jb
Jck0FYqAzCT3V/LbZLZzkJY8uSR7HsowOeMCJ5Kej43DrPlQaRm/ZThrhF3mm2bW5F5SlXgqzfG8
1y9MaggDiVBAT8myS9tBemGVP9jkptF06TufxGOCXYbC9XrO82hFWACDSvPtenjozIloOuaK2163
gZuN0KbQAufNqvNAG3RvOiRl3HJXHw5z1E1rnNUfOwJRlexVUdKUq7hcog05ISnCfrIF3TSUpj0F
0bDVa4NQy4AML3SMWY7myy4JFqfj/FIRxrBba7rUqht/xnlK12JrY/BBdLSzk8TZBxhctzLiHWC8
6hWPYzRn0Ym4QaC2UrsrdXHLRgw7xX8ydR7LjStJFP0iRMCbLQhD7yVK2iBk4b3H189hzyxmMQq9
brWGJICqrMx7z+1E9AELAQKgcJNqlxqNxXrSI9+BITwb6eLhKXd6SYI1/wyWmWNWMJCmq5Thl0MS
u62n03CYMFpzWIuAsNIJXM/5PHqzVE6EMxBaCYXbK7NKefSJse/rcfQWoSENUiV9t0zxtSeLRfRH
JWwGLbkaoZBvGChelFpRdgVVEL71VZyKxlYMSpRESctjB0UoYhLPVI+GrxKG+aoWQm2tiIyL5kX5
itrmPrbVCa6V4ShBY62sed5lcDoJOgOuU2nWAT1Fg+0l2wyyzOI5aTvYJ44a1qjwcjbXHAFVM0T0
meodaw7n+edWrffk4owc0JKI85JFWh3WhohaNzAwFhlEDIxL/SiX3M97PDdmxMKOwZ5dj7jJFXYN
SjkjOFtK6eRjq8Aq5lmq5GzfZDQwp2U+TeP4IHYCmIksMqaboy0Te6plQ2k29fhvaUxeIC80GKJp
EOsM99qmDP0xGMCWy7D1GpUOa609gqeDUZ6CVaM3P1UuvGco25wWPvp2SdkUMs2C78UH+ETGSS1V
hQTEqrKwHaSz6oBIsfzCSJrVE9QqRYFGmK+FWLkVbE3lM8UoAWsQqcFT4pxM6jabSTXW8kuEVMJt
LTbMcSopWFInocHGJ1N4o27wBJEII80pmAPGf1hzBR1l7ezNSEKIjuT+6jBI+KJqzraU4wJDsLLP
BESZc/utBypdOk1+tULatlkBWCOOIFWFnI3edcis+9DhrD35U9NsylwCoQ/BDSIwdN0ZKXGhI1xP
o6T3NO0JGOi7zm0l7nlu7mlHo/dH6wFL9hmvDC3RIVMEcGyoRKdpXxQSwT6TnJ7VSvhClhaTNezI
YvVpoUhDRNVka3YjaRt+6MKfTDyqD/4ZAkY7k01aRpavJRAelIFZgmFzBgKtiATmIDX5umy553gr
FFn9eMGFuRdUThDWImmr2kp/iqdjYbbqxIdjT5wRXMlgNWgihhCjRtgwUbA9s36nXptWioS1pTXQ
q1gRXTmN+88kjkgzagWEdCHcn25WqKujhmUrAp6NFh6lIhySRqcBZJXPNSgcac4y8X7+ZpJNSaCa
YQEiw0zlFLfJ5IDHyy/x/Lm0pIbRPznoAs7LSCI1ho00Fiz0NQWWp3aB1d9rFhLNZ+8PH6NdjvVp
JBWUiph4z3wsX8ZOFbA2MAUIJDYKqX+W1qQHN5J+GgX6zp2IhQkB75DfhR8tCHbLQlpvni3Gao60
S80kvqsUDkaC6mlD5NVVtenV+hMO5NzgCYpqzuOtFnxBBfWCxDxSW3kWdvXFYjpPsKFlh7r5UCZl
p2etPRgQSEllJK2H7nXdejmaL7x1FsngzWfaPC23eO9tWqK4gBC4DD/AUEFnSdlRR/CupSF1e9LO
bnmd9L2iPyHR6HbcTsupEA22va4JvEpv92EVlHiTpLtQiSzyLUyG5xkjAn4gatElLKKN1pQSrQHE
0mKqPAjZs9W6/jRlYANTL1woUD+ftOu5nx9JaO4ZD1yAO3jyKGyrGE7rIjefUzpXq7Eq1zooU8IK
yk/6gY94Uu6LoN6Ju/HiDlgio0Y7VTDqh088NHf8Z6svN1Uo3tWGP0iFBiJQLzqzBrFVsCpXF6pr
hmlr1bJfpouGZ2GSICRKbx1JETZxqnuc6VTySvmNglzifbOeNQpfZoii0gfmTT4WVXYZZtLUSwkf
JyyR+C7wwzXzezWkXUdQO/8oDrdNhpKY45UYqOwiddJyjMEcF07RYUDjL3GgRVWLcD/DHqOp11JX
rRsKSNh/nAEFVpciqEV7wsPnNxUlt8Z0RU8akvQ6LIrNZuaRRBgWEPolNmh/zdxYVUkyXsqhXhvG
9CEjGuaIfWrpLLmJCrGp0tFKWQmqKW1dBFj5Y1k/pG25HObWeCwaqnEAqI6cUz1FUTm6anGMunFg
m24U0pY4s4th/wFZEo/L8yFF3Qbf5XnGyzBKSOpAVScmXiTEX006T8dWY9mPBUTBOXhUZDTDapnB
RnWGUWGkLG/SoJgXjai81Rwgg+8jlkB9rjayXNWeHnTWZUQRn/+Og/WFGeEsyDzqSFXfp4EVo2s4
8Jh3ocHQGyW8FPzzTJFBcdBsUSHzitnTYMSdryQz7eTn2bZT1lqAeINMkmOm4OQw8guyei4joVbO
FD2RADoH/p7qxJCM+yCF16ZG9Yi3kWCeCigWf1PX9Imkcch2mnBpi6RxhNo444Qu9yPDhosubgZF
fM1HKfbaRtSJo4kfSV+HW0HKWg8dtCeUYrQrGdPZYqO/aPWorjP1TGcg9ptAD3Y59YvKdAlfurxu
8vQ6GEN91M1+U3ZZ42MhT3xV8tEeCYe0VO7RPP2QqMtYSIjmHTVfAxYnwpCbW06BOhYJIPiCaWFH
aUs23pCLIQdPADyfmWmUFh3A5t5oL+QahBtF1cK18KjRh0od3YLG3JL8zP1IaIv3bz8MBX5BIl8Z
/rMjTPox1Ni2zT49orXmgtNSBdBxqEksdwStwAFUGXdNVRCxTmARNMvyYjxxbFRMEEUu3r/FHrEC
5OExuHRaReZIFH/9u33hlHLKFzNNtNP6WYhG9P5G4Q+YA+JRJHBibp5F4mmdPB1w6YRenbcdk8CA
7JRq+FAn4wgEl57C81nn2PKnNFx3OflqYomucl399WHkmgG/1mojxKRVqSCDi/x/d8OQWXfr+RrL
Z8lVp09VNd0LDAhURTQT66QsCe0tGYfNdEOJOtIrJr1oNpBml/zKiocFJX/rJMri9cR0rmJJk7dy
Yn1aIxNSEivwlpowW1KqgATvFggCnAGlQmYwBNaCixNcevWm0F3cGiWImhIvN0daQC09KB8SH1FB
udbCzry0PVNvhGMen1CCnBhvLx7YgqBJHZqumyg5FkgswbrMsUNeRmHdwcWyak5RHMF4rEXBNSfx
L5YqybUiy9gOxlbq9J+ljaytQmaEjSBAcSIwycd/3/UthGBuVIlZ/hR7VgCutzeLErYdrAaRbaIL
h3GtKmQMjVTIJO6aBQK06kXr0nQjpWtjusgCz2zS5YRrY3pB+TqX29lkxQ6lB4nKO0aV2VYaEL7h
iuA9W6J0qkQlBNk1IPgFnxYlIYcf9sh1I0xnzRQJp7ZyfJdi9pup7DST3vR0FUxHD+TsrU4UvxEt
X8nUdzzR02XRZk6U8TmiOeOFS/JTiAYTUhn9YkdeX2MZH9ogGEz6FXNV5R/zGKJxH6HrJMahiJxl
6S04D11yJG2FjIVlIMcO7k4B2NQ1OVMJWzFuCbGUkjec0yHPZJ/sNHTjqyokky7l7MrGvS81Ggxy
rXRuX1exb5T6N4Y8W5MzntkKPb9mhl4xJtm7UdZnUFgr4pJOStWIbHrkmEV4LFwmYGDo4vmv76CR
d0rEHTieB84SUGnad8KsfHr/P0EVH4SueKoIRbpvETGQOcg74Jr/Qt+DR9gJwsdTFqygXE6We1kP
vT0Z7a/FSB5/G91Omr5VB5qN2Xxpq8lAkcxU1VGJ3fI6fBiQCpatCL+DF8WpH83oSYrxAyOzZjw4
tBs0+8e8qmWcWDV6/rRFF8z4SgqGT5hexX3C0kt5mfm0tl4Y0pWbMZZRK4f08JWU7EWraCgUxS26
ePyv1XA00jlZa0o4+1Q4z1b4NOxR30Yu4J2iUoMXmSMa0DByCYPoLqlNAHURdopVzOom4H9lU+Af
nLYBRA7aawnIeeyjs4SAqMqlz6zraeJBbvFH7kYn4+bFkIzpHuF04+fCk/ZXpHslnf8gxvUO8XnL
VqbF5Ktp8VYg53UseaJHxIDfiyZvCPRxJ9fWpg3LwNe1jgpJlv0pEUxijRfkiyScMKzF3ZIIvYjQ
BLNdFT5lE5KrYbHg7FiMt0okRFMn5G9DcQPoiEkfMuH6aqhu1Ne635fWeZTpdepoAxm96OtCULDZ
48lJ1VHaVktuItWU3WIJ6KlwJkItbHqEVz6pU9K0YwTIDQQOqUWEUIz1GlhQu23rOpbdf99KxLmK
dIdV3YNXxPIg8vP//kZT5aU5/d/P18/fEndBK7JG3JNAtjPUCpwxYgI6mPrYDVfTRbrdbpO8iz0l
CV7EsCK4sDjci9hsTtmoIDgtQsXnjJOvgkG2kKAs1sXiOYBIJaFYjiprTYhmKgCbmJLwFKua8LnR
lxJ4R2sFxxlkNeKDr6IzflMo2IK0IRMxBxwfnKp23KWRtZx5O/EWAyB3t+YaZkzUtThYJ1EmOcEy
MQuEMjmw8VK75FGmKGB+NY3VjIQe8GO4raBDlM1NYltfTOEWjCBrMmsvjOqm0LrSS6rqPcUtTE9h
fE9QmhMkORxEPRr80VRz5AGkU2aWcggbtfPmjCupxMvLhHfXY7CPEbeP012eT76FD8TJq5xjTK4N
h7pMCiQt07pCyr2WKZzypPBiS9k1cYBPhtxKKGGNJ6TlyySjzEiCHAGsSi2pkG2Cdv+Baw0WRHWb
8ZO42MHPepN29qiPiE7aZkeDCrfOMgygtcBBCjKso0hK1Y2C8G+lidPzrIUvC7BBapR/9Bkp17Xs
QaipQwiOBwek4vJCg+ppm9Z2KSU7MX8+7yr6PEuZ4muhlMdhNAw7oo1I8mVrbRnjbwxLDVxjKryu
gShV4O6FeMbMXSR0U5/Zi62C3SYeTQ9qRgvBgjoqBAakiDLcrsVqnj01y2+ZsNGH0PoXZDoJR/DZ
i2K52tANjE+RaK2JKe04m25LYf6dCzN9IJDCQCNthyhEX/xMMgEZP6zqYp5Ws0ZjD28HUBuLvFMe
kQwPTmXXWV6Texwx/qrS0NUDHSq+wCqQVtXPEimGV0XmtapGehQVw9x6Hs9iNPJZPL8MkZbsMLh6
GZbv7QysDMbJ+CcnI1wgdMVYm1fGUv4livaK3++7jyA5GLGKE0TbMYNzaBPRnZSe0J2geaDNi9yw
L+7cyNoR8w3g9iZr1l20qDf9jN2pv/QxofZySAdTxO+liAvBgGUA70iC7ljkOoPsPCe1XJW3DaJU
HpcBD7aljr5mZLTQOJ6vmy43dwnNo03U4voYhsDa1PgSt6PG2+ARyDehpSu7EukKJxJL3hOqvfhT
KiuHJKhMj0xj7VgGTNqT6NDWanBEFCXjx0zEsyEFZCbVSrFeGP3Ys4DLnLyu8CrRmHQ0SRuutGR7
ZxQ04Ur6uzMIFPZmmE+3TmXE3ghdfK9VQQVcVYv33qph4KhG/oJuh4xPo6QUjnRmnszMN1LA8Url
KVvpRdBgZ+VYmCdp8wTccJcTQ/UaBlSpE/lBr13NRKma9OxVMk2AZyNjYrGpMIaNbfLaPn8pSNXo
leYoyjkpDV+hrADeplx9Id+vQPVumS8sTnTo28p4QWNVriRSPM9BiqFwLmVa3mikTPCjKAX4zyRa
ZOyWpehO8Vuf4aSpRkbtgSUwZ6yFMyJvjSQT/AvBE9/TdTEW1aJS9n3EUPP55109kgtq4ejAA6Qd
WqnbNYmBDVQ3X7vUfOlGxJEFbv9phEOUPucNgpQi1A/fk6XTVlnUME0OW8PRJ1XiU0omrxzjxm17
sHDmwIUQAME5CN6+GV7OXtw0Gn1rAB91yaC0EaX5IFOh0CZJiefp8k9hXvaiKJXnRE8IEq6O46iU
PiQO47zwiknO3BdhssUsml1zjSWZSTCm58BiTRsKxFG8/gBY7S4d5cCWWsaDaoVoQi1AC6B07FZl
1NARx7MRRzoyAWM4aOrAOGUMzC3KHcXB0nftwmTXNeXi1+3I+EZLz00cr/tmTLbTU/hFuBY0hYG5
8qRk+6A0ybZetkFt6Pg7cbpBPRDZCDrImOWyZuLWuvnc/JhBQvsNxs9z5Q5xv9h63hN5X+SclCD4
xMHzhMvYZDWiCWWBZyEphnZfN2wPelQzAtR9vLuChxoMC7wM2cKMFJDCcarbStlSumeDyF1lLntF
03UciIhgIXB5pjL3O0nF4VzQED4ZZbJnFLZrm4as5cAsvcoEhsGCMPFyBbQQ5lEYphol6+KN5Lgd
JmN+5vS0KEOMhXoti8jM0nVO+BO+y5mKBFAiZ4iEKaOavLS6VJ/DeSLGghYZS/fiK0/uK4ciOYxf
F5B3pHdVGUm7yFwKBYhjixd4pTS4MC3IxOjiVkWpwKSPMpaSsAHUUBvOPNEd4E0umyzqljPGSpm+
3cEUpfTYmoSjQLbYZ/FAxWcY5lYd9NjuY0J0MnH2hxD2hK7JJ8aEgdspykNIqt85a14i1MzcWfNJ
r5icT5qkHISFFTdqwXrBTcvWWQhqbirp3PZNsieInvZAguEITOEJ3cVksBxbIuZP9n/CofUIFtI8
PMqJgcksWljQe2yl6qSOOzXgECIbp07tsfVFTHD6Ss63QgRocoj6PUaacmPOUN0Ss6z31GjHcAkG
gG4V5wGCYxQxwjo/xxKqI33XTNa07SYVh04ztH6l9i6zWdBsaCO2mgElcpyR45XhuyDi+AU11Ppz
X5/nKWdraCR1zT76JssciCLFfLaC1o3RHC1ZgM7QZolXACHwg1TBgwW4pOz0cNub+AjrqrlgNDRW
A0UBFBb4DkIRKc4yTZEjB+Ke6mbmZhz2htF545Q1u6nVT/+OkHySdpPrgh/Vy9rI8pDGAXKCQYOu
CcJQ0Bt5VfewI3rej5fJxkEz0ORmxaC7qciJuhZl5OFCSOCqXJEOz0FDUObczXWVBk9AvhlSfDBG
OeLxIUkARAcZuRcFHk5Z31l6t58TrVurSXLWypl+CUk2K6VW+00XZtLOiGE/2WHZSzvSdwS3ehYA
//7m35fh+TPBYiFP05qZ1nXeak6uG8q60dt1qBni7r9fsCEgqm4STw3qfKNMs7iLn3/77zu5YPBf
YBumSU5ItXkwG0+9DJ2vyVj0HbQL+jaG3spI+zK8jQjf76FTb2JHOhdv5sfwbe0lhojRQwL8Qy/Y
pb5SXzk9qBfYA5LqjhdzPgSfwDo6KA21byEsFMDSUmqsWtWLAOO8h4MHvWItrjO/cPVv/uBU3nT+
aU3LkuMHwdmv8iVuj8v7081Mwgub37mAJUtH+8XYx95yEERPWL82wMMT+t72cspBtt0ZHIpfxoat
Slkpt/RLNzzANgvBL/7k1KlT/FR3EEtWfTCqEwY3/RK+qsTi1V9DdWBVAA6ssJkw4ATF2LpzZsPM
wCKeQXY4oJHOYVsV9O8cy/TjiqND5iX7IPMRx8jX+qsU7X6dZwfTgBL3zVtHqecpWFLJ13VpOY0/
9QapCRyz6BOcwHRUkW41q2pb+SCR8xvlt1pgDXZFtIssIBfcJP2meAXn84HAgM4SBgi39HvNVV7V
r0zeyaINI26JfruD8mKRxO1ka2LtVWMdMl+0h129R/NGzFLyMXzmg61cEDCceXPzSv2e/PFRTdvh
Lbr3r5IH5BvR7QG6YrXY842tDVGRzwFUchGQDEdAEuAEM3QZdvEC3Rh9iXBPBBv69jRgSXeC7ric
2tFJ9hacbnIF8CZAQtFWwLswg93I82Fg7jH/ERKXgdfOiMBp2PO22Oev0km7Y2Pu8msv452zg4NK
ZKM9wFpkNHETL8ZdxinNjSNsRO7r2nnrt7gEFtrFyUrY5zvzQC+Zc+U92WTT8w4IOXrM6/DxRId5
xW9zqN+Fy7TN0Or7+Qb05u4FFaUbHfA61w9SyZDY0GD+bql7P4GxH8Wj9DMxAbA1p8bwcGrY6D4w
RjxYhXNlU0I/jX38++gzOnbWo7WJkGFDC97M4M+VTfKCZbHnYDttjYTziJM7/b32iiPHchQG80oQ
t9Fr9lRYO1wRcIwh6N29bCfb8Da9CH5y1Px4Y7w0xVmLN4QWBKHzkC7yOdhQoKa1XTy6zk5/m12+
Yi1s6Z3QavVC/L7IQt9bp3xrdgFdwUfvqY5whRECoamD4xZFHhqT6Dh9ZtvmYJwr/3OKVu1e8SsX
iS4Yb2d6pB9YQ27GBdVL+abaJa3p0FVx+oduBN31L/kjkQJJBbhxhIlHUTl3a2lHD2j8YClTvhj9
PaX1aMF9muEZGr0j0HMR9ea6uFlfWrqqP8oXYcUUpfLVe7czR0QQa+mr/RBTl9kr6QqHeiNCqETq
uwKG+Eb86k2KVuO3bpdO4/en/Pb09qDLXWxxnd6ycS3caR0lHZeU7pB4R2r33b4lnwGTK9fwtcti
2M0D0oZ548C4/AEN67J1vhdvysW6RAmuajvYLPSTj3xCnNqTLRzw9ksgSMOn5ihcJkf6NtqWJ/1t
9IwP8uV2RCmsq7/Wi4JV8kXK5NwTArUzGKjwy8E+4Ke1A2zcH8GuN67ZJaP15WEZzV5o479Bi0xP
z1QtKic8N+ucBegpz/bGv1A8qIh3e/ZF2/hB2znPWGGOI4IbjOusQHfcCzUbDjeNTMfErkg5KByN
AjQnNHDDJ29Xr9GnQGqguGq/ObpObjcDxbSZz+LLdtu1dI6QIvtJ6ui7fh+D6HrjZoLL8dyfwKfk
tnmqLjDVnmAN9q14J4y+Af6xhVm20t12G7zAuFXnldhcUUdOy1m4EVM4X5MXxN0CnWE7y32QfNJh
XmPBU9eMUbsVq+53eDQPUK4HR3S7vXCbztZ+OQnMVSkbDhYs2kPwO8K23IM5oiHMkPTOtihRwL1p
d+NsvIc3toR3Itp+hH275vlLON3TOQB8RszgunklPIV0WNSjK/FkudgaVtG7/hfu0IyHzGNt+R2s
g4ojnFuVselaOlqhTbRB6FjbNkS6sEIULCqOZbnmrSHw9E8MXWGbfIhc0qu0kU51/5ns80fArU0h
joYZDu2KoxviGcizIy/nBBQVWcS6Zj0UR1/dtLUTbvLZS/6s7hVKvuloI1umegBXw+yXzAQIyDxZ
MOVMp3/PN221ZsKEzMLgPt8IhCfbqK5nR0FCwzxkvVwibP2yXbih0wFXBq9jGxdltmWve7UOEiyA
HXZIzbBrf9rrvsVjIp2Et9Tt1tTv8jn+Dcn4dcwfcdjorKlnLG7IGXrHyH20w1RC6je8pR1jz5y3
WL8MHWEbK/IZph3SXwKYj6Aj3ijUpX1NqKABKsMRPmn7o80NfrRjOtryOX3SThckLnb3ZYko9xAd
kyXGsuDAab+Fw0UnunuXOa3f4m9f1X59AIT7VTzk+/yGW938ogcUbc1dccxVt32PXqvZbb955Eh+
7XbKl3Dl0/UAWUYOH5gxEjqNcHUVQ6W5p9Ga4KZktHtpIzNV6+hycpV4pm3lIcZb3XSnDWwSuKhr
yV/Qbbx1ayKvLEA6AHJ+Aojtk9OudHEXiI5xGP5gswU0wWSaQn7x2iIhXA0vwvvCJw1aixPZyQSO
yPjJLeZrtsuKXbC2aADY9T5aq1+qdelPSBXLaV7NXvsdbBRhZcVef020NfDJ9gV2Lk7GjmBT3Ft8
eDusijPcPybS6/Gk9Xs98rFmyHvjr+Tejm0NzNKBMb126dnuhdtMvRGvtNfmMiKd/ypQYboCd+G1
8UJarGhtDWTKQBZdHszCr3xznXfrZjlxh7XnvNpIhROJK+ZXKCL6HYECJqYkYqKv/LxBbiXWg8Gd
r9OwM1LvqbYEXIt7EuBU5CmFR6wMB/dYv1ApJOWLrh6IqGwBAoAC72E62tVvc+2sW5esA8rQj4QM
vQsLFIooOX6hO1hc21N8KnBXboEZhbf+8YQPMofRWKOwEDlQFShcqm/RWEVs+q/aaVIwrYCRchEL
gF4qwQjCWocJTZC4HR/DT/NDPrBIZL/JZfgwaOKtwXV8lPt6E237XfeuXiuQFAyIUZneFBIJ4J/h
hoqWdZQ7lVsba+ujy30TkVG+KxXAUafCcDADRiszOIXLrfypPqoIGwccR5uI41D7DTUX70fxh8sr
V39xmc1vuBgxZGW6jXYOOeFTAl7ZnWecyGIUt/RL74Uf97v2xvAzeAiCvRyWv3Kv38q3BKTq2ryH
lF/b4hW/70rpICba2aHSnIqLhY9EB6qMMdU2uNku4LAbRCmr7IU6ris+w8gu6ZECG1v1D14nNlEM
BWxfAECwh9nmlQFcUD204SKc8xu2mUm1KccZZicISL+QgC6/bGw1ZokdSalPuulOfCBlucFFnraC
AuXNDo7mukVCDTFrWWkX7YCoPnmdPXAz6hc3vrAdCJrdJrh/4GOsig+4cM1vv29JsnULtieEdqjz
X4kBELbBmrrFyS/pTiEQwiu3mWdu4oO5r3CFmVTBK+MQnagcwg+emWw3lNsKP4zqd6Jd3WAKEGH7
dN6maNrdxroH+GS427StdjSgoO5osNOsUNcBXr7KS3kiIE/cmAaHHxIL1pOe7GA2KXap6WevgeQs
5c+78FFNmOIuQ+YASOtWgI4Cjwoq9sHSI62mPJua+6TWvnmF3BSElPVdwRRuxSdn/XAx2FVTyngO
NBvZFg75fXoBdDp8WFBKt1A8aLf/zJqt3TG5MKyUVGc5N0wAvfohrrmMwTVAZTSy3+0iCj8ZPgdh
LevohQe0REvuqdv8EvpIb03Wz222yfbl52Da4S67h0dA5uAa6kePhueXbsBV/WJcQy4rBavpYp2x
9uiYQztFPr6Nz8WVly2dxQ/xotzpaPB/i1WKM8I73p8BnTIC913pcHGFXfZBA4+DQvbbBjs0Jc+h
+z2EpE46A+HQdnc0H1h3v5K/Zg1fw9xUrvod7E1smwFnPmpkuzxYV1yNNPeq/bjN25XmtG70kyeM
tDgPrTsb4cwbmY8uexT3S/9Gv4D9un+j/9HVZHCsODQ44Um9Cu+5J36LswfAs+VRPaesh8hB+ci7
T7IW1O/mj11rrJ1uWZWtM27gDilu8B3s2kfY7BIkvht5LzjGFgJZHRGBbvfmRvTqd4uwXEKFHnzY
f4jqaWZZ25LNB+mEE0ye5luX5tK9oO98mLBHcEKiBeVZRSTqzfvok6o6+WP1kzJHj53sa6bLF9q/
A1QPdgXVRbXNLt89+kuk7LMf7Y278xp/Bn6+tgJnih1rR+ILTsMfhgxPePjyGtHFdA0CsVmNP4S9
uIbwprhkuMYOq7++Y4biRAduq6l1k027JUleOku352Lz1I1xhjM20rl6HmJNRg0+Tb3wOL9Ib2+1
xJTeoffDDBf3ORtj/ZGhcF9NnnrkxuEiRRd5F/1ihDWvGRFQf8l9+GYTEG6SV7wX9zkHqLrSL4E/
bYwbaxQPhfHD+G2v7OdtgmWYfFtby1bLjV82vXehA4v7mYROsBCA9A0VcfCLnpzjOnLc5BdIcE5l
pCKmtEGzgWq5ssqH9oQB45DgirmXx/ITkbq1fzY5BcY/bnANbxHPkx08sl/u4eGNEnreItEUL/GJ
5UhmycGGRrbQyoQHG6yiq7jDVXCuvfHBsVU9FHvIvbtNeoHn9kZuvEeORlNC1n2uk9o7ZfXL8DGu
mcg8qhfkaoIDZabcDlTR3vzGWZ0k0JbYD0cm3MYTGfsx8Hu1ttxIX82FyEsIYykSscIZ7+bbPO0s
ZzgG3+P0ADQm5L4m+qXKsdJG5r82jimtf54Y7D6c30Yb37f4/nx2pmM97qo/EJryelE9AJ1TD2R/
Hfr8YOlru/lYnVgAUSBa25kXC83+qm0xwBq2uFfclqHgC0bjyE5pBRWvEwEQtITYIxlwHZ+VM57C
r4KKLHInV/ypTchYLmv3Q2ANf0oYbADNh+qzfcNbIXPmlC7CCxHYoQa9mDm/6htIokcrC7YCo5nt
v+/SSR9wolYgtReRyOCGpxk1P+6mDzWyUoZVJMb/+05//meRtPEOS8/zT/99+fenKdKsPO1q7hh+
ppUG000atnPMUAHEfZxUhHK8CRm4WaI85G1E/xcVsSBv//3nv+9CM4V2QyutTrCfMEgmvJwDF0a4
cyomtZ8VvMaoGoi9mHk2xueXBFHOqmfagfl7URDKtXtVmqiepvJ/XyazOfRqpfupHmXbaQR8NhqI
bjSS67KGzD/r1/otW2vYm1Kq/PcLoi8atKgY3LwSOMD8+6IvL5khsLwbDae3KdZ3yJErt2vAo2WR
+UCS2ayjipodlSSORRrTKh5VNB+0cOflR9SSu5CeQ5oZYwUqKkgl/NENbGb5R07F1uaTpeI1LwHv
fRsDokf11DtlzXEsEDiaW1jA63D+VZ55lQAUqW7DHqfZW6LLLU8R0Vj4Le1eldeom3MY2gs753Qx
2j71F7wZNG0YrAXVq9o+ZhWt6/P72Jwwlcftj5Akdyurbs3UXjthIdtpUYmEyz6VseBfiI+5EhS/
U8U1nXdPmo1zCo6sEuSjwpnUGoJrIak3I+DcZMiaTTwDh5lGWYMvvwQMf9yxM1+rftG8NEQ3FEzL
y0gODpeG2qZUA1pI1Y8Jm5dYqN5pxOnblDVhawURzr9oHSjNvi2mdtNjyWIJyrJNY1DVQvkdRWK7
GgGXCu6N2Q/q3h/EMF7F6nPK2RoHM7Om3VBQf1oDfcI6p1MkLOR+WfL3TFPZNWUDfiIyDieUAuym
j6XX/tQRmaQQ8FSmfeZpGZVEL/bb3tBowNQclP9D2pktt62k2fpVOvY9qjEkhuzoXRecKUqUKFGS
rRuEbMmY5xlPfz6oqk/bFEM8ESei9o7tkm0QRGYi8//X+hZAq7++DPDUphjSPzEsyJxs05ICMycX
PaG+WH2sw+B1yk0ngEhkEr9sy6tEd4NtldQzAk7WpQivckPnPV0Oj19f/hNzxpmuLjVDhZNnkdX6
JwTG7s2+Nsln3sAK/uXCjVcrrO5KSIFDmaRMbmlRCFPxVH99XQ020afb1nTDlmD/EFKcppaqlZX3
eq9B7vLgWJbYykprHdjd3WAhwh1VtPdJeYNn78aSKD9pN3PozYwt8MOrCx9lusfTJ6Dptm4IISWf
6OQJaJGpDghJy42rwk4ICwV2hPLuZw76yVv/1svpX07UGIZvT3etfTSnRG/JJrn1hgvDYbrW6WfR
NVSrhiNMXZ5+FjNwNV3JgmozfCRVTtyBeMhffYxrrgJR4OtbN84NPh0ziI0ZRbWEdZIdG9HNG/Oc
oD4rpQpod8mjbZioKdmANWONxJOv3tbqlzx3Icqk6wrLatGz40cqgB8lvjL+xbIOYQZzrol0jgDC
5A+50QprLvassnxy0IjkA/rVOuHR5g3t8QK0BOckJGTLwKkPX9/VueepG4aNl9aZsFgnY3rw4Mip
kYfXKOElacGPmVlFd2HifAzQ0ydl6MwbUwXQBUbpz5nT44YeaqmXm7Y0j8BrDm1i7zqbmnjNbMmp
zNpdehhzMpw8yX90DjlL5g1OkR6ne3ywfEZTXOV33bUrnGue+zp3xLusJ6hJ/hIX5c04AH3IrWKt
Vu6d2vi/iCkrV19/WfonvBYrgKFbpq5KR5OaOIlJlqboNU83OCVIdqyenUE0gOvf0IEZEp7pWAbJ
JrGNbQ8OSp2qzc4qLWFQTtRjPwJBYvXvntTfnah8rFIfLoMH1GDsvDs3ccoL8+PsumEImnoTlEy3
Pn7+GyTLqKSV2QEfl5E1bzSwN1iz5uPEpdKS9jGi3T7Z/1+wWYUGJU0PmRylmtmUzH7ps5ybPQaL
tirQ3oNUPBkCHqITTYHzuolMmip2AW12wpEMPqWiggBIz2Q+QVGHLEN3o/OTt6+f3dnpS1y2LlRA
cBYD8c8xKHGm/GsM9giOFqWmU3sGtVCNwyNxrBPQE7T8NPNwcEVAQ6aH0+oPoUO5qTLLlx5DHX73
/p1wJZ40toB5HWrvtR1Rh/Vu8jgH7hNz+JY1CIDh2PruD5ASOzyX1FHD9mrCMNUTp+rrGzv7UjSk
Y9m8iXXhfFqXUKoygFQCRLOdSX7fzDKwEKJqW5ElAwsexTFBr1siS9HtZs9fX50E8k9rMCNsQqKp
EPmMk/eB6F3RiIT3wccarFCxAEq3srX+pu3CtebZj6GZUjrp6gu3fW7hEipUJQEDCNrdCXIu6pu0
HeKOrcCErNG77MVyspevb+7SNU5uLjBrHV8pYxYd4M1IuJZwkgvr79lhyXzQeIIMTPvTsJQhSBe9
Zl4U2sroaA6Q+z2TPWMMpvah/0AJiWBpFs0N5poDDih69QiNY1KM3WIXlO1Nq+IndUCjdkNM/8qm
luAP/kuQg9OskAq3BoMZBjQJu7yahwkq5dn3eeD+mKBkjouI4+svTptm858LvqGqpmM4LD8Sbf/J
a0WYeWMoAIU2Hir2Wc1bfCbiZKmjkYJMykyzq/gRNzjNCKg4nlLQT8nZ+eYEcn39UT4PUD6J7Uj2
qqau2afrTmHZqjPkRrEp0l+KRxve16ls22S7CGs49GXt7gzgFr6x+/q69plvQHfQ3dkW8cXOxzf0
29orPa0ey4hogXH0F7bOtKz4sudZ3mJeY90t3Uvboc+MQoP7Iy8Bo71piNPNsaygOA+Dg5VMOLAm
kHCzk/2Wl+HT13d29jpCVzUeMAu6mO78tzsjthQnWmlnG4eqzujC4iUbNyjcC1tN5/Mbg/v57Ton
+y3FiC2SYLgO+IpakaQJYINbVqSV9QgGtEzQcbyPg2ybVWHP0p1/F2QzFOGR26cU0TbtSpGTJMtI
lgZyLQ0Q9SpkMzQb/YRPnA4OP4OU0CFwKwQ4nMajmkQsN3b9XE3XMEaVZW+qiH5hATVEnhKw7D14
CaYx3aUKEBpbs6i81Rg62nUnaNxprZ3NAYcjk8+weod6f9dxkMRZ2SGbpL2fNz/bKV7GjnwCpYoU
X08fweVfcCyl++b1NTo257tmI56IgqR6JtCa0XXE6HjleP73LrFUtKzwd8xeHLzc/wVN3CEdi362
bTpUNEfNXpWm+U1d6eF4xzm5WLvUWzNJO7y18OKEZKnOnN5/Iu796AW3X48OTT0z8qFkmkw7FbGY
ebpJiuNRgTjeZCQyAw3Q/e6hjdOD0ekPTil/UIxoZ+oQHfD6PMskvKukL0A40Sctr7PAvBpS8YC7
/ZupFUvNzx9HJX7RLAOasFGTLE+4wTj41HoKaxGo3lPZWikP1G3muBbXvau+lRUGbDs64HmjZyX8
p6ylkaoACjXkD+IEHsxa7se6eSAuala17kqERIMoidyXhb8U+AxrwR8IY7pVgH2I7zskuriuDAIg
hv4BM51XvoVDujUM7W3wNGJh7T2wGGDlpf7apNo679Ebd4AvRBCQgpwsi3JEY4GTYT59QF100aKy
mwff0t4+/kxrXVdZdUCJu6ha8BU60r46lle94W5MuoNNqb5WYbtxexYwTXwz9HSL+4IY8vQmTOkK
ehHUCL98VMbsBgMMJB7ff/S76Hvp5+N1TcCx7npkW6TVjWjsN2laVPSd8jnDpXgXtRI7V3qHWy67
57DJSHLxYF0YF58PsYYuYadScTKRZ9ony4abwDDVywGZNFwyUqHhSsMxnVuSgmRSmqsgkW8BanZk
GaWxZZ/0KLpwGVU9vVDX6DYXPs707j55Qxm6LWBRSEAf8vRIQkWlbbs8yTawQpCrX0XEaU72tQQq
kj1vLK29QoivktjUvfZ2/VPL1Afo6SZWUUcsszanqego3rar+wtvLO3zKcPgRKZalq459ucqR+kN
BE00FnGkWAiobeUOsln6LwjNvZ3bl9/dZARXaOsxmfEguHyl2zaN6l54g53ZmhgAb3l5OY7JP6dn
w3qInM4dGnizziOsgGSNKzBRlh9QEUwesz7sh10aI1Q0sm05oTbqyY0uiIEpgzjE52j9NJNdjL2A
6nx/BwBwvMlcZQpQxP0jorkuLWpLCT7GibjgB7UOgQ7klsjGldtYRL5RNL/w4M+8VjgLGYAaTGoY
un5yDqiiOo8jXFbgWpt9rUu67+UrYKpZG5dHAiePcTOg/jFGKDLZ69cX/1xBEtNrU7PhQ9vSNE82
lFGb43cCs04EEx0nHEwg4IcjVblVYBXXnZ7cjwr6oa8vemY8sUOHfW3b7IAM1Tq547zKssZrm5jM
JqSfyAlJSH0drQYUSHhrklZmpLjm+tcktA+oqd++vvzHXu/PmSZUg9vWNaFZlnm6A/OCOE8FucGb
0awF7cWWkWHpqO/UOSXU2zC2Di0mATrcZESkCsCLjkpEQRZsrzrPZWMcm+nHThDdDhUO/7x3qI5k
r8NwbzQ3AzE6YYZx3y4vPa3PSwQfnNMFu3PT5ONPm9zfNjqFSX3aahI+OFZ838AfPDpvIdZ8kJQX
jgHnBoZBcc/ia2LLY55cykcy7Dq1jDZRBO3Axunh2evEbG5s9N6zEXZVVMvnrx/M550xtwc+nWXZ
nhaa0/2VyAFtKk6EGIi/Xuav5H0eATUs1Fx7/PjKIzdZCt2+MB4/7x+FyvHb+NiVc+GTSWBWFCxq
1442StNcDXG7ESK6DSz1+uvb0859p6ZKactwAA7qp+Vatll9EPB3b7zUPFgt5/WMiUZxjTdl9r1Q
jOtI6KtQNVcOxAFRscKWBq6rZiB9b5NCrzKBw432s+JeGllnzux8B5rKRt3RVYuj359Dq1f0Pg1D
jMAlfqAx8B8Ms2cNcK/roN417XfNJbnLCoFHaZeGmvl5f8a1WfpsE3IYb5mTa/PyqCX4o2gjTZAT
AtMf1Q4IDCpUXWT+hIIBepth2QTiAJ8kJRObO0BYnHi3vothumvdcQ6M8OaDfutomAIdJrWh4Ubu
kwiODW8BL5gx7SmOaXq5wCWHLiRv0pVbpfexwFbeT1yZDxpZnQss9bhK8IzFk7vt+EE3UApnaXYg
jT5+O5Q8CVQJGhS2csqqMOK67qWuzKuyBdQwZmQMxb638h2jmANCBtQR/KCGh/iNoMS5krUbCF1y
rmvFK7TnVT7t9y8MuGmSni50HImmMozmSHE64MYQpqsvWOiGTnlxQyRzBC5Zw1VSIkgrwKS4ZnOV
pfBJME+94dJZGnl19/WHODu5yB+gTSF1GPknC0kiCjYOXhZv8HeiquK21Ug7OnZ94XR2prbIKJIW
B1wWdbJJTkYRrjcjzYs03nQGzSXkiU4DyIN1uipasmy0IxQEJOE8G0T/h8JQr0u3ve7Ijf36hs++
3Sz2lY7uUOjk2/9zKo2hirEYYutGqyBhNPxr0ZfrynuNkuEbweV8oir+URbmfrLGJ86Pr69/7gvn
WxC80IWjqqfVN6aB1UY+q9kQuW/T910iMUtK98JirX/ePlPtYmWkp0CpXj+dtX0VpdqYsWJYEe0E
6aK5Jv8bgZZ9iAYN7gNrVmjUm6C15KyrGeXQyWctMhO9BCke4Xng1LAZJdvdqU0XCPmcQNLRXZIH
ehSClYbG6fIyfG61IapBcJSXZ+ovjlU6sP3aCHFnc0Vs8ZWS5698lfNU168H9eKqf/Z70g0geIAw
nE9dmpgvybYoc22G/lbRGhDJUf7aUCKFE+kgromDH038Q4CD6RQgVh27Uau4ClI0MF8PjI8nf7oc
8KBo5grNIKnk5D1H1BPYJ6+INhiOcetA/XdAQaw8w+IYiFEqq6s7UmoObAcO0qnWqvPddsQxQVqT
vfcezpUgaTcVW6WQlyPYaXKURv7VSg0tVtrjjaj1o9NTrsgZBaqRv4o6epJG/ZDk2avs1WvikbF9
o5oU5ffSMZeFp6CsZaNEPZoiozyOWnFvAG/KiSKb6dZ7kNFN953EWGa6dY3R+L41oMHkdrnzGwPS
hbqihb9wbRv8qfWcBpxtGe8qatOeFNopuYtxMIvMAPTOy8d/21ay/Ph684KaiZ/9CNVLr1Nx9qHb
1FBZ+DD3ne7pSzz1FBASXmlFeZXCXnKi9qqji7mYZkLZdWiDfLJMtabk1PLD4msOpXYknvI19Mqf
jV9tR1UclYDtZd2xUhdl8QCW424UZcd+VM6j0v8Z/tAk9JHGR3VgDXdYvDYZaLJowk7ZsYUqWrHe
WkaVkxPA1BpoHqdF2LD5kQoHH9pUjlOnxUWQefd1RdPKVi6s/+d2FpoqODvi8pbT2e3P5TC2mz4M
YIlslFqbaX167/XulRouNa94zMrhVc0R67jxQWbDhcONfma/TDWIpdicurHG6UZf15jO5CRmm9HV
3qC3fQP5/0SO7LKQ6UOYvzSasTE2w7s1OctMlDv+NzWzr7MGBY6X3Tht/ZASuzxFSqzzfKpNrase
lYTupisqPN5MlfWDX8bbryfquaVV01TNYrPPZuyTqqCFv9qXXpZtuhBFm51ui4aiTtI9lFG6HfPo
CkXMyvBxaKHSHFI+HGKRWac2D3GNBML2sc74t7E9/gx78S1x1LcRPFzoPGrJ8BpV6oUD1dlHrGn0
H2m6cKA7ffUKRYZB6VTZhjfrvrC6Ev7Tk1fnO1UNDh47rTTul0PorQfHvJgwdGZXzbWn+rKumZKF
+s/xxXrX1ZUoGF/EqMx1RrTWi2tmzpq0MlMJH7DXX/mj+pbH6hvV6BUQt3XauXtTbx7w58+i2kHG
XLP5UdObr5/kub0AH46zjMEGjGPbyZKbuKWAPs+THOvsGwSy1TCa30KT9dLzbfhd5rWaUkT0THNv
efJK9N7ThU9w5lDFk1Gl4VicrpzTPWBui6BOUspKxdA+TM+ns+TGqwCb19+EbB9UNXrKEuu6j5x9
gJ8MMUcWGt/Canyrbe+gpOJbCnFfEVhnbe3CDD3zLtYMpDPSELyQPrXhW5CX6UjRGSV0w6E6ezfN
4hhXDKDAKw5Ok17q+p69IIFbuqnpOr2Ck8HCyHAzvRrTDaWBFZmh8xKwyQweK9JWguBKgBJff//n
liBB3dkw6DMLXU67td+O7PnY9aXqUrLCs/w8omTscYfb9Y2XpZfq3B/n1JP3OwqA/73WyWCTShiF
QkzlMQkrqwpc3KUa1C7ONlrwWvQZMDYHYaMw1r5a7Mc8s3HgODtnkMxYa4Fp/ThBfhNhrzxadmU+
EEIrnl1hL90GBLEej+tcayZGktBmOGF9aPpGTX0WgsTO3uVNefzAICPPTOgtQunL30WqbQaDvaDZ
gl0Jx23la9sitZckA94OwZun20tZpajk7CsH/zVlFr3PNnU2rNVC7vKy3csE6IsyrMux2itdcYzA
+DRKTKSsvUzaYWs0ONOK5lcY1se24vN56b5PwZck7vhgxrRBdEmgUYY7ex7Y8Gti9ir5D2frR5zH
MkHGb+Kq3wiy+R5V1qZ0G/IZjGEOTlv2i1YlIscAR7Mq8KB9gC4l97ESiCBx4IkrK6VAHXrFKulR
R6vJa47mahm6FSlY9W70hhgkasq7wyrI8ckYdXAF1sIg99GRXnDFrMX9SUNlHXodESewrlYKrKhu
COtN3kT3TcKu0JACIkisxvwVE3YfvSGQBHPv97a/Bi6ETJyK9Ywwhm9ugbY6lMY6JRTIUfIDJD18
OYz00UkPAM8XRs4+zFb7bZXyCjQBx0V4hFuSg2T0LrEEFXlzhFm/M53yvQ2yg1emB6WqEUq4CJoE
XvbsJ6Sf5xosFIjX7CnstyANCQOCekuX4NmGj+TmuLvBFUt/45vOzozcG5VIqwZigOGbq1rZTuOh
t4qDHOydYw0YR/mQ09wHlb5G2Lo2IvCHrn/dBc23zPb6RdoM66+n6LkVktOArbEgGGhSTk6oVlEV
9WCxCOmVuygtVmG/uxtyQpqRAInBWjaj3HGLF9a+M+c09iXTcRWlBEKkk8ua/gA8xRtwjtHk+ViY
9YjifXphATr7CjLZWU69WBqE8uQ6AuUPCHsCNomi3jQd+eWkjbQJDl3KJxk6Odib/kGW+k1AKE6h
Xd4dnFt0eZHaFt8xZdfTk6LMkyLJO5P2Ab6NuEBK2qB57xTrmv97jwSAU54zc73xngV/6QdIWaEi
XqslnGSHamPThNd1XZIzTKCWY+3cRKddZcJMdkmi6QBozhItZQpW7saL07fMq+8b30OzzPAbWigK
ZE21ZokrIaV87xEY4mEaTrpmMWTW0WggwUWsks0wdQJjZa6XQEv9YXI3qcOrkY6bdCRxx7fnmrT3
ia8i3n/TK0KmxxbTPaleM9sI7ov8UDoZ4nWBUUCtx9fpaWbAwfB89dHCCa0nzk9RYkFrGGBnhQdy
s3cAfNl9vLhKhyRhas/5rBsGKL2F5gVUZtrwhlgM4kF70lADyk5VYtcLPSTqtS8hOWqQhGM3WBP9
QRYByvQ6zt8xT8EnVUF09y1wfiQPnScINqjFMe+7YjWg87fz2oPrIHFlawAo6DDarXVVqRgn49Kb
NT2+2jZ8GqMc7EYyKcLxeQYuF5jIgl/PwXOvSctgFkrEbAzVaY7+9poM1MpM0qhNASDSUNIfEyve
DZ26jjRia/6/LnV6NGtzsMMZ1MeNbwNTTMEMpxTVISXOu1q5cFtnd8YW5ykUJ2jNOMb9eV9qoedZ
IUruK9pUPll6Xrr0+2w17dWbCGtQos5H3OtQhy/c5rltMWUZalBsrzh/nex0rBLBQBqzvPQc7gGh
Jwk2l7re277caTnPl19//cWev6JJ6X6KNf1UXoBRjW4FlOGmDEtMX+URnMyr5g7PWVy+17xDwDkt
v76keW7tnsSvFDeRIdunsp6xyuH7k6WwCfvYnwsiDlsEjBgsJTGjajkba+uhAspEElwXPzjOsYgA
OZYDe4Sym3p7Gb7y+qDwoqowuIbmJqnZhU7p4wMCBlPJIE2QP2In5i5C0UZly8UIN26t3LbmYzmu
PTev57bDfOtwopE6QDF71w68qZgruyAALEWntppr7kMZY4arAcIl0thkif6oSsxFLmVXVMoLvyZY
XJIzvNBJUaAQS8J4NLnNiwpSEso+EsKyOafNdA7N/3voQJkwoeJ9/Y2eHbGMV4O+Dz1oxKV/jtiO
QGUF5F6y6Yr8PR6eJHSRyB23cOv2uljWzSLE3zheqlqeGzxAgKhaUr0Vn04CVasMfq5byQZI9Xs4
8ujkWL0Ocf2aTCqLvswPwH6OX9/s2dHDaKXdMf3LPll1VFlGKI1BHka8PjIYNXOJ+mp67ZeZeYWG
5jbOiuO0N/n6uudWO9pb/3Pd0/NyOIq4zUw1wcjcr52Y8RU61b7Ttecya/dfX0tOde/TUwH1TqRf
HENZEU7q4nXnEOtBItOGeJx7khC7RYAe3aP0qpdxTZBL/sskyY1W07geVB/vugMjgyKhxoN23cqe
mdXG8N7iDOSRZfW3oWccQFX2iQvf1IiR7inaG9Hje7cSEPJc83uI8nGp64jtegL3KuCCfggoxxwf
6waEyRg9sC6C7gU3tfLTLftZbNBYSCrc2cS2PX84RiwnJIjTa8tZlOHBKhSOGRr86xlHLWrDGbt8
JT0StVHh8qDE7GprrzWJt6srgvQIhEQetUzN7ns7io78N845Wm2ukXDtXcsD49zBvCTXhJdvDVEi
mhMgTqSP0R9E7F9NO+aiNJ4d9sJ9xcggU2Hp+f2z8EYSsOpjmDV78h7ypR0puz4ylx3s2UDxfylj
OSxNv74iW7bem6VPWhRWV5J5L7xczk0ZOQVP02Ngrp4KNeM4r9BS5pTQcw5VmfHcAp+oVfFs5uaO
3u5zTUjZhTX+bElNIr3A4GDTFT4dTRwoPSILWR6s2N7rEO+R0rr6QqvmBRjcIEWmo03dtiqQG8sN
STNM3H0fhOHGC5OHsqGDmet0eBNiO/TwV+rm35DRE27VjhNIItoB4oWO0EBUh5S1jFsMv5oJ++Hr
WXHGACCwTiDn0FlsqE6ezApPGWJ0kjGEIzdZIZHCz65S4O5LbS8S7or8rXwW4OMTPqlZUFnBFEmJ
3nrIKIh7eA8VWa/bhjW4Th/I1UOfhXtpTWwBvlsA7mR6xE+tsXItA3p8DuiyVkigiNUpElol7zVo
/c3XN/U56RvaI/oAbdpGORR7phHz2y5KWoOT1LoRb3o9XBaU0aGnOcc6I8ui1PuVJt18kSVwwxNd
O/rQFDi6p5h5PcJB6jRaBxEHAECVju9cWIXOaS7QYtMlmvYH9qdSrNebY+62LLW54183QfyqxMXB
z7BBmwLbcU3ISQnEuzL7I7zHW7+vb0y6XLPW5cxZV/ZTt0r89L2OeFAg6meZm7wPxBXYHX9Fkzq7
zEGyS2jXxfqiqn1eQNFBIAtAyEYT57SDqYauZ1ElShBdl6QpRXj4moF1w1WviHxGD8LX249ZsO38
K9lBGsjCaLyRKqiGzn9Th0K/pVlGJzsGEGS4UzZnUyBw04ZXb2S+DPEP4iHTZZfWt1BRwZwQrihz
mFapxXQxg1ZZhPBUyexktg0wx00nuGe1AkqZZvYmjqQgZjflGOUYV5lORo7hUwaeulxgUvyriHk8
c0og+20LbsB33/Ee3j9XheEv/E4qS7XIkZMqxr1jBs8pkqOZ0VDg6fKp1KM415H8aXeswVbYvHmm
unBNNjJpu0GwtiisFyil757rXfUeqCcvNBeekR2m10lrP5KC+TLtB+vYeK7K8qg1zZtOX48e+XMb
6Bqdfv5iQ62PPtv9rmu3Mq9phvs7mPXtwgu6XzeuauwlLwNPhNGa4iAO9LIgNEXaB3KQOTlCAWSN
bUF85fVmjCfW6KC+pNnw88IEOzcUEJ4ZKgIVzrOnHbSB/kFc1Uay6cMsBgVpzMD63ide1a85yvH9
BPLQCmXXhdMChn8mSrQLKpIzexZMfw7icXN6oZ/Wc8m5Lopk2p/JjMfXxfmTZYMWbmXBd4NedCOH
YjniDZ0FMJYvTeMzOxeqJLRxqNqyQTwttqf005suCdJN1BAgmafhRmQgy2ww9wujwDaVYTK6dswH
kzmwSlwfYGi1cfOMwGe/dtZ6Gu7dptC3xjBlALYS8CDhXKq5bZvevYGQuSAy6Rg4ZIeytVizqWFL
WJb/eo3958/+v7z37O5f25/qn//Nr39mObmrnl+f/PKfxyzhf/89/Zn/+3v+/BP/vAl+llmV/aq/
/F3r92z/mrxXp7/pj7+Zq//70y1e69c/frFM0dAMh+a9HO7fqyauPz4F9zH9zv/XH/7H+8ffchzy
97//en3jEUAgxsr8s/7r3z/avv39F7aYyZT4n79f4d8/nm7h77+4Yz/wXtMzf+j9tar//ktx9H+w
BDL+2XVMWiGDOdK9f/xIqv9AEqBhOkOui6LHYuymWVn7f/8lnH/QAGHEWOxYEHlNr64qaz5+pP3D
kpMsypmO/6yz5l//8/H+eJD/+2D/I22SuyxI6+rvvzT7ZI7qtFoYnZy5GaGClsc0hH97CRa90tdF
XGk7xdUe6rLIboi8NK8yGMlZJ3/0Wl9eqQ3ENjuuVbrKwXhbFoO/I0Np//GrhnyrqySWB2CkgkNr
8o0eYLf7+JXZx9pM0fxkpeXeT6Lk31O9OmSKIq79FEzgqIFPi1I3uNI7CoeDn+y8yCJ5uiBXV0mY
NIOZaBujSIv7vm+/o/y0drbV3ldl5d1KilQEPkQBwZHQ+5Rera7Q1PTsVZNbvvC7qlb6e2zRwcqy
3KyaSbVEI9Yk7q4O+43p69Wt0Gtr76rrRPe8g2Y25IkPuJIDs4LqM3b+q1UXm6RvOxqILfk8vZY+
FBHirsF19GXQp2Jb+647k7YhDjQsyP51rbvW1ZWHJDRfDdRyhx4WMuhMhU9e/LQyr3uwE8DTYwhl
OCSCICv04cVTVVzm0HUpzJkozxOobULvd7VOrSOOK4uOoNo+JOCavMKR107Tg1Pwo2TrtsQP8gzx
6SBL3kNfnbgnk3tVC/1r4g5uc2HOy7QetlqtcO6IHe376Aw/kZ1Avu4q+UDEyLzR9WzdtpE9q6JQ
vc1IW+HF4SfzoI0g4QRVe21RHrBU313rAkqmiMr01lFiQOlTQ6wm17oKnOuuAiTkG+a8MVtnRWyM
uw9x7iseyfT6L81TjUOAw+AgQzI2dcWo5tzhVnU8684aeTS+6ZGSrUY3id3ej65q35tdvR4svd6L
wutBpRKIoXQmogviDIi3C298IpNjMveWdS2LnTsAloqLJ4/axE5rx3Huq/l9V0gsHDZni6GNHI4g
cOf03ta3rTO5Z4HOOCF8WjGoGpYGYEZdS+yfnYJhG4zbRssvWrGn0sBvJ03dEZOXcjqKYPSn4HUy
85wKRrJbjuWus4hva93MWiRIrIya+hNdoxuSHP0t3mN1nxKAAXkXC6qAOaZhIr9QGJpkxJ8+DdJm
RD740x0L1+tJ6U0JYiNXIO3upOd32zhKQrLccjBPeXffRInYqi16JE4wERhe64UMOIXWCLh20JmF
NCYrQmHN3YJ455h0G4Jtx3mQuN5LJ7prKOSzRCTdd5tnNquM0DvKnzn6xQXN8GHXNiFlHxPvstAi
a50itFmGlclRs1XmLToIFND+jRVbiyKTw6pu+IOelbPfkbTiPL3qtrjPwJ7YoGRrsxlv7SG8aRu2
z8Ngb4uWXLY0v9ViYe381giWqkY6dEj7ci/UbW24yY+OnvKi7IW9thT/phRjePSaSW3t2zuYD8BH
Rq1ejqLCla8RQ6VoHnA0FQl8DoGryf36BpngAxE1LwQZDvdOaSzNUn2K9FBcZ0Z1hU1CP/ouyEkz
hPEvZbuow1w/EmKQEdonwl7dal533xM5tvE5/s68MBbwRqC5s+fbtN2vxDXqdRE2j1ppMbGD6RRp
4OLHgbMfUnIEGpu+oueF10RWyqWRfE+S2lsGXWouRSzrRU0SCEqlapalI8CQpnm2rZ7MpCnUJoRX
RA5DvFWojM8+it2U2BZE9kIHHJOdqPAHOF5Wbkow94fUbpYVLhY+Urah9l8unWhYhsBTZoRD9dd4
UfSla0NVyJui2YS2NtO19s2WHYnfYYbVwB/nmuaJJe0GeI+KfU1oQLZDzLFx7AoCVUSqYmuStmMy
OJq6RFwFfFCxSKqBd2xx0mwgLNWjMjeVqMOYxV8aTvOjNJUNFTH+OMXU1oeb2A7hqmajiQ9tkNmu
EDKhSqG78wHFYSxzuaxpNkIjFmKnj8ORe7odbfdBsONahgKEeKVZ+3gs0Kg2vbaPRTChyCYKnEOY
tw9vLZQiWOluGaw1/aktBkCuzIy5CrF8ZWOItsqaaNJM1jtfVTcZeXDXpmsffCsEHtAZYNJiOsaF
Kx1QlcFtqQE9qp3HwmQM/CvzynBfQRQEa4+OYZlr/lrrAgow7oPSKCTU+3Zxw0mI3glAeTOd+1ad
AWgmKIssGfhs0LLnTeO0awhiUMmqY1Vr/b0DYMgGFz6njDncDMSepUDRt4pA8tTnJgFOmrglhCvX
RmNbGfpPhVIUxzfuMwrcIyqTp8ykn6sQc430PMAyl2XXkNZyrSfvuOjvUP9Wc2Ip93lYKlRvVbl0
0+CJE5wxb62c6eDTniLnvl/aBGbgA2wpb5T5iuxpufRROpBlFhBKp7MZcPIUjwq8BbofQGZ5QxV9
aT4QEVluCqVSiJk6sCmplikaqwWaOEhstGqWiG0evXb4IWi5E+vk3YWlBMRWqME6YJvZB7SbCxG/
SAXU5seqU4zli69Sl2t9Rcf6Vz6RWftYNaYy00idWfcpQvtu+h6cngy0KKOmHo+IaNyj3XwrJXpq
U7urVQW+mtbbM6/xCOAxEC1Lq15CtKG3qAbXmY9nwo8Vc93l4mcexGJv/EyA2bBXgPFbdCthar86
OtUsiO6UivoWVIG1lNNETF33zrdwN6ekhBttBymOlsnH2pYTjzMrBZuLyjau876td0MdbOIeGFSi
mQWhAeULZcxwoySkf1WkuIH8x04FNc+BqPZ/KDuv3siRNIv+IgJkBO1reiulTDm9EFWtqqALev/r
9zB7gZ1WDbqwGEDQaDClVCYZ/My998wVlNikF3u4RNhtJ4cM4uWuFfa08DzmbTkAbsJltkvydth3
JnNPaK8P7ZCTf7HcilrGa0zMwNS9+lQ2VFF1Q/RKXzMHnGHO9TVRlPZcXyB/TytWytWWp4ULebP9
qeE1Puiu21leZxxCUT6EteXfAlMFN58MgnWphmZl4yFdIW+8TN2m4oWBNtCELtFhxxONO7bo9BnJ
3tkup+acKYrXIo6ObVBOa1ggKAqNXqwtl/g+9oCHvCQ5B+7lpSLDGTwQ6AeD5DqVi2s4JfaqmSFd
QqCKCO1LjtqfTZbcg7ObOu/XMHDjocifNyjjTZJ45E+XY/iQgrndktdEbkSAdZncgXlDGUI2Yujk
p0z5CyhBvaPPyJ8YhDEjKYpvIBiTUy27p8JL23POKfJQZ444x91MDkGJ5Je+4Zghiz+2Jli/pg1w
m7TlzhjchyJ/SM2YHDYi8qTOTg0k+C3O1uLcorfZYcP8bszdhBhDIiOePXXzVHBlwkYFBv390hOT
PqWrlqfQI3FBExQB4W8ms+L+6GySLtjurnM9FdvCgnBhRtWVAQDzFDV871rodlXL3de3GMGIx5jP
RtZcXA6znU+cAKOodFibPeziJmS8ov2IJ4NNxEolPf42g7vQNkCLejVwaiOp6JlDQFiIO57IiSEX
c/lvA2AfcsnLeM8zhjA7YdgvmYgOzjwTTuf08Z5F3qrXiuiROkw3Zs8hbqFUSjoRPimS/0wA6b4f
ftGY3NdTX+ldi/gVO+ywmhMRbGfH/555ZbZlL9Vt64mGpG/I8suV/Wmq38owaLfFcrLGyxnbwYLY
urNjMoRq4qPVTV+lnqOL8OEe2MC1h4Z5EtBSUpGrjmd7jZk/ip7b1v/JfLM4p8KwXpveOnUBpVJG
DUuxUr9bGF5YilgPpbReeTnJIU9jdMVme+td5yjTiE9wdPVeoQxtSotEIbtlgjWS/zdUzbzpl489
HkT8MA/j53Toyg3nkBkPW6WdAISKcQSM9WjL9BfMu5IkbyREXKu2YdZPQA8f+iblKTBbfynWy07q
Iy+J4Ilyk3ETbnihqBSXN3dKkl3m5cYzzyzbnayHvDZvJuftwZ4btugjucR1lHlHJ9DfPMJezovm
eI6q/LlkpYSXucORqbuKYpMpshOMz7EpoDclHBYyY1GQGi4jOVj3CJPkp8YT2wBdbxwU7U2PjDt6
Rkm7qKhyoNJ86XLzvUjgC+NboevCkHmO2o1KyVhNuoBsSY+5tYG4jbOXP4A0+dHZk7RAlrTrEIt6
bxbr2JufczQEMUgDErLsYxkvgeZQ8zYxld/GzMNmNdXS3oaRHg/RTApf4gt1YAj7mNVRvisHImq9
kmGmKJnJ68ll3qazn2HoBmtf5sOha3AZuyqyj7GHxH0U7SqIu/Lb/WLUSk03OJ6X1HQegTKWt6iC
yt2M4KWFM/6I6ITWCbCXXVGbYjcEVNmlPZW70qu+CDo5tjBJs6KSLk9+XFjrPnft77wyXl5bDht2
sc6mc1O9T/qJ2EWw2LtZDidvOe5btIYY1UmAzRHaoABwaTnLDbaikGeVBDOey3nj5WW7Z2y1XODz
ITD0j9AMmgeiszu2pg+1f5zMtNrClfOOTe8+w6dNtvSMZ2UEfwFFN09gq37acfGDdtaGsUEiriXo
EXqfhL0StcFYJ9lmSMFDBpFM3wbI6tnk+KyfTI8HG3cwP3cRPy0kubCzVrkkKbdyOvZPzM363rr0
nfhh4fc2lB2s5STEtiuBg7J9IZASuNjGi8Nq00e2vzJMainHj2IU4i6B273ItlVEZp1Nxrc9BISP
4zi/OG8+BxpMIutZMnQgKQ03R5irnVn4x4w1+WeniAnyzJedeu3JxxHA7bKmfgJB4h/K3pr3iTAf
gnpJFSDZ2rDr1WTpCs4Q5QaPCHn6ixAW8yHrFQkIAWb5HJ+8FORXxibFNDu5b+S81S9pK16w7e67
rsouTul6F1ELl3ViIVC9KAKZEuAtnkosctPtX3wq8YnkPxhby0BU1Ud7tmDJdyQZiKYpjk6kn7oq
+RzGhbsWPcqjxF3ugsCdGShw3we6+hGmjbw4HdrujPV9I+3xgfTvPPev2ZAhb4zY2Ju10VwQelyL
LkxRp3jfyRTznpwQnFk3tzSEwjGvSDH6HcAoyMj2rS1SloJNHW2dirta6tj+TFX7Qmxp74n6OObt
A4/+lIkp6p+4eZzIhNhFTjrd4LqtLA8feBkzV4ryxFpzbdLnZ1dH1+V5cIJ0o4nJcyrbuRKDxlR8
qd6gNZP2nKhrFnrmznHpFIyaIUFLrQ5LDGK6NzUAW8mnH9hwM6rmyxxv68X0GEaWua0TMW+7Fti0
V5hki9HAJmJ4TwV30tDzKwT11OhExvNAqMKZeXy/TJ6La1wuk645yCgRGNQQyQHhtraORjH157rA
YhP6KWGfoxudY0wB5/t3lYV9o48JO7Zbd1MWQFEiH9QOVZl/kJb1GMdm8sxAMn90Or0dbSN5vv9I
JWSYCH6+8cbuuwyT9Mb9kt5GM6o3sqNhZNO485QoH6t0CC+haFnz9dY47GaCpUAdkw5GDi4Bu5Y5
hyCjYZIPom0AOPjJX2QidGdKvPZs5PqZqad1sKbO2oqWgOdiIGBEk32Qh99Qs+lLAXuIBHoz2Nhd
4p86h9ah96oRo4swXoeUaAkANntVjvIED1CedIU0jGEUtPJwC2V0erT0XG8VUq51P1f6nDJvUHJM
n42CTNjsb8wmPsg8sM5+JPTjsAy6jFE+9KhU2YG5ikhsFb+qMXdOecvdbsRm9MppPV+mQr0TCBJ7
L2bleS8R1iPK+Nw9RpNTr2uvFXue4gn7lHQdC9mfzSKjQ6k5Iyfoc0RfvBUzeR1IB3o41n2xN2It
bp0fvvR06js8YskhizpjPY2FccQ0fLz/4Qlwy4IEtfWEvlD6tXW9XzOtZSG20U8DpfCtLBfmwzJ4
RACSnuF+hRs7FO8hMOwVZXJ2qML+cQbkZObDja4LIUwKDrDlLMpTzR/XwRApbRB8ujGvUfVp9ur5
UjMFuNaG+4yzd1hX7BJZVZg7qwrsS0XUOiqTqLjEA8cTCqOWgZ7guVvrZF9TeW0cpDvnAlb1egqO
YOnVtUd3wGQwvXgiGdepn4brsRvLjfJb0rAVf5IVk8gVFABRG795zaknDvWIKaep5wfXQ8YTZeFw
1XMXrm1RxQ8w75t1lsvhKk3oAWbjV5uU0+KxZsT82APA6Wb1ojuGkKltk7bI4c6T1xz30Wz9zHVQ
npuBhK8opk3KesvYhx3QtCQg4wCIEePWCeJI1hJtt3yxC9Hu5yVvpBfeuR9MoOJ67A73GsQ36tOs
oDg0zWidpNU2qHwsgJiOWje5SYyYW3B2CKYwCSml8/CTaKTn0avOAwjTNafrdyUbqA4MxreCp9Uu
aP1unapDw8BjZffSPxrOIkNJSFnrZ4gStnSqQ5g8dE3afA6y6hOatWuHuelTrq8C+ObKQYPyoHPL
ujpGvINl6R14fJAFPnGaVmnj3+aWXIep9586LyCR25vTCxDmFRtSiX6jfKwjpziPVfNVlsS8+8Fw
dSHdr8NR2UcIoSfbKV5Dne7ujWTRaPrGTn/FETID8aC5NXBO+Haboxrlz28mpqeFW3yPm/lnEYGI
ChqyfDHEuy6gDRlfQ2WirvQpfTQi83WSuPN+Lgx3PQEmPczFKVZNsOWDRtA99sfSMDHXGT3B51F8
dVT+NYqhG2Re8N1ZujxNcvFSTY85CeJhrFknJDCHwk3IE/+Un7NiHi/J/Qv9ul0J5k0hF68GUELb
yyCPXc0uncIGUtNCFbZbdbZjEqSJZoB34VcCs3lGI5gZ246C+VPCLjWxXDR0hTRflbNkgpd5w4QG
uuH9GqCUmzahMQOwtssvRt/me1/MdERZn+wst6Z8lp8nTVE26eyhZwJ6CTzY2EqJy5yxWpimeMFt
N/IKznNndXCCjCC36S0YYtapw8zEasqLYYPBWO6GaNoOqUhXvJeghQiavYF83xB8We5JOCWrw51+
DcKtrg0nVNNh8bGYci6EOQWgYXBOesyJ0tXJgVkSyVoDB2LdocrNpU+SDXlkWIN95gS9Cz6NQWUZ
y1d3oKsZMV+R8oQwT3WQAJUPyFBEe7oFAjlqzaQuTepDPPHiyMvuzKA/NWHOu6CYYlL5xKctQjsy
WXr51U/N+YGV1TPFes08T312CAbl4w2QNP0Nz2zVwW7C9zTpN7TFPL9MXRMBQ3h24FTEcuaMuVYM
2Y11mng8h13GSxW16yfNxrtufhayri5GpoyXjv2OC0rt77lKF1Zf2Xw8l2Pab+eehAM9QxvQtVhP
kCJP+rMbMRBXvFlEBg3exXaLd1nHp2kSoO4kvUZuGN7JqVq9IQLpEGBOXIah5iFSxNHrAgFxFUAN
0z5dQWzvsxGLr+cywXFtRj2M4LutrqJm05U4HAz3LR0aCaqdI2gQXv7Uo0lWpXOiILORkIHPNns9
EFzFVCixbMQRFXaW4nvU9sNb0DqvBYfInLOLSsKrnPr8yQTS1vmkMsm0Ci5kBZAeWbOKFiH8KzFA
aAhyQISZFaOCUBRb4rUtSSFUdhufx66pGP7MsF119JU0KiNmKnqf4kuuc4+A6AfZxs+NS/8dzGwn
W7rfoBDwyuIw+NwH/kOdzvQWSxxBXw/GuSsaRGNLx9pJznYvoRrzkxnUyz0jkF2YUl+SGLuJZ5Kx
79sjE3CUXCuc9PGht2V4CnoKQ4405l5u9JIry19JLAO0OQqpi+yil2ayMfXgD906hB6cveWLE3vX
zFRk5i9FTSTIky4aYxcsWT2CS6m1/LlnmNTqnbKahNftV7Br4q2DdehcSUgsrH7To8OPVFx65Fy7
xme3wCzU1gDDrWAwHwowll3E8d221lNqEWrWyF++0cpD7vVvUtU+Qw4YbnAylxxpoi2zRnlnxqa3
cLDz05iW1aURZCtNpUJG476Zhqr2RQHxyK3G8KkZYkhU84+iaoOXlJOM3QnISXuJ8UrZWqwZ5mSv
LsQEA3j2ek7yZaoUYIVkkboqMUdS1fTySzS3f6WLUp9qyTqJBK21XcNpHlNA5MGYr4gJ8Ff4zhue
7xiD7XqqNsmIdmA29akSvj62BlbkduxYCIesW9MSMi2l0aH3GpLBgepuZ1Rd16SrGduI+MS/LJdw
tvm18WkKSGaFzO31h8Hx/Fub6Le6HIiFMAX02/eGTKKNpzzzNifVJRjibFeJWMPYkAXsJYZjcm4/
uU4e7mRdMgOxBnm2RPHJ9LmcA9JAOPFC8rbG+StY6mYrna8Y7V0es0PJ6hbnFOk1gladwoUw7b1m
KXgym3KdMOvEfrpxUc48z2xsL3Ng3xSYc7az5vhlqMJfYTrTLjKMu/j9uDM5Wr/mpXhWCSOdNC+j
LTmfsFTawFigf82tt/sV44ULd4d1TWKj24Rhm6LxpNqdY79bZR0p6Dmk5RHwMBnkJll1qV/uCG6a
SAiMvhrtpPZeD2PKyjIovo1cQChezYwurQ9BS+Xpgh7fjWFVfiu7zD8H4Txs7v8rz1H2o+aa6WZ+
cY2CRHSWkCy66DfsDj2OnB47TROXdMW+cqZb2EX9URmRuPYZkA93Gm7ch/GeW33NiozmIGm7T/3w
vTKmdi2sEDS9z1CFnqlGrx2UV+KSmV0H1PldHuGXCJvki1O8T5FK2LuRuJeENsypuIrOCig09YAe
z2BToWVW/hPt3QILBNWHIn3r6hlygtvu7hXhwAV+7RIDcrdHUPxY68s0WSlrHBCX8ZxQqFR184jJ
XF5M65cIiJVY1txpQvUfpN1r2Mb1iz98wWB8c7uYVSdHyWaK/b/6DOtMHc/+CplY+4L/Kjgz8LmR
+f4+dHn7rOSWwX6wcWxoCe0Moau3kl8jh9WmruT3XJivrkJy65hButuMttL4xtA8TmpS63aUj3aD
tjCLzH0M8D1xuhdb9MeExmTbdyHSbi511zXeQ9XYmwiOMeth2ozKoW83mmtL/8v7CavKOBBw4Z3G
hlsoMq0zvQ9oDeJr3QItnZ/rZu8N+PX6Jy9NWiQBCa+k1++WaQEOoQRiveJa87CzcnxnljbfWoOy
nUW8D4seobOGTsuYICSKalHu0awQDvVmlLHgtqGcIRKsY9pL584o2R07c6OUcUmbAaBh5AZXU+Np
49biIZThcUT08XVQ/qdBMUlwZMiarIoUa36+3L+7fzHmxjz1wjjkuLwfVE5Y/thG75WU0G6arIoe
ynBA0dsD3bj/rFt+NjTASFubZwXb14TgZtfaDoVXAsihMn+4fzGFVLsOkc7fPwvnCZdry+bEs8fk
wVR+8kBLMB+V0reUwJ+H//v5/TvLLFwKBKCWvrczY4ORS1f6yclxi4uNv/k6FNVPnuocs5U3LXVl
um6NHH0iaQs7/n2PKDVyvSSzYsCQsmcOk5qnILDfxLRk3VjQ60wTuZqRknCEj2gj5qreWgFFsRnD
HDB8nEmmCIeXlPHlpY/LjWUGz66LpXSy4wQ6AdTTlpkgY/ob6TLR2uAgbPzsIc6ZosnQfRvoylZk
m35Csf4rH+LPcgBH0KUn+hOUJL2ksa4Y97ST3NcSx5VR22drZOuC1wBva3vyCs3KenjP82+u23+3
WAh2qrbwROyFVa+TzPuSWQAo66jBRexeiC8SW/o+KjmXRIcoV88Nu9XU8Tryw6tkPTNdW1l0eGC2
usJFs2EEWMycaF2k5vd8xL8aEUfww2OVRIdln7gccchWJgudXoFnSdIH0lL8td275gpUrbESCTFC
AcpRGKMH2y7GR7u2TObV32Yrw6uN03e2NBIL33vK3Iy1b1k/OHO/o6XtcHrWJvM3O9SsqAPITCG4
mm4ZUkdO9xQyLSdQCWJQlHUPxmHMxuiLdEoPDUtAoQust8AZunZaoNER/yCahm85VkJzytmPGNWW
B8ea8bJDnDf/ppkt3WJzSJFdr/LiR9aDKEscWQDAyNuNAcIh8ba8DmcjrZTU+uk2Bj+IBdVgf6Ol
uEaaj7/KWg9Bylhnx0KLGll7BC13gArZ89H4yPcZgju13rwSvfMSlN4mnuP30UI6u9wX+AnXSRzF
REx5f81xBbcTLPM+8ofnrEwfCh0+sU8mQ6AV5spMx2rn1uFZkEnIToSmzfZh0S2qgKpyXn02SIHX
Lvm91rD2IudnkL6nHUzAsVHL0E/mK+bL8cYp3INWEiBhmO/dEkv7hGVxa3YtZAr9MvRVsza66iyS
CfduDr15yOyXSMRiZbmNuS0TaHXk5DNyq7+Q87AfHTKLeX78dDzzQA2/A0YCnrVNj5zwDOyjnchz
PoEcTbGeq2dRO1iTwXj4ITsmaXhPgTewbFBeyYy4xWGooKLk0bs1yltXM6G04WTKPGq3Jh90W8U/
ydjgg4xB//iNv/PGZINtUG1aPMU8KOu9cPLHhuGPdEeXzT24jjY139hXfuN9jUug3OAkI5eLCr85
tX3L0r4ztmyyecYUjFjKBj6XGijxDT6fEJnEtsNeMoq0OUZtAyWuzLcOoLipLxnsp70gg244FEaB
HXpKbgAp6FNTx1qXVRBsVrrigSMKMqtlU78suZarBtJtYrdb3MysFInxyhuQ37NGpJTxOBwAzNKt
g/gdeVQoyHCqjlMwX5BHBYMoZPG6cqF8cznHSJ22iV+uLSN9KvzEJkgrm9ezEWy9mI3P1Bk2B2HO
Gi1n9oXt+IFNKantFgDqwSWcfwjMH20GLdKqKO9T2MEY0PO1Ub5PcDLWumSwP7t3X/qnIsAzo5mx
1BYgZhbxL51V5at6pwv7L61IAyTVA6XT95QTbeU5FVljiGyypnZ3Q2i+VROjICYbq2qUn7uB7Anv
VXdWu5tJPxP+ePDIIyg0W9zQZUhnT3qdW0RnLDWnPTjtkUCplZgp5E1/SPc9CHlkMLglI5+3p3mZ
BkT3MkdeWWh1cmI+VNd08f2kR7q8L0mS/rCioQB69yvP8cYE8RCRLRS8TiPtRvhNcBJtWlZWO3+k
O2akH/kMoG0IHnacfi1m/NGqFH+VhfrccdclaKNXZAZTrBfzmw70T69vyn1ZnMPeP6qy/qbdTm1m
SXAAc0Ay9hirRoIBBajOTrcOeNn+ZjU6orUP4yvRmD90CBY3s1mpl0lxYZb6jmrgTRX9cHRb/1c/
B6Ts88CtMmM31L75B1uN9cEMLgit9iT/wT9MGAYGmw+i1UJLP8nK8LREysWT/6V0sRUiJMUOPCgI
9RISZ1cLKHxduE0zTA/2MjPoPEb3duo2KCfhXSpKo/+Q//6vvvafetrfZHSkdCI1J8oMzAqRWf98
ZXY4R17EsuGUNL481stMzA1iUIyEJDPDZ+CfBddAdvEy5srWvR95uzlea5eFrWFRlA0zluEGHXzb
IUsV0/MfXuBvel/eOjKtSFpDcigI9PnnC+yjwu2aQIUnmz4PAXpNKZFHu3SOjX3FC8dPPYA2DFlJ
mos1IAPdC1rhD8r4Dx73+wfomabFh2hJXCIfPkDL7hpDoUM8+dmwGMXIqCpcSs2GpFAWnEhLCnJp
//1PX/7Nf+otfbAffCQYEjDVfAxvrVTglWiE3ZO876jJMFRVsWQUBgDilj9Vufj6Go847n//xWL5
0D/8ZotUK8TXAeAZ56OB0fKLpMgz7bCciqtHBGAnOBJkkTfWoSUkaRo0h1Uzvuaz/6vw5nrj27fp
XuPpzmd2GP/SY5ZupqBnEpePkqU89K8EcoDjFN+1S+mO+OFPAtW7APXDywb5gtcTWhDXykeB6qQZ
9uDds0+yq5msGPNpWAY0BWuITSrt/iatNbsDbL4Esc/kNoZizi5IcGt0oP20Q5+YDKK4qJQlvAEt
vO6a6ZCK+qlsS2IyzXLb1Sj5PAn3TRboyed3PfjdfmgSVhDxQMOBAuNSigjVHAZiBtMJcopE7Fla
X42hRxqm3D/cIR8cI1yaPlYprhQTWy0ryA9WtyK3K5N32z11TJJXDXfvypTVtuq7r42kBoxrxsGW
l3yp3dTc/fuVskh+P7zjjotXJqAbcQTC4H/enFkoBsTwjXsiFmKbz2OzQ7LZbUsgtd4yRP333/b7
TQhsgFQfcowDwow/nqJuK0WFdtI9xcL4ORTlJ9Te5BAy708t/Wssw5///vuE/C9/HrF+WO0QGeNg
+PDWppWumHvgFU7D0NvGBgjGsN5bjY2duFtGHcvSIC5YBJB1XpbkAIQCRkFYLMSwZXla1Z59lKp8
vktIdQnZPZf0UypB9pNyVM2tch5VUxEHzjT3Dy//d4m0j32U45MGbDGSfvh08rgPpyFz7VOUQEFn
XJHvk6a+WZ2PmcsLxoNlGV/xZnHi81qRWC3sds4yPLdsj33EIyVUqRCXWGYTLjIX7pW0mc8Czsdr
NTKv+ffX+18u5ABHuoXWmyS5306dQAyxOZeOODFeYNDvoKQEMABenkWKFRbWJl/MDshvlDb/4Ni+
m/w+XMhcw1i+mEDjF/34GPQY2vK7tTiRuaHXVT5PK8tHyNPX6dmSbPnDup+uVuuDv2RotE4XbW09
QtRC8venCIv/9kYQa+CT9uSQEfbRo9+bcS6jwCX3w61QTWpbHm9cc9F+Lj/Rg3OTUQ0anlH84W6+
R+L/810ITOnhOLYx1y3srH/ezsvGyzfzyDyVpvmNKSDA50hOXx1/r2X2PMcso6UDEU6HLHFoT7Ln
fO5Ic1GsSiL3zYvFIcwM60dteQey/Z3HXp4Y3K9jqy43NW5Ksi+Tfhezwnwcbes2R9QVZWifVEBE
X9qT5Oo4BMKI3ty3+EBXbbQkOaGsfVCx2komKyssI85OVzVPvskNtnGRBZvBLZ7Dujl0BP+d2Uks
R4IzkQIfcnId7BLtrDWpaO1GAh1YQ2FuEyO1x6P6lpjqWZBTRp4SK8PBImKmXUOZsTYxcUQXlQh3
P4x4T1VpXCzZT6B95cFI0CoZOn2ujaVUi9NL0w8z2zFMt3ZDD5V0JlHHfu9fci97aVV668jFoh/L
rT8civ/lYU3+B00qrj1By/AxIyOP6RcnI3ROarD985w6e3QHP5Ko8UmjMM++QpyRQn3rEovWpXFa
wJb5K3Y852jONWtmbmRVoS4WXbaHRcVkAGEjK5KyPnaV88mZc2OFR0H84YV/DPfgwbVk2GK2BKcE
ueeed/YfTi6V9YhZKPxOd82og/JkNqZfnVLOD/CCb74xnbLM8a7pPEOliDK203l3awMbIm+Jwxlh
jV4z1ijRQVxCAn6YOUukhPW4ZuUpAVYUTBKTz4pl1bZn17e3wwUOVLJhILRXW8FXmQyI7C1D22eZ
sdcnpE+drLG83auqlk7/om9IFzgTg1FsMxEzOWbLfLa1fBoNNiBZ/RcG+eK8GbOYfSGn5aFiZleT
xrQz3nwJedvRsdygzuLvA6QpeYcfNbnVqxpT2KFoUX85Yvj272fpx7jk+5tLXXAnPXEjiw+3slk1
0dz7PLoy/xAw3nlA6VJtEbnhLgoISVathsm7SEjTwgYoXnnWeoyQSBDMrvZ1+ocQLmsp0/9xtLiS
d3+xWKPrISnvw+up4oa9ZT3NJz7e4eg1CCw8bzsWZv1AChLi/6e0JXbIKxFBjma5i2b06rnHui2O
igZLuRX9ocr9/cznJeFpAlBAVsTvgDZ/xoirqmA6iSiWaE7dVcaEIhzYMqSRxUBGILrzXHO6MuWf
ji5pGtrsxXlJ4vpDXsHH7HjhL68F4bG1ZILyrBb/PHk1/pyyCc3p5CgLZyAehWNDPFrM8m81dHxo
oRDoYFur3LSuYW28jtdmDOWjSrMcNo2+sd0P+f909qaiv0WBGifneZzf/nBdmb89nIgbB+hGFcZ7
R+bkh34sk1E8ko4znIxaBCsslOZRK/OCVDagOUv9AyNXUm1Q/z+GYXAwgn1VcGuzalMXxDnTevCc
T5Gq62Pdxx1EWl9fsmm4RrsRye9zWY0aTId4aIEtvnA86DOkLTxHQ7kVHWdwkTblZsLLt52L4FuY
tz/NGUVoMclwZ5itRnJV5nCJc6ThTkLg/l1iHVXkQPS+c5E003uJZt9uSAp0KlBk9aS9bSsqoivw
C52diEk2YrWd3fnevmuyRVTm5QdmAxKlkBvs5iKPN10yT4/c0Bh15+HEKDRE8Wj4xA06+XmUbILv
X0oggLt+Kuz9vfMo2OHRL8r2MmOWxCCSu4/zhAqh3+rOE5+siRo+SdUnLcpvWUNTC85ia9itdcTA
+as2kYUw4CbNOq+vKnKINum64PF+gibMCM9jNL04pKKYxYxFwtgOiK4usWU8N6LFizMip/BsdVXl
F5b9Ce6DIDi59UR6DA1lHNa/RviRuIN63g0eA+t8VtaDlcU84HR4aGywAf9+Rf3W5RLzQG+P5zhw
JBinpcX4j6dADBWrRNjVnOJU0qbV63vhXA5bmI7kJFbsC4bp/3/rOxb3vO3Z7CS83xJtW2WKth8j
EFdp2u6Mwr5mXR+cEyPPjkkPin72QSu3MUMZxFkaP8/fWgWnc/0/GP5/i1yhPAe6s2QO+JZj/nZD
5ZhArKp2bLbRxmvl+fmFO4jnr8N8FiXwHiOHfXSj8GrY3bRZnBuzx5UIGDj4nKTMq0J/QkSZ/6AC
YUYMba5E9zgamqJpwZHN0VNsBNWGoWK3nskGd4CUF+Mo/nTE++JDg2bzdxCa4Er+DkEstrP0U//x
WdoZS0noZskpGqsYmENknWbtmCfdJIyw7/8dt6J1un+X5kxOyolcDS+cT0mLCXp1/9YHeKlhgups
N0nj8zim8+n+JaZ4R/E+4oGrnc39RyR4MSdkXrFSVTufBIFEVdW2B4kWjn1HJTdpio3iEcZGXc3s
TRIXgaaTgOOO7lrNv781UaQYihkzznF5SiKfiB+3+aWDyTjFyK94sDcdYbJN6ICVJzhQhj2qpYyo
CNtJD4lRssZOyNDNUG+HfsmfPcLEa5dvJyxD7B5O+fLl/h3kPDpIMzf5ijGZKlWaJGK2WGbq5KUN
AYNAWlQHmk+yXlx7L3wTec0YvVQdTytOMERz1atuNbpjg+M/EvPeg7+llbP3KtxsrA2QjxtuvBJ1
9Ho3Zv7twEIyuOq06tbOiCuom9jAlJld3Yz4u9XWJ6huBMfa4LvIHhh3EqfWymwKddBhmq1HZCOC
PcZzYvXWa04seYN0BVpWylaA9JO1Ndn1maSKeJ9xQq8n7fsXT8sNY+ZwVxLJe6/LpqG82YnKVqVK
/V1mt9GhxSt2f5Wsu685q/ZjF9cLISR3XsiEiTdBytVA78IiHmnQxs2M9mLIorskiJ7oKkoU+MKe
1zXA7O9t3t/CsCL/SZnBXiEjru0gfMHzv04r7h/TqOSeFNTS2BQNlgoZyisJP9ljlaCbLVIEWO7g
use7aWeOtbFSA1sqA/IH+vEcZ/uEUx7P1oFrUBGNH6FhlUa+j8gxW5EWolaBo0hybP7COnto5WC9
DnYqVyl5+FhAmb5PhaMviFoWlZNz+R/2zmy5UWZL21fEDubhVAIkIdmWx3LVCeGamOchgavvB7y/
7WpHdf/R5384ggCEQAYyc+Va72BkAM8iaBWHHqzrAf7WqnPFxMlputVrz3wCL6Z6KWCaQ1VAh8yG
CrZlIlHqiV5ICt1BuCL3pOhHO0d+Vy30Y8QEH8j6onp92AZzIvZUObKyUV7LwnjRy+LV7iKwpQP6
3TOE+JM6tL40WgZiYApsvqg6mTLs/jqG2NeO6hfwsylCUK3uLcSyyB16goumQztd+Zm73oQV/56W
lDNQh3b7UCG0JKCTPWy81HlF506N86SC66LewnhjEPNdymm4q5Rl2JdSWnq2AE015skXwLCI22ow
lqsGb5cQoO1VHykmSYmJrkf8JkeLeXA6JT+IGHjfLOfqvkzjClYrs3RIB7yvi3q/AIR5EsDFd1mC
WM62meNtCp1HoaeVTWAiJBWsQYBhibXpmrSE+9qYdn6R2Omxa+SLY0jlURuhPWMeBWQP2p+no2jn
ymGoPQAN4PJL+zirueXKhuylUgblC/2pXcqou7fRhHaqE1qz9SOiDNG+bpuBOome77WFYmqZr3Aj
mLduT8uXYZyCFciPelQ5YISiddidI/C2MgjINr6QI4lPekov1Mk0iFIbJL/Vss7tAYi4I7WqG1Pt
SOBYxE7CZrC3KEajJwMyD6LBWRzm7FedgRQF01df5CRZQSjwT3JwlRfssJmi9Bfyu7lHxtHZN1aq
+XalW/scH4GTPWKJmZlR80RAu6/sUr8nWoLB4nQ3ZT8ot44mpVAkHuDxMMmJAcNHJb1q1y25O/YO
uRR9EmfuQYy0srpP0Ay+YtqLwYFNBbeEfDUKq/FxUrSvUtQpdzUNqmEuu4/AYwYJNPg1cyuCsZEu
qQ2lOKImNsivVT2RiCvFU6YiMibg0rt9Hd2BI7Yfs+wHgwMF1U6zg75gysM0ckrV/CkMf42jXnlA
e/VDD/1iDEcgUFdnUjqMbAzFl5tZ22dxmQdTHp2LKZizxIJ00r8hwNkekgLHoqjOULgDkHRGc/eh
k7G4bpy3eIhODgwa7K6Av83A4bmR0NAQqy2ei+x56LT9BAULIclpQm+pDigrohlrMNC1jhHu28XQ
bsMk04FyEFzWdC4PUhb5tQToQ6kQc+9ly0eDvD2EWXqvlyT6+pouoKpL3ZVkOGpDuYhTUpTyKZqL
ZwZ/uqxID692l4/nVCbV53QDbCXAbXuiYwd+0jS6OVXgQ7Ra4kWV2MqoaQ18SLe7c6IiLCtqyoej
U5Te4BykpqaRywYyTtrvLDLdWYupyKqUakJjMrwE7FQZUfEGTlud54IIuglds9S/hc2M8+RgqH5v
49uc5BkGcUCUm7SW3Q7tB2rAAn6YdIjw+dzBKVtuKUqSdpMXx1XgGfuxnEoe3JniEC4NTApHyc6t
fKMOyEoxjQGxhmzNnWg1+P2gXEEnqZpnk78/TH3rVmidXoDRDV5lVLEPgAsHzo5n0eezXzUZqqFa
AxN9PTVl4WSvtCWMvmq0aTPTYxXOj1VvpHuL3tWme0L6MMKaKhomDDGu9cr27oHxFlZXXpe5Kg8C
/W+URU3QZ/j4+BiJ2vsmlBWvnprUQ2cZsuXcrcSSBHMuAT5vmdI32Xkxs1s9GayvJgocndHkMLsq
fZdOYnwEr7bf4MBVllB2iY23wjLBF6Z5fHIkfGFDSb8pSn322rG9Ms38qSbN0R6d5aRg3U2UxXxp
+gmoA3pi0d0j9Nzt5Eoxjph33uZZdKuS775Tu/nrrNchCb/8onayc1TbVeBWA3QbwV/cD5HAyMIQ
3pAsJvbgRojEsJy4SOfBP8F1y5xJPfTdGDOTNk8FFtQu+rmPW5lm6LXsZEqtye8uv2nIu0MPNS99
2Zz1FYY9RaB38uyChWh7UjMcqPswgok99joQPTEdNa6iIDl9NsvqkESxcjFG87zY+c+mT53bEG6j
RtLn0C/ttZm0NW+JJ3IVLpgTKaEL+7ecnfoWlBkoYx2ZNerPyd6RWwdX0J2cIN9AeghtgTl9qFCf
vDEgVyizYqMUhh32oiHIEYq3jXcO8MLxhnq4NHZv7wwHTRkHHcqtKJKt6dKmURR3AtyKei35ooqU
tEc1H1SrLE5ZWiONXSj3NZmSdPiBZVwDFEFvQ+eUgCjZYYtGAlaGhq+XEPLNGkK8WEmOUEchELca
Bbv4O+Di6Vj32hVMK57oaVsDARjCgDkfyHk403ulsdtLCIHzkKjGWxJq2o2xdKtQYHpS5fw1nITu
UxBVdnEBpcGCBZTgaHFuLfPRQRo001MpCIumAbHHhDSrxWOpdfJ50COXKuq872e9JHncHRX4wCrR
+gN5vqdiVuVzvoBWEWGGUXxuUN8eR2+28PYCTOKLBd4zciXWRRl66ChiTAJykYoHVSMPSBEWzJ+N
qyklL/TqbSBIJN0tjM8aANeTZsd0Hn12OyyGc0caxUyATyZUBoFXUv5ruvEbmcD63rzf5E6wPZ2u
W2gKbNrPHS2+MAXQ6M4BdUtN33oSrd6V2gXFUitCqGDgpVx0V9f74QTEo0MSzx7vJUecZAjPN/0g
dYDi6RZqw8wOZWzdpbLeHqQih0qzALtDyQCYSpd8t8YMiXwxwGl1iodWyRjfCulRjvT6kGqdA7Qv
BXpiCFjiSXiajZBUN+pvmiKZ60Aaob7GtaYx+zJq3WNTTC+mIsIHMkegoepMvRtHaHvoDw27Oe2A
8mVIrnUZExlYT5D3xuWcdPJypw4oErQ4EXybtfyu0HeDKVm/wzjlv8UNmOmx5OIbf0laqqTNQka0
z5QTjjWEPDrvRr7SreCGdTVUpNHsxEWDQXo0G/s7sgEqnLJz01MpW8K5CLKqqT3dcDSoHGg9vcOA
O1QLgI5SVoVytDObWQSo+jw3hurFTo0TPYbmePjYE2WB4d7WCutN0LicBbLQkHdlEAGNfKhNEDf0
IqcksiEoT0MKcz1cxwtmX1MRB6n+OoAwQhCaRdkBTK67WnF7QGtBVzfJKS7ma9Qsla/rS/hqxuBt
JnMnqnS8RqNOu0s77dZaGKZbAOBzEqvXUNPvHGRMfUVo+WWGce0kufNkazAhAfjdDI1+rsXc3htd
3d2PI5jIsV70/Tqt2N5dATJ8L1qUXboB7O9gadPDJGB9I2HrvDD6OJ4xg4qH/uPPNWoFIwhZt7Vw
NnHEfFokpn9MvF90R+hnqZChYcpqeeDpfJna0nha8I9xawdsaNkW0f0qMlO3wOPnbNJPZaJhM92j
ZiCyEeVXqN+kEO1HfMHDxUASRXEeBYIs70ojNOt23y0JQ/paOhhUyFC8bdAaq5BqYomUS6fXHh7X
7Y48GoircjoVqzuF3SLOrY/jhE7A6KH3XJ3zRkP5Is8Q5F6BFUpe6ReGmBnhCBX4UV3+Lm32U2FR
911bDPsU+ZWncDI0PwWdd6NVmg+KJzsX1JxOvdVf1Clugolai220V84E6jedwS5nWX3oHQA3k9xL
h3aee2yp5MeSUsB5Ji+9JbqWLv5RjpRwHWixu2II0wv8a3pl1XyiAv8kyvm2xfM60FEqmcsuhQZp
1Dupi1tc1yCBKhSVUAPvV2GjLjVeEjzPd02Xd164Upz6Bkx33YzdoYwQ5of9eKYPGQ+Qr21fJQ3m
JkP3pvYDAuLduFBUALWzG6O1+ypn6VkGtxwZzBPMWXZzW72lZjZ9zQ34J7Nf5LlJkIuXbShwYIvq
ktlXifB032eB0odB0efV2W6y71HfSIc8mlaZcoqLm1RSD2bWA6qFIVm22qjY5S3aOH5pdC3W6cSR
Ydp+n2NnJt4Gi2UnuAaEBVxQlcqLmUw5+s6Qaceoh/yaGGTNKmMICIaTC57MdbhEN1MTCx/wP6qQ
FEuAfaN6YlJkNWJuXwlyCj1oAD3mhL201ZrHJJxuI0CWx0lVf1vtbNwUsn2ZbfgQnQ4XpZlTcYyB
YrqypH3TQRl7JtMKZk/jsh+5dUerfRE2HYKqMYgPQjxsglBEQjJN3dkpKLNtqhPAy5XbcE52YxO3
N5IxPDUgFfcoMBZebZshM/dk8MZIyW/II4eimi7CmAKbiURQIwM2gKbzQPkCJ6/N9myl6p0i7O6B
iTpv5kqYLZLb0S4CfFj0O3i652rIJ+xe9OhKBt8dU6fxrCiS3d4CSjlLcXNp8WjZ521zp9TD/GXw
wZHvajlq7zrA5zrsNWvEL8cajHM0xjx01CJ8lFu/iZYDNxqiIZbSnYbyrl6fcgORYpfZ/UszaE8j
jGSYRTMa+freSkNeAmSI9nT137XlihCu9qwQwri52twIrnpyhPEiVc43YpRdo9v5gVw+YS35jUPe
llBn8vSmQZl7m3C25fyeL81rUzuVluJ3CuXXxWDMktfk5Sghf98nQ/4Yar8UNLn20tTMxFDGUW4q
9YsdvqGm+D2aoMrolsBoR82hSipM/ydVsz0Yl4obdn3kw2w7RpBiskXrcAJHSSZ24hsIhD/1gajN
IkGwM5XG2IU9RCAw0rDV1KdMIzWmKIP5c9mb5Tdp0aKbKi6Z59jKk5Obuy4yv2qjMd6pSX5qZSs/
p03xELVMu3RNRwUmnO7FrEvAr6TM6zPT3ndJbZ9wFD93QzR7ndCMt1FJDE+ajZOZldod89ELb3xl
YkVA7Ux1pQTK8Ra2VXSpSkIFIwFozL/EjTfRYbTGEjBJHx0W2fodK+SlIGfC+x6ABYiZptoBUo0t
RIhQO6/OTqe9drzquzia+5O2oJjLhLD0HHn26CASP+mxQZ+pgY5Kc/uuBbmix9CBmtwUGV44DWQn
JpxkXQsbDz+ceTXHAWhxWcFiyUhaFumjY64syw64IADfg93opNFQK99rUtgTJocYYIXpDWQxge8s
mtnNADNoWaZflok+3yKnDpnBKV65gljUTt3PGnu5IxIjMNHH5bt0QKUHoo+DYv4gAlOoAsehGIXZ
Vf8AsQGUlPA4OURqXwdCJWmb2dRVqRRngUkSEzNI5F2MaDroVks2lnmcXdbdQRfE2k7O3IlxxxyB
8JbwzHf9mHkqdl3B2GdvQ28mNzawn11ragxYBEunuOrvRe9oJ62zGExmecCIArYonnSpX6tr/8qH
cjtflEKJXM0oRz8S41eht70vevwcsswkGWpZiH/agundtNJTegHaJu7k4zbWDz1KE7i5+i1zrEaD
F8bLCS0VkbspL8Sr2amnRIcJbaGuaPuyMdWncqJ+NqNDNELTQO10uoLwtPAlp2Yqt940qNoppLMd
bLM7L7J8v9iZcitaBESGVoLFLQSNiOmnvU5x8j783goUFex24LVuEOGwjQ49rhTRv8U2D/laUZSh
5TFvEvDyBCkHudVONawgjHIwuA8XOFVK2HxTK4SKJ3Xw+iRRLp1oblUxmSdphg9OXv3qBNUd7lGG
SeaoJlMFweWUZnLndkptu6rZPda52j3kbaqfCr0nrSgV1/bWFIZ+b2TRBRueH7Kd21496iQJQSiQ
prAHn+yv8tQwWp1KKiBVW11zA1k3kUDkQ50chbP0BJJ5fkhylC+y2V5BHMlN+pA3tnE2h1xx6UKu
ljmjICCaaI8e9LRb4tm8EIKO8x35ZFfDvnGXInqKkapMsa5BrtwwRYcDmjHdZbUSwSGuc4iEjXYv
2XS6utrZxxD9mX09QGZkcmxQlljf3ma1p6nq4YAGKpJdRhlRDe/0fcWoCyVbxF4xqZafKQNDm6SS
unYS86uYf9oxpCypDplXqlN+K7fFW+iU3waDTMmcP3WFqj6r4wLRFAAkih/1WTXGn0zyYxeuFIrc
4H7vGLBc3VTLS4eGia9B4N6R4kZmIdIfWsPwFjrPx4oOaY7twCBk8uNJ/143c/Ki0OXaCiZTltP+
Msh9RtmzXdraZRjk+EanU8a6tLqo2LrDuLHUo1Euv0RSxTAacipY2qi/hOFXpkJPBWmihyrKNDeJ
s7t+yGWqGlgVLnEMt1Qk2ZFI/iKwQthJKemWtpZpOf1sQPduhl0YCswvF2AcsRl191C7XvCRQnKh
vkhqIh9KU7Y9Srxa0JiZ7oZ2OH/DufWiCz18muNsoGDUvGQG7uBN1jZf7ZWYEIp6umuaSr4XSvkK
u66+zlX3uxyQLVNFmh8yIVlflllddewW6baaYYJkYtF9lanYsRscFMs1qbuNpqtuSAIiIQuhjBkI
/jx0NQujqhrK+D7Xi3r2W+DUQZgsOzOf1YBhUg22tQUI7QmE566k6MSrMce3sVo+inT6ElbS5McI
7V5CRZy1NVViom5FFM4kr3fQ6N2p9HSuNE0kf4f5ORsi/TrOixTudH5e0wjC4Bz5/WloxscYIufR
HGXazbo51+HwKDsn3cxlXFLiQ2VVynMUC89S5eJrSxHmkCNq4beV0j9bTXFiMuCOJpz4HZnUMOJV
RdcGQUnpTannrwKZlJfYgSWOj6Y3Fq6R99mlWICa4f53sno0q5jZ22Z/ruIBeWKuDSck261V6xQG
BFp3g+kdHvj79es67oDS7jP+GM49MJgH1EXOxq16tZ/yL+ZPEsZqvSPGQHZnKNF/obrk9gQYiYtB
O9mqQzX5Ag2B+YgAcnsR9l0iHgG316gZty5o2oPuet6td/v1Fq7Z7s3eKftwN3mTp/pGgJXsNbmO
L/ar9huxHGJi7LPgKiO7CnOUzfSh6b0B0xDDywrf/j5R1TrKJ0yvruKqPnVfMWiiZpnBkrJQjNqT
2w47F26Y1PuDwHToCKcVpAicEvk2njFuM+r4KR5qv0M9Df4U9cyhtusjkokjatKDDlO/dfapNksn
DG5uIeJVt/YQfxVVQZbSMD1K29r3jDhhR7ArISCaWUfy8pc8gwBb1WgFDJNU3cxA8q6DkF+WqPQ7
MeZfWElBLlUREWiSfyHNvDcQMGGYjRsY57r+RRtNsmcpwWhanjUoICU/4vFL65lw9N3Zv/bChaMZ
XLMBIajHq3UPobKpheka3dwE26LR6yZoEAV937RWR5mohgeUqmkbWEi8BWHTtcG2ua1lHa/GUBQX
hapbQIHsIsWXgkyu32AwGTi1WVFSZ+3TZksR5bgYo5uiaBZUhYXmRxw1LBXKav6U2w/bJ0toGvvE
aMkYK0UZhKl2sagj+tuHYTWWAYL4VbD+AiFU6Y/9+FaSmIOVUwqlCLZFlIYFDZzFx75tDRGcdURg
JM/hMivrNbuSUTxcwmbZbz/dSGomnJR+95FSQ8wZ6iDsouow93nbneVaHQ4VonCLYfz77F2XlO/X
+bQvbZB9Utp8NS7In5eyif3WwvUTGkPSu4x16EhJTRkwLyoDpOxRpEmXAzhHdReragxniHq2mst/
LrZ9ER4FpPmqM05bVbAtKNuSR02cjOVkTojjSKAoNJkBYcSAi/x2XwXZeiG0HOZ3bOH/NwD4fxoA
WDaArf/FAKAq+7fy7b/r/2/f+bf+Pzqz/wK8YVq6rCigUnQwHv/W/1cU81/y6j4ja1imqvByP/T/
nX8x83DAGZqg86lsgvL5R/9f/5cGhwQ9eXzlgTPryv9F/18FTPffkYRAomVzM/LUYC2Bkv4EQKuX
imp5OMd35tzdhwrRrryq2ZbUSXaFJJ8WTFP8NNfOcFFSLx+Tb3Zn94E24T5VocJrQNYfZIJ0ZWFQ
GMrfNpAAnEWMr6rdPzBDXIs5KFDMI1UpBc6T1Tsl0GLrpTMwuRNIG8Yqk44qsOUnvJC+L4goVFa6
eEqCq27Wal/jbPpRkn5DHAXpQqYM9zHZ0xISZCZl2G8RdBMyLkcEvifER3VUUshAatkVscYXySi+
0I0nh+p3JCrAT+2htRF6Uga99GNkSA5NjulfFOaHiK/tlJj8bppEr/nq9J5Y889JJ2vL3WMw0qMj
MNAdfMgcDv9MefFtWuTsHql5CneMQt3SpiheWWcJPcHjsIQqIg4z9DrBwJY4yU9mb+dyzCsfk4di
N7oKhZ8DQsOMoCRsknVIhwpIuqWaDmiLUweGoCEjMX2IkXPYgQh1DZv/XJ8G0BrIa0eG6ZtSjvpI
ja7NIJh+UXlzU5UCcO6X+WTcNWXhqnVmuL0e2ftEQwcNgBMyCvIVhQi0GiVotksWkz6qHzveARL0
4MZVPX9V2m7yGjV/Y/4EXTuJIz9xYCPH5IWB7tq+lnZfnRRQH2pDlVcOcqA6lbjU9IWI03ipgnBi
kaNRmZgtgm7cgTzZISYyWd+UfHwwF2RpVaqEe1DBMyU/FcLvssB8BYXViBjjBDv/DS5L2k2FTYlg
huDq6Md55BxL1r5YNWzzwmKKH+fqW1QZFK6MEa4dWhU5RWZXzqvwmOMIyoOdbiVsV/boyriYHMJ2
LSkFlZOtHDAeRP1PRm3M+a5E6QDDyPpWLihZVXGE/uvMRJjQoaEYKbT6DWfQ1MW80ZNkNGEapUXc
FeEMf9JI05sB2Cexc9oUT8K8SRAt+u3IcU0mfHiVk3zx2okKu21oAHYZlzXqAOA9onO/Fvl+ZFJf
BCmqm/gyUuDUNWO+yLIV78mM3yOXVrpxO5YPuNaHQI/PetMp+x7UOr8Hvfa0UHZDp0w7FJDSKXmY
uj1JSPyt9B9GQ+kER0K5vbMk5EwY/uxdr+yx50hzS3ERXCGGwr8rbvXshPf7F0dbk2QGyonJWjwn
i+tKuvVWtOHPng5sLy+KtG9n1U8W9DTmiRrjbPyyygmFNgSk+xRGMZMKVGQps7mE6+V+7JQSqnuK
uDPQ+dGp6yOgRAA8KECW3a5VtABbm9fGwMcDuPJybQVeUMhsAJpBzlsvmH0kDnFPjOb8UhaDy7jK
UwN4NVnRQSYjvMOQ7VvCCFxZZORtzacHhndt/OSOlyCOVLgR4tr31YmEMc+2t0ZfihBCQVNv4p1t
oyO6COqulCv1nCXiLTdVv+ooQRtDwmTL7NDMlkm0M5HJEJKrxClV41fKAbfofyJ1YlvrvIFXLsko
u+s5KnN2idxapaM7l1beDBLeB602HYjWYbOHwnckNA2q/DXCRxDI5qSR5gnvoBHE+AUNZDFO8PK1
XNcJvsfeV3XpjYrNQ5bHb0aZ3JWFZtxJVkv5gzSe20TzfTrMN/Fzknh5rgBNTymXTjISCEgdNTDq
fdlMMBiKMUyYh5DAl/xlPWElByY3b+/iVfemN3sHBi0SFeikzitaaxEtAD6jDXJyLYEwCFOcSD5/
7NqO6DD7Upvg/Tvvn61f/GNbJUUNxqfmHbWlMciWSmAgyRoFn+simT+1LDyksaYctvBoC0k/RUtZ
i/6QEem/+3ERhHYWrlJIdd7BAoKUkFVog0wGbcEW0V23dCdTzZjmhAIATqxfFjpq14wtdQ8sU7qN
IfbLCx5iCcEhDHQCVLtX8RHZVrdFh1bxfuE2kHclMvwUCn7sU/oJahWqaeRgF+teYRgVVoSwxNoT
pkv7oCVVUOP0gank8gTeBwmuyr5djOUYd0l+nPXhjvy7EmyL2oggcEXxaegKnDHWgmZjnHmvsiA2
cExBFasPi3swcggcK5O0q6IbSuTOSaPwne/aOiqObQZoTVmfnKE0JHWix4nysoy0Ffu6Zn2a7Sww
035GhC8K7BJ7c4iaUZEcyWZE/jTZb33CTU21Bp9Y43cFYM+TbDM9pFZ3ZyxhRfFhDT8jtQpk67Ys
sVjUQfBVR7QV6sBSfzijGR6tufIjM1rcpo+NXaQ4bbAtnHU6MhSIM+62VaWne2wj9IAabbaOEnz/
pkfIw5qQ7oKlYiFzjFyRGUk8oWGNzrcwW8uyLNDvLWN61OViDIoqiE1rwtkLskuoyBBRzfFE4/yG
7XblFz1FTYH6t5wrx6JEDL4QHbq4OlBKUoAYwmxvgCYP077XR6Aqa3S9Xelj8WmfGlFB7Ei07grR
F7KXrHcEuO60X+oq3W93qU3q2iuS5td2bz4WiwVe6WPzfQ3VOd8y5AcshIZgWyz9jK9dgj13CoV8
Jm+Ks0DaKtwTYU71oXAwvFifRmIQU20LLSRvbinqa5lN+fY6LBLNN9I1GGmy+ltFtw41IgjnJeLO
NiXY73Ee/5AmgLv7Zr2/0/rK49CLxtd/NgsMqIvj9slkYQDpbR+h+mCuRt+tBQhwzlCG2Y7YPmsl
VAvHLk73KLEBG/jnxJjjFa6pwh3YjtXW5retvZ/m/RLrL/g41ftltu2hGJ5tsov+p+O207wf93Gp
j2O2fVWINcos2RFCX9a3Tx/+j5vbB5/O+f5T//hZ7zu2e/bHv/HH6naW0B4WIpApmy55K4GAXf/N
j1P/cfhf/5O/f/7XQz+dedu0CoS+LDK9ek5g3mhdfJ70ND5XszJFfiODPmoXAB7rB+Gs1IiXratF
lGQUXtbVbdsonmkkNPnYeLRQZPKjZeqh9ttIYf19tasJ8aQmJUulUOVQqFa72tSjR2gh9xNIID/J
Ma1n2ba3hQIHBfEqYD7KqLTHOrd7t+4mbH+acynWf0LHhLTuEGmTGUapXuHyt8vNwjfXGf9Msjbf
6QxE2CTWd1bRwOPlha7WpIK9vnLb5gTSFU7sf7a3ndL65m9rn75SoRQLto2waE1gbIt2zWJsa2qW
UjFKiQOgARfBdpKqwMEIzC3nG8N4xUutly+2vdvqH3tRYHtFpEn3zDWtM6OE4aH0/BWFLjrjGN2+
IZXyUz/WIFpS+PnelKnP+KS+RarJPGhtXtuiX9dSguGdETqpp87595K0KOBC+r5lOmd6re46Zzii
pF1B11ODfnT2pMN6N64iL1zvhdZDzZeK03ZCJqb8/PWsZNl6xDpOZiJQE3KuTUExefs/ALE/ho3I
/HLrELZ9222g77VOfO/j96nriAmnp4Ko9c9dRKyI+DxbU0qFXWD7bRSAX7dElOS8jvC+vHrB/fv9
EH19wK2Wv9aTYnhymyMmOa99oEwd9DDbFmwf7WFqU9SAlMntE3NfkJ45TvNSBuoAPxlObVTtcktV
EDjnYTlZfwsIWPO3n7D9rpCq/KlX7/DA6InetPv3A//zaLfNchh+kDVMdlNVrUJM+Drut6sMayKI
dDFvSRfzr23b2bIq5Cr4VFXZCuXrhOwphYn+s9GX4maA73nMkTMLYI9R3gAyF/Au/K7jonh/vtuT
6LZTr4/j48EktvYrH2ficad1jThzaCXQ7FK5ohHYI3r3MWNpzS3bnsz2WkfyqO1BjcYhQMjtv9k+
2xbz+sg/NrdP31/o9f392+Z28HbI/34q2AUTscfN1uS2d237MdtmUeWM8B/b29r7zgVQ3U6OkLTa
Th9JAyKOCGhth2yXZa5JS95WkTOhqb2vbu17+3FEfv80wGy70MdPBuxBTZE4UXKGJ30d99O1bcQS
Qr5IfrFK2qRCp2DWvwFUqQ9OPOIB3sWxjNUWh7+vhutdg+JqDMQU+GqRd1zf1G3tY/GxD6Mt3Z+h
JtQKMPf/3gdt/1g/Kgz526qzRSfb6vuvx7b8zkhvpqrP/ZH1rpoX30QUjOA4R9nf1EGOrT9EbwMV
q8rTdrOdtcltax/3/mOfVQ3MzCNDwi+cXmD7YLvkx+bHd7e1j8f48cHH+T59NymfB+xc6MO4NVvH
OVgxsg/b9tbyuOO44Gzb7z9+qXH9QfRZdrdzbc/0j/dyeUPUpwTXt954VcZabFuNsb4CQ7G21b+v
bqd476omSuJHVJ6pyxK8peti60u2zW1t2/exue0z1yj4/3TcdrAIfwjAkFhW/tOMxu0F/Wgzob2+
xu8v87bXgba9eB9f2Nbej9pWP29vX3o/6x9Hfb7A528B0Uwghz0pAAz2W7+yDSPb2vbdv+37OGT7
VN2iwG31Y7E9j4/NbW373v941hqNiWz38ZXtwE+X+tu+T2f9dKVo7fAn/BsGiFdbm6VWCiulwZpj
beAfi8XWasSJ1/HkY+e29rFvKZAW223bTa+x+n7k1t1uJ/849I9PttVQj8adghbL+xttLiVIoI+G
8sf2++rWrv7Yu21vx//ZPB34OmAgh2xRSOkRHDc/ZIreqqxf8yUzmTz1vlHWwLcbkm+OeEbgUtvL
3SA/052gyw/B/568cIVNw9A81yjL6Q34mkUx56+lXoJE1aRnRF6d6wg+wVXD8RGcdYIXDYZrcprF
J8j9yC0ZD+WUIs6nhST1ury+LDNuvFbU46Klgzu2EtKN5ElWmH60t8eiOUBX2SnjZPrS1sd9/off
u5OlhHq3TqrgBgLuRumQLB3D6zawfiycj9H2jyF3W/3b4Z/2bUP3tu/9Cn/73vsVROZcoELLcszU
bw3p1oW9td2PbWeN+yZS56TFtga/bmNl+s/Ov37+6eumQeEViS/K90CwyNqsXy9sq0zvtiPHrOng
/Df32wfz1gT/vppEebQ38uqHksASUABNksMT+1z0eO4lGESkIv5hlZdBqnnQ1YtIdeuYlK8Uu3Qf
iAP1zs4KhKzloP6NYLR7/aWrk6uy+mBMzq1Wjm9QvupvtqR5alcYX43BeAgn+Uetgpdeu2cvIfQ/
ChSygMBaMdIfJSZcgEjdQQF0LkUSMIJuwOjSKHCSSnvymuQZD72E2cg3GH6Gr0ZEho1k91ziGiHl
fQwhbnv5XLUI/0JSEHG1+Am+2ghugacxUKBhnD0yxL9mprq4SWUZriSFL1C/v0bxJO2jvFBddGTc
iTwbWb6RLBiJ8B3kAzLwIXhBDFRpGBNSXGgC3Y5xRJbCxMWxlIvKDzMoaQDivblmzcDFWI/EAg0G
t0kE63M8FqufkuLc6fgsMlXuDwC5fhfSNHsFGAuvjvnlufGC1BDwBhJzTV1Z1zFO3+J5jI7Wou1J
DnhdFX4ZzOYepX7XThPcs0zuKly/vfpdc7DKGWZMy5wGW5vU8K02NL28+C/2zmO5dejKor/S1XO4
cJEx6AkI5qAcJyhJ7wk5Z3x9L0C29Sy729XznlCkCIIkiHDvOXuvnf3CH77Xpa4gpWeYLalpu545
44gzcD+N4sO0A+kg56a1M/N8NRG8geJnTqHsAgjZpAzXWbEpNcprkxFhDsxSQP8J4cpSsmbaRuW8
Jlsvz4wdMIODhP17kw5ytenzmOEnTQTbSuY86KBwe9PJOkvaxj5lC6ERQ9NQ8ZQy9Q5wrnXUx1Ij
YSqDolw/2JNHUJMJWFSz7LuIuOEVCqfwJtLb5yCItjExY/e5jXViQnMo5RkceuTSDieo6NgK75xN
VbZpfVR+hdqvxoCgvozoknXWCbT7hCpYdvk2pnruFlOsuMVAHNRoADLGvNNDp85eWuuSjfW4UpKG
VK1YolAuzAdsom/MPplVaonYZHW3GzxU5WhaKTpnlJlaKSdzsXs3euK6bC0H0C0Zp1IlUppsMITF
kG3xCVN4adjjMhJOWmqyCb711t8Gmmj3Td8UDoI5WZPWwJZfsCkMOAIPWdlWu/SKkIqeeS69CltU
Lwg3f6W2Xq8TYdyDJnWmOvtlEhj6Pqrye1QM2R1OqeiQ6dB9DTBQ7HLi0gBNcOi30EfuyfYOrbse
7zVS0RhXBGGcvX9C+F7vep3rSk6HrVVyfzu2v30zzK7jPv5liX4XIqBc40mjOUes9lgFGBX6O6xj
7xPWxDNnipgKQgtDWtZeYhDCyEo4/Vdl+ZxEurYO5xAkqSJzACm4PrKzxW3wNjVG4dgqkUd5QpyH
pz1jSs17mCdG/Wr0tBKi8dnvzdGZGuWEwPFVgjW1zqWQ+i341Pp2LD6yUg9usM1XToGAfuPX1RLK
tOrUqjqZVtUQBdm/KKbBTkKNeAyhdNqS+SG8wICAmcZXBs6g0ICOaeYCdaZs3o++RsBDrZCG6A1w
kQlRs2vOGIrMPhshZuvmXmJSpOWqKOxfKaW2dOghNI3TKQlwYJRY6xoyrU1zHxvMNUXyZIdcDQkc
yLBOj1Il3YHncqmU7nKFumemo4RQ4xvFQlRbhRcuf4aOMcAozb3P77gey7tcrpQPP3OKLn8Ci046
EP6dDVnTqzphQ0oiIcUK00DF27n++IiS7cnuU2mTjOOaBDp+FLhAKSrzfuBECiUKP2sBddvSGsMR
JUdtq6kqH1p/7PRcPpTeE9k3SJBMWMz1o8Z4B6eC2SO6UI5WJcUUQbwbxQvXeeVFG6sl+7GfimOV
zEVyWWIj5OJsteFOqwoimQfJc5HtcYUYuS6leEdWNADGE+MZ7GkVEiHN2JUdyvogxP9SWNtOBV0U
Co067ZTtm6oKub622b7UmBEaitbS0OQo93PY5Iky9tuGH3Us+/7sFU3pWDSZMUVS/beLahfOyeoR
rv75zM8R2JJcmVDYRZsVcXYxNZqyg9ZgyHopGnqmSkUryJf9T8lvPvwJXWSjktChknCTdykHlLIZ
tDhGp5ry+wX+WZ2UB10uSNYb4/jYSupBHd9K7POXhMyZpAiScy9JyGLTqNvTlHNyjHezjHib4DOg
UJA5Ztp5q66DUtugWbF8k7Bs6v1PnB+Php3in5XZUbMRKb3KyUoRUrFWzfiWarzbpFD2ZLYYEEc7
2hIk+RqJ/BKBEndAteOqqPLJoZZ/VgC/Tk10tNGxu61nvDNj3tYlxVo7RJRI9U6PUGvS1qMR6vmE
ECnFqi2tiydL4UqtSBZqO8i5lKNu9FAPtrAR+Fr5tFOzzD4eREEveOBwPMrSQyLYuj5lesf2DG2l
hk9y3Vvr5M3DlrUmtTTZDDPlIPRbImQeO9koVp10UyZxeFCQvg7gyWnMxYGvbigeqY6ljCREBHgD
LWxA49y9GdpXutscoB4ryjWS97xErPRUPMRj0Nz4HtYngvO2FhHoLRnobsbJpbKHiJwElL+St66K
Uz/U9i38tH5fgcQO02mtkLHAaKBz+jTPXc/udxHoIZRqepKhuPL169EIO07jmCS5Qh2U1Ab0irFl
PZObMyUkdaFJh7UXznErU3jXKmPpjKnBaHoBUmRo4IRUozGWDAZpZfngiWtzSi4x1P2V+araE4po
FYF6o5C2GEzDWp6TvfWAVPMsiApHD8d5tyUfoQ3bI4lW8qqIj5r0PPaxufVV1NNKIkEmD+uXCVFb
WanT/TBK12FdshkIbiXmCKMd1y4y8wrQIpb+MqLUGFLC9aRErJMZWq0OabIjJODRqoMdlJ9y30Tw
wwwznrjI7T0TZ1tO7OveNkZXt30GzGGAZE+6Dlr4HoybCryUqiimW0zyVIaTQNKcyZcvpoR7xSP3
xo5pPikRw/1qfKPS5qF/Cn4V2XQaVBPYL2SGUQ3FJtjnpj/xAxGGlspuod6hksDpEuqSOzRcUEEP
OH5cMcAEAsRViU5wW3IIhqPjpfVzh/rCBaT9Yund3m7JXCRwzLXt4DMd4xeUJkAXqEsAZG1ulVHF
OK13Oq5a6z1I43uwfvEaQQwcONNqNnUChskX+l1gPqXMf+a8jNyt8HOs0aCdUv1sSq+mH4CoahnN
k1os9VN/6ude1SgZmzpn3OLDPgCh7eaEX9+GXX0Ef2/uzVkcGkMfD0dOyqVSJu4oTLq+fbcSrRMn
6bWiqtG+79tHa4R5BJZ7VaQGwZk4X7tgPHfIAJDqwvOzmnFb6djoUFkTilHsQ+naVgzsXgbXYosI
RsVsCyanSNp9FOhIjXWcO8Qy9SnxY95h4KfaJcANNtJz1isM1AnKPSpY1bMU6T9QzbuQs4Np7Tmj
P6QTdGTKVEe5Il9BtjdI8z+mVvv0Mg+fORKgkHytVaqdSceI3KnoQMN09gYjlWu0gN5yEtH3Papt
uUba6Jd7c+4VYm5bTyG6zywqK1cOcMn4oRyuU3U+A3HyU+v+uh2GOTEIAbucbKd6JKgVYoFT2j2D
8FjeSgMcSrWRd0OUajcpIWEoewcrIOQ0eMnG6lLrfnVpshEpSVBJV4lPdkSRYaApikvDBFqAfrzE
UF+0Zp6aIPEnQQOptEKDUI2bVWFYJXu/9RAYpYubYT94xW1kjttcaFutaxK3VYnLC8hIwb1CMHA2
rX3akm5kKI9jKX6ZE7yRQifgLzS9ZFPoKqwu8viYNjyXOf5ASAVuIgPIkuLeXFlYIh2I6jsbxgKJ
u9rKBhjH5z8oU/vQI1o4ZNF1K8/UUguvBHEhb1lqnkzyJFc6FBpiwFFZtELvjtThkR36eyhP9ZEM
yOliJ+nd0FofOtGcz7llP5XIIp1aTX6FkWRgiyC1hOHublDZv0g5r2JdeUwq86lG2UODVKwbUoYP
U6ZgnVdBuzd1T4IduqSZ3AM357FotPSubnodAH1KBD1ipyiUHrLZiFPLDcToMQW5ThU9E9OTEWBc
k4dkTg7aSoYesefk+IpB5q29oQ02BuOBaswL10KYtsqp3UHE6yT10qtQoMl1ApGO/hul+MokKGfV
k0q7hfwx7gwY97jNQMobbUpEHAMdXII9NA3Zcs0KMXDn32ALijeS2dOHSbjkxmi+hA4OyUSxP+H9
mRR/g5+/5XKGmxawMZlEdceQIzDjdU81FCF7dAB7uOvjgtCBBgr+2FB8TizigEscaW2jP6VMlyKf
Vn6OKg0ZMagxDwnb1AGQseQm3amhDjyRtthQ9SHwxrpzU1Jk8B1VVw3ZUUPC5IMzWUJCpE7u7yZI
E49p4ujBF+0TvBqT4Rgas+TOqrdpyFkzTcfdWEc3qWHmuDiGPQd1TnBPyEdpzKvMSz3I9CrMH5gM
8Ae7mwhzp+4h3gpMMHByhTpNtvUI0FvDAcceuBEhZ38/08WB5Nhg9kk9ypHKaZ6LVh8YEtERAd0R
K/AOVY6Rt360wttAax7BXGVgEohJBX0E6sPY82tUPkQVL1pJNmQTU7MmUiIHBFZtyQFtqo6ak05g
BfZjUEDdoe99IxTf2KIoy7Zkl80xijGWHrBRYhLiSigz+h6DhyMqBau5j68++EzYliuCjuxtEca/
w954p3+/nT/iPjLaV50qFyG9yUM19FTDxman4zuzUxJ3LI8Ivb59VkgZ7Ez7FNobX1dbNy4b/fhZ
QiY4eJ7PNzCtW4UpiKP6GAPm1CB8AHjKJn7SQu82zCsc36+DSwsz3NGHjrj6Fs17VrVcBtqHSWmf
cVApl5ytdwWl4SIP4dwRyE2qIFm9JtQ629iVehfh0yc9wyRFqplrEOQ+ARnc1EKV3bAcCidTCQgy
2yg5WqL5f23x76wJm/HfaYtVWSXX4H/WFl9+d2+//lFa/PWSv0mLBdJiFWmxIQDvGbKNcvdv0uKZ
B5rlVRP8139qClpiSzVsbSbPc2klEeCvWmJV5ynd4L+WpiiWLoz/i5ZY6NoPmCVCYhM8tgJ1Gjqp
8k/wwaDRhg5jkXoOKGpEXYXqpFJhyVGxdfygTVY0boA+pezAwVvbkuXdxIGONZc55aRUDx7p7Qzn
qG4YkrfNGgUuFIZ3Epk3DW3vVVMhDMoVSnGSGN5E0MF76et1i+CR8EByRWX6XJ000TQV2QZTzUOV
eiNxQJBAbEGYHgyVrbAOVewTYDcaDPZxf09VMWJeDOElyNOhhrWzq6LmTm0HXMO6BnbAF7Mcr9mI
Cj+n3HfmOiIwRW4kmTmMToBmO9SPjV/dcxw/VomcP6k25Z1suNiWVzN6RHSgdv2AfSdC56wRAmCC
KCNMOEHCRs2NU9XaY9SzCntTHD1FOyRym15LWMtM0kBcW0E2TLEvdUg/vJGgJjRxWrlEiz21JvJs
MR1tnVQuog5f8ry+DqGsTkUQuH1XCubz/YEM5Ahmh1+vB3m6ifsXHU4Jpzoy8Mqpr51+Ere2T+zS
8gq6AwhUDTKVFQs4p6m3pJQEXHfNOuK9B1Iaqgh3lBdf61MICSBP6zX0CaC8Ik1QS5YaG7v4bFvB
GRuLJ6k0oNzCbEP33NvY2i+DQtaKxD/yb1TjSPXcuzANMgjXhql81XPxWmfxlVZSjuASgY7C7j/N
un8Z9LTcMdlc+1FounZGMk8LwS4iqYiaC7l0YZbU+8nT4DLKnMuzKluZ8/RDz6nX9YrG6KO1V7nc
mABxqNehlyZk59C1DJ1gVM/XCJnz/cQZuZPEdVH18VkdK2LrK/uMi4wCpRmr68S3KbZ2Bw83Tpl+
zJslnyLpvvHcIoE5O+VpsWEMziFgjQifGbQTa4nt+roo5SPG8uZk3lkKgb9+naMnbT+BWGHjEfl7
Fmrxtp4l9UxzoOgyGz14hfzka/BLfKvX2DIeDlQYaEAwUE34mtN1nXpRa8yfqV9hdSrdfOrVp7iw
NiQX7QgtgGUqkMOYtnqM1IjQGk+bXLJC0QiE/oNtMF2wwbde4KIVrpfKFyUY6m1QKykKkKE7V/yA
KBDsbRAqzBOleCB6EqwaRb09TlLZ8erKIoe921mGwuHeJ3P8kB8ztsie8jCqT1bOxbpW71WSr1+g
6t4lfvYgy2S/5l2i7+xwwLM1HIeu948VFYv9GFTmpg89azWKfno0wpCYOEzjbxLRwaKve4a3QAoK
wenD8rqdkEADQMi+VPPo34PisbHC9AkQRH5OFSZcRc6IzsRruk28QL1YqXUKNCXdzWeqrFyl1Ex8
f5JeUASem059KWUL36e1K2k0nUzZO00WnmIsOOgMKAwea5lNMSpBDjGhIdFdYrCJeuJF0Qvv6Jfh
sKZYQAugpljrWY3qGKOhuZM0JFeeHdc7w4RBExZacqYy2jNgZxTnExDv6o3UrfW6ZjTc5VzOIa27
XpWZa6mjzCALXWyrDihblPbkeHveY4Mg/b5Nc+h+FrG8CubmOAWUlsvStvbr6ZqvS4AbG0QZRyfs
KDTlUXoKEt34ukmi6JzpII9NjQOOXx4kQO0IYBdXtjr8Rl2i38V+qM1NGKwGRNS32YCDCdttKRuv
o1RQQffTI2f/fAW6E7CgwKQhCB08LDfqfK8lXYZZyHx3ebzcy1QDbTFKuL89PyJaYXvxeHn+++HX
kss/zcpmTctTf9xdnhp0Y9wQy329rGJZZPn/jzW26G4PKpIp602xwuLQitnmNi3iqtl29XVXIr/6
ECw2rPnestBy8/2aGAdggnaJp0n9Ypb1/dTyzx+LLw+XJ+imaI7XIq0fzaSdiJT4+9su7/jHJ5CW
z7Us8PV2y1r+uPu17PLOX3ep7R056gls+/uH/3ri+/Gyjp/v9MfjHx98efehwlc3gH1a/VjP8tZ1
hdeVXO7Nz7f6+oLfX/3Hqn8uvjz9x7db3vpffrKvV/6x+uVzILim9/X9CYuio6NXJzkaMoktvax/
udGMktS4n1t+eWr553KvsPHDJjoOfTG8+FTPvl7wtdRAEy+mXpE2lPcMEJwAk+hvnsn8Eavc9zXm
GiEuyqG4SSWRH8wRpUhUzBq1IbPYXZb/fj/VVEqyNTzp8OP/y0N9fvGyhu9nv9ZSE8CGNfB7jV5Q
OlGh1oehjImdB6MpY/0MO6QtznJXKpEVfj0eQ6opAUmx7h//zLy428f509ciyxPL67yAnMxB7q+8
OLQ5D0hGefBTG8llNk5cAQJQcJZ9LGOMjSNy0MNyr9KQsKmtCsmTEHpXmalV0yW0PWT78/G+HKLF
cioolIvSKAoHG2Z7e+KqFfObMQrO9lZtr+q6+23WvzmhY+TOxtcE4z4qOhOt4DTfjLOkabkh2IyJ
/b94+L3c8jJ+DVAU0EEK02yh0BbHoa7NvVYQ9yMP71lgV5uqqlP06TBNV5rav3ipAa2Qq31o0Eoq
ZmXiIjNdpErLwxKTpkZXbke/QWWQgyC2xcplS8bBNqMaVEfbMnf1+xnA1h9wIjNKy6HZOWlKm1eb
+2tj27Fw0h3k+d7ysGgmsSWKYC8NmJqXG1qrNlI0Luo5+jAYE5WVHWn2gIKaf9JFf7Lc0Dp2lN4z
d4ukYRE3LDdtKH0WAtBgkRfIMG1PJfVjMK6rvg6PI/2K1YiQknx36nWJJ+2SAWEdmIi9ppGSC2NU
pyFoIMnvJoabjYrnu1Rw8pgmseU08SvaMbBUA0Quh6hSUsbQgqZVV76gKT5XDEy4nPFTRcMtfWAs
XvRAlLUaa3RvysajIGl4eySf+jiJAwU4cRDa0dR67OVog9wvRc2i1pqVO70BOVBV8y8966DQKUoQ
/K8zZi4HYM0KVyzpr/dsI2CslesUQVXS6OffgD27bHZ+WyYrxgGoxubtb8434NHEvkxurVnrJc9y
fUpDMZeuRIWzQ5f4WywWmyRsOIvo50sUNmUMDRjttbNYU5klgnrpgY6jtYf4NAR5+i1XWsRMy40P
KmJcqal26aVM4ATQqHsvalR9tHD9yspITRTC/qIh/N4Bl3s//jeib3KDgZq4NZ8NbRPHvORvagaD
ABo7DfPB/JX+eGyYQQiMh4jJDHw0XMR/1Lh96+Psgh5ZSpyou+xOy9dbdrh0EbgugsnlGctDJG7K
+28t1res6/t/TSxBb0T9/EPa9CUH+tZFYlTH0tPUpbscdcsutNz7vvnWVnI1YdQaaTvd5mKvzjd+
yfV2ufl+OCbyS+/7ySobcUeGvT6tFvHt111VI+2e3APQMbMYV6kkduhlr55vfjzMa20Dy9ZDYoXH
pp3dNt83MKkY7sz/8xUKwewWB6tXBzrevfK7kUe6d6rXHJabICA6ffD4vWj9eDsNBqRft58UnrT1
Iv5dNt23NPuHIBhmzqFWKrH3sBpvW/yidOzYjSYULmNvVpBacLsNBaToqKd/4Pi6qLcj17zlC2kc
0nou6NnKpBhkNdNAh7ISWbI0vDmyquGgYOyI0G90snJleabmKp1JrNiokTs6KpS2AjkhxCE6+WF0
3/cNZtW6SNai0qgRzwdEG1s+ftL5hA4Tf7d8n6+jQALBnHXUHSd8bbg8/GOLpQcuJ727WZLaqGm8
Qdl/v8hFlx9+ufe9M5gQbA7aXTaA0quo8bvDPEXSkrdBgFG2q0w/mvMNqRAznTJe6TlghGa5qpEw
fwDFBF2OWAeG1uA6g00XtI9tYUsbv0p8t0xUOmtdUKW0WfUTEK5hOwV9dGy0rN0CWbwpYxprMI4k
jnOSiDF843fEFelWZDuv8DDhNzJzBD2TEu8COQTuWe/VCBNRmyFFWEz9jcaJTaOviuJ9PnkQ4KXT
ouFSa88I0izDu6YJq1zZFsNmeR5gD/NVlWw/5qqt9KhiNM2U7pKkWrc2a/vainALWlV13xtblYnv
6mvt5MvOUzYPTvr8Pv1EvirI7hQuJVSC0oE0tRIQ8FzDyN20ljFqzdf5Gtgixs1cAoolTgVJOFAQ
5v8tz05RgN6gbkBucK6ZJv/B8xJvEzXkg9Ta+wT8+6DUcNKh99NvKA4DDcdDWHYPulTT2Ekzj5J7
AwQlnqhbzh8ss6J628bKiQbTVUVlYC1PJqPwT4wR+TEou2dRww2z+gZ+Sq9sOnoazoAhBPMHB/18
k0mSj5xJJruEY9GqcPbV8p3lleEOMEbeNIdkvlnuwTRvDp4tmoOhtVSZuyvTGiJi1gNA65xLqLom
9CCWBTh6kXO8mV3VbrDA0leUPbdrQmsnezXXl/m7BUVnruSBiMPSmE+6802X4pXrKLO4SctpZpye
4Jg9+lIzMeee5qxFweYx4kfUC4jLYg/+gxkSp9PAa1cLWjwNV4dl66TjbCzQQoXmqQT2fFEGMtmk
tzjrDv/QJS7/XHSHUj0eMfwH22URZT64lnvfN8tixremcXm8rCAOiVMrBD/gvPo/llvugjmI17AM
Ppdnv98R3N0+zEDSZ/oHocwwoxOyhXsIbfi8waDVenQHB2c625OIb8fKm3ZRfxtVWF1guUBXMudC
mgTMxlNrJBiDo4/2u9+nj1MBim+h57dDZzjF1EnsdiUqCqN48lsYuhbptGqC2Tdo6SRnsJrAHNLw
rYZjj1/9A5DaBEbAfiVmAgXGSGXJ60pzpdVt71BORbRK5vWhB1d0OynBh8BbYqnaa006Co3s3rsy
QcicPSGJVRaH45sJgHqib/agUAHbUWjCAd3p3SvhmMvzkE77tYHUDmNQ5d2Von0whml404Ia63fq
mZfSL+oLMcyYqKm+vAVKfkviF7bGJAcfS2N730wQcpYniQQQQxu/1XacbNrJKPaRb2YkPE6XZa1s
NXb3UNfOdpj3VzrVYWd5orGklyCi1dbDsDnoGm3sdCxaWleM7XOZDObBnl5KMZibLNNJ56rt6bEv
gv3yJUaCTVH5huqpqEtxzQyIg4Ix+7VlIK2oR3QSQM68G3J4xRGdzUiNja8yUVeYbCN+ToECb82h
EVuRtMEzfiV6VGyEdgwG5NGGcuzNxLrRY4tu1rJ1fJy7YROq150/ilOmwlpYVjlinekGnVZpFhG/
Pub2BsJN/5LCJFpeGZBEDbZHhaQP6u6u7YbX5f9yQkpv6nvDlQLl6jwZ8MW1+a1EAAIokcsH6oP5
vh4qVIyS4b/p/dcPrJXsTuB8jX3Xy+19GE+3ywr7guT5TrcayEOFcQHhGXz9gLqVPShyUDM1jBNA
tS1YUT2iYzhvErk+wsXoXyea8puYGMydQtoPTZ3ktKyVnGGxWnYxhDne1bLbLS/USvS1eq4AkB/D
YwAh010+fiYYYipm/hjmiH1TeUAAVWj7wMztm8inzGqPavaRtRok/0B5GqwJr7Ai+QcfBceNP0ho
wuclWj/b64YUPSMRjjbAa8tDwUnppoayzzGY5h/hoEEtD0dAX5m9DtRywjsnUbEj2t0mG/RrPenY
ootKghdGXGRxQHw+CBS61yPu5a/16CF9xV7qALJSDZNMFGkDOevXVeUTTje/k5/mLq4l74Uo92Id
F2l/ZHIgrigW43SfP20F/wCFQfPqjwo/t6dwsbfS8kr2guprHQbNM1KurdepNG13KER0ynKq0Ukw
dV9LtPRlu2mq36xaV8H6aM0JDYd80Wc98fIuA+cAO7Lekpww9GyQ1FONDuBi1jS7lw9qdzuDZvhp
WUAugKOZJMKcm8a0z1wmSGuZvw69yyIazfeuNZBYGWZ9hi86sQuKiEJ+nXwkf/1AOb3qQetV4sf7
/JzwXiQ99eKdEufX56FwuWolKbh4UuWdYCG0bqlqyXsqHZd3ElOhAgjLm0vRVfKp9RBbexMAjU57
WhZAZD2uKrnULo0Yi5OG+9xt/Ea+5C0/D8qzFQX86heNHcqRfSPfIl4puL5NNf3trLudLNCenTDK
XwReI7VptbdShdOehKyjZP88ZnzGdUcL/1Fq/NuvtdnBXUHI3qMnJdKanlZ8NIWkXdiZUPMGUEwt
fqxl0VhtRidtw/JWz7Vul8ce3o08129zg7bGskiWE+ZBgfaNDn3kFnFZXRSh9cdYr5Gjd0X5JCcl
zHO+BkfPfStXzSPllXjTcEgcyskKrvrc1hj9ZPW7CgJGmxdVmdg6RmNIN2IclR0DKGk7GWp0Z/pU
p1GZVr9wc9Lg7qTXSNIy13cTlFuXwBy0Y+NbwzpMOby0Sbssm8dQLLRsVfioEVC3QdgrDkqYVVdD
LckrRSvm0dHTsuTUesj5OiFuBg8+VT8izmy66ji0ZXuHZSL/2t6jDz5Hs8dXKSpwWSITOPeyH5yG
Fr1Z65nB89TG5+W72IX9TCaW+mAGUreZMrA+MViPKwEeBPElO5zozssGKpnNYeWdqpsOheA+DLpx
28S+fhd2kD+WRTzD31g0rV49oJaupdj92VSk/ORpIlvrYd08w/M8LotSrXsLg4zrZNrnR8Qr6VZI
Aw61zLZuDOh04GVU7aNNq7ViV9JL3KrkjzR5fUIiEFz0KCYvLk2a99S6GdtU/xgksKCdbUpXKiLb
Q1FqiAjyrn1CQHFe1hU08qcU+dE9rQY0jEM7AOfh0m36RP/wqfWPLrTxg3ri2danjkyeYDhGU+Zf
pXWON2X+PMvN8rD1beliyexMYj41LS+bX78sofqHpe37//Stf98ht6FV/W8d8v4/dm8pKo2wIov6
q+2+//Vf/wloa37lXxvlpvwXQwhLkK5oKLTc/9okN5W/gAwhKFJXSFmjUARk6289c/0vKs1s3Qaz
Jeibq989c9rpho3olha3KSBmyer/pWeu/4jE1kjlZE1zOjFNeEs25ji/PyPe0HP6JWe13ayFjEPj
DHFnbaEBfyhPyY7M84nERfPgKWs8Vu1986Z9+PfNIzApfBGIT7xxQwiAKT01xbH1tgKBdrYtbLRA
xJbvQACnaPGxkz3ERApl+8K7BSznKpvsjb48U0NmFClZHQ/iV3m0XXNvu3r0b4JpxZxF+kdW6dd3
RDNm67pq8udHGCd5rlhaU2vCn2s+tkLcBi3QLUu9jnoO8qr9lCQuFkUcvuihuP1jh7j+epf/yGiF
52HW1Kgd5t/9n95d45eiNiabMq6df9zCDN+HktHFtLMeCJqVP/Pb6goOj/zabNLPwHPmqeWneafd
5ijlj5TS4jtpY53tO4swsas5V+FGVGdxorzzll6mfXxDMlF94WTf37TFql6Hl/ENZjmuIOgHoB0j
F4zDR/4YnNRreVtYvyF0wYtkmBz/jhniX2svADySzcQLzk2KotyhDue0r+VD+tCh1iOMcEZarRmO
qJOD14BaKTRMZJ71CTjiRv41OJ26o4FtlWS6utQECM++K6FUrsSx3loH1U1f8wek1MFHdM932QxP
2SfkQTKnN+EZGia6UDj4b76160/tVYRubhP9Hnep27rTuEZTGxfOp3IsQe/bUGukPfP8+h1VaGs6
kpu+12h2yUPaV6+d5abKunpAqUAzS1HWCkLV+7mI/ODV2yS6Ga8nc0VolrGqrPv8Jv5NtxolvHTO
7/XtdAv/JntK+3s43DlMUSRNp/E5ezM2fbzyQkf/jOCAnkmP6wR8mXUWrXx/11mbHsFd5AImVU0n
1misPndgeBmvCzBFdCLkG03eYDAxb6pXImze82vvqskvyh0IUwvbVg4GF1XCyr4Fgn3BhXfxDwB+
/WvjiNpvpM5Nq3pVvCWH0kKV5wQ3uat+Rmt/o7QbXCTA2/p34mZiNCixE8HeXHnPCs3o/Dq8b4Kz
ddSw6TE1MFaMO9fZcdpqm2ANCA8EA/A1/UX88s6AF4zz9AzLwXbTK8QQr8FZOas+m5ZYVilboRVM
ga1PTrQ1T4NwYIeOR+sJ4Cx5VGPuJr+rG8SmwwV0rnYlvyi0jW/9vQm0HOFYuMqVVS9W9n3HlkAm
TGSOeSobR9lFb+2+WqVXyq0oHOvBfzcubX1sJCd88h6smyl02K9R2Dcuwmh1b1zSK9JYGkS0J/Om
1ta4vYpd9t5vsmIV7cpd8kx+VORwDSRU4mxf24/0bXIKYMVqWJP0y6HhJL+7C66q9qhE91G+Kq+4
5F/VHAmzMtLBzAByvH+m7mXeaDgAO0cBZ+Um6+aN8AI3wRS6tsHeU/Nc5Rv7hoju1gFOX6yM1CEF
GeQHs8IPOvLzFzQ22drck1oLb4hQR0F1/jyS7rLTTAcY9IVk23YfnMGvgtQLHtSGyDsEHWukQmQh
dQhMmEL/Sh6CNSPLFzw2yVZxxt1wTbnO2I6AD/fRQ/M6urtxFzxo8kpCJ4fx4sqExNQ4+r33Vn9K
1HixFJy7bj8+UdZaa7Zj3wDkHQYHsnS1J5Zp2A7+iiqXdaW2D/ZNd25eSFWB+v4y3spPspu6AcKk
W3FFRvv/fnLk2vePp0ZLKDp2OVPgflGF/iMrFlIpal1DKXc19KjMnrZYjJ6ssP438bA/Imk1a34b
3VZMW+ZKpxg/sqoZIY+t7Ilyp4v+fn4Lexz2oz/8nuowxebQwJErub7/fSDwL877Cu/wz9+OXGxq
8eTSztnoXMP/vLSqfqkZg13XyEJmAmTorfUhi3ak3zFON1TpVei1k9jJxiseI9/WXGG95WqfuR6S
6c6UCKwsxv9m7zySI1fX7ToX9XED3igkNWAS6Q19soMgiyS89xi9FnjPe9fohTQBdfKwDoustPg/
s/faT2WAsGQxZT5qGT7SXsOmECviMe2ny8RmC3dJ024kZcauJMaqZ06ySd8sVZsFqBlBF+25A92+
yUjrAwB3QC6TXIpFqSFmz4ztEmOf6hsIvO2LXPUaVokYVb6IRCkrSuZc5vLQ5UhqeZcbQjhvZWWA
aVc+d5rRP4ZaK5+srDjUSYWyNzUEojnDioy89jgZBNDMIadYIFZ3ayh3IbmWYW4A86eJHx3yazNI
2UINXs8m9xXRVrcX81TyFXHZGajHNzqObltFLy7oQe+MLP0Ze4PMxbtCnTFcCVFB8mxxWVitFYXF
KAPhDqITHG8IbF/lqiHlyFoqF5rAT9+QISWPqPfiUnxM9UA9xUPNyH/RkWYNqJRLTSDXVdxqdXPT
szh1RMLtphi5MynQa463+SM/obzhmlrQZPCWI+cz60r3N+ZbFhaU83VuspwuNoIM8EZJROPUtcaJ
yDRM5+LIwWeol7lRZiyd6udoTSqKJ5gdco4Sw8i2wyALGDu0dpe2kjeNyVUphT+WvN4zbXnSYExy
f+3SzL+aUg22WqVzni3yJRm6UwRs1OlKHVdyrL/0MfZSFXfyCF6VHpgKYc16ZOuBUlHXH7UlfBSr
xkmIERBxFpBscZWmr3rSHpZKUHytFV/VsXippuwjugCCz712ah+mqHhMgvCJgJGvxJywpPEGXojn
QGf0un6tjh5CPBMPBMGRWq644bTa80RCeoOUqRhHQgFnVKNtpcOUXRRQUEeTREHTR6Naac+xvJwE
0g4d1eKVNuV9mZSCL2SqsG3ALiYD5kslFcE19uMLUYGOaJI9MVWhuRGmb2xB6KGyp6mSvwJj3o9z
gY6TyFnG976Q9rOtg0njoNCvyFVDcrSAMp4HXoE5CKki8MAtJ6YOblWFmDEfK7VaQxi5H6lbscME
2+6jN4Cus11fNjEQoEx/W1m4MbCXKZHmjiilmiVzOrPeqledNX6uMbVYV9UlXsy0BhhAZq+Eunwy
gKftemAXOZlLgfSuDQSzNaKdUnsV2neC/3R6XAYNPtXwbLbjEYU6EDlxoyJgXIWF7TLbLVXaMMX6
ITca/aAg+iDGMr8QHZjgDQwM2QNhwbnR9MoxENYAj9A4LwyTSsB7WqcGpPeC0J4Lqd7hJpu3Sd6v
qWIqzi3muAxLmgfCQgMfVUDoTuT3OaXGGhxll7SvuPjZlWK2rjnIIWhUMIo9Iv80mAIMVYTASmKM
DCLeGC17798bIe57Xn2ri/y6M69Bh/iBNX7rJhJyBiIMiXiIRDSD6pjuDZYZkZUefv/P781SvTEH
gggU57hJ17+o/edfGOQ/fCaSw6IVmmOEwOLzmp1TCJ/JjrqMCyixIQEcFvm7DgF9y/IQe1coqfB8
LstDS5yj4VAEVFvTbU8lmCU79tmWUDQGd/l52cr3pPJatzllp+kkfWSp3R5A5uqWa8GOtLl6p/f5
kU9/fWRZNf00vuQN1AhHFH93u7yRpSneGWeql+ijPaqbCdCSHZzLz/xAxS7a+HzlN14i/c08tI/R
VsWNimqQK/3FqNjoodvF0A0okCfLEdlKqmQ1OcZZvLJ+Ad8ZkiSG0IP5F1Fn2KaMnXRDWEMatmo3
dwkUMjl8XBUwt1MiOnpia5/m1fwyd/V3PNwj/AqJqyIeIQzvNvyQI6W9jGQ/sJK2BYthM3WPk3Zu
drZ846UkntUOr6Y9vRi+4YuX2Dcax+AYKyg1lJ/sfUn8wjE/l/dksQ2/Jq1cXmn5M6cThx5zvUO3
RYGBVHR19uzLcJ8NXEItx0zOBi41zUeWC1c4lDfzuCVZi+BIefSU9iCpO0L5Zj5s3cEKHPEElZCr
KWJQNrltbVe1B1RitZeptuCN+lWTcO646a3m6nTIvdGLzU0k2Aw+9ZATxUGsO9Vuy3NYeeFr1vmV
q1GenomeW40bO9DSzZtc+QpO+9EpyRBlWak5AmiziwygcMfNic1QiUI8sDVzYxKl6JL3Qu3Lx4uh
FXYYZSvzfOhMxAifcBKAHUQlCnbHIsGLbyXPFvXlN6o8pTk0n/CReXlqaKIe2w+swdnF0vcpi8Rw
qxcP47CbrLtw5iJmnTVtr9+x2g5b3haEefEUr/jj8NE4q18DiNHUoylDMtms7mU2elSN5hPATHYj
ydmMD/oXYM3b8hJc6KCINYBsUTx0T1g5+bfDd4rft+JY7YYvurICJdW3sonP+in/6EtHJAr0dXyO
Jwe8mXXmY8N8sNyaI5FMTvlMtsRjRLPV2eadT4DymdOuJe5AGCuAuo6G06mfV8Kuq53TZ41idXEh
5eqJZ1UedqDXwUDUu624/3vur9ifEJTzmaSIgjzX2YZoP+GxBcBg1H5N3JU9hzseJr96GK6l9AZN
AiawaR5DzY1TLyFugr9LK3lOG0c7SiR2HYK9SQ9K/HPJK7Xhd9SpywsExTl46dOXcPFz3SECMusP
wqdaePFDKDHIw5/m15RiZ+uymsAY6E+naTccySMiZ4F3LjJLwUZkdOgRC+wZc56S0KW2yb5mUh7e
ROuYHQOo5IatB5CobREi0yfb7oB+zo4GZHy28cb7akazF+MTdRpk11usNZ/9Z+KpW8jF7THaFhM0
RTd9y/xOdygHaMEgXb9gm0ovnR/A+h0xXdstaRugEWSbCGI2wOzeQ90bj0SMDGRmnQB48mY3mQx4
2Xsj0Lo4k+ZEN3ryYp+mT4NPnUcaouX0r6RWK5NvOsqudaQ3aSP7+nPmM8u5Y7KgotJ22SneKM8F
kwXPOB4Q6S2PY+5N1xrv1TW70dHcu02ywnrUEzHbmIAqF2m78YXsJ9zmZ4jDb8Mb4t53HsONXtcs
ttF+8IfFDskEOWa5u3jWDuPzdAklh+QtEpThXojn4AFvfUcag00TOLo05t1DexHu9UF7BCncvZng
rO33aNceYBN4FAq3YPIsZA9ctYdHIvhMf+Giv7M21qfs5S+coN21wId1nDblOTw3f9CzzQb9VUqw
7EVAmUfB9Vx99q524gqrPinn+Dk9IKaT96GyJ7A3mG15tmdMqumx6naVeNVv6sl4LF9ytC0kPRVu
EboB7zpty3oD/yAjlWYnvRntfrnQ1J05YRiG0CXGn9CRO9nGugEFoDVcg3w51clztwr2PO+5iw/z
wMazYsv8JimeQmL9xTxrndMg5RL8IdhGwnaSNrxOQYQzAp7+TZyOJcKbxKFNxZgYEFR3YrAyltQK
R/pK6autPykqLBT+3VG9RU+CrZi2tDFvsm89shhCwIM7E541BHEygmMIV3azQ0COs3M6xhB8PNM6
1+cm4kA6sxOX+FT+DDhUdrztwtflT37+vcypXrjP35mvIO6S3vNwS1VkefM190H93sJ4r0if2OsT
8xaOp/gdZ+aYHRakM+ATuoPJ0jjTT1z8ezj56SEYn3pWkKHwYw+ETBlemVy5/ljI0Yn2TPcIhz3W
6K+C5dITjKfszgxCeZMujEAGxZYu2W7Z1DcWygnl3C1851ziYqAoH9aw6U/DpXwgQ1P7023Ius1f
oZObLI9Z0PEEYF7nKOP6iJWUc1jHrf48Vc+hSR3upJpvraZAWDgbiavdPXnvDCe9EEow36a3IICW
zzzMIQKOd2yCjhgYgrcQlfQeklsA9Iew6c/6uXwvg6P6UsUPydWs8ONstW1yX+tORDEfExANdD6x
20BZ2CdQJLcLB8WrtMXb5/dEuNkRI5Gt6Hc7GtT+RPJ01Pi1vOm/Tcj9+CM1F3eKiPn0bj6Kyzl4
LLaGF9z7b8zsFVXAE2l4q5SvQbpjh2fRy5+hqAbX8qY64UNFPJCTfoCeqn+UTf9eMeH4mff5h6zc
cqw4tHUIHk7DYcT7TRn+yJkX3yChXAfR1+Jdt4+9+V1lkfjMVR2vccFvZTp2Bt/xiHpldVduzRfM
4ihYrQsjpQ9lI37zB0nzxxB7M15mVtHE69hJDZ3GCZ5gnhUH7QGDq0Z0d3bLv5WFItbLvzVYJ+lt
sQ6ptGEVWGwU44zIYbgO+i7gWJzFd1ZYNAufwyLSnogwlt4W1qbojWwSrMt2U/LRi2ltR5Ur3Sg7
KRCLjBKojhtadc8A0d8mAYM1SbbVE9vo7A2FWHBqlJ+2+dNgJ7rymAAxAAYJduE3NUxxaSgSblDk
g9AhPhApduc15NClTnVPempcW/1GH4+iTUvpPmyM1cCQydJ6Go7Dl/FnfCfODyjU8ll/0zdarUsE
Y/DTkhzAQYNH3MQdZmuv4USmPKeQI/nGfjnNbn7M/Zzq0h2Jzj2TzHdv0BypPoIraXArCIk2EYTe
Itpos9UvwunJrvAboAMH9VRvGflxeam98Jzdi13iI8dqP/vKA7kVPdWHssXBb3NSXEy/PpvmQfSn
7+HbPPOuFEInf1pO0an4Yz2Fl+6ERkv9JDj7hTTA1UZk1y/TvJmLH2m5zppdZA6dF4HXBZzGZjP9
MUyfSC4ETas+ACtPDtOLIErFGcxQZr+h8hSr0yweploL9ywnnUgzxMMYZtIBABfflcTuNOTEzIpg
PDzkjK0NxxIByXrz+/d+v/r9MWMMuZCnactFuZcO1hTjevr9Ni5Zkn7maxZ22zFPolsrSgAeJsVd
JTtxxHWmq1vVJb5P9gyZ56tSSD3MK7IxEzSDdmQ6hpZcQITxwc6x/+ZgOl3EI7fYig66ZnLfLLRL
gpqLG6Sm2nYxRMsOCjBWHcR2Wx5ggvTkLy+IpTexTFhVKBgdfmfRa2EQQWEQGUdZGg85iEKvS7q7
lOqRV/ft+CitOaR5kW1qsoNs0aLg7thruXUAZjiTm8eWNbZbBthZIpWDS6ig+8DMypoQWRP5mDB5
Gm8kBdCdZGJXlXiKCNTdaDUsACEhVRQvOs4uJWg2tYbcty44CktQAg811RHhy9AvEtNuJuQX2QSb
DEDLQe0516t0YZRijododSeuSUuDCHIrapW7ri4DhvRqn/QgAYuZWaYqJA8VwH+zMlBech0l+GrA
aiwtWUf9SIU8lsEti4N3UEftviO2ayhRxuoJ17920TZZusEiD8XUKHdpeKC9vnaViCCVrbo7y3nq
zTE8CmumqCCpYxeO1nOUk6CR4MOIBnPfGuExqKY3ckRl1DoCa7JOvwbJR9Y3OI8s6VutiNXTBtb1
w5wkvhjEnL+Cn/RqdldNmhW8EZazmBX0gmVNNA+mhyW85Wii3kj5aAWWxpPY3XFkM2DGpJgET7X2
g6utwc+dvQxRxrlapxNTNeunLoyDhKLIBkPH7KTgPoAV88AMeaNsCrS+EA1wiKGtYGBci9HPEmgM
kuiGTCAQ0ThE24BpXt0vzzWO9y1kaJh5AnkeoT6yYwjH13n9x2SZ7hRNu2wFOTNofGzNYnl61G2I
+0Wfmshw3SJ5K1YMqAmK8ZdUxVtPbAielkO/vI618DoU0VnnDB0shXkjlKkOWPHffzZPtB/R3KUS
MaLVSP/ORC02YCUQA3Yhg5Ug0Fl86kT1rZjSbV97eu+sIgkRFhPFtUWcyxiR2RByD1b2Vvtaaogl
cxriqqBEVcruuahhlRcqtHhjtD6byZXi4FPVKY3joYeJQsFc5ewQgPNY6t3KpDfwRS0tKCssVNxO
Os5HtAGbsKJlkCOWKEkdQyLMCOFt8nD3EGmslcg4WLEqNTiO+JmkQegGlXazZuNFSJCTDEZDPS3e
02r8TCZOGhN0/mwxDsq7nRZ3+0ZGp2clg2arZK7rxJskCpeUTKRbjjAiuUg6vS5XZq+e5W5rxrVu
W0Ws7weJA8AIn3pih3xD8Qf60qQbIBcKIpCjftO20IOE+Iks+Q8NcQXDJ5gRZtft5ExJgZtUnIsy
YULKwNxCCJVi19bM9GJ2iFwiPWVeE6MDcmAUNm5hX11Mq7jFY/Ms1fM6JZshj7USDsfuwRpbsIfi
+ExsKPZhWaeTMVbfdMv7MOggRJZsk0Uj3FbwfEJd2IDnvSk8tbw75YJYEUparVFbIFH9a1Jm1CMZ
2xiu4fnRql8Ukibo+5O70VkssMijPKsABZPQfBrG5LjorYsZmhBV3BMlPB97GiIylgVhdpN0li8V
m0BBxJOpE+SJuVVxUmsJbTWdgBrgFZcy66PO6FzLKH+ekHrEA6+VYimNPU84xNS0PleMGbou+I6w
ZipoRmCK/gYUJKRHJomHkpRVujrt2wF7n/weTRSyVXcX9QMBOmc2G9vKqHkDdO23NbG3J3VcbGsK
/OJUzsqqXg5PzkNparu8rgmBNM9T1fjDqLNr68RxlzfNVwXcbhY/wjDnOC16wcbcgTuDoHP6m+ye
Cps2Zf/baNEpK0HdsE2g4KHFme8fOkFUpHBR2LdR7aCVpzoT5GPXMxVphLVXNceH2CwoPJL4JjYr
81MDDVKz+J3K3llK6zFsknxDUBUHa1pt23bZdTre5qQRD2UDvzARs4dp6O6w5mu7zsk0CeWQZpma
iOSMWykIH9MASDJSLuFQoNrCwj1ZIa9G39qov0mHhkgiGNMmayPdUTEY2DoonG2QYovBT83qDGs6
YlXDLa38uZxG/lfFWK0Zh0MWhc+iMbktFu60xftajxmRyuPI8HeQ/Zarma2b6SqHUs7SAlgGb7+P
i5qc5GyvkZX6sWjxQcLauwPLd8tNatCsq57HKaOJ1rvHCeSUE4zGred96swqF3jZ8hW1TV2zz+ib
2LaG6gq9IYqwDSroi4obxNVWUQQ/rhj0KZklObFU7CDHHAYzfhR4/C8E45Jslr5hPok4iaE0NRxk
UoFTsLBGcacO4gFHGBA5JWeCnCBjThs13kQVjT3yQRrMAN16LPTlLsFV1S+wo0Ss75ugGIZLiuts
SHBA6SPAhVAmBGsZJcADoBZWWA8CcFpDff5QU4tYIeBcTlmlu0Uk8KQ0d2rS9Z4pSIKNCBoVdgkW
eJncEcEG1FQAm4uMelLk9deDZaNE9GVQjXSi64XrrHY5kaLEYDUmwEqsx5uavCUfB8nPWA+McTPM
6E+DIGqeqRMcMSe0Dm1/auUI9dYQeQsQ4dnsHtvcZK7ZNTti3LaZQWy60Wi3MefIrZZ+h974nPIU
OXFgHCt8kW4Vctiwtsqy+LGeWz4xrfYqT5XmiGl+TwPxeWyi2dd0jVWd9WqIsPvkYdpoyghgwWpJ
MQj1NxUXl9MmgqtJSsqapjBsHIbQCbNxU0ryG1YSJNE6MwFznVlrcvawCMIhqpZH0r7IuWInpULv
4mOcq+MTkd5oPU3piziS5qRiTmCMDyqLHM7NEHQPYbsrM+NTl2PRbQsdw+T8k5RhtDF1AuUCnqFS
Vb1+Yr4mCVRssRrJDrB/p574VBv1H6OuOdl03hJRG+RuN7W6m26kPK0decBpWsjScyD24RGSAY0/
+ogy6AfypuLHNAdjx4oGja+JKIhcXqahiCBWLC4Ka9LAmVQy1wg744TSGA2GVJ0McQKwbMGAbkun
m5fFj4vhMigbwcTeL0e94i9Noe7bfFT3v1/92x+nrMTJV9K41ulnzG7Ik5Ra249m9M83v//PbGZi
Z8Xw/TfX8/emHvgEcMGSvLyiagsk+S72+HVavfgDdLKFA2eBoxMFMGx12O21aGDCF+G2DWEFECul
FO40CB6WjtDLCPxowqrbD2FY7lSmTtrqxUzr7K+bfq5uQo49nkwJfd8mc1PYslYae3k1bv7eFBCc
9t3dQvm+hz7y102MwADIZL1LWnJLsvUml4kt0eq++w3u6dbgntCKWCoQZX4Vg1GGNKSlx6xOVf93
6f3/hYL/L6GgKiuICv5TH+B+dB9/qQHPH/n3//xvlygu/0Uf+Pcf+EsfaIp/0yR2ZOKqoJesX7Xf
XxpBU/2bKRH6oVq0b2j9JNRj/6ERlP5mGUgHLSI1df6zSvv+g6tj/k2xDJF8Q8L+pF9l4f/6H3+m
/x5+l39JF9p/+/O/SNj+XSNoWJZkom8wJAUlxf+R0BmMQjhEkF93BdYgpA4z8IiJikprcQqH2qdC
lG1ifpqD9FBZ9B2ZpeLEbc232mJwoqnq4HRjCLtSHXYkw9kV8X6upSQL4SbDNStzjQ5lCvalgQ6x
QFOmWc2tkrAPU16typmcNj1g+Qql2AvjyNotybnsZJCTGee4RhWcipFnFCZ4xaei9LN5AXMGVGtl
gO3DCX3/P716/5W64794SmSR55xnhXBVfX1Z/lnbYfUmQUAjDkUYH9YW8q3CLAp+ahXDzxMErr1M
13FNBt60KGfkz1t5Sd8FSdeY+jMkmnmkXcXYprcKHk14tCoMdG1i2XJa6htzEJigWfrbbOCc+b/f
dyLbV13NvwgiFUUzJVXXdPbbuqr8m+gziGTAj2jXdyR7v+V1gM5MyW/5pIt0DxZJxIt0KcbXIjYI
w6yo1mujHndqY76WiTDSpYSKPYWZvgoxOBtK2dMBxfXowfUpkezE0Fy5Jf08rz+HqjJcRea0LM2Q
NUYEPlTLDgr1t50TRizJy40JCSMTofnONarxKugOdRYj7yqnAwCXV+hvp3RUV1Cc+SYP4bMBis8p
Y2knghiyGchJXKcPunkNI0yJbdX3ZISmzzCOBxxbwiDvcoFjJjYZtgowT1WaQ8Wa3DRGhrmon5iS
atLmhz8zRtDaZITOz+H5vlCaNF6LyIZOjnOvsL7IDWTwxtLPpFXYwa9nzAO/JVP113qkf5ZaIuzL
lNJdeKlqljCoOf50ZIwgh+u0S5T1W8JZZ0ccqI66IOKo68Uj00GUZhE4TI1sIqq/pwKmodPANnU6
fgmb99qJe/VGlfAnpO+y5ZElTMKoy4L+nc5P00AlnE7qhxntJCYldlB311hDBChWWPBweNhp3h5S
tClhltyXRfesAEtZ2agsStUVyZK3J3DFjEwjhaXaIvuQzz+WdDYdXSOhAfcaVVPzVmmspcoxrpwa
hKVXl2zKVdPtGmK5YGE4eYcwWEuQL8aZqVzkoK8didl/IB1DTKe3FKI0XRdwdhkulsn0gvFnNkz7
3Og+A8abWrQsdrcgVoyLD0HPJ37laLiBOABvKpdbaKInnsmgz4fnZpjBztdIVGb1venaTyOrvUTt
3zBHmjizi6+WlkOOmsqW4vjSpASzx/3wqtfVfWFtC0sfPurMxBCyYWiytlGDQ7WIzAsYERiEV06l
fKrFBblDIvswbAvqYyb4lRSiLJQQnqzzQixVs13DDRCjerNEDOW74TIPvR/J3ZGcUOICEsecxl2b
Nn8M+aZYw76ny2glYPzYBj+Iu2XG1u9TJfEW9iKlyRSiRNcxgT0VaRKZcAXvEa2YKwCv1TBq2mUJ
LF1UX83UeFoZxKqwHJMqEr1oSpDsJaG4LVTd6fP5MsTlQ6K3H6Xc3qNs8EkY3Gh8kuwi6t87c6tg
qrZLQx9xP29baaW2WoFkAwtDXBVwYdWflhI/p5F9tqb5E8zGe5PNe2YgH4RJVY6MO9g12Jq3k3WN
B+0t4fWUkuiSBvEhrRMfbtrzBOyDhPWroWl/ApI/EJB+qPPY+IaUohUIHkhqOCVroU1/wXZTe8hU
Bpoq415JthD10oiQtTH4eSh9F3zybDNiqDuoGRk+80YXCXtLdARZmhgz6lyIX1CmwI5bcV2OlQ8G
sURSSmD0Av6Dqwaj5SpTLgQFuCUNL7/5NhvmNZ7SG1DpM7Ml+mo0pZUJ5ofcIs/ISHa34LqP7XmO
aRn1sIQTXcq7Nuh3SROh5gs+ZS0/CkX0aM3MMvV5eq5Ib3UZlzV2MIqsD9Z/N+0WVH5A5eBshAtj
v9QAI6be5hZdRMNHqcnjHQ5lD/2YJ6HbWtTwPtQlhPlh+s5Aktt1wLZFQCbTwRmqpNv6jcQy3lKK
T2SHn3IXPIR65mKCZqsYoJcyzXe4mMfQPATpDgd2iOpveFt2swjlspYs3mSBX2awm2MLxwkzX3sU
WPeIle6XwCKx/jLPjyOt3vR69BSMmrRloLmD7KeiZNYBo0jhBofTRbSaXdFJrxA01aTJ3NQwzrpR
voZWQ56t9rbSdG1zUWtX/xCRCbqQqo50loiKLbgDPcLoJELYV7QslnoWEn1nPIH2WcVIkTPOCzRh
9P6OwfGGWz5GZaS8KHG0JWqWfXchw75TlUtWNUQUT1fdQL0TFsaLhCs1SVs2ywaSg175UtrCLruC
eFm+aIKYQOx8IF2Db81W/YCw6YgliDPQRJ8QKe8yg7mlygo3oUOKLPYMgopVacrhC84LgckpXYy+
DD+T0t90TGNTmH/q4iTuJ8KYt7GuQwRnsh3GU7MplaHayLN2CTtVZ1Cc06D1TyCyR5anM9cXzp4Z
cbSWSn/yGmWLEpSuQePEdl4jvaBFvhXIH5UQvGIiPilBzxGllAUmLpHRgb5aXU+5EdPcox60h2YW
nH5GlGPNKsLv1Ef/+ZhoZO6axhs9sEUTbUXuOyE65FAsXq9ryodGIZJ00aYRZJy0KkHlVUzsdNqg
KDERvy2sqOqK4fVi8gBFBZm9tY4jRkgCcddcVcZikYisHtc1vuVK6S4R8QSOmVvVCWy5eCCL+Gsh
er2e2OjzGCZ7fcMLbYuIiM1rL2Jm06yMxVP5jTUfHbREtu6stPiCE5/81l0Xsl6CfhR4pvbUQUY/
DsHOWNGyTW5cRXXkxVbJB4zRDdXy7BM3+hw1LdHWQthzcakdGIZPI/uwNDT3cjecJ9Z5UQVxAa5M
gAre5LoVLB1BzPria7wlTqDVk9MY9K+LyaK8LHPdZuY1duojgeeu0aXdfX3quiBhZsjrAaT6Dcv1
F254fIOR+DYao60JpM2gHn5lkvaYGwxa+k4iV4VtfyNXqAnB66vZF/wJ+OFU26RsExlloa7IhOvY
D+8qB6KzrHnzQfFMvz85A1Hndl2XL/AsXCzdZ+jOu37WHwR5vCRVs5AJ/UT5uRf6iQlurNmaikI8
WKwd2QQtPwXtXHv+fXQcj44K3y/P5gyRUX1QdHUjpzhTEv2bTFne85PxUhnxbeAR6mpLNq66NYOz
PtcXwWq44+pILDqAODyYXWPGbOGs7NoPn8uQg2NM+9ZvWt8SdcXTKxjRWjvuunw2dhAe2c+N+U1Z
kWRc6iX89HXBxKyb7xhl+30/SttJUCdHyaCAyNqMumeMDRCd8X4qGTWrqE+3olkH+EOrDYrAZmMu
sUeSRHcorfFK1qIMRosI+7qQW7eSlb3UwJtpCPrR+qE6pmr2JIFm3CQyHQxcvz9ml7DvyyeWssvo
L3H+DMyLWkGI2YGo5hOhUzpqYoaYXQ84OhUfJURzBYKHQEv8vgz5+Evjjrqkh4JtfcdhE3jFAtPT
THji03GMj7O8yPCCV8lAxawtD5ozQ3eR5ISJgzCMb3WeEsJgga2uCmDBQ046EaZhG+rkFEKIF5h7
tUGjuJXJ4nCSpcUTka3lGeO+2hAOmaphNQBSyshTXXFK+cnI68eIKSjM5axzhyg69Jks+BDGEWbX
bLL0RS8dkIXZVl5Jdb9gMgCRNDK6RAW1cjaG9UZcv/uPP/5+Jc36odEBc/5+c4QFTsJOATLnHz+g
XLNmmaiOIG/841f8fjWLy7AxBuFa92pFAKRogS5BiyYrfhQu+k7oDbisQxyRprqGcQlySNDi+qb5
vfm9u7+/6PeP1SRfiyQZNn9PuB3WkODfL1MxoMcIKiZoJohPEq2KSEGJpY3sqBNZ2FWyxKCcibZi
IC+LmcficbE4mbQs4p/KHg3WO30yB0+qVrkQCP5KEP796vef+P3qH9/IVuyMqZIG2pIqwB42rfPt
rLdMqnP2wlM9HuM2xEBijF4NMAZnNsNdC2TLIbB69BGRuZwTa+2cFA1BotCyw1GXA2+d6NIIUnQB
Fo92AbI714O28LKqlphNofOLSJ9AWQ4IvgpZ0xgBiqyJw2EKOhlDKgu9JoFQTiVDVZfVSGfHWXNV
HVi5Ieflue5kX5OlmBwJcPChWoPnMgb8ATkio5jdcF7O2KsCs6aGh7fbpol4SSPB04cSxgHYUJU4
wWMcNS8dqVNUjIVXA22dpbw+iZ2yXIWcQsLMCy9aZmsjwLglm4b70LIZO46DdmfW8GdplnSX51Ss
bRMQu8ZoPyMxIEewiTRDfYikhKVGD2QWRCzZaFwrCnB0LL2QOrQMxN4XDiczQb2U4UI/1Os1VzUH
xavD5paranOQpcZAy948qpI8ncaFxkrM53bT9QXKRMYekd6EF2mK6dsLDctUoO7aIUhu7OGRQPHx
oewoPofuuKSCtS9VDrNWyIsDcV4KKpSwfQ7nuLMjwaLSNAQuGtGQvRlGeCsDhE9rgu+GBInwaVyK
H6XmWl6JpdOqS7ezxkDZz8N4r4me8o3RWE68TUzXlAliGkFIbcGgUm8a5gHsrHHInRro+cPcVQxS
suKNiQytX2XNF1UfrmmaWH7ah5+AYeddVaqf2WREB7iCqTfpEK7mrkd+JSgjUsYQPWgv6/+bvfPa
jhqL1vWrnAfYGkNxSbp15SrnhM2NBsnKaSkt6enPJ5nGQAObPtfnoj0MNNiukrTm/ONxnOrxXhOa
sU6LnqdmZt5iafXuaU0rDjA/OfYvOLC6EdcKywNiWYJQzvqEyRVwxe3wmdjX4+DgvvANElqm1nyI
XXENqZnPNTgXDbGe1wgNLofEyPae1TanUA0PmZuhfPFJDJjca492kC65lYZFlHkm9hGqwIj15HYc
EVImklD3obKfYiEFbx52ucGxqIJQaNkGEZqbgq4qINyngIkEoxa06hBbT0S/+FSOlQDzsrqsauBT
Ow/tg8iQtzrWdTik+l5rMOalPhXMWWOii7k3SHJjVhcXoozCK9NEqx1mZrlTfXiM7aLYRnnwue3T
6tZQ+jopehcjF2HKE3noB82YnnsJLR23tD/o5aEr0pPV6+XJ4ao1LTVgUeuPUeQglCPXdetGxbtg
TqZxi25tBBTxDBV7qJ5DXLhcCf0EP06P0CkEmnHPeIlJoS+C4dIhk+bgCXUTj4a/LZ0Jrt5OHfyx
LPOGUyH3akyS+rRIOwX2qVFQxeQLIZ7rui9J1mIGUR4JhNZj7zPOqEnuCAKWN5JLNqrD/Ei15Xrq
JutgkC5SkVe1ykdMKwwUBHLJ+L0Vl/0tWVobrU2PMi/Cm2SsLgMLITQ224ItJF9FuDisQjtVxBev
DStH5jo9TnqGGDPJi12cwKx5GB6j1lWgCkh4lFWd0bdSyBsnnrOrR3Rzdk7/m6aqT+T/q50YGyRO
nVUhQCr0U0TSPJN1sqVC1zsEBCmknX+l61XPqU0CROiOlwEk1FHShsDFAyUXt764dMTAM0YWI3WL
wdHuREFO1ABjY6BAf1dLyPFOkToG3nEdIF0AkP+Q5bpzq4cQbNRmkKBsI68wFWw2czqFR5Jxe0jX
udWYG+XArzTK+xzSdbCbhq4+qWxaV1q2IKZbqAwANmE/QLG1+97pWZLA4VSW+Mij4VxkS3lb+iDN
5MLt56jqdgjo7155bXXKy6o+TllzMstGvwG5PCMz1qataxyQlfk1QWPu/GH5LI7PSYvmwK816tnk
/KmirQxcjfORmr6wT8iB6PN94ldoW3UQJU0q1Ltw7NCYJJivcq3SjllUvxSaMW4g88xjAmqMpgoL
EB3KsD3GzKu8fhpXygJXqLNjXh+8YtCDKyKrrfXkjS1TCHda1ybbQaXTEWtQctZSaLDJaI44Riin
IioC2HUHb7X81vJhbPxHhf5qm7YlfC2M5HTsXROz7vJpWtbxQe9xeuWOfqR+T8eCxgfToeHjrG+H
r7+mEC9ek31OadWc/mVLylhfc8DYxpnz53g0rPQWW0/xmpjWxYjNSoWREs4SWaSZYBDR53SzynEc
HVUsA80SviU48AmkS9/TSSNWTupjEP32h8v/sXz46ffefqnrc4LiIOnDklDMr4ler3/PZZiln2P6
+R98/ZaW/+f1U1qAiCiP6Hp7+4Lf/U/Lb3qa6Kk1J5dy+eXrl12+jX996nvw2Sok42b586hGdtia
Con/HDS2fHj7/n/7e1+/NcVdilJhW83zIU8+9BW2yjZBGVtkFgsnOmvKCKHE/Me17ZEjOfi8IIm8
JXpcP4gSUmz54BI5fwQyhR9bfu3Nf6Jop8WqlNFGPo6sbCLP+7Xocf/Wo3aXFd49hWblypzfce6j
Tz5Az8Yh0EnfcElTGz2/9WTvs9YHUpVbz8zu/HY6zr7/nUacwnjKINJJ/vKd1/C3xNbfq2I6yH74
HOXlsDWpPgqDi86sjjTeEAnXBxyJo2PyeLDi+cqhj5Pp3Okf7BSbskyruzh2X6KyukKstw4tH4ND
+IEE1JLi2pSEEvEiSQno4+ua3BUMlmTVVwIRbRM+9THFHRAEKyO3PooGIxIwD94Qcs1nLZ2Y8AMk
U7XXavUpzXNoWsRY60jrbMT55F7JdrzAk/hCSxq2ceOuGOyHJB3uo3qsNp3pXS+8QRHE4LrZ8MlC
lx2W7EPCrN5J+4uhkCzbjrrK9X5vwoXr4D66RNMURe0XG+9LZKmTG6WEwYU70wjfm/PPjLi+whBv
Gt4JEWTAKBjx1YZ1y6SXdGqLuAb+OyzutLQ4of1Y4VrF/YqM17GvTKd7hNe3IiD0rH7sR+fWKRsS
821718ba58az9bXfxFdmre48Y6KCuFd7wulRsPjlOR13e0ogjhlTWpoG6bFqg3Cf++NtFYr+sg9e
XJpLKVDBBoAWDhshqqVGWBd1aGUE9CLE5SGGhyuQ+GMpchkMZn8fDbjlhWiDp613koxWOAPRjPug
D35NyarLM2hlJwz7oVbjZXgY03F4MVlIoc8ImST0fNjWKjgYXXBZO8Pe7/2Ltqh5LJKsEZuYOpN7
dHX6GYFCd+hXkvGiJjq0aPuL2nP2Ih7XfvseMyV65UH7NPj1edob6a4MkZHTeGQm72iul0CvkO1e
lZy0rsk3/jAkK/bPm0h6wdoT1ceS1Bu0xP6GJrRwZyWWuxo7K94ONU5Urh5KHUxCPMPAH9ekiGoz
0bXqKqiH3IJltytH7Wl4OUtxcm/tkpE9nNcWURKJUeNz1WiumExiEZo9kXkIELQCoiFFeTElvIDV
QMiBP7L9sZ8fPXSR4y02YRrmJu+z22VXtoubzVQBiQ6UyYWIO00ZVCiHUEIDJFKwIcaN6wQPcenu
Cr15ZAU7sDUInFm8dzZNB8ihnevYMmlXUCSUBHI6lVH2BU8jGZh3Zea/eINeb/qyOiIiQuI1oYEP
fPN9gyf9zG7UekorTBXgqPS3kqvgCtKxkXWtXVB7812ZwfiXuQv8k8XwEA0RGbqqK9SuZbpPKzJP
YZ2U3XmECZKm7fK6+WH6NPr6oVPxCnioovMhWVW4KGlxfZ9xqFHDDFdSiZz15Fg5xuX8X0Bh1Spj
UAXWtDZpy3mqOZJcIoxFJmnEa18i5k4xQVGcUaxqehERaXIYznp2W86ORt0iETBBMRKhdcvREsYD
Zot2EoRsmuEllSdAOYC+TAThuYWwUvhILEdCdbOQkzobCuDh5waQ59SUKc4Tz0LMq5BSlin52hNh
mtJLn3ADTxsrJ8PMkvVdkLn48+zsKm3IUgm0p1zhLqBkgvANF5hOvDeJTeP75YU0kh7Wy8kv2U3g
soK73h7fN47/icpPoL3GeO/tSFo0NwF6t2RSX1rYR5mmt7Ffbtyh8FakST3MNDQcF5rfNmp3nsh2
cqjjjciJunJT8guH2lMr6iHRxadI0giIw4w4UOnmITEqcgxufjv/+K0br72a0VxaDvidu8vqgN3Y
ZvNTluALOtaqcfTrlhyaTS/qT2YdNbvEHMNNrR8a6DOZ0WEVIka/V/ZL77H31s7J6bUrNcP07XxH
Ft2BQLVwbXbY74oAYb2vfTKj5DylYVvOKLrZJ5TZABCeLjy0cQ4FDkjMNfya5OKptjqgu/pUcwdJ
wGYKSx/7GLCmHePnQL0ojTSOtLAQwcnLwYDU1QC8sYRNOoCpLl5SAIJtVUEYgMGsEFgSfz0V1Ifp
xHwgkkQq5mGYnBDTbm2QV4ognefYgCtO0k9WZtJEk03ggAlBon443EzS+0Qp7UWlOQ9uSrLnxN1g
GuaVlvdq0xn2h7aZrV1dJomu5nuiWW9daGSOBIW4SlIM1qKgsMRT7Zq7nVdfePGKESGpl7fCvodO
Q3Tnk6M41CMXREBLdO5rtx635Vle4Y9sSZcri8DfKctP1y3B49oXmdUZCAF8TudoikMUE06uasxh
V1npT+txQvCMyNGyKvOi62rCUSp3k3aXul7Um6obCVbuLnwdSz5Bh5gGJ4YDMwv3C83//7U4/5sW
xzKM/zW06/hFNl/GHxQ5r3/tVZGDludVf8MnX9U2fPZVXKP/l7wtQrp+0l74Ohw+6gvfo6zWZoL9
UTli1rLI6fqUHNYaqpFCWi0VcKwFpyjonZPSZd3PuRrIYagm7Q49C/FNVGl9vksTY0xX3JwcBlHq
4/7nXIYyQYZvkirC9BPYOKb6Rt+53KkISOqEzlmNaKHUiKy1MQbBvQKoehJF/2GOlg/5p+77OnDu
WsoQbhhT78sqTFZZUaEnKAGHkdcYoBgStc4FJeUIEb3EM24bUeJmq1r9yU8NxlNNi00garz60HTt
psy51UTFXxyEq21sx1WXuaL/kDRa45ZaZm2TN5r/Qio4XE5VzthGn0/ywEJJtpGt0uqDRXPvhmYo
zgOb4vrlhUqnmmPJjT4Klx9f04jGY5bq5cFJ5eTtUC/5aIXz7jClCdOq1fEXG2egxsYsKvT0nIS5
/65PpjokfdLTn9ycfEtRMTI4pj/tSSVFlzM08tBrHV/d8LAFFAkJvw2L/2qISzyMUetLxJdxjL9x
aAj2konXoUKvQu256yznDpqA2VN0lnEuyZ6dyR8jexzRFoPJhB1+gNybLX2co1gU80hdUYmhvRDa
zZZg1cExjVT0GRxfcWB73m75/pr5u3JNXY5nmCQoQs1a3owiJyTUFW5BKpckVrjrOJZKr0JZWfIi
N6zNEAw9MJXbxibcrwF1Cz2RpsO5MIMI20bG2UU4aEsFNer8NN5hE8D8TeGghiinTI+TTaeZtHGa
tgm2hTYOzadK0z2xNarRI2EstSfW8pxrwauwFnZNs+ar44htGgfCBcL/rsyn7JERN7uLKjk+1VVE
HVNh+fcJxZFbehmkYNKr2f1h2k8B+YnvQISwK/gjwegVb7YnkhQFeevEq77kh0wmRwMxNKHxHKrp
zlKnbiHTZtxVJdX0PBXDuPNorNplmWm9DMKi7BvnHueoYU0qWodmEqdgSXobXXJE8m/5XVZtWQxN
zHo2hQQxTmtZusRnhWlzCz44XsQTsWBWSf7j1EIZ5CLH7t6Hg7czWp8CVsrEHrPOS8l3nruO8U7B
XKo2zr1daujNXVvaT06bdTTu6u8KT40MDD2192dJN0tQKHMAxIVphEoXYotiCQbOnUut9bQ4hmBY
JsWbnryapqy8boiqvGk0i6yyccyvndg2qPIo/JnSDDfwiTYGMEH5q2+TgGvXTKSpOVg0PzvWgzJQ
ezn56CmGWcGNqgaEPKj8EfIWMRfVQBIpm4LamCUkJCknCbU1Q6PtakD0i87yExgGi2JRbXCuWwck
tY/6lv/RbXQGeHo84fg13z7P/JqJdlC6+0RYNfFvhhF+otAsIU+xPEg61mnW5XglEwkFCi3PiAPG
xCI0AOLc/TDVPje9RghwsQ9LmKrah8/aDL0RbbqoZz9m45selIOJbUrq6LK3Knmc9Kp8BBuA7a1d
9H/WqJV4iMJK1+aWGGj1PmvpCYjoobQ6Yj25lZ3BIOV9IPBfiPEEG0RUh5qadz4/v3Wwg0klhyov
3QaVeiiPXZBEK20U3czceSkUdDG71nSEPEw5bkk8Mg6CFc636J5uSwLpVUZAgSnz5NS32EdWvYwh
FBITCNASFV4Dv1e7SA/B78f8QzmxUMh4NA9lULuX5dhp92ma8fDvzGja+oMiMcct8BHgA5vkNSMz
USlUeK3LgYe5CYYBjEg6//PyZKnTNnjxVZ6SKs8dCi9IMspyF1WCh5YiuO5RDrTaCgwt+llvlths
Xfa4M1mKYqdCHs9VkZk2t8NAahvmNBzgEUM79CnfSdYTlD5QTgj8Pmh+ccmJO142Mi3HdVlO7Ybg
8OlCeoZz+p//Y/zP20Fo6jnfYqjF1J9gGFoe9NGAfMkQoSr3dKVPW8VzdJVkJdhfEBVfBnY/UpwK
HpNNX2v3y3lpx2X1wfeF/pHDaEzxOnNy8uyGsUC2x7GST3n1IejBQjF4jdeoO7XNr85RgpmOltTV
pS0TDia3asJ086tjVWqujiBO54stZ2uPbG9DlSzhbxywKiKvywsodTUHTmOnq9Pjj8ds0JGQmyOn
p7nAolOjpqm5jg1/JSaDM20+eIv5WZ4YJkew5gb3hdOTsvPtBJ7GzFt3NdYo28D2kyf8K+587Eqe
XqvW50T425O5Bs/eSRJ5V8vxTFQtjgur9NYhVpOzEJJgv7zUBhfOTVNZHJHzgY0twYetwHjRCDde
wRcFx+XJrdeYrv7TGZ4o39vlXdIZGyT+xnka8/54GF15diDzTZlmzqaWkm9X5QjSWFqZvgfRfT3b
G3O+JqLELB9VCVi1L8SkvwsdQz+ZbkxY2jxF/Pm81/jZ9olXMcrMZ35V+vtY0ZH8/bnvFGOA5DUV
d8vZ32p+edOag7OF0VE8ezRtg7ByvpcxC4HvVCflDqg25iaNPs8+2mnrA7AQ+2eH9X0cYuqkNZQg
tsjmOg6mYpe5dvCyjAwuPXbPE7U5INHz3DABTd2UHpXx4UTwWRV53lWiOSRKBfSHxDYHpjJh0wp3
mm7exonlEF1S0uwo4CSdr/ufBgtP9/Unyxg0ikV/HC6yyM10qlZgZZbnBvBKvPrVmFH5jIhtb2ub
ZdTILKK2udFkzjYEWkQduNXjEA1IgttjpcS/kkea3XHgNmiGkSPy4CDzWkNn1tcMRjhaOfCxlqTH
woSgcCgp2nw3m2DhCbeVY957OgOwDaiLCZaZQCu5qaJSXC7TihOO43XixB+pSWk3UW1gpp/PyF3q
Ri5Sgjj7XNAxwhA6TzEt0/ImM0N/JzL/0g3wlb+NMyXMxkqpUqVnOhvipUhVsXu9hd1E38dz3LXu
xPX9ZHr3A2MpB7/pH5ZZB+uSd5mXWUjAa8UPVzPhHnA7+5jZmHq6Svg7P+8gILrg8afJp3R5wukO
Avmfpp+wJOijREdx6AOPdLOxhiUqskrdhabR3/xqFiobBvPBVsW7fw9EsTDQI9MMmgBeavqAki6l
3QbD7vSlGIRX4vemkezGrwHOdkXclhHvDANUcfZ1WoqUDeLQEE6R4k6voLBAhX4xOyHlcrkVicbJ
6EfBN5lhRl6mqNFNr9wOm9QySTWOGMEK6+fXaYp47n6TaFV7DgeZPPZtGT+jQDeI8zPetUUvHizp
dcSB9bOBuEQ7zbRF00N6bvjimSjGy9eJyzGMcl/7iKrcWVVlRZH+wIhW3ZmIIq6/m7/S3H80UmRW
8whGf2oCm5FSt9BXLc7h2uRZ2aLqJW6QBIV/ZrEpk8CoNh1yyyxW5H59lbT0q/8vs1hmmdaea77f
5xHxdj8NZfYAnBda3hejxpAYO6a99Xx0weMAGLWMaZZL9FYEkEZtcXpihCnXjA0IJwSpat1E+IZX
8SO/DW4k878vyrY7JhOAZDO2n12iEbZeKJurssv0k4xJ+C+VRVyQbnrdbtQr/eTRKsTSNU9zsFg1
mVcjyK3VT+2u50QF2CthUvE5NE2TfZ3pylCpR4ThxHIxgW9HRXkBUkl48cnFmp4O/sk26RgFdHG7
T3N+/xVYSfKscaEgjZmHPsA/dTH5MfAS4i2SXubxr3VacdICDV4lxVj93RxoevpNgu1tP9qNOFau
gVJzHgZritzWBcVVOwOAaIOFa5HSROWFcLv29Ov5MOKrHpyaVOyo9KOd5lreY6sjll2GxaBL1IOW
DTFUedHuJzNhLnVt/2Zywvg8MqX/bBaGf0T3UpLupOX6hsCEHmIGFTraSBKNzNSGpvo2U2K0n4uY
Q/vz61ypF/6cBSPkZpktB53AXSvqKjLaCAHVdWfcvk2ayYhX6WwqarV+GzdbGlUvuF+aFeu/uF7m
zjzgL3Pays0ye7qA22s7di5+NX/mYb4tIlavZQhN7KbF6dE266zggbtMo0Cv6X1o5eMzLB8FTFXP
MopRf29YdrhCfslw8W0+7VKOMDxN2iaex4wS9cc5wQbirtVluxkUZyguhY/LCdbOG20h2L77gHkq
rYL7qOBfWw6jRB/kZgSMZyme98GK311rDX+MZFQeBpOp8buZtkomf2e2PEl/mmtLGLdjzo1zO8xg
SBqyEEXzWUzJHs98H7F3OAMuOp3hN5D401ziNt18N/iykzLAtZa6xnekrjUW82D2r7rIdv/LHBz6
AOyJlMPqp2G4GvQU7F9EFJIXDbvsT3NxQ3PIGU50foS34TgZcnny6R+BWrADtBE6HhluIaPteUNF
kxx+npcBoh4lkmKOgMbH42H6w/u3uXmiMPao6frj387OjTCnlqh40b777QCNiTjf+pqZX70N0X6Y
5DsZDg9KxjpoP+/o2xAdqGnYaOxr6+YfwOq3k3Q1bx48Ce5/mqY1SWhso4iv//NIXSYg4Ayc2/80
Vic8AWecqNkuqJfpEFWqmywBy4Bde/1EQKlaVzXGVw6u9Z8HbXs0h/XoQFNbBpej8JKPy8Q99tiG
hHP/X4ZuEy0EHCQBcYbEecWhflwAtGX4FqNObqIYLO0Kg8PTX0zhzBkpNKTotgko2HmiQCjPvpvE
azfd0oUrdqHtNnA8fRm8/D/O5cszJLOYwX4czj2O772ehkzGhCAjFyoaHEbk5Y3g6t8N6uFEuLfD
H/xqWvdjf9ugqIeP+euJPZFwSY0mstMytmus+PsA1SD0D1BiG7Gp0RuTnY8tvHU7f/nl0TNYXNGa
oBfup3EeMbe/ihragH8705tl+jHjCTj0sbXWKf8kKdjoV84MYP52wFehx2xoyZxkIaZ8Z0jsDTX0
xXvTwl4fYqTmLa/bjcd+vh2skYBZeOqCvtIZXHTySfvi5WRZlLO+ryvcmOcIfNPfbgNeY1n7ogwv
bTvyHqlS0hn7ckR6BtdF/v1u4OUZMJvb2GL9uiDgtiGVhDk2vepkh1tkWRVwjtYnPRPt6XVd8PNi
ug9yx9n+cmUIJo+J/XV4J24rZ6FYcRxhq/9xbxh5CUINjnjeHSKBkshShLEG0cfldVjOl2+LhNdD
0mddDkX83TZhFsNVqM+GkA7UpZt3ob9cK9ygcSg01zlYpmBGqGb8fN4viATY+/xsxGP+s2Pg7Go3
7RAT0Oo7H74tG8VCNXoDbpoZXf1548gTY68zY26XrYPqnGrdGPim7KV3cKS7iYWVzMMfQNcOoHrD
8ITtVzc5U/+9gxTc8shho/tlDyGsKThaOkDH2y4CBJtfloazHSNI6DQhRWrBZrUQXXw0EvDx006i
GVn7LBsz+ArUvu4lBBfgX6ykef66m5Bsgdo7ChrcMiwoIKAlZGmHdKtTxyZgUTyWozfw4I617nFZ
XIw6IAjddoBRluWlI307XBllqWtkRhom3o8yQlJCtyej6tgKN9/PK40zwoqjoYXC/3GtERR1kfF5
XFBhoVB/cEivu5Ao9r7GLjdvOFhPPdI2Ef2+rjlFB3ipTLxe/151pqG9py5mhaq7efRRaa//uPLY
JfMmwVtk1HTlk9J7Y/u2+3h2whQ/HVWKQ4Y75EHUO7SZZGZG+z7SelKDI1aHX+1CUeyxXUARrL9b
iAjgoQrCagC12YpofCS/2CnEzq8NZ9W6fo9X5zdrkVVNrHeBvvNSee5Y98LxeSv/uCF11mg+SlaC
1YJYC4/8QVORW7zA1j+tSvRQk/ObKo37+vstKW+UuW7qar9sSonWBXvofCq1/2JLkpa/RZyD2LkP
aVK3KS9hXSLBrdv3RSDX39al0CVszau5kH65M/lZPqC7TMXqdXEyAt96iKd+/cvliTArUGP0ALs2
I67WIfbry18sT1Il+FOE90WLYvqv+nz9tkOJODIvbbKLXsHzZY8KehF8HCZx9dtVirwV70DrebsC
QPPPqsi+40Hz/U5VWHq4n8grOv/9OqXNMQEpq3XyFXN36TZdebW2bwpUhET/X/zFbmUmw7iO+vlZ
PC9Ymul/8iRTcDB1yAskSoZfbVotrWcXWjXiA65l9rysXKZ3O3aN2GcisU8VVvQ/b19jwXI0mk33
2HfSWKE6Mm/mLSyW/vtQ+S/9SGw6MSA3tSXQzdlxQtUrmPuykTVFIjfLjiW0xLhxkpFE8m9bmW2i
c2sj6J+31Yx8tGpdTz3BZjMvQEYcOQLUM2Ir+WFJS4hBWMV1W66+YwjmDc2JzWekxKe3JS03nOsJ
ZcfZbxe1TJATMmmfopYRuwnf/+26NgemkHQ3Xv/dyjY601xZnb/7b2tba7Wk/CY1DjwXG7Vo2PyX
JU6lRXBwvI/LHkdABuP1hKNiISmWZa6pIXNELvpDiat9b0eMST+tdVyCNAGYANw/bHbpQL5VmNXG
npgUdb2g3GQdsXHOBMfbnhc02Z3djdnpddczJU+1s67+uu8pvY0/dW4d3Uc5MdI2oFw8eZuBl/p3
PEijkE9FOGemFjfqrxbBOidtV4JgaIT7E3xDN04a1Peh3952YY2hAFbpfFkO44HUtlRmzdkbc7Js
iF4n3tu5Ck4BGIwsFbj1yFEZOKQo6E16qH2Bmejpj4ujjXedTIc5cTy2xrv6Q2AkH6VXJvTymEQZ
NQSK59NwPu+SJiPBCjqoRgRLve2yVGaJpm3hiIidzaprr2jbS6/P7mE6Lkb4jZ3Ex0a2AvHUP2ya
kRpfEPdDoZMYzhazaB5mrqa1iXqvu6DZhSrH7O4H911hf9KG5H1tEWdR6sSM1IgmSWQoD22GgxZZ
2NSN0GWzTkI342R1IWGGS9NKLhL0++tG51j1mhJub15PxzKkbMou4KsNd4tZIt84ZLgFdj2tv+2q
YyfzfTHs3tbVShBrGuaEOo8xMAaTxrHXwqewQk43765SzDEh7n1ZJ7hCcf8tZBAR5jjIY3h/9Eid
jWh65oT+uMlGo7HqfYLSl212YX+ykMWyJjDOno3VulVg/k0QN9h88o0x+nG9zYL0lFnieSGOLGtV
0nl4iwyF1yvvkajN0o4+RL2b69w5M8+0yDuWbddL4FT9hN9bVt7Waa7bdty/bb0NNslVb4frST7+
e/lVPmR1Nz0WUZWh2MsgfhD1TaMr76D8YWCCCwMA9Rye9Rxsvdz+tBQzrRzNVG1+WIzdYLr1pRTb
ZayNmUoR3X5HSlVcbLFhndNcH29ouF3kJZ1zRNf4+G1R5tpVWzMzgxVO0nbyjngO2BSm+mBFpPfP
pFXo59MWyyn1GdiEXEJZMVfgX+9IAPhnmS6mq5KmulOG131FFsGl5UwKwyspnN/YrXqIYST74aMQ
T9j9+rtOe+cYFLrxhk74TJjaakEI6Lxqkx6YbdIpekLjoh2tgdAMOYZ0BhGquMnxHC1M2Lf9W2HE
28OLsVbUONVKQ96FXAbnHuU8dEh4W4OwvRvanFe5NPqdyNubUnbmLjCDHtnpP9RZlgFCRUJfU6pU
7QLC4X0LFi5OEQ0HpcU0SChMVeysfGP3vcKOCaMm8+pcY6WMehJslw1+zGW8aam5mik2C6OP8Mz3
RuvgIOIBEsvsjjyw8JxvBeP+NYm92M7/vdd7vJtEHXZfREm8S+IRCfm24KcalEpA8PtEXmIW4kyJ
FWq+hZv7tu2XBs916l1u/sTRAach5XXIhl2IumXt58XvSLxIyS+lbpdkt1WvGd3efgk9JMHBwNs7
gwAjbaqTS+L2GxBQoWzfem5/R1YBLk5mY45721rTzIte4R9UIC02w6B9SfX0YaH6DK0/4I7CKTjj
A4ULV1x+8cpivzB/JqIGJKegQmwZ9LfvSfs1D6IxsP6DGMgGoHUIt79CDaSZXpUtU9lCDfaK6lin
87ZprE6ZdHNs2TMAOiMIqkB/MeXszTWUb+oYayIdCd2c4YRk30NVfwcoEPZhn1H2dP9rUKGOqWGT
bt1dsJ1cLujCMASUjsBobX+CGIY4/ALps3/lHOPPYdRfhFXdI//S+zUOjK8qJy0nNHAu320Uov55
905DqtVtrcDHC/yQ6hTqCGKstiL2XmIXu74ozX43FeK5qXRxXhuN+YpMKCvQL1Vc7yw7bzYytwic
EZlxHsRTtFpozNxs62tzJLYcn9g+lNUNtU7VFUbl+Jxskl3U5KDwZtOu/cm9wYLRHwb+8NwL62Nu
yPRGNhXFPxwhWqnVOxvg4aZv59QRsA3HRZhUxN5nipyPoWYGF2MbqV3dmS+wC875gnUUJvYnM65J
7WnI651Snkct9+QbV1rDhTWletZDf9ymMzweD3BLROCoH3CQjpAuP2ku3yjUv4FCVN7fKfmh1wlD
ZzAKzxZIBMlKuu2kYosp41t/wt4XdhfdGMqd49v8tHH00NQy2i4H3XL7TYjT2BzROA+kZZXUajke
jQaanm/nSme7B71JMEIIZTz/SM368tFsNBcJP/DqGOI2nRlaHQSG63eOPVeXC6RiiOCTZ9v62QKr
WINH6ebQ4Dv7AVux+vi21ZC/WB1eCXdni8wkt+z3MEvHMrlhq8NUmfY97g+NgMlioGqpMV4A/2wD
/UvSjdpWiu5yxl9GKrjJXEVJZ+Ty2bJaLgoer2lQnf+IxeRB+o4OZfM8gAyYIRkrKlp6mdXZooVz
htqF3SGo8gdoRneJuhlamndGn9KamNj/5LmJURF9Q2l8u7mkii6iaw2kJg1Id5hKbVxnlf0OjWmC
FQgHa+wR9qa8K0my9MU/0I0eReQKDBlIOso2ngabCPZsg+UafTrpCtr6G5iTCLJZq0qU58ijeD87
/Bu6qK2N7fnDgQOQEI8yLq8WkCfD4n1LDucnAmHuRBX015TQb2WTeLd5cYcbmUSVBfsx4gGDK7aH
zjkvOYdzzsFbmux4ddBU7Ikut2BgtpB1PkZZN76u7JroQ8ChdE5YsGW1NgUtENLDKYyo5XMSFNNd
Wp6PqtHvQI2SJuzvlw9DlTxQQJ5cDm7T30OXUx46hv0+CNF+C92ctuEEnlFJWiRjys8dwb+0YEwa
knAawc01JWzAMVbMC1EX1iGoWofCMJ0DGvyJ46+8tINA35KsV28iR7n3emi6h9R2M8IgUnLtp9Y9
WIHpXLT19CyU42+MYkTSSfDFLaqlMz/PHWQBI50gabrVC6OhqWr+LR/9HM7J4jSS/+lErX2fsq2u
mrqkpzwqiP8canM3kmG8sbKOfoeoVQ+Gxo1roNnbOljyVz/AXsJsCZuoP2EWx3cKg3hRwH6CJImY
lh/csc5ZQrfZH5CwQqexrJzQZkze2XntRd6tYUzDGc7zh4X8Ly05rqzK2P6AjGmTdqzwNa6K0Aj3
ixrgB4hMKAI/ZDr3dveboQt8hvoqIEwqfsRoIve2SftBrtXRnnMNO9I/WoFBR2McDfXuG3gmMABu
NGuOnUU8QL4BlGK0wiKCMJMIbv9U5PVugdIMv3hAZ/oGpjmdoAeEV8hgRtgX5G5fslTcFIS+5oZL
oPwsNOg44widPtPJF9gkVeeSjADIluBjPGt79z5X5OoPsaTyty3rnUP+gYz98VibxseMZ8T6DX7L
hH3qAEcXCI4uwGpbkELkARoCxBGTmjz9X/bOYzlyJs2yT4QyCIfaRgRCC5JBvYFRQms41NP3QdRf
f1Z3TdvY7GdDSzIzqQKAu9/v3nMjSctEXUhaemdFLohUZTFYYIwG2a4QU/CvDN13/H7zLPwfxTmb
iB1IN7YlnVIea91+vNkYKiaiZmh+3pwMYoISZQ1yn7j9Z5OUxj1PmsP/0OxcLaiPnJj+yHYdIKFl
Rh+Waye/N6fDTb6zquSKE3IDyGXnsCFZOC725tnwYFrcGyonxj9yngJ0O+vvsRFk20Hn1v2XqCde
A1NQXxs1m5sBglzITqgNjV+zCcLM4yulda83H0SWJJbXZfbib5Uvnwb2h116pbn9OKt9joX9LRqa
69+KX8ByO/VAp1oIbEtixK835S8prcCbBjImTRiS3+/s9xGixKqjeHMH42vyTEGxr9LK1R89MLI4
MaiY0I86+wd+ugDSuR7L46wOBr1i7xpnnQaBQVC+nFdA2p96h/reIPotg2KtN1O3qSJybBUJrDL8
/qMbpo4+bGNLdFub75iKNeY4fhLCD5g9GNhQGUQK2hwBzNpe7/bZ0pX+E/Aje9kl9W6YaD+5uTJm
YdGVIbkbFonHDou9T3/oam503c4yY1+6FM0E5dHSsvbSF+LNgRvwR3JMiuAypillwk178udoOs5a
eyUEfprWtan0RYSkbzIiR1p8sDH4Smxc9fRNh661teH4bJFcD6rdPN4cHuzcaoRrBUHrb21yEsqz
iQ9h03NzLQbi/EsYJCz2GcWuhkWSVs0ZqSUaD8mGFgqFpDUgkH9ZQGbT0zK2IQ9Pun5qZreQWZMv
wA0iZqpW5eyjGHxiTjbunOuS3jlBNt2NeD7ICpVU9pIQnyF64hh/qZuFzuYuaU9/C5xckZDoQu3k
Yx5Z2Zq1kxpjgVybw6IKLXWBdJ80YVQrtmk/eVx+TsqQ7Jg7WMs/8mePhX8p4y5dZK76aFb/JoNC
dseUTG23UvLNqTkIhcaqAf0SguL0IiaY98FEPfPfThSzZxYElIVYmcRYJ3xhHHLR3AW61JazYlpE
m3IE+6PURbG2yJX9JZ4K1S68FKMVqvBfCqoEVrLopqYlB8/2ejayDJ1XQkQE5H+42VnYgGkq0Z4g
XMCdibq+XVXEh+0Ug/7k0jWSxzkjxkY7AUXW7s/NONB8UD//p84a4y6PyZ+sblqrQdR7NVAJ1hSu
wVQMUqWiimtWU5BjC3bikxpqZD9f0lBVN7IdNpqGUgYhgQ3D9HPTYSMrevfZd+cKvkC2Ix83p4xp
sLDfx4X/bnaYu508IDWdcoYwG4enxiS+Os7cf7RZNfzEhKstdJz/K0l6Y+lQGuIZTbSeWnaFnPfI
xSDTdvIyd+fOSi00kXirsRVa3Tw1f8u1MWUREPhiQsscYWzf0dCZW1q9EtDahf1Or0v9llxyodLQ
VVAV9L/LuEQ4VlpP2ZILV+fmDp8t81PHkfWPA8ehAIRYSZ97s66bD6ZYc4yk0W1i02Q0Kuj2f/fk
6CpeBPK2h5svB8sicAwdfsBszvkfSm9FjlQxzj6L2WYKIHkAn0oFv+fbPNVpfJw+zDrD6qnFcb0e
Ctv1+mDYh9P9zb2jwGZcNpT7jn20yBpqB/7IwQLrYDlv+W+S8FT5B05l5vo/ZeEMWSbDIrUtVKK5
AUu/90cfblrxGSv0a8ysh5tOnOsFadtsZ6dXwJyv9Ugx1s0I9N8U47Gr5ygsnJ0ps0j8J8rqj3QM
FOlxdOzgIOPszh8ZtIHAoBetycpVVPqXf9OS/eCrT2W4/1tP1mP4QVZ/xOCqH+uGIqWW07aHIgKy
a0BgcZNwfMiM6OVvtTltykMTDc6hsOiuG4uqX0tN7n2/TJf/qT/Hbg6LFZ7H7MX//6nDvI3a8f+S
OjQMTdD//b8TwB9/ho/m3wOHf/2PvxDgrvEPU3Ucygs0U4dNafPJ/kKAa6r1D8uAFaTO8TVSg9Ca
/wolGtY/AIMLYBqq7WrqrUD9r5Sibv7DMUzK1YWqOrYDQu//JbZoCnNuK/83ZrSm6abQWdh1ntOW
IXT3v+cWVbLJAEgLKiPiuiMv1l2rrsFME2SgaG2IR7hGFrpfPuCfhaA5jcdcwlyeTAqM+CcQp4+G
PzHTdB3u0PrBMLMPLu4ckd/eom2vQ7V7dIWWgGYO77GnX/uW/FxhrsAz85QDIgRaTzyh61EIpOoN
k+T6I1cldVeo/2O1GiL9Ag19YUQa8FmMo5wFtrWTrm1JL3WOVifC/JiUDqPDymRo15yJEMBoybFb
wp0kSFRBopNW4+XNtCHSszaH9qBLKrUCyMa18hW7UFOtREe0rW3864AH8Q2s+iJiuK9l3mTvGN3B
W4i00nOSacNd+JyhS0Jp6vnBbnGMx8Zlrt3blAxKukWnqodEFQ34K0DXlTIjM9K8V5AQZC2OkCk5
bOvhzrL5fSwNVCQwhfuClpx9lFbZAXAD34AeBEuwm/oJYpB6sGPnn++JodJPt49rtWXsUlU9OYRS
z9PI7zkvIpIISUBFjC6ao0rR82FOk61GskAclV3lkpsF4EtjCu6KStnkRT8dpxFGcZ22tJ+bFXbC
iY5xJ5PFP99lJ1DdjaTxVAxVjIhCLyKW9mh3DR3eNqF8M+tChmj+S+DnCqDYoFzLICJupjj+5fam
htt0KfXi2lER6w721p9sFBMntaZzBkiEo5iOZpvxMbKyeP55lWNYj6B4qUpb4NEoVoZZGAHcRi08
lDmlPDaX97JVEudIM7d9rAkfhEChSNAPNkTWgmI+Ps8qSrvwbqjt6Bz1KcgqybrThuyhalUfNmAL
7kgXKScrGeW1QUWh3j7CW22b7TWvTXGvqefO3YVCq59UpeCN+o5X1L/e3tHNei36ogOATINoH1tP
XebQJalErypAs4OhdvQj4sl8nUq1XI2qaXlxY7wSmx0ffaN9xv/afTKYqwBuCXHPDF/bFxh7vdBX
Z8uRKg9QUc+2Eig/85igd4by3FWaIOrmFJ5Krmzv5tJ81C3j7Fpxe7ZU3EKcWK9kFcdvp8poKiuZ
rBF5pwTECt+KnlsctbdOgJ+RpLcewj6J3zWfyhaGMM51jE2KklU7XDe9RdY+76ZdGlNzCTUyvJ8o
iVlGiWO+O1OwK7vE/+w4/fnKcIE30D+BZZ62YYiAjkmsecUR7qW+pV9Mf4B+0dfGZlBMn4rOPnhO
Es7LpO+E58zFNlliOOBGAnV9+1uXVgtNimQZC9vZJqTsX+xGexkThZikwPQ31Aw3Hd8Ee9A03XcG
crv0H5IJa97gMJzMOvfcDHBmAo25QTpEzjHUyLAKGMSPuME2FKkLL200xavIrD464Nb2Vqc/ubo4
UdYWfGRKRLtYICZQPOp4CpMQ5kg2iIXDzXaoSsPeD8T0eFC4w7UAaXKlI2ArQdsu+yYH6jJ/HPmB
Vi4s9d7tX9gMCbd1x3iz45TS2dl4D3l3uDdF25/wyEGy+teHeC2TTaBGByDD2BKHvHxRofpvJqdA
NJrfHUd4Y2Xo813BhKv7LmW4lFx8mBv3JhjzpxGfsJX071blkOSrwvwRdfsc5U1wub03BD3HgBBU
QcI9MWCteOQJxOYtG4MjhlH1JVODlVOb5uNImvSOifizCcvSVq30gUqb9L4t8g3Sq1gKazS9Gad1
giiSnpSE4aghY8IHOgWhQMBw0+uPtGj0VLw79rqwsWWXwqI2K/Wrn9DdyCrujl1loz2iiVL5mCBL
VU194fWjSabrKC8D176F3fIcCKW5KrmWHSTL5YpmH+C6ZRltST5i2Ouib8AzFydVla+BjZO1S+1g
fKEXztxLl8qw27sr8pAUrctK39WNsF9Trqo01JIX4bruwZ7IXY3QKF97F5yeyuW1gIpieDaU8Ffp
seTXr+rU+4c0qiDil+1vp3A/6ZZ2Kfuse7YUQ1mrkZaBhfLNtesycruNBXIN6K/bGAVhE9teOV0l
7uqxyZedyi1c5U5BS06Wr/Co+FsLbPGzXfCigNOPDkOUn/2idDlnA2MMA5tqdbCYT7aZEj1Ix1cd
/MVaE0F0zdRC3jtg0SKhhteqB85j+la5NYsiPepxi2LKFF0kpcJtHsuX2lTWcVTke0uR0dPQ4FgX
ALt3ZRVFT3pdMcZT+Ylufws4xk4UdgTZtAsCldO0ZdfTnWnJezqx5OGfH5vfzbsYDlemPvvl1J5w
BCAbzG/6nO8H8CeZDxIyROr07nD7U5LivEqmUiNHSXmzgb0dbZrHE/N7a+VEGGkiXS9hjBDJJ/1f
3YEI39pJ86upqrZxO1lSmmwUxI8YlqH576Pcv8FH08XEL4Hrx9kaQQaiI0Q2cas3wwLhm0TBNkxV
uZt1xVGJWdh7uKN6bfvHkgO3lrfxebY71neZ0mb3cCV1nKJzmaz1o5FDBSqkFJtMJbmQ6A39kyB+
llakXnsfM4IW+xrmKt+ibqWG0EhYzDCqN+bMGy3oIAR2dDGaff3JQ3gi96W4l4CkC8Qk+cLINz51
YvgQlbsUspRwpFgfZGLZy3K8RhCi13oH+9NoW74sEqctRLs37C97jB9JUPNETbBshBoWheFeM5nt
NHX160c0tcMAZQQNLawBO6+0frEw9O7bGMZdWuP1gl8UrVsSiZC14mrLDF8sTdG8Ti4nxFiaLKRw
Xm1rqBA7kZDDkF5Ft/xCkgGy7+fPSmtOMGk82m7yeaTjMap9Nir9S8uUU2urZ0X1h6VEZyrDTa85
97LgWBWn/Y8tbdraK6gvUWQ9BbJ5Tmyq0izfYnCWwIIaf5KysShegoLeDi+mX351BUA7+voObDVs
o9dgFKmrlulEH4b3wVSAjl2rvdp5pFrfC5doYv4NXYeLuZVLty4xnMhZX6q1TUsga+zRhOi2a+AR
B196QiwRluB9Cfu6Sr+iuH6dhLmaKGDIR2pH+yg7+hoNxj08tsnUXopWvfp28lDge15ntNTZKtyC
Rd+Pz/5oeCDbAfaaW1+fwYvtBUDDHpL3iqvJm9j/Td3d0DhLEpf0a4bKA1nUj6RvyKvAEErkKlas
7WgX24Qn8QKF8BGtDteiUuLRk9RkhZIWCGtaYjiknit9yO3+kVM99eoOrd4MJlfc/QMVXtaX1TNC
cnRuyTreVfocoosZK9KZtiDEf6wSY8YCPxU2ipDLWg/esawuVUCJC/S8I/unZMNTzQ596KHacMY4
7SIL9A1Oh2XoA75zVR+J3bUvpFAWBuxYOLqc7yEoLedtN1Jz4mXBqyn9/Jy63Zud0SI85V85waxN
g1ipcj8iYWNUF7axzfTp2JewwE0ov3xybclBzF7m7ninjdj4jTjJ6UsGUV/y8oDTv45JdshUgEk5
PnFQliWdy9Smc6nP/aBWuJoC9VktDObKoDEH14i8yqRZpYKB2qT83I1D7glL4OTqAxu57pmR8Fsz
fx5NM98oxD0b0u+Xo5NEizH8qQT3iKFUX10ZUQyNq2NpPdmZ+2472mfsfLMC3Pk1CF6jBNpegSVp
nF8nGz+FpR/1tmmRObN6GUbyjopCoFOptYoUtCzCaqMmfjqr/xmj6ijKn6YR2DyK7AjfbmcyBeCi
Db+Id923PWy+wiw/NAjaRzuEimYxRFJZi6AGvsNmcmHqAVoB2FaE4YkN8ysa5ksgTZAw1tkp3ftU
H+8KiHCLMWP27MhTUTV7USkHtkY6PvzwO6Rz7XYBZoLmCRyBSGIxHReldakTi5bX0Zur7xQVAGu6
Kpzmzs+pjOvrnItkMuXCYG7eK/2dosV3cSneafy4C1h/LWxTi2KYinXXyGPQiG3VGaGHu2epxnQ2
ZHdd55cbOTFmCWh9gAZyCShCWs8FB3USLhQZBitwHKvSeaeykAriafqRTk+gPqkOjXVWsLKGse8v
2TSQ6JysZGv00QVdud1YWncHq3YByu0dRPeuUOx4LTqNhpqmWedDdEKvGby21bSNFQUrTVTqdqxM
j7LeD2pI5E7Yg7bIVcU8c95fi6Cs2W8UwEgszsca7mnO1UNIuZ+/GN0mvLNr/zEq6t+EwfJCdmiT
BvXNQjhfwUN8daRxBbwWPSaF8eIj1y+CplRWit/vO7PJ1uyymh0xOaRyVw4EF/OLqNoXjfLmY1/T
sedHY7JOiAHXq4qj3NZV+lNTxeqDkj5GhjNB3S/FKiW5vpTdhZMfHZUjT5OgG8ZV5VJJM4buWrMc
qGxdbIIJcNDMhfUcthG8FSe/QFGL150rCU779iHhVTso/KTw1naj0QVeqaYXmGj6qjKdS8/0Yxtg
C7BiN2bTUrurEkPWyuHRvzSU4d2qbbnjnLgzw9D3JsfJtrWZvEVxwYwy4xSfN+q31taw1FMG/b2L
zFcaImZDPK5Tra1em6xet7XjjRz8aS2MaI72rQ/dAM0YFDz73k2F5IwTzlFxh3MzUJloURnwVYvI
vg9Hf82x1kE+dx4s7HyLoDaeVd1iuYQCAhoXJnjrXBozv4d7ay1J1p8aXF2I375zcJVDz/JKM0a7
x+DMAb0clafGh2dP5n5Vu9GrybB0XZs9+yH1NxyNlKUswgSUZIGnVYKDdUCOaWbH1tZceZ2G9Af9
ef/2QcO1XhJ9spkk8+96Bll7ah7/89/d/jpWoz2nsWpz+681TaQFw5Xd//iUt79UCd+vxaAeb5/y
9qG+IgNf2VRKUDK59I0gZ5QzNos4A1Qo+k1jmLu+Ls7xiJCU9z9hxma2HdVXBI9TtCPo0SwgD+yK
pr2Itt45yD74J7pFLq1XM+o+4Yn/2PH4Uxl1upAj/lLX2Bl9/zMlAPBoSHpkETtkIUPYdmBox16B
5DTxWKH/jPSLJk64qkvtVIxRsey+p6mw12nKKtCZ2rEqLQKxeY6x31Cx7Ln4H5xS48nZtvtkftON
yV9/mlLGOR22jKUubbmVM0Rm/svbm7Bts/XUm084vBWv06OPLKT4UW3TbdeLiuOqvUgHWMmD3rqL
GFM+c+KAPvI8a5gAS2bEjiOb/e39kjP+nhRC0qb3BXCLTRPTipc3Rb+AR8NzIQz3iZXmnmGyO5t0
LNcQR9eTbeT7aqKtOQ/jd4JT7aIzAv2gdob2zzf633+y0P/YSgXcxOBiDk6nM4rqKWzS42s6ww8b
46zY5rduocGp11YPntM+ODQJraCRdnLN+gumyRPQDWjI/MJhf1mrPsmOvaF6ugI9WZMbIFwngBNE
ogVcKqXyBB01ulRXUdHRr1BxnlmlCO8+1waHFMae+sEv8mDZlLoHnD9Z2tF9VxrdfpQeUR2vdZX3
inHzorfzczS438CpdhGM0HmLYDL3peCHOqv0XqJ621im2up+wJxU5tVZiYK1y4hOU5X31u9XaH9s
8SsGpFCAZfiuTSqTQOb3zRQANpA+akpN+7RQ75zcrVbhQ57o/taQ/dnFHwHofIZVr6dGHDoKVmF1
JszRhRpvsgG/lKSJYXT0i+7HF7wZoLtjaeEk7DcdB2pMUlCYGpsrmIHDYyERLgtg53PJd/o4jkQf
wIi+YAnc+ErM+WLYuzqM0xoGWEqHmqMkizr2TQYN6Z0OjZKMIISG8jcpxyXNMXtndMB/E/w3LRQB
imMXHeH0MyGPFLs4ColT7PR8GBfUIpS7xsy8wSk9ptfHKvOfihL7J51kl7iyiSCUl1HkzqYWb9Dl
rkoa0jrehPsivpNmSNE2Pjdav0OTfSNeSNluyCKxv2wg+RTZC5W73qAZAMOjEIU1jB5LXOGZjacM
uxAiFT4mp2HUWF8ntvu4Alog11ZgzKV1T6HJw1t0dDEp1VuI7OBMns+JaZHVzZegPRUsN31wUfwV
Q6RbIdyiTI7EmvqTSNJ30C713mi4OPOg9kRfblsLk1NWzlFpP/weAZifI8HuEbD8kLCMpY77Eidz
lZeUj3FEMwn0JzSi/pXGwmXcpj+91bxoYtzEyfTVuhWdSkpSrE3d5sng07U9XfGc6CtXZawlBnqz
VeXJsRN3JcJiH44SWIo0D2oEtSx6yGz1EigDRIeRip1S2WntqxDNVmlfpB3tGVDiemHcm4JAzinA
UW0NNKcE71pBO3Y68xfk2knRfA+D+aUAe8kO/QTUD/e7MRpoKOcm7X6qKXoL4jtDq4hniBI+Qkax
HTiudW/xRDPNdt314dEFJf8my+JLs5Kd0ShHaLQXP3h2uBGNjl2IY0Cicfx7zR1cmNTp2tKaa9Wo
L8KMD+aQgyUBSJX2rNHJYSIA1NT2FRfXTrTFR1LNvpSI2rnCIEjRJvItFNAWykl8+rFFgZQzAv01
i0csFtdsKqFfdxt9qn5LBR+F396nKs8c2AND49PIlH/i//v0eShoWvbruNqpleUerPD7GJfvcnI5
YxLjEnmBsx7tv9Ow+fcaj5UErinoN/2tFkxn6TR8bBztCmCfGbnH3fVUqP196jjvpU/ir4lwFffS
1fgGp5MzDFt3fJIZjupgLPb5vFX1y/y3VdqNymidEi/jqWYJkIF2Ee5EEwat8NqYr4vJXo8zmjue
ghNL3xq17T7VsPyZXzpLWOkzy0/0N0M7S3Zv1pifi4m6pIHyhG56sASbsgmlGFe1AxOcNoE7UYAv
jCIosS1xEdPAdCNOkaYOi8iwr1VsATQZd6bRr1B8HdRp7Y2CnYcQwwegb92z2RtiS5sWGMZqZvX8
uPTD8dumLGSpj+ygccMFbHimYriff8UyKx/dFG6AxRMB+N1ab8MvTF/kH8qCbQ4/QvhGhAJNuclX
7ajhmIndJ33QTr3FOzllRfVU8/TMJnNnptmdE311jTmeBLWvC9NUXmkGfTMi7E5R7K6cCVpBEAO/
f+rzYg78RJfbjdSmXPrlL5uPJ6yAhRcMKekYlTOac0eLirHoRxe1XdH1JT26nD9wso/q8GJb/FC6
z55dmTgsEo6aza0nneJApNEj4zE+V4dtmyuGFZ3qa6Zdm1Cqnz5uAS0J76J+dmzhl5ZudRdoLfc9
OOOxKLkrdX6BNXZpZz5uAzGE1xBoR6tUEQQTl1LBctdRF7V0AuQQKkAoPRTIRgk/YACve2TtWFq0
8K1888msrPfBrFB3qN0OETi6/pc97rNMr6bsinUEIMqHnwL1kx/JN/pxwdiJdSVysCcMsJNqc9z7
NR4NDn2/Zm+pXtXj/B7Gh6Dk66cS2GMpMe32uv6ZOfCqmx62l+mfTCmfeopQskatzvD5MJw3GG4b
SFspQ+rU4qDt9szcJYF8KdiXNohPKsmBTmPoRmVZVBXrMNUZHeYBlQ269jZpH1kfP4+MYBZZ4qMz
zE/IqnlThu7DojF0QScm7OVOOzop+9DUASzFpVIvhsJseY62qwG4DEtZju6u04k2TSbdVA3xGVsj
P4alQWrQ6804ZyACZAyBm/Rv7GSrsg21TRQGd7YSWl40zjy1ICHpETrrPqWFLsa2XEuSDk1dr+vW
fZnUcWP07ZekLpZ4xDRyzwUXO3XvG0p3RGtc22p4KQ333AXMMtJKeUWxNVWa6sHC5dtsLr23woh1
lgUtisbPKBy30VQllOTUv5M1MZ7vOLMy58O3R0tHa7MQ9G7soa+7Oz/6RLa3uYXI1QE3zw39rZnV
FJaN78FRPZHZvHBhkngTRrVAsx8WVtN26xA8WiikV7R8A12oEsytUZVhX3oaceWjYgKUc7nEwTAy
F+yCCi6nsalEZ65bzf1iezMnEnDZT8oqkNT5OOn4O4TtV1YL2KC02qku5H9fszhA+vhSjeKstfJZ
czk/yeYyZB4v78HGxrEai/6iFJBpZccguKG/EEDikz0liFGUbWykOINJHw6dil8sDQrtGGYZxwcq
cJ/VEiZO1QcuTDD8J27zISargmgr9/glT/kgopWg8I0B3oC8RluOw6tk9pzTmUHt4QkuImV4VBOa
5gOeeW7BAQ1jxc52yw+hM04Kg12bDYhY3Y9TqhvmKi+wbvVFr2VPQ090Pqrgo3chlllKmvNEnbwC
x/dYND+5gg9FaYy1QOfXymetZS5tUW2E6Bd9loehyTpA9eoGw35oxhcrS+h6GJ0f2Tjo/8z1cK8B
1Z2fAJlgBN17fGvZOqvAGHZdBggVI19cBhGbcvcFH+yMnO4+cjnS+th6roY3pTWkOkfOvKax7znQ
PoZ+/6EnmJfG1vGM3Gk3rWq81Zk9bvyW0s1uqN+bFH1Lw0G6wgKceJpsWJy0i8mg0JyjQqHDk89Q
EqK10bobQhD+XJMJ0xRP91nS2bKX28Z2GeLUQKDoAN6WU8MenZ7JrAMvZVnfvVA5wdjqQpMG2XVV
s1axpWlUhsffFSOzZZ/HjzaAhzlAES5rajYWFiIgX1lnGEAAUI1Wg9K8mxQYQuxgY6z6tAnbGImg
mjwHigLnQerYlsAhQAF3xpVUB+KYfMjM9DtHhnMf7z5g8rJCGOOjw0NrysmzQ2wGYXHoXBofapdC
SqLnS02rV2NGmVKpKx3AgOmBVhl/NWpTQKYwh7DqWJghI3U2FbCZNF9827gXQ5AuiVk+q47mrFw7
fysCoLjyGc9YDqHOHbcU6WgHo95ouV2thS7Z2z7apW5T3aSOe5i5Zx4P64ixvnX2U+5kJk/GNrYh
XimBUNe+0RlrObDIlFY9sv5oPxGHP+zbLLSuuca6xyN7ofRZukvG8Rj2DRGQlOQYjdV0qLLExXm9
Yy99X0iGPXEfnhSDaUOUDrsocZnRpSpRTEJck8M2xBJQlXVApm7jbxSZrMyYmoe8YYsg6oHacklH
A7Wfy9jiQD41ymtR2/uoAiVbwpuoioMalGQBAgQVWG2aJ8ZY33dpR7doMkMCCpA5Yzt+6pgnTlQY
rJiekfHKaHIhAkIL0cmXtFgFRGoZGnlFMQde/ejqy56Nh8N3NoaodsKkCV5TthFZq5jpJA1L8oFz
7FqqKj76mEltl9vpvqMsfoI7qud3Zs5goeScvVCc9KHvAvfFb/doOEVpKt+oc97UWmSA9SX1pJQH
uc3F1x0CSHEXbfh6H2FX8tTsIN7ZRP4HURZro8s/1ThcgS0h9hjaPGOVGfeNIiKC+Gzm+p4l9KG0
LWr+aFM0AWmwmsAJoz+7ooOA/mb+F2Kb/YX/J9+aEv9fH8aOp7FGgUPRvQKKMzMWlBzmkYGtfeYY
XA+yVC5VUh9C235yRpWZu58mF1qozTqFa1ma0ACCcMex5KAI6qiw5o1I7AQQKPPDcjQtYzW7G+V0
NGzKLRnukH1s7rI6YdRhUNE6g630Dr+r3bXkcRNOTLU9Af4LrwZg52UV5HKTRqV67/hQFEzFeKrc
4qELW8mxI+TI2cFBoAVhEvRlCoaOu04ri2Xt9t6E5o9Xl3gzAY27VDkLBfok193JSJQzpgKcH0N9
1qcOXYIzHOadqNqbk/JRhfGT84qgf0iV516MO6PguNcHJjZal6VH/TH6jrxOkz4nNGPMWhATB/mh
cviyShxC2BvuO0o8sFvySk7GwM7VySxPWBhlmUa/dLrD+C031uOEbTeCiko+574bA3K8AS0XSdYC
ZyssrNupcw5d0a0poAZekYenrE7ts5LYhyA2MUEZCdKafItwD21oGB64zH2EipOqhHSrWZxEWmoE
LB0EBq0fnCjypahDj8mHOKedXPZyyXKBTTrL9GXGcFlZ0qTUrMD/8QjHmN0xpFuWTfdpFUJZmKLK
V0Y3pwNg7+Tat9Y4Fc5nClDJqjle5spTRnYZMkgNFlzJyY5jsmY21G3ctKjYHXqjjDhSIcpXRq6v
mFnmYLSZjbqJ8D0t4YltSmT1DuHbtFzWZ98fz0YO3TEOsgOEsm6dyEoFAZFtAUL9BlqMzJX8ioK6
upJXxOnmKtgq2kssMawDdNyJzzHqqTlS9roGYAFsCtGm7qkt4msskC3DPt77U/808tPoXfs+Rh+t
2Zb4bYnphqq+Ci07X1O+l3rFqHKpd/38MsUPsC1JbuD/0TRq2qj2yXnVOO5n10QMLTUrYbrpCsqQ
2iL51kOmPKpVPPr+sMU2Ad0HjloDV5+ZcPMxxeGWnbRqT/Y2DTrm3UVBukF/pr2URzlfH9WW4kT5
bGtzraHjr/0Rua7vMCznRbaUUfphjYbOk1M/uLr67Vs5O1r2/uxvncfO2oQdoG/y2nfjWJ1dF+8r
DqQtxhpJiwlphJ52dwgrzXei9aAiR3bAqWpX97ISh8gmPpS1ybqyFX+favq1bbcdUxUGhWB00tB/
YTBVrxEreG1aeAWFHtNCC76aYmiSbGJcRkP2bjk2cP95WXLCgee+C+2dEhaZxpsy6xpPYcU0B86T
pUXCo8iaH0ZxBacPjFcBKfQOnS4f3XQfaMbeGphs9wy7UDTF0uq44PjUPBniRmzqg2VXKB3CvSph
amK+aL6xdnGIStu5p2ZsN6NhNLh5wEYCtN3QAr5WNe15UpXvOhjEvimBi6tu8uAcnUdtCPNDEziL
vogt9M7gahk/Vho3d0U83QckoZe0h/hDOJwHKpLlfOJqkhq/nTlnP6dx+V+EnddurMC2Rb8IiVCk
187ZOb4gp02GAor49XfQW7o+2jpX98Wy253chmLVWnOOqVfngIz4c4mnZOtZUl/GXqgvKoe0zaop
X2xP11+dxr6vLfuztNPXMDeCrUhGfcOq1rn3EG6treWnyRFpFInUEwUnAB/77JAruUhx8NBmqle6
S85RaHv7Qb6QdDPgHCPMVrerT7gWmEeltWyD9lZJS7EwUGISl0T8T63V61rJVRja20ghkRwbNN8V
LtxCyy7BqKV7oxvHG8NNTlmo6kMQ1zNzUr+hcUA3O5m2NSr0isVYj9pqp4TRsC/pdTT1NRf1FEta
2JOeyJdTGScByWWM2IZKrhMHAjQug23AfGmlAxduq6Ff0RzZkmR40TSIAWDFSk7u5DKOzoOBXeBe
ZCURprUALG48zLF/u0HHATCici9tx9gWeXHoGOwfDM8/ay7BS/pgPBl0CG3RwYEMgDalRW8cTMv7
SCRtxxGs3YYEP4aHgIPxlrJrUdPaELie0lyCOJ272b4ePxtTE60CT300pEltARwDmNTy1VjTISOv
cZtaA9r3TKBZS0kRJ/C72aMD0VlK3jMkFcu8L3B1AicgDZ0xEN+NXMP024ZwZnbdxnJqs4/Orowb
o8WZln8Gup0+Z0F2F2fWp505ayVzjWYsSahEQKeVjwuvv884FFDUqnqlXXe/2ipwnW9Vqxetav11
7BSbwI1yRqamjfWHwkjW306YU5j6bsM+UN70eNcQxxz6cjaWV+GedYrdVBG99IjcN6mFtC/3g+0w
7zi/Y7hKF3IO3iQc2G1Ouzomm3mRNSn5i025szxx0FEm7bHBALcqCbWs10TSwZ0Np3eLzfAAT9mR
SbrWS6YYsXoNTKz9mBXeyPYAmUALb0mF/NPXMtumTREtfQU41I9p2lUFBXKLH23tunCyOF6nvm0Q
3TasXDVv1iz8ZRjHuIGKhDGEe5QsNi4wJrrD+otOdb9yuw7nZE2w+9wmFmUsV22pHvPYVxvVEOtV
BLa1sqN2XLgsTl2SkoRpY4JMmuipMO18aZZ4LaRpEZuJS2ajR6x8aEnw5FjjR63yPwouD0Ip97as
dbF1/MneZMwdlghXntOYEpBs3ue253MTVjutMre8dHpFj9cE8ODJ/lHvumlXrXJjNWaE4CJDaOx0
yYhqH/nhwB8qoqOfDzlnOcHT1+/opyDW/P9vM68R1r93HOdn+H0aSSkE8CFSxdFIimp5veP1PrJy
ENpdf6aP743L31cMsLOl1Ei8A0xO/Or6gP/49vf5//4G22Fjevv/8138fZN/X5HrXTOt//OWUGD8
dyvRZkenJljs+jTXV//7Rq6vZkZOme9+X1he47Kvd61SZwJyOn9Wf5/8+u3vs1y/092h5nzgIN37
3XvoiPbg5U25L/LB3CtjKFlmYqLL5+8CtA9/v/u9zZsmoh1+f04QWdFV+997Xr/DEPufjwYbQaR2
InbX2/8+w/V+fx/8+1q/j/vnaWxtlvUYobE0HProRAsYBnVDePP7RioS6Kfl9bn+49uSkC4ww/Pb
uz55URfhxhzspzTv2Zp3qT5uvBZe9BxCfv2SjFPB/IEv/9z2++P1u0K5J6A5/uaf26+Pv952fZLf
HyeqUPY+haLdwov9/uL3xX5vu94lo5FFB36+9z/Pdb3tn6e5/ugrmDkGkZCkoDF7+d8/4++fe/35
+lQzfG9a/vM0f+/03572+ph0Igy3aeX2GhnaFJRlhoC8ef3xmihqz7Gi//yoDwqv/z+/7vVNMnmb
xJ87LuT1/H3Q9ZHXL//cBs03AEIp7OXvK/zzMr+P/eel/tv9DD/gPf0+F/rC6gA64nrz9QFC9swA
/3nS//j9Py9y/fHfX2t+Lndj0q7/60fw397Xf32a6x1/3+v1PtfbIhRk6961ftqYRFJ0vsgIDUZo
i6JXjD6M3KrVLYnH8ebvctFbz5rdZMF0jkz5dF0NSlp4hygpCaK3yAHgCk73IV+bKTHSKF+7jUMq
HhexdM0J96FwHWyZ/tbHERnS0Z6/o1tXC7bYjlwTmGnD7pcXM6V1pnv5ox7U+g4X/jYduseqJc7b
AU2+cIuCMWKD+q91SC4IuhsALWcy8lCWtdTMDTS1UXbfcAFWaYSewEoUew/msPQAq1muO650jxCM
Av/dNjf0bz8bHg2iczZRhSgC7hLiIsz4oxHEazOnSgrTc15WhJjGkCGwikcnBxXUmTxPKKdEURMz
cwFPBqHZr+yV7xQIAiiFmaLLNUEVwZ2s2v2gj9D6+0m/E55j7qaed+awXR3cF0oTtjYqNZCwU+iY
XhNuAGZQiTED73K2+nymq5K9Cju9G2EazpKZDwkZGrGacz8GUwtC/+nJEtm+kPKMSlcu40a8VX11
KMsx21BAxWubazsVyikKmUglpE6u2LGXK1Lmx4gsJTJmED/QBiS5hmwM4iTAXdHzUGLOIOWzsxVo
fUDBjyEzxEmasOIDr1lJNuZEZN2k3fCncflgCLd4Y6bOeLTzscgR0hGD/QmKRD8YUg7AonBrdzp+
Swsu9FhHL1X3JwkoIHWdigDjNA7paeGSUbBTZAsh+fG2sYAmDm3TXMimF2tq42dqyWHTVHq5zFTz
DaoiDxnaowvksQ6t5K2ljeO9qZEs3fYalXk24S5O35vOj9aM7/Od1GgQyDaqN95k9Fuhso2HRmNN
UgbMRnSNu9TDIO/XO2gk+mmY0HzCJtIOesE/Wm6syCWClW3Ywgs9nbEB55Iy2dlH2h8V5NOqHs7z
EWQmjjpn0fTDCJsyuWE8UIl3RRbNpTTbryo3h6XJ6bdEBggoakQqF0VQl4SeCPZT7okxRb+q8YaI
hhDUDPmWJdI5aV1H76xGhiI5s0WULy9BnCLmh6SIZg1bNFba0OO1HJRkq0JhYW+HbjzUrY2ODhpA
2AR3o6EWU+V9yqwQi1APP8ZO2yhP05Y98Ru9YZ3pJ0THqMDK5ROpNitfyyGirz1Mr3416qhPdob2
4/oF4pPYiveWoeOGT/S7SQXe0hqzVRB1j6NBSJnun1qP6rvU6LymXb2otPQrrYx2MxGyvKLxKDea
9wwmkrCSJA9wSRXtSnQFvRCtPE2c0steQTCMDeMmHOhO5ExfW/3DJu6M/Fq3W7f1Q5NWT4jps6VP
p9Lx5ZuhugsztHzpWWqTqe651ANrCZGLznigw2UispciYSCBl2Rb5FOMOxI32tlCI8WpMu6BXT5r
CU1RbGvw27NNk+OAxmR+sDwjXOtwqwwLwWWWjS+h330AOamZGpffyfQ6mSm+dtShZBEyuzefvCp6
6nAfHEHowjc5EnqmO53/oYY5MDak/4oYLykpyJ3A/FMQHaN05y3p7Qu6zJcu80/C5G650Z8tHf2d
mkSy7pC0KNmcIHoqWlPjNo0iIq8n4gPGT6fbdkH2mBbtu9EWzIXUeCsSbdW3eAYdOomwk1i7BYOw
qisQSbU0WGsovhwTSygYqOOSj44PaVFLhDDYLPZE+EYLbFrVUrFHjHRqdhe/T1MeLbmpczu4Q41C
EEHgJ8t5hOwM8A4JtMeyRschy177sM1Whp/NynjaEU2Tv0jbsJa2AqUDBximZD+tnHpG3pIgpaOy
Xzda9uwk5l03zM3pl85h6lvFKVZKBBGx+V1q6Xcem19NRYQpDddlq9uEpLo5jpmWcg0m0DI2ENJ4
GVOtaAxfDVQKYJhylvESeEZ1qZpxmRfjSbY0OhsaVmbPG47Mjd9gvdOVWa8HWO1Etsob5lbkpjhi
Zbkh+9ZwgAnHRSFfFKkjwQMltEeVQxK4sa+ZqruNi3koKy95SmPLcvdV5Xw0sVyXg7iNvCxfCT3b
RYZLXkegAFP2AfoPrz8oJuuhU4hVxVV33VrEBgsovSsHVu0s7hvRNxTDKrC0L69iwBcQgWbNQIKx
R6PkOlum3o/CmLauysUWss7WnvpzGhVPxaBvhJEhRI+QhwCcfottDjOtfPX1Mjl0oM29hS2rezTA
j7lNAuOkspWom8eonr7KwXkxS3Q1tIZzp4JwQL4IzL6UhqvRIGU1HOdMlBAu/oZJaslQxhHNPg1Q
qMTOFlIf7hKUam9M7d/9MHt0ZHsaHFA4eo/ANds1IntLB44Jwl82ZkttYHWniFSIbMTnptc0taC0
3cZavbJqzk9iQODHsOtGfZgx64t7B4k9ibmcm++jGt7DhpmgmyEJ9UraBMBemzz96t34yaqGt66a
fhKGtF1obacu3rcif2S+ykROL+8lrtI21mZSl8EXK3qACKG25RR369Sw2hXO+q3ww4/Gg7zZYsuh
u7kuvBzph3J/GgFCRXGFnZMj42UhGD/pyC000S+qQgc4NXuEVHGXhjq7JIQRa0xRWxLv9295k8wN
Mm8PaxSNeo+0TRtFuYhirs2aeayylv1ygKBduCY0a85ImHYL6aZHZX/pOcYjvX9teVN7Xb7Ekswb
fcye/Vo7svI9xHOQd9sChnbCiyEpE2xzq5Ie1mGwaXZEgWwaPpY5QR1nCJarBfiW+D0CJ7BsXXmJ
YQju6Eis9WZ0VgNgqLJ8yFqIbwyFMKlw9sIL+8my4VCmvb0shvoFVcjJ9NVt62VLworupArf7Rwx
QevThkr67M31ffQHmD2XzURTyxL0hieODXJeAMbTjKlqo6eigR9m6SdOyS0k2Wnv40wu8wveANQ2
mIHwzHC6tC+Ooi03Zd6waMLyJktokODy4dMU6DmtPHwkqfVHzsaVXGU90uv2KaYRv6sjpioIelxc
C3gM0J0XYXdEuhUt0DC+Y4NZseSaGyevNoCuzlZNfnwp01UVoKXPYjxfjNYtDV0BFuocyhbVgqsB
v4B72Fl8yC4fo+viIMhRWa1a0/UXDR52+ixMVvMH9NQELaaImdBQL+ymBrHWrVXgqEcucFSSd/63
PrTtyRiJvFSlTdSHetTEyG7Ob9/R/C7Gkegwo2/f68aHluUx1YhHfotkDqQCOeEFSQRltUI2z8lD
EVahCazg97J+6ghS83RHjIG396bsxaWol1zB206iA6c2HntOz7LjYhifBH4sMqhuBj/hcKnie4Pl
Z9W0nGtBkDImrE5hXP5xm5j2uMG4PLWegsa7IDj5NAZUKVMNhc7AJBTE3oZx7xkm79GhWAxpsnV+
eKEEWSS1fTbj9Jla+9lzLLm0QwN9tDl80ZVi2AJF7+L5XGpAK6Ze+xHKmKu5c6eFpHKVToV0u+Ls
6JdOTe/W7nKmTU4G5tCjBnMykFLggbqNL9TRhp+yYO4OmWron+yyXxumPVBYaVxbXfbBTnuLDZVh
r5beWvTGmbl+0hKD3pmytakmpphT1G3R5VokNawMr3hCQfTJTrla2inEmchg4u9y0Gh/zMD8iMt0
HzhMB+NIHaW45FIXSz9CTJzlFKJQuhHcpd7Sx5QD/uNct/4jaM8fRjsWOaFE7a2RvK9GnNILrEZr
1YW3BLkLRCTV21AnBwIq7ieL5kwn3yuhoVb1EY3pZfQkBZLRQQZPXo+AtiJ2vkwx5aOVxQBOOGs0
g1IQpzBemXadM5IdaX8kLVkEXT+SxOeYG2GNj+aMgUw4AyM+4VTE4Sw5+7FnAFem3AV7xMhwUIIM
79NwYO7zlLmcpXneV2vYLdpC9OICg/g8YmWeN0lE5o7NGUzoiwZjQGAjQ67avZrNUTM2jj4wBrC1
B1GKTSfYjrFIlRgDPXyg47M3e3dBIso0ZWHTrKMVNW9dZH2aDtmEgdk96GOwHpVBhGyYZcu4piIE
sphg6QLiQmEScoZArqHGV0DqFmVq/bEYVyyAdv0w1L6um4u4ss3laOp3Mer6RVS5q9Rndq/5HCWu
bX4QQPwTM1/CKljuLbPfdSO5Z6lp3Fc26B1p+IiKLaxzKeBAHrCOYxAvCLB2AzG4wjbHpYEo0jWg
LofoeZeGj4QHccdrYlT7OlBHDYFiVSL6azL5lGQFCVTOoathIZXUz73ymcGTaLtwstnyl6wWZTNd
aAW8SvE9IkmSOYRcBlb4xJr2zi36N7fpv+KcLC6G2o5pvKPvhBtuEd1bTNUiGGpsfVM/Z54tdCke
utS9axmGkjqbnzscSxozykWZ+G+Jjf4E/dNjAGFb6AxC2bqTUOrNMbfBiqHSObPFSRhMPtOQUKxp
wKihuzeSXUcHWGIF3/6W5Jons9OedPI4YVqO9zjcuhVog7scZF3XJcGerdar59979NoRmeQu9KrZ
sKASCmwKTMfFl0Sy5Wrs7QOysUVXt1vlkkUmcT1nTxUO0IOeBDuOyWUtI2s9JAY7sQ7BG36DYq2Z
Dp3nQxNiujQafH5hPK39Fu9pAQGs0l+1LDt4dQvwdxi35RBsyi7D9FK5LZIq9RWBERtta099gSec
AqN3FzZVJbuv/kZP91TS9p4onGUEfhuFTOfwMvDVMl/D9+G/FpWFBs9Lvkc3eo1UtB5HDMla11rL
xDcRXY0vpYizdWBuMzAki6IrIGTjanESRnuifU0LJuwB085VACpb9x2CdRufaIUasLvv7rhbMouv
nPRpGLh62yWCVtlTcnSOWvpeM6MQ2wKRkH8Q5bcM3HCRRvKiwmhjpXaM6XU4ytT8BASxC6KkZdOG
HrlSX3E/PgH0Kzda6RPXyBm/9jUQcJbPqdT3hAqOGz/DrTrGIVpPVTH5ChmFlhCoqmAtMnIt4VUx
GIDTuIrj7zLITrqLpoktmM223ib3Mm520UBAsUedDbrP/O4tTB3Zk8Hseovw7d1FzeJOA/0TP9+n
lvwumQFt3DL7TjKsvn3XbyozukwhQtWKL4Bpmd/r000d+Tv3duBqyql4wan8EZvBhpTQPyBZLoGP
zytmjTJc0go699k3huNYE0U9VeziwTLedLVAV8b0z2V6RWDeVptb4ZEcT5lNEE0WF+0mRsDoMGwG
+tk/c46iBjEkIpdeOOs6HLc8jvTdNlylSbQ3Mv0JD6q2ipn+PUOMD9AXB3cq+vaHl8qzXtDPPLp5
S7UJdcVGZwF3NIgXiDpQJKGldNktUPBybqLZhZZYQfi23nTHxP9hPQ95q/GB1vclHx5NQetOy9Jx
pYT12sH9MMK+W01otfjP+OEJC8FjODk7Y9a9iTAiRLcBY45gxGMPi0sWf1dLCKYqcT125i2osjv5
w8IbhIj5Kus0RN1dJtipObWJbqevkBDorxFo08Volhc76x8HdAqk38S3idudLB8dmcdMFjiZWrEJ
PPXYvIfRejA+kFJ/uDiXG50DM7Wf3ch5MJ1ihT//HPnTNlVYULLx0NScLSHWaW/YNZb+2ir7U3OR
hPB37TFVbXDj0oxJuP4TfzkD7rt9BZaycs4NC4Av4nxZK+MtmDevnhaephqthlGeUtOZaNw1XxLm
OVqB56yt0DJEyLV6gDoEWyAWCThaqGJawm92k46bymaCXAbqsxDdnYyIw/YSmz0NGN1MHBFZNEuG
FNRUSO09Jpa8MU1biTz5oQAg7EI31UIk5VeUR7vETg813mI9tb8jDywiM0ZyDkFlb4Z4a47ykjop
MQlVtpfdgJ9El+uqtD9SoznU5pw0S+J8kuK/TZT1GQXFXR3ba97CsY1uXGgIzdSfCg36TQr4D8jh
TdBb94HScGcEf6ZCezRnzxqOnUctfe/QONiTudRCXVJzmWg74XdZyvhyW7U3/fgBIk64L4v0WwXz
hx1l76PRvaQFVpXCwmnckOLixf1lTPtzmcQPWCg+KCE+9Fnm7JbdxpbjeyvDnjQqLuRa7pM/NZVi
OZku8ub22qkctgNL5soCy7zUY/OAap1uQvQOITOeZ6qnnFxZVND3udeLhatrpGn3J73yD5FfnE2W
cKAoW1WWSAyItu8RLMZ9/BpntVj+qWz5ZVvZZyAhp7ZmeQcvdYGEjcXFwR0TYP5wKpJL+nWA7dWh
o5elhjxaWf6AGHJRuGhICtQvY4+FKTKCl4RA2KXdQn6BlHmMJyCiukRMr5XhFvZ8v9SXxOwSxTxT
rqcQIn5ZfDiiekc6ftPlgbeOOU45Q15wO7hroMp+UZ5JvQ+3JmxHt2/DtasVSyuZLlpQHIqsm7aV
ba3tFtIPlzxtbcPQNTm7UFF2O7tDYT7rqQcPi938R0nLvx9cmjdgmtiVU9FxFBdnK3uGILOKsvK2
jtRr1KF9nQ/BaazMBThuHBkOBwq9/At2vy0d8dfAVRc6tzdBE5BOE5g9q5OxthN5zET+oCLzLR8c
wUYvoqzt5dbzp3UEtm7dFfED6gWuwzpNGZrH8M3V8KDG/FWq5Ivd72PvKbV38YNYxRSsIAi82qBY
ZfBGedDuo4gSJaBRf9I8sa7RURHvYKegmMxdrQnaesloUTJUUPRH7VS6Uruw13wZcnq7E/zZWpJK
gdKiZ0+PEAdDDZ1xkaUQbM8F+dnLiCeAYaV9se9djG33KOLA2w2TdpHsyvdhntLE9MJDF/dsGrV6
Y42NBooP0b0c7e3Y5MZBy9AyV1MVMolw2ah5kb7NA2M7jn61tzUPOf7oe0scYPm9NsIZjCFzbK8/
/r0tyHcJ5yXjm5WbxSlaYGlyrVI22/i83GYR+eTF8OqJ+MzghzBpF09V5Y/70s1THAfuu0Mf2cBA
vXCtVtvx92wmg0K1FQGdPiNfsrV5JrK32ZILv6x7rmFdTQMyVg9yKD9aBQIqdrj6TFq/F0bnb93g
j+sS5jFmjIYq+sZTA4w+wbGJ9DV709pRYWGitHd64wc3MCcNFXYeBJ9WIsDmOLTQoSoJH4t8pCPB
qh2WJa864ByZm+caok1v5wbuF3xtzC9ikRBTzYgo2FtTfNIFHSvlmy9+emmRIuARPlfzy8XzBMZy
jAqB6Hvve8+egIgBGVPgv1l2Y3KadOc+lzcyAcOAsuahCHG4Y2Ta11LQ0nRv8DAuatf7rgcAsMST
3452dpfMowNfy2kbDvVR6GGPC8LijPCLcd3q6tB26B6rsBoW5YhkDaEbp7W1Lzrx4+uQJHX4KejE
qxlAqztBuzBc2XBkWe7CBAy/BiF1Uyfd65A3lENDgq3Ryv/08dScVaq2Ie1t3WanbIU+F9gRCAuu
qrUf6a/x6J798A8qqOSo17MXgQ2njL2C5TF5yPvnwMKW0nns0aIQeWyJ9XtQJSrhEmWGn7B3dpHl
wZDZJrFuvKQ+q3VKsJKd0mKBBmVvjfgoWrovTicu7LEfHT1/aXIPWHSNwaAzQFCEGqwwz9zGsxQu
QZHJPzFk067vBJ1DmlToNGl7YvydMmYlWJqlVh0mzbkMNrkZKIN4lHm0mIVtdM/5mDAk5j2tyqBj
uAI9GKPczHhTA3s4zYKwVGTeMnUcYx1M3aORlRSqVoWzGNLPwqJhZcvvNKlua7/od9k4u4syPCOm
2KtctUh3GEw1E80n100/Wpp8XG1KDbMpHbOsjPZh0s0FtPlmO/hf6VZCUaW5dKvnaJZ6E3nbPHoK
3is6LBiXNGpXdcI4gGkQQ2WYQdOjGLkLwLwAmaPZ2eqav+0unTYjaPJWrv3Crqn5GXs4XQ9Ct6Lj
F09tz7yMA8a3whQGR71CPAf8rk7buypnCNTYDf+avjzSlz+HNlyFlr7NQBqy0dPWpJaS+6TDQsNu
akv+IdiBNtbPirE7jlIWMdd08djEZ7ipN74U1lbobbXpxnI/VQkGDVI3IlOA5Au5OIShaMgSp2nn
YWlI0uHZKfCB6uqJqRn//4Lsx4mObBA3ySEDvMnZ7OQYX51jbXWbQrfqZV8V8Um5zE+rmqa9tAbt
WHMUwwADFqiQe7KBePX9gtyeuf4slX2cur2dspJmcflMVKq1w3NGYq8ox4No5plQDc67NXJ8W25a
U9dm9qJsaauJiMNC64V5ZN6YK040tlmO/Zxn2MZcgxgMj9RPcybYwrdfCk7RRnrzKXmTDbxEOnIK
W1ltL4UQFiq66oS/9kXBduZKoxwoeykaGk77VT481w5/cWXzkmaKwWwIHZY1RjKO173YPrzSCcO3
R1PyGJZ3Oi0UjigG3fxX1lHaQHkEibAOeG1DjhurYgk15irLZdazdjyU4Am8fcHGfaFrubY2W1Fs
GRZbkU1aBTLMKOp4vepDd4S6z81g3SXjCziGk+zcDmoCZP4c8yWoHUZEoIlvhnjiTtofkWt8Anb4
KS2HDBePiABmqDQOfdOvAVjQNnfkt6kyPqIxue1mp64XeM9Z1Hk7fErdOqykXCg0qCuzqnZtcawL
jmTyedkOm7TvC3kWo2K5GQpz75o4OykrbI45IY3vIbQ/dPNPN0zfbVHd+aRB2nZ1OzWOfmhijOVN
8IF2j0cL08HQ/RhAlloNkiUzo+JxtL679MyYHfxTSdStm0h782vhIVWo9SXrHZICobnrbPK+olQw
02HstUQZS60xUYvMwTrsa7dmyVqZD2O64rK9T6xgPDhYcRYxWx8i3ilmw3LYaFLbZjJ+UFqmb2rv
1hQahaE+PncDgKpGpys81E+qYyLi9PjuwoKI8d4HrzNkE+8+PEeNesscRmTWH7OLbz12+2yCuSp2
3fAiTLYDLX61ReRr1Oy7urSjm7DElVASWFVRq/QNet6yewMegaY7OKdt2i1E+917NPRlQgu+C7VH
RVOgNDN/EZJvTvPDeiL8nW5rpvI1WpAPja17Hbkj5LBY7HMIu5qQQGhs6DYQxkn+8ulfGx17Pqhx
NP9l8aNb/afqoEbnTr8zWHu2aVHC+sw+cZQHPBZzieaxMzbd+p6/KOGowldUSzvbRhYYz6lapVqy
y3XYQnVg3VaNnxxKdMlLQN8hH/JilP6R46hYGhVeGzL4+ovEmiVqhCwD6Kyo/SDX9IYrbEIVbC0w
lcQwUQt0IHIzJmVzwllG199P5K0+ye+kQQuiouTB1P0AqDKt16gktj2qaJxgoGtvSLKIczLoVNm/
a6CLRYKMXROXrmHMNg3Fl+vCB3UFW6O6uVSzMycx9GkbQrW7iecvNt23XPPdw/UmfCpfnU3nQaYO
f23jPQIuGHY5AnEI6OaMNyXuSPMhC9bduJIV63AgjcekjROOA/2lkVG/MkyToCdr5zl4xsTkv4Rx
BFSmpqcNMrlf1wEbmbyfqIUW9VBW+2poHjtXTlsTA9K6A6Y0gMxmdsx0DhYIiTp4lRaOh0VJeXh/
DSZxlHCssQ4qe3Zeabm26qa9dNK7zwo+0GLCryqN+qJ88hLTGCQlj0cArynGG1Wf3NTBSJOfNiOO
ws++NWCSuozlk9Z4tpyKnI/mXVZFsI0GDNYl6LLavcmZiK2wsCMnRjkfSG3TMWI1yKZclUDLEkxb
gdNhDS8Pad0Om5xoxy4OLkDJzqHDXoVtGTpYCS9WS+nHGOihfSkpcoYfllxgbK53a1j1XdWmtGEc
SBwj80/BdSnMFDsBvJkkqiQBrvHYtrqVKoiW0DLwb5Xh/XHtDu+heh4USjNRU264IwrbZmR9tqZv
MXi72oLOmvxxHQ7QKc++qgGShu4qaj8N1X8xhsfekk91iphCcXCZzeOQNke/RuGDT3ONzvzJSOEa
uL74Eh1ZWK5lgJbzTWsZmC7hB8D8mb8QLOfsfSQ/B5kMT8aEhS+UGtP2kg/AFd9wA7ZtpJHxA9F3
CLxk1SfZI4QI5qYuTn5k5MjpxpvOYnpgi+AtukWBwqqyDPpp3ZpqpXX1GfBYtkWWsR+74EY2DIhd
ehGpQYAEPb2E5X98yQv7p56GswBvQJW6ioLoiCG5WHB0agiCmk0q8Gmlc3XGHOXGSSIs3WmDYbOz
dpWt9gbEpDYfHrRxMs4tWiBT2lwG4h1cCsJyfevHTC1wxrAitJKEy3ZKuRjwuZnVMq8QPdVedCRT
Fz9X9mEKpU7oP1ntvXGjKeWvGjjKviBEKY/vCNIxliFrfVlvG2HsnY5cqBRA8joz5HvmxFjrBuxK
pvYT2u1HKtJPBVGZo9/c9kRKoVvvl/igUrj9DbhampBJkq81LWGCZuHnM0uQIAIXGx0GJrY2H3OH
ZhnhEyvsgcjJJ/7/9+5njV9yFdIvoE1L07/xdXyHbKvs8GdohvvGdH9kpl68sXlgCgGFNNFCPnTF
3Bl3WRWwHRDGrN5hjqrhuXYEeCM98r0FMdsVW36dqbMbWEdZGZ9G0INZKtCJzdOsQoUIXzIPWFgh
993gHLv6MFrj1uUMKlDv5SzcgaO9Wm38pzZxYsOyJl8AUHMf4J6vfwq3efFlSDe6KG8qQRoeV07W
dNJZ/F0uuvMAUALvbM/wZN16MZI6XchNSKFaSTdb27PNhcXn2zV/GGh662jyzwOStFVhiC/izu8w
C0cHGEKHwZ6uhvKzBBBG4Z6fHECBaVHlWzXa+hrZnE11AbGxcLZGP4SnRslqEzbVPT6wtW6XnP6p
ONRsSkNVkcBHQMcq9yvA+iFGsuQngriGaUHtrRn+H4BTFA5dHMpbNmEklWhjjwUi8o90NpYDUbxc
y2JjPbjFYyTrW6u1VgNQB95GvOrx0a48uuXLmp6fAzB3UTEuX8YjDD3XSk+JU92FsG6JZ5ZMrAaG
GEOe0KzKthV5ZOte3qhJN6A2dxtcE+DV/oeyM1tuHMmy7a+k1fNFXXfMaOuuB07grFlKxQtMEaHA
PDvGr78LzLwVWdndVd1maUiSohgUJnc/Z++1UyZlVbsvC1AfHTXhuIC8o8aCCLv5EsOvXgdRXWxF
pY6hmxyCUCBUR3EkATBu4de8xSwWsxG/S98yBVAhHDgm/QAgvoc09IjS7JFCkeGpTfqHreo7U6h9
7mXTVknmuxlhzNSDDG1dZCWs7eFehcbXyjyFBndNchId2mE/PDQOpWlBrOy9T2dSHxS/zNp9pYPi
j0VIryQ9GSxKI6LomPzqd04y3kUDkuqhQ+0hD1WY5TtJecDO7ftRxwxHearxq1oc4cqANmv0t3aE
d1NTMLVyMCuqJ2ylsK9EWj0FRvJock/ZuU7np83se5UkpBUesZusO2KkjmSLbJOEaiQWuASLhF6P
xgYZJc/ckMlOhS6mhWcsVH6IS1DVpIM7SjErodjoFSMSAC07m2PzPUj672lLr4LUIFk/ZnXXcdFM
WGHKX9Hdf49H67Pry20A6dwQWeULbaRfRoCArFm129FXSrI07DGQUTzT7oxyfo4s5zVxxr3QjQOm
zHqjKf0cD9qCl0Wj0zEgWi1e2/MPtNTbWpAi07TNuvfMnVUzworhK5L1+yz9ahoL4CA9UNR9wBKm
c/zKt5m8xwb0AVYn+eKVDWok7z3qkLbT6TxrYBJIcwAUGObj2crdJ7xWFLhz90U0/bkLyrsbyv//
fhv/Lfws73/D4Ld/+3eefyurqYnDSP3p6d+ey5z//n35nb+/5x9/42+X+FuD8v6H+qfv8j/L60f+
2f75Tf/wyfzrv3+7zYf6+Icn21tewUP32UyPn22Xqdu34O9Y3vk//eEvn/+T1AOd2ig5Af996sH1
c/jlnZjfPwYf/P5LvwcfOPKvriV113FN6Xj4B38GHzjeXx2byqttgv3nfzo/+j34wLT+KqTlWkLY
jjRc29H/8svvwQemIBPBMyxPYlq1PAo4/5vgA/mn2APTtYCdOZZhWIJkAtsWf/ml+vbxGBdh+x9/
kf9H9nbNEiAsD5MIs7sewNZjsPR5mAAMjEubWQYzPTkmq2Hwg5YhU+pscDd/2Gm/n16/0EO7L+NC
LZ/LX/rH8IXbt4CfQ73SZV9IlwiIP36LvhUaMldZHIrMq3eVFTz1Xn6Z+0lCU2GpQZ7qpaG4QmLI
yg6pgIeW+jGNMHKRA5NHGNyhumxW//xb6fZ//lamAIXhCMfUPcP9076BLaU7lSuKA30ZUgwzTW1E
N0ssms73XCXiHqjdvgbe5xtG+NW0wIV1lm0jJKF6aGmPAYbzbYe60TcsK+ADcroC3kyXXuhUAoU2
+JUBKk2LbXFfOs2e+cR+0GVw1MLx5Z//MfK/+GMs4XCuuZxOrjT/tItrWIMjSr/iILxZUIwbJeNR
2WyrOFgbFenEetDEfpuO+l7CKEuph8KOt0tVnd2xAMPp6HeF7r4FLL22/+K7/ReHH/Woa5g2cEbX
Wc72Px5+4K6EzrpOflDh8AjUZwNILzswCkx+SCucyTSgvMmo3y2vU8fM0vOVPtSHzI7GtYG14S7X
wJwjCvkX38v88wlgSy5BvpVpe4JjtOzTP1wcCQNBpbcg6k0UAKqAwimIn2EuBGFTFmds2KjOlLcF
O5j4eji8VvlQMkejzkRshERgHv2Lc9JaYkj+EFNicgMRi7DG8qAUeLq7fOU/fKUJsfscBmO/NxI5
7CyiqXGV5Vuhu9qFMk2DstdeLWUE2McP9ZAlz4W0F95nRPfDjnd5Ax9ABNV4LQDIrcqe/lM/ZibT
yfBAMVO8NQONoz5oLrORwTpyCSC1UvPZJuv3bPdECHXmrpBJc5HjXeJa1oFwBQu4rT5vYvCPkzsa
2z6YvpZLi4yVMUaAsjybLUCFpmoPllG+R0rpOEUw62SkhhoamZ1Do+3KspmuTbFxJ4LQk1rfCoIJ
NqNT9RvnFkNKEB6S8SbezGjrVkNBp3vS3ed/ftR1bjj/eSdLyetc9sITuvmnnUwWoBsmlJL3+tAR
zpmXVyMMTnUBB5/1eHNIalpuN178GGCoLsz5BNOnuE+i4l6DPbWij5YyM9bCk9c3nwuBZkeTbd5M
1HUifNHEBwesuebgFNEHqeok9pEYeOxffWPZ5rCxsVi8B4pmaeR662zE+l6ymjwOunmfuvqzN0X9
IWoBhqcqBzucemF4VAjeeg9IkBFNNi0CGd3dNlnkXYljKw9DCSqvs8uT0xaPHMLuSs4JLXZlyefe
LKaHKLgDl97dFyqXvkhn+TwzBU3bJrqjBEPnZSKJmRNnpsOzsfUyY1aXs0oWVgNEpgqJBm3rXRSW
xaEqkoNpzulFeVV6oagO+6/YjKMMLzpZZbsZC/GB4W0jbHIRuLhhGOtNuo+m1jzbBDEk51SW6my7
fHu6gzTAYP7lBME85MnbpLXdnoGNhpKcp1MBU+iKP0bHVnK1HXEPIU7b9BXUBakX3nmIaih8FsTE
TIwO7KdKHhjWE8T7OUICvSpPbceMEOlRe+5Q+CRqno5aZI7U/StCkztjT0z2R9H3L9Ru3ePt+CDY
atZ1hDjMGVq1MwzxbkWePBKiSsF4sKxzotCU5do1rFTBCi9zzoypB6924gdHuadc5QYxHGn8EGh9
/ECwa7QqQY4ZDaoPTavlE1nRAXdmRKD2yKpNt8MzHfXpWrvFdB3QJ290Yo1XXTaddSehrBWa1Fzt
ODkgbSEPrlJfYhUW53aUkD4AEdO6QLOYWiOoQBdIzcQYz0I137q9qS9VzYQ5M5t2EliKhugKtibY
IdKKEM9LbrPu+JjgBT6yUI7vQLgRQ9ObpJB3pAAVUHEOSPjm+7JAF0a8Aj6LJD7UU/ehBSTyrnqV
v+I7O2GEMPaYOoxHU9QaiwqTmQbPDFM8w89kB8vSu5uYg9sVFAYrmw9dCC39tkFnGR88l8jzfuhY
nKYWX13RaAFdzfJmNXuFezdXo09M/Hy+/YqBLX4DkdncejnqVcCT+JvDNnxolk2WLzmHC8Y0qwIY
cth0KY80tn/76c/34cZvDeA3eOUjX9fTkB53RFY5suc19xMNSS0bkVhHzGzzVSzviFzR7TNX4XSs
LnYlWdAqnf03mdM3pzVsmDPujCQa4hOzxOPUIqfq4yh7um3GPnh3Z/gey5oKzYdi0rFstIRStqPo
jGd5fpzBFNx7Ge0Da/TUU4jmjTF1PqOeA2BheK8yBoSWD+3wZKAGlmX4WhW5s2cVM5HQktDQtVso
s7hHV8JrNQCMaUfVRi8x+NbVu0v3IoZrFafxi5o4b0WPGz+zXqkaexgIcucgTVR7oDicTY3WNwPx
f9+wFnX0L25u9PeUtINueu1sUidRg4OhavY2DuMCwfYejScQSbJ3E9JITmT0YslLvK1Ga5ho5QxO
olVv20FZ2zi3zsSAgDZzmsZP0c2AUEfHO7kNGSL1MPlZnmILHKhQYoWXSOrjHyDo8p2H85ObFSae
bODW0EC0Wkt/LultRkaxyZsxeIiy/Isyumhncq/d59gBiqZzcVwgToEqDv+vz31Be3nNyvslUchs
uVvV93ZUkA07PAeYTwj3Wxr+VhQcifwsNnTCqBG6IR6zmOb4sjfhFWuHuWhWS1QaBAZMBnHyBnNQ
3QscnkldhdjppvKEIt54njihm/ZXV2jVAwPTNTdmXEmxR03dHZ8ce4h9gKoj8wZ/zniVuTqaNGME
mDSMX8zWnHdm3F5R2lB3Grgv2K67lKAJTIYORuGLhCLXrbFIRWvkjMV7mM1PNs3Bcxy2ZCWiDKQv
ADWDtscW9J12RB0dSRazXkTgDMfv3g1Jrlahc0/BGvQtqPNtTTIRHHFnT32TVHRJtYWJr18EC0XA
DZiiuMa0m3N3iTUjmUSLClRPmvwqSBJhitptK6p01Dy68pT0RsK7VHQeYTnDLBzO6D8MWcxXzJOn
oky0t3neIxw0CQoDM+jGyDyMuLrOS/Q7K7DMd2hU7kwtOs7DtIvS/i0GTwkiLXgWRroOU2E9pfCg
qXsKEB1Sew270AURV0L+qBDou/VDYyWUKFpIyk41VvzTQMGEchlH+/nk0sU9RBMk63GQ2Z0AJ3n0
Mso9SbKmSkygSp1bx8rNmXAvFRVwod45Wob8XNuNymqOdmhax7nt4UhCkim/CbdMN4JG5t7oqkud
obUT3mc0AIQOAuNX5i/WAVLvZ5yUcJEE6WcaURSyI4bJmuZmW9gLKSTDKUJdZnwEeUWNyjEZfV1V
08dLHV8sTe9mSbfsC9v8KBHGTj3BqnRKYid6JYPFAh/c4Oozq3jTZXTHbWkYB7MLm2MXwGBvkPy0
9GdxCqUHUdvXut9OKc1linEYn9p8j9vqXsJD9zVo9hXImtojRlg5JA87CekTrhM0h9vfoKmwfag6
71JSFz8KYnZW1lQiplp63F6OQwHizC7ynvu+brgT4AEyFPJF5siYAePkvY6QiqgU2hZ/4KQ1MNWT
qAWkHINmikYQdeTc7kpmpTVZAnvPqO+ypm/2Y7trW606lH3V7/vxs7HQYw0l8I05aH5UswtNNWTY
RsexplJ7kElNoFdYNvusNIwjw1mxBahkrT3ZImUOqTdGKczJtuVu2AXjmw7Gex1N/AlpnOd0kUrt
oCcz1w2foYKgWBeFrH1OpAO1SUjSc0IrDIHX1kA3ACuHfD6oLWMIiYzbiwez0z7nRY1irdLOtLCy
zUwQwKZrnS1njL5Rah0n9mdmxvN9pLZ6DPhMVx7M2gSvgjm5x66iMh7FbuIDbcRGCc2oHhz53Gm1
uyWXoT4NsEdAVz43ncQUQw9u7Mo3OFQVEEzvWe8IQaThjA+uphGN/BnkLYAl13aTl24SPxoL/Sgw
q+Sx6TDOtJPx0fcaSgyZVzupoUGJtH5gROvRksX8O5nF5atofm5Av13tli/TG3my16IRM93ytOv6
8czowj7GJkMFS7v2CFmeuhzFsOZt+3pAV1dEw6myLRi2kx1cmJ3qGyKX819lFOAGSfpPw2kPFBwu
SN+w9poIEpu8sE9kQ1onr+3w9ff6kYRALhReiYfBPrl6NhGVYaTbBOQbtcjlJ9Xtt7rqRAXVXMEj
jdZZEQ/npgthtMDdXKNxH8A8TSGGEVZG9J94qgXfPWy6hLVXYhdb+Reav9qpD+PwbJu9t4gs+2gz
CFSNSTShCvESDB96T0F8eWMbp8eRwrM/zt4PR+lodASyZziFVExt/bdNAf51Vfd1QBAxLD6HhRaW
1lWysUSZ3QENfc/CeoKGdZUs3h7M+n7MbPteQ+U7lEH1SIiRta+p1tDxmarH22sYbRoC43vXbytD
Y+KsIYGYImTIabRGykeLf3lGEZUGCiSk1e2ptSvpv+04dZFQQS9G+mAt8pjGeMCIaDxMKcEEadbQ
wp2BrjaUVQ61QczQaMvxKgZ17kRYP1GAR1xnPDoSQV45LXQ1KruU7GV9dr30hXaJQ6sYF5Q5EL8t
qnAnwkg+4twXj5EtsRPzBQNF+bUcQJ3GOnkSkm6H3i2XDIIqvXL2LC7Ks8vtF5sJ6T2Wpt1pddbY
W0mz5+hUSIEds6o3bmmvEhZBJ21ykYfkGd0gymRHUwsfjc5tfLh67on0aIJImM11wzgfb5syo53+
h+fRRMPWhfy4xbjEfbab7M9YttPWlntqwXhaaushq7r+6HDFnJh7o8AAfgdEwNvwG8kJ30Tjj219
1YMZAkps/aoJdGKZg2mRicJhLGx8jjF6ri7Mz3qX/dqU9lf4DeFJy5q98BKbT4vPfQk7ep7CBzEk
NGfja9Ow5FD6M1O6fSK76wgfB/cXyrosx3AzGNlZcc93rUFDszZ+qbHirIl3fyOdGoekoNOUxM82
XZFVA16JSVkP7nHxwIGIzr1v1mx+LDC5we1fSLXp1v38ngtcBHaBeDukUUP7p1dJ6ReQUFeRG3Ju
Yv+VAD4TUz0wG3mLlvGEVCV/Knet0OtNVe91mcDzPOhNdJ8WduDj6kQejh5RLvnWwYBGJyPNDwve
YXBakJ39UbTio+wemdijeq+J75hHpjGyceQiG9HXVj/ucWmlwDE1uc9srqQa2VwsymZN/s8nahSE
mVb6MaYz+inHxXdrK3APqzFgSu6GJLZQTltPPYxu6kZHZ7k33ja5hYk6Qp2feJ8Ah0H/dq1fG/ZB
ugoBv2k92CQ9rFSDCBnHwUorKgKwsOcPvZuvUoPebpXo+8TWHjXsU9iae2c7ouDAD8GsfSnf5PQR
U5eUFg8shY0itW6h19vTDG68oTddIoRAnh5hHmX9U+byR8Curoag2Mwao7QmGfZVWn+k70ZS5feI
Y4GkEZyxW2rEBbza79wu7rj50HExoFCit7ewJTj13sjLH4OFziNIaA/L0bNewyWas7YOZaw8qpy2
RN6MEkLgonsBBvBrAyeQLC2WuaYXkOiHle6s1+2ppQv5kILIXImi+RIXZfXGIbnQ6H9tanCEcVN/
YFtNMF7Vs98OdJJoFAdrAKno97lzsDBPT6YDbt7NDApijhFdtcwj0ENHEpFmzq5V2mvPTQfjv3ui
x+Zuq4qxyg2A1ukSsVvQBNFeZUj9ZvHozdeuiku/darqgRQ+wKPjKieEbmXajsPC29b9HvNeVQb5
uc8qCNfdi5BKnAXtZOLQFWFrRc1O1BGdLsiVCrzbxsoa1Iya6A+epb4UFIZWg9seS31cEpygGVCw
vDMy6dxH1J8Lzb6ng9ibk/ioxFCT+uSYJ4I2pz0idfSLsfDT3n0Qs32ZA9I+U0taPmlnAOp78Lnp
0GNweR4oHO81uo4btwrqu7KOnxwUXRDi3TNHDXkEQslTIDwHGQBlY8ImNk432ycz5eo/OGNa72Tv
LAoERotQ01+8xUvFrACXYjjAWeTbZ2by4Nq0o8uELIBqenU8mDC4nhDNTl1NMRoM3xwnxQa844PU
oC4XYwi3iu4hXhuEF3i9W4wyaxSd7soI67u+bK+pBlAlWqBHKZFDq1gEAeugej+0NaDXNCbPy94P
IM7Q589AEwDxHWVXMlrmTgltbn5xLbc6LuXpeX172EpyRVZtYEB7q764XRbgM3ouQUJp6WACI2gJ
+qjyTD9GFYvIyiEiqv6K/fYrueMulo1FStHrlnu8PS8wII1RHB3suCqPlQ6ACx0KONbl6W2D+R/D
0X/74xsf8ee7B2dBCA/Rk6sXvsTGWff2u5MiFsOQr9tbWzN3OSCffY+mdN8sb6D6dJxLYqFrtOsN
7seNipwa+jsbVIVyN32PWHQTAjQyMzsHWRcfMo3eqn3XVfRjurh/KILqnHqJeyxyZAtZlX9M+Yi+
wWhBt3addpz1uxbEKktLzd0i3MSVa0cDCoJkfgzqHDwQeMmdHMIHx2/aIH+KkTE2wjV8DM/Fb0y3
kcbu2DT6CfL0xvArb3Ceuoauide7bxXFObWeHXJ6Qiy4/XDQSjsFC+xO14jkt43loDpKYdsaw9JU
CcCmikjsQ7r0HLSOssVUHGYzAC49K+D62qjlxyXliuKp+TRy06qq9OiV83cONE3yXrMO5lDgG9YT
RdgMaaKYNa9DNBt+5tlEGFvrJJ4ZiZu2ZMk3mZu+dCnZZpRROtRod1bSXtyyLE51V/geZ/FGE2S8
9bA84V5F6L7brU7Gw692njcnMDzcKmOCI1q6Yec0K66GLLXXynOHHXw395CpsH/wFggp7QX1bUzJ
gJ2V38/KfHKcqPQ5/QvcfVHxSuDFqSgS7aMLqM6ZruyvI6lM5EsSo9l6/bZi1r24r19YX61LZzTf
+zB6wAngfOYo1nog1zr3l7sMBveZEAOyf8W0r83W/poXhssiy+KYCorkWRc9eiMNmx4z1ZrVs7Mp
gYsedG0wNk5OllgXYO6awcBuiPQyGFfgEXgUHstqSHyBUoV6RnvE0UdbO+rsa4i/nZpfKTegA7Sz
0yCrgEhuQqTIfhhgU1k62gdiLhIURMVdKnv5TCntGFI9WLzY08lirTYZZfTUoBNGgFqtnZqTosuV
c1V0cBG/z9q+AZ25NSdkISwGELqx3g2BgawTty/RTqu1DcR204WlRpLSZUos55I0BJIKzf7WuO10
sL4Uo1LXDgf/iA89toR+qiDN0uaT5mFISH5u0Otehgb2EmqZs8yIQ3bEiM/ALA/cLy+9TLoHPbdR
LjEJNgGNlFR07xOBRFqPGKDk6EJh7R67loG4DYW7IWb5e1vnyIcDwDIaBVRCVqJiZwvas00T7ZIm
xH01xu2FXIlhkwyQ2LRZEIQxNfuum96jCKXEODTyeqtBeZbh0xKyH6X4QFNZ7Qrcl36v3F+BRleb
CMPtkRacToWroY8Zzq/xVBd7fRqeOEjTwS6Qf8QpOKUCHfMK3CISDAezLepA4u44r7grgENKyDFO
Kfy2Je+PjObNU0CX0DOv6ol07z5TZ0qZ1nmU706Xk87eNg/RjI60sEN10XAu5iajWDO0o29N75NH
HFXhiXOYqq3FXj1OcfErwuDh1Nv2KYHthHl1eAuRCd2jwSfwkWheY4AsJUa6MOlkI5MnLzXVCRyY
w/ZupmIdOjRhzIHUxBm02EnF3SMxiBTIre/4UBCyw88cQo35dWJO29YolmW4ovqouUyJ8203GI6P
zjPcjIP6JoYpOs2ahbq/H8t9vy/xJPo5pNFLVANbz0KqZdpMHLVr+cbULGayCgbWUhqAh2JvAgXf
zAuLfeMMxQHOD5gPQDL7KWV3IGS/xrnrvDfgoVeAfdTdpC/asD59CknVIHmu0k+pkhu7NsV2nPCX
4gouL4G2lh7LRU/XbSDE8S6aWGFGFO2GrhP+3LK8pxxcvXGDZ+Itkt1sJMUXNR+sKTlyQsUotWkh
My8ic1YAarqLQyY/Dg2l+6jlLmg0SjsnjcaH6uH9YLHYB1F5cU2Sf7u2S3eSdcc2pNmwtmf2H3NZ
+0T0eHdiTfoyjB6+14WwKpvCeHFMDK4WlCtZKWuj97Z+e4n5R7otRaKf4FB+9kZm76os0Y5F9xjj
hsMPu3hHGVydYi78CFkqVWtT+lUz4wLpomkdqXA7gRR6kIlt+ERhwJkWor/asEYqxLFBoszzHFbO
wRvLV1Mm0dlqUTFOxFJsaRYYZGK3ISejlj64fMQmduEr60YS+CIiiHMJncCTwTr/1KoIUJs32aeS
6eIt6xqJpfJZ0tYXSxPdEXCXX0C1uNDDfRW52cFYM15pS0CCKNC87cZlViEbermQ6CgkkTW30d0K
oNc0ENMCE3AbqAAKD+0N+h4pRRLMaD0j79GM9flYmWnvm/GE3DKuzsayiYmsmpqwOwUDE8IK/t6q
o/N0jG3t4lWxfCZaQflBssjN6hOV0xwdWSHX7aD9IKmczJwuqJ4N0+3vNMw+lvsOQGXxRlLgJ231
PRa9ujiZbM5E2e6dQZKKMSfBkT0yU9qIn9VUWVdgHLTrXAVcmArZKcddeIpCvBcFgfPrWtbFacQi
xHJyvGgJs71IYLucu3a+/NzoYfyJayADNWyZR1tk7sFTr8ANaRdg2V43WTgfZasjZDUZ5enhLZrW
OCXaI6BYQX4MdxC+6e8bai8wMFq5G/uw2eu9A7ShqBqgU1rYHxIqQvDPFQlYxChky0Z1OoWWqmtx
yPeASEq0FCsrZvxJqHVdw2FGvRJZrtwlGU34vlAvuhEP+8KR1rDJCmO4kHcye9yt09a5cwuHOcnt
tpRxhaM8SffOeGct7ejUyGtjY46yvVjjnR5agNIT7vkJxGG6ZqTek/2TYQjWPtOSJXihBmbBmaQb
6vUb5OS8FhQX7E/t2Uwy32VSe2rs0dpWc5odoiRn3RBF9FUd1qOe8VI0oP2VKcRWM4OEsTy0L4Mi
PmzIxSUdFTuqyE/ekEaHGu/vnlsiElxPAnHntu1n5fwROaQxC9I/n4gpuhSqEe+BQXJWNNiIIWd5
Tzxzt86xT6E6wQPdxnXhmw1Iv0pkXwapR5t08MCdWMXSI8fKjy2H2f/REUb4jN2bWt04nUILQWeU
ON0KRc+3KTIbfwpgw2iRfopoG72PgqwKG2RjwwQV8kgYXMhBQz5nLRYjKtuwH1Czl/Jritl9jnOa
B0xJC7TyzHQ1tHiTTp3H7w3dWkGR9p6TwvO9SK0HZrLYtagu9Ll+JFSFSGhR3lGl36Zo3D/GXnxa
YfcNo1C5D7x2eq4oTVNoeI4rI2aVMoO+Hhb+A0k0vskEZFuprNzoeR4cstDmsg9jLoA2fTGbJWWA
wobfLqIPzkv4fLgbhQFoqKZURgvqC2EUkHUZTla03ptzmMhn2t3Q4Eijxk5EHtw0L4QDup3w+dvH
Ps3NAxgzFNIjGXF9U46vhWd9apjpsJpkAjSZ0l/mjjlsMeuzf7s3GyUNJTBTs08Gz7fBo1OPDFwg
yKzheRQ0NpsEfj2aZ+syt84rYEv1XAjPvAAmfU3rB5tu/5MNo+LZazAdREUs/SghAnfyRHM0hwoW
PTINRrVlYyBi+u3RPHm/P40mEz1VzGIvtyDUqTjxDobpOSSgdVl9vG2KYniTTZptRsQWpgcMGTwW
fXoCYP7/w5Qm9mGYLtSYS3JJ2VjLIs1bsMe3R6KLGUxQtAcbLvAEJSqho65FDZnCCfxKdMbL4yK2
kS43BpwlXcvIsgryIyT33zeeiwl4hedcqlpAM+i+I+FA6zovvpxhQfuqBQ18eyTT0iZ0wH5LHIvc
l57y2fG3h+PyMA51vqjDrSgixXJDW7k6Ssaw47xsbk9/biwnIh4upU0bW2l5vH3A7QN/+6i/v9aY
3mbGHLXH+dTM6yzNgq01Dq+3t6W3124fkMIlyla3r/CnD0wrpFgIF19rqqXH0h44EFoS1cffni8v
hhEmtQEJxqboSTlwsais257lPm278nh79PNpEGlMW/G7/+n12+7/02s/n/78fYP2DoaPv39yFmKg
pzVIhX05gNHPo3h7rmkEH2I3Do+c/IKeZWweA7Mxj9kQQZlRVo78wkv9YXA9iohPtzdo5ldPb6vD
6IwV7hAJ3f/2uc5ccEbcHgYl+MbbT26PZOS2W5Gobz9fur3uLm+7PYI01vok2h9+ftzt9d8+sxwp
AQI0xkyrcwOmlqeOcFh+f3R7evtBF7MWz1L4p3H15NH3PKgqopbb2xmgF64oIlnbI9OklU6m5eF2
mKPb6fbzsGbprl8uqtuVNMZdfbxt+uWRaU8gWeY42mrhMB7rqhiPOuV5yns8/bm5vZZHM+tELA0J
9F100FleQljkDwkTLpLbBrhluA0hSiIQgcjlJT3CJqQCmUXvGFVLs1pUTBFWzrTZOTZWxSmm8OeJ
aevmDgkUFtos9xnnWrOi0+wn+YJf7O1dXtcAKKMXWRSPRkoxdhi3E118Oi4hLvdQojiYfOZr+skF
8RSTNrWeWO+RYtG/ZLF+l+uJu9On9LvrsQyiB/5il/yDuVo6ilzTWlG+uZNBxmGLERUhid8axgUO
CsjiGkleWJOkaY2vem3dKT0Jz6EZ7qJ5KTvHwTlI7ejo8AVXw4oQ6a9U5WiT0xAFc3RIq4Ajwwci
IMBriDtJEZ+bT/USLEIMTJbl6FlSe+GTXUhIb1ZGhz+D1nCnAA3ZyZ1wvJM5tcGaul2/mAaSbtpY
bfdmZs09tTO/C16kCOUmmtxvlYUtlgDvUnmHNky/cbeGpDfw94Sxn2g0JJN6+kacNNa6nMNNQ9YF
dLAKK+tFH5wPTfiizYGLOuqbq+izTJ4DgFbSOQjaFJreRAcn0llDMITHILkjgBrruEvNlRaIbScs
C4hz/KWOAbANXQbiQAfgic4ioXPT5yw5g+CedAeiRCZm9gWJtk4F0MfDLwCEgG4O5RnX1XcDpVRT
gUVEijKzopMAkzL3KcOyKQ32XMsC7Qhs7KCFXbJ0GKJdFWW0zz35Xtq+7rH6MnJm/FWDe7yHnKqu
RQk5ooS/YHod+b3MaTbKWPcsdbMWjxVTL/p/2PNMQ/oBOpvVWNcdHSvqk7oeX7zGeJoUkDEwgR2U
wPQRTsGFv70FLEHQHdKpZOfE7L2G1NXEQt5X2cUrV+cPqTZqpmJKuAP+fQWxgTwUuMr6PphNuhlG
tLAx663dia+sJ1ouWZ1sN85tohYxCgEJQ3y4C1T1NikDzl4Zf40rojMRP28WT+V2tiBEGLl8nByL
jJ5gYw3HKgVH0ij2cdfguwqIk6edkgd+M5p77MYEniHa2QkNK6SK1PiiZ0AXR02bts1Q634RkUfR
1GW/T8LRW5uRMp9HjKn5IIrTDEh85ea59TwXsn2gm76brYmo4+WlEK5S0w3yURRQta2RlJ+2nt+B
8VmXfFbOwUnIbUlMqghzqDuH0BqdZ62Dm2gEgdjRV0S6aQXPI1rig8facVXWBReoEUNOsi2J0sfU
NwF/QWtWxYNpF/NThNuobLBXa1PAjEdw2ngo+pC0IFUiMMumYNH2z+M4JbgrkxcGiv75tlHjcRxb
8ZSU55hkr6ekNr7De/JYbgUQn0xIP4kAD5rMn1kMUl+HUnMfGxqpPVCjK9hgSZ5Bs3Lm5TLR4scw
co6RaZxLGrNub/WnerboFigAULnzaCjDeRxlvJuyub8Xnf5UFySTi9zjRxNV68koSL+BMTkICYNX
pgZ3jQadTSnHjQRdSSZW8//YO4/lyJU0S7/KWO9R5gAcgGPRmwiEpoygSm5gKaGlQz/9fGC1mKou
q+7ez6JoN+uSN8kgwsX5z/kO9DFtP5hc8uC5dRds3t8571Arh6iICgjvDc7weOelbwVpZE7+Y7sL
9cRTML5g8CAXNYzjhhIbjk5UKy+5uG9cJe+hccn70sKcOOFn2MP0c3knp2AKazdnAOBtSaGYoOXk
czMMzJkA1O4Qr6BAGu/2NLj3dqfuJixXx2VpkqAo4ikgFVEHbQLkAR9eDOCt+z3n1g1HRXzrEOrj
sCte3fEyU7F2c3BCx072XpjzeBf6c32fGub1y3TTtGiUSSXO0dIeB5e//p97iM01GvA3Nm1wlI5n
OyQ3TFdYfx+rWAYr9RMP6k1mquw4Dgy9uyKEQRHTV4df8QYMpA3aZd47q6Fjcrvkv/kWrP9iYlZK
saAK0zEFI0H778zrPkU/fYp9/1jQ6ajCnghXxApgjHESsJF9yy3O5xgC6r1fDfEDdFwIAQXCOU3G
W93Y8E2RES+rtVQMZvE4qOilY8x84oYqHlbP55dI9c9fOGu1Vv/dC6c8IYhJ4LqXeNz/1t9OdgH0
fDXxwvlghHLHVKdoCB9MGzYl5gV5cAZVBdNgngZ3jg9cmbJvMCRMYp+A7O5CLf3v0642VfzDtcRb
hbaDFuT8xpfiSNYvjsCIM0+a1PimSJLl/N98//8lysCr7ltkBpTv8mN8xTD+xp+fko8x3YqljqC+
AXQ1SDrowJHTMm6b4dXCAtlidaI3Lfc+BjdheZD3Kalsqg4rucPJfzeqH06WQhR11Ye/CiJNWn/j
nfeUwkk4THUFoqaIHTjAQFu6vN9+/RD/P+71Mte///VfvnPKK4NEd23ys/vb5Ja7RgH+SdwLcTb+
P9vv9BEk5fd/8KX/Hvpy/gL40/Xoi3A8FNQ1ODL+1t2//guwqr/YLAkoJUCZpJI2OZx/C33Z7l+A
jTJopErNtvgyvurfQl+2/Rc+lUXU4vgqTPT4/03oyzatNVHz/77NGD9Ytu17jmspU9ie/bdvMy+b
aNrNdXpMhEPn01S/OoozoEgpMa+t/jm1vfg5SkfGfWZ+EB3nQirh7CshL+ABoA7PDnPXbCzda200
JGA0NOlkMcq7cUZvgGTgPBG5V1E9PLk9eCw8jTcgWliCk7G4o26mfrfbe58++iwRy2fYwygo/REj
SweLNVvoSoxS+KVdYnrPjb/4W4q5i5uX9UEWgW2nA8S+Kvz++84yLVjAiX/hJNzvzYZDixXTT1yT
0wXZpKefnW/cx8o0+M7d/CJLNz8uU1isA/rxQ7T0jetk+pYoDBYNLuO6ZTdMC7d6n2eL6HbsYczL
uTIXUf86zRBSY4PdpO+W7hVWEkzuVZWuVU3uVpjUbkV5AI8dL/KC7DtVD/PyPIexPA2q+Q6gswxS
pFKzmfI9CCZFxHiJD21v4Anb1RRXP9h2Qlo7BmDkxkFDK9+dj4lAZfNFhxxXeLHeBCVqee3ap9Rf
wGMX9s5whpZ6CfnbwAhfVfx1NFExEAV0uRKgxg3gv5JRzrFcxis+O3/nWbfRo507kgU4H1PvDQkE
hCqHVPf+m7ikzwIE31PUTx/hWIz7YsqxdxYpfuu2r47+IRsj6j9HDDG+WR4nVuUnOQ3XrzRG0afT
xi1g2vr8CJYLxw2jKHjzHTA1VsBWFBi/lXXWHrpNL9v0LcSdjWWRDI1qgQUBbDyCwOV91ByztJBH
b3YZM/gh5KjKftGZEVLWpneTivWjsigJ9ZyQ/qt64NDoWNOhtrppT5ycpjSfpKCYKb5BQjrlU2Ns
o5QynLKgAAMSAEp7hvvFqJ34YqJsV1r8qA3mnXPU2M/COLMH2aevKInT+9zy+Y9u8xCMfyfc6Gxb
TAAVd5WAk6WxZ/TsHzqX0EY6+PYT80DFBLvQkGLzz9YW2V29fmB0ewmzITnG1DZdRJbz3McoXdo+
04VQnT3/yhZh3atksu4JcNJPkWPLSGR6y5J6n/BknVU4K0AR85m5SrqeJbduo9znySbMYsYlf9TM
ZNui7Ykf0BBKDCKE76PHTf01ZYzwoxaG552NQfDrx6VkVIkXxAuxsK6a30q4CsHAS468tjSHNFx/
p4SiUsLUB6uwoUDP7rD3YF6ZddpvXsap7C9TG/9AEc9PbcMV0QFQW6oUeIHA46YaylG8tj3Oy3VM
ukuDs+fJE0W5Lcz1x59hquA5x5ZrNED5peoO3fqw1iFHpAqfcqDNOtsx4VIIvtm7QOF9otwcz3p2
TkIu3FakKCkJqwt6DSbcVcmkZfmjqMyD18JGYHrt3PPeeXe6CNObNr29mS/PywSnV3iUvbVJesHv
ADgXU9UuLmloZnjhHigH4ASfxt6mFwNT4DlXAbXDvNEky0Rb1QQXiWo92EnS3KfcxdK2/JQSkHil
KGwQcF6nV8PPd51M+nsaSE0qdhjr+326M4TdoRgl3Mn95a2cyvrRkxVYKxzQepxwqS3+h/KZHS6l
RwGKU3wz6VGi4CLcN8qoviV4hmfh7fuGnElUdOWD60/TlRFOsc09mpG8GaBXo9CpcQPAUi9XEBLY
u8fOa61nmYlHi4zjoxq952VhEMigm1tH5A4PDT3aOPW9H+MQrzTSU1Snb9EYLQgu4HzALA5pekJb
cDY9YabT4K3OusJjQtYmJNviVXO0IAWltfEDHv14S0PrscqdvYyRKVzhErjK22rHPlRBi7Cfy7l/
FzMrv/lbeLEFbtoBTS4S8aBXeadUqAnRNPQHGD3WNuoJDSaDxJGuLSgG3vcoCf03kE/hg2zNc5vh
NAKejhU+hcI0pqTm3cKw9jOZaLAg6ZoHmp6WWFWfqTPKR882Xsk/XYrW7V8rb6etkLZZ01MYwdJh
j+nhT5r4/d4QFohpXTEULNFlsF6CQMnkfGlU9pEn5g253rioMA6GLM9e2vlnDZaljy31CiL2A87l
pa69NFhW6Sez6BayYjrSLYeXtihwurB4tw9WjDI2E0Amu/C54OuaXT5z4EK079vG52i51khGs6bi
tUuOPk88ZRZ+i1MEFdz+FVWx/wa/0IFmGyGa5DV91iq+pXMGn21OrpPImkPZ8j8MI/dFbAfFZIeB
WfvDRWorPjKJ+QhjgHRjVuBhyuJhO6ilwIMMImcIa+yPaPwHN7aOenGql56CCbqUiunwFeNS9nAU
Jh2YXut12Ckdcec3jHwJ1gAdXtxx52HHOEWlGAMVS4ps5jIi3caIAP370zLpUF5HvqNZTeckNZ8Y
yhDSkq5zlTxD0TjuXepQzww7cYc5lnNgp64DC6tegP7wx5rn71jzzLfZvIih9N/mfLxyMPpOAQ8Q
LpwlO5np14jyqRXN0Ou7BdpgndF5LufxXBnjR63Phmnjm2ygW1HfTaJRmpe/biTenJ6I0LArph6N
7w3laK1mTyTQA+27YPietdTIxlIXhLSovlis71YjnOeMe/kpF419By4n2acNO3UsG9iZulTHtusF
M6q4eqGOFpi5YlvvrdbeFBUujtymzae1bAI9RWRu+mw+izBXR97ucFrGn25+pRKO0CqT8UNnYv5q
m8y8ks0IvG7wL3ZDG8TY+mftjO3Zsx+jXoorXpZJ19FFmsm5nemPq7FrbPoKg/oU4uSIIe85utbP
2g8RucPwjqpbUKoZ2QaNE+BuKOOz2+CcSWt0Ly/Pf0NH5VSAxXfbj2AOebLJ003XSPS3ThvOS2t2
IC9cWqLNRuxVFx0Mj9hnkX7mNtF71c2/WpgwCHIhOicDrTW1cD8tCUX0mkDxxsmi8gBIsd8MCmwt
v2caOaLiEzY3aq1YtvUYqS2sXfGQ5Dz7FTNcUqaU6/CbhgAbfVN+hImhqXq9szsjOo1LSuOUWo1a
qn8cXKwaKkVCmLFdhGO4liI5MpCqUZt2sOI716l+9wTI9tVE6wHdOGROZHnSo2qfsDW8j1W8ejxv
nWdUt/TwdYxgeuIShriiTtMw1TRZMGZ9+TE0u35iaTOWJ9PJfnqArU7S0gGTE+9ecS4MiA+1h3hB
lvT8b6VzJaQ6PmIE+u7ImIrb5cgIX2+BLetn4qKIhJ13UXm+x1Vs3gl6dWReXvJh/mM7dnzXhRFK
WLSwKXiJvfUJizJEpka4Q2jpk5B+WRM4V9em3VPBUWuSI+J82j9xZi0g707Ur3o4HqSMaEey4bLT
7j5vBjsy97nnvhWW1hsjW8SxqJxla3l00DMG7S4ZI5jBxgxOT3J0nNX8KnWfHGwrfPGMNjkyG0sO
Tjo+kq/nQNAu+Kl7xOuO9zzzC2oPDBhrZ6Kx7YfXUMhIv/qQNo+1LHd2ND77VtKgmuP1TKujoL49
oEpDnB2L1j1O2E3qmkBIqbOFvw220R2mayHrt1hiGO2d+qSGgr2zXq4ZFTSUg833FRCaKZqmp4qA
QG8n5klPMCaNyd8BNRgC2+AQ3o6V3g06E/s4L3+VK0MzNGyKZsqZWdkMiC/uPPnQqaFnt3OXA7eu
AkS53XDNMDAhK9BX6bqjaEJqBXmd09dhiO8XsXZSu6Grbzrp6/UWYD3iTFnxXz6VpYhwPSTDQ2vV
N2+CzZ+YSbpv4vyZqW56z78/567CCJSR2jYyq9gmDjExcxzsTUkhDc5KDmWjN053aUwiL3SppIDV
7F/EWHwiJBWb1ijzu6ZPGyYc5As8I8nunBG2J3ciigfmeqfcZt7BmbSP/US4yx1IzDQRf9WUO7fW
Ju0HwowYIbvlzgEyTxVVNV5tH85H63F7Wv9lMqiYb4vSgKKemb4ZO4zjBRq5wXuX5Th2RXeqYOXi
0KQPCayPv++dklZzq8k5VfonAy4UA23O1EZLK0RSVEe8jyR4MDpBLrSOZK/vS7+l/8V3dGCKgekF
GZCq/8SQw2PHPWDjgqpK5fTHUzXgT1R6GlKyn9ISvCFtcCD4vnmrZBDbSgkBPtI2LMcFhIbvqzZg
u2cohL8094eTFc0ULerOeiB3DoQIW1kI9cDiEYhJLeRR+pFmKkJWhfb4tQzwq9vp/C3FzP6oF8tB
9VftqYMCtcRRyg1qHI9ua8rAsqIHnzj2C3SiD7/lBFwN/pHB2xBYOBGCcJ7ii5ymG9kKon2dUIfV
0Mnlip1u4sIC74jgS58Q9M9mTNRttXc8FxOQT2DOu9Xkgpmm0FNQZ3RseUT+OE2H7cEzjOGQgyT1
08Z8wM2EKViHY+Cvj+XaFGCuScUiy+7ruX5PYt/l8cPJp0o7wcMxf9NAbLfDGnNNq5AmMM08fVyA
utIZ99H7Sm5AGSRBBpx4PygXPdkoz8BxeaOElbfP3TQ6yym7lJZsTmbj/DJVO+ymEAxsRR8bU5Tc
OE5ROLKvajuYB6C+Ee0H64U7UXOGA6u4zYQVsW2YfxD8LSwRcbqLo+Hn7NARRXJ3Q3Mhpj4un9tY
k7X3i0Yd+1WyI2bHwbYQPRN7I9q3jQcGMStXMh1ichUXK5FO0U3XqqPWdXmUph8HiYfRPqtBLGam
e5+ZSXVvSKzoHqcV6ONibxKtjDfa+ZnY0zYUTbUjtmthYOmIS+MgZgIYZ2z3Hev2PpRkHpz5p15O
HffO46In/74eKDCrytK/b8K1CDDTxxZcaPAVAmWI5vI7nBHISdUHaB35ttaYy6wlvIej+MnNlU/I
h/C8qO5deYN7qi2ne2qrJ6JtB3bx7jFkPzpIpJygwXkWI1odAKrZhI/vlpH4ascQBVIohZ2izejN
YeSDGLf8VuliBlMzkeWlq75MZ3WXW4b54pIJ4Tey5EQR6wbYxIi53ywpkWlPtmN1j3muKqJAUXxw
VRb4qtCntnzAwCnvmDXmp6QMdbP1SmaJpocdXaP+70yfzQ+2Jl7LEMOHIaEoY/diEumU5oPo6j1k
Etqz4vCNQe6hF3W2j1L866bNaaeiCJTJ3N3iFwcMYtkDN4LuQDqdUVweiZ1KlnpLEr7durZF9n/d
AqfWEowZ0le37aa7GovxMGdU9LRPc9HNeNrGLcY3/UJqvNB2t/Vi37nn3nFIu1I9dZO4YkVd9Zw3
/FR0WrjKhXkQgnDrChZV3Iv45bLmHYpCbYZI9H1CL0Do9LtKUziVtNZw9LhmFiQgT8ains1Cm0+V
+hw0WX4xVk+1iQFfw6upFoJHBtvBiTjvtu3lRVINcZwxy0LYcKd9ViNSedLweRsnpxnII9fh+yQb
P/LO0G+NWhAMyh+dYSQ3mScfINbwBYbx59eOleYkrTQQAhPjHnRg43VAiFlMt73FGeuL3drwafAj
x303HFjkrBPLCkf2Zzvq8rfYtuNg9oAAEQMHCQOuNCoORTJYj6OQI8TUMDpUPOQd011cJW6lj8Cl
YJVgROAiQjexwUPNXv1AXY1PJaSNo7WUMCPSEVYTsYdTAjtx4rwXjeZ8HEMGg+Dg8VlTKMDIJvrj
Lt78xJD4KKDTXCeOgNZ8LZy+/pai6KsuRTuyM8DKU442JauLU6Z/UtmKeyd2dk6B1ROwlHVKTYpb
/QmbZ6dF/ODuGBmrUzPN60ye2pfmgNneOOlkyS7JBBKYiWe3j6bGo6SgovFN9beKecthaTNmB0V7
dCy7PAyxHyIiplUg6V25z0fHOtQ4dTbRPFFXNUn5ox+wtMlT7Yz6w9TU05qomhtW8kcm9vExT0OO
+NojzGj496L6pSYSxlMzb1vdkXwX/rfY4NVS6DNbDnvwwtndnjSTYbFkCfYCbjOcbMan5lPJpdqP
No1WLXYa6p2rO0jqzjWO4yDV4j0eOvszMj7C0Ogvie1ggnHDk2t50QW+8ZkfZnx0tWRUbbUHmSpx
hA3OFLok3mYA6oStKJ6NlE7TmtDIA9W32C9JHmW4229l3xx8sgWsmvUEeIhntlrFWnvUVydpETPV
ADOQwdtuSa1yW8mSxUKUbzp7nojBIaW4Py07JqtpkCWQErtoP77gZvYe5XgCOuLc+ezLljmGR0dP
xVa7a1+0TwX04gL8G4op3RVKhQeEc1SskiKIKs0Zv0O23kYjVkZq7o1jQsB9Q317tC8zmnJr+hg2
VkehtFPT3fqlWAxY65iKU4lqJJXcIOh3YGONYt+0bbYnbkY7A291esMCRKD4iSK0a2VzG89d+dBP
/fCGJW7BG9E+jFL9HJzKv2Wp6d9qiUIAtThT8mlkFAushxgbknNKWa57MgjZbg0VNrcYpJXB4e5+
jLJ30Df6zHKZbAt0hmf0kW01VdluXKbiNHHWQ9aH440bgpj/GBgMCM7UX6+pIDiVCcBPNVrUeUTo
hb27A+WXvLteTUlF+9Y4P4cBiBMKhyLCLP64pIuQLJE/VMTJOZ78k+dm2Mfq5gGHIAdbirme06m6
uQz+D5y+plM+yweOOtEpEll89GOcBDGhMBJMBnz5ykJxbSwXvxFmi743zw6uerTgVm7CgfGaQTZV
eSXnI/aK1GIWQQTlx1AnTKprgz1nNp+mAvycMsrvysCauGTRIcFzx45DkspgSbZyhWFvgqOStxZJ
ZvYj10VUiLzxkEbegycaTdnbduqFvdEpsnGWXw0G/HbmT2dz/SB+TQnSYJHNR2v17XWJcxNIKHvQ
AJ9GsybHK5bJ3qw2HO6pNWxRXA0+yVh7u1UfH+dCCTqDxnSjB0Hbt7L3o2z7s6dls1V4Vrc44Kqj
Q8zO7di+PE10E++XBXjE5+Tv9oB1OFVPsQIpRruILZPdZFfjuY+i8TytLUq8bGi3bbbxiNZyrcDQ
4RiYn+SDiHCOC7IWundxxS3NswzXUGNerf7cqKJKgO8zG1zc15nDHTvvAN/avP5+9er11X0qI3M7
NW6QD2o6cqRmcaX9a2smThVEAjDJz6+smqvn5pzO+JCKGSBbs2hYJHzAdbTJKk+c5gZxcBwzvaNZ
bai7cO8M2XvV5r/qqkpYiyiLWR1yZcLV0XbyP17Vw06OKMJBaKYZsC27ICbsSjTEO4xT8xMHNruo
gVQFCbb1vy3hR7w61azFk8cKR4xjeJp0Nh+iDEQu7XdARFcfpjAUQSuoCbQ78Yh8fUDyJSjC/CUA
GD6cAVJlh7AfqKVK8bRO1rirYpjssd/uIyu7YZg2txz3qN0kRGKOJIakUNuoLLCLR1TQ1cz/gc5m
13LGkObS+RhoukDc3j2jDlZ05VbteSmKuxXKduCoa6+JSmpNMi5ZYK+ycQfDgea30v+BxeVXJZdD
V3svS5r/DoWxF9UAzxYX3pZdEqiUf5qNWJ9N+k72VizeQuENeP2wyM3D/OmQIdkQTOcUmB/0ZDzp
SZmnuR43i8L6tY0L4zwDD96E0QSOdeYX0ZSvwl5k0AuhqaGR/VlNTzy5bIEVDVyrD9aVabGXOrxU
I+w9M4WJjj7BwxNFb4McrNdqofUa4MbRYRE4eQ1h7IjU7X6p51c/t23ovogDi67aC01D/F0PdyZ0
3wcMgtk3VXXgrzh9OJ7GaG46L7ExWViZPPuM5+jNGid3J5LO2Ex4exljRIfMGFmz+0h+zC6edBMT
CTTlwF6dtShW4H1rxifcZVyF1cnveAjqNbc7EQ2qInvToNOvvslx/TDrut1z1bz+9blcjZwzOiO2
OvdVJsN9O3svhf/L6d5oDbvCdw8pzWq+Ey+jdL6l4LAs3UdV0P659NmfSYCw8XFAu8bKnvYxEFqS
ZuL1+8c0SPV8FuIgq6R9rEuPoi2+OLYo8JV6JYyVnbduxlsbk+hx5KHMoTYt4d7tubf/5Jjiu/bO
19oMEkPejbm8ojhSUoLF2sB2oaz6UyQDb96SMk0OwO5t0k9LBIXIN1kKPIAXyA0fhNjf9U8VPxSm
2++M8E5o7PdDv16qLSKh+ibJWhgjssw8XGtFe7M14arDpR6iBbl9HwgTcyf51tesha5kqNeYTz17
sbkb7TQ7Oqu9ewrr8TguBiUQBAobeyU49uevzMZMXzciXc9EqOfEu6CQNQ0uQhRthsxbt0toxrob
KRrYNSZdvXBonik6N7ckj6IiIILhB1xYaUaljmCJIrQ76AdVEl0hnKNGlCZBBp09SDyPC1v4nNyi
tcm1ZtS69dl2Ipv69NgeGB0vvlglDfgS5Cnr2S12up9+0RPHG/VYx12gcGGz/sBHwlEa1LNdnNpF
HuPW8Q8RFyK6OccjOOptH0fyiLm1PuerL1yk8tw3UNAc7PdHz7C3EdgRMnjlcRjXiH/TcE2y/V9F
DHfaiiih2hQWTjQP6Qt9YGu4KZdK379PXO+DAzGBNtLhigXj3NckMTeTYx6jNoKnYdr6nIck8ly+
3kxVsnVo4QnMUKTESig002DtOCmNEjd9U1A5Ju4GGP0T50k0PBJngNnPy0rNKhqO1ROgoo07TXi3
/GFPwvetXr8sjDQbXsNvRxvPnBB6FObwUbD+fG13Xx/qdW2X5MjpXVJPQMkvkxXz84WV3rSr9Rzs
5K1xsONEoc2BuIrNYFj7xKqh4a5icS/Mh3PFhHr9bjHrTDCw6baxy4I0NBdUbFzFpuqjB0FhWuhH
pKr6x7qDbuVmvNGzav6uxnoXJczRurLl0rzu0ut3/vVPY/6dAgTqAvRk0dNkfDDArLaiLN6mZ7sk
DMcLSxlKs585+NYcZ5BnaROxSlI0Tbut124rzH/sV9RGdM3Vr1JJ6o1okyN6hgAmlahL4d37k0m5
Ujq8W17xvY9cWP5Uo2yNnONvYVmSG7L9w19PJ86Ofltza5cM1RTmf4Pj6TmrTHUOvaE8tSOWTQAI
h94c3xyHPYPlnMqZkNAlUIV205LWolqikTu6tlIaDVK6OPyQrSuHsUX0ySdVZf1pJHFqBx1zIj/9
tW8jYPUnQ3+3hfEiE/Di65Oi7PASRe6xMeVV48M5eBRubOuOah44a/HWG+bHXtNoheN0Ei7Dydo9
SLt5m4c04vFuIWJOFxtFiIxtvJvtVl7tFmZFSjMkh93pjt8ktHh/fImG8ZGT7TO3NRUop6Uh1KcB
QSblH8dkgeCuHPhijZbQra14JzU97KqQ0C5ArGP3nuG5PC169ra0cPKbiwZAUOK3HhtOTxW0Sla6
8JDgnN+NYXhruQLiTNftI4oodHuuLFodQ4smWD+vp/PYT4c8xyPurcKc7VXRPntpUqrqyjh+Zp0I
kRWRMRwm2yALzNpkZTQjfepbLOQa73TaeYomsAoQc0F1leEah9ZuwgN9S/kxMhNvi2Inaas09n3h
iJNQeg8IGrmgUN+SXMHwMjnEeLRMMBK5tIlCTcBx0yfjIxUEVJq3eGr772Fa/hD8iikQoYHYMXsd
4N+ACjM0nyU1pUa6zW2qnkRNF6hIf5QmFhbK03ALKGrmqAVbHSOmpm3e5afLY/oKrpU1nrjxmOyS
m9QXA9g6mx5IpjWBnxGuBiY1wKSw33zgeEez/yWojNWmRW0c6accoziebecpJQEYdAAIDmbhkQ9v
0pevlLqe+2M2hOZ5dH6HFVbMWEYnh7vktnXzbutXf1qKaz/8EnlFFydLx9mnf2j8PNqmnCCPoywl
IVjnt19T/Jtqemw7SufDIrwkYCch7k9qOyT1ydZmteMHAEHkIpBJJ9sgLlsBA9Bs29GbvpFrgUoo
3Tcegq1cVoygri3uRxgDaD111sl86BdQMfPoaHVXMWDdMQDyQEvigEcR36o6i+g7CQhqHwfx0/Wp
ixf8YUzBXyYRHMSOJOcQ4k/PBPWxxDB4gxdQRej6EcoMeTnHCKXp1rZpdMKCNZP0kXAC0+Ep8vSe
qmBqd8xfyPfOk+q9gqvUfbdgQB8iOpPGBLmO+OWGkdqjyQXbKQBf6yg6sEClR1XR/MtV+qPoT3Uu
foXtiDZhT+DGfB9PEq7TQ0gRe4gwxGrFKUWkAbg80CSAIL1h5wF1nSZ6uqUHR65taV2SuLbIpr/b
loSx3MKncRTNNZ3jdUfL9n4P98uOyDszuSKk1U1ScFG5KcPyJZh2ggHaPkzlp9W+2B4I337Eo5BM
EBeYX+H8wf2xE7TAb0xELuoN17K0Z8wVau+Bp2KgjIWhUMdMGmxHhI7XGjXfWehnqCau8fC2hm4e
mTeOjLtKeZlodvvifFQEJjz6S11RfXgTYR2XRAeroNfAyOJMTaqRMS6aBYuGIRk26az44Y8tJdDr
N+bUPvivGbxrGcpjooEvJrH1S6EHN+JiONRKRHH2kteNeZkrZ2s3Bve7AQpeQ2jKYJuDCR5gB2s3
MwHCFOgv0JXmyi2PTVrkBBtoyjbJV+dJP59oc6YHS9PxaYybuBgJZSzFM7HHNKAn54fXOrela+kS
C/ugrimveHQVTmHTZmyE7rjN/f4kIBAo8FxUQVk7dxbZsetJDIa5tU/DkekhhdC5tIkzZ7x2kTle
jTbytzFPR505ZwajOWUN9SGVBvkJoPDOJOA3wFsNIs+aN5E2fzL6BU5ee3agU9giizU9CYCRwXTl
htOS1lu2eEySvVQLIZJh2FRh0yF6TR9udR/5GsxaLX/ktFAHavQEiBPe5wU1XJh/qK3sqHMDo3Nh
EEw/GHxtxZfsc9i3bTn1nPQmbEjrf2V0hdw3MEcaKki2XZV7SEFgo4B1ugVA6BzMEfMbN5Dh/KcS
8XS0S5ztyi9BmzKO4K4a2FbMxptVcm9F8SOhU5pWOwm20boV+XBHabK5seVA1yBPa93UYyCMikEz
c4sA/zozaMxI9UgRmBF9a63nsiuX17WrhCdKjhytR8sy9zAW660mVoI6KdB6vVHAtfHv8I3ZgDja
aVcQNAEE+VHmc79VtG3uxXSLipTLPQVYFKnQTyqK9WnQHlP4HDIWJNaW2OpOiPSld813xfiokB36
CjZRZVYx77nXHB/iHosG13SeD0xktn62YxqAGFPdjxgPKR2HTO5b5kW54XvsV2HQd96esEhycWV7
zgryzauK31Ezviv6tcaG8/9ikGwxmRgV8wioVsYZwaHhqanzx9AD6miaPDZKtiHmPoiNTZGcixai
cVvP39KHqZc/7Zy361yXrzVFpxsx+J8JzPV97Ddku/MZGxxtoyybl3zhalEOHe8J3GDDhqQ9tXp2
uquby8pnSCz2ZZ9RGOf55C10gK7NthWtdIeTK5zuPFIIufcmztCsff8em2xEP3TACl+V53UnsZ7c
vfV0/fXhr3/0uDi5s3SDr/ypMTcZIkdOXqSIcroMERa+Ppj/8U//0/+vQMXYdFw8Fz+XwX/mE4dU
QCCduGfObm/uVatudBRtsyqccRtBAmiz8Zym3Xj++qf4P/7p64//6P/7+pT//Ip/9ClSTlwWEqcP
aHjKWGkai4gT0PEY4tAuMhcSRlRHbuc5BKGjkWfiBTxU3L7KUf6KwJE+gpmmwdnNKFlqFGFtsh+1
K8q9xI68dfksOWAz7Wx4WuEOD1F9VtaAIDgzdu1pPc7HIb3jyTuwxJJdmjmT9H48PY5rW3QMmpIC
S7HBUcqkEpmDchf2pj65RPx7OgD6PT6WbQ/qxmjDz0+igz7Bvz+smdO2EixzEDCdndt0B0f6YAfp
Qk/tPphDOOrliIpkpqySVESN3AkR300Kxy3Iz0BeaU8vJ/uztsKnGVgI/bxoVAyxjX78YdWueQmT
DmYmQ1DXQxeaSXNl8WPrpzaaoY35ccBRZLnq/7J3XtutY9e2/SK4IYdXgDlLokRJL2jSljZyzvj6
0wHVKW3Lx3a779flYoEgmCACWGvOMfogRowRpe4KT03yW6ys5KGTXmpp+KS46i9G0X30CsyQkTKs
larOd1kUgTHq0dWMpaw6pbmOctD/bsfMvuuzj3EIj4xduAyK1RN6aOrSI6eCwYxPDBeWJjMiPJJG
tAyk5j4hnLMV7lERgW2QtccOuDaz9IAtREBDcvCrokABSTDoVxDHko1cmtdU8BUOtW5YSA3oJ+bL
Z2wgL2bTYZ9h4EBaOyMeko/Q9KgUWzxvb/qNsg7GEXCtUmi7tjG1nZqZ11iQGsa8zOj6pK+nclG/
MPrBXOFnPsUN/KoCYI3jNnpHY/ij0Dhw64IXzCpF2GVEzW+HO48KbGGAastgLtCrtjlpNiWhjVA4
gwQu45CRdOr3yR0syweSvSra63K7KCcIpyD1BtCxIrPNAbt3paXqFhMl8nfKqbjm1xFnQT4dtfQk
GdZWKXJCseQt+Pt4P1jZso6SbqNOczxycAmobckY80q0ElbGvpC8RIZvN96YKIK3Infeszp/k7vl
DqoVmm/yLOfvL5VnRTcoofTiiW45lcxBZ+ad3Iwoumi9cgk7dG/+E27FaE+cvYgsgcIyRen7BjqL
I1N+ml/I0iCI8J2EjpKzr5NsRs2g9Ut9g25jsOORWqxlSB5qPtPF0y6vk97qNoXfQtkdgN1o4kDT
Sqarnu0jclCV+BSmBEgmDe/bUtMfbMMzdEfQ3J1RCPxwGA+jcWX2H1krBnkvpc9ccAoBIBiewOqc
4VsM6S0MjqYm3epeI0Xdct+qXDooob6uYwMXTfzcly2aRmg8pKO9KK5PkiQQpodW8W1xJMWs8RNm
NbTMVEVF8hzPkJNnqWjElQEFxymC4QVqCGmPEfWoNhSipRu6/GHBjT1kWvEp4kMu/Si8bxAy2GKh
O2EXrzsIT/epT2erGeMnwzQs+IWM15k+kFQsprSmzZBExXAjCq6/EjLVxxekW0A84fhZCVWXTj1k
vSVs8HTTcSyxkGJ0QOPtA36WmM686XIcHdKRoIJmORTGfU8px6PjmCPqWGFuvYunWVRnZBmVKXQL
Jp0H+o64Q+PuasbUOcgcNrB/0XUgbfk9xH2AmqtJl5IZDzt5+vnVGqV6q2K3e+lYObSX974MMs+L
qG6JjEgdl3EGztfq5Hs6fas8vIV5Tq51B90PNwXh0AaJDly3vZGzH35WfFTYOD10wFD4O0rhQCks
w4HwYDGl0eCGoJmht9O9tBOVRWlAq843Vj5S8ZepG+QBue5S24JR1kmCRxQUF8QJjVDgalmkjZDf
tZJGwgwNjfmmyRGoaKIA/dh0n/qo1218B8SlakGzVNr+IxEzwyFF+8kjwmzPkCnDjVorUb2AzXxN
EwaKOCc6u6VgvcNxS9lpuhmzlhJhTWexmcB2khw8jXA+6CO0XNV0udnL6TTpKT/kIALaNT0HBQAT
q+mchpnwNxE+wEQC9UmFKQm7mYZ2odDzJN/RRN/0kud08HKEZilw6XLqYIOdm2Dh0QdyKX/bmrl4
bivU70YDtcALhCf0isnoBhdExrXTkxvB7CJSV12lV1w1e/oAIo7X3EybBeW4iVj1e6Bez0xC3etV
ACdrohelo1R+mvmSpHutJTSxk7iqKM9dQ6NYFBFjaZ0ZnCO1OFA/j9coMlLGZc2RBIAtYd3ZvWto
7+S+PHiqP74IWba3jK7/TBRM0SCiRv8F2F8GH04L6ODkqJPNsFrQtXuSYTWFI8nrbUgFf8AyMPo0
US05D57lxnpROq38GKobEDwozOLFq1Wd2VKnLdRU+e0aiFHDzANVW5rh0m1l5oYpgi0FL8pC8j2f
mrf7GY0qOuoautCADNAjVv44GEhES2m0HoxJAk4Um/mKl7bOq0stavd6ETTg/7xoW5nmykyKR2pU
NK7iyS2QgEPrhzctvKh94F/TUqKMHmiLgKY+RwZnNqMI3+S49PYabMRDXSvNilF2vtU8RCVRlj1k
aORyV6zQF1ci09kCFjOqfUtpv2z1mO7La+7nu5CRLZGI9/rQAHCUxmUxAJoNA8lFK4CwayhyDweM
hCmKv6PuG/nWM6nBysOnBcoXvt86g275Wy78rVki+Wbyrq+Cjh1lgSQ/N1hNt5wKm7WKwuIBzxfz
XDxNn5q3Ics034yMcBeGB77L8zUcM410KQHmX/qStqKh67CHMzi9XXGc80EavfHXkexTAqbcdjR1
8a5GLo18uUqPXhHRXQ0pprYAIjmnN9JLJY/BKoiIwDGmNsV8kzAn3EW3zq/zYxqFOdyZQF+aGKnt
r7sU8tdVrQ7EnITHQR27i1n7z/6AxwtomsIJVb4PTVdbKFaLnqoISGAmdWVtlBZQOJ9oVUEzON/1
Ed5zgIgRjv1tbVTPWLSjg6dN+zyncqNGknooIuFRa8CCUQdIl7X/WzL06RI5PNEOapmjkmndqqil
NdrBDf5u/jyoHKs8QuQaj7vK11xiir2VEne7wB+ii/nQ6RESIsAXhGw0CCQsaGllKk1hGLA/hIQh
saxSS8oxzWScjDcCwcRL0wW294fP8fLlDPwzoU37aWjGMKjhZ5SxDcoG5sEf8WGN70I+B6yz0eUK
E89Yyce2FncBWPk7dteqoTa1i1QlrW3qNksd1ARXcTr/Y4ophaEUYvZ4CGIULeFTOyFUswmhGkSB
sEG+kiSOqSfwb3LlLyuUEvuyk5VGDLO12uh9EEK1Cxg7R7F+rWOrwvvRSHslQoefSbJIIUEkvb1G
2yLn7suM06qsItzKjXLOoWMfv2/MJK02sddcPamgr0V+QN6igBMHQwet2VT5Mhel+8YgY/o/70b1
pz2Y3WgqEv0u1TAVduUPezMAGYkeQ+1t6s74yFtPemnKsHUiJTQhews6FY42eB6f8wGC0ogXekEZ
X7lH7Qi6II6zbaPGyj391+pskOyBZgEDi5pgf6HY/cCBixmnMa7iQOZ5BEwefYl36aNQX7Dvq2Wm
678gnFU7xMH+nYwNEcmF/xqXMZqifkwIiunTBVAECqeqbzjIP92TITVbk8SqPZLQSy3j01OrYlvT
d2Z8VklPpkr//D/vJ+WneZ0dBJ6LIaCsY5M1fibCpQohlj66gE0ju4S1Ju1Sd6t13mV83VAeGEpq
IYjBot63IlJWv12F/AbWnQK6lvLwyZ2wkD4dCmMAcz4b2EKtLjaaB0Iiod/ofGh54p3NZdGPw2PS
B6deTODERGgZBTd5gTLXPgidukfD85+/G+/7r+Zbvpw+/YtcmOjHfzbfpgMu1rQdkb3rcbxFXkr5
dNVlSvDq5xUWSC+DWaXyh6B7pa7gnfY2GSTCO9hHrl0Zg+AyzjdqqMXL1KTZSv8UxNvQiI+lBUnO
KBNK3fysbHKUEa/QsT17ihH/sRRp/smQlfo0NKTcCHJU/2o5RerikN50GBErKP9TSwJXrnQaM5C0
nicaL26ebBOVblzai09iHb4ERN4/Mrpp1jEOmI0K8/M+Rghuo0VCiNkB2Bw94UbVR3/AKhHZTRiQ
WcScw8lIpCd2XEGyDR8dciJHjrSX/UtpQvkuPMkkOqnaIS1vnA66/CG3wLUxmeWE4OKlLMPeBQue
3tpKbz9bml2uWr9mpHihcUcKKmv3dYuOITI0sls1CLk5tfx1nvQgu5hQAzbHSJoUyPmMptWfiz47
S+WofXJq3VD9dPc6EEgu2C7hvQ3sg9BVoehLmn7CZofjQkg2mC5hamMyDP0V1+1yNQpYVLpVNebV
C7Y3hOPVlmMX/25n1Qc5xOWitlyOujJ/Tg3dsglDeUSLpe5CX0s2tVIOa61GitmGMuF8Wa0sY4YZ
vptJL//5V6j865lIMwxJMxRoBaIh/TzCaPAEAuiReGNRMN2ISJcVSptHo73FrXwJJpqZ6pF9QDFR
3seAyCj5gZdFQs+M3+xqkqfoOQai/J5o1HlJdfLWhkifXBw0Or3DQEgf9g65winQTKr6kcB0o64S
4D/UIImVWSqZRf3e9V8QtiHaoDrqqMl4FGu2jM1O20AQ/y8H32Sv/2F8R02B6w26BDnsovQjalLQ
CmFsZMPfjEZ2DqJBPstD4Dl6LAQn0IH7JJUJrfHSawYp0VZbsbkyozkLXcMEs6yaS6XisWwNme6P
5h0FN9anYqWCTAbPct6i/vaSFuXgJIQc+zcJ95+tCDgAvTB85CDKyWy3xaisTrri7+RM21COjlZx
79KfNgptEcuJtio0ws4Dpry0s/7LLpD0f/3TQyRQNUvH70H18SejwmjFHEdw4W9aOW/PQ+yZx6ZU
6JfJz7pR13cjqMFd4QW/DBXthhrkty5wF6Xh9SvdECnIJRYpVtG5bqWHeIhQMSeyck0MT7ULmIwm
F5G9VpTtzQpeXGQKl7Zr34teFDdyMeBzE1TxSQkJyKl1jrQqxK8yZOdacZHv08b2s/gppfF2HoPy
Jnh14ARuFO4qoWweLIP0ozS/NlSEFkUCJ6RpsksM/P5c0kI+9N7waopVi8w0WVX5gDpc058q0M3n
GgDZmfPlM7E44kKXJX6mdVDfox9SYCNWJ7loNKaGCfaQTjg2uIqACqmEjnVjfq5o1SzqQT7O2hLO
2dsqZsrfitCZtaEY73NNujcbggSborxXlIldgyDqPmEymFsjimP0kmt6rXshy/Gc1GmwNhsNN8Vo
wom19rVY0CroxIBTnnmnSU1E9FQtToRaddkJCFKxKXq5igLdyM2DrFUCoiXkLz3SshX1jw8DPuIS
N3VkYwFLge3E7oWwjjMVh3gdtkCtchMlcZV6xCcxfV+KUkL8lmkgvpOEaBXIUXoRg2aD5BT5XsC8
3B0pdmuSF9mj34V7NN2VrQsUzTXfdJdSIclrsqs5FTwxuGL8B9aIKC+Mz9W7JhHbCeAGKdfYvoiG
Uq1HHxEKzkjGfg0GxxyqM9UT5g3geH+TcHVBt3mUkGydu4TiqIrDlGQyDB9Muy5l3FhL3dCUZQ9s
dxkAOaW1nqIFNFBbDIF4xWee3cV+HzidzjN9V2esPppPKMVsxWDeh8JUPyTNQIMnd4XH/3xChZT6
r6cWQzZUXTJVSdWtnwm7viRQGGoNAQo7BevJRHiODfIKUHTL9jCqHy2T6Ps0D93FIFXxkuQAMI++
9Nqmhgc9gcKdAK/5mFlWf6kE2d82Fpe1hMgropuDTQmyYNWC0N0oin6rU3D9+ZActUyrzvUgIN0r
2spW/Lg+WfCdLc3MmOBdoAr7l6ndd8eAFG+FJBvLIEX169KcByEars22rm0odjzPo5zSG2nMVUiJ
4MMifmi1rllArtGOGqwv288kic5w9kbbnEq1mR0biFmo+/k9BppknOS4JoFUD6qV35UhmTFYt5Oh
viWdbFy6KFgquM0mn94q8XeJ0FS/oN1tA3KYEFpeZPmd8kW7ETK65RnYaQYRJ4MRLleSrtsAD0F/
okPg5oS87FrexZN1jb6UO24U3bvUaYjkhikYrblhC/eChJXJB68Ze0WnrBcDpt0kVGxICumsJ2y0
x2gooFOod+mI5oqBt7LzNQs7YE2ECfZ5MHuepSxVbNj2CD3sHKUMzREmHdBhOpJAzDwy110Zo4zp
sCbt9dQTV8jYJ1HbpIRAXI3eRbuGOG+ofEGLa120mGGUjRvLjIpTgB5kBFuxVD3MeKgkQy9MflkR
wgArlEmiceW9TODGYv7F/n/Mz3/B/CiqLoPW+feYn8f6zf8T7vPXE/6C+0ii9Q9RE+E8ifpEx5/S
gf+C+0iS+g+RCp0FcougbVE1/ob7qPI/GGxwxdUJrJaY3jDj+V+4j/EPkf8pXIlhhpkE9/2/wH1A
fiv/fCKC9mUpCoMckUGOjCbzB/krKwCMZ1hqj7ok+FTEPYTYhoZk6I9FWgBcqmeA59fizw3UGHE3
WcDUCKMxISFivAS+xqCedsM6pVeSTMdPm1GTazL14A1FsAbSd/ENqdsQm3koS6FjDKSaS0Eaf6N0
Cy7pMJITPAxUZZiTrrJSoLqvjmg6e49w7ZKJXWh4p2QEgd35IQ6U8ZnSvEGgdRfAgoHiGnU93JGm
ANlAKL2l4t2KCz1a4O8X7SqgiAgFhq8KZzrNzvOiIGXm+DAvMryM2z0e245jsCZWSsiRkMwPBZOM
9WtX/PEy80N/7KV5q3kl/ix6hSMK0tBvkVxMjVspKvT2eV50CS5dqap/1f7u6M7ro1ma+c+t3u91
alczGZw3jGnM/7WoCuAjiF1A1Dk/NLeGv+/O677fBhbmNKGc3vZfFr/faX7SfPNj3ffrekGubYeg
7JnrlwjaTUS18xLcgL+Wvh/A8vzXuu/tPG0CLP94yvfD81Pmu+BLIb8EMWGP00t/v/78KFMu/Kfz
I3+84tfaeQPNAzTAoIfPB9exxRv/9WF/fKbv95tf68dbzXfhB3IRltV28f3cvFfZ+/N9Ss6yk8Lw
QKg70ZrT+TYYYDZ3Km0gHN4s4ldEtp4UVN5LIlmmVV8bptMD35t8vca89ddG08Pfd/94OKp83q1R
uT59Lc5b/Xi5+e6/f3h+iz8+pYeF1PbhARPVgSbUDiexfTR92HnLwhPMiI6NAG+xlgjomO9nU0dj
3mjefL47Cn646+7ntfOK71ca9ZoXme9TV6Ue/ffNvCHXT9jI388xhUa3Gyi7dukLZ4Ui866WIM9T
ZP17sXHTcpdIcrGbH6c0FC1yzSLbhGEeUsRIWbQNkUwd/uRFpN4lGgn1wEqrnWs2Fc6PChBOK6yM
Whg2Y9A7+QxoNidG99eiNLGbNfYm4+gJxfy1OK9FF7RX4eyv53vzzfzEebvvu3+85Lxyfnje8Pt5
8zpXxiVOHpa/KrwRQUGbZO/tUNCNd0sisrPJgxCrWNGNwHbj+hVyHGe26UYB/gSJfD6169OKCedJ
TaUE5DA1x7qpTaYark7nV1wwwjmNanHNNEQt5IMwRbCSPtlRny4TYmxmS4s5fe956ftmXpfqBJZl
8tgSocX+GEtsFE5SoMzAXn9T0VtynZB0FOmFsvZ8oM8uyh7s3lIBEk66BknfwTiYFNBu614tXbur
SEVw8rImNCEoCdpCMbuY7zIttdWabyG3TegMJOrtQlpWxDSgJnKiNmwQSEMIzyc6u4ErbaoCr+qg
6LZS86Qp7ZtiIlshk6PYBxNWC5FW5FgWyRKJqLirXhofJtOCnjfiZhYhf0mgJwPPvFSZJaAxuUEt
iRzHDJhgaTTAyM+Etz7r6qt80r7Pi98rA3xXCslQKEc4guYb0KMg4/6+Oy+VgyCtJs9UOx1I803k
l9XaSKWtBcedmclkBRA8ggPI+MTplWOr6zgEiBmRUBhXiIpFOG5lc6E+0X39EJXpL/f985uX5nWE
V9JDb8mVIxCSiWdG0sN0FGAiQPZdWogyv+/PS4Xc9LyZVQ4bUwGNZrT9LsqN6S+s5JzwUnrVwXzf
N3mox4sPBVBuqWsZpJFXLlaRQcQA3pidQL7VCAf8a5HiK/Hz8tYfRzQk0NTRLhQAo/GoeMwvTT+1
vkTns/K8aIjewu2lN0SO1WVlItvHuxOYxGZTFUP8hIq8ouFEKBsxzUvs8jkILlI1go003FWEBzzQ
UVf8bfXQv5LWTvAPLvIgdcaneAPgzcdxQAHBwQPHTzH6CLDuX4J2nXvPDSjtflGKm6F5Xv5S8hOS
bLXa4PVBT96i2qcrGizlaqnRNxyMTWoikjx54kUaloX60bhvzPl56bBEfeBI6TLGaP5EN7YUlqL/
ligHaHFpjNVp35i0IVYU7UPQQhmdqW0yfsoy1gUAbf4u6MDDAjoFquJEUIIjsEst1r5HHe6ytlWU
fevdjE893w7aI4XtrKFXuSnDY6bjol4X8cElSggh70BUH/rMYyluc3EDn6KCNtpiT1rTlRqbGi70
umJ3yviEOOGofKzgKBVIoLaC6SjYBn6Dtceeg96meS77BR1GXtHNz0yKknTlIzZvcJndM3PsmltC
kmXjXfL6Q2/X5c7cG9GCKr3ZrrUAA5+D+CYlZUTQnKloTPsbwFV0b8Rc4qAenLx2p5sbKoWuuVHe
4IxhB1zTJc/JFItw8MFQRVR1QpZWtQjy0ApcA+VpRFCAQmo9yIxR18hv698yPsPn8skUdr24UX6j
upUYr52lY1Jhf9+4KLL8JVls+GpjYBRP4R6YS3f2goX0WB+DhUKtC8MmYB/FjurtoG+x0eX+Fq4k
yds1AoV472VH0o6kYIPlTB8PpvweTtEynCaBFI8H0bqjxZzpa2Jh/XFXGpeo2YfBriUSlmDpPiZF
IvqdeU9qdYTZMu5z/FeIV8HLeWtMLHDKhd84tAwYIEQy8jPt/V3uOZ6y1PkDtusx32u/OWZV7cMf
ER8tChl/+m5CWtyl0Ra/qDJBZx32k1CENjk1/Dplgz7cNhSgjKEYdvSW1qQzVc/3Gj6RnpDsFTki
SNs0C1LDEUEEiLFOdQxzL9Yb6NHiIb/XBHTDVyveQfdRKYJvk3rjlguUlwYOhXHZATiuD0Y32qCO
YWPG5FUdRlq7y/61f0SQHG4kEHHaXS1vOySwbXvQ6tWArWPN1wTyaWvxpqnBMTGltqXP8BVzhk5y
TletUXR08j0kUWQt4hVGoSq84FoOjHPwTPSOMq71difpjMCd5MVSdhWHgrdOpEtOSUIM7nEw26OK
X1O8lOFWDHJnsiupKxVLEUWChPrCXvYWrWa74MiiHcsSXXQFG7E951q910TkUPAMpWtjnkngLsNN
Ytk0NvSPHEPHIxIObamcSEWlAAyZHls5Wiyffj6yi5eos3VjTdJLk64mqW7pZM9A6kn2Q7Gv6AuR
MFu4/cKaYFYLP8NGoq7i4Oo5QaVbpxvEH0KNNN2GPmrjKyc5D1VsD30jxpxnKxmd0EcmTgo+r33z
rCnPMC4NDAab5l7+cJUlDko+Grq0HBtWbCKKheYJtWFtEhOs2DpaB8d7xKiHjh8sk7WP92KzBFEC
aRHECoVJi1Ox1B3a7qBDO3onEYwoxAZDzxugF7uoRaJ/1lVwam2rxO4EoeIxvSXHYuef1auwrEdQ
3KvRsOXilYqfj+YXqSHWaU0iFWPRFmslPko9hZljiSMIRW7+SM4v8eSGsLfiu9a3+8hJ7lDWSOoG
FQ/SnSHe1BfrlrD/f2VPxj5WN/2GftNDSmle3Xp34x6XzCgt+5tF6MiwpjdBghitqoRjWViEz6Ky
Q2IcpCihrQ01On4YtHhAt0Qo+BgFc/QdcuGqwRcar+q4G4a7jklp9Ua7sYZGit+JRgoIWRVLi62F
K690UAKp2cO18a/DuDNNDXoL8ew77B6Gvk6bBy/83Q0vrTpljmCo8G8JzKy2hmN5bmmJiNwRV0oL
ZH8dm9AXbOJNI/egk0rMmSXY5SKSkrcuP0jEg0dr9hAaOEi7VE6DHlaiHYOUKWycqCPLGBU+EPiF
9tl/DlR6h3a0Z0KD0hIsUAQx/ao7xbq7xy4nyQvci3SGYnymzLMXSkG71K7fJXpTa79cYw264uvT
HX0nO4hrVijHysUvWrP5DXmcfqE0vFXvFJD+q3CR7oeLXi6VVwTZoYNXwVjySzOWUeeIH4QrIbS6
hoEjPhinLlzyyclrpLV7gx/jumANbe9RvZgf+cY7esfP8gYFXzthqJ4khi6JbA5Q10fuCEsCi23t
vlrQE9xQWrORmTp4hFfa/S/7M182v6qVvtj6oi1flBM5hpeBkwIDAOTE0xGT3sIbbn0J4tVNu29d
B10uCuCenLArAYH814+PbNoRO91u9XoRrZVs4V5I8mtlkkJWJsi9CnW8oyXU6MG5OT4qR9vIFnW7
8rrlNuYX528QmGSvdLXP2MUaW8QEWd0zXcLx545IO1fDMtjB4HdwouGGL9VVm57GnWJASl28WzbG
/Q3UIqIWpNtWpUb7CvVLOQxLDw6MXZ2EX+ITilXSkas3j8Mg2WV39NTuxEdvFx2tkEuCneA0IsYA
FuNjtkaDAO7mznzBPMxj0i2JwH0647vBpybCCooG5d8tmRs4kAj78BzWBcTKB3dVZEOOMNjtN/K/
+Z2xQnyUrmjg2wf5qTpBrFi1F6IdEUxeor3u4NwY7VWDt5Cd5iCUOVSn9lJu3fUr6AXQO4fipKxM
sqY3hLMcLH955PBORg427vagG661yzXDXo0MEIb0gS2II7GZ6Ry0lf9SbzUa4G+Ewuzc3Wv11h+S
EwECqDTXjD4O8i49EMc2rjDKOJEjLKHr2GSz2+HRdRKbTRbZMV5ZK9kJL/UWL3d+jU75VXgO7vtF
8xZecfFcDVv8XTxBbd6CNgatZtcv3g0NibawroST6gangAW3SW2XC2lVvtc3zmT8dNjDaCxiNL4O
v1iCdDmHd5fxvjyYvpNvo5OwQU510K75wli4DumxF6w4K+MFW46A/vuol874ghrXIdjY4QwlOmRE
6C+Csskck4vLS8K3WntrBiXbeM/P4Sm81ofud3Qy1+2heCMsIaPy9Sz+fk5Owf2wdH/7L+lHshHZ
E5xjtL22b47IoMbU5vz50JDl4KyaV/ExuNMzKMP84SsOqsC+ip849ARMAw69bBuxwtV6b15rSKzL
aI+7cmO+qY/lywAGm8mIo76VL+Ev1elO+ET7h2gf7eVHQjUuxZ36GC1Fh526lo/cOoj9eYN31M6c
fVbYBRfUCrWDsSGZZuc/Tz+6jXAjbpnTW8OctraLV5XFY2DjheOTJHfSJj1zSdwVn/xWs8c4tbfj
HurJ47j3OMfUN3gm2ZGrU/Q5/+7rW3gmHYn/9xxFi36f8Pei81fbtb5TCBRHJSmSnedwPAefNYTi
G49xMCEERItvMkdh16g2T0vYTZAjuGa8j+/hg+BS8ofWZ0vtihRElU6/aNPpFh+Fd/HIeVl3tFW/
FXCpntILYbabfosIdTOc+o/yBZcBvZ0Vv/f02jEk/0WEPCKKJ+EMlnPlbaakn1DaYEkSnzrlOVqL
W2x9237JtRhjM2F8O+GoHOssWBr3yedkaq8WvvWBNrDw8H1zyewvEcgvW7dW/t1wL66N83hohrvo
WO4ZUiCC41gRXzKH7LiNe/kM7nAqNfSn0BCBvmOovAvPwd146+cT4HyWcKeMNLxRdvWYfXo2e59v
rr03PBFbBXFOnD+4DL53R6S/6lO9TRf9FnOi+Vafi531nsRLSC7dPc0h842l8sV/1g7tGTczn3qk
betU9y3Gi9Lh794+GDc0MOcIMv24Tu6m8cGr9F688hHDfIH0svhsh8N444LYvsOf4uMJ6XQy5sTG
EKE7VpyWhiWufdxyu2H5TsQuPjC7v1dO9PVtiEqO73jL8sy5lMvk65gcu2FdPdKr5tJ67o7s12gj
OsVS2DeeLZ0JCecIZQjkSK/iFvarfrCWJtBXW81ZmS+LBeB0TjfQ3c6EJp2yTV0vCL65lSsSjKhX
oW3i4PU27/4CZuKa7E93099BWrVJqHHCM5+7L5YSJ0n6gStmYzcost678TG+1J0DFu9FOwP9W4Qr
65Te8j1N0b1fOda9jCvZWIKe5pImXxgOUofhR/uIRY3Tc7ntnHIh7KUHcw2kioYX14aLudBI07C7
T4LPi1dv1+6zNZ6Xz5bzxCbZQPVwpE24Ch+Cu+hO26er7n4FFke6yfwEIrsXFvIjUsjqjmPWfaK2
yB9Q/YRqmgZL8Wl4G97yS3mN7pNTfUg5Cxq/rLN/NR6kc0nCz9bd6evkRJ79EsH6y3u4EO77fcvh
rGymf/Te9js7AMr2JL/FF0FbhiR/IzkE79I6OO0xkAZ2xBDKEQL72fSPXGnEp8o9mPWKcfFO39FY
XuNrzrfMF+7ClXRimMmvVn4kiSlecZ7OsC9fvZ26tZCuhyvZXI7Gp4iX0vTuaNjxVxzrhXGtr5a1
8HaARYaSIza7t258iHdvzQAfZdlqRpuQQcaIVzaUKeeLkdcElhGmQmTWERY433ytq0gtNmWdWgEt
gBnAMC99sx6+qlEmHpesC++YhVCEmokz881cifq+Oy95Q4d2u1NU9PuUoubPY4ox3gcrxx8gPURQ
nra+R2wAjh8s1rQ668rYSsDf0zbYV8JrSzFHGqcck3ZJlHGwAcLroa1iH/HxA6Hb4P4Bvip6Z5ma
/LqcBEPzDVMXnQztrVeQrFhOpbx5qaqAAo2wuuWeLkCFbZaRzxTPSAEo+WsxqsWAq0DH6TKusm3q
gzgJTCqY5qNnYtQcPYUKCQlv2VhokA2nYNZxCsAelOJSqtQGZ8yMNK3qO7/d+b5UIeyI3qVap/qC
kDT0GVHnvUeDqu+nQXni9FF8xF7CMGj6xFS16AiIk1NOiyZXmQsMsh+zk6wQEK0XwpkaLe36MubE
yWdSPAXATHbrW8MAvT0kmEumXsqcPzkvNr1OSSMgUyeZS7pzjXeu685Lxtys64pin7hegoGS8vd8
M4Nk5JLq+Pe6XGjQCvhkbqQDxmyoDeWuLrRy10438935RiSWwGk7ZmDfJKWc6F95Od8nYA1JdtKu
5rrsV61WHmWEdQVuRxslK0izPM4xEgB966fK8PD3Et5Wap/Tuvnmx915u/lp0Ry1SEbPq2QCPNOr
z0isPtHUOPRWOQFA/6TeyXWmljLyMpF7W9i16pzv1VOk/MoBLSQFiGI2nkhJ7RoM9Ch+OROpVMXz
qSvVV3T25qXIxNKb+tEiHPsLkWAoqd2CKmNCfF+7lxQwWEUprVpBx6Ii5wRWUlWnRqo/GbLZbL/u
zQ9YIriowKNm/8fK+Xlf9+fFtl9aqZHvFSTFO40TvlxSRK69kvpxpU2Bnl/L8+r5JqVXucOrlu2+
734/WlQuFVfgSvNm3+u/XkVpprjO74f0Lr3DuF+vssKY0ukCyWknFUdg0QW15WrAMUJl08VYz+7l
GHQzftuC2spLZCcv4PnJBrPU7fdj85I3paGa48h3mJ+g6EUlLueH5ptCFvijqVVMbmJOkvq80fwk
qtd4K6S5jTi9X2/EbPn1Ut9rv+7PT5ifOr9oaEwi2Xnx+/W+tpxXfj/9+zlfL/9z817z0lVZtg8/
njK/YWeUpdOV1LS/X+Z7u5+f7I/7/+cn+37rQovitWyFdJ6n/Ta/5B+f/o9v97U4P9P93sd/vNPX
4rzB1xe0GuaZ6IjxXE9/v/mT/Nt9Mr+zUQX/+8f7452/v+ePLzO/7L98gu+3GF9JipsCol+q6Uoy
B92Ompbs5psf637c/b82ATxDXevHy0hz0+p783npe5v5ZbPif9g7jy25kS3L/kqvHjfeghaDmoRr
99AMQcYEKyJIQmthAL6+t5lnpvOxM6ur5jWgE4DLgLZ7z9nHZQR2ec3l6b9b9vvXqI/47WPPr/Gs
5bGn37ZVfi5f9WKjdK52TZfia6SvOcjrrXr2t1lPdTg5P8MIlA++6qKql58n1VKJbDZ9Z9j93Ueo
V6iHy8eo2V9+zT++77cf9o8fo153+Sb1eZdlk+yC/Y/2qEQtOv9/tEem5UrPxz9rj25p0cb/a/2e
Vf3vAWPyjX9okAKiwlyiwDzTsC3HQW140SDpaJBsl7xFlEEe/6H++SNgzEa4pOtEHNlolJAweYij
/9Ag2c6/gDwRBMbbMKbgSvjvaJAMVOT/pkGy/cCzLQ/4Mb/Q8W3D+k1njTqq7nAHm9fWlSlv4dQD
AFB6Gz3V+UT3TM6I3AWhwKmOo4LNXebVwl6P8J7CqDvnPs+q7yzvYwrbOMBNQ2+Rt1JfKWbryqHt
vWxATtK292Q/tM2klRwdwXlnlqcmIXxCpxJrDA4MexUpIWqxEOxV0LGad8zwZE3crA5RER0a7EYI
nR7LkTrWEhcvOTjleLYe9SjX9+V4O9XGQtcyAXOCtzQc70hKpXSUQuUgKeTZcMTTBPDlWojioAku
rISdwXPI6m1KHhntS7B7ke0/CBKH7DCm+bAQqZShIm6CuSeWjI7eBPelp6e7RmIF9RgOMsW55tNC
IImt37uvLcwLfvbYNdFDG4lXvxHe2nRQL1t5Sm17iVZegUxKS8iWdZ3wuik74NVJ8NOdiHjkxhov
TcUCMCNl3d+QRrT2C3Fj9zR4tMV5bYr5DmLTg4FBxSG8c52LgsR5b12aIUFq+iP38lCqgecH1KAs
2yRsh3GD5TTLjk7vTR93r2ihgbJBQpoYr+L2ouosJAQ5CmYy0Opg5zkgtImIta8E9+7wTbgEGy2D
Jaov1nXcl2+1ZJ1A0KCw5VK9sozlFCftt9r3n0jm+GI07b3fec9BbLx0vkdrWaT7oHDJmAtZ7+go
vebB1NorjRpJZo+rZapPAoXqOo6a701vTTB4yu8+jsSK4lG+hPTeSqRP4lMIcIVWSH9RgikzwunL
DbS8Y9g5AFITkm7rraUnE/D78Crz3EOrY8rrjBj4QumEm8pufpombo9ZX5ZdPMBMiB4Cz7zLe+OH
k7O18vqpGOnG9+VMnTp2foL3WMFKO6V9RK3E6zEGCxpCC380IOR1gCHjavYGdrw2fkM+QZvfq2bG
2r1F942BfO6thAg+aienNSXau7L8KnQEfQE+6ZXB/sCFsvpivOKopDVg0LoabVppY3htTQFdluyx
1qt9pftQD6g8wXCJV+aS3yf5oRTaHVZZ/MpQGj33zhyJHrIWyq12AhkKzypj/fn7Yky3uQvvIOpT
/KOUt/sMlOuAFXk0iod2mmH969lLa4SvVhnc9gPtvYEUb4wpDliHgcpmbX63e/1eA2WLEmhFgg1B
BH66dyyT9GU/rtghgJTU9bMj3O9DRfchK0w6NZTZ4jb/gkRz2RKlyWh9urN8vKSVqJq1aSXwy8Wq
aajNDp19X3qEkTd5eOvQWylAHzdBKRiq7Vurw9M+Y44wk5vW759ERhc+D4qNjRaCwXtPc9pF/t5H
1LzRRMKkySsS8vo63bdfxOizkT2gJFB3xYyEGgXxesioCwoneugn60Rg7inGFMpK1Utsv35GPEBe
zz/5gm9FYt9rcdNfZW3yAbf7oI8FPIb2S+imH0xTgxXu3teAXk8pv/dQJ2O2tcL0OmkibENooXZi
rOBHyr+ncyI2lEl52LKhUps2VDzHIe1pJvcoK9O7ziDHJGp+pr2GK+WWiIynvtUfg4gKbG9wTI+p
dT/ENzm2TAp33YNrJS/ChkbcQQJq+uEgNOEimxL3JrmrHrYwrhLsXunbaPkpFnj3Z+A1jKlLvjHS
ppOb61+ClJ3ZdEAxeb34oTu3ZPXup8i/6/LkR2hMxlVNXhPeqJgf2T8ZlTVQPYUGFTCW28TQ2PyF
S0o8hF/GePzsrOpRr8e3CZkKjeDy1jbBEPbwrvnL175n38dBeRApJl1vKN61qX02BKox036uGCh2
9uKvIAA3BkzxMdcfQy4CQAd/EtvzJESzgy35c4rKUzotW82s+80A+XfVYzhfAWskzHDNuIaulEXR
kZgTs7rFF0CVwpHI/vJZ5+NN30s3egjbJ7OAnRfupg2HXbOsgk835VwxINj3nc9ltqcNTGY+JMEh
D4Bh45RSK77Q1OsX+5bMs1OUl3sI9K9hov/wQhlvY2NCW+yBwCnvOjTHbTCJkzcTjTUWaHjDATZZ
u7ElUMp0apTzYCLN/D0WWyo1j7qUphf9tWUdpqy4t4sQ3L1H12GonU07BASMABDsDUiF5UM+5j/g
2ICBgY4VjNO7b0362p+q+7ExVok8uqal2RKjJ9He8Y/FwaErHBiKMr0+DVp8BXQVtTe3o0ycdQGq
BMb6kUC6l5XDivuVW78MP8dyKXEH1D4Ego/ejF6mKXmMfOrfYwrFaGisfcIQ6Krz9K9l2AOxtmI4
5v58mBqLED3yO4mov5607H6OuZ0QdOY8TvKlFq5jV+x0Z3k0MIZcNemIjqMBCYg+oM/sG70kBiXt
wVqn7r4WBsYs7xWDc7ySezv4AWPX+TBtGA9A7Te/RQIzGVkwH4XVPoyCknGSgu74Wsb63punH8HU
bzTonJDHnqENfykn2j8kEXxLwfrsFl8cu0WKDKjaVwQPNNEcy1PDoQ/2RkdraJqqB6syHxFNn0gD
jGWTkmpQtg1a9x58PqBQXuSXTwEcWqzl77ZAs4N36aWmPqXpQBprl1BSTR/WnlNzvoNwjdei2VUl
xfhiwdtTOuw3I969NqRsOiz0XPy8+eoIehokcSU0QNhzS9L1rrmlWIlK5+rGHmLZ7S4q871b20dX
t4+jK3tZyfIcTMWpBZnJFv+WGGNySBf3e5wRGOfh5kyF9hFgl17Vzp2TxsFBZPQpcgp7XZO/9cLR
d1WNSaWzdmNG60PXSVcSEZ4mfrx5QgqP6gAgaZ2UdGc5xN2iebfs9KmcOeW0bfPDmjHY+c2zlekB
JWFBnlSeX+NmR/tF2MekW8/VyOEa1/4LPR+n9p+TEVie5YWvGdF8Gyduv2l2eTeatBGiKn10i/BH
Wbb6Blgsl6CUGKn5FbHrMUxsekR6wvlG9FdWMX1YdU14QKTf1tbHUhk0//InI4CG4n0rSNGGORMZ
dHWwj9Q0mbsn37bxjBT6q6bpnL9G9oQQluTY8Ra98l+JSHS5+aE9RhQUHVc09jZEo2EQdASgqMDa
oLZRfzrBvRXob8Lxv3cxONuuE9dZhxgssGEhxGiAquoZnjJoqli/7zy6WinEJt9CmGP2rrjShQ0K
djKvzEi7hbGK8/ww6LS2piz6llsZbJjovcmW29hKH7GF30L7vSGiFcVQoZ+szsB8XmDtwrLdmQbN
0Hh6mUt6dMXSfFl8663U3FPlwNkx8vzLkLvXlcHf2E2UXwhRJWb2XlTRq1NNhJBlMY5Ci/MunRpO
f2utRENi0sHXXPQdAZSQMpm+OulC87av70NurPlToNzPpLEQkMpFKI7uKgdP21TsAnPv5MBSDLLn
qElHhcdFy58/U+QnegQGt8UCtfXpV86dc+KOXLMLH3dTtZXHeSPCJ/xz/crv9Rp1T3KjBxJ0EDsW
dNqHygKDk3ac4OY4f5QECRqTdOt0mVEFgfQdZ/2T6y/cppShBSiZVCRyd18zQ+K5ms+ysx8RSptX
iOLfJ1989eLxO1iPH+aCLkirPpIAPVits67iEMQQ+AIEGhiQgnE32j2iqnB4NMxiNzviGu/QyTWp
EM1R+wZwEBEhILqk2uHnrbuUSM7E+2qmxSlsmp9xzyV2NvI3YdLoMfw9BCW6bGb2YAzI0mDBfcY9
nRO9FDeGnt0FxuhdebH70efICPCEbJZMXvAmxPo/qkGi6kUrue7FwXfhP81687Mj0AQg1wch7LEM
T9hxwiX8ESIasNZMt7n/By8IMXX65ITzaMXOVRA+CFgwGQjTsofeUgH6IxIxW3tZ8wBSCMEcBsF9
TH6Dkz5Pdvk0RxGX/1VICDN9WrJLMoHZPJasHy21T9wQbNvBca4aZ8KXCfWlIrRqib07Eep3JvTl
9dx08L8mBkGdu0r8Yjuaw3VTiS8mBEGkPdV+WNDZ6cGnHc2PnZU7eF6a+1kYL3rtY5RPr7XU5fyC
qRndo78Gro4AzmXnFcVKaOZhTKCs9JkLtcZ4yDR/104DA4AquxYN5/UmeDENQp6qDuOilUDz1T37
rrXwm/fGS+bFG9d3iP9BDjeKYp96xWkKn1Jhk1yWy7talGzCTbkAJrg1teRmgKe3JVYKZXNFi2/m
HIUs2r8Kv4XC6A9DQbsyQiQYP2n4nsgXoa3dSXKXW1xbovBAOnrPlh2/+GQPVcK7rVmvUT1I6OWP
wdTJsx6vS/PVNscfSRx+jxbxleyUjyF2XyKb++3APzL+vifI8GeT1Q+h74NgS4izx4y5AjGEGQFN
kOF8ktJyMFB+tckd8It+QwbSzq9wY5PuSI1+35jcLEwFbblBzNUmcVEoRVX91DX0VFLMgFnJoDbQ
oWVD0HinuJ9ycE60KKf4W9ze2RmitqjmMh9oJCAm2aOJlngTzPGP1Le3Q/TkcN0z3c3nIBtZAGrQ
+KKSu8jiidCjzKDmU2mjcF0j2ajZooAjX7OvA9OYMZLTNovCWWIBqf6pTlsQ3cVSrt6XZD0Gdf1d
vS+fIoy9bROtMYv++dmqj1YSKbVx3BZJjuwPqmVTbQ67VJuAIo1DfRbtK6n+OBqgoaAXQrw12/dQ
FkLUg+BIIyW3QzruIjAqGuFSeW9IbZuhLGxU1zEKEkoKsR69jQLsW6AKna6MX+iz7ssoa5xu5t9h
vCTM6VyMEUkGQxnZC0kTR8APqCRiaITdX39tKf8ux4FyqMuScC/LMGqqVlVeNamsCE5skonHThvI
rlEAJTE72w3UfKVF5TrTdg0eWy7eIltW6s/KO+xjm18m1au9mXwujlr6UudJ2aF0SzfZq++bug5h
WCdv617B/h7VmjuvpUSrr5RJQq1rtVayvqqRSxtUXf5a/+odakuoZefdQc2rBysHSUjEyr6Bpt6L
4VFt+ITUwQxJp6wX/7V+1DPtBAcIw/uCSAxXhvqRZ5dGH1XEAfeUO2an+einbuN3OVJb+X679MYF
ZLC1LYLQYa+jBFL2h8iKt+VSIUwx50dOsH80gosUvSlKKSJ7GrxEMD3LPch/DDeUdqr/54t/+Q1q
EhIN2g0zlrQ+fuJ56yUxEvtytMz1xfAwtATNuB3cmsc8BwmkVtVEuQ+V5OWo8U0vnJFKskP/vgat
Jr6Fmexr5P5ZcYnQPPXjN20o9M1lDXOIHE3PJ/dV7lXqJ1WgX4FgjWcHxkhSQe4u+rbWHXIGu4ID
XZja9vxSeVird6pP/MdlwVAvCN7oF6o9AZoItQQQoeonE6Xn7Qm6AXfw50EmX0BiIy+wuS2uoxkX
s2yBDo4gW01GdDSb0qMsFfrySPvH73Wr/BDGNIODEjWi+m71lerXLukN+H3MP1blgrFWe5I8NNWe
pGYvyyoP1R9nJMdcvE3oNWIbe/m9p5oQ6vXq4XK0/rKLnifV8wtlUOSXku3Hyj6/pY+dnfbSd+X2
vFXLJkKUHbWHyxGu/jz1FrVMzUZyL9THcdv1GavJS7bqOftiSbq8//ddUM2rraamzu9R8+fJ355X
s78tO++2teoTqaeqgrsoJ0caXBOSl5t7A1TWSh9d90r9nTh9h6vIJJd7Bl7dkYfudIyG5BYXCDc2
rndXLv2DJ4VdFVAG9ByLdB6I7KH0rb1oEdSPdn2k1vgARrjq0HmSTNhTI8r0dm9pCA0abdhrM8Ev
6qHCXntsjZZAZDXv5T7d9lqP4PpU6CsXk2AFvxxjqqANz6jX//1k6Yf1VvjmlyyvFzA0T7Odxics
gDHIWMFVQM2HpouUSU0OJgmwSSsxShMZN7Dio5N6IsJguXJ9Yr4LztCFPHzUQyDFKpfZy7LJmmjF
qafPk+opX+32l9f/J89fPjmZvGpvt2Y6XTtTu2wvb//l486Tnvw5vyw9f/UvCy4/8PIpf7fs8u3q
2cl13sqwJfvH6gjL+M//aFPuHL99/NKWEfFt/fP54y4r57fX/fJTLx9DqjmKK5OxlHq1+vqUnQtl
zLe4JPeAwGLqVr9MTgnJQmYxB/shdK70v9ovxoSsRj2oZWpK9WXULJbs7RDqGk4b2R8mVqM6NlKb
ox5mtTAip5wRWhQRkyovI4obzY/BOHiZz4oaKWNJsPSgzvuqD6seoFhw3ovkaT9owSVVlvGg2jOO
6pOqBqTOBW7jdAxqVL9zJDOTezGPFHJ57+CLJj1O555Oo24h+mxE3JxhRtR0OkJlF8f6RjV0ImnA
01GJV0np7pXX+WyqvlicL05q1CRvBb2DjSEj2Ex50Kop7iR2+PpaKpVJdAXZIyGaamBk3pYInVMQ
butSZpD5Mkml/mvqt2Vtq5NnmQosHVKE0ytNjnwQwJeO52WpPu0yNKOoi1A68NxoB/YubriXlNuT
MIzmqKYMqfe5LAPSyD7gEPsyzymp40or5UhP6ER8KXoduf3VvNuaL2FVhRvVXlPdNrAbCCvUFr50
3+YazySjayrG8r6ukQ9qSm3p35ZBcu8oDDafqbq8nztw52m1oceSmlrvB6tL+/rSkXPP/XC5ZVW7
2V2ArpdYBVUzLlGodDU5K+D5KE2YWYKKM6nrs+VebVa1GX/xzqdlRW2We1W1CW11BpY2S5czvZYS
GaoWqYdAzqplhDSTl13kz46MmcvHvhKnukql7etbqCM2IjDv14e/W0YlZq8lnbGLDRyWM3CT80Nf
Ug7oPCvbXJbNTdRD+qDKTLKLvW6jGqVa8mFFQX2gFulsRDd+dQwpGFHbK1KbSk0OnEpCwgJIc+3Y
5y9bRG2gy1aKW4PBqkdGi9oUlwfVIb3Mng/O3q022Zz9UJvnN6nAZZOp7SQqExsGZS+1cWokw3Zd
uDt1xJ03lToC/XR0VoTK0hqJof6COloRrDfjXinx+qdm2h7lXfrB0TDNcDdKUyGrP0M6Chsh111k
sNpz30XupebPk0GEilyPGUerVajL9Xhe33JKzRo2wUXEK1+poyZJkWl2mf+qTpTqyAnmCfaYmjwf
U5WbHNyKOlrt06J2C39aWWx9cpewAceaYWK/IRQi1s1sP5ViQx+TgrN6dpFnjLCEmOwu9Yvalxob
8VglHy6zakotczRUx4IbCbWnxXI1YLStj/8jsfgvSSxgnkBE+WeJxV1GN6Mq/l1ecX7Tn/IK+1+2
ZRgedBdSsCwn+AXxoluIKFxAU56po77weeoPeYUlOS4uKD2war5PRh3Kiz8RL9a/YMVwkkX9wcUK
yst/R15hgpz5N3kFeJkAqYYZEGiEwMLi63j+8/0xIa3pP/638X/aMYNhiMEevTA2twrPq5hJj/CI
AcrD+EWgBKwnsu9qCrjrQfuS+YZFlQvnZpwVVwRgEQGOdAS5oJ1TL8j6Y4PJnsg4hM2hph11mJ4U
lo8lKlZrM6D0FWVygq3PeCpbWWS3oZPrP6ZGp0DYVeKqYMRt+cvang2CWINsi2bFPy5WERw7PxrX
aTxht6owxtau81I7RbZqO8b4LTpgxhRw5NXU5UGzV5MJxIBC1drxYJ6rp0zSMDGkyDc1ovKIBom6
LeGcL0E+m/jaoz8eIgKVSKgIi3XmcO+gZrOiIKQeci2Oyj9frJ5QD4l8h5pSn6Km5hInXuAAP6fw
jFbiZ9zJCDW/QA2i58VJPZBFSHtjAbVA0B5CEClShd51PE/11bqgWocJENRDZJDzESJ6TBecwyBq
GCsEgfYwNIm3rcJr0moIo+sYffgWHcbLQ0rXZIW6zScCKqTlFSajsx4DmlymY9anxE2uKQUum+62
cB362h1UrxJdylXaFvem8D/dGsXy2Cxi4+r513wp8nWc1G++TwhRMHsPoUhb7O0uHvnUL09dVbpX
bUQ6tK99G3zcMNaYb8dGw+kcTMueRsO15TuEabSDt7anxryJetO4mcRsEz/RwzIMImyhKa5YHZQx
LnIaHmYXQTIdjPham39apVHejEGekfuEi6IrCbyxT6SIDdfhPGzS3vyIxDLiRnbTq1LXzRvIjePK
aPtwbTmVdVO3jvRkcnFJ8vHLTJVmyoIZWyScuNaBRhZpTnxDHYW9s1/yrYAZTIqXte/qsrglmbO9
iot23FkiQnViZJjgADrPO7vRdpONUhWcP8EZhbhGHWADcsYkJ6buRHvTudbzxN15/vKingtANFCa
1zdFaI5X6gVuSro6yuydwZ9+A4zJujHkr+67+GXUZAE64fItn1vkg5sUd7PpeARvL89uBMOsp/R8
NWflck0A33wt3IT14eT0LrRPb+mj7TI3hJkZS7pz5uHGVerfTiJi0tTytp3b/dsy0X4jkeA26aOF
oK+4OJGJDOFAa7dmyVWzlcPOji/nxlZOqoWXB5meDW0a0btOzJGSrBs235wSbK/mTDm0yEg/peHr
Ue02I2K7knDTtA+LEz1PCcVi9g3zVGFgl/e8zsTB0ljufR4Za0vGCiAm17ZZNN5aMhR5cBYMMn1r
r896cxI7DSjE91ls9sc69U2UTcWbKosI+vv7KnBX59LpuaajqqgQ9tYt6NK9HtYY/D9zn2hHxUcB
cwEkJX+3HbacHxAEWcrsVQQKrIuRCibkuL1aFLS45gF/jZvWMtoNpwTqzlLlkNRjvBYu/VtsD8Wm
bbKeUVPTtUcV5wv29TObxnET/7taXwn11bIJHkKa5ZA+DRIlu9B31gsYlaKnUFmPAYSFGl+bFwbv
Vhtgf5M3iOonLUX0biQtNma1JgdBVLhPfZv79BbmE3Y3xu/7GaUFOrDFoLdityjRkeJM7NgrYLrc
zVC2X1myvOgpuhRJvlBl5M1OrzfweEPi90yg5HqpU1S3CpwzCASgvSdlswPFGG8LzZ3B8ffPlkwQ
aSjnb82KFmzISk9GNCuFJroVKgdBJUMvN1wqyTLqrWAtEnwx5gwcw+tIUYnK625scOcm2vdSivMS
2gBDibXPAQogxwauGh6qSVXcuhRRReNjjUnw8VSaHtNppzipdoBLea+rqsdeH4h/kyNzVRV2nYTL
laoVh4O8eIHyRLyVEiTikZ6bpHRVtZagIzL/BnJJ2mkd9dbMsND8ND1P3zhDCJh56R68fAy5EnUW
HFKahd+c7kckb/2bIprzq0XexHorxHjGsQwAGk5GbGGddX8mftoSbMQrc9J4sRYHeF7lq9G2zdid
cV+H6bDxirTeE6KeoHjqt+18aGhqHxIi4hm0acuG+EWNTET71cwfRTONh9/+djU7nquvENDnjoBv
tRq6lA6HDjNRzakHVat0Jvc6N+cPISNsl9S1GCpZ5capgTIhudQpK4DYSpt4levsHZncQTNSunEc
eVetGYAIaEBIqtDP5XbyLIrBIG86Gb0Lu+VayMjr3ARLN7gTOGW0P+tQFvWVK4cmh5cwUEiNdjoS
r1pP8EJmiTLSx/iL3nOCGApiAYJUtFf15A0U9Mf1xb6yUCCiJCZH5p5DGSFYEXdbH+JxPncoCrAa
aZaE+9zlWlC39VpxhBRR6PKglnXL8KBHbb9Vpzf1YEm56mVWl6e8ItEoEEZeu46riGvrUO/V0R/p
BmcDNake/ACSRkH8BULV/hq+o09Nj7A/dwrFUT30xkAFFYeHOgcVC6f0mD5gWQZUXMzxjoHfsult
/U19rzrfqt/y2+wiKzilWxAqTQXAw3eIHuYQZjX1uLGZpTc7B+pg4wrthX5UD51GBFhXsEYqPbKv
Da9pdmaPCJH7L/RHWnwybW29lPW0RwOlkbIFx1rumTG5uRUIcNgp8jA9d4wIiADmj1b6XC8WYaMR
P3OVjrGxNQXSgSbbQHbfJAhVt51ncmJurOyEeC/bqT6CaloUiwSsXfoX6pnL0wZmw2GwyCukwXFZ
rKYAddcHb3wj3Y01QHzMXhBdquaUmyqV5bLL7HnKcrODReT00LiRQUQ9b/2FrlU7boXPsKl2dF2I
LuIvLs1yOtpprl+nxDtdO6Byxpo2buQV+Pbb8kdSjMbR0Czj2NSUI4wgeLjwotRUKu18ZSLtQGpS
Lby85u+Wed0kVnTDstXlxWqqKL12Twt2fVn+2/vVE67EAqqpYWq0laZZ9vnQq+uCkFd1FDYtxqiV
P2GFM6siXU2c0MkB2zYhBsrJIp/ncgm9zKqpcbEBAqmn1by6zF5mCzR+xbgQITS1IJAMHXCTvOSY
8uLTjjMjajUv5HHk2D4S0w5VbCzLAOrB1ydyUPx+8PdjI1bCqodr9TAhf13PXJFXRAl269qABhXS
IeKKzCkaTMcwHsOlCrs9AslwN0fdZmj29szacOtowrAkJ0ke4zZZ+a9+f+qXVyVDKvTNVPDD1atK
Yger+rB4nH02qpSivCSXsie9q+6PZ+rMpZaonmLU0tAhlsV0ZTsxYrcqCPugxzKrCvHlU8zOQUnl
TaPEDdGOOjtdzp6Y84f/uuTykaEsVatPVMumzvQPgwfRhMW/vSqmDzyfnzlPqm8//xD1UjWfNB6v
UvPnb7x8lJ4Ca4dG2pcnz5s5Qfz1h/32K84/+/L05dP/C8uq4pR6jd6OWwZChyWcEehkKxmrbrpr
UtVqa9nrYn6aSntaLZRGyc9obu1Upx+KKxQ4ZPmSJqhcq6B+yUiA4mZ2cbYliu2dEXr3XTbVXxkK
/+QW/b334mazUJ8B7q6VkG94uVERv1uYTrFKuviZhDF9PaQZKgnQPTbS7qsiRFHbde68yZOg3/ZV
/2RVCVcanw7TwhUF1NL4tAiEakOjv4JYXij3GiiHvFNUpictTkChmKha6BARgjwxChBDt801Lnwu
USpihsrB/elq6iGM+X1PJ7sjGHvEqriry/5H6MbYkSdEjrE+fjP7CZW4+9VPe8Q6dUoJUkIYWvAi
k/FmaaSbjduxmgh+ashtX1zNOniDewSoXO2zLqP4xXrLO/tEHMHAqS/5Fvt9eRvH38X8QQg0dlQy
k0lBwx1bxq/9SFPYA7xmNwxIy2oiJ9PaWX19Z9TAtJKogTEWDd9d0hdqPXB2ZkhFAuUVqBxGbkPb
vyIq/+5o69aVBYxi5trKWwE8zI/ZFG6hyTgtKdVdXZDVnbvAWKyPLMwfAkoTL2PxQarmZuCW624e
UH9gP0cJIkMl9fuG4iPdAMu8Yqol87FkxGEPwJ/ctwWeL2FRQXeoMqDnek48dGpNOOXjfje1KOwR
d2PCoBNG4HmwC/z+XV+6eD210Us3Ye7LCP5dUTiBpsbwcUMY2U6zIepMhbOZWjvfJnVcrgzLf0/Z
048pV2oyksdlq8fJE/l8z6FH2EltauhpuQEtuFslCdrYTX14FDqar7ie6ClGWPLh54FHqg5x0diP
ie1/8ev8Fo0To/cIzgVabVokQGiaSRC3qG0CyhnrkFW+S9xgpwl0yVExXJdJGn7Xxu6af4hes6xY
daKVSQ+c4Iji7DC9cJpMaGvgzVinVbqQX5kfnUW/C2gUHrKob4+6l17r4zzfBYDZD4WW39YQH6aO
/dUwEPPZiAfHplnTW+02tpBe+WGxtpOJhG4IkIqnNtmNNtLrvv9QXQhf96aDqF812+e0OhLpZRHx
nZLx6BSRzT1R79wA8UUiN5JmZVIYR9M1ArwbvUci/9JZ32o50Velk31tLOfD6ZxHGwfC1xqdXc0p
ajWP4IL9ZtBXYlranbmI8UbXb5KOsChvQqdhmxXkppH+SW6Rx9tOtxXBOO5AMFtmQEAZuvu5/Ek7
iIyuzj1xZr3Sp5hz35N33ehB9tjW1aGJJpsCloYXwngpk3Cbx/E+qAkNdFMft0Dk9rsMUxTj/C5Z
lWP3PYxzZx3awRfHa7p9cxrSzt7ZNnF9DT7bq2SYEKtpOYAXO+Rwc44LVS1u83wK5jUCe/wbXY4Y
VoTDD25ycc9M+OlDTk5VMXabPieBe/D0VdEFx8KPIb056W0TGv3GjbI3mtJcA4Jp3cU58MKKM58n
xWg9dR+zLtttFoevBC+mCKRpeYNni4X+pfa08Jj3GeICGIR9Y58yHa+NNtkWeDSRgSnrvouexKaQ
cxRuimLYJL3kOU+MovvutkTqCfnc3Q4u9hH/SQwkjwYo5ta+qX9PXPPkzBY6GJG8LyKXvg99Jdsf
WGyMcFsG401oti9WCzRxJsFmO4+saPNlHPOfdQK70w9ab19BTnE0dt/6nTIFf9MI8Ym02W9BOO0X
t3oyYqLZuyrDRuJFq2qJCU2QytrYtoovhetvieNcE4M23OfedWfR7uiq/HEkZ20d2ahQRdTDV6uT
ahvM1rpOcQaAR6g3yfQ+ROJtAmUULOK5j/Ij9Stkw13+JUjGZ22mJ1qY2Wbq4tOsTXel6X6M5Za0
ynyVeOkxGF1r05C2VHnCX0/6TxEDKCC5/qdvoP2HPk1RDkQTIvkTgjoCJbt6uTXkCiIHl2gRbHTx
hPDWz2x6f3h9cIrUJcxHUukD7o/W05B81GLj51WzSYeRpEoMDFjhQW4x9PS5VIEeC4ab3CL9wyI5
BrG13az00vg+lxG67uSrbWNscfAewPMdPwYEUys9qDkuiEVNJGKBJtXafBu9xlyFdeYhPiLCEEuE
O9i3UZeAlovofc6zj69p5fZthHLTzaCyxd9s52YpQsx2KAZjgTjIDodvtpUdK0bD21ZAKnJd99ZQ
gMuqvIoCLCkZUDvqzf42lbGKURTgu6E8DKK5fmhyY89VGP1db29TL7E2Zrq8EjiFDCvt3c3omuU6
5qbxCvNMDZ42e3CTykEPSY0knt5t09bXKVuk6/KXNl4m7hnNH2Z1HxG6srKrGQecDctTe3Ez89S9
13H6bC/aex8kdG5DaDVwM7IDw9XbOYQ1t5D7bY3GjR0b5c6p74rSuPcXhMtlkDbgCKbNEvQAdfqI
GFqbk3EcNoTQWM9kT1fot7kuU0B4tDXr2Qs5QWZJrT/UUTns2jK1KPNoj3aFkqoYsHmN0COHvkhW
cWWP2IaIr48DEg367j4DoGp6idwhlutEL+6nClZKyiYrPO8wRzQSQzu36ZF7J62M4kNV1Q7ijJyY
byLh8+yOO79+FXnec521p6GM772k6U7Y+j5s7FJGTSi8nRDoQpIKxkYJswQj7A4AekJDx4jZh/+X
vfNabhxLt/S7zD1OYMNt4MTMXNBTNBLl0twgpDQb3vunnw/I6s6s7O6qeYATFcEimZREgsA2/7/W
t76IYHhuJ46jFhF2n/gVepoSbFjlIYHwwFa2nfEobJPw5ug6QTA0NLMBrIr8uCDYayOiYEP77z3B
6rWzy6pHZ4Z21IMVatrumx91IF4MloCmV9/rYwXsq4CPYIJjdLutsnP1jT0HVXyCU70PlZY9eoXq
VsIKR0rCBQkpdz080j6TyZ0RgczpdGwFsWHuirZ/ZJfLRM1VVwmNEQ5gfo8MnJRDpa8NMT6z2XvK
jRqVbyi2fRJSJSMN1LG8SzBvQ6b0kbjLhJTwbiPceLqMZnEToS5OWtOtigzCX9SgmK8Q3mKhxe4+
lcXN6ypqza6Y6Sc9oTXFsK7K/ERJPEClwepWsufTPmqSClzN3msdWyNW0tjdUW3KHlToyXuCeYYm
9z4zHJF5zmJ+VzQznrMdgOBU8anS9TvPYwYPhRqYaTOyj5OQDkxPxpptHnPkhoU1Dg/S1NOtrgmy
syInXLdhYdEMQKBtOTTYRXtAJrZVGaG/2DK+S5vM2ZY5aaO32Zc8sr6GGmutRLYahhoKQn2iD/c9
CaVxT4SmM+2NvHC2TtIei14PiPEUBH8wNDAgevqtbwZi30rU3K59dCxqu0nvbVkmaWu7i6s1e9h1
atfX2Aoq9l5Dv8o7CpSeLBD563W4JxJoQ0YZ+CNRRXvTgTvUJOBdQNY6CbScxgidXU7nhrnjvXVS
kk8SRuXQILjNhiQU5QA/HT/4HtaXKINEzfzKMtI/2GnxaDpP0hPi2a/Epld9vfNcyKBmvLHL8lPd
UThvG+PVMljce9K8pcr+UEA5poB3E66Tsu/Lmi0Ia7hptedv9Hx6zA2tW5MaDf6JIz4GWkPFR+Hl
KNpDAhypjUlllSQjWsMj4daoyvI+Jfr6TrYB7KXUeGhodMLzRG+fueOmc/uQyBKe0nxQZHo1veIy
Z1/gG9veBEeFTZm2j1bjJqAzJ4oZd1ToLGHoi2GowbYZ0PJntumb5HlMq2Etw/SrmUmxSfFZsB8j
FluESPHz0rgry29GkDbYqnwgyXELfN475JVDJpCkOxgHeYGfoSQtRaL4SJBCs8tBd9OSDGOml8Th
Lye5jVSyxsjbm/c6WYSsumLygKdoE8/xLVHYfm4Z+9eEA2ITjJ1PVRO1DHguXgJLcjG1b87QPMet
d7OI2BvKiRqDwOPlT9uqRlhjjsPbmGEsTQ3vQ5dGWCCkvpqKElz9NJMrgzHlzO63FNJOBD8GXKlA
SGsKQKmL2bzS5k9prJQd3fvFXnZI7Oq0u8tPXRi+2yH2k67CKGkbr4iEvlcTs5I92DtHdd+sEbBN
PH+BYJ75zti2WeTvptW46738haQnwoVS70NMFEUhu29tOrwYgTrmytqzrH/zY6jSymOxnHnOo068
aqANz3Hk4xPQ4K+Dnchye9xks1FWh1fpckHmiN43nTlcctKScx+p/CDfjMlPV0WvvO1UGGihFI1m
tVi5VS7OrW4UtCjL4dRYV1pDauNMMbzIKX3RY5/jNDt3zBS+WjLes3ehEmRrp4Y1KaOwR7lGb9rX
KTPzK7sUI/bn9EIOWTH6ONJgX45B84W+7fegneZ/ovCoDE5tx3phlPha0jwDpItPt1MlF0ZAPpvH
qO3b7ob5WZ07rWMSVZj56KxjSaa14Nnd1tPKV0fp3W4Tacp95Orp7SJml+JD7nJp6CXhV30KABem
9qd8XNfkOK2zuJYbL3yXlU3Rj3OylrB7B9rVq7ADH5xNIemCFBPrKv8eTGW8DoLxEITju8jAIpZd
dPT9+Q3oXXYQQdUiJsNyqn1s1awPlZJg9vaD2ZhPldE9mJl2I1Lt3ov4ltJIUUpN+y+mN+3LhvmJ
jXzZgj8Pw+BFSR+zLIYrU8XuHTm3uK60gB1yoB48I0eWlMIaZxfKCoBQ3W3npRkrcIsKM6PaiMhl
gAmFfH1E683qvR0yDojPFGnpuKhym+xoRe8mGLEn6SO83hD2wzmmwhDaM45B9m/EVX5yW22dTuDY
wgKVS9JHr6N4CwzxSaURUfK1XRCdwezcWOuwE/VVkAyYaDRKBudimNI+zXnZgwWzHTnFRLv/RPUJ
wzsa+UNS6+W1S4gKbNuXcLT9S9XPGiHmYcN4JyUXd3/btcSnU8qLmZHHQu5Eo+vbLo6/exX9aa0k
iUAiyazNACWjTFhrmv3IJyISJwU1tRlHuUng5e9a+5Hkmpe2/+4FVL0d8dLbZbtOXPezZr9I6TDL
mV3Kmk8e/ITdIn0iQnMYAaTi71cJQFuaX8egkFe70EG25kqcAXPxIlaqZQQj04jD9ZAX4VrUjCA6
WPHUrR8CjaZgGVsMD9GDF+A7bPV3ofxqP/IW1oVg5OM9B6abb0t65oLlaOXpl3mPSm6bvxI+AHfH
4SMN+vChRZi/cgiAjjTDAOBqs/x2Styg7kPY6OFW65NNi9F7S9b1S1xX35s0B0tMwyMN77sM4yI7
FX8Wm5Xha9B77gbs2joOE1bn2kczDDwEmvZ4keEXK0kf7HSyj0QiAsJk3dlN5gg3zLzotfZSj4Iu
sZNlRPDoK/Gawt/H1NgxGGPsE03wReuAKpTorNjdr5u0eGbSvJjFdJOK0xOe2vw9iTgCSd6ZfEZ8
BuuuhNk4Kc4WfXYFytDYKjzmne49mr34lEeJtwNrtTGdYxE5sG9N+RRQgF651iW2kRgkPs1BFTxQ
j8Mw1ccP0qZ9isyirPtnZ4yew256xHd8U+F4DJvi2tQpIKmrHRufcj6CTyC6LL8U+L1Urz3UNmhZ
UzsPIdiGbJK7eWNKpMeKC5cFrRL3ZqzeDN98mYxW4FOH/oP1OwpkBUYBrVw625i1FxcvfGHrl44s
uFUV4hTNfT6uXTqfram7GXxbpm/BD0YRZz2BaXourQEP4CeaCmbCApFd6VpGHSaelDOmsjL4sHa1
aSaPzPfq8yTlZwyzlBDERRfp97b2Pptt+55l733tS8w2+jnV/RfaSLdSKyEcZN8N3mwyFd9VED8l
dv6MBWRCKAcRVWTy3eN83tdx+yljgb2aQoakqBzjldnkb0lUHatKPmUhLSIroVAwHK0xI/OyeLLt
6FTV+gcp6qdeprtgoFWcu/7NHSYqy131PXbjm6dee6u9N2oNKEiEITX5Uuh0lSqo4IlGWtXUybWu
yM2tOjIY7BqcoSHKD6RPFVP4KW7qb6m6mjV5l0VRCA6Pe8kN2B9tcO9DCik1kwxU+7styJhV1lys
MkxiZw1yLgqHKhIr7aDYNjK885sPJrkQgfpYDUqDfj/eNJ+toNRRoIGYD/f/I+j7/xH0sSub09L+
s6Dvw1sdoHxr8uxPqW0/fuwfqW3C+S9PmLZD39ObkUlEs/0jtc2w/kuasIqW6LV/qPkWWJJhuVJA
1hTc/gmWZFu2MCEmkfdoCd7d//3fX4b/Vt/yP6LU698e/xqtLuY4th+J68ev/+d/WS41AXdOhMNW
qTtoMX7T8uHVKlutbp1brNuQUKt4PNaNOjZKxzzYptk2NYHwuyy5Go/QS6fPT+ihclCftI7qwi0x
/3uHiJzBi5bE3385kn+821/fnfHnMLnl3SEz9CSbWKItkZP9WWmobPJFZdBYN5LLV+WUW5eERRPg
Ys0+hom45Zb/aAs86VketZuR4uRaOkIcMBuTF5G64TZW0GZ84D2Ba0fnDnDjahDo+03RB/etH+6o
dCMuIIHCzP33v3n788H77eB6nqnr5PU58Kjs+eD/IpQMtViwrRXWbfKG4pNV+eEVgQLIb/YT62Ky
jI0SgffAnNGa/adR6c1DI4xT6sjgbAZWeDao15WNm10lghmX5NHGbcSLV1THMNfcTZb6KcmpZXXs
uvoRHFZ98pVgkE6jjVno8iz96PY3n2k+5H/+TJJ1j9Bdz+Wzid8/E/QaRWEoMW+c6NmeMVPS/CEK
h3Hw2BrYyWUg7HPM+bErYhJW/LzU7mwRjOfB8vs9jfeXJc9dpuaOApO4Wu4zhBFo4lFsPToJFReV
idXgqeYH9u1P5/6vZ9OiS/2Xt861Y3FFcVX9jgXLisxvVeEZN2Aea93RosdR7Pu0rFZJGvprqbrg
lE0lNcMxZs5Lhs9FvW5ccnBsrcOsTkUCgBq0VTUNO7PNU0Jx+hCHRrcu+QjAkYzLvHwgl6f24G1m
wb2rmVu0/FB2LI+IG1mP6yiMPXCXRKLT7QDBa7HAB7BLBIKoh23DLm9bsn2ELBYQzeVQcdT6Ij9I
857ijL5OrFwdJn8KboXvb0ofDoOpC3FMSLsIA8e7LDcxxfOOIFrbAe9TxfplxIt9ROTU7Jhb2Eej
UsH+MX72cqSFbLs/dFreXkhHTrYMFcO+1n1z5UYi2rH67u6Xe30MPR/j6lY3wYOYhpFf9dI/5sLb
uyXV3B5hWu/Ez85kVetqiAX1XqtZjVFVHmmdA1zRiq+jM3jHNKw/IvDrV9PgWjc6bFQo6urwN6cq
4/S/nKoOK3YbyICYIyn/fPm5PRCGQQbGTcM/38nWZQ1TVAeE+NbRlca1N2nx0EF5CUKSfePUpVGh
cuS12NwubP73LWR5EVfTmf3Krdc2aq5Rmt44babKu6DN9T78zVue39Lvp6iDHMeRBHwa/P/Pb5l4
YxkNdiUQLtKf053gUcXOvSljkBn4AnZsuGkI+8pbURjJqNnWd4wyT7X3pgPXO1GR+O7O5a7etcxj
DVgLQANr1jKbKM+0fywK/uMVJf7NYID+23QlwaIMCb+Pz53nZXEZD+KW+m75oIPicscYJFhyDghU
IWApKylVu6ivUPZMWXwWKnoJY7c5/vVxM/91opCo5aEQuDrvxv5dku6PkkhinW+pzbonSF3WOW4C
cQ10rX1Nu09xnllP4RRflDF4ACIM4345iIhRduHYJ9cqayx0ZO1agfyNjGNRZsWK8ouNHk8787WA
9MqyQzek8miE3WMXW/k1K8e73hfeTvl0KyukAeesNQDZ+S2QkCj5GMWBtv7rT2r8mzPENHWghjYW
AfNfBjHEULlX6r5+qwd2Oy3B2L1LjhieeHaNkf041zWd3L0BU462hT8knxHSXcTYOYCczGlXRBTs
Rwr8x0CS7MvCvEP8N+wnL9M2JYX11V+/YQdPwu+ntGRdwXTBf7ga5n//ZRIURaSHmtkZt6pu2LiB
ENwzPu8n2X4pxkaCq2azXyYhqjzUfFsahPkprSLrWOPtbmP7QQSE5lg5NUJYFmfAdpQs3fyzpQuc
ODrfjOma8RGlxH0/UYo0nM48utYHByoa+m8TSWzOZizjLxza2rwLPMfapNQGdpVusnEXMj238BLO
8FRoL+UnaQyPMaTKM+4+ePkRqWbaINNVPHe53O5auh2mIeBqQLiaDdy0hyxO272mqgnHTbvOwkLc
tFbemVGr7vJIPAlPmS/pAP9PGLl1Z9fsxLJ0uPiOqd2lAUCs+ZMZFfTwvz74lv1vDr7BZaELyzY9
BpU/H/woUX7rjp64ed4sQpZT9zgGU36aJG5bR3OGR40kPzp9eXIex6ldBf2IFWkkZkFLq0Oq0+lt
a+tucsU+dalm2+jt15GuuiM6zI1y8/FUqJe2q9e+6Xq7omyJIqHWCWWLdWE2Wk8qw6HVRdGMp3Se
0fSvk8w4TWZrXNwc8E9JkY2UJWPXyuRQuHnyhFXARE9tkdFNQtXAHLgColNsUzv2jrTG2785RcW/
O0VNCzuNbnGsbP23o6QNRts5viVuQ5F9sEpajG4bfIwTzsS6FNYGgAzYsL4q0SilKQ1hGrNt2kNy
BOM4tnT3MlOOm7/+7pzfV4+ObjOesWHQBYnP4vd3lTbKiPR4rAHQmPkp6uP6wbPtbOXFL8ga3TO7
TqhiiCk1sIob4STZHv2rDTG8IINoPncLM+4O9liR+kSfCoQgoWNh2+nn0fcuk0Fsh/KdZG8Zhbaz
mjjcxfUUb5o2AHpkHlRr6Y+9+aF3mBO1Hi33VJD9F8vmTQODMUdlZBobzTSxSzCT1PWGpNiP5eSt
ghJyuYVaDisEJ705o406Gl3QNjfDjBqFAIoDQSJzyKzYXgf4Dndmqg+bHgGTKcR4jeO3KB7bM/Fv
RcLgzJojn1UBr3EqoKS7UO07dIM7D8zPOvAQRtXKIPeIEgrImlxtZBYmfzf4ev9yQbFN0rmQTIY0
A5fV7MD6dTSb3Bhleziqmxb3+TXFFbKzNHiXNi4FxBFn2y6/hv5APNqEWLohbM8zs+C5mTS6OpC4
14F8d4cqvuKbsCwanhO2paJkuSj0o5QV1LK+GVH+KqteR857UqulhOJvR68noaMOd20Txw+6+NQ0
pXiM/eGl6Rz90uYPkRff652mNhwwHVBE9SVE1EAxc640gXx/7DvDeUob7S42YUYZkdFtM8o3HbBa
l8sZqkNI1A4KBtypgjVqRKnWU/qG6SZCDTJH5iSPtGgTQhBYIXWOd3BctY5cxMhFgHDFccdsr1co
BNIBDEUNcALvSjycf9wz2tuQWnfSH0xAm75/FmG91eMhvrfLfpvmkA9NrZJ7mVAoVqS01DbafTrv
4qBi4xEFg3+DnQvTNnN6f9OU0QfRIz2NkLIOWEdAQIHKqSai8lK8VvsgS1dJKcN7FbggIjFM72VU
yz2/drZlAe5qep9NWEt+S4wphNo9GSoDi91rmXwcK5bVbUaY1lTryN+gtWBCGs9eIXBc1NvaY0VQ
+f0AToi2tqAvdB3d2WPie87WHNIvE7KxQ1YFfE7bulJTPgPkCu9hHLaquqduiYwhrnFdmT1pjBLa
Woo1giYbhUa7+xYZPcF3Pb4qUJB7x6VLVbVk/KHVv1k9Zw9fL6q7VH4Vkebvq2BEvdWD1fT17hp1
nvnQNdFnskvfMpeYX+wezm3EJcNcIY6d6zywI/1YRcH0QBDzzoLui2GFEyKytJ2GWulQYgjY2Xn9
1UoM4zhIxPVV5+rPJAkc81qfTnxtIa23/I5FsTiYtqnWSY3RRwOHHBXEtujgH07J6Dygl5sOOA2a
CwkfFRwTLwvObt5+I1oXdUtVR6QQwTwzHLPeBX5dX/0xrK9J5W2mtK2OrnDTk+GNW8oYc2OeeRbK
4Ij/r08vflFf2pCumG65w00i65iVbGsqx/3Ood1/7yYG6TJuUOzoVCCmtBFWyD6tKGK3DqVgdl9q
OkpdxNc++Z4nXGBDIsEeUu4HVHXxWW/lqh7oiPtq08LEpumKM3NVsvpmQK7cjWY6p8aZkaeVR5Zi
XFX3waTqeyuZAGeYBoc10JNTlaBMyxECbQILdR6a4leLnzprup5REtBg7Gl8/m46FDV9TFC3+kPS
gKEdp7F/iI422ne6JhykOipQjKfoCVOvoIUThOpKOvhdk1v2OQ2ct5Za7daWE8KGwbkXSYd3JsdA
RPcHBJU70TGTJsi0yvsyBtY66czPg+9q+w5+HBqShn695MzfkkNC8NukGGuD5ptsouHqzTd0Xmki
uBSD2NPJk09M+L4bkq9jqtTD1PTNUTP8B4qoa62crOc8qy9V5atL6Jhi1XpVN7efXtMyNp4cZZwC
jWZjSPITNYcVXB8QTJy27+E0fR19Te7zCaGGaLzuPFE6ZSVGrB5WjVNhv+ScAJjmCcKCzr2yvEk+
LGsYFYX39aCFV19WVxX4wUEVqb9XMWIrShgs7rrSgpgZ0aWqu/yuJyKlxEP00ObD5xI3VoL248mK
ra1PDvOWSvNHm/bTLi0lMoi2JFi2k/lzb90XQP4YvsQ941SwaeHv1gb4OhnUPgo05B4OYaeNA4ZZ
dAO4uE77FjTCPLaV/2DmtO1rr7VehDBeNDqG28H1WSLOqIXlhkCT6se9Hw+FxK0+7gcDleZiK+9m
SAPbImxws7/AWAK6l7tuRIgRWo6dtRhIMnfSt0h/UI8vj3Fd4ues3fVvxA2IZRdD1hK8NFvMdglv
+edN5d0RWmofJQYlGjyMtFvpEuw5cwrQq6EPhCc6e1/x1c03UqG699GGaY7RHUoRko+COz3ou25v
GOkxUtq4Tcfu7cfTQXgOHCPeF7Nvp5pv0jlIpw3pyDoWmXZJSaJ6avkb6c7MmAHkGHGf+JeWm8WN
r+m4m+B4fsG9VSE0Qdzve/W4NXKd1nWWvChLvVT4FvduR6PYA9oG6gmUSDKiSTaDwNuYnQhPcnbc
TVWnr4ppfDICBuvUwMmr9XdZO9jHBQqx4AaWm98eTgACN5NW2iuJRGDbW3Sauzp7BViasUBA9L/c
oDLFK/LPh+R0W4euRtT0TzzET1rEck8hhsBcMP9zhDcCtQ9oZZndV4N4imbtsNYwLctEQsRmwN8Y
wUiqvUFCqkM2GUkdz8KSxJCpFn1HPKIqwoCruc0J4Y62leKbXjiXvqddauo2cVyyE+vYBcvZlHRD
LGgrSMwcglfKXt8kfU/oX5RfE++5aSoQJdKPtxpU3x7V5dSHs+2Idmzbxc6GOKeddHwNObG/bgN7
RNZG9g6wZcKdy5QDRb3irq/075qnvdHN2YSa5BIFfYCzNzlWUb+tGnUY6tjaqA75D8ucsxuPcBzy
4OiWzP+JJZANZ2+ZFkIgylraTTV6CFu16E+6szHQjWPHnqxFoj3hxiPD228oZarC3qQCfToB5SdK
Q4ds9vcki/0vnClX8XzDFHb0FDyP5SlYmQil59ct95bnfr72x8/+x3/++RvsgMJg02moV377m+kC
wvv5Z4pSR0E2Dqdffne8vMaYw3nogd0V4+xe+vnLi3ll5AfltwqXOfmy86fIGaImIu3B/PcT+7zl
Nyz/8vPnlreyPIxVYbDuR96msPzZVQSuKht2UcQVkru2ydXHBsnNm69R5O+1wSRacuqnjeH5JrZL
P2zvlpvJMCqSAnXAo1HDoD9iyhpJ0MsE+tTBQwLg2jHbSzRDJx3D+Sb2OnYdlkExrDC+BFHoHEM9
sO/AF9qIv+w5Os/2EFw3wVPvulzJyz8vNy17oTsXIc/aKEnE9TIzpOM//zQzoX0HcAXDN5ry5XXL
U8vN8jC1M2J9bXtTz79ked5O3D/uFQmxswh4oR3Mv2j5AVbzMxKSrkNajO7BRqwSuVpzTONmIuye
CdTXdMz/Ca4Cl/b0Ifqoev/JTm13uziifGXj+l7uZiSYQ40rXLqoyxPLTe/ocBEXW1VesBBrSzqU
Pw2UP/yk/6TBLd5kuYAMf77mJyzu53PLzy2vXp77+WsGRQKxB/a5RP8PcL9dzHKLJy62gC3M6/Zn
1fThju7oP4ByiwV2uckWztnPx4sl9j8+XP7hJ6lteQh9GrvPX/8ISwLEDCIuN0FLnePHq9M09/64
Oy1epp9/GyFHs7eZckjsYJSH+vgLDe/ny37+0YV/9/Phcu+31y2dsJ/P/fLBl3/57Ud6r9S2k3nx
TMIGKZ826BNn3/DQUuAs1svvKfypbp4WRpyfIrE/LEemiLsMi5YuV3Uq7cPynf38RpeHPzzo6cJC
+nF/efrnS5d7yxcd5h0i6B8v+gHuzGQ67c0oPHS6wdq/n7xiW7f5pmQzvhifK7Qf03Y5A4bJiOqP
i+HxD1JnxQ5JlD2bH6gVdpalx3i2sy+W8eWmAv8MuHs2ui83vq2wANYgdgvhzDwlm13GP/yUS2ig
bQhFbcKntU7WgA0tINRdDIhz53H5XioWvzujzJ/Ru3dHf2aGGfMXPDUvSYgqd3az/Xb4l+d++YpQ
0eFN/XHUf9794VgN2/az26ovUgvpYNkhmtEctfXUusABSpnd2sGHe6shUJ/s4TGP4xg0Mrsu3d25
Wu3uwqiQEB4c5BEoe/Eqx/WtwDK177w2W+esJPFaTdWF7sMFikX5wX7QHN88u9nNF7Y6QpQ4KpDQ
s24HC1Ig3idRW9cy15/tHpK50VxbfFonL7VupVsZB+os7+EuRApztWScbC1GX6Y7cSzrssIsWzqX
sA2epwq5k0wsiL1ltHdK9z1nnFq1SaQjN+8CiKxM80PofS6rTFzztpdr/BT+UR/ROfgExNSO/tnD
Sg6ZOJoOjSs+2bGatmOPnNbAGZUrLFfxVEI6JvrB1/1hN84diQx48SmMKDzpOnsmGkoGywHP2VWE
dqBFlcYK6+ZwRCzzZaLfu+tTohN8VasHvUYstakzq7pFanzFE4soPJNfMz8dd3rdegff7vuVRHNT
Zip8xN1f7osueiGxp9nSC042YizUxhxzd4uIzX4zsMyuSXJR+1qFRyTV6T0kX3MdBkm3K8OclGr9
gz1aNrOq763DdKCoZKVIV6rsi5bpEESKAe1OFh0oez4w/pQnkljCY5oju42cDuxhfLM8PX1O0phJ
MjbeB2PUX6vkoOPCOOWalDvAXoQcGOO+dSA1N9Osz3PVFqMdM19UQrAxKRPwHXyZJFoQr7BPoc+0
50PMoxn0Pc0pS6KddMhqxzlrlypZ3aW0fc5p62avbsz2y3we6sp9Swg3wVTRGpAmVbKXCLmaoT3H
DpUbW9Tlg1HjOrBr8hVq4UGcdlduo0HB0dCiEo9z340YsqQYxscQBbPdzlonu73h8qNqYo60I1M3
PqkmrDm9IvZ25PpprrxOlq+OWUS/MsoULOxk3za3Buvipu0s95x0xavqpDhaeXgsOz/ZtbBBYJYj
rK4w6K3dbrRPQ699RlYcW7cR1so5BNr7HIp3TdNgPHR0DsZajStrary175T20XRsgqs7bzUZrsbA
UFxRYLIQyt36a4qN5Bp54hUYFmtV9uM7Ifot13F+HUrOpxHAl5lW2UkgGAoK0zinbxON5dfGezeK
8XEMMx9pvPXZRPH0oAbfvsvH8UKzLr3aEo0uq5LuWOWDvh7z+rUaKvvJKONLYlTRuUbvnFVUpBR8
6suopbgx+2y889A5TrTQn10t2fZ6NGyzNEYpXuevvekSC1sOR6QP+h7ExrlDRY/jpjsWtEicPKtO
nUBWZRgR745jSyy9pR2ScXqJioRY22EV+QYIE3OnyEK8uXgwqpwMndBOKAzT/xSJZDGUEDk+jcO+
Ci19T3+GrOMuwVSgKZ10cCff5wldAkgQ6uSFIJxsoosMpv8qbuyNicDkhLjrw0Cox9mqJ7z5RjsR
6U1FkPwh4jZ8yzyxYhrw8BsoxUoTVi2mYEHghp1GH3GbAtyZXI3UB7oNRpf4F01m38Ym+4iMccc/
ZzvTIHiLEAnyhKXJXnnUX4zKoHJQYiT1p8Kkn0JOuUQOlkzimhXutQ3i+jhK7dNMLLg2xC8AyDfW
xFeFdzEMoDPN1S+Gnj97Q/3cKJw9qsC2ZU+XKC0+5lp1dexq2Os+HVVv+KQ3sdjkiGUgr3DQhflN
j454AKo38dHws+miBdq2qo6FbMVzOH4OJZEmGFE+90brHNqoe2zs6DvZQNVhSOiMALEokjTAct5X
zzU96BX9hOqYjo9uWCIeHRycPU42PfUddUQz48CbTj1ruVegXrQXYZDwIUHARsYzoszNQNH/bJdo
lOkvIOnUiHwf3U4/oTE55kG16+zxw2SV9bYgF/Nqw0nc5nnpbT35RPRCdVZZQzk/GDZD1Ll7zWeP
N2pS7SOqTiuHKOIsBE2kJ9rFbjdW0xZPeBAoXJnFfdCi8XdD0Z7T6T3vx+oGneXWGv0TizUH2wnU
9aQfP5p1fDHNBDdbFDwBbAr2IojKO/vBsBvzJfb5FkNXYuUOXjTT724Sy1w4ech8Jqe9deOX0LCq
d612yg3oy5DEFE5bqo8ZTbiewC05jOuqUz01n7i4jQ2TmJsQPtYunZGEykE73brGau+WZ3xTVaSv
Zd+QdhIjYhG9NubOXh+ys4vK9DDVrJeMKQSA7XPJgOfbhwV/x4q64qKiAfWf3XNlYCeiFBxHL2Mz
U6xy6FtuGt03GK84sVM6HB5El37I7rHmJndYcqotZ8e6xmmIiJVr2iECoGjGr47dXMdcIBMcwzfw
j/KosnnMTqk9j5k1x4t46PvrytslzUCpfqwqBtbDxHrpQeLuvDP13D4Oria3Okwc5lxLe0owBRPz
8T0b2x4UWgQ4yZmNFYgG60ThbA7VXsdrS1BR/GYGY36pu0xf1TSl75qbRtDXySmxCDDK72mzsG23
5L7EiUd9O2UCowpqOMcud/oXyiicyBopVRXpFHM0xZ3rYIoLo/6NYry+T6BlYITtvYsVeYiEiKXw
hni4Vv1NFZ/4k9Ox5yggDp8+Bg563lEPiFfHWUCv3pz9YJRIfY7MusjkC/EFrCs09KVphXhUxPEH
lQDsgos3rYPeqHeVM1KK02nkFn6QrXRixSZWpfgHk5eut1iYUlL1/LLZjCGM+hAzWGxnBiIyK971
vbofKqqdkcObiDRTQnlPDr05ElIeahRSIJXqzhvNOnHViZ/iQJpp2n8ys1psHVt9UxWduJy+0m0Y
EOBjbj1L72FQnbMxMpxZilP5/7F3JsttK20SfSJ0oDBjSxKcJ422vEFYlo15HgrA0/cp3r/7/n0X
Hf0AvUGQkiVLIgFUfZl5clR8AJhMecDahXfFvNzEYpLDZF8se7e7LcLuyMtO7wk7ZCbGS/IaOsMl
ikJ73djzsltmf+1R22em/lfSTPlOHzlxe4xCQep2Vy3rW5DpZkC41/2mW39YxuV736C3r7RL3i5D
/Rvx5tkeiL+aWsLg2He+cf+qA/CZG2Hhn6pz9y1eiuVnHDmkK9KFtIHZsEgcM+9E6hw+jgHIzHcJ
wGi29A9ddOQmqr/rTfnpkqXxk05SVyPoOCGayEgtHM7kEP0z/UA34bis4XGKBElOm3SXsatoaaE+
s+0e/Mx90jq17KL+bwiHbJcJ74lis3bfq9EIoWhUNVFX2zxvIFBPDhV7eHa7yYlBrkncDikh9TBL
nQ8/yn94MVkZO3easxTjRsopOuk9Cd0skzoNGQ0278i8e2Xh3e1S7kJi42ifyQkJcM/omhmKtXw0
PoGyhotBh/yyEQMjN+jCDEEi0vMEJJ5T/DGYtJNhn6rFb+Vk+QFxiq+eEOhyVvdwBCZCq8b5kVaL
rYkU1VtNuHnVgx7C8gtEAkrAvZ78GcaX/kEHRb3JBbcWYAJlOdF/oRbxHbe/PbSOr8YWt2ne1tLh
ql244anJ/Dtuz5shGKxA6z9kC1Covug2SWG79yatPmqRnZKhhsIsjG6lLTBHU9S2XSf5cVhYpRgg
+vEQi+I5nbXx4HtDtpk07w9LHvOktVTFt761HCYhDw53uZvh+Ie2kawrRq9kXDv9dDoEF4uW8Deb
Ehc6h47TFLJwcrplm7TQeTJIEV5l2pz04MIod7mWMdWBXkb94+z+Lrvwp1V9JKY+PTupfssH86PC
Qnpz/fpb6Wfi2FMtFxh1N7PYlCGqnw3MSwynKpN1AHewWwP2Ly6w8nd0g4XYKseCcir3GKvvWdhY
1o210/jidczrvamFBcra4h2hziN16d5zxvU3nwcb9GXfrtMZjxwmwmKn0zi9E9bkBbhq/zAHf45j
wheicnn5OtIwtTPvl4g8gAwvLJDgNpvOrk2j5UofSpi0033MznRMfjSWFHeCsfVKNE1NsrlabhOv
xKo22zDwNGb25rCqRG/uwrm/zz394JkdHivrxWly6yL63iYsI6qLEY9PeepQf+AkF0Ky87rGIbXN
RX2MfPi8rucBLlM2zCjJjcDS4nzL9XXNbKRD1LBb1B8CM1U81ptWrcQzbbp+jiZ6zZBC33S5jRYx
rn5dd69y7n4JD+YCgvSZLN9e97rlMDgVUAdRqW5FmtTMONk83uOUM22yqKgPMpF/sBvuYkHFKGIL
6j7izGoykKeTiVWlbp2aIf8NYHfZ4LnRWSZV2RFOEKPFQjxTYvUee9oZVaa6RtMPrcaQ6TFwvGN8
TqkUxAnxOGSYWi9NMX+TGfQu1n/FeSnsfeERRUG/J0iTYjvKvX4dW/SnsLd57WBS9tn3rrWwRPqk
a0Onhk6HRySQtESuHjITFKpjKkPzkobN+7/GADkkkyjTThUfnLIz/w5qDLbSxa59mmpY4KbslDcZ
N5t95ntf6RjuuRgMp7RLnvy2FyfqCiyizfNpNonohbqtXSxf0j3SQJsRE6lqOf/WrLkD4G9/GlNJ
m5lWxnsZk5dhV3TKbfs7gp538LLYx3irf1ULlTDuAnhEt+zuNBDeRpmoAf5VGQqYBu1FG4h2Gj1u
XEr8zNJiBlQxbydm7a8tSXsi9ZPNgXGvcWh6noIF4Xo71jq3vghMGwzIoCvJ1qeIHDtr4V5QcHKt
GdHkp7LS02CmCNDJC22jTDUDHZdQqKADgvbEdBSUWK2Cbhz2iA7mN7siAMf6aK7kuWc/dmA1/o33
THfqzOeeMcZTlvlXrWYiQ8iq2NImNt1nA8BCH9OIaOLkiSLLerJ9mtao0uqstLzk1JTSZGjuHZ0Q
OJvCeLvUPkuEcCjg0vGrGKk2rMe8M1cC+xaoiwIoo5V8U0Gwi92WNPhFNBQxx0qCPHb9XTzr2RrP
pdxpLuvMGnfviW82k1ddu3Mz753OwdrWGuFKUxORvO++aMsML1Md3Y1opJUn9N+nXmBFLslbc9/t
SdF6HRpNfl7i0QCtCBSvyK1iT4bQDEw3xxRnDwEqb3MtiDSqhtMU2mFdBJqZTptqJn/XG8/WnP6u
JJpq1JVA3kN7OPtF5lNClud0Wok/WqcTO+mKYBna5ial7DZOkhwX3qXrqfWGfekgl2dKzI7DXFy1
AjRPFZ9r5C2EFGKbaEHTsXLBqcRLenQYzGixvMnOeatr7eKYxLstV/RkvHQwmmK+9KkPZ76Ihosb
5TetaUm3qa1J1JBYBj/3bRnirUsx85ek5asofMqsrMF4k1wSfRCVryNnyMoa3WvTGc0Pvxi3MG5+
GYYfsSM3XhpKpwB945oA10zM3RyKJxped34/RttQq0OSvMpfk/Cuxmxyx2tpHkLwSG5exwGLsW6V
9k4auAwe1rhz0g3GSbVlkAOAJMftDIxy7ngxpiZET8dQ19ZQiUlVFbi6qVrr9Zm9ulqQpEKkR0Lx
A90wsA36ut03ZCDJJuFqrE35atoAlEMkfYQBcs5TSt6iz47hFHdbI/Q2ljGAORoEGa2GmEJHYhKd
Tv/ps3qCMMDfN6u/Ey/UwJYa6bMwET3qwLPaef2IHXgeGxcdVhHnKkVGYxR9WnY2Hv30OeJScQWx
9KeYjTW1tuneA9m87mIqZucRZyWdoVzzaYldt2z41ugl2nbMk2OUdtnaLWV69uabNtPcVanmXQfm
yM7r3jR60YIMMuZBbxHPGRK4qz6EnepV6PPCZBG1OHy/rJ9Zp2WDAakqEahL1pZTusQRyZnaItyF
2g3SHTpVawVRqg8nPfNWtmo1y+9RP8UHsK3mAbYr2Xg3rnfV2FA44nq4vS8mmv0eUze1wyXFWo/p
mt49pz5L6rb25xtUZG3dajlp7jL8NtctXCLDi1ZWXnc3U965HSVnrXO/P6YwxEutNTMnsc8+zCoX
CLY4gKiu5nxbAGWdzFHfdFGGEbT9nbSUv02JpNx3HL/swjn5eSiDLtWx5OfSBvNjv9hdqa0bcq0H
oAMsDyr/afTFfMjqlk0rsX3mo+TcUv3JbJK3ooyMTcewdG3aLVvJmjxsPzJIkcqzEYf6j16klGdH
mY7JtqewA37U1ohL52YMOtF2azstbQKkC7XEWUhca4A89oZbMfxzWVqbZp0/GyJ/88bk2Z8iemki
EIzWyArE0cnw6X5lQR+wr1PnDqeaqLF+tapwPtq1+XvAU3EWhU3EPu0Bu2CXIOGnetUcuU4LIsoR
9YNYUbxhsyTuxEaZyjxCOawwRkyNXW1f4myEsJaFN1nqW8+t7J+yvhhL7J3NglFSkRIzoWXxK9MA
tBT6wJuqXZoD5SAhi+7q98P5Hk7eZ1k73bcV4ypgoLYX7nR+ySD2l+7myHljG2/2NMk/tJ0D8bdZ
TpvWuB/FJyuu5NYvBqO/dsovhFvvo5P4Z2olzG1a4UXNOKXXzJnXhRzaSyW9sx2J8pmprbEWiaOQ
1fFbnzbJDm0Zq0Bie2ccRh9WXbenXNf71TiHSdDmobFKu7wP5qbD3uBN6Bytc3ZCynD0AhNSWp3C
cdCRsX2E/LQfA8uFUjsjQmDMzVcDodh12oAqwEM87DtdnJe8ti4hTmjaY6U1v8x5XB8oD422jJls
8hiMINOoAVvd341sYjivzZDS+xRKlZ6dU0d7H0MUFw+n5ynK6luXKMuir20ME5kTalh0lP5z7abu
6XHINYs3Xlc8001g4te0fsfsVHft4tTcGzhIrfw5p1fWy9W5zJzpW5a4OE5j6GQxoYYy819ryyfF
mctT1HH3X9zoPk5TfLczBnRTzugri/sbPriOZkRv5wOB5Iof6B5jWPCRgevnfxp/1AO3XritdfXF
zOj/RGOhOWNpWZ5UcX+08fyLTDs3+ZC/JVOaPbWfRtfsyqTK3rhXq0w0XImWemXNSF90TPVBISDd
YQKdqXBv19qSdTuYSR72jXbZPSYNon1mw6JB/KuT3ZLgL4yRP3Svpent6wEubUau/5mpvZS9wpgO
9maGanKZC5DkVeLitm+bI7G3H0kzeIEoAA1UHsBn6TH1TSg/BYSLIaKc9qQbmGjFhrnOjIbwqpXs
55S6FjsW4X604IfMc8GkqfC89ajSzWxNnI0WNi96Z047KeJtT+j4uXTnndnj1Ks8cS3K7Ee/KO/M
WHfPZUbeVsoK0+mQ0j1ie4e0ZIBIkUV/arR4V8HkvMVl9c6foA6shQX5bIq7GfPrl2iTayztxbbx
Umc9lFA7TdbHOxy67dFj3hJPFYY9xzjPufapydHZlV69bHEAl5QTvfdRMe3jkEx5Xzojw9bkEtK7
uo6oQjnnHpincBqKa5t9+qDQEs8o4NiNQHUwrpDziS511sugNMx0a4uUSxPIpI09EeLQpDC/2yMD
46z/Rl8YtLBOezVrQtRArQGuWbDaGpgoUKqWp3Yay3s4/SmR44MxZq/BAGi+O5Sd3ibAYLpbfm91
3GYVQTGMeboCpCwjDtmyvwxlDRncZjdheCshR/sSdrl9cfzsV0Fl8KHyZu2GzP/iwx1fM7xrrzBg
PD1UaMb2hRuQD2agcAFX0bMOuEcjm7kf/WetktmLpv3J577aIRmCUFQbH1lnZyqccU7qOR6cKOHd
libx2cnMWwq2jY5Ut7jm3dtfT4yR9wWG7HXi4NNZaSZWVa2UFj3CWXV6HNiqvSaG5E0iovFs9jYX
rGGuIe0v7v6RtfBMSXDAy2jF5Gq2pI53bkaEK3p6q7Oc028KCO7pQr9XyFZdPDhBPgHAcWvRMpIy
9o8tIz89dt9U27sd+TWoSMXJs3uctY67M5JlWLv6HLJZZ4oHI+puR2w9o/CpjcVE+pr9WejN21wa
eZCF1QQoA1cTr9OaBY7YYAt1L87S/FyKlEa+Ad9GEwlna7XZR6QuJa4bllRoa09RB00OeuC0x8Co
AW5y3f04NwG766e8NOUFGYHeRwkAqlHCY91x+5c+Zj0L7liplq4l62N8MOmqHrhJMPXyVPW3vyp7
MH5jV510zWEKxf24gUNmgHkL0rA7NTa4ya7GKzeOhMz4nTAj9uPOG5jMRZN4Hyv2Z438xSQz28/W
HG9DWXhrUbcuEX18/KbRm+dailOtL+mNDXPNngB4uRfbSBNlXZEOjZi89jYKBJfa89525fxqpVb6
RFE4Q+UZE4s7v8gOFAkQHQ8fmViPtVqmgYcKF+PMgIFkUUrr7lzN3iZsQWvUZGZmgfZGswXe6PRS
WAZ5GmAWXLfq34lwACrqki0oC+RrKWtIqBb1mYnzwySU6DoweQaz55o0eCcKhnyw5zosbV43eofX
bT07LAJFtmnTpN0blcsgrziNWPiIzcbALIkDrbBO+2eWkMbryFBjDcMaV0SfAufHX4Gq6VxrINCb
hV3XuXWMb6HzY4qc/p0X6i2Bfop80QJaMAfsBM7E5hN+wTa2jLfRrD4to5HX0NsZhd+xiWYXVIc+
axCneF5i0sdTC9txqD8MVwtkkbwUhiwDbXD6+1IVB6tJ15Ud5+uHQAfJX2JwkN6+FzOvnEGPV9sY
4mpY6cmdXwd4CZsEtMUREXI75+BpqnjCleXID9sz/XMKasmozL3GlumcW58aPtxdNEQb1ImGuybs
KsTMaD3nTnzqK7rBNJGF70XcB15MbKQUPWKx6t4A9cxYBFogdgUr2nTAvXZlwSy2l6dhHuX9Fe+V
fy7Sd5ZPzQYHc0o9JzXjg7PsqZlHL9Ec82CUxRv+6OnkWxM9LghHUwcPbZBZc2lxqMAmXT5d1SCi
G2ZxejyCkVSeQFe+R00LCt+sqL22ODweTYtJDFSbGSjl3cXVmG47pGp7m0FpK8J5bRj4xLwkwi49
VM+SvBBaMi8zPYT4EFNoWJULCVcHQvQ6Uxmzblwy623kwQEt44lsEfRzFSgrUVlflvQXzqtbY4XO
R6cqh33xoWjuz2ae1CdXNiTdaUStHc09mZlKEiRMBLtqoc2jl09m+gMfov3SW9nOmn0qQnQ4nrQr
0uEIZBS8Sdb/Ydjhn9EfGOtiV+c+DIKDte0R9YylV5Ecx5jzXcQgBX3PJEZTpD8frogpglURyqS5
LJak2jcCDuFLCLc0HNQ7Lx5fYz81zlrM1ZEZ1M+BHyDFlLfCQ/FH9HZD3S3nb6s7ypjSn0bLei/E
9IwPz99EafUrTZYC1rC2AVkkjvZiX6zQqzZdT0TXtwboYzM7Q2+EuGZpJz8szvUQZRv6ROXKqlhx
mz3ZRnh/RyTjt6itxJFVkbPpEbkZnXJH6IHi/eWFbY1rUs/mNlGW5FLzalTBvIfvBdyi7iI7wMzt
bbuC0UkiTW09A+kz3Pp1yL0miDyuDKUeki5Hmlqn5dyvs4GeaFUAyJRZMFOUfUj2PAOBVAwjul5l
PyWJk2NEtQ/pBbNj+GZ2DVo8V/i175AnSdycwWg5/8QH3sDvP0aa5lyYY7Hkh1SbdLrx5uXu76LB
AKUl065AdimGrsHi7iXkKxnoLjYQpHKugHoiLkocCGXM1LkZ96bU9b1WfJJqqXZjldxiprErYiTd
vuucoHPkLhtS95fcd1UbyEUOENTamxdTA9LaWr6RA8NP6BGQSbPRpC3Jh5rEPefWjP0lpaBnVVTf
C+ZpNGzDDqtFXa+M2u23VIcfExe7xOyXTbD3856Qi+NO2ykCqDq4RX6ZyuHXlAqGkiGw+dl9awT6
SONmGrAjyiesvpBBX9tMU9EqWTgbG8eDy8Lm5KkNRXus7fYjMnW4ll1x721jayYyunSeuM9DTBmb
nocbLoAzbYyk5lV1h046RWfvd8TcKK+a5eqHdumeH+GB3hKveDGrQ9+zDLKs9CVtq3G/lM57b8Ee
7Wt3JpKifdnw2BkxZ02gzT7whlCSx0NygrwjzHPZ9z+jtulPyTgrp6j9/9iT3/8X7Ilh2c7/ij25
tb+j/4k8+deX/BvyxCLPoJuO51BlZhGU+zfkie3YhBtx6zMJUP1iZGX6GB6J8x+Gw+foPTMM4s0+
PwPVLI9Pif+AcWu5ruk5Fl/KV/2Dc/K/ck98539GY22dWLHtuLZhcx+yiUj/I/SZdcOSycFP7mX4
w1MFmo/aTCdnpNLJeT/nTAqr4T02m/CI8tavWT+Crki+Ij0m554AwvOV3/bvg6cKl8PUPE8Oa7B8
Mu9/JwNaWib6pgLr67I4WNnK7c8wEDoYSYs8Gozj41C5qi++SA2uqNTmjFyWHSGqgN2bJLLiODtn
WrxVEcW0LGX43+uuyPaDOZ5C0/qV5lp4RyqB/G7676VHu+aCKqwSLY6/aSM534emSZ4yrziEkPLE
5BE77gpMHFl7KEfzM3HiI/ZT7RRZ0lk1KqfwV9MpV73iSCCl/AvpPzyacYzpvZagdZuK7fxY1sy2
7Gs26hkg+bSklwOm9BT+IoTtHKfcm4OqZtqUFA4tDsyBV5gYSReEw7YUEu6aOvjjZB5NsgMFdgwy
+vqmtQDURfw2Wnq0k5qsmTo8aicfTx+PRFm+ThkY6FC9BmXkaPueIdPYRNEpw027WdQ2phzFhjnG
v2oJfMdx9iD1EHjUiPTxy+n8bysNzGMwyj4Joip/lWZ6fkS35tlQjBnPWBlt5h6JCNubQTduADs3
QrO2GWmko0AZWemRkW/w1OcFS+yxI/PjdMAvSD2pIE/SO4co9DpWkWULS6wHlWoPDtZH6bankKzY
xoWqwIvsbY0iorOa/MXB9P/9T/+PV+LvV6dKGLhq7fDHtEhi1nO4x5VEh5Q31QQn/itQQxVTG3iV
/ZvJGAOAQXbHyKH36xH0cdTJ8I/IzyMGZOTk9qzZ3pr893/lkf6ZTHr8fiZlsXTSWevWEGSBNcpj
uHermuDHQ2rv7zInCpsI4+MRQ/o7kPT300dBMJtFa++Rt3m80qCyqr/eAo+nf78ZHo9wraG925B2
H2fk42RE6wLk+SgKfnzw8e6glOW7WcBdfrRKPP50fx/+/pgZc7/K0qNUeYlI1fnmj1oYU7mUhTo8
PpMTSt14NR6FRDWqPOp9H4dJ9cU+zvPi0bLSkdBj0honuNoo+G3NlDkecRMaSP5+nmdbZ+6frI6u
v8BTVRkxDSaQQPOfDHaHYz9WFFxp3rRC7CeV5wniBerwePo4GL66m0e1toIamdJVA6ccI2yZYYTq
zY03wXMHQUxX0TRn7PVaVVuEoa/clRMJIBl+89hSD5Whb9xk0BCpzVd4EQgbj1qzxw9lBT01zUdd
nWyPDwh1JXwczP9+9Hjqd5Af/VaH+UC6alZfYISdsYNjenFc0kNNKQ5ZD3bBKWA8aboWIV+xN4jV
BkFHaDz6hEy3jNi/JwXJs0SL46O1vPGXzQSQNApWCJmMLKn94Thzwm/D2Ia130en1rVevdQs2Dzw
h2zUJSsmYw7/D+V1Uhe0xyfGJC2a7xiHm8MsG0dchUxf57lfOKOZ72TLU+c3xaoivhUAOrimy/SJ
9ojco2E41sdzwvRm5Ti6YKsSfiW+yA9LUwv6fPuNEbYvuacnBJiHd91q9r4nTcWr+1nU0EUWWTz5
W8KQ+TEp9DPbyXxbNvyLJun3ET4CnKEpA4cZx5nnljtvmj4mkjViYpZhVf7BxBew6RS6ZqoXUHbq
rTBNN7OlDkIM+kc4w5WrRAFdcxiuiVFF2yr1Mjr2BlaZY9LtmLxC1IpqK2hnh0Jp6p6yuDxT215w
iRiTs0WKekGFs6OClLm91o16OYHc3EyZlRzm3riIZnrxyMbBLw2p6StIR0rk7WAeuL/Z3rRvbHla
Ujkc4Ttg5kHaOvnZ/D61dFLMqcYMLy6/GMOj+nvDL40iqCMhTzcwPUauJApoaRpJWWtoc/74hjud
dGCK8pR6/SGa5bhNJkaldT7LNczRm2liR3E7uziUsGbwsKyifCFbVRROYJNShQGaYr23erp5mHy1
vklvV0Mdy8RUuBvUbqAL+8BOBsLh8lZF1AXaFg4606JGrYUVBRYwXY92AtfdZCiSp57gGl6Z69Yy
za1pDkrNy35jXNN3kc8+n4193jryNbdMIwBTguJlusFUoUXrxJ5nFJYNASgA1WnIsrzmm85dfu8X
tBFe+OlklJl2neaYL46+Yrb7Vy9ny9CENQzdsHib8HIHmYtcTUvMjyqtI3CE2rE0l2YVO310n0li
m72nbxfUE01rtStpQB1epNeth2K0V6OdTS9UcXZsQYZ5ExVoo94gLl5t1wTjuoi7iN585rQRrXCh
kbUyhxyFSRLb8sBEeOsYl40PRgXpGJcpU1E9+coicA+SQpdV7GoX8OlrgSBONtvjFj1xAo1l/AGP
uMYljAdtrBtxYCo5A5DE/5s5uB6G+ctFxV6NhtDw2q47a/kSpXl3i/CprN1LlvM3dfTqBzUPH9gJ
mRX7F1kVRzQTsC3w0Y5xGoF7ir29kbt7FpeY0DPOzjiOAR9jPusKYb/hd9K2cwX4lWzKwSnrt2yG
8mijrJKs3DrYlja5nm6NNG02koZygK/xe+X4v3Ij5Xai0ybp6bZ2XfpgYLy5c2eHc1Lg84qlngcI
l2t9mIe7r2pRRh9NXozyV0Rr4ioj0o5zkz6h/hA74ptkK7qpNesDWCm5ZARwB9BDki/4raw/Weva
T2X72s7I8H40BW7UZ4c2c+gPtErMAtXIj5uGezyUoFjsrAhqb99qGMCNzH/hB70nCXnIjjaWS2rG
a+xs4KKc3+lsfl/qSBmg9LOph15g6WO7jsx6k8TWdRCsLUfH8BHvB23VFrp2KULZoccmJ2g6f+qK
LAFx2Xhb5Q4eF6GVKxMgLTTlBkO0+znZ4S3V/GY76c0lCRd8xyNWDWBh536YruZMF8lQZk94yp9b
Pc9oge9fGUyYXXyjrKQ9xU6BG7AAo2wTFCFBIlaZoOEK8CdDH0+S2euZEMCjEkFTQw8epw7DzwIS
4IbeAz7BYc7ARJUWhi7fmdmgXZhl/LTtH/gUwlMbNiUSs+RWxFnfN1DHC3AA0mUpo1sRhHNW3mX3
Cdw8J8Or/VxKgAUD9vQoYSW+wK7O6VkUrv8t9vC1DAm1egQgIB/LYT/U+kmbMgjOlu8GmdZ8lbQr
HPhDkClOb4i6K7/W2vuCbJ1rwEJSG854AvMBsYQhKhnqrJlWsppm6s8j/zhOycowa29lcMc+zYQY
uDwNV+6lEVave0vNDEx27KlGafCHnZe1dHCZgGMFKZekbHP0McgIEYcqTRw/gsW2Wo88nj8eRRmf
eTyVhJI7lU721PblcWBtWv/16PGUW2K5lUScp0fWuWA8OBalvdJVEjpVi6jHQaq10T+eVipPHU3H
UuWrTZW0bohcm2ar0++EL7eVXXJyBzj1dZM0q0djZI09hl0Suc9OZbljQt34oN5MlfLWVN67ARK8
akTdbgfC4JHqvEzUAYTGvw7pIz7uqSR5yauEka87wghKN0aXgFZQja+lip/n6iDsMdslBNRbiwA7
pJSfmcqumyQKCU6Nu8eHWwLukUvSvdAdkCpAwhwVgGePQR5et/uNrTLymkrLe8TmZ5WfB5BGlF4k
pOpH/TgI2f7boVfJeyMq6N8yfdp62f48DrVaDxc1WGIfptwqApQEiIOeyN6yZx3PG8/xHczbrFCY
LegABR7lHBYMDx8tg482wsdTkbJEwtmmVvYS9ZXCCPWQaxd9NzoLw0Hu8qlarnOnn8LEEi+2Wb3T
ujHuuYsAaJ706BKNanBZWK9WFK5T07trRcWbuxLaLXWTryE2M9SUyqV8Yai2nuJHhIok4alDCFxi
yQGO5DbMAE0WeiBa9kdLTE8TUVvxl8shKVk+CedXEs2okEiXDGhdm0Axb5E4wQZFdAfaxTjvw5L1
QqlAGIqIQa7omCtGRqloGaPiZmQamV2GzbA0WuPnxJbLlV31TIdDUb9omBELrf0m+jR6dfDQr/o6
sTfsxrWVhVH6baSK8uiAXRfW+GemxPXSix4LsAJ8ZAr1oSvoh2WPnNKugAaimC/Y2Vl/6hXlKKl9
muac9gbwDCsnESVnJSDSTYJVHIcsg2twJ08TM3GCjVdeCLoJcju9W+I3BOHsajUItMzOZVw7G7NM
Fcwkp0NmcYpt0bnVtvMJGDZ1Mt/SJZZb4TAtzcSw6appeioGQtrYly6jLNj/84ZZ2RICfU0OcT24
U6DrCz3NEZ47PGCbEPnr6isiC2iMDsV25H4+JUxZHVpdddn+tskGRn4U7tw1lICermna8KbZuneJ
V53MXJKIVliYAj6MpUAxlkLG0A1wdBREplY4Ga4Kh04BZmaFmrEVdMaBPtMYNGinBlXKmgy32hhb
QdVgI52TkbNczHfpu99dz7rH9IWg+09oT7b9lE4ANDE0/WxxhWnlbN77uUGSsup16ZYkV3QTDM1A
6QcN3bsKOBgRPX14wgbM/dCeqIwIlx3Lh+soSsyLEHlmyDylQvTMCtYjTbA9QgF8Us6o9WCK5oZO
6YD4oYH0TCbcuqaGdtIVBsiCB9SbpgPHKceW4qXp1fCAv5dwRp+yJgIuyE1acmDXPJ/dyTjqrCiC
EZFtvSgUUQuSSKGJsNI2q1zhiuIBcNGgEEbxA2aksEaeAhy1CnUUK+gRptjklrCCLxUQqSM2AXKI
1MWsoAAZG1aM/yg7kJRIbDDAzfozNmMtC58ojXlumNLsewVhaiLG5x5cJksBmkpYJytet0AoeJMB
xSlWOCcIRSb+TghPogMoPMlzqwhQj0dsUdBGtFTfOE5b7nJ21IraW7PvARokad5g10duKso3c/4M
Lw7aQAh2avSZAWkKRcXNSJCyg06lMFWYlun0cVy5TecgTOUY6A1pEMPxj1bROC9ZNsTPtMWsvjUZ
QcC++kUBt77L1B5Hi9Lb4N+mXupwx8e3eAr1Z738GEhl3aGxbJux0K+jU4UBV9dsXbafgro9Ilh0
8pa+7sZroyCbogCbxkjAbZIivxGfKW5eTdF53n1KHW7X1JvtIe7d6LVeoiNth96hafkWeVp9SUHu
0XPW1BYS0Gp7TNnIKVedEXaqZtmxmmpXjLcxeppnX028/YFG8lTYvKqkcANmHcMelexrULPyQU3N
dcbnmZqj2wzUBzVZF2rGjqzw+rjQdozfI9xeB01N5IWazQPs3E1uuBz7sl3ran5vPSb5aqZPsPdu
qSk/zsKtqeb+eOSv3I0+OqUIlEgDrtIIEsSCWKkGg9IPbKUkzEpTgAugreZ8gvnh+m9caPKDwDjM
FvgXakJ+mZU60SudIlSKxQEGJR1gSseopHE0vHjY5l5Xs1rxXF7ZBOxP9T1TOgg16fTloYwA0xUU
maOWMDV2VlVB4bPmZJQ1KVWlRl6ZlM6ipqnTPlfqS48M0yPHcE5RyKoUGlq91Hu42kXlp6U0nAEx
h+SWOE7ikyWG3GdK7yE7vioeCpDSgkqlCuGlW8MXmnb0m6O6uL9Tlu1vFqv7QWlKsVKXhE32BbUJ
EMvPVOlPxHU4eZQmZSl1qlc6VXYplGil1KtR6Vgsr8e1VNpWolQuTcc+4xn+n27BdV/+J3tntty4
la3pV6noe7gxbEwR3X3BeRApimJSct4gKDmFeZ7x9P1tZtqVmeWqPOf+OGxaE0mQBPZe61//AH+D
UpegTdsyYVQpnjPzUHcvWy27lAZSv2nEZiLoSckbdAfzfRLihhBVbq1TwE4W1TxO5cWu7CsDvqp+
vJdihD9M2GkwxCMO+drIsV4gB3wuk76SdRqZn0xZYwgIa7mHwMdgkK3sAcdj/8Hsh30sh4fwdBfQ
S8qtKQeLFhPGSY4adWaOsRw++m3yPlSjywC7O9skDiWW3uwNRezdqG12wd2pC79uGyruFs9u79Kq
rYxeu4l+CvZ9Qu5NMUrrzzhMH7upgDbqioObjhT18G462KMLVcNxw3axKs+rAxkfENxtCl+vW5lo
iZ99w17HddRvgKJgr5Nft8xrj1CyMAmOiUntbYspXrm0r2WozioNG9e2SD9KVfePatCUK8ftb2ZV
nMMY+qdZ4kIRWh5GyoN3mcYYDbmmRNhDRsHBhfKwRA38QP6Pt1RtJdhOlEBEprh0rvoz3dRHN6nD
A1QYWo08qud5rn/gzAB0okNunbIluvsQ8+FUzMCJnYdWR65biHCAwa/gnUZQlaE52adKVYfH1vAe
LXFroqh9EYzU8c1KKhzT6/eWd+HoKnF+ZKE8YpkCGJWZ5j6rxxUai+4JGjZBSiQxcfml3VUUFRBn
rZ0ztjm/TN0HvwtexsSlQixNmcPEje1BQ0hVDKw6AU+EXUbGRcTshkOSLwPCgGZ5mygPvimVV26N
XETrN4VGImkmT1ej0hexQOlsFQP6hlpZV2r1etev5n0U7G0OfkB1OCfuSkf4UWibZPJuqV8Un0Yu
w7AjFCEwXYxMy349FYr/HHnZBlILZ1jG9EOLEKFN6DjWpsMA2G3aRZ8yQ0xobJcpxgzzhm1mGXiE
RXW18GcxuR6QfLJuH6B4kZu8svAgwmDTwLOQ3YBAGUkeayWlvGOMsxiaEdg6PBu80YOFNdSQsRjV
0DyUZEpF59yCDp3xpAjZa50sHurTuMyPDprJpDL3VVwh8yqTZNvEyZOmhP3K7StlYbtoqnufcS8B
HCz/NNhzKGTtFuUrlpkBwu0BA3PhQhIrdRjIfdasRN0lsy4YIgZBSOobK3/XTUoirXOataeY3tFy
ASSSUvOxZwWr6n3ekYkQxHBCbyDQcmClhForyquKgS7kNrtXGEZnSra+v9E48GKbgCuIAvndMjx1
bxdUwTRnHfvQlEH2j0oIL1b64IV29aSpOiLvgsW2NwG6PitCkjec/KImmEeYPh64kU824Kg3hxy9
ZIdoeztZaDc8LOMJxWknHWqMAzxax6+iHMiBTSfjwUMXsC7H9K1BJT9TR9feQAVNQCMz5iZG9hBa
lBYe4OpCDFW0zwn90ZRCAfhmXrnFhF/dMibcu3n0yI7s753GSw5WKpb3i6RRm5XBK1sXQ0hbaPpn
pA72YeRk6cLXUAqgnRj2Go4dJYLzxtrhGEiLlitnM4Ije79xqi7i4SpoZoZIH82igHLbw9x0fApI
7BKqddjb9oFgt+zAy3baUHkUaBNNCGJbT37X2NHvA+fDnpa+A75nFegN6yW1lexYEv59jAz9TIx4
tY/CBvMqOtalHQ/LQh/7cyZvBhfBWtae3Y4+NRuiCvbLtbDddi9MorBoHaCU2LBcJtjoIFFRuZ9C
LdrmbtwvskRK0ZThmSQqzvWRYLMQyg5CN40IXD64eVAX9lZpIwcujFgV5DHA5IVpHjpUri6r1rxs
PXTGKSK2mus3z4c3WOXhRudDPWZ+OVfSEXWa3zpzEaB3TqL2vR9M8RRxGuJ6qj53XoFCUj0qPoIF
Ot7tpNq0dAhgiTCmNE+wjjBr+I5OsqoKjCCzun0EHiz3PYk5oNsi3lsZRaMJbJuMpIk6FXwzg62A
xnSWFPEii030+inLb0o02cGFRR2BN50cZCpzA5oJReZDW2XlwQY4DE3SvVHVXLAp3hdV6az7IFmO
PhEZvoP5k142jE9KDFnjsXuE19ztEgDBOnbh0bjYXBA7AVLTjVC1cf+LcFCotZHwzCaGA8oCOh8g
XmDbG4VLLc+MJX4niKNSl2u7sz7CqMJxwCpx0XTegtHe9TUixrzBu66P6pakwbJdmtV0rAwE6BMB
U/MAeHpWMCFej8PQrMnVmGYRjRPaRUNCbpBBQgWOUUlWXqD7LXSe6uHO+DJsJs7TaBfrMSWPDq5p
sDeT5qw6bTHv8oZjHSjUC6e93IlyQLgXX2MrIdWIaW9IbILV2ltbprOWBaYGQ4xtqgTioHlhRwwP
nRy41ATh1aay+uog05TOUzMAUvUmIa7I2cRixMJtlrV46EGl/GL4A+y20l76qplvwoikEsv7SKz2
BbnS7+qYN3Nv7G8tCuHBGaLl/aW0Tmmujcl+UXJdu0BB/BQ4XbtEwKgwdnucvKs1CH/VYVjJImgB
ECNkYAwGiTlvxKWI95pQh1dhsvP0lUhXitl+nfHdp30/zf3++TNcuC9BmWFmbUmwN5VY0t3esK1z
FFyMRnMcODEXx9NSImWK2yasBWQE42wCLpSp6RxZCxyE+/dRXc8ZWuGpMrnqDmNgQFYLpTuZJpTv
Qgy7qHGTZSjCDi6u/+Tj4jtrsE9b3Of2jRzjU0P1G60KiL4MoSao6S01HERKqrJxq0fIOMnaZ3S8
6yVSpiauPfPIzsCmQOt3PiTARWnIcKWIsPD7TZBER6/BFEABqtnVo0CyMHBqQ0JFyxBXdMqm/tSb
Or7NVnk1px7HbxHizH53FIoSzZ8z9E8XqusAY1hwm/Yj14cdEEmTGO0ACD3BTtejamfjhrBzJ/Ze
IqimGTjoJxxwi5kfkW3hGmyAXlkzaEf5PacF8Wb3V3K/ceVd7waS//yZgvJpFY/5p5/m0B7OO5uY
bsSEdbS7v/L7V3mRDd99e/+FXYzRoiK1h2A9myq4ivvd/Svnr6/u3wbyDYMmeJma8hiUKfzCYkjI
nehYPszA2/XyBmdhWnxDMRcdOqjd/cZk/9pOxKM4NuPOyaHfQ4nGlwXpyF9v7t9OOoUoMnN3JlJs
Ypx43GNdoVIJ8GbIY5skpgmeL2kYWAdCUohZn0HVGRozraDgjYyKvg9lcF2or9poKIRJA5reTTXj
O15KFVLvXNu8trhQrrBObHapPsA8lF/F8qsgS8wVnNzH+48YJA4EDsDt4uXkYfTtpim6YNF3qH07
iQjf6TK+5ezSfMxA3+DDT1b51jmAZhl5lLOE6F7Svv+8ga1LMaxV6y6IYY2YXUhfJRFhhoPa0jWi
eKNgOaJJJDMcxEk4sfbVYf9//5CB8ZVZ9J4XY0UF1/z07f+75Cn//h95n7/+5s5N+ud3h/C9yuv8
o/mPf7X+kh9v6Zf65z/64ZF59m9Ht7g1tx++Wd6pXU/tl2o8f6nh+fzJkJJ/+V/95T/+SwQx4qwg
TP37WKxFCGc0fG/+kX/8Y57D6XwLb98HZH29/zeymE08lgpG7QjHMr4lYX0ji9n2b5oGiGCrYGP3
nKq/yGKGAyNMuMRK0N1wuluEpXwji/ErR3UNnV/SAes6v/rzrTh9jVv5T2Qx/SeqGBZdqqkKwo7g
uJHVJV/596bvpKzHBBgNkDuZw8G5TP0Pc9q3PqlHOItqoPmqiBaRA06qfTFJnay755aeSJ3+0BmA
IW5HyO7PCKDc9P2pLzYqCGH5qoHeNeHpu7f528F/n3Kk3y3o/5khg6cjR2tYlmYYvD06Nc+PR5ub
llUg+uRoB3UHybie1WlxIrB5QkT7OrrFQ93FS3/C98KGrqqebQBoQtsxCNqUSvOms4h2AqUGCLzf
k0eKB1OISTdVJwHgVJ9AuSEre8scDd8F40tdUBhSLwXeIw9TZvUsxqDJz4qTfLjRSuee/Bl/EVf4
jJf5u/wbvELAPpiz8HS56dJyeXN1UnhoEAvs6QuM8Dqs8/iR/BP5kJAq1vIIoNus5EP1ZrGrnXap
Fu/Aq38dVCmyhTwmeYD3Ay77Va6aS8tO5/LAQx7OJ+fZ6zGkJYu+zhXcgauZHqJ95euSr+vem0OR
46njFarOJfL5R/k3ARSCylyXAXfl15IbIak2pfxTn59FOprCbOE0jyIetjoicLDEeVm1S3lvEbob
NfU+W3WZLOVjhKiZyoBpGwZNJfctBXOccV1yVH3qHuTD6dEe1slGEA4i/yIOe7IQ6aqbMUbEwsfR
qB+6U6GvbOEnPKLrF2D/3CPOeACe435cPHkpJ5ffXqp8vhpRpg161pDBkXVwkhlsGMH9/8PGVN9q
PNZ16sj7C+BxRNHOPCVcy7dHvnb55PI1CCVallm8kl/Lt5CqbyV/VxOQ5eaLKL6oHNpoZFdqJ7hz
QT3TE+jLuq+uU9CqlqZbEt0tvu5IMdAxtKEMgGWhNrvQpcdEiyW/lX9ca8Ql1s5mVGn5aOXKRNo2
dKs2Sudtm+3lz2XcW9dhNjd9DnkO+bhwJVchiFzMw8mHgIWP+SWKtzZErcJz6xrKy693dbA/IBsV
IAD0LRTIk6TxEO+ffFhwF14Zjwb3pZmFGj6duAWm3F0egbxbn6ws93eNTTO2EOfhJtchQJ5FXX5L
I23mWgY4MpBvyRC9IOHNpzUMFjeiheZVG58Hxbu4vtKw/RefY1T5iUbQ82ieGje89oVF+5W0J79G
JTbah7LSiFxv502EHjvQD+0Qtgs0SRpCsnXfNPg/Os4lzl71mqkDrpl4BUYOUJnav2eoQIjkRXmM
Dg7ZSHACacZ7weccw/uhb54SlZg6lLxtjjkLojIWMP9rpMb/7J+Xsfjyf//X7Y8UDtC3vfD7/U9n
u4IS/e830HOQ//HlH9s6uWV//M0d/9w5td/wdmPeyeZo6Y6rsgf+uXNqvzmuEARz2WQ82uxpf5Ks
9d+4B5FMJD9aQiVm7K99U/Bw5N9oQLqkLf539kyo3mwz329DDv8AGxocA8dl2DI77Lvcp7Ly2yp1
XYZ2Nh7quh98RhpgMdtzGh0jvfxU1SoCaKPqIAM1AG3uQLh9Fm0rl4CXNrGP0bz105NTdhcnh3Gm
m6+gJqSUhA9OzflualyI8S314oOdq6teYWOIDkHKDDE/Gmb4VGZ40kRuMQecXnewHly3a2bYWjpr
Bh7ncKDS1IqnpidpaApiwK6ehAHP3/gpIhIVc+zGyRkpGawxWD31M1Iur+10IKUFEuaA7qdUBOpx
XHWUqC5nKj5FnWZ+IBLfZ8rnPA4IZA3UqxJZR5x+J1YQTEMamGpkAM7yjihd6eAZjWjEnNo+FkkX
M5PVTnGSbFBB/NFhuFVhbjHDLgtKTi02rpEeJIYfo7mDa7FmY7k0jBFQky9cO/3SjyNAaLWcAv/L
aC5sA/WXZyILantiIpznmgZm5undAd0k6jHeTXtQFlnWPUFQOqB0OuQ4X6Mu5y7FQpRMivrxFFb2
UQnVfciMFoLXCR32NVDMjYE0FqRhRitXpdq1UqCOxRW82nHNJONQNeGHhjbZVcIXr8Y0FIRAh5zZ
xv6S8FCP2IDcOdoIlNMhPlhxdNMoq8aelxlnh17rzoHqbXV/68bgmmG7Enp8aMfpJHDFiRjjuFWM
JD3cVZEy66bowCbNWREeCm0uYNLaJHE3ArCGfGw96dcmthpa6h57XZ3ntvVajvXKVrC/n9AAjS9q
MpHlIYIP6BlEF1v5fjCDrWdpe68Umz7zl2iufRL1EL5CvN2gHdgxNqD/HLRF2DCIaIzXuIOpayYP
fr90mZ4VgbkpmmAXUfBour/DD+MgP2G/mK4TMRjxFL+JOPkw/eCjbIazfBsLZbqWDie1mC5auSa9
8X1UW4adyTxRh/WY4SsI3TDJ4m3Jxuob/dnNKggyOSRL7InYTKlADZfpVX8aJvwmx5AIBWhS5jGf
zKMe8A4Ww14LxMb3xz1+t4QGMvZRh3YeDhASBc6M5nSV5+RUmlL4OxdmuPPM4d0p9IPjLHHpu1jB
iARZvMLq2E29NjeK+FCV0e3+HGMbwy82mP6XUAzJZW1L/8OrHUs6x6/9IbnZ6rC3RL2UZifIYhdx
NwcbOVDXnMjDwcg9fDXb6KOKcTs0mlVqRzsVGqwiYmjPyE7HkGzRGBdOeKTYFaeIkAdsC2XKX9w3
1Eqcq0r1jB9RF+FnWnZnkbSXSkmhPLAcOG9DMF3dqT0z3cj94ax7/bWyklvd/e6Oza7pp6tdTlf5
CbbquCfd9kA2wU2+MfJ81PyeKKSe0fR0xTZ30REs3mEBJ18S+mH4xRUmnmID4EFCVzmdYPSdGr1f
w8DVBxzIvYK4zQoiWLwjU2oZOQj/e/O1Huqli0F8KJw3l809YE1gpvbcKsFCnttSeimPLfFZy3rI
caE2YNmqr6MoO0QhSwGT272FLefkNZjzpS1skORjEIJi5rXv6qUWDhddYwrNyeSWXALGdDWLgEL8
Cg9nbXT261AgYo/VCcbytlbcZ7/APBGvSCWqVrnRskxPJxu/ssAcLqlqLhpSmtLhpLTj1Y76NaEL
rDJ5eHN85YUB/hPWDPYx0Yf3oCrmIRE6nU5MqqFaR8Me3l3T+5SZ/czFE7XJRpwSNHxRetgn4bIZ
d/giHrUlVfbJ6/MHI+8WFuGyTAs25RTvGFPCJ+kuU6meCgrSQX5pbkxj2htvFl4PmFnumsrYlHpy
SEuOfeDyGANOCd5pS1rbEJFUPbbttHeL5gLZeDUlNm65A3agI0StMFzl5U4xOLcGyyaZS5Py7ffa
G04DJ2Yl2kupc31Folh7AVx93NnlSgXq2szSgY+/8ZMdTP+LXK0ZRSx8Jg4u21oTTVeG8LemLD/p
3rVNhwugGg2KGN714EsduhDiLDgB8UEuCKprH8GPVvIKqnUuME0LCZ/3nde2LUpQQrYZV7yWrblh
QyTfQ23OSLCkYs8jvfAUNNGt4TmSjKUNDDwgckrOErjOsFNwey6O4KEKCDhkHK3bx/vlpg1HTYcx
7Cnic6MoR7yw06UKyboL0ZVYUZ/MglEGyTMM9As92g1KgwHCaGySARYYfLcXssVuI9ZLGzPS3gHk
gy1zx5ndeMUDROlhrvcW/mmZ/xDDayafAu4aeSFGbFuw3hq83KdxE+H5yTytRj4av8JwP7lwOTFk
T/eNVn8GKRMzw3OaJT5I7Hjwh0n4CRsFg+IBIAxa/DZRLwNRvTtN8tBDDF6/fnX/2TiF47pPm21r
W09hEOkrnA2MXQrRbXf/6n6jiOrbt5C8OeyZmkEWxAQRE8MRqNS1/RdU38OiM5oHuwXHU11PgceZ
EC5sBiGhhtXEPF3e9GOp7dJINCtvMl/IvwBhb72d54AR58lLEOr1EiFmv3Pcwt+mXTxvSZtYjWp4
JT0z2I5wLJxgYv1o1U3ZWCvNIVcg6xbdFC8zgTK9rWdsALNceXXqD6uyVvEAxJiZOBY2CzB0u1yM
Nj9pGP7ATYWYlTGRIgwcax8sP+43LUjenoObsG2oj3ZQDSsqogiTDo9PPVwlSnDKcpEvKb6uzsxN
zNtEK1+3prnsWvOGfbyzLDF/3IVZ+zkcYE8pUbDUEHJCxcAs3sIgO08EsLvdLIqil6ifFbPWqOii
IMMCIvDORPp7gkS+y8yjIwrCFzt1TubWBsDutS0kvZhrPKpYObgEMLY9p+509jHA4mJbjh5VDoj9
74maNo9M7xjBIB+Gc8naN+jMMMcY+phiHc20v+jVeJHZrgnGpiUmAJMZ3kIB8azaC/h+31X0f4PV
aBI4+rFGdnUbjEo4OlJE+57O/l2NHEachgQ75pvWjj/KGAvp5AJj6uI5mOAyuEEVX1JEDXa5/MUz
/5iNbMpcSaAhXTVMeG2aY/0EabmibzNrtLMNgeEnrAAyeDrWNllYKesLVU7IIGxIsKtzraOsk37x
9DIm8acXbqC6tDkCFX7Fz9mWjDwHA6FDvtEbKnjWmixoVkpZrF31HGv92TLCW404eHgKzXRfCVY1
qtogGr/qe39Ab79Hy+5g2L8ciEM3RsXmyv//2KX4RkaOQQ1jQH745tCdTcqSRNk7tvo4FlQFDLps
4sIYHM1brVpmSXvOsAjJNLaehGrVFZg0iWVh/yIKWjZo//oWIVtVbVvDf078BOMVsd9P0ehkG7el
f1KzvREYWN+G6RzVBBWoaS1F3L7dT2/Yk/swGd8pwy5+fcrNiDzo4d0IWADutaFjTid/rVvKCzGw
14aty8AlxxqrgyzsrHSU5ulrWX9YLir1iHwRLgBZoqsNV0oynNMg2jmpepoMc1PxWfS+g8tQOQ+C
7hy11VITr4zoEZSbZKogSWnHdeXU53LsNwlupLHwKGBDLl1vlVnVSvXrZWlAykr9q+KP7/GkvjB7
g2NqzG3GD47Wnj1JuXFbHj66VTm0fEpEQjlJfOGsmSUqzh8JzV+aDzEsSLwRqjz7RTTsjxms98vE
EBAUTM3SVFP/WSSsJyHWvrrINvihwjtUT62b7NLk7V5WD1etqX6RZE2O89987kIzZMvuIFH+Ocra
7TWHxpQr07eY3CTRc5SurMi4Rnl/rtn4Vo6Ib6O0M56YbKlth4NguCtFujMo6pPO3GrTc1Bn2yw/
TGl3dt12PujZI5GmnAwq5UjSjScDa9zK0R9rfR82EOqsDOeJlq2jzx4m1kOkAnv5uHi6rAhVNjtr
I6g+ZUuQcCa4QbrTdExAegIO7Ona0VIxMF4yDcKFCnxTmyswxmnu1yJKDhlM3bB+g5JGmRKjolX8
csFZutDtYhOOurUcegf+m4aqTACn+kDsOmq7KoEo7XgHz4FcSKP/rjUtHkzdRS+JA279xywerr3t
XcIQw076L8pv41XHNIpuaJmYxu8VvWiehDdZsTZFv47M5JiO9QtBmu+dTjmWhfTrwbmstiHyzNbf
drzHvhkdYjU9BI541XNz03fkzY0PgxJ9KHqx0X0To712NRbJTcNRykaubZwGnJeD0dyMrNpd47xa
HcwJej0qlv24VLhcIevdm6Tc2hCLwLIb7MrsadDZtHgdSk/9ZkmdUo58pF3YWiezvd89RxwJ3eh/
cWr/Kz7jGkJOVjTYkzoK+B9XvslW8lIoRraRvZvs55ClvGpX2yte5EuGkLXJfrHa/t2qb6qUnI4D
4ZNpyo9PWekjBhxiZLGN6cZqulJ8fH+xs6h/c8namKYJBkKajpD1pycJgxKDFlXNNoRqw9E2axCc
ZLpUA9oD2CpQ8Wdwk8vzhLHs6NQYCqn7Oog/ZJVdudMe489lSDakaxJ6p4NFKPoxpufpdPFqsxDa
WbJDD77Hw2NeR9GbY/E0ZRcfUBztBEGDciGO0+Ha+vq1i1iqqwonGJLXijGFL4+HhXSb4fPHuvUG
xx+7Opi+GYdJUyabMdKMj3EhNgPuoFWdHUz7PPVA8nQ58iBN6pDSso6jYV2Q03PKLDun+FQAL0D4
nkIZ8hEd3L69aLb5irHa3rGiQ1YZB3gdS6Ue97JnaoLwoE42/mbVA6fHfvIfHQ/cowYsIE2D4ZVU
Y3b5i9ba5Qy7/GWLxHCm6uGHyXaBd+ChDONDN6AlRQ+W8Ek6iUGkJ+ognk6tWGg6lNaZ1V7SulrG
pf2KKchcNiXugNqJY/E8BJGs4IJm7Venwd+UVpxirmAOaKtCmD/Bj1j5N0M+ptlGS9g+s7Sb5yUa
ibChb0IYbCGkUvc5VJ+5hpHMTBnCdV8X22BQnnV3nizE1B0r2jzo3ftWWMdWOLu6uZo5WlTac9m6
dd2pTodzoPgPhFs9YH33uwshrMga8DgVXlb4MjrEWOs8PkPKAD+/ditCb5WD+mEhBdOFNa+k/++4
8qlGZVGB1PDceuZRrqrl1L3nHk7sak3oT/9us/KnLGa2kR+wlIQH6+wUYVJ8DGsNZAHoDn15ivC3
JaR2WKX5Z9mh2qjYK2VYm1OzIvYP72RJt6HUAXmxiuFaBuqJ7m6AoIhOYy1LMY/MUp9ODpXdEVKh
r7U7UdXnFLni2EJ3pgIyawlWGK9uJEc3/OfZ6zbvr5bJy4UbfMDZ6KkAnGuct9hUzhTuzeI/f8p/
s4RRtcl/NMMF0/7pM+790k6avoPuCVGsdruZKIi1tHukSpzhRjOchEXwqP+Lkws67b/u0Q61M9sz
kazoo35aO0thjIYu2myDKfw1hckuNzkGrV3SLnuVTyIhlLhvEMDSqETdAnOOTUW1U4xALmCbOleJ
UZszmI0QyQGrqLBjAM0KYaosxDTrzQJCESQMy2LJASK1h5PENRA0v3ZuvSK5ayfXiz48tIqyrjtr
DX3YRuOKQzclWEoxGJpHZE6QH1t6PuZXRXIwU/UqF92IMy4ic8fPelScWFOXmNOmB5hx2Lz3Z5+K
h2IiL6d3Xe5EGZ9mJB4sTAm6Jj5kBs14NJ2HZNynNouGvIB9I77J12xM6nXS1GsEE7iEMV7Hb4oN
11/Q83HfmGS2wK6WOnOlAdm7rHLsAc9OzvmatlVGDZbJkZAKx/ReQQKlntR5lfCE36mwmAL2WnFE
nf4hsRCnGx4zyvI/SK9Zd+mA930OD+qjwta36bH5F5Qc4zS9M8w2PJYhPH9Jo4ezj0qXS1LWdGis
bxMaNmxfSAr3LJY+GFVBiaEQUaE1vS7R2bsRfVDgqIciAYON7GM7xLd2tI8Sr8ZoHj5wtBuxH1BG
sZTwG43Xu3zR8JEueqwxCw93qg2OFrVnub2HXBt9Zx59bzzJ7+FrohTCRYJQmDY8ZADJ3WAdgjpG
4gWBN4xhhnsBOaGJ2Miltx7Ac2kWsdt/RPd572DH9uKM/Tu25c8TyAwOAM/KTi65LfA4ducHnaGB
NkU3gXaL0CU6zeAmBEelmCzP4K5pN85HLzJXsb83TfNVYmwpEteKqzdTzVf2732UsHdQWhbBMx60
cLt5rGS8ikS8Rn6wzLGxhoD/3gXsc5QSuMLtlC7a4V22U9xqpeMH4tu70PFXEmVjSgmwiOVXvqG0
3RXFuL+f8Iw7ZA0J2Xkz9LyfrF4CSEBk2VK24klhHzG6WoAeosbpt3LnyURD+2geu7pbZP67im/r
TJ5wEneN2FGLgcaBLLwd9E6GD2ALtd1dk4nZDmHdy464j2Tq1l0J3sxaLBHCqfC+/OdVCz/rv1s+
bBPWv2mxiNxLmO/a/mQ0ohKqSbqp7fE9q3kjp35reJ8AuUA7EJXPZCfqtMRSkZGWcY3GXEgSdZYn
FvbcRPg0NACEYTNH6pNzgsRJLtv3B7D1tzKiuq3CD4Iw3yMHz0JzOLJzP7uxu1AtPK6TPq4eAIPw
pH6KFb2bqXmIYbWi70THhpNhb7FUE5SLQztujLLAEaFtT6lNh+7r5KybBfWyMx2yPIQgBoSEo7SH
sUZarTS9vBWVG+A3V6gzG0SjyhkuNDnApmoU/eyY0aDPLWwBBj1fQ/IHA2+fo2a8ulgVdN2HWhnF
nLjvD7m+4Cm8zaMIBrk6l6u6JZr9UmdxkmvOM+T4owpnNK+Cm4qthdP1Vxnj4Rv6ZiTZEQ1Ph/RH
buBEQrIO1ytJ6ySSZC+XQGiWB2xYV/L6q233WTOeOyYaBCGe5KPJGglmAn0xKWGPCN+WOdMAeVbE
NjmMPIgL0l8BLEtYQGGQAPVtJ9sMWPgXLbaQZ43vY8oBgNinI1pyV1ttqoISKG/P6kNYYoGijf26
I0nGyjAgL+uPpGkvhjWc5AXd2H/W/f8zcf/FxN2Akc4+/e8n7s/SaOwfc6AE0qZ/IKt9u+ufM3fn
N5OHYoCPT4R5H59/G7k7xm+GaQPnGYB6jiSy/TV0N8zfdNXE7ESHx0ZgsU3b8idZjXk8ZarJgmBJ
SQ9Waf8dspqh/7y8wLuUfDUgI9Uy4On9VJ20oR5nVQR3mgvPx+2xsznRqMIFVqb28FIxBDqz0pRz
3I67RSA084GBKmJgnCiz0F3DnHfzlYDHfrTLJ48QooULz3adK9rOYFS2EIHnLb3xOFakGXSq+x5F
TExYbCPULwqDHYRPEL9ZzHrcVRf+EQuniMVHXZa62i4sN8k3o4f2OR1wQtEmMkcGC78VlFOwkXyc
m32MrJOKDUJUDJD7sSEeLCNoU8/ZkclAWtk4NO9pMWn4S646TVtqHCh2t0G+dCsUArkX7nDLGRaV
2pdzo/LddVaEZFgJd+U1PlNS2u1adKu6LpJnlink151hbRj0b0JiShdlqBV7dcBjuuydbYoieK0H
wyfgwgCZE6njirluByfcFzTwc0jY9e+KMQwzFEJrP4rclZKEAko0zFqP82Vn9dkfJAbSizDiXHQQ
0JEDtCbEG2lAi4feUoT1a0LmwNgpAfq7bBPh5gzdoTSY07lbnbNq32JXvkt6460ii2Tu1OQ4af7W
DjWkCGWNMDost5mOkzgpCukDwZSEZNEYolFnhLMEKhtvU1c/pMYnk+4J3V2uYUjcnw01AglI2Hos
NXEOgGx+Z5PUg+mt1+CsESu1eCRoId3WxGbN4gB7L8+31b3ZKnt8R5JdgGvAMepcpONu8amz2I6M
dixx+w9M3ISIIwmCZdJ23oNXV+gePEgPBrr0SjorT7n2khVT+aBW9nXICYgwTIkTeap9xo4A+b+S
k3zTjgjCCRRwW2Q1mDUFc6vJMRj2zKvXssfonrFlWHUWY2isyiSaOyV5HmWanVTP8vaGVbLLkRG8
GAML7DaeitnQmE+VbeA2Uofw7i3gkLq/FIqL6asLQUVJAib8XWQtpqJ3yAXLiRuNfWI0qz80Xu4M
TNk+iRiXptz4vUi14jbOsYxLvC57QqtOOopad1ihdRZTHaCkCIgoK9RsQUjMo20lI/Yb5NKavgVZ
vxwPaWArJ8W+YERS7IMhPTsk0IVt80zy2rQbq4C5jx/glmcxVfUMDLF6c1Pahv3kobEqdGQBWuZv
kIZXD+HA9mE0JO8GiIvy/BwZpbtoHHgSiBMQWZptvW+U6Yl013gzETK3n/6IGGnv7FClH03TZ2to
jsCg41Pue38QKZuC2akqH23mzGqfTISghFMXpYQIaiFDUMT8M0fow0Ipsp7gLdJsiHDWlM/26F7K
kISZ+P+zdx7LjTPbln4inIBPYEpPylHeTBBSSYWENwmbT38/sP576sbpjujueU8YJGWqRACJnXuv
9S0oGyk+DI4VSBSYpWlwDaxjBFOlyP3sVXiSunhOlYMZMQwhxpd3ZlmCGXH6u8me8rtyH99iq7yC
3ZyS6xOANI9Nc+umNtSMgNaNoYZ9KFGJEp1Fkkrd77OBuZOa8AOPAB5DLJyhU8qn1n4pW38NN3+i
urWS2zgWBCuE4LIsQ5yjyn9iARLncex/S+XUK1FGeC+qotrSNPevTZJcYBc52xEr79rlp/cpocnk
ZFXwt/zmdooTcV11YcSWlKDaOUGG13cwZ9yAMVXd4J6AuQjDHsE7TjxnSyXsbOY6TPh87A/mAi5e
vSzcm7L/VozG4jy290acZ4fUobHRue2P6BmbTvCVNx2D2e2YBsV5My9ZfLgInwlZtHeJk3U4DSp8
yz4enook65WMjbNmpLLVkxy20gl+u2H00joEYdXglVaJ4bv76hWpf4I2GKZO2kQR/+/pjo8Wr+xc
PDTlT0G58tz21qqaMKe77D3RQvfbRRhrIbKcSOzu4pQsXMsmmCiy2c0wYtkMQw7GhluADLp8I+Yf
hLjJXjVAG7Hb6l2nmtfUIyIkGVp/QwTeBk/EW5u1UAhEXCGUnZ5LQXTyPCHjVF50LS2Fz9Asf+mg
OfWEo23ASP0qrJhQp4zJbotLU8wSOneebx1LKFz01p7ev7PqHQQqZCWuIqvDKBPPOzqVXJdot9ix
s+1yFoOvxohEXdmQgDMdplAemZOLa5cMvliTpxbgEl6NhN+1PgQXgc641KwfTrtEnMRjwWo/4fFx
i3mrjFc3iZ9nRX4UeWDOcQ5BIs/jlzcV05pRFV0CXxVH2F3vdqzpm+fA79sjA5LhYclonjPvPjDd
5BwnlrVhtI5x00/Jl6j4Q0iqum8lyoBp5vJsUc1uem1sy8y9caIJzlcpwp2VxfW6dWjTO1l4yq2O
HHrst1ud424zzZtg8PRiPQS9WZfmISjTL60Bk1z6Swar3b4yA+K2odvEyitvC9dtCBMsNCPbtMCL
ZdsnAduCYLWUaGaJogYk/zYC5IW6C4yadtpXh03Mwe7w9VtlAhh/JC9EdmATwvSodeatOvzjG9ub
OE04w/KGRmMlVHis6rPvp/HzVBiHYmoWuZs+KO1+z0LIG51KB/msx+rT/SYTw3oq1QG0wZslxpoe
Vvy6NDag+sRb3XHSICXC145/sAEhR55QmpA0Yhgnq2/fAz9rDk0ej5sQOMcmwtW5Fkr4+1Do4tGy
u2MWGYrNOZCDxovsMxgbqo3Augcvuk1LI3mbs2M6qegQ2Ha2tWnH70ycbweC3Q+eHxNKMbiPQTLd
K2JR3gaUxKXXYDNIe+8piIxn1iYafbJ7FRbgN3dQa58g+VvYjIxbqGTWygOTvW1MVjmzcYp1KlX0
Nvnzhz133a3FdHITptewxN3PwWRqN4oxuurgHAaY26+kHEl39Tvx6cngLaqjTwmI7WguGB/MdgjN
41xcy1a7T4No0TeYXCGkQ+yCoIkfPMaFq1bK4kCQiAUVEiwi3UjamN704BbDcIN1stzY2qgPPsJK
HckfOP+w9/02fSShq0eJBdsk6h3vLh354z238vG025JtJ/lO2ej+hr/HYphfj/b8QwfmWkhRH5tJ
sq01rZ1u6hj3JWSvLIF02eLWOBmW5lrvYZmUD1kB6n/R2IdoNPBrctbCHx5+TZWPuLlBlagQckam
OkJL3eZV9chHxVRLJfWx72j8+xH50E7eYhBG3ZbEwid5J+g5Ah7qM6vZeFMin3zIIRRXQ6F3dh75
eyGRWpCV98zddue3cXZk8NGTMuI89LU62+Mxqtrgg6RWB0W6Dh9RWDg4EXV5Q1YT2NS4w6WtCVNI
oh9s9JJUsMrY1AD9NsZyliCASLdZFRsrY8GheaXzO1WjB4jD9Q9FaZ4DbI1avbqj1347ffge2XXy
ZhKdsR7mmltaSiyD9sadQ0/Jj6uXCXQMXZPaXps4+4GqpxUqNi3fo3PpkMcixuknrqsr6Ur9Pivn
0RDelwrL6qF0Bpwh/Q2rD+tF4OT73G3oFgbJncVpCbd/7Pb++OYx24QjSSlKGEy9rbTV/kQdx1Eo
PPHB4F5pWRioi347US+vGnRkm9RMF3fmNG4nRcvQEpm7mw0XMS5t9XWpiXn0yZ8g2v4l6F2MsCOO
MtBSd1UEasEas+86yLKNGq35UEXTa4Pyo6mNeU0OWPhOsthN1PDfT4UwD14LnClxXwhN7PDK2b+R
BE3YSALCxHvoq06SlfCHqm+nnFaZb/ewEwZkQHWC49dOSMYBMcp+Q9NOGQqAkPzM5QeJ1O5P0sUo
VBV8L2X5Yz0apBhX2H3ZWKUoCZQpX+BVCCzN03cAe3Kb2uTu5Yh7SNbAmWouIIDaGU4Yj8Y/D6Pl
HaVZ35PzZ25IZqfHlhwDwRlnozmuLJBklFw3k90zbKlhKgGThb28PKCbnU7JML5bsJQwpmC/dEzQ
MoxUxHput9BvsAfG5I3lA4lYOqZHVs4xYe4CVAHXvAAKt3hVs7p26C2nrxaBarseW6OhBAFYpO8A
WcSBmdg1jBXVX8WiV0QWuWrVew3MKliIQF7y+TRSTW5R3S61sv/VNZPBcDcVa+Lbk9UQdU/NhLtS
kYW+dnS8g65crYpZDBuSeu8bT/iI8voATdSDbsRDhaNXyC8/I021+5boD9k0pHeF18N6SMaQtHl1
VU15fASH4F5Pw4nGDGSgzkduV7vyxjIiCdoFHqMXpHcoQdCSyXSL+0GQpy7CGzznL5VEI70QUB+y
Md9bDXGTfUhJLDMy+Aqxr73mJzQl/dc0YgebGhkefHp2GZGem0QP78ZoFGtPE3WWoeArbYSyFVL0
PSS3Hh8vs0W16Ibp8o1OR2xFGK6NOHhPJ/bO7SAPZpm/oZJ/hxaw72rrWozyCz5DucZx/2q0N9JF
5NWF7D4baCl2yl1qiPRd383vmMx32lQrc8xj9hzQHWI/AlDHyibNGZHAcGQ3cpWVKQNNGmfeKloC
jnNmCZ6JUI6tcEuj7lDCJSAVxN6rOUC7xg1qVWiPApeN3wp4DdLjpl7n0jd28WTeuai8EBFfk3Lv
npy++RxSon76xHswFPxkyKEmeNaCDGL5ko3Bpw9BnWv3XPbZa+TU/mmMypNpz7f4Z/oNpfzlF1Ua
RlVTZ4cmak+uqrlx1A75NTh2PKFf4ebZV1HFdSxB5mBmAqczVjX2geX067NiZN9Dz0CG+VUUhjYx
kASKFIw4ZyJC8yb3T+0Y5nsGB3cIh9edV7rHcC6arSAlYjEuCWDkmOmt3B42SRiojTn3jyw890nv
UNQUlI0EOyabAWX8tHVGHcFDhRqetWS8ktx1Vy+5DLWCg4FIGmyxF0dHo/smUobIxVAQ+wnnhZ1f
extMM/HpmZg2czGRzbR8kBCPevY5wRN7Ke/kLlltKaUaEo3e2Xv8vrp2ASsgSl+bllGs5mVNC/vx
0dXFe+53xAMm3bofScarDAonihdk51VxKEPgWmbM0DeS8S/Kn5ZKPiYrXnp7FDPP4xQ5m3AwHshD
TZHrWIG1xDczsBkEmYhBfmvqTmM0rNM1t9cX0ydX2/DlTSzy7yLIrRUDehIfzT14I5ciPcdJgLhk
xZizPmWMGd2hZhhjRs9iTOSmt+afsXxXzVQ82vaPr8OXYkpQU2MkHAE/0yR3shVx7PY+l3fFDEMW
1d0IMBUCVq42kZysq1R0X1ZjHeiWw5e0xb6zg3MaWx+9tVFl7x3d3nzvaPydqqBbkacuVl3fp4dq
XOlIxRuZ0vF1rM+QNsTKazpQUrO3jcn5WbVzg0nd/qmNJry57ecw/LBpj4HXbRYVNjvEVRzEV74K
8hVsymHV2N2u8mYTKWXsbmKmxn3mjHfkWgJkhT66A6G0n5IivbYp7Nddq2Ka8ohXB1WfKnfrFRyM
GfjT7Fnf45RLWmZLxU87hPPSv8LkJxDyBdCNFjTdyHelXvVs1l26xSgAfsTTGzWBdAajOq1zCxm6
4cbyjjBYm+bMmG2GHuZ9lCGNySroxkYyY7Bnz9twWh/aHMqIzs9Z2aDUq348jfoBLMA+EUOwNvLp
rn6WZLmPE/J82b6ECGgxxORnFeZqq5IPWxoVs4Qc1r3OgLqQKt+xoFXGWWn7lusatlsNz7r4qTtO
B9tprtwIeLDXjjfSGICgRyCo7HmjByj2bl1+miiVvSF47AaDdEmmQ1m0cA5dLH5AjT9nsvQGh7tc
6Khbm3vJqmDTBkVra3T4eoTHfaGiZnE01CILHfZ3kMpvmoWhTB+nuOi3meNwgNq3zM/eR3/pCx/d
liNnwc9wRb/3Iu9exvzBLfM7EGIIJBh+lLhTCQDdZNI4ons+xGb5HcDImqqp3CKPO2GQXZuwxbYu
lTK8M4Jeh848uotGml3UlZka5xoyMS2eu7hNn4jyfKxJElpW+B2B9huKoweuETje94itfny7SCkr
/dd4mG4rnw+HpgRUwAc/JinGNr6SiDhxBna7GnEAJA+TEoCzhqjnyNwqqymwkNJPZXp1bjsfjsvE
iju4+GGqVx22KA3dn1Sr58KFpAaAOA3GFxX5EKWmXwmRxBurnW+MxPkypoZRZLEe0uR7MK0HoUcQ
D8NRZyWkHwvKSkXHyMsgaff552QwMwrH6ZsxLj6ljsuH48BG5ZYYXG5DvXMME79aIcJ/dnzvONfZ
MU6wGOHDZqzyXjUeWI9oP1bpLmcxR5ZygEy1dmJCpqSxLwqxkaKi1YrCEW20wwEFy5/VFtHJpvMd
yBBHB8m6nYC123f5C+AV/o+RehDsQsyB/MyOgRqkdbWZg/qL3u9ZHt2C+bNDcER747TgkE0zq1Z6
BPHGuBRLS/PV2e5V5M3HagRikk7ly+TFRItbIc5m6rKOtvhc5T8zKVUGbBQvX3Y3QUH0236ygu82
Gt/dwcshKlM/VmWw9evyrtH1leGcc3D8RvNS8rdXWXcOOafiAINpsiFdHPg3QgPLZ2X34LvGuMA7
h+Yt3MKVp0hB8IWoiADKybhrFcy+ntpaeoRWSnZBeF9fMuc5ywIwcHQ8Kn5c03juSjh7cTv9rt2M
bVQWPjMxnFdAHt9lgGHNixx9dFJznWb0V8JR/lalc9t5Yl43tLJ7TNt216cbR5aoBKqfmc7XMv9K
ELmiHYUN7vcPjS7cI/HSko7G2iuyeeuOyxHpH9SiIMqDITp2obyJMiXZhkOO1RFJbElyVwwRhSnt
m7JJFq4NSy8aW2i8JRqLwXQYFkO11tH0Bdz4A/bNqk1gjS3aGbbc+RpLP6StdkE29qilKGEObt0w
GCbnkb1ivAE0AumkpRHl4pzpjB6ftpn2K2DO5DYo9pithLeTQMBHRVvN1waXlQ0AEuwG3Nbc8tZK
1O4RISi5H0VP4Ykp3SjTT1/G4xE4drYuwmRtcOozvM3MNXLRBIe6518jZHMmiDy2YdAlL+jqi1OR
BNRAPYr6wXuOLT7l8db3rM8y/9VEg/McSMYCrepXNrAznMMk/WnhjUewVyXgSRM9Vs4YtB+wQCcg
AxOcwIbjbmVJpVUOqbNTdvKg076iR+4C3W8wTjeoOsM2hg4SSblqvfrQDm1/693p/pdZO+561FXA
XW6mbJTWzjbmCtjH8DTbZgjS50HXAM2UoCVhilCi7gaZV4bLNIeBd14hQq8zvGId7jt76lGGdhku
R0/UaycqX2ZjOrdx/FTjOljBtnnNOmjB3ujeDSxaodXYmBDDs9m4T8AbMFYCTLzxW2kvEgtn3Q3e
Q63S9jhLl21LNny1Mn7q/IjNkIpZdxAyjMRzbU2lHoO8C1gNQrERGxIrVmwmj91cxms0KiT51twh
arrzu1ZzdQZhCPPBNalFHBmeXcQTnkW1NqN57TgPrlEZDpg77EOG22kxaP8u07BYA1U9+NoqkSH4
B9lU8zZJX9vZqM9uDCm+5TTsMCH2ObhVrAxbOVTrJDRfKHDbtagFQjx6IlQg+a++MuxVZT/HmWiO
WcgmzAsL586M9QepCD7ntVPdDrLdFXnzXESoUhySG9benLPJG+uNUUSfda9JJLPQyAwO0qp6zvd2
zq9FrOZumuGF/j7guB7k5XyanOJ77IaNshEkasN/d/3yTsfxluT4fQOmBfu7fitVBqAlLB8nwX/K
vA8EUSR4kKh4R+rhD1uMj0FJCyO0RnNbezQUYjyyBlGrO3YVDXQrYDkAB5imw5wh3bmdzXplJrvU
LfODNakDg3wufAOSQQdDdY7Wqn2MaOkkEwu3AMuGgLE7FWN0b0TiUcFKpCyg2a/DrVHEWBbJqlzS
QUNlj+w1ISbBQKM97/QPc+tmeGzpnisz/5QpyhI3/l3M3x4qemEC4bVqZn2kEz3YQLvClOLb3RcE
IJOB+9GOHWds/u5R7vrTdA2bCDgnnXYD770HMphVeThny97AQWSF0bErXv2JcaHMfGouswGOPbBN
Kdil0O5y9guq2J7GV0aKeHccZAgCdU3/W/ORDJ77E8AW3Jg1v2WMD+TPbhLn00HQD/rgu7A2JMPd
VzNpnJZdr0U4XtvmEpFK7EUx+Pctnj5NxnsI+kL4MVJP9aFEtm0hgzLDcAn1C1BAiRsDIEHcsmtd
mSg9hr57q73otPyu1kMoVrlXVKx7jLFQIzAuLEOm6WRxb03ccR8l5RXM3IZQ3dCez6PpP2B2IPZ9
7+vhzbbFNUcyHPONTToNKNCN8pb0U1YfMMOltSR0EhNNZdJW3jZnkWq7ZX9iAmqoNFuder5BEx8A
/LAeg1k/Jap8IzB33ZFEOonhuvCJxBir59x94lPDXjkdExOxBhOQdgrvvLG/W45Xb9DBLdI7/slb
wgrNyr+POvUx1nS1dEoKsd+z157QTlUu8drRIRrHA2ECKcLjllsL0vGVSye9dlpwsXNz7+f9axO0
fNyKO4D9YPukxnbECvr6TAzTFmrbjhn2e+o5sFHS5l6F96W1GHHksSX51pc50Z3UlGPjvSS9vcNF
cor6EhxE76zqzHiayhbxzniPKXRix+fDnYjndJ/n6ctkTN+MEtd5QZBuTTCIA3XCDHAV4z8/TB1G
p5wpgYK4JhdSdD24d42NVKuX34B+KCga4gam5AUyMJJWq734MbCnm/adfxu5HzS2rvJ5QNmI+yoc
0oMZxvtytA8Vu+RCb0aWRxeEhT9tO84Rw5pvEtfaJ6k89ql8slMKb8PZ6W4G0lofIkI5cJWDzZ3O
QU3AWj0xR7I2eALQMXn9Y0QTuINlwrK7n9yKSQ20VbtKtqAZHpcTvzMwJed0PbinVcPtOFfrwWk2
rSPe8kxetUZ4i4Bqq7rgmen6G36sTepNV+ywWa4a89XCm7Ay59+lg3JqKtT9zCVPSRVzcIbRWI9W
eUXpAWLePdpmuy+UhSQyerLpPtTUL1Vh34LfvS3T+pOZ9buagoOF3mkl7WIvFhBHuSkZdLqG3rQU
Lki0T0FnfGlLffeF+zzbwbOS9N1pRnyXnf80Z/7WMOyj3zUvTC4/iHjx+ujD9KB2a/U7a+RzCYQl
87J7Bs3HEd5nNjNaRU8RlumdOezR/uPf7jeMpHZJmH/ZJpNf33kssdwmqJ5pwxx0t8HF/dka5kOb
q/eCq94o6+tepm92Pb6PnQF72HU2QyYOWVGcNUNXcIO0N+1212TcgBbOZcE0V6Qb7jHHwI+fbcc6
VxwTJwi++b+umlECkGz3VfFsMjfzuX82VnFOpycGSj/RHNw2sX2r8uwjrxm/ifSQy/g60YQGEIvh
GFAzHfcKwdhPgkeyzYYrz+jfHC4q32fkNFvFJmFKmpn3uUreywJ8WGvTz2OD27OYcIG9eoZ37SUJ
+TPJqhZI0JL6Vgp45APDFLMb7xxd3412e+q0c2sUWI/hHHAqQDDIrntrfKK59NhyT1lpJiKVlUPw
0Vsy4m8MVk/PMldzwOVZ2Oe+Zv/0gOrOWHXruKAV6ffdlV8tu6+23RKopcWdN9sNCzgevJBY+vVy
skR2cY7isxW1O1mDhUzoX7HOgBgWqs0B7tC0KoHeFc6MZKLeQW4tV/GdO+SHsCufQIFsB4eo88pz
0OE1286s76CobXvx6KTj0cOsizbmJortN28uHXAMtICIhhb+0o0Zezpp7Z0e3Jt0ts+h0Xw5kzzE
bb2Xhb6OmJsqrW+LTH0UffIALC2UMsL8LpC/f0ThfJwAB1RGzSTFsm87lT0QoKSn59FqPkeMFa2C
7KrepDu/i55g8Cx8kQGXHNSc3FXdr9lObly64IxF9rVZMbPElkqfqjpOnU0aWnzIBGinuGOygRgG
hNvVGNKLKxg/Z9VNKvU+yqiRWDG28GrZmNUQnvFyrxDa2As1GwG2QSqA+0h8H+Z0YT0z3boJS3vF
RP/EHueQuPmLO3DZjzrmt+srk/ZD7ahDabWcfjSePPdMzfsz8/UI12sYzrvJuvMb2HF5u4+d+0kn
r2psH33P24WUEUwHaJfLdVUTCJnWO8OQNKg9aJmW+3v5d2HV35tOeCUbeSNhtqxaG33O8g8W5G+I
wgN/TA72FIN2lQSxgUWKZPJsF/auG6oXQXyyvvEsEMyAdNmHyGEP3JpsRqbNyzdNRfPaC1DeMvmx
lcSkUOAosev7Xu5A3DukblTlY4COxIVxnxXhl62ihqrWezA1luAw3Gg2cDj900VlDmfM1y+O7jFZ
ERFhEDeQBGvfpSlitDS5KXZgoNg0mFVmgPcoqgUnuxmn8dCK4S6MfNqE7jEioX02xM0cO0dgfPsU
Aaj7NvQ0seenQSebKZkPQdDfucl7vLQyx+onHYMvuq1kNjEDlebKj8VXEz4zojnEUf4TuQEkrChd
z35zDEz1qSP/ISrS7djLY1DSwSGvi3/AXhmK+AHy1Kmbsj0tvDUK74+SadrGYx6e59XJykY+yqx3
t5q71lqUBMcLxqrrtIMuNiAUYAJVrl2HDsBU2O/Lkhmr6c0vmnLN9MdfG+rODzrM4KnZnPD+hjbL
IzqJG2+W+EqG4VQaf7xe/1/z+X+h+URo+X/SfG4+s6r7XxSf/OA/is/Q/5frBmjwQA16nusvnsx/
JJ+W6f4LR1vguMtgzPY9DMT/zVny/gX7yGQgFNiWILgWJ9o/kk/X/pcbeHSffSJuaSbzU/8Pkk/L
Ef/hdjJDfodtmhY21XDRmS6S0P+hKA9NVXZR1BhXKYwvoqaIhyi5RtY9NgukXtlRYWzg7FZv7Fjn
tTlHJzQJb7owzvkcCQba8HrTEULdAOLCHjS4mcOcbefcXVjV4zkm+kwkehO5wOragE6HiXHeKRlG
43nbVTKGEZrSrg69edWHclVXxYPyuRVrtY9RFNBYKm/lVO6bJjhby9VhAoo5Oq21BCJES/f53WzF
I8SoZ+YXtyMMDMo9SjyXZbKYr9ySqiiaFjbQtZdZ+EElAP3FL2za2UPVJV9OquO15lZmEF1rqoeM
+Q8k5kRs6x68budVtEDzLRwS79piR6u46QcFVo/BKH/LnLBqd7pKql1ZD1ut+jMIeyh1ucISCi46
qn6T+UbqHTnxyK7c5x6K/NhnL4aguVg6/M1eJKDGKdSM9PaynplgGNu/tOVCWRiRqTb2Q5MjUve9
R6JHQFzUdI7TPtwErfHRYe+rm/KzQxvVFRtF9JyVtu3adiK2mpXeGlP7bJmo182RzRk3EA8V5NpP
RjBZ/o0hRLeyphczHW6GCiiTgfvFK/hzMz4FxW4dkc1wRuBSrUmcYDeSyENmHn2awh1t8UCjDrb6
7FpT+66DEfC6YSefbDmGlTEntP2CjPr/nMXeHdPWR7ePdz6/Y5ct7JE+SdrNyBDadohWjAe20imw
kChDApZ401dbZKTWg+aAcp/soDPkyUPt/zIxuIx1Pp46PoS5rqaHeUL2OsOnDL+CLLky6tYkxyx6
8iZ9hjOytqMEz0AyQG7PMvIWGnG0XIJAkSRtWwtelszlc++MwUG23U1W2/VVjV+4CsDyyLw/WNrL
doOgsvcUuU8czNWgMk7l1HotiGze+ETGM6fJrn38gjurXdcu0hxotgfAnrfOYNVUNtyq5FC+FUH9
lqE8Iaj+xRXZa53V+Ro5z7BC5vOSleWveYDaUt4sFMkgY+7TuNpm5yCQcE27uqseq9F/0EVAXKKb
rOZ6PLXE3Si/gOUYR2ffY0xR3gpIOBuLOakW1QQa5+BpYm09B6qkyS3VqQA4E0GzdjoHctO/H5RP
N6Mq+ROLICZENMtKLuhxfmNICY6KGWnQ/TByQssQACXTORLGuSme65pDhF51y7hvbWn3vVkaQJ1E
ZVYia9nUxGYRFn2fdwMEKdNgx0XrvBnadEMk2iZsqXK9jkEUfk80E6hWsWgTVrs8+/ue0aAZZCyy
JOleHnp3ydhdXqrl2bIYbyc3ePvni0zQOXsKxMe9+/e5oWtvU0Ca++dr/+PXFdyL3dqEK2IDe5nG
jrgpwqovr7KWjwkSErN4x14Yb1PEkKQpBEhIrwtJZoEUA4z/lzDZptY9HpMDFGV0gbSCi1KuRRKF
B5ku1T6jQHjKYdWdYg34+PJsdOrzPEMb/vvW5X1Q+7fJlIjd3+9nL/PPT87cSzbaKwrC7YhuswOi
3GpH7wst7H2b2MR5X94zly9cvuXyUMYRwXlMUZcf+vuTl+9K8H7iSAanzOJmMejhJ//8pu7y+y5v
EID7EIcDPsOWs9sbqkfVMyvIysR9Ggvjap739QidjW2/YO7BchM477RNIs1sJmySYN9UojlbS3E4
dpN7he5r3zddejUO1RNIuvamt6V98K3y1l+SAxGJxIxryuQIZaSk7ELfpD9RoZKnsqGPSpuQvtjO
KRbjUpPe6iJCpzEPT0ViVNtyqPxVJDSZhjoPTq2wm4MdV89qEdgKxwRnU/fbLq3FNk/SbScJr9P0
fWg7BDNhjJF+o2Bn+2e8aycw6Ve2ej9NaXdbZeqY2WZ1qrX6bJQlDgZWx0MxV1/uRJBm5zXyIEko
ewZLui58kR1QvPnb2iBQ3Qji92buf0rZqwd/ARzaA35/pq/CwNGjQY2edFWe+2gyCPPsKtp72baY
5UORSmLNlI8/VPrpVgnzbejYtGRxE8AG44ariG2T5DxNLfS2+5azC2w/5HOSwNTJKhHHoC1rNhEp
oNDqV1zG+KyGGCm4OzVy76PAdpcLK10SGGWLa+BweR0M69QZwiP0BbM4XORLlwcU9XfDwPifaqI4
TYkpslXXXTKp3aXDNOC5c5XiihSCbPI8PfnTkiqSBYQ86z7x0cQRVdAuAYWXh4gMu1MaLifj39dz
bdr7GlCInJgrre2prWlh84DtOBhIBrNhvftqbk4TTGXfMMpjzRjmdAmkbP/97PLe35dC1y9GiYTI
FPwOZxGOzyV399VcjtuEWgFHuIhoMVn2+vJVt65SREoQnYoucfBhWWpVl3NyzJfM8suDZzkBarzl
9SUtMXC8V98fgu2c9M3Joyqw3QEnRhN3J5oAYGsXXvrfl1jMgSDHYkBp7oOnnwyYUX+esrFrYWbx
2hhh5qcZLONYK9jubO9TPk/OSD4GshRAleWzmA+jDtbdIr+qZgwJYTqAdFqOqy6WxVEuT7268PeN
H+4uR1mmJJSxrzsMS5T536PcLzkAanm4PLt8IZ8zovxMBDH0F08Vu7Q/D5cT4e/LyzONH2Pd1ZP8
c9wviZyXh2Q5DS7nQl0Iqpeo9eNd4TfPl2PvWjr55zSwqBtolxjqjQG4t0WDVx/N5EshOjlFZoRA
MS4ZpF4+1uUj0stDh1tj25cMai4vLw+XzztOlbX3pu4QLZD/vw+XqM2/Ly/PLu9p/72p0u4YdCOj
o8tnejndLs/QjfqotTAiXc63vw9/z8G/JyJYi6PJhbUfDJNY9zgP7rISau7foFRk+xyXS3zD5c0x
qWvWp+bnkoX659j9uUbNin7A5WkCSeBgZ7iF/n3gRGxA6/7fHUMknlTwokeqwkEbLtfsnyv3z3Mv
rX+JFKzY5cD8PUSXI/Yf74kyHNYNhEl8K1zCl6v3T+7o5dhdXl++Yhsy2sIPeLFgBf9z8bZqCbZf
Xivyzrj7IAc6UvatkhI51epyyVwuJYmY/s/19fc9K7b2QtlMveOqpcOGpbIv155QIO8sUlHdheV/
+dqfb1jeq2LwsYPXk6prsh7igSDC9d/P/uM9o20IAKR2X7lBoJd7Y5fsRJ7Q2QWndhUmem9fFo6B
nc7lGYQoa4vm4eNyCK2LE2W5i11eFm7EmnY5onVS+geVGn8uwcslWSkpgajHFiullwVbxozxobUC
ltM/6+xtuBj5L88dXxDmqVNmVssl6St6PZbK5fZycfp0C//5IdRt92jsITEuB7psfHyul6v18hAF
3PNXbYONPeuZzYfVUDK7d/npy5H+H6+hcTJUzU0Kz3LinPuPZFnz8mYxdAbayHRn/nt59paM2cvL
y7PLw2XdvrwXkSEUlU1I2t5/L5d5pJGAXlbOP09Jrn0vwxgzRqbcXfhf7J3JcuNItm1/5dmdI80B
Rzt4E4I9pVAbkkITWHRC3/f4+rccyipFRearsnvHdwIDSZEUScDhfs7ea6uLTK4+jD2nCM/c9SNM
clIfbH3MCBuSQ9VfTDrzo+O6uz7EPOzP5643Q0MgMYBz9W2oqij6FnQpkXMqMXfAZnde9z42f3df
oWGu2Xz8DfwUvpq/e4mJtcoOcPDb+jLZ+rwgxBFnyfjwy9P+7rm/3ZdGBL8ureRwVP/r+qjInK/O
iEN7vVVOnW+3JZDZpvuhj+pyVOicPmbIBWjdDC1f98d9Y6JONkNoe0Fn8DCN2SXX+vwgbfVbrM8I
55jd9Snrk//uZdYHfnmONzs7K5FXhfrwUSOf9ciguqze+/3l3v92qKAYbgghuOiSyOT18XVjq//3
/dFhMTcCDPpRMyuGCUqjTHd1cme5utXjqbWrGYhgWTTHQU+p5cORJtIFlKBRFIdFnaMwNavztF7c
K5kw6mAyh0X7UKq5gaYCret1lhDZ/DNhkL80AlpKoM4IDBXB3q1GmjahGuAM9EN5HBRXsxY0GwaZ
4oym5s/NetNdR971Trr1OsMF3eE1seR9sw7b627VSQ4hd+7ucOiC6JD9j9ysQF6ooWN1sjlq/Fhv
mu+BPsVn14Eejdyw3Jpq5MGpUfC1Bej8+CzrXesHWjdhotvALrJD51lTdWzVZCBSs4RYXRohRkYw
l7kErhE3GhcGJYdlmiESAtX7qZj9yI0Z+9ZUlzXKZd1ruzw69xyIagC1MvHFgsax61X6dKs26x4R
2FuMqv2xU0PvpP503WuIl2n0YDn2auCO1dCejgaH4Hv6iro94pU6Iv7AyWAJMpvU+AAEDYWfYZmM
ksFLNyzj4mtqsrhm8bzvCSs8K29VLhfMqupzgm5szusexg0EcEt/ndQWtXxDNTE4gdSkat3YPV2u
IgC2U6lJBZVcPrdQE4qStTzGj0hb8BwG+TbBBHMeI20fUQE8LNkYokZWZyOwstvaKgkpXYdSPS+I
fCoYTz21GyAgVd2+q9oLl9NiWflZUM+a/XV3zVsqqHkfCkSkUs3BR3UtX/f4jbgufNwphkjb9k2N
DEZ9iI9N7ibOYWkdiuj/uN9SR1AXIkHp2oASiWk1+0nT7tZXW8N01r2PTajmhbBSn/s8dHfrC2Xr
tWvdtaecL96Eqi6bwQI+zmLsEgxhf4zolFpqDr5u6vVQs6KtTDDBiVTjB14f0EpkC25Xf12Tl9aj
zfVy/F/rbTTT7Ea4afhx5VdjMC5FHqLZXA++dQNbHJZcXoRvFPvqHWQvwUtj+FrQcJ0IxJjOXjhO
ZyFMUhk/btPgJZ+VkKY1cmmNoirJ0cJ9SEQ04ndwNuc4jvnnrOI7sUpkM3nElEJdoc6ubv7lvqTx
Ndzcfj5eDUZR3pB/MX7qg4bcB7gmmaBQRNAQJrZgv+REV3e29jC4eC9ifFj7iDAa3/XK4uAUaLPg
1Chq6xLvGuEut3p+P4vCOZoeUUtV/VC1i3tB0v+4mEFwbGPEgZ20v5AAHV0pe3NTLuK27/XyKguP
VeBeM91OrvtZyMukI2pLAEeD1t8hSOp2sY5X1EX7RDX3yUVgfkoHFW8yOPcJ+heqMJ3cDIK0uJRC
5ZQMATlsy10agNKuWwfm6zhcDZLUipEsdA2p4h5f7bRdbO26d1h+zG1SH20H6Yo2Iqv1ppbWTJt9
KgJd22HhLQ7mzBFt13Z/QjV99EIEdWFtAblxlqsk7jVKwfPzSEyWPzrjTA73SC6YNpV7AyvXCUzL
DZWt+tLgU76se31a/2xlTnBr3YILjtZJLqlZqTZBGKHO6S+Vkrv1xAjgm9PPRUgavBagcLQyM/6U
ZTmFT1bj+zzx8bejU5FmeUzoIh8LFPXL4NBIwvEt+9gFKg3qnzwFjDKFGA8hqeUE+C1+ZDSqDBK2
W4umjd+QWDzLsL8yXEU0q/phK00j8fHXoo9z3WsJj33v0MgmEwdJOZmDlArvrEp7zDzZHVwHgVBH
ITWXtNrj8iI9Y9xRaj30pHQjjmCDLyrfysnbmcHwo1TJx7NO1xRxVh3IRwv5x3VQxcmR5PbPkzBw
NiQg5CblAaiixd0lff9awr/FvgQ4vqGyPifim91SxC2GHyjWdDJ/BBV+77hM8eJLu78uWhPViFQ4
fymoBGfJfW0Tr4UTDySYsj+DUxZ3rcnFciyy7SIKgxxfgpBdrhR+Sid46EJiIT3wvxTB/anGKmJp
oA00dOSOFVabUhA6mpJ0fxXOYb+xmfrvJTTjU7UYs58Tk7SMKIUJQADiKJnCXi1a8lPoIYFDTPvw
MBSqlVlB7snLaym1hFITb1xZYCqzWY8+oSGemcs6OEdl6W67nmZG7NY/O0vNNyV9zpQFJjbictun
LRd7I+Rq3omOCkR+iGXXHUPERQHe860sMb0Esb6TdettaTePftG6NySBXjxAxTDfuqPIqvyUpvW3
CvWJX+ryT8zZ/3bv/lP3TmIj+Xfdu8efRfGzbX8CYHoPLTv9+L//Jd+f9WfrztX/IAHMQeIAlIUX
+7Nt54k/pG5JxwbS4kiFavln207afxCMAgXJNCiJrr25f7TtpPmH55K04tHSs1xJXtl/p21nCEPR
hf+FPkxCGR07U+jSFoSV0Vf8tW3nzI3UotEqTpHuaP465dHVMms0ZXfqxNM64yolKiJ/wW7ta3WJ
v/ufc7H1YY0gbWa+aja23l6nZOveuvmYphU9CpmpB+qsWkXr1Iawn/IsQqKE32+/77qk1huZ1x0K
G0U/swQ0oSy9HDXdWffWTb9WGPDGzICb5Y0qVZ31tSa47o5B6S3YArh3nWIThk2BUJcVuiClBwDF
gSVy1E61aYeceUhlTDd9sjKSD2tknhtLAa6Wy8iMdsqxT0LkyQZMOOMIN6rQFWHgotczmtC2xlEH
OypB1rZPo/Aralt41lP1udEhmnWp8127kab4ArEh+jTDqLfAPJLgtATHiMUH/ioIaFWV3XRiuB3N
CKvePJb+rEOdnclowGq9yfpQ0vRhUtg3GAHILzhaJhPdcIovXeeQ2AzFRhTRS9XIyzyFyZ6msQ5f
Dl9JmNHJkv3dlLWHmMmvT3mjXugmjJ/TaIj2uVXh+ZtYDo3V3sC+J+zssR2RktuBx5Iww6NeTA6y
9PwOX3KKaNrGD6xVFkHkD26oD0yBDS6FuvtS0GCqqmbCSZcAkhDwMwYBTT1HUy/mkkgrgDd+yZqA
5HcVZ1JTIkdlUYrlsxbdj13yJWNpV8TLQhEKgRbyum3KXJmuXT+SSW1iMEdwNrqavukddKOh9ZBz
AhJq16j+BHyP3twD1AHjC3Irg7+5JblIeSjda/x509E09Tet0OxtERveuc6qW5k29Z2Rnq0Bxtas
oJwz/qRQOOaeBi3ZZjN5N4Wu9+hll3uHGPE9hOOdNrvaIc68S9hR0Z0a5nu9nL4YcUWGVRnrCHBc
8o0D+xuR3w3Xmus0mV4KXBHHKka3ySr6NcaaBzyfRac6g5aHNivz7WxMt6KgZcqEDBlkPJLZFZnf
w84m5EM6Kb1wDpsgqU5wCwycgs2hJcbV7wwb1E56aPIMt6YgmEUoS3EdKGCjy+UznJVWdz9Fnbe1
UzelIyWZNtuszYZ4j6+J4OvRrxobhTBNhW1w5xnpidB6Qr2Gwbcb68GIh29Zr1HyX8q7rhNwRqAD
aj0XWYa1fQVl9xRhEtfBLelBhWWWPi79qva+aEZcJlPsA8xuNpplbTGFciJ2wH7Jp0l6HPwTbrC0
qnXCN9LHRmBgpFB+EcuxNs0fsdHj5Epz62iX4ooZzKpzjzZTPMz4xcpvHB0Iz/oxJq/Nlijey2hb
1AT7anBy5OxhhHK2tIpfqNaFtCQO6wJPz6tNkBbmRRcjKvt53IN5pjlYTtSMcIgWSvbEKmvXauEh
Xqgs0YvRSlSDsIo8OD/VXQlRqJrnl3b0mJuY0tjNJgkYNQJkv5dht4UQ0Z5AGuS6/ZrCON7r+9gS
27FWsGrojbAXoGMHg7uR+5FphfMTeWB3tF1YhZUSZZqGWcLGbJ8zDrOjI+EwAGhnhGJhoxUCVTYZ
Ci2OrMq7JiSYn4f0u0Hpk6zikAh08JHntVukawm5RWOGrk7/Uc+nMMdMFmJN1ilhYOqN8M5zaoBU
AFpQ3NjqTco6PywoTQ+RQ/s/ENfKyOnLqbFue2H+yMBgleCoe9C/0xB3n1BtzP7QNCGwpodg8sKn
1rGwKMzxdMRgcGo4xkQ/2wSdzARrGwAC55jYwQF9/IJ00PLgBI6D+G6k3MpF+DXU/CY2mdClmIoU
3ybPgGFE93MYaGCxshuzsGy/trG5dtkubCuOxoh83jqIfc+0n+SE3AG+YLGZwjDzJ5hGyMZVhYiE
RK1wQoBe2LKWsUbUihABOhj14hpQBX6NoUByZY2zvRtG9yc4U3M/QJw6EmUZ+tWpRy7wmtk0hwKu
VG6Tv1jmm5bXkH01awCXGWNai2EOVG9uWRjnNBiOWqP3x3DMHqc8SGjHNM2hILppy7rAvrXQfxPY
BLlUC06LzrjZ/6hqCCPBIp8ogA3bKdU1ZpEjEKfCM3Yc1cOeYGPc4wTVZPPJYcXlsnrTgt4Hb9H6
IwY3DmFtPBUzzrZczweEFt9wwPA6srMuiNNgprwOQ/0qWf1sTB0hfN2j2hSYBunyFN8wW3+d5n0F
QcDvtQmTU4UVVXjQqOuWJcSNcHTsxEWanRwj+NKUYjy5Uc9VJgKwkUcHyzLASXSF42dyyY4ayp9D
Qz97tEyBUmXJbzU6mRgyyTwUhvIVle0pmm16j10DMvPS6pySlGWDbRMldzMrSL99agCqAD3ly6uW
bsC+MCMCmiaM3nUOmAcdbYLSj6SAFOTLTaFwIySjPdY516LFGAEjibz104JBY0zfrHCgqDrKjMXm
jC5J9MaphTpSHb1hvq56pvYu/Wh7yZ4B4Fh+VSNMUlHIVly8FZ6t+Z6FlLaIsFoVXFTCdr6B8/XY
2G0HYjeZrwao+YsO/Y6ekXkf6vEu0RbrQgn2wjj9KbarcG/J+qnxKvswE1GkJXtKl9NBa8UNwesR
1qF62QHC0/y2wAZmm/a9pllHz2LVXJTGXk1faM4FW6fDy27Pn5zCeuDMeREKdlBXFdlDaURcDOHN
6yZlIpG2ibtzjPvKcpFUYaC0opHpw0D0cR2V7RZi6CaviYDOFzK/S7WRkfFKbzrZCpacoIsUBGax
tkua3UW0wH3MjK9UQvJdhcpwCi15oDw9MdaZtfJEWI9iIPIlCuYvwoWnNpp4H90IkyGidQMLYfGV
BWZ/7hW8Ykg1qtNdnt8LgMZ7KgF+mNiIbSvryCJoQ+Gy3gfej4DVIJpnGKIxGlccH9BrmE8cR037
xpjf7pEP34TdYO3DmiqfrZnSt0ePFqJtcs3yMsABtYutbob/ACa0N+JZ6UlxtabbINeyEzx1YQ2L
L9T4nWDlf+8oGwXxOJQF76XqTow0TclZR0mFn82R21Eyq07lPZAkuj+q07I2jKGhEKLOe7ZKqpJ3
JQgK7PTtwVaOJNESoEfJcm2OUbd9lNRd8VjH1ys8w5HGcJjaBIRxZO3HKbqZJMyM2URqTDmGaIwk
w/QAAWHtJ1IBq0HDuPdF2+GNjB/m6AkrL7rzHiPX+u/YHvCjNI5OjpcTrjOgp9DrCWZMALG5MfxC
UZUQhcek5NC9zj0j22td9fjeWJ+ZSe/7SbumcGKd8n5FzJjwYZm7hzRDsDDk6U5P9J+1pZGUlNsY
OmEh104Nt7HWAyzKiIy7eKhJX22RUgV99d6uWzt15NaaLZDahckyJYBwy0kipHufd7I5jvQApWG3
RPduhogq5dhmwbafe0J/HbM7AgjYLaga9l1jE+PYinNL8WcL6n7YNFm4nEsh7J3j5q95TBt1ydAR
qGavwzyqA7ZghcVrPTzkiftzJL8XTkWJn0LXDqWRnb1afp5Y0qd1+hjXmkFJRmFSWoUDSOyvXkyN
d1lz1amy8zUEmKHGirk5p5MeZk+L12MhwSUX5t4L88AI+VNyVRZ2vE9JlgTs8HMA80S+0jkIUyhu
Inrrpuyi96U8V+Kxgvp5Cjs5n+lk3HQY2PfKdUsxrmr8vpwHZqPC8QuvrCFsPmI5C3eFYA4mqsrZ
FlN6p9VWjQF+2FmuqI/vDeusbH0mfUSwFu18yr37ZrYRo6vNGH7PHHc+LaCJ9kZdPEk4oDl507p3
gLkCwJIMCS2MGgCIVnuQLNxMPGP0OasvzCi8jZUz2DjmtoMfRzFVLHQ/Fhfke/G5ZrDd23IbVfNw
ieP6YRixG5W9M1w0d/LnxdVPc390lkw7t3H3ldnDU1ZDltPs9mJ5wPX6hEDNdC+gmJwN2xMbNCz1
tqeufi5c+6Arakhr9dMOc2myqfLMOGtp6Zyc8hk1zURuB5aNtb1sjvmdURv48ZScJFFNBCpx9dk2
y/SAOpMM57DU987w6gAePBEYI/1caI0f9tlVNuEgSmzNY1gxIHXkE2e3C5KLFSE2d2o5G2/GN9t4
5OD2OfQ5oNpg9uPzfJtbWe+PHS/nyPCxnEN73yVddOnzxT51tBCw6uLpsMlm8SLnKXQgqUXOophr
HCRWfbELCsIovlHf8d49yXRdj6IzDGjOlq33BF2U+YJSiayH+RwBmWHgQfdof3Fi4zVKK1xKc3WV
GPqFSHICeZvlkoUWEyELg1RF9NeK+WgEU2rHotCnmllpNpwi8zUv8JUbZT5sa/dtpYesGyGUBDOw
5B2WII5RtXY1w/LPTVb1T0PZTvsR/NP7/bWNfUlGQ7VbN4HtAKTPKHwKYayT9N1CM/pD7EK9Tgel
UH8lfg/IQozaHbsZdOnF6ra5qrbH+AHO2RK5METtkmCV1LdzUtCiDHhGptXDvnuOGYxQaQnzHIOo
eN9LRxsdRs1ozXWIJCCLSImwoHVdaPis8aNosA/G/tjWmOHHhmWlWd9CqogOwq6d4wJvyKk97zyo
xz42631ZQvsx1KZqB2aVZ5Z5cLaT5B7LnbOfZnD5Mr4zFLgvLIL5u0ldxZ9VoTUp0XhuStv7RCJ3
eIhswZXZc4JtV9NPxILXoVcgLRM548uoepg4WEh5LKOU/FHjZ3ioApChPbWCPHUxUmQNNmnoTXcs
xf6hNFL9sUBdJfWI2W5Sd8t53aDzRercG1uJWpRho2Qaq1SW60YRPaVmn9bL2sfdBFtXFufQnOMX
FGqz9NVj0ZkeohD0Y3Nsfg3aNNzrgUGWqMNBldC/2C0co8eQYF2gfOOlsIe83PdFQujjlNUs1TNs
ZSCD8KMHhrdnDBBcXSLs9lFu3q6bXBPfRF8+WJ3T+p2nf64hZ3PhDHZx44EzTOJL2VioOIyuOjSt
gVzTMg9tkh0csjOvgfLDxdLDYitT3bwSidNusDKmFOG/TMU9SqnCBNLNopCvvQy3ETbdr+bQQ7bL
CEQPluAuKhrnoaqYHgjXr6KK05224G3gxYytUfaja7RD4KmkuqpHY2su5Ra66LwDtlcCNhyGxz6S
F8vB6p1i6QY7UoLqMV4XkZ/c1Ou/FG0y4AfclFUin9sqMYgdDMQG3WB5SUXNFxam/pi0yLVdMZ0s
0/rZ9dljJHLvCCkMt5B0DtHIEi2IEEIvcXxaiuJrkOf696KmIWqPz7ORS8x4NrjYBKyfQdLreXQH
ZLnh9KmK6x/CcxfoUiwvyw6OF8Wd4TKW3snqDOeaHIBy7+Uz3BR39K7i6ps+ZvJS3UxZbt6zCjEw
0uYQeWMPxDOjYjkv1SlBLL4NK10xwHp862FJHLpd0CNAbHRghbtt6qI+pkHTXI3BFFyFZnJvjV/n
KUpfDXOCbUGiTjLJRyKsv7rPWajjt3RB3jadpT+CmtjkHaiOCT3opoqK+aqjCbJfNM86OHPrXUVl
Snx62+k+LMutFwLXGqLpXFWWvh2qlOgy+dZExXKyLbJHF6YkLEJIQ8za4LFcZmaygklG4pjTdU00
8Q7qJNRrd/yWaXF7YxXtc4Q83F+FeKs2rPdCZ0vlkrmg6pprqtk8kx6P1rndk+2KYwGHuo+VUqjo
luXsNmR4lFryuN7FfGg+39aZ11PbYjPP/UC+paxB1i1ii2OwOQ+qhtupjUaLwkP7lrqkekgQanQQ
OAAzXZTY2sPPaQ/7qRm4ZIYy2n9IeGajuWVlj0RTdaWNtfBaGfbnbiKDYtUtrZtVBOna9R4ICYxT
ddWpo9sWRfBpfVwqsUG7iieKiPlCLqbKt42WCfYq1V1FTuvGmCCeBBy+QiAE7+0IzfXK0FonPnSH
IIGqT57pSYZ2WH9aVzslSxsnj3QEtnpxnDhQbF3/oddudICaR7Cljf7DrryLEcJZLQeKhh6lFYyC
lFxmiN9VyI83TJnNTNdDdTCxqqz7AydMQeRMxBii3U56Kn04cTqwadiS5mT/HGZgT7PpXlw30SkB
KtHL2IN3vI9CKHk6iV68eg/ZJX20F5mwgKGCHCtsDhGs6bYq65uk5r2G2tTZWLehEQa7IbBB2M1j
cM3RSgt3LhkmS2Mb7bSUFq+7RDeEkFZjMRxKWpihm2GfQUNACUkRRNVQE9720rlNBhMRYxqCkzCM
k5M492mYvFHYwnamndMJd0CEFR0AHoFq1fA5TQBymTUZ1K4KflXNroafYNMQxERkKohot9XnfZN8
zmL5s5+LggUSJpsxJBjBCG76cDqkXkq1pw3IrPUS36DAyPA47KeayzQCOwL6DhQ2JIlXAoabBi8X
KsREOxJcIFmSjOfujPo/5st2ljrfOi30wk6qBp61MUf3KgXft+0X51uRepBZsquc+D/aGnx8b3m2
RuecpLvamNKb2suo04HD31YtpBs4vhWF3i3vzAQnBcTX9WoMW8hemvX04PTLw6SjJGUCm+xIOa78
VmINqmV1Bc+A8qaW6Dd0SLe5oXGAujGtYgq+uslQbhvjnpbGJky9+tqmXprRUJwEdd3Rq5GVU0qX
Tf4KGdA6Gnkwb0RGa7NbPuktTV/pQjfstAeK/Q+7OqAHU+kvQ0vpl9ZmXIxfBSvsTWLgN8qX+AUO
tXHfVnzslgRqMBQ5RWemhHEWPrAYSCRJ42AgCcF9aJdK882Aqx5SEb+o8kfbCK8d5sXoN6LrSf3Q
9WzWV07iT4Qgg/g1vju1u+yd7qnwMqK0IWbR/nmyzFbfRb1pHpwuux4dyiGeDRqLkjP2aZcUaFiD
XDL0hDWdc2oj3TjSs7/OEq5mhZYGfi8Q/0/PfRI7Jwz5j66b7XV79rYVYxZXtQadlLUFKIzWQk4d
BX292vc63m3whsfMsu9Bg2BbzmSwE2SfL7p9bVOOa1swfFleNee8BS2SwzFOA/QLGgYyo9F3gs6J
CADrzjYm+FmrKQaM0LgIiKPT2/lmSLsn96RHL/en5nU/pBHhiCkrP9TKjMnxlzC6jXqAeXOIRcXA
oC+YImwonlDEwuDtWjZd5Xa80olC8nUo4w6aDczDS82XJRhUAB9qzavVmG/T94JO4SYLi2ttFtZV
HkbPRfKd1WpEAa9Ld6jr+wUUtbANlm04PGJ8BItH5crU9oABqsfW5ABxlofaEi5rJrk1iVK69PFr
2XecaaMd+Iv9kujjSIlAQrmeQaanYbPt4QxWKaTrqpz3w0hZwIxAwYRCQjqg1KK411aeQPl4IQ1l
2CZQmczO+BZLqEn1iFYmWsqnIqdcjqg63cQ6YIO+KffdNDFdpqJYzPojnfC6mfdhwDlX9eZjEHvN
MVAkjDIl9rY3MaUuxdYm/sDOPXcfJTjQDdIyQp3WfmWh64cETIhhPPh6fe9QHBmZ9bSdHPd2AZUT
qnVq0iKKq+NSkNTtOto9AL/uITKN53L2vhRpNVF5i7xDx5DeRvYnHF1vYYJGYh5DucHypxZpCX2j
gqtRxAwqCVHDt4oq5WTMPdo5OiOL3RaQTLRTP1I79nBv7WxJhI1WWli0dS/ccGFLNlmsfWsxIlsB
pki9BWKhVNfOhCPPbTBcOcOB+cd3TvZt1Ah+xmJSCEyDBXak+Y5xI/PLoHOm1cln5BkYi6HBQ76m
YdGG+hPpYzHuHPe0uJh8C5QeRBxTxAMgQXTXVeotwO+yPXMacjbdXZOBmhcyanmZ64UVHl9E+lBX
8s1osFPTNuHYAazgQDQPIq8/5XV2HT3ic2M0vNgW6c6offkaPF5iiKr6OtDGTatlr3jhmKzE3TON
BMuvpXGTUCCE7qQRVY7XzVwA8kmTGUjW3YAXLDdc4HNIoaWzJ5cQCcqmMg1ty1nfNJHtd06B9woG
vFbXJbxz73sXgEuOlsq+DpPlNKgTqqVOFGgATjyCBOqKJYFVcYpwnWjxztG1YXCxlLainViHzn3L
Okg4O9cGQV0E4G1t+g5VQbC180qF83uN1HNvYq6cxpOje+IxLh1aQngwpZokhvJ7PHeXdC7FyVjI
lZjyky2UA8kJd+4P56AXOQ6JAguXlqiy0UCdHaxoJMRNZiRf6bLV+7gDu0EF39qaWvLQlKkNJDS9
H2YOMTHRtCs4pXFXwtTJqgLfZUEKhd1Co3DKc543yd6tyRRBKn7vRJXYwlBpOLsiBlXHLfd4X2Mo
BAu9o3PYOHuMJlhqZ8wIgul6PeVHZr8vdQbNKDPgF9WDfh3T5Byz4qv5PbEy+cmoQMP2TQxPqzRP
GI78ZXTsHbIEexMVbbmDhm5vejK9GWMcvxYOodrTcOlCOgwTY8ZBVwlO0dLvYG98g3N7cRbawZh7
qfiA0whg8+iqfFgOZpm5hw6q3yFQc9yPjaPUo6u+8rf7Pm5qi94h7lQKxLpodVye6AuLVfn6ix6W
SkLt08apSIVV7hSubOW7+PGXv28Cgx54nn2u1qevf/PL7vvLqZcvVUHBNjg9dKWkhMp0oy/6QieP
B9fN+tyPm/Eqyl1FkB8Pv7/0x+117/3OeQRBG+oLQ3WQAID6p15zVU+OVoK6bX1reHr6MV/IayOo
9rNYUHw7QB3h63XfKYzNx76ryBst3fJYMLveVYn9HXH7cRie4xp9bC5jP5qjkhgLvD01qB9oga9R
xjAdOc6Va/TQ642FypFoOuGzZOLnCSgM7WqXFQ3iutdVY7nKfNdNshqL1t13xe+6GxleTW9H/Zyt
cJJzblHkBVNTKv0Sd/7y+Pp6zirUXB/K6pxwe/VH68Y2UBW+v9L7nSbhKQirmSpz0f34u49/6/21
Pm7/3d/83X2m1rknpz2sWlNLSU9H6otQYWf5rkRdpc6r6Hl99EP+/HFzvW99gXXv449/e+5vN9e/
y3siXhLJl9+ojshvMvIPFfYv2vL1Tlk1LDI+Hi+Vcjtetefrnevtdc+uWe707mlU/YKm5ximSc1u
UDqI/Nbd9aF1A+WDuph2+nj6b2+x3pQCJeWqpfpf2dl/kp1ZwiC46/8PjXj62eTk8f6L6Oz9OX+K
zhz9D9OR0rOlYFnkWRJ12Z/CM0f+YRK7THqYqdtKXPYREWZafwidu11yoJnWKenbBy7CMTzy6U3L
QsNhmc5/R3f2m+jM8CxLR8LGP2hK4mPEbwHJrk6kbVy6FgHj3ne35/Ia3y36ODHRgmH6yxdz+y5l
+z9Fn9+WeNFaxHfqxf5F4WbTReVToZvzSCP7Peow6IcaFWYYwCzX073h9gaTrolqZi3jXb34jfjB
GuFE8jgECog77kutTacsZ0IbDzSDHPyHGY6iZmzH7diB0J0g9Jgpfna3iD/HLt2XjD6wbctLnFks
WIx6RETf0lFLXX+aHHeTWPFVGbrHsRXGThvmcjdoze2//6Aqv+0vH9SyhSs8fimHn5fHfyFwRHYG
PYAizhGWMxQ1t93IxGW9EFsIenHG6hl8xdj4borsjSX6sZqaWxEXud8FintaEbILc4tq4Ftu5ldZ
NoxbF6apkvzs0gIC/2zHyOIxshglS6km15/TPsJFckh7zIeGK0+DbbYU6UxjV3YS1VnKAg82v8Do
rhpVmkFJyXOSp7UGv4w43Ne9qIB2WkUSXwbT6gxoEIkSxF9RoWw33eBmaLVRkHkpvQMn7F7m2mZ+
EdbHyNU/FzH86rBAMeF6yTFxW64FAIJ4SvymJzMwjvEWpIhL3UGmW9gH8/ITkONtKsI3OzXaDWbv
h6qft8Y4QakvW/KgzBSOL/hPyrFfqbwoZUQ2bv8Hv5dj8lupFE7O0t+kl4KGq8w7xERRRB1Er4PH
RKavHuKMoZjEpkjJs2yKnohcM7G2Q00Xq2xGtPDWsdUg5gZ9d9ART4SpJFUP1iwQI3sXjIaxNeIR
DXZh76zafQHMnPmGyaxYIJIiRwAjsB0eGiR6ND67cO/Od/rzIDLkyiHZ2glwpgqpzaZ2yPJNSo79
etB2zTh6u8X0vmVw/c+yqV+yqLgySwCrWmwlWzfule/wkhvVUz8Wt3nJwUcQyyadhyuWGXA/i9ug
JWfYOgOtO82GvTX07FMSaDe90V0RTZ9h+JWCrLJuwEDEHxB9wa+IEh6+quvdCR3pRjDjjobUegPf
auuYCGja9M1tUlXRvM89jpj/8Dv9zWnlOranu65LorvxW5Zha5I7Ojujd4xlNW4b5d5xQ2ve6yb0
ZOOhM9OXf/+GKyrn9xGLADRpQehxrb9ocq1Bb/NK5x3lRG3ctm8XF8ENCeMs24r+GZfnJ6nB9I/d
/iWdOYJj+Nqw1Qj3ISnk1MThG9WYsIYh23/59//b340xHhN6jhakrJ7k2vHrGGPobVEggfCOjkH2
WxkRMsO/xtWMLCviJWk1ww0vlvw//AZ/87YolAm7dlyk0ghl//VtCeMhpWPU3CNd0bfJch9FxXhA
x+mtrftgFwIkTlv38d9/Vox9f/3pLYO7yc/jUvWX61QS6oY3cuIeRQf7Kw5vwpGGVDRmV0ElBoi3
Oj7GgVwz83PQOo9pYkLwmAyC3h3xpuseGIplQH1GKkcSkQSdEGGRMMgEgp5BzMuAHDrMrB43RYIV
iX8k86vMRtxp57cmcCD0J/EzUbh3BTHixcBXPSPl3dK33NW87y6b6HFliC4SSKAcm/+PvfNYkhzJ
luyvzAc8iICTrXMP9+A8NpDIzEhwZoDBDPj6OfBsqaquru56LbOdTUoUySAecMCuXtWjd0gQOGT9
Xq6LkuF05JIhVUOpi79qPvCwYvqrwaA5KXx4IoCrrsFT44fi+2A+F1QdbWKp4KDRw4nuWpJ7Dz4G
Jlg4RtyDC2ynRdfn3BYLACUhepX0Tmzqik2eDeO6rfQ2XDoU8BL7pOqn5cZT6vkM83vbsAJhN82v
re12hs+JPdO+x4AzPTlj8yyt5f/l8cpGfHqAUF+uO4O2bZlFT27CGy+OeHG9znnzpxmbxfJ0mNjB
qa6j3CnamWFaHDC9Qs1n56bZKbPLrNZ/c0XYzr8Wvi+MKy5Em5bVCNTzP1+JsU1hFCltfUjg07Dl
2eX1eCuned4bcc++PLpntQZX02qvHScmfTME1yQKCYawOZ40x/lxW44ouqzbIV2H5sEKlUSgzCX5
IB5EnFfWHuKckhUJKFMmZ3o6n2XOgAvDp1uXGGx6n0wJxTd0cWFo7aSBlfZ7FiybUBzuE90Jay9U
eArKAatbQODUCpCrZ8ojmyTdpdX0c6j9q8DOTMDYjOjmUaSKRmCFPrHwhZp+2Nt4wq6b2f1B8aa3
juPpSbcxWOPQ2zZcTn1Bf/j86JjpufTqh5CqpJWvBWiOhtq01rLfqDZWO9sNdl5FYKaUEfJlbmw8
ouroExyzEqvCyWCh/bI3MOpa7tLRgGrhYaROp31IRWg/N+9xgzdV9B4k6j6mMi97zHN0m46x34+N
TR4zrZZIWX5v3HSzPGKopOpkCO75uuxx4GgmUhyHKsQMmqpHJ28P9pht4Y1kOKDVtZhyuSGksQ5K
Xir3ZVAlxLJufABn/3PqoD1VogXJJeTKaiOMSgHfd5yn9ymH63XgUVznw9kpopymmRk6jaY7R8dA
x4NZb3itliUN0F4DCcnNUEViJzoaCQcwqgO0rriS+btExqdPjmdg1TEQw2aFAd851s61YpZeSJyz
lYabkEQxrK3xFgt9toNFSNlOLjZd7oCiRJXjauCSIDOacvm72U5R0bhynKpdF0WOn72wT6L2zGO7
PJwd3OphmQ7bcEHIF1b1NnmInfBaXuakfMwxkWRsGXI/tdddMdEaALCrkt2BrQeIZAgwgbdPXS6G
CW3JDBqWWZDiuewOHcRdru5Gru0puo8Sn4iDMT4mPf3mrSWeK96uq9Fy7lMVGIh5xYnuxPmzlld+
wafhUeJjTXBfvM678UHRb3sLD2qBgZD4LOs33XEXZPkMaxFOvjfRnpc914U+5Ra7O9WYzqop22dt
d/CMlq6PSDfOqpKgHSpbHFzcG2CtK+AEBkk6jNeYzWkNrSkXURPlJyMY1CZraQNzbifanFrD+KS6
9p7jKt1ZBfBox+b0BL9yRbvxOynNh8Tk918Jk/i90FcgdI72yAnV47TSQEPZ1dJ4hH5NRqLmFusm
NWHLdF3m2X2+oI8h9j/0xggwTxoA4A37PIuFOWPxrh6s/DAVROToe3p3eNtQ+wRbOp7ARaqcSMHC
ra/g2jXvwmmgYMKtWfkVwN2GOr2VLp3PCJxJKn903G2OQvE+Jjq57734puy6xzr0jvc7PJDX7UQb
QAjTFpDCzs8hVwXpS1GNX1j04JSZxFWs9qbXJ+l370Mnn8CUfxTuVUG4s4OSiucSU20xBRRKiJq8
Y6BeS2z+cog5dA97r+hoVaFXbq4x8uQjC/cJ90ybVs+iHBfWXfRZUOvHCk4/ltFSjxJgz3QqfxU0
44gRLtrVRmjfQtqfaRglcJ0UUJgLbe0NG4y+6WOZLMvzWMdPrJzWSjfzzdgnuLzs8j2veXVS96U1
VXWuBKIzm19zzdH2NbJ5mhi5Wdy3RlQfMB53xKu7e8j3xq5hOkBjPRgaLh7IGQrbMvb5E4KoTUyk
dAc+v6meQyiyTB/jQ4dpPHd5M7cNAeLOHZ6DiDLeob3Faw2kjDhFriS7S7w5Xb+UEMzBc8B8g+Oi
gnitM+6Rc08RCwUz+z6UEGLSckuQq16aYD7j7En0eDXVxE0zde5rtn6LO2Ll01+tkVOtNH8KOu6k
ufAhOMGuzdqY0EkTTSjk5nYYO0quAzcAcMAKKQuxwiv13EYT4G0b4AlZmytpHTNFTyvo5n2m+V0B
O/xmZB+8y/st8mS+IaH44nTBvSLJyd68eO5bsXe1tfSJgIu+Nwn4HCkS3RcLBNFJ6V9gawDSbpQ7
szLPJjvXNefIleHKfuXNzlsbue+hu7LbSnLA47mZjfLk+fVV6yTfHXszlsn3yoUYV3XUZHCaeh5a
1q8Da9lN66krO+5fTSP6HlfZwW/hg0+x8VL44B/xplO4tB67LemTA7GFt1FMTxW3l9UELScPWFMN
AcDiMdrAUOSiKq9kFPzMWa2uvFDwjY7Nq4pYfAe+tVV1etM46VucvPX2qaTOaWUWxC9zJ9pbLTXc
A8Cxy99VRBtgQMtdD+R/0pRFOBFHA2V5YBC89dwVeg0E9zX1lc06PcxXI7EYMr4u1kBJKEqWu0xR
uMbKtdxQkgjtj3vuUPyUCxPMJ8xxsCbrtSFisulMb2t3pABMF2cf9zj0CDagWRietIh+6uWLzWHD
Ww3badqyPKC9cjV1yXNqM645+drK1ftgNFSvBG8sT7w3Q9znmflAPl9sjWAwVrYxR2vM2pxbRVW9
F41Bx3u2UVOe7/0xJPnVUjJsRNZXmqPeyukTZvidUkSGApSEo9HqtyFIzkMaX401FR61AYTYM56n
yXKpHhlo1m5HQnaLW9id3Q2PgXIjA/euaE/2sOBysWAaTK6wW2LQ8/sLcYcB8B++Fg+3H+Za3IeD
791zXJ13jQNeKywmkguzgbaj8VmYaNMgLtXC5kOLuHz0+x/JYhSsctYv+KOJ/C3etjFM9lPNzgJS
K2ivBTHkL6bnYW5uJl3MV+nFHldl+VIdaC2vpYSkDv5E4t/vvOTghoTFwoolbzncXBw/Be5ZEWK3
vtj1SIPx5FCUXqQBO9Iit/bSsa9bj8xN7Wyg2CN6D/Z1DrGOm/4zlziPXbeAq40LfCUTTiMepvPO
qIoNVROnORxxpcODT4zii7XOnZorVr5h/eVZ5XWQ3rcZs8c8JXdxrOl8wGEbBemdavpn6jIeOxiY
6NFfQkEmJQNnhfZnKP0P9wq661sxRgOp6ObLLpM7mz2BZcMZawK2Xzl8UE4Z16P0ea7LZ3KfX5yh
TmO3HFPclF7NmUcfglhIX4SYSKvgJOFmOvBVaDHxtm1UfTD3TVcXk49aKhrHoOez+sQQV57H29Wm
Cm80SDG07f5ifP2FKgKmuPVk83LhCQ1LxLTgF130HmUPvEWNDLPwpTHw8ketMBLjVbnh3B3vLgas
WXIbK5W3v7jihckidZ0tOK5ONE95MXzvB84ql9/u5aPLtZLN+MGyKeacTTSfldYSV01z8ECXj8IF
XEdNY7VN02jdiwi3hQg3XjV/wyhLnSpu+EyY70mO+qPGmhLQeF8vgoaZFz9hJTwxMEHNI1AW1d7Z
HpJnLIzZfvIjXJSmd8g0T7eaYhZ8vMkV7UGaOi3F4DoOEsPYUiHBIS5r0oGFGMO66wxEBGtv69nz
D3ciAL/omENOYII8QJT0xjpsgMe3mbebhXxjauN4RAno1p+vDezrduDsHO6bW+Uznlgp7FlEtdFF
kPM840uPVNILwQ8w2MbKa7W1IuLD4YYj5lXAeCmCmDfixDqp838Wy2N9kf4uQ2JMZV/rt83KrYZD
2OCAuozc88jntki0kKwYjq1dhRu9fDnKxJ4ta9pGIUVxi4R3kbmMisJ3s/wg6cq5tmBnbpb5d6D5
P11NPe9QHn3Nz5eLm9Q0AEIkdOjZWJS32WA+5HaIxqb4n4Lp1hjZ5YLZdPas3VgYcz/cSnDGbWat
Ww2WU9YtfWkWARI/Sjc+LczDmPF45gjHxp/Vb/zoiQUsiydSOMUhKOVn5ZNLzEY6wpDJz3Z2hlcV
bmhqXI2k09YptqFDgKY6fPbNghzgitFz6m+6Rcf0Z3tbpbvRQj0QQ9VuPU9vXDFl68QMSSUtv8qe
37maKTzPa7OEgc/7XC7SIv7fiB9N3w+B+BH7qAK1mk6tRcN6PCJW+Hn/Goct5kdUDkA5LxY8iLXb
UfSXY78V2Eo35cCTWwl32zgcnNDe600FCBMsBt+Ybwx3GZ9WWry9L7+glHtNllLz6Mf5B0isFjxD
/WKbPMxytEHlNbc5ETMuINrZjFg9zC51JpjmeIMUzo3hhPemh3SSdZynwyh8MLBwrDThpfXA6xLk
6Biln71nMluKdcJf112h021lmSP4ebQEpcG7WObPeeYEkeJiWKSQggaf1ewQJI3RHNlCmOSRwqcy
pyQ2X/4bc1vHJXWEpn35FYBvYKhetJig8u6FcL+XLepQFLdQPsyvzDBvwPhTjZSvpjTaXV7QjGzA
loXrIlUSSeWkU1M5vvxCm+KT0y11cvOYnoNqUXKNGYBJj+2dS3yrhuKx0vomb9Dox4ZprspcmqBM
qBDlPMOprHBR0T1aIzfAYyZ3OnPJQ5Pg5b/I2zVyHNq2Og64O7Bp8PL6Vb1tCmmzPyZE06l8a2uk
4aZ1swM79QHZqej5zB7102qhPOYfiYsOYxnn0UKWEDnsOQy7cdgVO4z0PJDT4NQpK93WRoPHbAxx
+WbkF916OETxY9qTUkvjmbdthlwjsI2TcfZwr+9KxaxAJc/RwgYtDA//WvWTuQBPUR3DFyq+qaQY
j4UESlSG88/KfB6Wy9dLkdaMqMA1h2FOxAzISxSuQDmzhMmBNNhXDvqcmSMszV6WowwhWnDhoWBg
ditOl80MTryfCCz8mlX4RMz9ppy9e3hGpEetbU8V/TagPto2cMJdrrHZrenzpOjHogaSN6+wt6bs
7vveZRZoip8UjjLCUcLHzZJeqAp2x+Shh1n2ybZdIgJ7y6y6PV3N0VqTWKzMHmXNwMtHWfCK5oCF
5tt/j+P4etFx6fcYuumB1P+rWfG21j4emTJq11hUFyWNc3Ayhkc/Bog08W7mJ+y/qKIV64k6Oc8i
QN6y6TvkLhJplKuDwV1lnaazhQLBwq1KcNKSM4y3ihphX38KEhI8ZKGsT0dG/jPdBvXK5I2yMgPO
iZpBp6fxc28Pxm0SHaomOzbdQZh2B+BzV1CplLRtc2RX8Jq5w73Zq0OzUBfsHKxKmNHwwOCBUYZa
Dx7PpPlg+cKbVv67sAi8EF199ufgYFXB5xga38WApUpYdLrbnOE6+hUsDoZZniFGec5aMOG0dv7a
lgQaskl/BB7NJv1YHEfa2ovKYrKpAa1H5UiJmN/fxJF9wIn+1C0J4jm7Mbvyhp6ke9ngvSqr7DxH
OWjfUhwiYSanrvG/WbJ8GxLGxSwsKRMycX8ScSnoZCYHPY88jbw3qGPJUq96QzVdt0e0zU8Vfckb
gwS4O0j45VHRnPTEQcUf7jMXRXOVycM0k+iwPecrnu0uXJsxqU6U5nQVO818dfkjMTsCbL//s4gQ
Njs29UbfhCfRLWwcI3lYuGdXVkVcMXC5h4zamE797K24l9B0w31ppWeiIXOVdT4VXvEtrX8LID6s
UBWd+hyzjJ1VWLOnC7YmIgGNHDYRMUVXGA59GBSOdTUUxRLxWj5svcS+unx0+YNqYralPLOpEp3s
q8sfsYQc2fV4goa0cH79u8t/mNPsjNavt0mOPiiacJcnzmMinezcbmBpYXm2SWPZ4CVGiUuU3SRS
KSNxf5Q8gryTGfGFGp7WUB5zMlC//eFFLcZK3MK02Hf1ibLXq4sA/P8NCX9rSHCWdfJ/MCRkIsnq
7J8bLLzLX/rlSGC18st/wAf/aKfgo3+4C8z/xkwQWM6f1zRuFNDl4/hO4HlYq/+0+A4pim8IyFlg
O5nNwE43IVv9iMm6nrpzphYjYfwxoXJxIqFV8dmUBJlc02no+U7kjdP40NTE6Oy8ILbirQAJCOo/
aU8CS+lTU09sYuH7HLt4eIpHmlIIX3WfpsN9NtsIXprnXhicZgYKwlpqmHCZ2Yb44cV1c6KXgl6t
SXufNTebea3t3vt0Wp//admxvQx+Y3wVOtDPhdNU+gvyDxvyqwwf703aBFtB1DRMdH5iCGiZO+kV
fVIOLi9KDgzp3sjBtqyNnTbGk+F6VGXPaT1u25D7bdCJYgUQoqNR0Hb0jSU0fYqsC775nN7GU89q
nZelsW2aC1VyzlvwJhBbO4K6WCaA8+OE3lmdiZG5L7651UxZnsIeiYTPTI694U3kQFAIW7sbI2Cb
U8aOerHtfHqoGo8iJLdnPmnaqiXlNJswQOMUSrEejfehL7ON7LV+Ts0e8TnLS3fVzWMXvNCKMQ7r
wNcG+2YxA9rSeUx8KY6g2LC1wnR824HJZo3k+dYTYW33k3hjOq9Y0rfv+J3DM+tc60krZ3mVC4vX
Im0i64lUsmmzV1bWE2AYjmFl6/HpB+Z4MsDNYN30jgPFJhj6Ftm8rcsKaN9oIYmmEUYJyL2UmikO
LydLlDYTw/LhEjeZ1xCJl/FQsh9dT2nF3/GcqQjOYAPbdzsCr7z2hip+yWEM0SUr/fCM79HIqKNO
Zovcqxe9hE3hABsZ4ogTt0GOWYQjea5IuNaTbXn8GJUcs71CaYcXP0TOkcOo99mSgev37hAunk3d
zydqu/j6U2U1uLysYl7nWOXYBC4vit0JNz8NxVymV0Y48Q0oEt7JlnJhXl1qa9t3mHNVDK10RDyi
Z46qwlCDl8ZK3fj2TTyWTMn9EJvJcWhHejmSJh9+5Fh911kx88+uXj4tt2BR7kt4iN26Meqxp6UQ
3CRW4BAs4Ur7yw8fzgMZBUYUXkEUBv4NK0eQfiQyWY2k/FrmflgSw5KgAlR9qHTSNu/CbPTPl69I
kUWhd6PhO0dVWlyb3Wjz+uYqiV+UKLDCOq5HmMpVVMrshbDcT3Oa+qWOXjcn3xTte2djt1x1BFgP
SZZ77n2SS+KIIOeaY+aQBd9SD+M4684GjYsJuOTHmqowPKdx6b8i/U7Gy+W7DMtZJodyctnKwP7i
m/XgiKIq2451Ewlg1quy6B2QNT5iBt5nKA7UsBScgnEY8Stl9lxek3wy+5thippTBHD3NMHR6G8I
CiNih0zlPiHDmZMucS+sLlWH8RP3LkytnIoItzJZpmVdWzLmeFyRuY8ZE7iMjTc+8SD67BvUrObE
EkvLdUq/7VoHBbYmEnDzoSfj98BRWN+NFJ+/O1xptNvQRI5ehUsHqzPcyPNAr0/TeizUPJvALIJx
H20l5ExnPYk+YGMTxKc8mggZc9cG1ekE1kOeTjSFlKJv3wfE3ngHClw/jlzFe8qzqh05Xnttjol3
L7Oh/55zzHA48fO2KKNSP0KKZuKyBRe2LZTgh+EFOPuma/DTVQXbnbkhSbdeQOq4NKO6ZxuaJURU
KQQKDopq+e9dmwdYkeomdIAaKs4sdl+4xwTz/9Gpl9eXyGD8InApn33ZNaz47UrdKgs4rDsSvyJZ
DM7L7mIrWlVIQ0dHZ84eDzMrI1aWCR2Zbf1QUg9BpU9R5nhGi9R+jpo52BlKTF8uIx7tRUN2YEay
4OYE8wsEGk0GhVvguRN+9uV0Wj3hop+ObVVX2ykv43WTGc8iN8RLars9HvwCl1CJ2LGfLKKntjbK
s6Vrxb/TNbtwjpVsBOavbEqwoDksNE8h4adFWA4mlwrM2Hkn8tqfBhUH3Zrdh3WUsyiuK8/2Nshg
AiWAEdJfZ/EcnL2kuxG+qL48L0qpHQuplkem6Sbs1jq8wZnxYFVwhbYmNQUCFv/YW+ey4G5+P7tO
ehxNwhajr3fz6FDR2xXttZJg9QtDxnc1tR/9MFF7khmtfIBu/uYkaulIjfo52Y8yc85tUZv2c9w6
zQsoAPFYKvcu9cbuYbKLhIRZbz3ElhU81sHA4lNifrvtIB8f2Im3pIFS8y2x0S9dBvs5sf1X2U/2
vtFeI/ZUJzSY7q22pJ2AzlXe+OqgkR7XsrXv+h4jgV+1Ke2uDGdntiFwYcB3waBMm2ar7cCk91Uw
zOcOelsKYAKovgLmQdApVR9xuyx4LVd68MuJwNOnTgEREFrLLalE7AjnoXc/2XURvsMiA/hRZI55
C8AAY7fJXDj6Dle1cvIPzeP9pEopbwbb/FAi7K6Bt06ofUq3LKLreDj3/pxvRqw7j1NkuFDgcuu+
sPwBUU6LjymCV/oJaLIc2WSKODkNYqa+viwoY+rEmz0tMeWUjXPh00hExEqfEbWcdUk4YQxghMne
MW6FIE7b206yBBmqr3JQ+tzNFJ3ENEeyKhjG9zAD0ZOQwL6L2si71VIliIOY9LqVSX02fUJxcc28
Q8YylaZxTz7dw8wl1ZaXi1ZE19dXbV/VH5kc4Kg27TMkELKupnihWHDcpjnXaZ+b75adHFlE9Wdj
8tw3RYCHYsVign8S44GKjTQ99Ymb3DrsokHIikMoFfjNwKZF1rSQ8IIGaOZZpWzxxyDEZJG6Tkna
2JYDDz/jxne5VMwsPVcKK71dWq800gf0K/jEB2202BqJhqA2mxlGU64Du6W0XPsRT4oonjeJ2/mr
2ucRvotcBwaVbbfOfZi4/l0YieGxEbA48PkReOpzlNli1juWLON1IxYfhUyeWVBZJ0xAFDA5RGOT
eqK9kcn5McsJ3iKfkXa1a4taQrvM+21ragOGmY9qhfqY3lWYMnaFY05PphDjaeod89UQ/MXRT5pr
7kAjwnGPWDNU0b0zUM1KrXbKP9ou3cTV3D2klHhRfVgTXQOGnrGZUI0FlCeX98QhTBpjfdaTeXhu
imR6RtCIybRU8iWV6Rvqd7zGDkwEMNFj8jy2hFyJeg48cXvnysczdNAmxFY3SsOdL31+D4PIlc/m
00R0DwPpi91UpB7vhGooUFu9joyO5OlYkhDHpAiFvFVu+NJG/OAjrtbHOCdV1AO9y7c8DtUhzPts
QxIaIRRkku7r6oE8P8A5kafsGqDqnhp3cjGqppNkTeY2O1yU2gHsFunrAP4+shz3mx95J/2fWCao
cSl8bz6k0VB+b4OgQy6I4i2Wi/zUVj2Bw3HqVrNLwyTg3dwHYde1W6xC2TqUoaRxzFqEIZS2aezG
TREE9ol87Xgz92HrPPN8K66HugR5AWJHV3c5tTDrvvCaBwmflqhjZFAT4xnknsaB5T+d5e63wrJN
kmh+jVY8mpwFC98qbhMesslY6nNd9P2WOl34KHkfxvc9x4Bru4T/sqonJ3kLqrFuNgSROWO50XsC
8vkB1iWuEVKItOnK6ez1gJQ7yFaC0qUOUnjjySsAtcOCgsawU4N/s7yhf6Js5opB/tRSsrrpIru7
rXpULUKLJnn9TlxZ9PfsRRK+cFBTu6AXVJ4K9z4fJ0AY3lgUxS7XxHWu+nRWgPKiGe1QuYKtQFPW
SKsVAviDdMz2G1aIMuHysWFzEt0rV07N5rh24vlcSGFUNKDp/s6IpvnWwLmVbRP2GfJbCLUI12+N
l0Nk0o3tfWVwczvGmt6a1AmWGt3X1sFhd6I0JIjPTm1+Dipqr7XHQS4LuRaOhcogJM05CehwyWA9
RLbrma9ZxUdCrQQW3rumhU7sYYcT7Ku9Vr3OWGbYvYgwCYh0t90dTz/sSTxB1eF//o/1P7/Ps4Ua
8PlGst4bATCpwh2tfR9nbvWBLkvyeplxndJrzlUeX2ZcM5FcDVLOf5hzcYnwLLIsCxmvbu6i1Hy+
zLoUgWytPgqtX/OuxY71yuny4A/zblwWz8gpxmtQmR7VoWN1uwy+aVfFO8eLnpxsvJZZmkO1N3Ic
N4U93BOapFG3TiyiPWbw1g1J94Psc3WQRjVzo1umZSTsz6Sd9AP6fXtuM583zb+bmllSIojZhpOf
/zw6S7sy1uT43dvL/Mw0CUrIYvzrF6Jdv/im+NuIf6w8kAc+RqmUJj4H1yZNICtxsvpqvMm/QqHV
T0i52bqFOf4aZrBVYGSEPI3sdL4eAaZtpVcaN4VgK9BhBidm5eGYYESM2JoJFeIz6NzyBEvk3TWr
szMFJTymYilXzDndpToz9vkUlVvRpcFjGXvGXS+lMxyCoM7WvXY4lo0AoPa2aKdDrGsS1GMo09d/
P9lP0bhOpr7naA6vAuLeX4z4gxd7b3jSVqFqb+zOF0dm/HBFa72qaQ2nB3hs3fjkxaA9/3ryz5ri
3YyG6X89+acyk+9JDy9hpUOB9vGbBiBSyjenyuUM/ichoPNN+LEZDqgkb/8hBoSD18+PIE/K7b8q
AnMTRc92TPyAxeYiC0g/DrEycLURZjd7Rp5fEkHBSfkQ6DiBEfKbThD14AWwFiZ3v4sFjejLBwAm
GaHeRTBo45whUReKus+/VA1wi0OcagwXK24Wnf+NfADtxr8dtdLXk0AWyUYVvfx3MoIvWwB6o2cy
NId6lhtLW9REjGb9rTSVcfW3qoIzqP5Hm7fR+b9WFgquW+Z7Wy1T/f9OX4jASUwr2knha86DhQAz
S0scmj6uT5Sjt+//pegwFp5YBG1vupnqViPOX/QHY5yZ6vXIJ/xPIkSFhwT4QLZ8H7+kCI5r0Qto
XpsaQkls5ErMgb8iAu49/1GYsIYgPwq2co//D+JELd3+Rxcu38K/KBRpFRMXwp0yYMs5117Edwjy
mRk0oCX9c3D4kXdOWn67aBYXPcuPO+/zL3ULP0KHAojnHo3RcbgVcDHvLzLGlPewXCfPx1xJh9+7
Ey6iik7wbbVdyIB+ETWUARAMWR19NOmDPcYD3gEXjcOsXP0A7geLbWsRnSbTw4Y5Lfk+L5pH2Zt8
4ySN9YOhe+vGNCHoEo5G7sSldawrfjjeRGgU/sKaYCg+90VrnP6gidRVWp0HnooU7iy6yDD7Ga4l
w7boLU/mL1GOzqOIPR4XdoqYZGAgXCn4QcexToTY/FJN2OwUYsMOAwn28jP9LqAMo4knKUQ96tY5
G/3bltGUkppFShGGe61BodYcdVZJ6p8LwAwf/0FV4fwcP0G/Tck7R6g1skCq+iWv9DrBfTDWFZqP
DvoZULGoT2wG+3VUhPl1Do1Vsdqd+6PvT/qUAmH4+TcKjCcsGjnY/xQ3fqPzTy6E8vAHKWYaI2sT
Udz0zAHie8Dq5sR2xL8Gm0nVLWdB3DmLLkPzpX9DO4h7c9FlWu24/iahdxN26590GcLQ0ZkDR8SW
BolxMKvs29RAclg5HQ7GX5qMHD3AA2EbXoXkg4GvpJZcCgtQS0aR7v0Ahw6ZCCxaJJbZJY9YWB05
2a+x8NQ9m3q1U2EBrHFYilFMjF6NPVCXGkagOBwxyKNtC//WaKPQp15tQqv5pd5MzPSowNLWD38n
4cSo0z4jVIS5JLeXoPQwrClb67q1KsVwuIg5XSSjn8HE2qsCxrKim407tZXcj0ltsxA20d+sJv10
TA4MCblqeBq9cd00tWsuoSv7mZ4avWso7Wah6BSEmqe3airUasqnCVLxP0k9ruC3pVE7qzXyjz7/
vejTmVVwBdevogEE5Qd3yaM9x+auKMz29FcKkDGHP2MaNygEsjAZ1cPmogSpbsCeM/W1tfmDHITU
z/OSy6ndxBa9uxdNSDbGvKllxLtsysz0gGiDqqaq/VDNP3WgvrOYRl4AFAPJ8Crk+LNtlYEbmp0H
fp00nHYT3V8npfL1b8pR0jr7rM2nBQlrUZtV0+z3VzqS4UwerE2VfeNZkZ9msAgfiRpOgGfTh9Jz
xrMl605s8Sjb1z123quSSCe22UVn4oi2y83A/qUzmX6cXTcWNP9/1pm8WTg4IvootXeBTS9OGmm8
eW1/B3onv3Gtunwc6MnjqbNoTwlyCRgEo+/XZqkjZgvHg/9G6L/rQra+ix7VRWihs/K6p7qdHi56
VDJAAI+Tz5SKsA0kE+6apdvyHHC6x64x7ly049TG4KTpQ+fIMjAfqqLAAxcwm6MaIblF07vnlt1e
MC6vUzV/cxIt7xDHyl1S1V+/yVm2ecnQctGNZHfeB5uRaw1xRHxTQTc9jfMkKRvEZ4MlYcaq33OP
/03m4pLkyBTkwHG1cYy8DMP171oXxjQ8ZcLCFKVGhhhYmcWdSu1uy1lp3mDow9ITDNXWIDO2Dfzy
sy6XaFqDQxjlXT3isfXPUBRRzg2mUJdR5aYxhnofTZVZrC8imVF7GUq1oe6mKseOjXBE61Jlf6gm
xso0s7G7SGdBlcAn93EGVu31CEGLeGljbi9aGse/81yZR3jpMJhgpG2pkYGM4cvpfYDOVWBI9GhR
dD1wKAZgnxRH7i+JrSmMhlkhtMASWvN2Zje257H3FRjEHv9KcPOUzt5cga/DGoT1bSExYrjC99XN
RfBn5c2C17OORE4AFUV+aaV5Rg1ASilnoe5KOed3KXU1d3nc1PFBTxbdXCpGPkvnKnqUNDPsZpMb
xkS2D9npH1LdiL0AGlYTbaKKNNJFr2tdOj9l2R84DAOKCZOTx8W5t6E9/K7b+SozV8Hs66c2GWG+
o5tuMkKz+98VvM4asPCSXzv04fiOfO7cUH9h7mLmjKPB8+6Q5VF6RbJFb+oyom+7bzjfTt1zY07n
IBv00Rwm5+Hf63vSh3vTpsMvjW/wc9wZbdIDzMPknjgQl7DI9vinenH8jyrfoE1za/NE+LcqH3oT
1ExWMumq54wFVR6GLMULMwTWi+BHZ/S7YpIgu2jpowvIdNsGnzogdKQ8KFFNYOC4pergStGlxtmq
cM//JAxKU30beFhtnaja9SXwv4s4GPrqhw/Ven/RBpu5gETrd5u8LtItyV+arC9QKjV5j+mMCdoP
ODy0MY6RPg4OdaOwX6bp0OByqf8vaee13Da2aNsvQhVyeCXBTIqKlq0XlGXZyGkh4+vvANQyLR15
n97nPmxXddxtigTXmmHMzl/aTKXRzRlfRr6PVng/BrVq5qz+KiImbbGuWp1sdIxqOEgcnSc1USLt
tGhUg1UKgkabWVJUCvUbH8xoNcuKECDRKvshu75Ii3YGVogGSzylwpvNR40xG6XK5VJ703e0gdrK
qE6z2NiaRXytkcD8VHDMc8de5S2/rz8Ux6GrjU0ziPqZlyF97n0YLzUQF3RO/I1QCqwVenZFZwcN
0szYh+8jJ0fAJxjzXo3UPGhRnpQrm460V8n2/BUh7Oa2o/bRBOKkatb30ORJmTIAvh8rJ/l6kSiB
TPKzgoe1DoMSo/AznZLfVMLHxuP/ZRyGA82XHeMO8bq1UgPuncUJXyUmTnws1MD41x1oUFrSa/SD
4JvVDPo+xVd7FTT9gA21WDTZdWX3+I5YEQuG3sL1B2lTyMm1FukScfki59MHJqjwVZ6es9BZZ8b3
1uFLpcm9e34o5N+VUNkUkM4e8Z2ha/5V8Mwrs71qVBs7z0Tu2vG2h1Ft4T1lpRXuBxFIX8KwH1x4
atKh7QtI0V4SnE1hcyaCG7sc1PKOIx/coiwPF1XCHghzGehOFnGePSdz5diQyKBS9KaXRmpWrK2c
XNWslwLWtbcx32Bw9X6LpsQLeUCBrFnFtQVg+SKawjFg2q3NwO5W8pYE1XcWBGppFVCAWajZQAi+
w4h2Bd7DYZZUNVsp0k3jB81DybpYQvWcywo8INVOmmhl5AHPCtBH5XUJF2kphNNeh2nSuLkWVz9G
RfkV9vQcCjFYYp1VTrgonSwDoClrd0E3pEjJLeXJmjnGWZEdallH4mWwgUkauzv0dLjv/5BmwSrR
I8UZ+UObFUMEMinNDlzpxA47/+oPjTbK03yrUE77poGj2PwWawtHq25auWGFhdL81hiY1akLqPKg
97hggi2MuKExoIh+W48wIIyWwORnGm7aG55rj2VEdbCnHYpUfJqU3LSgZKcEVf5RyVXtVuIlVT5V
cksThJsis3dsen4FfNZqecZIaKZaZli70eKxobc2ZeBXnVdLaBt50OXW6VA/RSF0dd0QJFnLOux2
TpyEPyWZlRCtwi0SVrCeFeBEh8yV8lZdJFaQfHWK4uerEAwrXq2+p2oCUcsOQLGRePvPijDyKXUK
nHHOl2AuFDgTsKU1CXGYVp4dKubN1JrdFm3kjRvOm0W6qE0H1VkFH2rf6SxZ3Ze1dd9QstKw06Wn
WUx20BNW7NiU60pA9t0MRAQoScQrDVXC2tql8JmC/1NgtkksbLSwP7MXP1ILqsIJBnbRm1m8itYF
hbSDwk47j0d7aE2SpMBUIxRkIkF18R38v8NCjDBBaPwLURqQYMCAdMadgH89HEvC/dZhKB1nM5TZ
EJHgTinB6d51NMAjvvHlqXrmITB91eUq1w8GOQbgElG4HQqOMcLGOStCryG1YaiPWuC1XxLbCiDW
5yGry8K/7nyJbl/bklSQytDrVxZVvuV7GVwL4uQ6KbiP1H5EM+2dHh7CpNJWwhxhOVpmHV9fpHHy
0enBb2wGer0nbVDwdju+OWTaVai7bzmwMQT5aqnFU1T5z62T5Eej1fbvZPKOduhPBjVllh+mbBgx
ZbDi+LGEZ1qT44HOmtecEKsJs6670SoP7yVzegc7h5O1+yabR6HzkFaaqtOUkG/LRqVVMIvopNxT
Ql+Fv/Idrd7RtLNYULC4GxDliGv6xJl8n0vtYYRLsfo/iupqRHAqCMkZ/aGpx6M/lcVQJz4I6xqH
/DXv7/zQSATQXxV2ehAU/a24INlimay+vNfap0oD3x9oW7v3grvROfdCzbp1wH4sNlvcrWblnVmW
fj9kNHy9Si+v9BpWvTfk2mrW4ZXB6E+C2+RHHR7+nvbSD7a4sjMd5l8KMp9+ylCptAHBtbvvZHnq
vBHLQQUsv0mb1z2LERuesdxw5BEEDoMvjD5RDtKD/AXuPhbvb7m+7GAEIxHqJ76hQsHHF+FeD534
lENWvp3Fe03OpzpJnyz/VPDraN8Jq72WJMnEFIHCXrJ/sTGdxJWK6Po1pmcE1TLsVIlQ2qTm17mz
row+OM6hPTmSaspuxFT4JqQoVk8ymW6StVCHqKRhEUlnwzeU60yGSoLsAbGVArIlalx8ugL/aP29
ZQZHUZ9mub9rKElzQMvOhW91GyqWS2pVzD0bDBYv05SMVNJVCpGG4ivITeXVAAhrU98MPAPXBagw
zhN/yf/9Ly5AHCflD2WUfDaZ3mcCP7MCZKAIUKkjPoY7SwtHV6sfXz0BwhwBBJ9Mom/4mhWcnYEI
7H4NQyhM4EZ8tAea0i+gZvBsXYTMihBlGtEW/w9GAdPu/WPe+8+fegWMajwmmY8z9Joy/LtfYAIq
OJJwq2laeTUdpik+Z8L/w4V4bx8wEQT6m5jbnjdef5vhRxWLzlSnNioKMMMYDKNFiFuL+Y9jbvwI
RyFtpDmd2EheveDtP4xcraaIIhcLwgmWZOTuf2swtIWJMOzoaJ1zdlFSIvuKpgho+99WQ6wm9Uts
iuVrjpHFP/L4hqfu/wgziom3SuPQS9fNaPvXCtJAhoCxMsjuZTDaOfGrX/80IpC5Typt8LPXxcSu
PgQe6WbYvwJ5CE7MSJcL35eyn3Hs9dtSkcxlEZPnqfwY+sA/FsVYYnBEsvf1U5ti0ELlxbMqmu21
nKvgiXtx/CMk6WWtxLhzkneL16QkW2dHeUI7m+qoofJd3IuOaV7O9aSPXh0M1ODkgCIWrTW9M379
YWUEuh49WGX6Y044alLBVlIkkcp9DVY6ZkyPMQ/SLyBaxD0zdLBqoylmOXsbnSPxNQFfrWxgvxAK
IvQFx9G9+ByOD6orhGyxSfo+3LwmMWfDw0oFw9SDxh0gz4x1wCOOr7z/Sy5ztj6cIa9O5JvC+9n+
MNJB38KWia5eQ5rvLRAm7ZNNbJX91R82iAxwKF0WatA+f+KFSFnlU1RnptiUxbsg5wdDJJH9/kXk
mfJ91rVnZ4TQoNgCAx3XY0azYTESm/oS4RYyqtacrYg+1x9mCW8ZnGru/ot/7ZgUJeW1WlXz41Ck
pFz/8U66jtloUMC3Iuq5LJS9OH9qosRsTG5TzaR11lNR/xd2imJI+bfMg+pxsVSIyOi7qIhsVx2S
4ZrVWR4bQ8QDpkvjY9XWxvmDyUL4jxx0QOr2YrSEXti96Bp/7tVsaSEvwMUPum920bLo95nrUgRS
x4wIVxH485P1Qin9WpYYWvp39stsHpuSp1DuI9iaskei1jWMbRt6Mr3JkojrbMboNihvS8KpuBgy
QW9RXs/lCGt9MmV6Kq73Kfnr1WfGDIWBmnx9mp5zu7rnvtauZoOG7nN/qzkRkPEpJxvVRvTU2FH+
67OsrKmF3jEj3MdAw+TWiKQ8Mt9NGXSybLrY72+UStSHIG/0TRQbW60rjdVv68YwY7ELxnr9wb4p
EnV4pCfuPMwWDuTn8Mpu9upolkSENOC+aZUdAtOOSFhNfs7IxeMmr/ggz1lbwYXSWXIKSm8/GDtG
kJ/jsRweXs2digWMsZgCyHPo9mLwwGnHz7JLBJa/ujws7qAUtjz9Z6dnqKKWzlkscbZLzdOot9vZ
8vGJMHH0oqXwqe8TwE9AzesfZ+/Hku2hd2VnyKgmzg4QgxwojijI7EDMNpDNAAA/YVBAI9csznP/
OdMbg7/2FyYVTff/2xWiQL9pglT7MjtDTaPfhQQEGQyoWC1BFHLp+Pe3NAiTp9km4iLdrz3R6UyD
+caSnC2F4cE/qRPT6DO/iBTCsmeHSfjNhgpKTbkX88iHBwQgULDSVv1yuviHHDrDejqLThtXX/NK
e9HVgpSgYokVIyFQPXxPXfeFYq69gVvFHCzOmmnd1Yd4/hYuzpKWFGyJDKrCR6dEAibqzXBqEgy+
PARan2gmVXC1ebg4T4bpPRc+f3rOH/9P96nNNB96RZYcqS5Hrt6Y4aEYoPg3vryLPXLrnRjhGpiR
Qqgrrhem2XcAUkpjI+U9T02zs2/8gRvGq02l1eqVb0cPHDx2Jcnb7WxXKXiHq6aC3i/3vbxv4PAu
Yt3EWPmX5lWR1cRi+kpeyqPIj7OLBZ8Pln0C9nPEtHWFCg+niWxrRfbnCoMm4MpnHFSU02XqVyRB
w5wRljhiQkAyw63dUcq06eo8s372tc1lY5Mr9o5Rx45ZlniOTdOO59iHvC+5Haef/W/jK+qG4qpL
fcRk3K/KtrSjmWrXmqn4rJ4iCteg275x/AUAffHCRicYbkqsjJGuMMl9W5lWuMilIkJZ/FSn+LVa
CFideLQdxwDq2v9EsD0dlaGNInrccMWTR8PwWc8LAQ5yOf7TJIPrym9c9bXNn05ZxtgsSbdrvc2V
5R+WWe/R221FZdAW9U138s6crLgRDe2Zv/lnSdViFgtfxZT57w20ouOhaAARdHkoBoe/OGmJUjSb
oWDcerbT2uAEZ2aCStjKjw92WkEGlW+dpnLWevfYd5r5pIF0WdaZsHev3ppVefkmyIb+efbXDCEB
33maU+Tv7TVT+AZaWundIu7WrqPk8jXn9+fZZotKi89f5jBIy+0auMpYP3R/Nd3opi7DJmA+w9Co
1f4XzpsmOc+AqAjdzu6bwzvvseyqYNewypsUlDJj69Hu8nsOPW3DdVL79c6MU1re+nxbdvnmv3Pk
TA/Xtxqb+hx53tcqiZwTW3LB4wdnLkltGvfmy5x/n805pdddrgnKdjboxPSz80z7g0E3cAOhbk9w
DlIaL6QJAk54drvV3zt1oZnLVxS/9PUlI9+mWcFhvE33Stc8zm6dbDveou4t7NN/HLsOHgKxcebA
8PJ6356gdm/uXdWUTJVnYZn90EFRXhe6WW4YPAS25cPqIn5nP82GXpT4B8kpA3c29dJpHruSBElv
8vefmXrENapjq2GVMrH1FKZyu81G86my8+FGFVACPjP0SrKB+1CQO5oj+bOh57RUQeR+uv+8c/U0
uTVfGkiv/87U8/OWy5BsEF33rRr3xZeLrXBK+B8DpvMYrtkoDtw5xj/bfHk/QVtbXPL/7PMJtLOF
Z8IrKSxTX4XeYNWQtRz1TqnrG7Kj8LjKL3ik5lnvtJghXGR8xcj+SPT/4fWxbcnQnU4367vNptK9
rAXl5mL6ZWq94UGx/ovxVyXfAdVSUf/E+8N6u2rTgNJMNeIOe48wtRCBOXGuNIbrRtW7FR1gBs9H
0vvEAHTCMdi2DtHtYcitjWU3P6vO4jU0tatPjEBJssVtN+Q+vWwdkJaYzMBx7NZ1WFx94gcG4lYG
ifYMhcZ7eF8r+O0I6h7V8AAmBVSzcoPfejJLAYQXU3BM+Ut2iQw1O4OAMPd1INzZHYylXrlSNQMq
WEMeYCTr4Cp0UVwMrdXcQJhtwqIEqjjyDXGtmKX92keweHPs2lazTziawUnn+Lee/MJSUY+SrN2m
ykDNg3SDa4VyzdLzD8YaiOMOqr/5xD+MNB9eaTAYbKMYwya2/TP/I9wzmYmdKkOS7u2EU+bUYbg4
iuGgmF/KtNn/V66iFfDzFYn1MPUcem/OqsMRA4tJXIg/HRLu1IV1Zgx6XKit5ppQGTpVv4oBfbsy
4swYSPd53XbHpFDv5S0UitmAVCj88gKa8fVsPoIE7+7xvVtEC8xH7Hkgfi3u0MWB7JwhRhCpg1+t
GeiLrmRdShsa8Gn/04oMzTbGUDfE0tSD6ppRRVShiydpsRC29kCycNZ68yT7ROVnS3xj8iVrwlMw
X/NzEtrmKuVzdw2LTbgI5+nxM6fSUDuVj+1osuEcW27ol/WqikDaffArlZLvtThlNUSH8/ovjcuq
t3UXDGCwsGAwrl7rGraX/NSHMVrPlY0/HMxcHbzVMFh3FxeT9WhGoYrs6YOTKduMRIMLO//vbmat
SYTqohzZf7Y0vXS8U0w12P5nW7Oyvjs5fxf86GQVlqK4+qu7mWQ9FsE8jPPe3WyccZeE9EhAuRXZ
aHwvHT6DgMA+sTo1c4BYFjt7lUiKvTICo1vSVj4MOesycsyuHsW302SA6tTdt3WnWLeTCZpacbt1
fK3cSC2jm4sSHRHcXJR5x5an4aNRyINrpmqAlYQnyqkd4l6qK3zW/zFGVa9L7xq92ShmGFXLzMhv
ZoN0bCyAe/AxCJ4Hu8+c0lQJu3OlRREdtTe3FC6yOMdh3q34JwhlxJLnKlUTYIy8Wab0wWijYs5S
LMA3TSQhLzRCkO5v8zRNxEOlMrmtMOL8ALDzXPO0Wg9CiE0gfG7Gevbr4qjqtnrXMobi8/RxYwOY
K+tO9vqDq0pL3EVRNZYpY7quBuPGq7LHD+7qxNZZORnfMZYtEcLBUCzatFnNVZnZZk1KEquRYjfr
kYnNbWH1XyarlfBVsPZUUzsyPlWt/JYLwKU5895v1Xw6ph21pW3kDfvX+sxsukZZtAtlsHVy1Xiu
NnKMjwJPf/rDgRUCc2BoYHFebFinKuoj+zLGjwzyq9AU/fYTT9ZoGGYWuAs7z9eJCqWjudTLyHPp
nRds5Dy0EXW2nOa8GzlsIUw1HWQK4GVCZtgEGhV79g1mTc0T/KNd26UN1CXSCuIc6AGcw2LKxynM
wwearh2QbgHfjRX8J94XuZBXaWiNR39aKFcmp0OmUfxDzST9oefA5urhnWX3HdXeuDMg2fdUCB2l
MU9DVzAPN9WAorTSea4U0q/KiLVffl4IiD0iBGDH6qsGbAmotpr01jfPF9KtZ8idTNdx+rXUsmw3
e8OZo5sbbdqMnw3iKqX7VxUA6JZBpTs7+DI/CgqE3TRHn1m9s2EwMKQXxPtQHmPzZDCCqK2qso60
VZSS8Kx0dqMnKxkOqK1Pb+sYNeudoTza9kkFyeMadV4Bt9QK426MDPhb6i35UJuLahpdhSYjD+5/
spiFHTwovUdcjjhoR0DDS26jhNHwPnHE0YRuezXbzYMHc3ywIce8es596EOD6rMsO83Gc8/w200C
52jlDVXzODnQmm876yG1ThxeotueOP5Pa2jT3Zsb3TrDDbdcj9msARNxSA7cIj/pSxVNlA4Lgiyw
mWeDGpZBu8vrEfI7zNt7iIuMT3EfZx52nHJUGd+MzHwDzzNw3fnqlo5EPguGq988bI1/ZGUrXNCX
Wcs7pZZugNzCfVA9SL6MotVMY3Ki62LwoKtyCMu7WtfgfvVml65z+GP4dwL2CP3Uj7Z3kFLydYvW
/6lkagisurMzHCpJikB66YlbmQpjO5Mp7qEAL9OS8SvR9C9J5YPmaqLB5CjddS7cKnX2yc1I9W+0
NEIxhIDqzoa5U1SOyxA5+vcnrnk9ljdIj7iccRatKHHX/N5+G+hWCadotCiAL+damZmSNF2kmsdE
dASzsmMccKdaV3nLo1Ptu63SCz7ahWBBKlZXjmy1e3xUwCfhamilh1FpuHU3jetAd0yozTHoOMCx
bwkW97cWkavJiC/l6s5UH0YbGATCPogSGqiK2ays4CoGWCAeC6//6lmFvNYm7Wrw+6euug6/ABFU
MCIO78z6PmzKPVHRJX7ebaiaR7uqFNc2NdZVdsOvkJMagw7e2q+yGPC91Q5by3aAVKjWvpP9fOmr
GVeOzDyD11P3BBi0LXd9nvueCdj/zdMfddhepPOChV+Mg0uR0AVW/ms2+FP+4VIQCuaV7typHBf1
5FDaOLoVMuCClz/9/l7RwAbwgd0nlVnvJ+M/9Gi/+xqL2ACl+c0Yiw8hgLwB6qvXkr3MAyjyqpwN
MhJdwNK0DHWld1iitwJXiEz/SoCW+0cUburR05do1/z9mmau5s4dg4tf6Vg3epIdAOf/+l29S0p+
28RrJTRlXKxcD6/VphLkh6HXtFMCUgE/ts4cf6sNfnhO5fql6NpmE/QRo4VTiGDQB+XLAFOsGMid
lEQYoYByWe8o4M6pAp0qKi3cGy22VM4A3Xpu7bWD8HZ2yCd6ThjEzvUwYVjnkMGogZgpsodi4JVy
/L6aJBH+U3T/0Ia9qixLh35lbytEpCT+OZJ4ZGH1YGjnql/jQZX2RNyx+ql+MUh/rqlRV/s5kNCb
gAH48dvYQm46EV0pAk65hI6V4M7PX0Zber7EE2RvACeog/1iRpfd1zmkkNnZUUw7ygQ3cjKC9CCg
BIcjwaSU3xYtkJgGqULz2m+JtiCWuBqz33KnA2ofggPOLQuKIlGWuZneFWNUrXNleOYB2a3m2Tun
aY8+R/iNNX3UjF5HFEWAXMyLcPMvgpiSO0q0HdUsg0M7ZR4i/v1w1YkYkHlm+71h2rqLjC0Z72zf
J9/e+om0MKRF7WAe1D9i2968VhWntkCl2xYkx7dMhMrgBs/W5vUtG1bMEbzlIxIrfRSpDDGVzG5T
VquepRyOxwQPOs9YmJJV7edfPCnBbhzJGExTavPCGdMGqARLUP25a0mcpKJAIp0FO3jrFBYFEF4Y
KS1PUSoYHq63c6ZChtq+iqa561fkV+rn+N7UMPNwanDLFbKiGW/GyLyyzQgob0xb+fOkRcckJXpD
t58HzlQd+Ntb6qL25Xo3mM05iJwS61FHFi16+p0dwZKkEytRSVQKG4mLFUmVZauLhpOXra1FK59L
aIqL0PQVKirB9vW/MzTuQryyNZLsuJwTGlreMnjYk1Xsgu92UIGG5m+iKUApLY2Hbcdm4fgCdbbf
q9MvSCpISLfEl0B+T7kN8utZOVZ7jT3F3/GNOI/SHbB3HBFr2M4rgaWkwBhkdYdScLF34Hpw7mAA
S8q+d6mG5T4o1zPSqaGFS9C4er5kOyoEAd5L5c2F71SGsbW3NPboZ8hTAgTHbMYAhq00buodE8Hi
Wldt7YpGD4Bjazwo0crkzbu2e2Htx8K/n0ugiQPWyOs6iycCrNZuUPYl28FkOQB4G/GLyhIrFpyf
wSIZ8sMMi5qCIcEQ7+YvIi58p7krOvhZd6Rnf1cpqkd0KL5hJAl1nvHyW0FujR6y+AJBh+dWWX2b
/8gPqmj9FiPpMlU5qUqlX42cxZZlIvmo9LGybeASLjPP51X3QNj4jiyhlij6USnVn3Ub7FORi5vY
Pna6HtLmqcfvVHWvAhFP0HaNtapOgFEsHe2Rlxb5mOXQQS7o4ac1ELC4PjVBqK0z3JQFAMaCXtWU
SGkidsrHaqsZNfO6HV4CVT2XxcViY7PYvbjEVDJd6tZyInnbinvxcsxNiyOEWa0v7VY/eJ6knkNO
NZkrT8GJmf6IGEeb0jVNV+5VIHyIK53ep1hibArDyK296pBYMuH1CTZsNpboiBwTa6lqXT4aXm6s
JTPTjnkdtQsIsbF7ybh4EwSi8utqpVbRF3Ogoh9pVe92htcw5Z2Ubhok9h4h9PFD/CUuOnOr8iK4
lixYVCZOu+jBTN8RQNW9pDqzVnYOnDzfNZZsbuKavZ1LLiZNXjKNb5Qamc0tY/vQhXqzUwABh50i
bz9kZZJpolXJ/OQk8+9iFJYQDa9jtrJQmHlAgY8P4+spQBONTXuXaZm5ySv/dg7ShIx0XJkEgE+F
qMmey9Ft0sjon7Jz7/vaTpK0L0SEvKcKZQQIM9QboSzbNorvWg1ao6W3+0uh16Y38V0Mm7nTG4xV
utIAaWyiGRfGfRu8demtZQG7q53IWXP+ptOqnWVJ11GXOzd6x6wMXH9xqA4OF8Nlw+4BRUSt2s65
HJjWHOlodXR2fZ/bDaXiFLi5PSTfpca5hVianqewTmO0ONe2NRyz4njJ7DRWf7Kg+LBT7Ojr3NfP
o1V16zA+N73m72wASSvR8jeNJoHKwuu+fZ7nyTzqnPyIgNObR7B99a00FOPaVKSvQHURxCCtPUwZ
HzItG591k+Ml5yMLuhKCXoTaJVe6F8guhgCQs0q/M2Ss3TAV0nkO/0icixcT3c73rzlQyOyfkAFq
WEZgLIOLxJQDKiSreWh1TvTNRLRVqrB5aOwYbnLfqWisJIN0PnKDnZe0K18DQqyBS3s2oNNAWCeF
2t+i6F54dBinzAZ8rFp67yZaZG4jA7ZXGCrHOg7jzRweCtWNrTXmwalHsnZWbxyLOsQMUNMjW27p
MYrG0xwoKoDILNvAASs9xqyflvyXaFJQbAD0akeWAAwIAf/kjOYHRcnbbMla0bAKTP+7wMVCHu+y
lSMKYxv5eb2otC7bzBGkRE/tm74VZycabtrREWxyg26C1NWcYkvy98H6Ek1SIWY9CE194mkI7SCs
H8K+XkP+gU4c8MbjYJauxh5tPg3C5Pg+tDRGjfE1Xhux/6TGzCQFnBpXQyUHzKTotavwpQlPQrsF
FGas+A6wVnOWCWvG5GJc1BuO0mIjVRYkG0YF9+TMAJbrtdhCqo7dMWZPXa0G5Q5wce3GWeXd9Hn9
WENmWsi+VTzIas9/GOvCL0bL1HVb2A9zCiqlZtdb4iGLFBa++96HHfuWhqoimLmZIvkHtsZUTBcT
UkubP3+IRoEXe8DMsgsleI46cTaQcsNpTlfP2bXDaQcHFDJp0dgmE8lJAdZ8xtl5Wpa4Bt2NbTzC
ViX1x6NKqAtPrsZTiBXAHgU75BaHqYCv9zrmgPzGuiOCzvpJyqHZE4+DpwiGtXyudo3UvhLw5oCV
VDNWEgXmQThjDIMpo33WWPbX32mrgfv3UqMuF+ewIy6xq9yJvsPR8w5MfMO7sWiht47PAnnQVqvQ
6fwN98DV6PXK13oaOhvBzgp4ep4sVztF4aWOfH1V1NZwnWR0dS7pLLnQmG4JLIXEfP2r1/LgLo57
falZHetm7EymGkdE2WOsfuqwj6N2spWgXqcMpywqgy4guffrNvFumsAw+LBIv7JCi3Ym6+vAhj/E
uXhvwQmvJYo9fqdv7aHYFh6dXVUaju/zXZEdDG6Wk8Njxa50md9Zh7IpnTiDnS+BL2FXO74eGJxo
oB1nhvFMFVNZV5FpLS6decgOjKczhXCCfHEDtuoeVky85RBsr/q2cLgL+8dLJIycNZ8Cn4rdyL/Z
KrVfxlSsKtnqcBl5iZiae5cTY5QIFlBUO2zAZBgbXuTtM80qXMtP4WBzzpgqFqQS7ObK+za38D8L
kMFZuwkrqd72EEamvBCDmr+L+WpyGg1mfoBMUN1p8mDnBdbXQQsYwLKSh8yTz5Le8g7EAAjGkiJT
GW/0kYHz3yGzGka7m3cZFd6Y1oklZHWf0Z+S/JZPd8c3/hQ7c0Y9ODTxyIvsTVvpcXMjWbwdIwXU
L+htrah/jo1eHmA5En/LzO8CE5XFEfberayW95dkGrrg0o+8jIKE2dzQdPumBOqAix36nP0YM1Jy
PdlASiRmPoXW0sSAYR9pW/LqlEKm9Joh2xR5hvQ6DFrsqjxX14pp000c7R8zRIC2H1zUTD0QcWfY
BnvrKEseCTprZNsqiZpTm8f3UnpraE1wR+8yPF2ybm1+Sy2ardjPcQN5YDrnwGBdetpBmWCOA8HU
g2S9yDnQFfB2ePtv+Tc5v6ODqO3jlr/kgSNszMRHfkzCna0iUZaqTw9SMte/c3GB5eSrfiyeajCy
aURAnNYMc1ULhJxy3QfqVQXPlhdJZFdzXE5jsWftGAjT9vRFi0Fg8oQE0lUPMiwrv7l5DdB1kbz1
4Q/OdIPAtJj0EZSQM109zGm6KNRcJVc4HL4l6nx6PxBancqVW2abVNkIV1mcFmvwq9vKchav8Tqd
v5Yq2bA3m86VwfPu0E/diIvgTtHNBz/Imk08MAxkqqiaQpbUvfmQQPXqcw4sU/yudzTQgpXFuFcc
fLnk8CC7WWse+YvieU7j9aORLse2fVH69v59Km8I9Z9MmP00kh4uFGCFv6XzADaqXzR9Nwf0VCf7
HneevR0dEgK9UkA/+B9JvUbJaIFXTUEzvLrjlfiKq9vt8vDACTC4yUZQKWT3uPRC4VUc+YiLSKXt
ClTe8Oj5o7Hjk6dNtYb0NtWIExGN25FqPbZt84VKNCNRE7VhCvcZfNAPktTRHhJKRq/Ztm9yakxT
0s83qvoHv7hjES/jsrDugkhjOauFUxlw/rVEfjDajhUiFTOf49I5DNEX9HYAg4AEZUrVJqabfsRd
7aj8iG/mhHwgwedPOv3Ct6LxNpPCuzkUOEC+2DRfX2OBolkTMS1c/ly0QnSrlhI1QFlafxYRBAS+
DVR4wClCi4vjNjAv2tkuP69JiEX8a5Xv5Zjmq+spOAjZlKdOn+tbqWFmoBlZrk+64SoO7JgtqdSE
1w6E3AWqc8Neow0B1mKjTrI5hpEtxJwLvxE23nGjSp5YS1nplkRdNiyDU+po4f5D4FAIFJmqb6qz
IqPD2PyWXDPwXow4Z3RAmKy2igFFVUqjXRvVN5wRtetKmmCytpS6vYb8ITtVsx0jMpFzMBHQDQzI
TAm2gvddmQvA+zi9WvFzxlcofukqetVCVXOCa91vug02Xf3KspAdzqEOiPzVDLSomepJRiZYYFok
GftDA1/k8FgT6sy6fFZj7zgDLqYoI8Sk9B7czfJ9nLGs1QN4tFXrGPdzqjHd97xfsBKp7pvZU0n1
/8ZgKIIW7ML0C+Yc+nppU6NaNJVydiTXavZVFGMllMw0+GD634Uea5PphSrXsiWDti5L5imty8IC
GMy7Ki/CZ6ntloZTPiqgrkuGpN4SkfBgCKWK7CxAxrjFyOPKqd0AVMwDry75yK45G2rxrff0bdyj
dadMjEOkmWs71HC1kwFRDinj2bDYguJgaDjXhR3cm2qnLVg4RX32zeqXjntCJSiAUQKzP+Gss8gG
9dyzohCrFJW75oBsLRY2774FBTHyC8GD3w0noHEPAc1Ed0K3fpKulDpgPIOGlG+crJDj0iVg2Toh
rkqUPnYq0X+/yB8NtBEJOo8BhaNkTrnJAhajJ+BrkY/f1PA6CMiSF8lX3otPIIB79Edil4VZfasD
PdyoivfF8aIfcR/rm1iSXxOYfLsvO57+Kus6UhVzolahkKmRcmsMCKe/w5hxYqEY8bLqAfKKdGsp
JQzwTrOgUiZfLtnMrNexhVN1ow8Fubp/QppqQjCKVhsXywksApZ1MmP71ZzWzAfVzQU/PjmLvv0l
tZlI9jH2R1ft+ZJUJpDP0bRXSowNn+tFs7Uq+i7UuZ4bu38msINsjGQQFzxnh4FR7FRipJYxD4X8
oVVXzrJETRZ9+dMMvafXZGcf83NKrl7Dnb1O1WmlOmJvOeX2d8RTH+MjmbmYokc27chY13PUsxU6
fkMNZHKKe4559eTF9o2lwLKRR27sJDAPA3aIggWuO/uyI5UxxUC5QIdLJ2LmoAoPoih++BZHuDEM
14JO80mxDuTynudkKDIKA7dRc/h/jJ3XdtvKtm1/5bT1fLEvcrjtrP3ATEoUFWxZ9guabMvIOePr
b6+SLcqyV3hhYw5gAaiac4w+hDo0MIdmn7hk7yAHjdVJ20uVKMIXtLWo635ViiZl8wQ5ajjNNdxE
LfiCNqV/YJpCAJqTHwF+bAd/uHeYbcPYxoau+szpCoNNW2NOXwxlV31KyLpYdIqTnNqJMkOF0Hcj
1aUemPLWouL9s8J0nAsI6LFZoT9GZqqaqHbJD74UtF+A1PduhXu/3zukW3xSDYLhMuWbAqTn0M3I
fwmyD/YWuYRExkUrtc2mi9gdfZwadQ5zVusXVt+9f+G2SElqpKdIARQX2UPfE9DDtCxtGQi0N6p3
WLv3o6ZwtvhJqJo0BG5GIUvN3Kw+sASrP8Z2ySJ17JWdTxzhSnJfpIg1o9ZFB3/sdkoym4C326P7
Xc3K1E5bdtfK7HsrXRmqreZQeSHCJ8QgDhnGDqt9E1JOHPv8ShBi7LE1NtRjaHygcs0b88YeAg4z
6NTmmqX1Cy4mHFxlrStU2CuYMUZxpTXhrcTGdF1xmof09kyOiaF0wNc9S1/hyZ5IAbf3TT9/Ilbu
c6eXSEHG7zAZ9Nxai26VNLxhYTSffxLChkw7Nk5gFcumGSAaN1Wwrnyjhi8aOlvCSpcIGdNLcqXy
fc6c4Ic8Npx8/r4mIFZyjvdnnWyR9wu99r/50fxtSkzzxlJp53jxeJMAm6XKhhJeVKpMmzYwEh//
mVTzWklrzcFDaAVU3UkEqHBTTG61bnT98VlUGynX2Oj37VjEBymuNXM8uSR1Xnl6+ZkRkWFjAG9f
Hk0FdYurasnxN1pbBBHtpZGWezhxq6F1laUE3WRFfR977a0tZLduRVMON8kb6S2V+fupsFnqz5WG
dnrSN72g3zglfqzWed9UqrZI/KJd22rR7OpIvzDUeCtpOEKT6xXZ8JCqn4qQpFPw881uqkiNrCZF
283kQ5Fz3vi76heZLn02whq8ZvwgkEsj2Yz4dba/kexqChnZjtNsIsJdPmm1u7ZHTC9CxEtbEk0a
wWnIo3Z59CDpOiRyAQ6h7jrb6QWBDdnyB2WnRGu79ErynARpp0IYBZHNh9Gh3yocI1kZau+kxnfE
Bx74IDbDSqOnS6psSfBbZfJJ0Fcx5I3FU26Z3Qa97wDWZ5GR5LB6Ef3GVXYCxN6u24lMPZ3+3cRU
kF4Ssn89WFog7NV+JsfILxU8s92tQGOfhcCmM3xFM1YflEydboQguG84bhEfvJGiYMvuRDNkqK9S
8p/d6UIN9e5m0gvqUvXBJ6duUyd7m9brzszdPbX0eWXjyw/ovREXl017qyk3P+uGTf2+aUjT+iEd
1tvuzo5x/5fNLkgAPmRDtg96NbkueyW5hs9nHCzVuwvKXr0gI/CYhJA4LA6rhWErJ3pfdnnM6rYA
xQ2nS3Vg0KBBJsaCRbRjOvlDLqRFGgdvITzGl3DN9LpaCfGxC3/jCmhLIthb6G2ieyKU9cuMfIPa
8tXrn8XIjVkyuyjAmtojzjVrIlCsbjEMZN1qUKmPWyUuawhvM+ttTqxTOe7ttLqR6uTRrB66Ly/6
ZAuQFFnN2bRUu/RugtZtC/CQyQp9TZieuwLgtnbJk0BKQht7xpqPVkDqlt05yxeCAyW1yzUMlBg2
/0rql03QTK7C39PsbN97l5hjd/ToLUg+0YCex6nT8sBcX1u/SJrreJ+YfrlKS6ifVWi+DzyS+coO
IX5iXMQOUy+wRbNCR7SKsbMyk1vRhEy3LYmG29ASCw0vqY/TJuOwftO24tgehfNWHavj7On1CnHr
WflMwGmwDNvPcQlZyQnzjRRAzxpsr0JrhqvB+yxZR/E8vbMLBgr6W8BdKAvNRH9KJ6axyUx7MlTs
eyv+1sXGE8Grl1IUPabkorlBHvBjKOK5SLyXczwiL9GcGydw9lOAiOO7VJrKWnZojfbeKbX+MFrW
KWJJisc4M05eNq+hTH1NBAjdzC1lXynQCcYheSR3vlhX1q2mcRxtBv+9O7u3o18Dew9U/bJ0x71u
DybLYuLLtLr4Mncxy4YXntJP0urGE2mK3fjYa/ZK60sAA9/ZSkisPW3auRYpyKnDNnYKdVz1nVEt
u2guF04Hd94wImv1k+C67k+u6t+wBTe2719bkMi2fdLuelRur2TXI/HmwHyuQfrRsiKpYgMWZ0kE
vU4fbNhrs3H1or5Wkg9E4FLpdcuNEGHPyRitOxyzksjUGzfUeB80ZPpgmTpIi2sXmO/KS20+1brO
3TZ8GEF5re0e1E+LZpLZzu+E2kqBREmdhq9neBNi7ULNb72beQ6G9zS5Npbtlke7ta4sWohTYvVL
12QRC8ztVkhm18Alia74S/m234a3WhQc/0LBTepcuu8ike7orultDNuzkhsBxLbtKVSHeXWgoTYT
Hj5vM1swHEFrI8sMWOxDkYozbBYFmepS3k0BiCRswu7AehMvN2AtBwR06ovwgV4fitXoU5F4CjIb
5/Ra8d1VCZNMMz1K1bemUwjqsuDdT8rvySc6IWUFaKt9uzJAm68Ap9eYxdILZVp2rVHiDEdDKLRN
zF2JOOmaoX9mSilTvekQ4m9rVe1WRtWVq9AZtK0UhtshgDXHGegvIjH0SWvcUChxV6z2kks/nB4a
tz0WBMNeVD/k4mlrH4KIKD3BoTJHKCVVSg6QYFF1EbBvTSOMKfOwTr9AqcK8+dSBXfxVQZ5MnFnc
jrPm6C3UMn98LSSvFO8CF9yaut4i0O5jvrmQlJc2lYjB3pgm4pxwuBnb5v6f1OVN4uX7Di0uYu5b
L8rGd36qrLUwiVeIn2IQhuHmd5JzpdWUVR7zBZ2pPM4dhX98XJnuBCv6d9GKpfl0khr0LHisWFw/
y9DtaJV2lrtpx/5u1JgkBZ6prpEyVwucx6QBCTm6lsTeujSRNElN+gQanr9NNdfaEClriinzdRJ0
x7NAXdfvLGQfgNs5rRV+fvTDJqQ59EqsriPVyHsEUkKwrjqJxykFYHyQzpe6P14k/CdLyx02Urxu
5MMjZKh2YZkUYSRvq3eLPVXvVWK4a8Pwyo2pVDohPvmuSUnMpJT0rGn35nIdfPThPnTA0ddS2e67
rbckGyMNO5uz3EWQ43KYvJHVVehvz0L3flTzdRz7pxZKl9rwN1gQiWaxaJgqyti1tSl6TCcThpx9
vU7Q2F/Z2mWIyWcfufXjqCVkmOL5XydmUl8A+ycmRKSD/VDBm+r4lfQRs2epZsS9t00D1sgGWes3
trIrEUntpDA+xo8c037pixqMSJEvJeZLCuQdW0V1RMA9ishbDA1bifwC5hHz7LJfvajlHVeP9lCT
mXzD/2rrU25gwBUIMB0cEGK1fGe07UVnuFtJAuvHkP2EbIxVkadEKP4kosfQW23t6r3U0aswWDjz
xlR5m6PaTO+9zHovSWFT3G5REhAVQNFIEsN+SOv7z+1kP0z0HRaRiXwHgt2tFNlbE3URL7I/hy8Y
sa6ovgFoGRXRqRV6+xQ48qJiNeIU2ftmXI9pfNQRfLoavbkAtNgP8T2AmQUzLSG/T+JRkMKAAsb0
up6RY8hVjhkRJ6w0ELcYaf6QJOWyzOOvuZUd8IE5F0Kan3tMAkdOVw21zzVr4n3BdPF+qo5NPfWf
pFxfTVRklvu/UOzP3h3svhuj0xtSoAvyhPgBZlAkZDaj3tc8xFuT47i7omM4Me2qF8ZUFo9EiOCr
I7HU4ui1VyKPZPFvsRubF+qXnPXpSu0Ua/9G5p/HaLkSfd4EoVVfhhWghB9yfxqc7zSYwtvBdh46
ZP9RZmvXmtJp11TntEVP8MraoAdMU4+ANJpx26Gy6vU4EHwx9taDGhFNTq+W2IL1FObINQfro7QC
pPrN6F1Fba5/4DyBUyG2obUYQKmtuaOm4urrwEFNJe0BZlvBysMGVPC/vrEJoDsjdCo27tv+ExEy
MFJUEd81El1id9l2GMMV5s1L6RwwCVsGo8Ed5XXUz/barUVMCdbKRVJHH5xyqf1kIsjJQcs5zayl
kSCw23UEI4u/oLpDGXU9+RPRSsS7LbL0drJdcgTyj60Disv2CEmyMBcAkMnXNtEgf2swcOovTQzJ
pp+WTMMP0mdgayGV1Fm56ceEKWTp0dkOk9VYEGLYksxs2lCSn00HJizwPPGYYGXjGtqlwzlVKJtr
1nqDtyz9+Sj9B6qZhux5AoGnctybrB3pPvNemhCI26Go3HFM7REcLoml+CxzPFCgL1IFEF6H/2Bh
6vmHhOMiNW3/dLYmUDVoCIBIwyrf2VCfDgl+sReXglYoB3JUTmejwlRZ9NUAwqC8+pyFfbVNYDUu
6gyipcnmNn52LpShHSIgjp0rjwmUO2MzSdBTrSYXb+UUsgtOnnkUfobC8Syg18DRIks5NlX2JFlz
GF5H9WNN0sOYkVdS17dng4OSarsay+NSmhw4tq0jg6y6wHPNXYoYZqKA+2J2sPJ52duxdRW2PSJG
6mi4uFjA5cjyGHYL6JPkUbcEP724H7DGEDoW374G1mm18l0PnKZTuZijxlk1Eb3Psx+idCrMNyCb
kjyK9pGZdmuQxE/zBEg7MIRUWcTOT9Spqske9krZWvusDq/Qt9kbBNykidRq/S719HSTKppOXibj
RXbTegSE0k2hVuMq6QWrD5nKJk0rAMse0fFmWR1QQxVLpaI4N4b3wmKhaTO9eP/W6FIYd6FT0fYt
l6nfkLfrjtVyNHVq8gbBtZwJTuaMdsxzk4Nt6P2Wevd4YA87UnqmuIIjo+mD4tBPrbYLScSyqF06
ttZsfZ8C+KJpB/VQWwCXQz/Yy68jbRoVN1dJfDfUanmgd2OuMod0rGf19yzk61Hf3lLsJjiSXL6D
QtTGQu19FTX9PMxLg5oeMoTZx2JndTedX05bi0mA8HRgVS+WqgdRURo77CmMlrbmURL3gDEFuW5t
XKU6EeWEjve11cMGXbpMQzA6+Hirted97Zu+2kz4qm3N3g1xRGGyiZdzAvSwybLbjvMwxFMhKi2E
7lZx8kegHzppnCH5pUBqVjNU2XXgTx/nHr67tIioItQD4wwu3Dowt45V7IBTZGvhF9GoQNBeyW/g
BllYziERvhhH9FD/lM+eeqBPxEU1gCiq6A6HBWDGgDkMoYAaeUCA1ArLXf3wlcRmTSuMNGN5USUQ
/cpy3M5uOh2GJHqwc6C29nQFBuFimKhrd8F4AOe4kdk5DhqTgLtIRB9PwnsyO4+GG/ToOZAMw5Ta
GhYpzKVp7RNN/xYovcdpFjsKbFBtaaYxf7PrxjT5K8I30DMxzUyw0764U0wLqlyrDfeGrhnbioOc
B1R7H1N3P/iQONHZuyugYQosbw3O56YUWtpwsj8/m1fSvFqGE0OiDexxKWwsLHE/uKM2LoWVhRMg
KZZqNx0EOufgFrG5qdrqFuk0wVDfs38sViTA6LZ/Y27R7pqxuCf4oFgOhfJgN6PO2tdHb5w+SuWw
w+zjWes8ARvYmrF3w8KBydP0aCWwPKT9pTC7k+J5wWFWN3kXXEknDEVMsg6YC5/dMHSZzUOek5fC
/4bsdCONMR2naNpb2kqBNghuzKo3tZHeyb0K0kiDkTUUmWLhhcA+SsuMHJZS9SwvwGXQ1vdPgWCj
//DQUBFXcYtU2UZ3p/tU8/oNk44Pg2PCdhWmmskKffZAVHd+p26HJiNQzEdrN6mXHLYRJotvWxeA
jyoxUlRfjS/MKQhXagxKXTpwEvaAUDOag1IFvIWFlbHETQDcmlPM4Fcna2a5UhX+Q24oR0mlNDgm
2X12m+JP2GjBTKxdGir8Pow6Xj6gLq9F8AUCZ5Si2aa3KarFurJrKzG6Y/OQBHxlcpTKQxsG5g6m
0lK1af4IT08LMQMcsIna0sj2HvMpCnMjqd7EMVUhyvpDRF/4bPOxrZwWIyd0uQMGBocERR/oZCoU
q6PABKUjDnJ6ctdp3dqgfd0kV51mdctmGhGCRcFtjxuOKHgMQXq1IVUN1fEbT9CrUOfrIp2CIv+f
vMuuiyhvmz//sN8kLXuqYbk4bwyKchq2F5fHvzzeRnnAk7X/E3gDEQ7BWO+cujb3g0G0sRWF+rsZ
R8lXj1LdVpA7z08bovhptkx/FVswcXObltMUWuYi7hnlumuZB7QpOoUWemuT/Sjf4e+/sWX98pVN
Q3MtHd4k6xXd0n/+ymnYT7YFnHSHcM67bMO2/NiQFfiYMJWj41x0X8JUNc2roHc7aA0UgPxp2ZDv
kR1jK04J4yNrjjlabtagInvtij7QjEwfIe19H6LH6pNCI75uzn2SRDO7+aoGquG9Vzuzne90AFb1
uhpBjUUo8Mmqia1HjJFDe9dontVsiMjRUFnktm2Yn2ZTQY3huyPMswB9EvGzAeCwBLbzu8wxyo9D
OjVfSTHLv7kc++8MLyBktq0EI83W1fKjSGsZ0e6OjrIizk8l81dT/Bvo3B268Diqm60bFPVu4on1
ySxKzd7WoUatodHcgmY5ISyZXWlX4m/8y00n03l5wUxLh+2XVzraBz8orLvYibtT6tKvIiDN5Fv5
Qzyky6ofCG8tmrac7yzTIZSDumdlryK9wIAFs6nAbVybsICeN7md5usgi7tVDD9hnxRB/tmmkkoA
c1m7B2ogeBrEXxElY/OV5bdeLfRMCb78zZ/SlsQT2DY+WCbdGob+xJo4RI5NEt545B9/cGISbxdx
TLNzOUBYbDCmM0ze/HWekxGKbPIG6LNLXd/+9C86jdd8dT1RoPzlrwwtgI2J7Rv7f/93xhWJihTI
M8OgSvPmT3U7OD0g6vSMucX5r6WjMd5qTkF4b8uYWaPDibfEe/XXjotdg+Bxholne/e2qRCG/bf/
u6piS3Ass96c95t/9ecTeUDJJ3YSElDkCFALsz1lIBnu3aSstpFmJrduFxPhFKS5fWSq1XGiQ4cQ
p0oBRUsOj8pr2yvTYnb/eogkk2N0C0MDd8V55/VAYY/bY5eJP/yrwZIGaDg6zcwOgwNpxG6A2jzv
y44CaZqZYdtukXIzL5a7tRxBk+rqQPswleEuEsPIcPKMyhweQQFXYGS3WRDfF1M7HnW8R8CvFT0j
YvtlQHnoY1e8yf2r40Gm6+9ay+TU45RYTUd1Zmb5aniBq4jEBLAiCyTUI5gdeVjVZKSL8fZ8R4/Y
eFr+q1FXTEV1LDyCO20rjN+3dpKTw/1yOCltY4kQYro0WS7dy8PK8zjUiSq9ZSqPOt0/WV3QfnXH
NuWMXOfx8tXRpvO993ggqm/PY7PCfuwsYzUYPshjjxyggOEJUiSBdInXtp7WFiUrBfUIpql5/Wa0
Or2RHOBdmoAsxJBF9Ur6dZiRLK/G6Vadit1vjlnnsZtOGQLURD3qZXVHlYpg3ppPQ4t7jdqBxMDW
yFfPh7OuCO6L4i5hukWORZJfCrgr7cfbMkxA+tE9Icd8FZtTCAJm9NdD6ILL0kPlZFJikOMdBYdx
aNOsRUyWNJe+6cQbnYyvpRa19bIl3Pvg5iymhyR73g1aICVALK9wo0ffiJf+rBJXtdP0MsSfgfD0
vG+oQDiWrdKZ70mAxSYGWDGJ1BuljJjxD721TxPgqVZBvUfuNUHKUiowa3cxxNqGKYrykYwEy6j2
haisD5VypZM3wgp/jJDCqtGH2YNn8OtO5asl0J2ofNDrIbsMQqW4iAwKXZOf3745JOcu856yjpg2
g64m4VisoGbXOKlCb5KP/qUHxveeorrc/6jCGhvXiq/O+yC2C2ObpjTsnCJ296oFEr4EXbHVmVqv
5V6JCE7bFIr6kFpzdqtY7q1ZpfOxoDm5krtpFZU9c5y42TqYR1h81p9BzQUXI44PPHPssuShK5cc
qL+ydNAOycTXTGKaSoOWueREE1bkkGrs5EyK5c6MNUhZZqZ1Uoeq+DyGHJfdG1YN+SPCM8ofAhEv
zhfn3TtOw3slBgTr+MllaM6s+egyFWJfh/JMbuccf8SBuJO7PNLmFpm4OX/IvKJeRrAt5f5PMFZz
iTWRPaRNABc47Sct1QaMNnRFhilVj6ZdZ3vTz647cUve5SBMfr6WM5aOht6mG7eETC0f7RBdUBoX
z5ZPdCFcw4Xq+pV89vnF5zdksgixZspDhhlvrTqKs7L7iZxKm7o16uTkYLal2ApCq986zYVZTs2F
FXX0/pnGyHNfM9bE0xOc7o4NjQH3HjjTcMgB24WuYy4BHM04KNK78+EJ4IHKfkrHbWa9DWf/x4Gq
GS5ATWbXZGMFu5fjlecNtBJt9MVha+9trao3JFI9VUqos/5rWCfATl/iCRZk/1eHsrRiZ+g6HysI
yMNNUPiYZtnmJ8LRSQ8dEvcoD3FZS+6zRUvp1vfouKcUuva+2SCL4oCHskdfaqCPT4n1rQr64b2L
/t3S2mDdJMyvUO5bF1GsQj3CHpm4rcbJC9+HY+Odsyfnszw2unpvXvpBd3c+PtrauIlKA95TWWNu
72ZwQgVcFrZZvQHah+Dnp2MnDToa4sUhzI2r2FYH8nmLdZoU3UUMj39pOm1LJZFwHXlEpTgyXLix
Xa+QMNUbeWh17PkzjcB6+XJ4dVM3WlkBxfu/n5ybv8zNHcs2TeYdlqk6jvlmOZHUeDbtRi0IrBCQ
bmAHTAE7DVv2XkxAf/94aHrMt8eMFE2ZE3B+lgbp9UHVs5g4b7VMFmGdgjt0o2LjAAt7rBsfUEs7
mdHi53c/v84adCiqcfJUs1vh5fzxekRpycqz1OhS75WTVlHCy3N8jagAvtHn+ofNIn7289pr//XP
PywTeIJle7ZJvrrpGvrbVZZbc56rSJ6jYpqyUCldJpttDiprQaix+dhELhO/oBjJTJjFRE/8mjcv
ohBTpCszyaplm+rNwVR14073q+4qJF5m2c9uuw3NVjn95dvA2AVHEuBYHFyyqxA+6xdq2rCTZ1n8
5HMuO787uWzKdR8PK029SXNwYucPIcfGOdqotqOCkCzEuhq8L0QcNNLKRUOVi5jJQt/+/bj6dQO6
quF6nu2aqmd4lljGvlqmlgpeMnUai10dl/o7G+bKCrvrdEuyG0mkI9COhc1RiijJIYtKORr+/jXR
mJv7qe2ZD/3l62aFyCvM7wD5fvq882uHnuCbKlZwb/72g4mqO5IrfP3yJhZ4u2OTHcoCFgAnLQhQ
zJ3Fd7Fp3W04ZwzE0JTvzTqKVt4I6a6eruhvKVhtxA/7+62qab+MSxedJtxDXXMM75dxCUdA8Qu/
hpCtlbx7PwSdeXSSSn+XxzDNWBbZDMzeFI7tAMvAgsMmspYmD5x0ByhIeydG6tu3CSI1Upbq5GcX
c9mYhJOJdxyTXu0J0GamZtWVt+kA8VzYeWkdfnl/ZXLHGz03+WyZbfkPn5S5cG7GCZWfYzdAoIx5
uPz3H8mJF5xXOJKQ8s8fm8Q2PN0qoPZTqpiaXRgOQYX9txm+jEF9U7Vu/dDaX87fps1xrbpsChuw
0Gr0ydYpMu8DEUwXGXjRSxef2vq8VaxI51DoZ1RmXzaNhdKLmD7H2PZDrRMPl211iqcffHt86slA
F1+7LANsXqm5CyLPBguCd1Ft6WMlTopQpsfMPM27WkWyJIfQ//0y/r/gqfheQGr++7/c/lKUE0GQ
Yfvm5n/foWItsv8Vr3l5zs+v+O8x+lIDLPrW/u2ztk/F1WP21Lx90k/vzKd//3arx/bxpxvrvI3a
6aZ7qqfbp6ZLW/kt+B3imf/2wf95ku/ybiqf/vzj8WsW5auoaevoS/vH94fEMd0gRsx5tbeJT/j+
sPgJf/7xYSp4afCb1zw9Nu2ffyiaav5HtQzNJT+e93IMzqXD0/NDmsZDjuciTHApc1EBy4u6Df/8
w7T+o2qGybmE1ZwJKpPiV1N08iH1P57n0ShXXUNVHVfT//jx83/6G89/6+u64JsDruqqyHVNjrSa
bvI5hijCvTrgaiSMw9ushiujeghZl1odCvFNPqKwYJL2D8ch400V8pdPe3N4rwJ4YuPAp/nHidyE
hX1fjMj3F/4NFVUE4taHIrkIjsa2eMdhynwo19FTsI325iaDtQD3ZRleDvfa5bhy9uqC0yE2/1lZ
t8TqXbz6E79vp9fbRcOu8vNBE0EEsxtD0w3D9Cz+PPH4q00zaY2WWimUPKdREd+JRoMkd3iDgRDW
FB2PPmAGXra6SyrWO3KDx72STT0OGprlcFyAzMhrceDRzYJ8sQp1S1tVZg5usouSC3nRa3AQfVP9
VJX5eFCCYTwY2jxg+iPuXt6X+4NNMWkqV1UMUyKJmmjpE3S2mYkEoXJf5Qd54TYhU9d8pslEERjb
d+rmh0gt8A3JAra83ZOc8FzPLtUeEVw1QLqhNm5b0YzOsUQQJLqY54uOuuNhcsCyBHNxRUwlIjNx
gZ2ZgDor2J3voo6M12XGQ7FgI3krSfxQU7p6HYsltktXJmvktfj9xUdazqDvRLdRFv5NhYzphS0v
5R2yWj+bfbQMU40Oulv7WwOBNd6R6oAGrjwocfj9Gqh/bL7ioqnBWmg6+l6QNZkR0imQXU15wYqp
OmgjVpNBhdnhKSpiYVUYRnKzY8nwcht9m7dOR/8DlRuaCKq+7QWWBzVve5gt9ahGrb+Rd7UzMnxc
ROCafDf66KrAioDyfKPVVyEX55a8S16cb2pV/GCRtUt2VotsXjQ+LHERt8E4L+Uvl/+KWweXTkPF
RP5e+SvlNVAMOYNQbASVwtwmm+O78y/UE6ahzz/baQf61wROfi1Fv8Sv4JW5Y8kgPf9YeU0z03TH
7rDGM8uKS6U9I68R4Eej15z3NIODjedY9/KxNKKF25QEEcFw4F8j81JSvULsU7y33goLZXH/fNNw
jfwwcTZjJFgEK+L04JocHbql6jRhmqW8X97FP+4uW48xzxKfTVThHzqw1EM1grec1l/TO9CLFQC3
XkWANQts0KpVRE0PudthGByuBjn9tmimSj2KJnVEGtNhMJ1lUmDUJAqsfB7EVN++D+d+7m4yy28h
s7yMVxgKjFr5pZqicDeNXx/ltynkV3q5gHlQHMDD8zXFfX5DIzgqZmvXTwwanyn4ISsYOfKmvBjF
A+ebb55C3nCCL3pSVsDy64M6MUIB9hGoaWED3tpegVaIoSsfpf9bH97czP1JX3heQx5W3Fsrsk3z
hWH4EG3lS2xtdtZl2j2c315ea8mq23Vp//ysOqQwOYwTAjeT7TU07PSkOlfP1+R9CMk5fOd1BLWs
h2gu74QoFyysykvXzw+/emarPim9ku1jccxKpjk/yGvEYJU1FDTuBAtEkq+8Ki8q13oMOWWwokHI
tzg/IF9dne88v5t8juJm2iLNXfxJYssnL5vfNklhpl9324XVsK84z9ItHtAYBJY4RGlZBWcF+cUg
f5oDH+v598qfrxtwvbxAvXh+1KShJDyZ4qj3/HiI/iyqjQ/FJPRBsXEJDHttiTd5fq58lrxN7+n7
O8ub8gF53/PbvXpNDpxgO6Fo1WrdAaqsbMZY7GS/e5vzffpguPNSr9uvTlOUaHBFcDLDFLfbsNZS
51HeisVdqhivaQj/V943aIxhee188fa+bOSkYltGtFXYGnA0ka/L5+Rz+G0SP/63r5UvOz9SyNed
b8trbz9KfMPzfaxcQtVjM0zQg4AUfCs4mq17ccI1Qm3tjGW6U3L1wfQjax2Ltq28GMRZrwKT56SK
PpbbHuabxfx+kcwFguQ5AlhE9HGzGoR+Q164UP6MOKO2IrrG5wuobq9vygfAxz81UVkCSeFz1LKI
l1QZCJ4RpznCnQCQtQO8KCPo6lUnxrm80MUJ+nzz1X3irIfRf+R4lYph7/jqOjfZyPS6cShNaFwb
a97Fg2jUe+aeGNRik9TtJzZHv2dSeskKJt1GtjC3cm5h5c4xvb8zT2aSJM+f2bO3Hxy5B1VmgQQN
xSs1PrgDkcXmqetkTaQ7icZR1K71lnBXX5wfKUENTNnEVczz3y+Y1QImtzF7ulOxGYfJ35X9F7lt
KDHkxa7Iy3nf6Fep2CJyKz0LypzmFHs0uoKmsdYZcVrYJqqLDjXANLqPFeLGDSDfnZc0046Ei04r
goMZvBcM9H0jZlijmJ54+BBU8ln826hApCPvE8OBmMZ0V4+0MheNMnv7Qb8cNE4hTeU0dBOSG6RA
9zRwrqcpSA7RcFHUWnLoYblsrSDcV1agHzTF0J4vZgQb1CwAabbTzkwK96p080VIQFGV+f2GaM1D
P5S3kcYEpyDGBQ8iqEP08zfIbkrkKKO2Ui0kpfJCHGwPHoiG55vPD0RCLJPCpwmFDExePI8AeTWy
Abi5CaT9iJQ8VhvKlUPI2lL4H1d1aF5iB0UuqGNhbedm37tDcGpHS8PzmzBf1pm32p1zsmcs5aVq
AZTWMu0b6oNsrQuZlbygisdZWqij5M3c6LXtbLvbvDC/liMgitSAcoDW4SCvVXEGhiIENR8W7IQZ
vwDV5cw/8+q2p3Kwi5/vTjz4OPIxl0NHb6HqPN8lX/j8HlnXMyWDt+mBIytgO4mTUCUu0tQ1ZuRs
XO3MmIxS5GErx+yYEamDiHSVTy0B6T4/X14bxZlLXjs/IJ/3/JJ5jL6msd6s5X1OVXlbtzY3pCx2
B4LuuoPIB2HziasMdm2hzVAsmLO1B3mfo5g8XNaX/aRZe3mXfDAMhk5M7dpDoSTBsq/4emlX0zB0
1XUNc2Kfd9b16NsmqNucU7oe7tPaBw5gB2R2P9/X1k+BG9RrvWRmLu+yMmT+qBWgmohXnR843xxO
xAF5JtiEdY+tfFi7yooBoGGe32puf5VugxiExwXpqpa7Hj7kT66WHYcVKUUK7fGV/S69Ytlxq+BQ
1MPFCvXNBCdi3Lbxmiu6f1HZB1ifU33bDJd1dCVWSfEqDg5Tf9/pjz2EtjDZ0hYFOxsmdA1OWrwV
NBPloohPTrxtdfaZraNduH2zAIfn5Zc5EXPjJSFHGJmR1xPE3Sp70K+2RWbtYvBWQUQbfg/HADvs
Bgs88euH/JLy+MwZe9l+mREOrbNvFfmC7ZYsEUf5hMwJHOJw1zp7K44pWJ2mepElH3TU1fEiWIXv
AZBVnzWF1Illr79D6kmLzMQYjJd/AaqqVTZ2sjCNraNu7Ay15DqINgQeVebJzRbx+zq+btTP6VHd
lItL61A+Ame6wvbBLroEUX/AJriEj35JA/LbtDEesU3062KlXGNca4Aff/K249Ld61+1m3w97JMH
Uq7uq5W7gqmJq+dk7Ppdi4A9unbWNvyUaxad0CX27io7Qh//HLGwbK/InWlLHAYUGze+sm+GhX1J
alCJ6poZNvmzWHlWn6Ekn/I9WVDv7HmJiv1GuQqepq//n73zWJIbydL1E6EHWiwntBapMzcwqoLW
Gk8/HzxYDJLNFnd/zarcXAGZzAjA3c/5hf+S/5UdikPPyX9eLpO3FB1QjtnPNUqOJ/WpetMX3+rN
uN82H+6W3wqa6jqY8wuzD9lll53Wb6w1tNJBX8oTMI0lawHZSVunCRictzrcBP4D2pBqAUx3ZRYb
d+XgVRAn66QvZ441Nx9H4t71XP6qZ1cfU/J3D2oPjrAa5ty4ksyAXnfNpudYC1XWmoUEB/odZEs4
MqRWcgU3pvKj3B+sK3bB13RrztNHs9/ZGFcvgy0iv5L7qiHS4q3HYckbcuTL8YyCu3vwN84VMvfR
W/UfMEKqr+qBlGeCmodDnG2R94vhEWy06UCP2QAc6txtWOFz8zDRCj5p+V4eV+91sgjVaxpt8uyE
vOOXXFrm43Lps5JO/6PXNHy2vlop30Qs4PcR5CJ577IV7ubameRa9FIM8z0u49JM2iurfIF4xFek
2WZgTCu+SQf3wZMX1nubzgdEtz9gG0raNKjvdX3TfgxPTn5Q9Y18YO91jT+Ub3I9JzIhf3bSebxr
P8l8K4uDks3Z/QArX+SQDrboG4Tm3AceiVWlwpFxpr6msMkwOpxZL+bn9ppc7Ldi2x8TGcE8OBQH
Hn+p3druontEIBenmuarNy+/wRTTlWVqzlFG6ZVVnK10fc1vyO1jMJ3oKBy1HabTA4I/SycBQDsL
vpH3/CR9iS/4Qsw5pD2pb97X6AklK8gFTTMHlDF3T9Fr8Zrt5SvRAW/lL1FTAD9yIskSzMa3eKuf
XoYH41HaaJfwGzwSC0NucmsL+S9CfuauX0GKrGe8aMrnet1e1Q2siW0UzMoXBHJa+FuzaFst+pm+
lN5QSrJW7qKeNYsG3ckZ70JlzqkAgBGcSbjhtT+PeGVzgLi2Hwmos5mK/pE5IzUF/2bBO/VVJys9
8x4zsHPmPFsmM0QNVE6/GNbP1JW9Sa/OOzmpl35pLsZN9JGsjaWEyJ19xqJZrpbOnJfmwtulWBgg
Ej53Z9mBxw1f95MGD5kgGd/DAzxTtD+WhCQgsHlof6zHE3aHWNUZ6/76xd14B06em3Qz8qCi+WJf
6g3yvrx5ypVOrpc3IOIOzkxdFI/8Tbf1vkeiFFjdHGTy4G0QMvHaRSwvQh7ri/NWIG7X4+Y3L7QV
ijEINaXqrDhZiC3MkZUA4k14Z+0to3mxDt+7Y1Y+c/bCrxu55tRZGa9KO0dwPUfA7mAvQH8f3FWy
M190fuc1dP8N6jRnCzLpvoCXvdFYU+ZoA1pzj3CkC65l+W04I0D2Sb9Ez97RW/ufU2VunPoYzsR9
+RM1sQaKZVLj1ZG0cb0hgLSTdWvKGrgnxWZzU0+nHDfjzK5P56OmQz0mQIpsGaj2mwlJfnI9gDIO
iD6HhUgUbNdOl4iaNx1KRK0ztBrG1DTcOXIgIzbd7iMk8yFgMScWJ5x/fbUWYUhTVCoHk9oIF1lj
zqM6q5CU+stH25xDle8grfGjCEsZZLkGEFjUxEBV5R9SJk8+7DZWS12J4OI4rgC+qNuK6JXdSQqi
mDpvS1GFzTYizpfDlzH1Sl9WaG+DKXGRVbfbfufDoEbJIvURANaIQ4Si7VoMWVq8GCJkjs3SYUst
p0m1cxCQAFhLrUYEmNDPj3ZJ4HEd+PLebAHZ5jFEZHVSs5anwgrY34ravQ+wcYdiXXNx5XYRKDwA
5sCHzBGF026Rojw1hIq0dr2zQN8CYWcfYqbKNvTBRzbTfloU9SQfjfbCqpsiDPfCm46D96ba+fyV
kH4WkbZ+OrmJWinAyPdO3SR5agWlj1XSJNeN8bSsgxYWIWGh1i1qAgOPRL28mZTtCTg/xrLmrmyH
8FTeY4M95CwVUJmKfSkrykrXeCc3L30xdNDeupVk9M76HkSSbRCPQ2ROD2SAwV1Q1OMOFa1wrtUg
yOBNcmRX2X02sDp7o9FuTbkLYB6zXXJa90nA0P2kh3vhj8oTGMxiRR6g35EL6BHz7bW1Ftgbb5w+
8VI3XpMB74k27rNxHk4xOz3CUdhy7XxhZy2nlemTuxf3vraVB0iFhxQUzk5pS4vtUpMNi0EvnuSq
OmH8utAs19wIxogI002ZkLnRTvKeUzRZB1EPtUUEkO8BZVWFV2dYvFwlpFuxldR2GGruOf/6vF2L
z0MdIVjVkThZZZX2ikaEwumNQk7ALMlds6xKU1mK0Kr4gEVxb9p1FvCP5HAosy8XH6/Q8paQquFw
VDgGHKTOBt1uE+IR2PpbMcWRDdxGWJI8ZYE5DtuSonbn0qgQpRNR1lANka8QbVvuk+X/T8j9Nwk5
0mkkYv7n75TXP+Xj/heDt+jTz+m42xV/Z+NU5x+Opdqmg5ySDA6ehNgtG6dY6j90XVZI0hmqo5J5
+5GNs5R/aOA5WB9028AlbYIlfM/GGQyR12NU06wJi6H/v2TjRMovvyNIpt9HURWDfLtCxp4M328Z
MhurC9hAsv5trOq/yn7w0Os0ghMn4XgByH78FLDZiJQ6/IrAjIo+kaJdy7AKtwouGeuMHFnvd/3V
89tx2TTQBh3kwB/Lsq2uTYBYrR3nj6LwmtqYN3FirH1vyB+9ItePjWFfxKC4CNAEEnmR3BLA5iri
RAPHbRiqSB7E6OfG+UoLWu+I5INbxdlRFKaPnx5chvZ7ewiQbqqIUi3uc5zUKBqoW5Z0cCv+CdMV
qeq+lFYCNMKTukXlF8pbbCknoyibb0rU7welad6Hsk8XbW+YRJGieBfJWrL2UBB41JGSge6ptktr
TE0e/Kw8JoBmjnrt5hugD891NlSIzUx9ori1CzteVnAWkUxjQArM6tA1V8jtPVK6eb83bDXCwPte
5ZsVb5wyuQ2LifE0KqaIZpflAKhF9V5E2GDtsz76+2aB3W3LmNPM75d0adojVAtM2ipxWiHXXl29
Dj17fZAQX4YxtUffKdlLbYMfsxRS/aktxm9Deg4hzkGnN1qWqY1NYJr0R1EbEVocyKFU4X4aFQNY
0nrr1KhtxMqQmQSmULwHozvpJ7eE27Cdf4Pe4CVO/u64ubfusYq1nKY/AaeYEIkW4q1KgA0x3hiA
0hr9RWEjaXV58d6rZrqxUMtiMWYanOZrhl3LA/nE7qfLAd7pc0nz/HWTuJ42K0dDO6WSgnCjXVxw
ytNPZgoim1hPRNVFRicBw7i+der22TRVl8cEpnvbFxI5Vsc+W0rmnI2pQFpx7wMZ39/7Gz91dxbe
PKJLFM04Omc9jth8JN33e6CQi56G1ycr9AXRRWgJmx1G9pRLqeerVqVhh6gfhRgQtXtfFSQQ+v0q
W+ZWaO0rDRVzpSpeRUsURqta+3sTfrW1B/DwvU80xajoi2MCtGmja2ixcLs/3eC3+wGjIOXHoSHw
EPyayzGiGmBAT0na1A8NZ+Z9mQbXInHCr61SnQbZTzjPchCMc8d7HqpEWwSZpZ7BNI9rs1eSvRt2
+d4KvB64stPs8RCVumfJtbq1gxwEKnEIP6u+rD5n7TcXbsfJr+SUnenADh8J0sutIMJ5SGNl91PX
NCjZBQbbkeeAqP17bsCW4fIVWwH/+7XTSBJW7jJMY30eqhMFpcauMlSwCmhq/pl5EEvEXlN92fIv
fhAF9oYTgFk7Jk1fP5Twbg+yLT2JMTcIvS1JQw4+maofHNQMDhPIO8S0aBaJMqxIGS4Gh+2RV7In
uo2J6f5Q6dhOu/1y0BTIzsikn+qpYFsDb1c/hlBuj6Jx725G1z+5Nkn6dEDZ8T5gN3kqE3uQv2ow
6xA+rtcSpg0PVRkPD9ZC1G9Fh7OEVw0TxTUiSjdNGi3eopFLBnzq6pEQP9RW9Ha/qPZLY/7bTd3b
DTKvPRcIL/OR+ukFwsdylNXm6I60bl0RVKSws9q5aIZsFUEX/j2vkSWaKCxWK7JByArxuLNdxd2c
DL577ELVIcxgJF9sAl9SjEBibRYLMlvRER8DJhjfF4r/PGE6J4E7+A/gFEX+lXAG2AbIoYpANP8b
ukbC/lfABy6USlZXo/HNJJ2wqfmDHjLJczIE4XAD6LVSOVhITqyLpH6+dyXkapd1MGZr7FOVh4Yo
69CruGY3fCBKa2RbeUh1pFwZFH2+R6jK6lN/hzi6cVQmhVmpKQ+kjxqInIjLEOsL8UQcDX9OlmWd
j96nSOXLGreI5+VDuhItUXTtNkYO4enWyIOD7I/BpfY76cmoYR3LjtMcxGCOpjpHibLciqZcgO8z
kbe2EJE9x7Eh7TgsE7OK5fB1jIsLZqHhV0UO0MJolOfMnCxPMJFZDYqNvWGLABxK0pcg1K11iQEK
Se9WOeoJMiumK6fPiCXnM7/qo/UQB/DBGjXaqR0C6H7b6g9SQwG2qSUAaLlbePRTs41PSGAdREtM
s4nZI5jFj/Y7L0jn1rZRCEz4qgYR0q70dW+G0tqpA+vZsOQzcoLtZ9eLICOpzngZi3LcNw5u6HbS
Z59dqArQMZUEUn6GTlq1iowynZzzFGNfR+bpp23nHxBEQCt/ARDxfbIsRzEs3bANE1Cr8tv3yQrV
PiF9733tJmPLuC2jh9ZTxqvmLQddCh9EUbRwteH8Xkx7SFaDW9Vo0/TISeYJOEdowbPOC/u9VsR8
GUbd3auSL+3ZwTozN5EAE+Gcu/9pIC9MYlLTHNEpCjHnt+s4/v89MfAdqmJSrbdWicMTP4d9KHzm
3sK9VE2XMFWMY65H0lYxbLRxWr29JMQb5r4u6W+D1Tw6Wqf/VSKGmVea9wUOuwKgy0Nn06jKXgOp
FREGj8DJnc3aqNYq3jQ+OwooVtOIo3bEnzgJHrrQDDeFijNB7iY5XhfEHJB7c97srD4PSuZ+C6R0
jZN5vpVCyIlVm8inWG2wdA7baq44nXwap0LUxGgfF+cwN7GZnPpF1+Ca2RKPRda3yEpYBozPfRE5
6JDyMI1Z4qNv3WrLRnch68h5LdNmX3Br27qfrKPAKgBGZNGVPE10BfgtbRK7Beg1NUXR2YW0a8Lh
7d6l921ytEZtq/EHXcDKUTfIkPnHzKy9Yx5pzxGJQuxMCCzqGqgHN1bKWTqt9klvmvvbiGgbVdxi
tDD1iqIpUdzvYTShODFdLjpr1atKGHLapxEDrIPpeN/0uFdOvd0YLxausp7mBU8KGmaP/kCsEqDw
Q85Z+5A7mjdXyHPB39Q3rmerr9aYGIRLvHjbeb78yHrxRUxQo/hbbhjVI8KBxVZHoHqVS5r0Wjb2
Ws875bPjYmmjqU53NiMkgFlQEBOeBoiWptHaG9VknuoawVJ39I4RbJVjY0M+nImq4avbrlI9dNXQ
6C/c+hJkvoxOv+k/okDibEKr9edj7+DkiBHzZSgV+Sjm3kd7MfrjWjHKYd+9XVvjfgFbHqUGoTMg
gZuYzIL/lhwQNXsSHxAKBPcB0ddfRhSp1haihcvCaKQXt/XHBSc4Y6P5tvQia0BvdJsXvRg1y34h
YSv76Eep9NAlzdqYZrXpWPwHKL06vV5+OkpaMosZlARIq4bimBxpf13OXB81PIlc8rdIdeBUqW0+
69Br+pxH/r6NysGfRSclQFsEuZ8Wfw1LfQaxpe/qUDqIhUqsZ4HWy1jmEs4XfXYUa7tq8GMcTnA3
CVgPD6ImirDuhtVoTTC+KO1uEY9fEMg/QzLt396n/IM0zQCkahqKzfvU/h2QGQPNGc3e/Sp14RF7
4uylH1LOsLb2VqF5vMVfHTg1cM63UObo2rYATafT81ORJYiD5PobOLRgE2RIhYkmVoNfY60qL5ot
YSFqeI+3q/PUWuk8lWtx7wLFpgq6FpyotPsIenCgXpJXe00wpaZCNEUhQzL4uVmqA4SPabYxTewG
WcLKOsBpI5PcfR/U42a0FXef2fK4wRPRxSeTPjFKzJcYNCJ3mPHw++rNNrKNFgR8iznWrRrElrUX
bVHrQhsf+FxFwCkB1CKWQ931lkFd22+6go5Xr2b91sny8pEn8auYUPKOIBUl2Q/jGFtbNyujVdU7
1XtskFUNnOhTHli2d9UHsqShJj0WqsmzmSAIcRSFD+4N6DtmyEqYoT4SjF6y+/drqfnP32XkC1RN
ZnHRrIlh8+t3WcG3SHb60ESDBb7MCX4a2QmzRPZHPldg3h+AN1FYDpnQQPVXyN0MD2IglmpsGc3h
Ns1DFnPrezEaLlOoWpG3ZHLA715DKXKvUek7e7lJXjDCcK/62LlXbJEjoCAO9l8/+uS00+aRiV2n
uEoMjJ73yqvY2IurRD90runOoiP1dPt25zizkOad7prgdzK/38EfSm0e4uKCMQs/OCBUXaBJo2mF
sROF8qP2p2aHyMwU9jd2yB9Dt2uw+JRLzdg0UZSu/v3Hoci/Ekp0HkVCYVD+NJ2Ih0ZA7dfPQw3S
OMpBCX2NcwxHA7eIkFiIH1C/jndW7kVnYOU9ahEBudosR54TG/JIWpQ1vPaOMP9cTOKk3emzvujq
bTspN4o5Q19Gp7x7FDPEnVMxTfXCA1Ebf3+bVkmhNlNjTSKNXIW4FYDMW1ZNjfPJ9PNNy8AArJIA
e6oQu2c/daaVFx2Rpvn5dxDDkoJVHwZS+9vvFeg1CBwbeEqSFi2bdb/d+XWjQmqcqhkLjbYUQ9k0
fmvfhqa2GPG1rCD3IuZPnd7IoXteS7m0wLzHWTSCZCXH9lHUyH+petMfjbB5DHrvUfNK+1Bk6GLZ
HfguOCMBh3RCTKsao0mOpkDDHMnvnitVgQKMvx3Bov5kTTwkSxrl9zhx2BK1kXIYPTt9yjGTF/0c
bMkn1nZOriJQ3lXzAThd+WYOaI7nqFgtxKw/3BWm0/gfSHOq8c8vdoRJoCeZiH0Qd/0dac9bQwHT
pCZfCUR45H1V+1jnFX+TqRZ1iBhgCLsvQuIKC7wtEWlUk3hJcLSG/UlTFP3oObeauLYLN70bF7ce
MUFqUhTldBU0ieJgynq/9DZS5VFyGEIXYVG3WZNHaWZqhDSe0oOtwLnkCmuNLYxlzbG4HQH41Sn0
PAMxVBSmbXhMFPlolquEbelC9InLotomYWSazVr0dbG3T1hBt5ZaYH9gl6mxvxep0hl700d8mNco
TOVpVPTdp/wXfagoDRvJ4YQZuPrv1/8Xtyt4xvaDufjTVKQdrF3M3whBvl46ZFYqHUQNm5mXNjKk
tWh5bQUA7j5FK9mTOpk+7SMI/N4v66e73OdZCHrOPR/Hh5/vkBUuvtNeiukhvxuJ5Kl9v8gkZLVx
iGv5jaHv3ajT90SIwv3o7D34LdVKAuO3d2AzYxuMMvFtyn0ygbCr6yJEyEsl4Pwzzb6P+vo6cB+J
vaJwxK+wlLE4ealV412botNRby5qTvifYFS3c87sBQaxunPpvXhZmnbxYQ/2uIiHkn1/U1gHv7KM
BZJM5rtDrEScss0YBpzky/Fjr3bRBoW4epOG/qKD4HxW3XGT21b+IlWVd87j+h3r3eIl9CI8HgtU
qEWzCXxrm0SlOr/NTRp1XSLkv0S1vnjpyi02XUmQoY6VNt1F68NyO8jmCH9DCh67jIAzyWasq5z3
EJb3PJ44q64UjA92MdqIK9rwbyJtWmKb8SHXLWtm4jW4EX1GiPDrENi3C0QX8fhmhdRFs8DnDtr1
dCfCulcnz/yjmNH2Gf9AokvooRXoBDthuxCvOzXz8aYlN3IQNdEnCgubtc2gFJyfeSv+ae7QG5CK
ItYEQyVy/Kd5NdnQdnb/kb/9DOXHrd2NsoXxEenwTlhZb1WgfWQcFPcoFlqPZKw+F8vyrSp6seAC
Ay4uuq/d/OviCYHPWq4rnf8f1mNd+32rb2imbSiGBi3MYo/8285YUiBDZLGlffE0aW+WQIYRC4/a
TZTYQGVE2wl8/1Ih3w+mrc42kxDvxRZFgW41MthL0XWbPMpgwQcy6AtxGYIp7rzMRh04eReeC7Tc
Fylb20Uo2R4rWeyY6yqQ0bSRzPBsTIVVqh4Or3m91BtNRXjbBuQz1cYhTW410Zcjw/7TqOhDVet7
H/KkpPp+JAP/EJXRfiW8sXMxOA+Z03+oVJEHnMZ/YnXhT12VThhVX/TSQw49yA9x7qqrpgi/GUWV
Y4RJIfpFTfTdm6IWWEp+8JzXGhvSHQuG/MWT3KeMpe1F8TV56faGs68QLjiyyUbLsMzUBVhuNP8b
xZypldkex15znsxExX9ctt9SJU03raWbyx7B6bdabz7he2he4syLr57jvRONv/77v4P5W7Bz+jso
hqMjHaSzvTN/D3YqTmSrvSqnX8xJULgMe/OB4+1sxMPgIlrwD9V1SvzhNjgQJHpIzOzqKXxfxIyk
m7ST1aQEqWnpq6gAfyRNgfEFqgdntIyxde4Nt99OxlgwyeVd5xkueQPT3RVSWxJ0q+V1CzPj7GN5
jxxLFD/ZfuHNGyfXZ02Z+nPPDLwDkUwJCz9q92YTtR6pSF0Nt43lrsWAmJKolcRvkGB4Lq67XyKG
g6A9eUNQPLOBNFaWHaSrMSykl3oAQB7rLu62UxNpslcJZ7GzaMmgpPqxfnF6Wbs0xXhlYxlu/v0n
ApH9n55ih+8l7GwZMqaq/B4vdEHt93lpSJ8DycjXTSp9gPNJr6JwjR7Plji83Ls4u8vHAMHXLpEd
EHiNhwswxnhiBg4d6bV2PfMCl+o24dbffDI6yT3fujCtIMqvl6f7XY2Ac6nNKzivHdvj8yyfPfzb
aoSEr03uNXzMrrNvMFQExFuPqGIgLRmHiT8PuhZ1bpQ/kzjT/7Ljbp3Gpv1J7UwspVh5H4dwrOHM
pe5ejqx62ZalvdDN7HRP0iCKMWD/oEQ/J25K9M8dQ8P7gsTN4KS4AynFf3ERkrEaWTkSQJKN2cSP
nyTukw/Rzz/JkIpLYHTdXGgGJUnRHMugRKZMRkFokhHiQRiWha9FS9FUWidbEQXx+gzrC8s86G75
LY3y7NJpgXPtNfux40l6K80KK+CePUHqNuZb4TfHtnXCxx4PbQzQYA/kU3+bYFygD3a8hbiFllkU
452E6MleH+KVWXcSxgJ/F75sfm+Wdf/sRi2h78dMKpF7DdVW26uujjfGVBvqRNu7XqVv4bEuRgu1
5gVvfGUdTY7LGCc3r+qX0mq1V7kuhmNSTLz9qSlJeY+Y5GCuzDLQXuFPlLOuTb3T92syr9AfFM83
1/hsFydbw38q5rf/UpnHUc7ljyDJZp0ptYe2bLJHcyC2IId4zg040iCdru+srh6eQSxsEhIhHxop
kaWkgevOyKu8heABxPzEVyyezlxnS8nljjGbLn7HzDvdEHltbhz3fxlgUhRI2b89gzx1liHWUJSo
bchfvy4PhtflZdKU2We74uDWNXlp4ZcLPhYKT7jScts8K1MhatCPNqXNenGb59t5t8c+/VB0Wr23
ibrMGoBPa29onNcWZ7KwVcdP2PbCMkJUCZkud9hpQ7r1ELS9pIbJmpSaeMQE1UV01eiGrttJkPve
JwYMJK5HOW6PrsuVRYmOUZlkyopwfcf6P3T7usR7FFqGrS+MFuCHGKmn4fscz5sEB+BfcpT0XbnM
VokG1EJMyEEHYuPdb/90oVMi7hC6kblvdfR0dMnNH/XeD4Az2Gw6cFl78EqTLNZoAfEKrWEVVpl/
EIXLxMOQo9NKSiFd3PtEzZ5G/2WfFnXR3jWf7rPEVBJVw9yWW2fh55VMbrDBsVYqZKDRMQ7UjenC
Bp5OZ66VOlczr+FxKmBLpq7BirOzlIwLbWqJrqpN412djFA4VTe8qFbH4t6Tx8+q4b0oY2+joxS+
anITFdPA36vsJjFniHRyb1oxF9P4XIxZisjXqUtd7aFFtEj0A2NBAgpDjq1oqpz/wjF5N0IbL8XJ
VQv+e2hU2F1hG/xUT0WrkAx36sdbj59oMy/u851vlsY5SpN87xv1Xu2bko+AQtL5bGK/C3ejYpZw
gj15VzVs+6Q6KPFgb8EiyAO5E7YHiyH0ghPQknJX9XG2rtOoeVBHUMGc1d3PXVHjxqy730yzeCXJ
XL52VQeuerrIqMMaIKIXYSOvWtCnORSqZWTtRLPt0R26IKPtrvOw7DkYRNkJaT5oM6qh27uudDY/
9fXAhU65l+LDKSUbkYJJWzJ/BtCktcjPIKCG02qEAhuImVd2ENgAjE6Mn4Q9PhJaPaVTGMNzU2MZ
1VK/0Ec73Bn9aF3QynEOCjY5olXkmXURNRuotyNn5smOAzIK4KYjlExG5GV40dqQmDa1Grx7pPWi
/aQtPg65uheDt3mBoT10DSZ7YV3lp6L03KXvZN1Vjt2Ug0wYPscO2dU6Svx3HYssCzbSF5xud60N
wAWU7hUzunbeRDTMunVPorALEzd5zFfuXaImSYZ7ylLlLRg1EspWa2gzqXHUU16gyJNiNis3XRGC
1EqUQ1mZ1aaw8ovWDmTbxfCtKkb45lzcYZQPfRWfgzLOFng26LgRQQ8UBe5HDjCsBzMjLeSGRbzo
zKhERZcJaE9lx1xpn0WrwW3isSjDz0bsy5yEiDSqcsHh0CnCamGD8lje2o0ZSefOdVYeSos4ERnu
WRRWZE1H0/YbP0G6dYl+3swJeHMDCO+PATltw20ZpqfIyuqt5LcxDtfOpjYSklGEcy9NE34W3WGg
R+soqZuVaLZ8d2ch76ezmbr2k1NL0MW5urYtqIhxAOpdseO3qPcVALcgcW3F40RrZspHJuUOAUye
7bQfnEueYtNH/LL85CJUj9+H710BHikHFUsmft+2W+nDBMd18e+9F+2vzV4a07nXFYhhqyCskYFh
tod+KW4nar1XwFtvm1iVMG6R0ovlTElOHCC+1uPc6uv+i0w6ew6/tTlnmMOQ1GxYmbD6fOmT/ipm
Bqr8EnaO/Wwow7CSEDzbOb782708W8cQ1swvFqbo+3sh6/b3pt5HMCnuIz2GpIAUvK2YYrZfGovP
unImO0jPLJ6LRKk5DXbBpuVA+Sy78EY7lgkS7Un5nA2TjYtfKUsx6qATvR5dQ16IUcvGr60yU4jk
0+Qq4b2lo9SA3CtNUNrpoWnZh4hmykdoxbr54I1of+pp639znBI5tw6HLxSnD6QjrA/Mxb15oNjp
41hh2mK4isuz0aIfj9ThplPmALmVOLLAiiPZ2DmZ+qSnyLvVVj6g7SLvm1KTPiJV3xIP957Myrcv
ozYsOWTCOYLO944GWnJUkZ14Qjq+XRpocs+zVE+3ZEmHfWawjAzJQRQKmbhbTTQbxUqgolLcp0gI
/SwRjiKyVXvDSkmR8fCB2RD4iur9rVrbZrWvE1taS6WOoaUUJ/osc5Jg26b1J41vkrsYpRJ0eZAp
GylBzTLQteEjUZ0zqJfoqbaCYi/6vak/lKWzFA2PfVtq+w58zALDdnfuDz5v5FjNTqImYyp9wrfl
++gwNUWfGHViMCYd0pwYYmPaoA6ycdLMvjqWpI9Q/q2Kzy2O5GNuJu8DBOhVpSYtbiWF+phr3id1
ZB8LdnODl0R5yoYQ/bapphLQW3A8NudExfhYJJtOMWKbIakxD0MS0YzwqVEQe+TCoTJwPbCGFIL3
dM3tSkMNHi12W2sd3xUH0U7QsQEhCqW8eqZXXQtbu3UJvKXon7pcYu4oW7C9K3t3l43lsK/zriAA
ZEWXMW+7BZpb/OqcdqHV9s2lqq1wESmBQfQl1J5T2ygIIybGrPy1iYxZt3IHAnjJJ9fO+M4WifYk
q1nw3mp6P09SUL16HZurvqj1fRbL1d5phgAupZxfgUpo87FABVYPfIQgrCI+t47+kgapvNWmluhC
tCg+488Wzs0mLFeiKQbElMSPiiUKOPxxy+Jo56b/gAX5uK5NOI5Ai5t3P4nBb5kYxQStdchl0utq
UrT4oMTSrG+C/hio5viIBurRSezmXU2zZNUHKuCN6XJQMTOpTcNrIYXr37LnP6XZ7yn13+bosesv
AAovcaXRH1U9XLXgHV5jHsl9ApZp7up+/RpqXb7qfMm+jfKxwmErOgv1VkZlGCSplthPel24l7QA
QBcO8jGTsS8no+1eSHOGQC9IHU8t0SWKNH0felM768D0LqPk5Nsodi4ylh2LQk2yLfj+6kVN0EOv
k9Lai2as9p/qoTNOopW66kaWi/BBtLCC9ay+eZQTM0B1s1houWkeqqH7uUhyOyfIPXUGXe/OirKK
l6S1iu+dv13TWJkG6Aplhz/c66fL7ve6T6wLUo+wI3AMBtF2blQv2GhlwHkljUIL+ys6YzbD80AP
k6UcvQ5mY36tW54tXQsmcY/qXACyfK8cbMFGTfMeuunr2nbygGdyToA965SVMsjRxsWacNMraUIK
PG0XKDMOH54RnktPyp9Ef+CTEBf9qRKfDTZDD2r7qU4C/1L0RMzyvC8/1wZks7D3Xgy3Ygeecq6q
Bnt4KQkniAmSGU9ve70/B7CEDiaZNh4Qr/qcYqXVg/z6QP9dX5ahjXWBH3cPZh+Gt3vbYfjVw8fu
sfcqbas3aKlVfMHfx6ydi3tr2MPP+3rMyRvq1inXJprc9Ft1KLH5+H/PyD6Gf8Zju0HyHaSN7i+Z
coHXvoG2f8C3RVNMLAJ8AWyz56R+x3n/hOsWk0RbZVfOiX/Msb6To5WB4simKob63S5xI2uijwph
+rUd87GEih19EKOZt641ELbURrASRYHbHtOQRzngPv9/hJ3XkuOwsmW/iBH05lVSyZtS+eoXRlt6
D9qvn0WoT6tvz5k7LwgmkIBKKokEMnfu3b/4CA/tEVygVlWM9WHonfoQqUlzuJs8jUCRSPt2KZ3g
AmjB+smxEs3MRZHUPoqUzP97Atxr29pCilajOjhKDP7Luqe9tE38PSyhSzRnqx4hm0x6qC2E4rPH
jXgmhYsCQvSljNvw1q2Vhf73XxEiVB0PVWTD7DwHe1yPSFncRO/S+meSgEkqJekegKRigjqV6orf
bLhXOnVJZq4NOfRNv6/mPsWMq1+mQZFSNHpHw3a8I9SwVb2SdhEAKRfaT2nIJodBSbLweUcK7qwl
fOpQ13C0K3m2PCUz1mwErAPoTbR7aUJHYbJrRPjOA/3/YtdufqoL75M4NBLYxqwJXKTaSdESdaUU
Xv6ZVlArILD0YxycN8MO+rc8sK0Hs4bnM84c9dRGFXlSJCOoiM+UvY5K8M7xUT4hXeGTuDFhQh0g
d130nDY2tpYGj7JPKD1iTu1aGvksYSuvHMSm1gCr9w2iwrkIqJoP1OSnJvZl6KW/uij8Gaku+Skl
ITqG/OSJYMK4r6c+Q1cGPgygfgC0eAB/S5HAk5PY6jyKEgZDtTHnqsd2vEygUXbGgJhgVK9DRJFX
oTKJb7CcSdhwVLmQPmVVdJ7RJyU5f0TWpgLcHRrYupnr3yDiuoQi8V81Aa22pZpsQxOtfjVd/6nJ
7fLL4Fivk5oVT07S5U9Q67ERqIx0I005oNTNFiaP7iy7FCcjCUUqTxjvQdSunVIrf2hJ815nvv+a
O41Yo+MwwAyRTBeOdZRSQ/H53SwO7pRUP7KuIpfM+fGa+kq1409vNh5Z7pdQxBG87bg0o70xhNZ/
UipBwrNy/CO5D/cI35GzartJfFpdtpWvS9ya7yZbzafSqu0Hzx1i4H721J8LkFKHLECECJ648xiQ
IELZCkB8xTEIwRVc/vIee+L1xahRtp1Y18hHxhqx5PCNXRusA0OYITA4m27jon7E3y3NSYvzZeyn
016a4DjVRdeo3oFQV/hmCXAIlYbSrhyFGu2DSLFz5qYYvXFiPZeD0z7eFiINHmRB8iQnagYSnrDj
XNtxWN4evxnJqR4V4MUMUVSQzYxJc9b2ST6K709oIGZ9RXhX2MHOtuzC3U2Q9hxlY9ZtuAEN+dUm
knbrqsYU7vR0+g62dtq2apNdiopfSVUY1RviS1CTJI33YyT5q0P4yIbMaM4tQd4vUW7lS3Wq2iff
n493CrhV2+/zg0eIYVNqubgS+FaXKpzXq3SiLN72RyAxFehkBM0o+/TadIeQaXYuPSt+8qKGOKqt
7CBhSZ5kl6tY0wbZx3bpwAUXtPpesZKBX7xFoU7LzvIk7dH76GAKnJrAfyt8Jzz0TVzC5Tt5b5E+
ems9d8K1Ppte7zsEZzRvJ0drI/1R5qZ7llMtJGFblZgW0YryyUitmxPqtUgEGwkIiXmJIrBThFdy
BHwgwvZN9hr3D1he5VP9+8MdS6d6oHpTW8gBTXSgYOWlO/8D7v8F2Se9C6/47Q1uEG/qTjUEJTJY
jdj2XLTWpcDZyK6q3o8WO7q/+wCENhcnd4i96GnaSz9j7vNk35+5sk86D9HYHwNTvCLH9SCPPWSf
9IeuJS/u6Fn0PkzprT9TB8RGiqLeeXP///SX/V1dFC91kG8U9GYOLerFB3mlZ0Cu9RTNGCUhyj2M
CjC+mXDq/p2FZNLg61gdZJfruB6JUDaYtb8XZOF2VVkpNWmR/v2+M7zv2e59urB+lo0WsgH6HxvI
u2+bIJfbWZI+54P4SA87hdpRqo9+qzObYdRfiG6y44Hz5hQ0pGhkv4Hq7FKtJ+8YqXb+0rGbrzlZ
BLrxiq5OBDu8SdFGpiqfiQ6xit9ZV8MzknPkoVUg+22XHRtn7pLQlNc96EVn73tUBdF1ooz3XgXR
aE66TNFr2EpcKRsN5dFHDkZaEnlaxmq9nnp9WMm+zLHIHsct6sVVNysJ6o/1UKNckzrlyvLqasPH
i3gZzNIQ0xjQF5SK+Sxd/kwYAEFyKKa4Hyrv7GWA7mfSneiqz1ZSc7sssvglnrWQm4byFSfzz6UY
/HM+N9K0guxxsOCwAr8AAVIqDl1gL9hIiNM4aslFNvp8Ckss58Pvu2Ynu+L5OBbOjU0MawmaMiG7
QupNmWCtv4f7ZKQvL1ptb/gDaZ//RAZlvzTNpDxFpa3vpVVPOndhl8J/pfI3bHf8Z9mApnw3BrsC
tO/5z1MCqR57d+ehns3WZzNjlsoXMxFOvQzKEhIxbXyUvkXkect4atFFmFczojmW7MTWgqyp8ozs
n/48fR961a6Xyog2gW1G3X4QPbqAtWfvzPgtB4DzS/UpAvEs8RGEZbBycvuHHTXmSo+znlxhIshL
mPY5zzvQ21rY/m3Oo2IQzu/R2XR9bU+FRLkd4rDw19Hgu0fqcd1jpEXPag3lurQcu4CICoDE79FK
m6bVYBjNUp+RHb+HA0hGelQhBoJoT3VjXDPTHD8mlbM94aFuLU0A+l9SSskfm2i6eWmCCJorAHxH
nArnhs0O38kJgcd7Xx7k4Y4EZ0XVoDCVhZpOFA0CnR1itql9Ex38wQ4P0pTNhEoSqSEksO99/81Z
zv1vLrJPLiqIxqvlVjTw6yAC1TwFVUhhrOl0P8BBcaF336C3hNKkNpqL8Nt+H2g81eCXBUPYKV9I
PXQ/9FgH6q5dsxSJM2euTlBEArC37SxS5BHJfB0BowbJ9+nR6NX+Qa9z47WjviBLLfXRylXjdcBK
ZkuO9dSyyDF4xW9jZZ1ot7H/e54c0zpbf/0zz/RSAN1hEqI8XSLBMeQkzEa/3QH07jcFCgfPheHB
yTODmGwlWJiEA2N0XdssMr8Bs9cXY5vpj8pUF4c+qYoHDagMjLs/tHIyvrXB/G2AEZbsbJScAYfO
khAMaEa4tDVOSXXPD6huQgPqXFFftcrhKTqvncb9BS7S6C3UCJ/ovVZsNZEoR9BKCRtl09rHVWbt
m7T7fTXYoG+UPtzeu6Tb3ZRX96mhWaoUbvnxmW0+aFnD/ggcfdyUSTJsBi/1PwaoLsPczL7yMIOp
T8uQ5+Qm/sJH9Whze1wEIewsVTx1L34dAktLWnXtjUr3osQJnMVhky/laKc2FAESmjByx0cwFMHY
vjWSJ8Rauhdq1wkGw3wBEvM/KzUkldfFbOK/oA6sPtR+0h4zDx2koIP+pZRm44hjY86aLNI27NDL
VokSv2l8iTZjkrrZqpqCK6g6it3L+o1HQfOrngMOlBP8YGPcLbrIS1/KWdXeCtvy2AyRejAjCL1K
ZTjXaMOgLpjW7J1I9ie1MwDnprHQPdLDpr1Ii1D1cL2Ndk42XsOafUMHUZIclV21x608rWZd0/+s
EZnuCHqwfpNdGbeTs1b2K5DczsHsKOCVV7KBa8Y5iLm5m5kSvEeqiDaBkgo23/M06SKd73P/WapJ
fIga41kH4n8s94/535aLURisdNOldtzKthqIupXmKOqbqYO7sIXWwaEitLdOqyqwNoMFM6aW7sY5
3B7owJDCHOmNNA+z19DxoA9qEd4N7Tx9jZGM29mwrSzHXk1fOysJj3ZuIOEpzZDSIt0rXqVVKSB3
vQqWDyVyyZZMXlIdZBOTunKX8tIwupRoCwSph1gIKKHKVoPjrH3xPQsSmkD0r1ETN/t6cJOlNGPb
Sg+5Dj9ZpWbDaxHCkeCbZntzdgbFPZJ+hGTPtvrXPnKtE1wP3/PZygmJnOMYWcvZElVqXLyofJTL
JoFvPCJTeZBjqRlZ18pR1nKsKEsH+CKsW/M8L+cxKPKfcmgww+QVRecmiKMR3c5t7mTmi/TLx3YR
I/D9LF/b6c0V+XR3FbYNxAmtnb/6/bhLLBKS1OkWr9McsCy85izH3BhssB4PyVEO8lvPlplXx5AO
MVNxomJlsivfSrPoCDLkw6CuzRh1GvhrDrlfRqdybqa2hrdrHFed2mvHv7psc/rtEgOU2EOwsJKj
9/5/zElM0zbV6+s//dK898UtYjnoEcI5U0KtUNq9imxraqCGFFoOb90dlgoZ9JXwDYRH5VCFEMnx
t41SwspUJ4KPvT6dZJNq1IPzcZjpHlDfThsCFRDQ3Hf3GQuv3kDcCyP8PJzL4d8TiyiCCKaddzrK
r64ErEZyF7Bur8F6miLUSUlynB2LwU6PIuT2ts6q/CkaHWsTOJZj7Bw+0sIZh0viwJWkR8HMLBk3
b1HFc37wrIB6NMxar56mRI0fpQWj+Goi8frMBoazR3FMggq2hLoqVr5OsjuaFOPKLcu8Is4+rsco
Cyie+U8fOx4SyV0B7H/uk03mkEwPVDJl9z6t9i5h5k7HzNTNm5tb8uzOjcdpXruII3G2RvZM8zKy
i3KnaT8m4td9FWp/oA8J4eGWf5AcAIlN6WyHxHvYacVa83pz6cozVjBRrInW1olIWHOp5yaZggYg
xbgINdU4mfN5THbdGud3/91VzvzjL/szd4SfTueb3pbR+MX34Q3QCvVjiByxHVokwmNq7WR/4NvT
h1tPYmupVbv2TCjj2J6ER7OCT09UlQmPRNc9oYPeP4WIUbvCvMoeNidwzqOgxuMbBy9wuqc4V5Gr
cq1mp8ymCTzvUeNUevcAB0QZEIWyS9kXZsnPDujwym7H5K0d4MfLM/2KhHZCwZ9NtQm3CC2L3Nfw
q+xsIrd9rqEtlxPygZAHFZ8HOWZzILh4yvguxwKCuSddhxayRTrwye2st2Cqf+h+0b3EVWA/l/Za
GrJhyVfF85WTOY/baeNAD1uIrRzsYEndwCOCIPQ8mk2+d/yzlj42cq0YRavHPqJWt9H0CzmprF6W
ufGsxb1xquYDVqAKYkli6B+UghOVF/n1efY1pj6toZ61/vUNRd0/IHJkPfvGVJ+d0YTYLQRYlPrx
YgLiC2OqlSwAhIb5EooAMBSjV+xEHVpPuaYHl7GMtjylzKeyL03+fYO5agKC8tKUA1b/XFAudpVz
9NJoNxNKcMv7pEGrn1xfj09yjq8ULiyuvKg5Lyvd7i8sTRAbR5TMX2270y61VSNGloT+G+wlv7za
mH6GxkuhGCnlzUpy1Vx9+hRR0IJCMcAV8WBZV7U1HZLCn9mwOQsVwB6vkTOKZe+41ptfZtsg76Ba
GLLnZm7qoHeWHuqGEOum2TMiIc1Zj6yjtKQHAGSQFB7amHKW16GPVY/eNzko3Xqn4EydVC1ALKff
UapbLnSUhc+dO+i7zOmgFKSaSnbJRpvNyPeCk6Z+/tN9d61IPIF/Uw/SXfbbE0eYPEZYXi3a7lIY
cJjGaVJ9To1RryoVer2mMfz3vn5xM738nHrV3/adaB8sVC8JYaaUvyRTA9uQoi4rryyfirkxfQE/
5hSWu9El48gxjXJHN3iiHK948onfgvgousVtsIRbgeKO6mT1nXEx5sbKLbjrQCOtZV+jJcYFIgfj
Ai/yNQsyfX/vqgxYZCLtKj3vS5RgwvnhZ0t+1RTN/JjsxDrCIj3HyYbWOkpbNs1sFmYApyAHpaUB
HJTc3B8f6X03w6DdDSRr0fiLv3Pv+DnAo0P8dJqOmh9G60YpumeKcZ2FQM7wa25Dy6sbyi+r89aQ
qkNuhrTwIhOZ9TyGifcwKY59jI1G20fwHc246eAKxQH85sG5Cq2VMTTOZ5hmLnWY1rDRZlMhp2cU
tvXuGr6zizsNalZEmp6LEPqHdPKNrZUqxrsX5K/U+VmP+pDHLxPJVtmNxG58UEKksKUZGDMjb5eZ
/+skKAPzpTXVILSIa5da+M0OLX1VCmHwyxjh7kOTAaP84Hj5aUJd/diZlvVUVf5RdsPA3W3Hum4e
YAGvPnJE+Baoxtjkm4fojbzNbfag69qa+3v7yOFhP5C6+SRmA1sG2KF1Wo7BpzGGj34P9E7hVnoh
AwBj3twPwQx6fIM+h0eD8LOa1ihblR9hrtlsL6YYIuvB5/QCnSmoyqPqEwXpODieOk2Plsqc7K57
YkVjZ8QnsLHJC0+Sg8x611E4q7IIayNz5dSzLXvyQm8CWPthLGvIiefkuEHpDwKCdX4xYc24jqP1
IZdFNTh7gJMIeNP8Ku2D2/rVZ5NCF+XY8K7KRHs3+Z8kuvtrQxaaO+uE0vq86FSCe7cADOya8Vs1
kz7JRjPG5zgJja0xU0DJLioIiSwjVRBuc0qfjpNFQiJphbcRqaOCNjUtcc5EJ86io0QB+vSD7LqN
iq6ITiJIycrhYZmzIktZJjvFHpVDXRawX/UZVDwwMF4sLz1KKzHM6WWmHJmH3K5vD0WB/DGhC6qL
qMk7FjWZfKRwgydfM1W+cEX4kbne97KzlB++3yxJfUThQrAfQgZs/A7VB8StUW+96ZodzaijalGr
Q/fQR0P9PCnDCPFVBSnEbHaUDj96argaNU0QM6cQZ4nMBAcdwyfCp7sA20BfcZ9/ioYeo8+qVWJA
TiDHlLAcTqFZUZPJYNgkeCTaj8Qbk2NCHcGa1yVFlhhiWXYcOKYqMy9lyycpsWL6UP3K1TGj3J8U
nUPEayX7tW5Aacku3rW6KbeGaQGPGwz7sy4I1zbNV37Yw0MaUsDNnfaX7ofjpnNncZUZTdnPmMl2
bhpj5M4MoS3fURM5ztF29uSxbe+hmi+ZgpSb7FW0wdnzuVtQbc2XN3t2kp5/D9eCqEGV61cXXd/F
UCbdV0cFKOKgJrRIzm4FBwRo7PASeUr4VQ9mMtjO9F7qihJs8DHqhVC6hligSCBHq5uDEsMtbKh2
uq9RWblC9NRtQi9kMz0I/yr7+jZHqXWCYLbLYTPV0q6HCwu6G6QDqk0LTvljrO2vLuRGjzUlCs95
ZmxgSK44oKINA4ixPSoRDbc/+6EdCBmBcWiPciCZbBDJdx95NaKmtvXCfmWNpDVzUCJPAkjFVg31
YgtKR3kKe35eJVuqVyOBrlozmoyMnV+/T+UwLHTbSk7WbCrQH1duEb3CvAPCtHOeZLfIB2/Hnipc
+Wwp3tkK+CvdN7qtHHU96xcVut5ZDsouaYqiP5jWJF6HoZ+2s47pg9m32icxs1Pb+daznmvByQmb
l2RwnUWhdvGMiODFdS1et8XgwVSKCQCv3sKDm1CNikkxgrJXfNLqcE5Fr0ZUBmctJDegWJ95Eb6r
1mi9NE2urwGUFQ8NH8CL4c9AWqcOl12jWC8uCY6zWQJu7Ru4g0U/rJXaOLaW0z53Mxg0hyxmUY9x
chhnuChET8FuStUE6AGj0i8WSFuwR7xKqx91SBsyEJpu5V2BDJd7QHj2Y9j1vDNI+75rLVToXZ59
8c04fOAIwC5Id1W+/Ej/So9SB4NexN8FMa1l45LY9ycgIE7t6KvJgz2paZ1Fr0xnu4qOft3kH06s
hWDLEqj5DT/76E2KZHhCvbaO3fHTCslD8EF8dKnlP7BZ1TdGPcIUFBAqgYcrWCBxY/8ouvAhRaT2
a6RTH+eYhnKOAYLuh5InEPcB60UPoGY2qrK8mmkYb9XScNWVmlZPVtTlO6pDARwLcJmpOYjdmPco
LvO1+lSm4tKCav7lZ8mqttX0ex4R4rNrkFAUYCbrruU0qQ4qYP+J11L1zH4SJQqoOlwr35wSXn3d
Gn8Zgb8ficV8aXSkidUxALxgoVWuJKh3qhRWv0VGHu/hzRmX0qxD296AaSHrN4/qCUwZYeZbawBs
9Rvp4GLlaI67HedRWydcZJsVdLbzKNsi6pUFH75CoOJtAhVbVGVylSuVbbWwi6Z/AcYzvoywR8s5
uqHnW78s7Es7DF9Be7W/EEQwVdH8JMWcLYZEK19tqmYemtHMT5lGFsAKs3wzEvy9qsAnl2NoFV8T
F4Fizxa/ssra9QRdvsRhUC/zqJ6uiR5RxK1kYp+X4Xgy1aSATaPVX4057etSt/rTbpfEiMQvfvU/
MjtR30SaOmgPjIAe9cLepdThbgbIFB4tD4ywHjtrq+FzBLvf7ZX8JTaT+iCbyhH1wVcdollznzTv
o/Iq/OMsTS0JuNX+5QPh4INSEs+Sk+GsacpFnlJmoVWesuWpUpzruWnAsqy0ukcol3j2WQ4QjAIA
pzVuchtpPWCdKADgTmHLq8exQww7vYJ7+YFNhVhXfQo/gCCdvOCBoVzyRv+ErcrftZVPXx3HLgyB
QFldHuaqhSwSUcmOXI0WHSCeig56NEDVXs2X0ramvNkUfneWLrVWWDYkv3gPYYwOg3S8Xcre0L2M
RF2untmsI8Iq75Nq5CeykwIcDmYkgmZrGNwiNL8L3lXYF1DzDaatHOW5XS2mou1PcpScPdxZivps
jVX1PC85CE15k0tG7SQW0pRL9mTMVtIMRGjelpQm/A8by0T0hp8lhROC2FVAIRasYSo61n/65FXv
+NPeAhyaLXzfgmP57+t/fetx23jiRGLIhEPgVZSZ96jo8YScGaVaqV1MR9k3GJ37aA6DjpI1YIw2
cNxHDr/uYzqjFgWhWPJZuMgBveaj0O2uX0gTXmeDdC535WTTh617qucrDRXg25Xs4/z0e/Qfv/82
CsYBLoZ5lSINTj70q5CKOwCXaMh6OPspKR3voZsvTXNioyEv7+PyitIT7tCRhqDCPPFfR9kpGzlZ
rltqlliNoZOtOfTV26gD1zsQbUaloNDYV8Keyq7XUza3zjFxgjO19MspCwLys7Ojl8AHy90iWgUI
oeUPwtRP4I37w21YifVo30Tjx2BZzk74HtoeZY5Wr5p4w16fm84ysZ1GHWaNFy4n1Jl/X8revxxu
l3KaHJKu8opEJkVLs0yAesndfPoaFHb9oKa5QGQr6p91TXzIfr8uIVAch0anSp/fbd3YikIVEdRm
fKvFKtWD4Jo1mvJYhUazJVWJIkowwA47VcI+gMK8gqZiCntK75KUL9JXNvk8tbdmspQACsx5DdkY
KeBj8L3aolSRb6tm9gnHt6yDvLL+XEnzv/XNBbRIn0G1+Y+zNIdcQREpoYY1GF99IxPXEiGga1qi
BlOW4wecCxAKrquwVF/Faw3H/GvjdwbXSBh1rxJF/fvaNuCPzILpQlm3i2ZFoa97o9Q5psH8BGjq
Z220zlGP0uElqoF+hiqHsCj2hxd2usG2Zde+kqNKU6SnZvK+ycG0MjS2UwdwEGm7jKZ6rRnBxRg7
c1O0JM1nsmPvlKMRebL8Ef0IBckd16y8UxSIXF3JS6dqt6qZ6nvpfOsyTSYLJfJXZQ79mReX3cH3
lRZk7Ngd3FSnMt+ZO2+XctzqiIlwL8GLaCe7NgOyEd0EdeQaEaWsPIpXlgMR8BBP1doN3Igq6Vnj
iWoDyKoqV12IzgkuthzJzDw+8cVa3hwJFQYX6e2HxfMIgcdOWoOto96DaIesCZLFQpPWFzvLRDaM
U1u7uLVyRDbS0Wd8Z+DjihQf6jpUWnl9X2Med/5dQw+Dg2ZXzTbwqTJcdG7C86Ww1e1Y9VuQZONB
dnUD3DkwNcw+vz3/6pEuOXSmCyONjnpYIvUx+pazShzfOENNoHVKeYbhwjwLqiIAXGoh4luzn6lP
EAybbC/6Dmmpia8DUGeK7+oxeh91viy52WUP0sx9q1jB51LtgB3H74YW/0Sv2j3LwcR64kfkvOLj
P5KifKw0JXoHY+nt7Q4qQukUDFXNPazSQUewPr/6dAn2suEXhvMQ+qeaFPbVtW2SbXwnZHeTWfXZ
He3o9kfpqIsoyhdVixsIqWjK/LNK7OTxf/RQApQ+1rlZszHCBwz7Pz2F9hknXfIIbXRzlY7/n3Wk
Y2N93NfpB9S2KF5GgitLiRuHSnigylGs8in1F9CYxscuL9uGsJXJpbTnRprTZHNk1+HqlwM+MXEK
Hedhsx2VeHV3TzIS8MlAvFzI1eRIHqvGsI6dMDm2+4JD0SHx2mbTtd4LtclKzc/JB4KFPuJBXpkK
hY0Lad8uR35u3BeoiPjLf5BTrXnqff7NPyKssijy8+D9EK4fr+ao5VyMQ65S5i7/SmP+dXlLdipG
uBZ9jYKCN8CmMtetalXerCRjWqXPGNY/I43aK/35jzlE0EkvYi0KTzdCtTQZln1lJYca9sVT4lVt
sJHrCGO8rS2t2zz2F8Hpdvln+GZCbzSskHrrKfuc+qv2aQWVwlHM1ttTbIaHvEnNq21ZxrULG2UX
OTWCqtIlqQJqTxRfXd5sj/vtqkkc7SFyRz9aFk7tL0addORtet4aV1W1P7xkEn8ty/1z1QBIpxCJ
FzG0In5UnHrRze6yq3bNnFxu+yT/FLRX90SY9F3EuYu7XznANMi9qvO9jo1rhTTXbIY5xKPw6OAj
HWXn6AcrpYyHfQ7XR7uQA9LFD8hLarHbPMgNmmzqeVt3N+WV3Pn9733/T5cmQa8JnFi7HjoORxOg
iKAN6osPdhpa4Lmx+8dgtPjzDK26OEn9u78qnDfituZOesn+m4dX/RiQq9zdu6THqCPc2cK5ux0t
yIKTrlROUKVGCz/sxvd0oihzaH3xhACI/ZCWin/yRKdtTa1J9zq0y8fGnYKNUYj6UTGtfhVnUfY6
TRW7tc5y39J26A4kV1xK70wXdChXsglQLTyiY6LlkfdX9z9euj7y00Y6TuXsrKZW/FjMKco4ip2z
a6OANluyUbg17FND/OiQYYyBwUb9pvSqhkoI3141dmrum4CK9CAKlY05Ti4qWTWH3Fw/CAvoIunw
Ry86O5aVQONIk7RtchUw62auIy7SuvUH3p6zo8I5+D+uRd588e3IQg+YOWqaplcXquSFUvYWQsG4
yT4KP8RyauoQ6SyQKks1g+azz0m8318w12voHY0044zPMnLBadTGTR4MvKt5Lfm6Q56IXRmGCD//
6fNUoz14tvZy/2NtCCxOoeg2ZjPBQtvaRv5YEHH986dLVwR64ZTJQO7/eU0I1G/vkgQNf+qfd3gz
Y9Pt0FALbIS7ecfyT8g5m4CBYRdx74sdZ6Qsnlze/RW7SPEfqLH7/Q7l3DrKxw3Ag9/vUP4ZUejC
3zu/w9vfrltBJ9+dnCFfQ767BoK1+9/dz+8wE7f/4/1Fe3QM62T4/Q7lCqpj7ZXAVY6mE6i8wyz/
Euu1tb8v75DAXAw1jxUrCKpnAExzFa1ankq7dZ9Ivj03uuN9UtQDC1/ug+XUfGTGtHxZ2kp2LhBV
ffAmFAKEU1y4X1nPuU7wLpwQ+qyihNxpaupHRTO+ykHZVAA6DMsbb/51R4W9IIa6NubpfRy2R7dM
fkwau/ulpxFmZCPAXpOYUGso7PKqmWA9G4ZVE7vaUxgU+hPEWUd3EMopnq2xcnpEQflYMwcWpqXt
QzjPJjvcSWdfhNBTuHAXz/Nlo4tyeMg6p/yrz0+atWc7zeX2CmPckDHw9YV8CTlLmBHcOnaZ7aU5
aGNzBkN9s+SsQcBsVNlVsr79JSEKVtGkcVadXzqGEWILu0SxlM6yD2bvX4WaNgdppSIOT47e3P5K
2QUrO2HSIQnJEfJeZZ/xmQRde/soKDcoN2qcUUhgfBm8k+Hn+blRtJCPMIgu8spK0f0Bd1RuO63r
fKr1gDBEpohX/zh6iTrsaqom5dyCWpWZLZK1WNjPx5zyVqDdKzspY2r1We9mpxWdcr3blHq0l2oH
zzF7c2QuFcLe7D/WuqWgcgY7wo7tOrTTkzccSFC7G6euqzO63P7DoIbiagBEWJHusV+UELKdzsiH
D6vpQyTHjfFbXIhT7Xb+L28aF1oeDuwCOxLQbMKCRerq7ELU8Ltjaj8FElkfYeah9gdN+qsVCziz
IUO9UgtlUkNoQIndZ9rGDjvn4Cidu/Nyt94NCl9Jo3CkigobLs3/3ih92S6muB+Pt0uNLbwwumyX
6XZmPA2O4S0GbuoP4CxyPlfBfy1fRo0g7K9o6ZpfHFn8pDGfqnxOdKMQKQ2ohjZRU+4iJJ4Ik3rB
RfVAiwBAVqCf7NJlAnbxNDW2+hSrzavsd4PEWMVTjXw3ADUKLo1VXjrKJyBXbe3pvk1KmekDanN6
C8Ntb4Y7vuqInM/dHPQOfTWoL8klGYl6hws7FSjX9V164E6XHfrBTA/SlFdt7unQ1sydcvg+chue
B+SVbCYdcgvX0va9hsIdRB2ryO1KSW/26tmk29oBQQPXsdPXEjWpvV2AC5Fm11LhFRfqL2lNinAh
OfdOMzEaMcnceoLofAmzMU/iuXHzLagU8SKNPik3jRGIq5ybxdOrGUTqWVq8X8iB/TA+Ste0BzrY
EsPfEWRQXpD4KKnl0fnwEfhFjWvQoqXq5LCZlhaBBDlklg18IG4TrmOL8N8UxLq2mqKIoqt2KvcE
RMEt/1mCspeEe+T0lqCPQtKwSt87ZdTh4+fhLk2jjNGgic1gH8Rm+s5j/k21qvhRNYfprbVW0knL
vRQ+nY5vMiu4ekytlK3xsJ+npK5Fzl/xgRDMo6PGva93JvckRycS5ICWgtcRWNbVMsS5/j+sndeS
2zrWtq+IVczhVDm21NntE5a9bTPnAJJX/z+EPJbH3+wJVf8JiggE2WqJBNZ6Q5tmODC60XFC74Sg
PCcV/VRsbAAZG3mSVaoKaOCI/QM2KHPY0t8Q04ea6c+EzGDmXcayLg8NYIbLwkUOZgrq+jkmxjUm
nf7YJUb9nDlRsi741DayU4wu0lrRsDGGkjxj3YlgmWNSt0dXsH72yHUftdYiDya7UUR9VbogRkaZ
WXTQRRjZ7RQQzj80q/mKBASYoGimlJtOeU3Mytra/jTz8Ab0DxXexF5nN8+tjp9jTuTgS+PAz9Lm
/LrWYe40ef5ftl+ViyQr1NcytEm0mLpO4sTE4h5NqL2nTDPopIzWpISL1yZtkQckD/EXQbbVbaYq
T/al6M0viQnPwUbY/LlrfZNIZJSdDbUgn5cM2EWqjn8JHaNYuVqSvUe28i1zHOt7Ojze5sGk6lHB
5uSjs0QLQqtXHj0EIVb+NGGfNKSvEzZUL9GUli99g4VT4uRPsilusPaF9wHyeu6suqzaFMTQ17KX
p2Jy6s3ZTHTuLVE7fmmP97nIxs0BrqQ9yX7Hy7J15/DlUj5yr+tfxh7gMTrL73hfaeAyImMhq0YJ
VNEOO7zE9bZ5j9sA+6VkgGoxDzYyf0MOpH/W/Kx+grV1ax7sjG1UMSOn51Fpwa8LAsqwHdXOOgoF
ZzgTS/DzLF2xUptQLP0RCsU2tckvT3FrrzBeEkuBYC9PxnlkJw91FS1W2eUMA8t0K87BUOX2UW3S
eNmJyX9o7MA5t4WDkasxuUh2x4dg8Ke3csJNofCbagv5M/oUmBNWDqn7RYHgvMr1yTxFvRZfc9I1
8Hp150sej+8aXg8BmQdUoXKxjLrCyNdO658b1ibHNHKiqx6J6Jq4XrKfFBvP2Ll67wgiNJNNlUC+
6g7oquXj1SbAtqistgHxSlV22GwQNlXGxyCHNEiVHRrXt4J2Y1rD3tXq6KJOgPiVhkS4byXeU2gJ
78ltQHS49qNsGVVCKyjZtCvZJ9tst90MXjtdZC21kmTXCOTC4vns2wi/uaKPO5xlU+Hr7mYCmh3p
lv0U4j+C7mUWbh2jtZ/0YnIfUwf0CX2ypbEtPLEhniM6zQDZESfx2iiL4qwBkHbrOl7GcVK/aUX+
80i2QZXqnsehXIJliD574odhF/Unp7TzvQNJbS2b/SA6ek5nkmzleYGDCqIDmYg+x5P6F/z6/jFM
uuJhNEZnIcc3uWEC8nHEg2eo2aOvm99lu+WVPi/myj5mOt90z61Osh0h2xaNyqzbx1YWfIoxbJLt
ilDSbYr+2VZWuTt4lT/vTgh3WBfzXSD/cqw65+fd9SxjlkL3Nw06J3Eliu+Vo10IYBafpriwWD8N
6tlvvepYFSgtChElr1MPdICQSPEdavcyaQfzgjBotupMw0dOMlAOpsCcHr63Mm7tPjlpZPSUtama
b4Hphq99bx611NY/+UOF5FeehOdK6yCxq36x1jPfeR/09EJ0SfsWG8UTqLTs3Qi4f1EXyjEGtnhG
MALupxk2H+DT9wFL1m+aX37Gkcp8VWsl37glkWsjatUHEaBniTKl/zlRgrUciiIRrkZe2bwUkLc3
vdkFBxUC+gXhpmGpayM/pdEk1JS0WMESRDuyZaxmb0jT2Ruxt2PBnkgpn/cpr9uFmMb0s1VGXxGt
9L+yQ38oUM/4XunTWuVZGy68/jw2QREvOhs5GigcC7gYG7PIcF0O1St+Y91Xo4++T31o7RTbw34a
s45nHyhdUT5HtVs893XFZm70tY1s6yezvsDs2pUwKMolSoHB0ktNQgPYsI1F9BTmsXcpIwts8XwE
7R7+T1pE61onAwzbhMYQzS/+Gd7x1maA+DxYVXI799bW+rCFYreNoBRwBi9O70LW/bdzEydlPj7p
384NtUJbx0PUblIXO+xYSZWL7wr9mI4A2JKgqL/08RsYYedrWnf+Ep1v7cw/EZZwCUu8nju68a8M
nvGX2BYxll0swO0R3EipCtTNELn4OpklzIgu/FSKpN9EbqzuldJSn9w4xDZpHjH04B8gUb5GuRns
UOZ0AdXZ9WuXac9yAGJBGZb3FVCwpqm3uhLpfBZkboBHAntrPjngpndI9JSbGhcVp0vCNyTx9X1q
emLtDqr12R67VeTk47tfD+bO1fHZkO21+rUdovSjw9ls24EB2mpeZH9Os8z6bLjs04dUdbZVJ9KP
Mf0q+xKYyxt2msauMqLpfTSalWzXLLaAcZPpRJWG8I1c3E5egsiJs4qUaGvYqbKsrRDrL1b2RzPG
JnZxr98aw/qfuoXpIe8PIGElu+Xocp5iABF/QEce00eU9WRRx2CHq6g0fmvLM1FcuDi21YGhAwv7
x2DsnBHkiw0X0Wvr2x/tegtXNgza8x/tflDk5w5kfp/Y47IpqmwphHi3KrPDXhqJneNcza2mfoTJ
3jzi8HJrInFVP7KB/syP3lyE5qitSgzlHoPCMkgYDsiR9J63KQ2zPHt6VOzaTh0AwylEJfXI3we2
Vx6zIux3DZqapIgQu2mTkgQBxmHrxNLdaxg3UPv9OnjOtN5d9jHrv1hXH0i9F5faNkg7ar2/iFKR
XzTbzi+yo+FJv0PugK3grzZ55KeedYCZ8yBrhhcHqA1lYXVuyPTISeT5sjeuM5z0MjVdheOoPkPx
Dg7tVBsLWZVFoodLQMriUdastMUUOsJWU1aNxBWnciy+FnWmPjdm3T2gdXhKAx+9XD2OyK5ayU5W
SXeJRV7G/q03EtPW9BL/iTxm8NLq3UqOcidWFuhW5YQDI6RA2d8cR2si8Sb8+BTWZvsWmfUyGQ00
jx3ib5PZd2tZ7drkGzCF8epmffKYswu02hTwpmca69KuWmQnOSnD0KnAAGSnFtihOrbVPNUusVYz
jc7drA6StFZ07nn7yz5ZBKKt150e1ut7W+V1V9Oy1W0A/mKfg5e4yEIzq2SlVjYeb0aR39owbMng
EQUh5pk2uMJ58KijNbOAYFnv1I6MoRwje3wl9FfotCBYJcYar9Fm49hm9kBUu37EebnnuY50TuZ1
2SGGd7RNqV+ZBB26vut4Wnmvnm74P6L0wHvE/R5X/g+9G9S3rFYm0EJNeMFA3N2h2R4hemibD0KD
d1saZfWmxWVEZqHqvwO4tQzD+2HU8Uv8kteqyStstA+lp4PS1PrssUoK7EDnNlm0mWMfkAfg/SAP
CSpYcIYWqRX+0Nj1icWEgvxZ+1WY9ZCePbDHCwc58bWsFpOhgVWMvyNXPqLZMo5HeXQvHEvLtlrS
Qf1t1Wglnch+O4yN+qXXycM2ycB7WVcg3f92iKYYTma/Bsmz7wZpQ61V61Q1/Z0Ca2yLY+kIEsiO
3nVNUVD+U6193ATRe5hkXyLbay683qN3c040p81b4DsD4dfsWZ4y4dl+IF8nlnJQylYSVNbMzbAC
3jIjL5JJwA2yCJi82rGJR3QyNpdU09OdplYZAAPDPlUx5LewHrQnBzLXUkD++BCT80RAe4bbsxoj
47PwIadHqLN/hKZRL2u9aZ/MhndKVmnqSUM79pC7SrCbKnW6lGGO6zaWn29CsGUtP/FEyk6mVRJu
jxt+ojPFyeugMN4OOykJL1tH1P6w462ieDYJmHAxnOuy67dRsi4nDQL8MnQFDVXRf4yNmT2GbEwe
tUEUpyGvLqmaEdMiw2+dY9Fu5QhZCFPvLiOUoFiOuHcU7Sw5PffchvyaEyGvrZzofpksaS5umBcn
2aROkbLxralZlJ3hbS2iTcepiqtDWwhvZzZdeHYbw9gAVEuuCNu7q5p43HMxWi1pWqOaX78lJkZG
sHI7SGFIsaBFYCamxtMdORCtbpONrN56pibkRTl3y8INEEz2CXaNR3XUQYhp7HGLoGuee5EC28ZF
7mJlarZFpRMdw6E092NWV/t8jhPGjWdvJq9OryWSH0SM9eDFVAuiu2pTfcKPN8S2mUBfj3goVMuc
xfO49dsJxC+4v3UvqnRt+IWzddxxYc2wip683oFNcbOSVSfs/AXkBuUUp1n/9mtY5wD+cweoLkVo
jJ/kMGTn/VM4D/OYTbbL2ex5WPXPw1ia2DvLn9JT0rb1VkldkuvJqD9Htl0/hjzWbRh/1dLXQfD3
KAocai/Vnx0713dFYDVolzDYxXnmOX+SXbIwy6xYaoDQdrKqqW166BTA1LdepzU2o1fpO+GQgUEi
SH3OQqQxLYwX3sqAvVA36fanNma9zJdB+5JMiESErfZNyXsWYyna18QQFi5hp3gR1Fs2H7iUuiCE
miSrHhWlMZdNB0W8jnv0mLqMuB0x9y+Qv89F2BFPiN1dUBfuD6VTX/0hrj7KzCqXjlKZTwaotU2L
EOrZjhNj342ZsQuNsH+QMyLrk6Oz5SNk3Q/hl7pg2cpLbY7m3masMnAy84xm77Esn4UGTbBMe7k3
EvMGSR7JorEaJ2eLzvpg0aRKdSCkiRKRtQthGcaFOeQY3YzZOkNjCMFsxSizx6gti9eqq14LYegP
o9/nr9xdAbbQIkIyd05KgUSda9QH2et0TYzUptXvZC8JhgoFJ9/GqZJziX1am8YlntV0xA3hdPIj
Sz/cSD1ZszeK7bBzCXzvU27aszJo1D14cQNmstd8Nu0tLK6kgkJjOO33aeMHSvm9TtMBcAayV2op
PgCtlPWq7ZpxnRapsbDJUbQPdt2w44KwCEUDna2oQOzDw2Yvm0zvFLYEgJE5Z4caW2zpq2j4xmps
AaZO/ECQ8A3f7fCTl8X40Lp4EsbpYO0a+DFwTtzykpFiXaFqbW9tc/SWvLr4VOeiA9V/tDX396rs
KBwQcH41JuR8LZ/X0xQtIjMwT6Jp/Bc/EPPvQG8xMaSa9V69rjtL3cjBSPHb28kwUcOYzw07Dy1l
DIFvUzml1z2ESvcqT53YDz8hXbR05qF224kly51ok7KHwFA2mJJVmbIBJcZTn/LSq5G84QjviH8c
yYGy3mU8e5oVO4khXAAXHoq2jVAIsFZlMorvaqk956TWvvi93Sx0x/beMPwalzjRZs9qp0Zr0Yij
lzlo/IVj/nwvvKwqntu6P7DccEGXz52OmW4Vy01XReLnz9lcjAT9SQI8yhbVD06eM+1Vus5haHtn
HdzohNM1LGfV9jP0eee67JdFPWYZgdt8Uzadf46JiC8rc3AXeUi034ErZaOhsB3J+2xsn2SbFBCS
ekDxTFNtCyC1VQnGVJ0a9NJT/c0x+RPdRL/Imko8G2T0C4akzVVDNfhQF3m9CnLH+hj74puTWdlj
6TXKAwsiksyW4MfkKdUcInwkY9t8zcLum8Xn9sF7BlxUQjo+NrpoGfGYRwcQ1S4oR8AnXNC8noMR
pSaafY2/eOYjFjli7IMXkDqd+Ml81iaekCOJxGXc9sHG9sA+IuwWffP45xi1ou0SLVZ2BOy+jjVq
45mJKniFSPlPmgkyj7leOu/maPpbXEbyrV2V3WNol+fUH3VMwgxCA3X2l9oizUIkOLwiHv8olDDe
D0NkH5HVRtFxLqz0EpRfiipsg0UgYHkWUf9D6BvVULdDVHmfEGcR69ZQ66PLtuIScIvLuGOhZSDE
sMGb2rzUUxcshV+5EHkq1CZdL0wWbZc4EDbVi6F10xdtdi0tyiJf+E5Z4koybgrVfQ/Rxv3quhE4
YgE9jDdKvLVr5Ex81RLvng1eqjbD/q/AGrd1UJFH6wywQaYHp05B6jXftSZSCKODUsiY6Mu2xYlZ
ZKG7TVAJPxZDM+xsVzn4U5GvtdE7TmnTL1QCIwRqumHTR4a9KfzuU+jkLZ7obrRo8jH6itzS1bUq
53vJDwghZmxVESbfeErbHtBuPXgwkx8YkKkLiLjhQz6CG0+AXwxBGD/KAjEy7agkSMXPTYmiICGW
udaa3Ix2Fs6onVVRfhrc8lrZOSHyon6B+J1e0GpWXwtFQ7BLcx70uGzOo1VfRQySpszi+Bh532O1
y08qkhBePIz7wEG2BPh9YZ6UB7+DVxja2YcAAbEFKI7i0lxVRvsyx8CebL0XD53dQjtXQJSZShyt
arULj7rXnbW2cxGSR3LcnyXI0fTQTqwRviVlCEJpRG5AtssCnhQAQTlE1r2w+cyyP1/1/vg64I50
qdL4tdWK5oH4K7+kSZBbE03/prp5vIAEkW3rqP/mkp54xGfXOA+DAxHRDKMly43ixNGj7ETGXTz2
g+Mcyin5SqydEUKzxr0XJWAuZT3SnWExNnoKmi3v1+XgVm+VEXdrLCTLrazaAOKXqqchDhtMUNO8
clyKFtImUTgjP94OHfayR9/0Mvgjc2sSmE9kZpVlKPAwDL1D3ozXaoyti5sBHhXYIXnGNzZ41UKN
26/CtPrr1GaIJhfIdtbRx1TzO4wVfTl2cfNDmM/CdZDmSULvVJH7WSAs1a+GBD5LF2PSHSmdv8Oq
jjAUP+drhhDnNZ+PyApfMz2toFzSJDv7Au6SEDwrZVXV2XUqWv01AUVTNI71Uidqz1sKXSdZdaJg
Oo8uITTehi9RN4qnrCuWUBHsl7JQs0VEap489vC7fds0V9PE4N0c2l/+lcubHCE7PN4Re2Pk6r88
5BzUrcco/VH5pXsYKkQe3Q67GVgx2S4yIT3BpoRDXCM5xiZ83BilUV0mt3agRqodUZ7g6rVVsStY
tR9zl2RZyM9/x4uEjFmBCAIyh9MFVeVi7UeR+tRNiYPrj1BfyvSxrlmspu6UPfZ9HO96E6/0OPDa
yxjNyRIvrT90Pz+rFb/0JB3wIgc6RAzMWNoOhuRGZ5m7zp/UHZDkZFkVerrWLKfaazazAb6eXxmi
IifMohSO8VpXa/u7W2bP2ohtT1OoKu4xylpYcfmDnd5DyLPwI+i5QxEmBbpKUberx/bB5ae0TXRX
AH53x6uKO+sKAWf9XSVrSJY+/pHbZ9JLQLv5MZN6aZ0PJ0TDtOq15omEULep0rYAV1IfvZhAFwuv
5lo0ZrfMGyf5WhXDMizq9Lsa1jgV5FH6aoPM2/TIlBynyUBRxcoRhPGERs59POut6b64nkdIA6NP
1a6+RKEF89JVq4NvCgc4n/iuBQkPStfJFrrV2MDYu/iIlHC8Jp4zPmSeXS56y/oaa2XwAmtw3Glh
221RN/Ve2acjEJkHf3liBu/l2fg0ZqaAllOrmzrvu3cEUA9yRGS3E0QyIni6aIptNzQAN4J070wo
k2mkJE78LxPyca19QTTCW0XI8K+7gaD8qEcjyyaRLIbI818s0yRIVCMDBAJEGCj8VggOBkObniMA
cnBc6nZdWxg+B3yWKxs/zj0vF+Wti6cQTodLLnrubToXFxjLfFHVPn8iRcHKqOVFWgN5MMxe7LuO
mPbkavmHlzrfBWDPa+XF5rUwwm84nefQlb1FCZp5CbUObQRPtfd91I/boU/yp0Cf49lF1/xlo3iV
RZ32nS3O90qNnNcKraa1piUf7liXK5KR3jWbCyDESKaSTtr5tqIrKHY0ZPlrMEKhX3tXOdDzbMSD
YzLL97ZSGexjbfFgmWeRw1ICTFf3NvdtstTG8Ka7DL0gBK0E4dotyvysBI0GVy1Fu6k3CEDE3mcH
oOI5Mqx1ETbPSEhHS33ST1PjHc2MKK/judq5xBF9OY0gt622HXZe2uh7nEHGSzkX0S4fCbuQ8o92
ZeBFK9Pu9Hd7RAe/HoYfkNWmULB5R4fqtSYKv2har1gL5It4XKbBdCCvMPvXW/g1lcZOnTHIaWVr
xGsCZ+cnSr7kK8/vVUs/hZ6OmIuLM4uhluNp8vVmmRnkiGPbGFbCSojbq6MD5a3rsCBsu2eEfbKd
bLsXMLP+MaRxdbEWjjAWrEbOJgmEd7cRxFscM3qbRSZXfWYZ18QLvU3IBs/PrC25q+kE+yffBRY2
NEKviLpF7VnURvaMBgKLa1dFF0k3h71s0zJAJ8jIAr9U3CubBee7BqIjm5ZYg7lPgcEqGa+IL6qi
jIfQLKYDyGc+HZ+8RgQFH4NJRbAQTD4pDckIAS923SOwvMuqwX1UMRhVHb1na4R5O1TUem1H7ILC
qFumQRadgOzmKNUQsXDBXKwqZ9JXRuj5yLKIJ5T3z55lk1efYsU+tyABfa0uHpUiKB5ZS8/iL9g8
TDarpgDk7KuNwj9GhSGLPGS0XjHbIsyemC98f2zQMUvk2fOr22H+63SvDrzhKyHQ7FZUyNCtKoS+
1uM8SnbEVeM/tOVfsoLlqromh5qsHKeerqhBeQtDawdyL8Z0vbWplr3VU9cEb8oQ2cFuwbxYqL3N
LaWIk6VqYXzeKl19GjynOnVd+vMoRRgBxW10FBG1BiAsx9wOeRLxvUrVfpPyJjzXlocrtWqVWER7
PqxHCr4G3r5rnQvSAdPZqm1eAFn82FZKws+fxyIrWOdRm1DfxpoE9kZtOY+yrXULgo0NaqSxq7NN
anwSebiGgLTbTmqer4pqfOgQ87mq6BAsDR9Pk5C73hKHS8kmCkB0wXR1ifGe+NE1Qlv1lmrymvbN
o1fq2baNzY8+7JNz2H8jLF4/pN1YbjzXT2YXSufQ+GhpyiPEkxG2kYf3onUehmoYCZ9iFzLYqo1T
hIM4tZJ++GiZfLbwp1hYptK+8bzHPDn2g+fKrTFMi2v/Yqt8KaIEmZ0oOdodPsF6Z/FqmauyEJ4u
ioXlFUOxkF36QCQ7FytFpPrVaJ4iE/GupWqn6snnA469OKRKPG4Pa4uI6QRRg52vXhEAxEdNSiPJ
ogo1lgWhjfF5oP5UaKrbDqfUQUcRaBZfkuMEZlMIQ9unpIDiX8ZBuuoczTy0EdR6D1DVixbazRNb
6oU6ZMULco1r8InK47xQ97tGezdSrzrVWeTfqlaZZct4FPEGqRU8UfJ+UNY4qyrbFDDtU2MWf8FX
AKuVC3HgtxYtBLmsR6tIQKp56bS1PB/0U628hRhOPYkxW5pd3bwE41i/FJl7LREPxpBJqV88Q1jL
fhw7nrBUXSzqt+gWxCu/9R+sohTnvhzRR8WaHanN+D3I4nofwbOBLREk73ZCcJJAZLSTvQk8Z7Dp
JNNkr6/gJpUnyrPqmuoT74+dbB6cPj+lYQHciI0meMUpRFeBvKZlNOkKGoL9aqUJSt06IuGQmezX
rCH+DeoLPtZctUZV2yJE4a2UxLFeM2hCIDS1dC3P1b0+2CLl3eF4Op/bgdDlbW8g3MtgVnjNppj8
AAkzepN+iFBnh24lqzroxjVK++pGDs4F+G8TGdFbrxokOcGdsNzezh0GICKA67ZysAGXYVWHLq6Y
88yp3XQrB+Y7XqxU1UiAROrn5Ky87hQqS7Ntky0wzp3leP2lD0Znk0VTeXKTY0GY7kVplr2mihdF
c5B3qoc3snbeuYDsv0OMAfV8YxCXrk330M29o2MoaKfItlb7Uk3wo25NvSGSBxNMg6+WeoQUaW4e
yZAcXOGKixyf11G6Yv8c4Y+OPYmTC5Z4EdljNU6PQUD+ItOGv/LS6r+UZagv9MKwLvDG412E2lNL
guzaWclrp2LeZXu5fiBy3i9jbwjea2LHGwPpgY3s1Ro8O9oq9Q6ytzDB2DVFfw0i13jrvjRVFuz0
sECqXBDcizO7XjVKVW9BC/PecvHhPXjYTFjr2HL+cZjOh6aWVTpUuF8Dfjs0M63cJDPdKrCe/FEE
bzZ/HgzicaUMXvBm8G179FOMg+aaYgnzEgfjk6zFU148VEDmZA1leOtkYLGzgBcdvk010kzuMKBy
Ps+KX6axmTWxVrGtGJfRV38WprJ3FBFc7s0s+MtD6oNsnAfd21MTfcRwjOzlHx1FEKuLys/G7X2w
HEI8gr2O7eLQ84/L+T0bRqvWtFccCDaQrccPd7IxDmo9cRq1XD2rOuGuTgfNF7NHDkf0H6LZEkgW
1ewLJI9Sw5qlKfBpnRwsgWSb9usoLeb0c48r7B8dcrDsRYUX0455ZnkaVrwBOgdoS6wnMM23WRsC
zCChyEt1C9DGq2Sc8kMBo/dWQM7LD4S/84M8unfcx907/hj3Xwy5Tw8SDZl7Of/9PFm9j7lf6b8Y
8sdU93P/9i7/9mr3O7gP+WP6JlD+cft/e6X7NPchf0xzH/K/fR5/O82/v5I8TX4eWj9iuhhGT7Lp
fhv36t9e4m+H3Dv++Mj/96nuf8YfU/2rO/1jyL+62h9t/x/v9G+n+vd36gZhzerQKJblOLK0i+af
oSz+Tf23rqQJOSsnSXg761bvzKT4vX474bfT/uUVZKOc6jbLfxp/v+r9rlWBy8z63vP7TP9pvv90
fTYzbL0FZPz/+zn9+TncrvX71e/3+Od9/Kfr3q74f+Zqx+lqVaLf3P/a+zX+aLtX/7zRvz1Fdvx2
q/cpZE86/8v/aJMd/0XbfzHkf5/K9epu1dXGl1GxIsSsizHcpEDRjrKejGN10I1rDmarWMj22xDb
r38OqUkU7b0U7zRDBE+F0ZnLoLHgLbWW8lhEKRpm7fDCbjc9yVpawgbsfbyYjSBZTpFpH0ix/5B9
8hwfeabNVCNEJdtk0QxoWNgmMLAWkfwTgs2XFl3jS+Uq6V643mdU5lQTJKidXNCOTM9l3i7B3MCl
SJJ/dESOAqAtUE+3NtmtJ+b3HtgUkbEOQZcoEymwkQEqcamr69tAH33HVWNFLprFFmSOYjLBSYjq
IgtnPkqwNt2ECTaqlZZWxEidn70mEQIy9LENeZ1xskMO0bTO2AZm1d465CxySG80486vADT8MZUz
eKCU8+7jPrsc0dgl7kMWNBi0b6zbdKEwGsKZAWBbmzY5LsLI+xTnKdq63J1skhfMBzGcddYV93uQ
7ebEVs3Rd55aDyujxSAo+OU/Dzg3ON3M5aWRvOzpVJhR0yi2Fv/6482TXnYA7A6gHs6t8sTKrcgH
eSbxaAQ4ZOGW1c+jwtmXlRP+2SxHlQB3UZ8ijCWrmejAZdxPVZwpWZL+aAHYMrGnRR7Kfr+u0Yz1
WqRZfvzz5Ekbw30XK4+y4z6frFqFfSbube21xgqQH8c2bVJF8BB1WfAgjwCDBfiw1sHWB1a7qAoR
qXASaZRjhDcl5wku568WedZtEqN/ct0k3QaWGeQwO2zjgGmxeZBH2J+N+0whBGXOvYUfmQdZhEFu
GcsCRjJ+scqi91T9AXxDESIE1lX6gw2yD5trXODWQGyNpWyUhRdFs+HWpBLn1oOTPPPeS5rJ3igl
0hkgNODG/HORaOEzTkI6Udp/6jSmwtwhW/jl3i7n7RVFe7CLvCC946tb2Xu/oIfz4AG/hYNsv93X
bUgOhw66n7uWN2E5gc6fXmdre6pFccXoDv+UxMYuXh4WEDVAOwBbwW169Je3uuyq8kDLP8tDr2QX
tpSH9YDKqoKr0kpHlfxozkUcl91RVuXRvfijrQTyuqzYNy3vHf/FBBVMFcRof13pNr8+eJsC5bic
TUw9nFrbUAq2ajkbpBgjh4zt35WQWYKxM76wBbLkCMG6B5CkP49k273qWOELBgfqRraDB/MOtV9N
xJhkKU/+Y5q/rZbBAMfCa/eTmnwoXU4yorQQSzPj5DkCbrZ3Hfb9Kt+X96o3dnIExCiPbbMXXp0Z
n54XsNVKO62BRTlo5M+4kX7GjXQz39AwM9tZyjo6j1ZBZJau22EzbJwBkyXMouiQJ96GyzMjObyd
h8tzUnV68Pt2fJw862q2mXip2BkfSlOv12Od5l8C0yL3AwyKGNeIWtqcK1IT/1NlIQ+WVOiYxW3r
4wk+7u/AY4kZbmHgLC3Ly9ayKguJKM7hpK0zUFbLPzp8z4+3hstX9j6VPCNo+2SPeuFXeYLRQXFu
IgRpcaDyD6poALyjeW7lbON7+Go1xOGh0q2NT84vPZHE4ceSq2ZOQqeNQDuyPy/tZkBVM0eTXJ2C
dqmLECStMkbNgyzKMYOWmpvlOtX93lzJxjQAYIDmsbmVVdUwMFJOQqRCW6e5DHn6FvuesxeagqDf
v69mQ/6WzoNNP0XgvH8hNlieWq9MzsjmJ+eudlaNR3wRjaufTffOUvWSc9lo5V6Nx5McLwv0DEaB
UxyTyCG5V0F09RJocr8mlh33qjxKO+u7G+kFSCUudu/8Y2z8o0Rf+3Y9hQDmMBjZvnBN75DNhTwK
lf7n0W9tqou1h93s/pux8/mDFYLO/zWTPPqf2u63Ik+rqlHdkQLuLVu7mmZYvrUEh0MVLLqdhuYr
IYrW7sq3IMjVJ/idwPTV4k3DlP1iCftZnhGXbnquS9SqS5PQqt3xSDHhMB9xqsW2IhPl5zFw7Y1s
E2PlH+XRb0PiPPzZGP46EqBA8fHwsXSY2+4d95MLi9jVQtbv3S20m1XeonP9t+f9vIdI/X+EnVdz
3DwTpX8Rq5jDLSdqgrIs2Tcs26/NnDN//T7AyB5bn3f3BoVuNDCyPCKBxulzkHZw4q0axeWuXszw
QVEbyN1rL3sjzfbZmkztJ6rVnmVyR+uGyVPmpN1nb0i5e0mG6DFKXJ6KVqIgWm9nxw/r9JBgHaOx
gQumVLKTprZ8/5WK5TRu50TTGWV+CmJK9H1pyzhVBEuzh2NvOyQAJ+UAcn9gha+Bsiej5XCSKt4m
g+7Kd8iDcx+apxvYu/pTLxru4v5spC8SoDhfU7VN2rjKzYe4qylXkQsUlWHvl9RDXe2v5axq+XN1
ZRYLGwm3DF2e3weWVT7FGcoLDvTgO2lmapXfenkGLSuDnptVT32B1kQYoYQVGR3sWRPqWJoRT36J
di77H9kufc414LKkI7fkNJcx2a3CHJ3WmkRZbJFzBytc2htjTICseW2/jbVUExUF0ZNsehP2BaTn
H6QV1jDJyIh4mlBhHhmNneXXKDsg4I6aR/k+jEFcH4bnVvAEyV6jC6ahusvYJAfltJFOPU709vDB
eZ0tY2Qjfde467JJYoR7FcgdPDyV8QK1Rhpo1cvQohP3y/g1Uiu1si0ofaLqZeRxa4S88SFIQEA9
my1fPkjLGb7ZSDhlTBhT++FLpzkH5MHFw1Y21yWuA8s4cjN/XeLdRhiJNGtebGKw0k8Ux0++y0U5
jIVIsui5E940VFMB0zCGetVC5RH1+uMkBuGQcFe9BqJaxk6KbR3jFv4AOSp9wxwf3UaP76QVV/wf
FDl84dJ0uFS/NcPpmIuymWbeDBS8tIDg1najNQ+KFbYPbmmsg96Obrq5mLj1RV/iVBtqCgKBnjJ0
Zbp2S8CZFJYi3u15aFPJodyB/0r2xlhQGswcLKRJUrzcjxOYuVQpH12KeW+DztCeZ+4oV0bqmDeA
nLTnqHFcqOTDYJNZFaK6qjmuJnEnaoeaeWMZ9fdFWLKxxSUqMETOHl7f3FwHTBEbd90lthfXrDI2
pgbnn7F/rysXkutqpdLcwG2VHad0rKkDZ/+kdRRKmA0YF+kbNEoxOy/wdktdKrdVWxebuRsGX5/C
arUU0KRtwnzQEGj31EOS5ICnljaHJV9dBovDcPxWlGqzB0jTHHQVDsbfWn6dvVgQCMTlkduJ6Cj1
/WQjQ9qcWyxbLfT1IOOks7Epb1MmHZww2oDXYNmbtOpo2U54XAp4n9fXBa4fKeN+/yjz0HJvvYTZ
yoqrH9xsVk9cCNVPipJ94ep9OJnC0lRr2oNgRAlKRFS1Xj+Vcb+GJHy5l/FavSAAPFHHJAcVy24f
9I5MupguJwVBpoH/QTr78gFulp/zwnqWlvyUkayGb6deeZQTuNhfbvSZ8h05isyCikQDN4XQOzuD
8dq3jXF2FBCr0nRCeIiXjmIZadae0/qqmTpn6NXU1/c5w6AZZyWHhzuoPeP1OoftanKv6wjqRbA5
xk72LUDR14Z8MdHuIj23NpPQBl2SGXFJ6czNEoGBFNmcunchC0dCmEgzfpoACcLDyDzpuqyQQYlJ
/uTq4QrPPQSF8ofr/bOoBA8mDypMuezkmPCNF0htdqVRoSmld3C10uhTs7fHcN67Wvfukv4xULqj
xYmx8mXXbrm7A+2K99JN+rrdRAsI5OtilzV0+9cnlCr1mGms7DVK7ymy+tVQZfJutqqiXwauPhmX
DWEARur3lOV37+qTU0wj03caOPoPfmlel/9jvYpKlL0xQ2cIZUa2ThFQedN6b1z1hYkKph2Wb5r7
AnGw8wlir+bcJqjuOVNWvBXBXG3ckPpvTtGrxGxU3ynhIPEEmh4F5uK4AAYvfWlfutILrUnkrmQX
XjARYGXQ1IziZVmONyp76VOTkAvzdc0K1rwH0Jf07P5ei/Lh3lZrXoVVAD5BhEhfIvhOjdmdbgA8
OoKStc12NkgKQQDd318b+ynpAk7eMiqwqK0s28YD7c7CdWKr59wCRkb15zqJC21fcU38qW/5ZbSJ
hbavED6mHNfx1aDvjqYwxw7oKAW7wUmO2m70dZy9+VZOBXp6lzd6fS/HXLPa9aadPcqxWOl4uyXZ
s+Zp3su41ZHRu/Vs5TmGPO4epGR7LAM6NYQvm97L4OfXhvZGjk5W2Nx7jdvvYYpq/TTMGuh7hLOP
lBtVgyx/EZZ0gRkLt30ICETOlU0Ob8G9IKNOo+j+6o6jBuiDYmgbJQyDrTdG0ACA67Z81UI4aenQ
n41QbLD8MQspA65auFhUNdwWECCFG4QWRsrjqwUWjKahrD7Svc3YV4jliHDZFE4N8dZI9itRnB6J
b2VrQzN9Uzm1fVNoqKYIIkbU+uBklF1OV/VRNkhW1cer74+YuevqPUKE5z5Kl13JjbqvD+Fwrw6T
B+AnPSfo3d11hcMXJgnKUeRXxu3FHqquoQ4ASCb52E2gZFTEJx7sdjCo3oxe59zPoikaymCUhnRT
psXOfZRbzr2lBc6um1LHv/pM6JJOFAkdpQvRm17xYWfxu0KP7op26BRfC8P4srxcWQZel/fg9oY9
VUuPXuQMNxQ9U/CdVcurzc52nZs9+TthunAtUQpvPkyD0j6lprMLVX0BqTGExwx85iqWpumkm6wP
oWUVZlxPX5NAXHSDbXmp+QrKKJhEoHWn0B91BpauW63YwnMR76S5JDVHKi3yztLUGvCSSvFaGFF/
y0slu0yqoPTcdfAgbGRUZViK3zSg4aVZOOpq0JGnNmu+iHZVIh0Aw81NWznFjmew8ZRw5PYplLX/
E3k99uTNNxjtppWDMPbdh1iT2nuojYgtMrKD7OLW1MB669Bdgho+78U4chxT3rtBUxtH6VQAKvmD
kXbQRBKTNu2j4XXJa1tYu5KLz5+iY/Xw1f/lMX55qqLvXiu1/6H18dZ16vqhGlX9maJwoIdNm57y
ODKeJ5AU69Aag50cjU3O8qhxwNgugmdEso9pAAQpFcGNVZb3FF0f5KCcn9TfM5fjiPREVfI5bBTY
nUW0As0dNw0hmGBLXWf8rT3KhvIn1YoeR2uoHqmZXEj/qIN/HXczTpmFacL3+XsOgi87I7KsW93R
fwQ5Ul3TqGV3Y8kDkb0fdxBzb5q+dE5FYd+EU/7S2XV+d3GJ4KJwq3NjJ6sWZOBd39vhIYmWcy+p
NwXLuit51K+27Mkm1Kii82X3EtSJ+Ov41UwS/iJKpZvWZhamYI95jVuzSRWuqNS8dHVRuTlUXEP4
QKT/6oKpjPdRHJz+CL9EXqZe+nKBi6Nyi3LLX8OPP5bu5NJ/fMplTC4pvYVJdmdi7+X/z3p/fowR
Kdam5pnh9y6UyOPfjQUc/90nSZGvNowhMZhbcICRpE6+TrzGXH1/rC3XaVwnOVTVqDyAt7Oehrb4
rpTWeJIWaU59y9nIWg98HZ6QwNjHaTmdit7V0IGhwGG2E7KAVaHfSZ9shsLiIsTVy400K2UB8loP
yw15Ur7afRN9AkQcr9Vc6xHFK4ut6c39OU1bj/KOODwogqiURSENAlcTLU0IdDuM7mTP0nmTlFoP
28rfA0hpkbENrNcPfmlq2c925Pbluo5015POc06xkUeFh+byAXKgmQvfCr5n6G4c8y4rj86UPMSm
le+S3y4qz6MK3mNGr811WPqqwPt/xfxe9eNaH5aRP8fVx1duB17I3WijV5zbLB42lELBO0e5hh/b
Q/SjADFJPc5P/rfeDGihXhet7NaB5mZ3ZQlpHgx1+n62a+3OZre1toe+WlEJ75H375ZT3YZDuZbd
JqI0x2md6WJaUK71viHb934I5HuActuX8ZehyypiqRlu9t7vA35zSAd/vQ7ElHWiRIb+o5qXj7x1
150Kkaa0qD0wj225fJaWbMbKFN+nsdno7Vw+Sp8aQ7jSLO5RugK0o+9sN97IMVNEQTei7xDB7FdX
X553rj8PwL+vC03pt0BD3fuyKgVWBwrPEphMf31S4cGMGmRTspU+tkDxqtbjbg+3x11ZzRBfoSX0
OHj2dIYY8pwIixr0+nGGPn4LN9iylqZsSLb/AHqekEYkLGst7y7gbllOkq6O4uUdfAHDqhkpURJ3
tWCzAmQKp0q/y8Cbm9US33bCkn49ss0je4mDtGQjBxV9rncOFw5+pHggw/tW1e8CHV0so4dQTQZG
o2rcmnPit3mTbNAEqW/jyuKSE1LZfeZoxi3/bhcIsaO9DDakeepgRv/NlbbKYTChNnowD4UZl1+j
ugwghPdQzWoUZZMutXMyYQI5eK1q7hzyFvcDFYZrKzDVV6uMv3HH1Px0kh0iEOGWR1Czc6hHu+89
3V6VdYjP7nvPL9l0n/rOO8hRW0khcc9mvunobdp7FXThTYaoy9rQG/tEJfoPeAoiShI0VK2F69qM
YU7xsQ3F+L5U+8fRmFAaujhlEAWQH1cIF7PwtnL0Ok8ug+BYNVAoItYQn8p5SN+E4MkbcXPYyetD
cTnYyxvCqVsnwGJP0pKNjAj1Wdv2umr4Lhr0ui/nymFKJR9BhFs30rquSR1JAV/GrqSg6NADvKaw
Y8qf6yGjnNL5AuO6d9dygTW3Rb0vdTW+LcaO+ljLsB9IviCX5AWQEqGx6aPPYH2ZrP5pTPlGKlO7
skZuDTl4H/Uhp+ZBkIJSOjKfpFlBatX7s5frm6Y2KSgRMbphvQ+3ym8i0V4kfuMl/7no1XzHgwrC
3ikavlHOcagpPHwNIQfaUac97FGmSVBdUb9ZfGf2hetAXVM65aeJEp2d5y7zRprt1A0bpIaKnTSD
ZUzWqmUkN9L0dEEahZjCceYJ+CmEAYqCHAisalVVzogYg/wt4CyrVVd/mbTi3WxEKlOaXuoF0HoN
76PSzO8rczOH6o9hWbw7W0NhQzZFZoKI7YoUDPHIqUQ6+Qetc2VQz9e4PMoF34P+cf7k3Og2qXbO
7QbVI6px6Zl6YV56aT1yU0NtlhwUu3ak0EWwDAm7UoGEpbH0TaWPsAb+nidjZNOJ6AEmWtjsKUn1
5yJQNh1SKKshGxB5SHO071BIhelTjb6pFtQFuvdFWUZrA1dxfOgbt3gyUuMbWpX5rgpDgC99WJ5l
4wZTdxpdTq8DRdMt4sYX/8U2lFBbWQ2SQfxdjPvZiz8FRU0Zntfovqc7ym0n9CtIuId3RRah7KkZ
fJPc0PSlT4aMLlyKcdcDkigYgDF1uFkGZCG4GUg+9zp0i7blfu3GkHdaWsFqPlDN0I/dAM1C6X2F
cuerVg3Nk2nM6YGdk7aBjHj8miLwmRneV5OEGtemFdlDRdcezcX9IedxBuCFTrHGw0SdoD8tvckr
NrbWkt5LnZ5Mzda+UIeJPiVQiht5kpRNzhEocipeReJwKZu4plhS7ep6Df733TdVi3OuPPvichOh
PVaEKy3o1Ls2TVSUTIPPTRxqN9KSjRxM0sAfqSo7X/2GrpunvjKWGv1FtfU+2YuxnO0gnv1BRTlv
gcJt4+mTu5NmrlgvKBivUB0t/U5wvphaEp3SJcpbX3bbQY9OsheGbtr6V1t1O44kjXb4I1oG/jEP
HTvf7GxvnZXLdEpEI3uymSkMOjXG+OaUdr+TroK6hN63HXc6pXH5apsFtJj8Mk6yAYj+3pNmJOhs
EqHOcA35V5z09dyS5Yi2HQsJLr7CjhcBVJaw43CKHGQ34WJWSAQjcbro+07o0LRg0nnRJ8a+y3X9
RR2C91FY55LDPCKPxtbB9SlYC78tTrprEtP8CSP5TZv05PAWRTsOqGnZrVPey/R7ptcQGYRFdJRm
qEXRplZhCHNT56WdFjJS6fLFDtxqm3UT6UXPad6Ev6z1+Qt1qRCS8o3n8mVVgz06lOoUv5luCmGv
1z73M+yLeTz8kG43H6NdZUy+le9tDmoH2KohIhY9829TDqC4+j8hl2kROhpmzTv1Ovdf6/3LJ1cO
PefBofhgp7tLzH4RVuK9NWp3FzNVp/FkW8BZ1rIrm7IpnpUpdHZN4Ywn6fojutFD1oHCQ+Gev2p8
JSzHEwlcgyKvYkn3Grc4FTqpyGJTEFRl4zb9XUkl/dKUPStOPpdo15DCI/5DWBx1XOxUdky93OAs
voyR9Viw69gnq/sqPdep1wDUK9kbVexnrp91DVaa1N5WEJKRLqG66zoQht3PqiLfr2Q12nvUqlAN
0bR3hQVNCael8d35bgs2i6tznAcQDNeZH+1/rvQx6GLH4pNisv6ri21F+mNoFoavKS0bHG2pqw1Y
AkqH7Ds1pEoauAlCas1oO2sSFeU94lzFvZd1M8eovZkPkSf0urhOqud83RVBv5GmjDVddbidyX1J
lyOmSz9ls6SL4yjZLonFR2i8q8+VO240acqYvOJKNA1Ucysny0aJh/4Ug9EcxrmqNhTYImXnLsPu
8pN6XT8cW7KLl5/AVMmZtMoajWPnISdL1XvkVXWrhva19cwzmJWDHFOFqxwdWDGMmcdqgzLuqqv6
cdNonneZLwMn3Qr8lhX2esKWfVU4E5uF0DrJFXgy9A8ot8hQ2QCr626SpTw7brp34966NaAMuJU9
W5hLzu2l1qrgbMRAspi/QsLGuAm77umjX8wKx+y/IiiWvVzjuq7DH8W+a43Y/zAg15VgTqdC2Ems
0WlQVcQURa1HcXs4Dn1IBVxV7aWJKDgSuRaVQNJ0c5g2mv4J1nz3WNmKc2k+mHJA+gYvibfVHCXQ
AYLCM5Ix8yUPHmpszUOccMdlVjoFV4IpTzaUefzpk8Eka9FGGyHLkKaMk3PJ+3MrRu75MvfDem0b
dbuq5XpcQyb8yIPYrn2vd44j24y9WQ4QfIlG/90T+t6EwE12GZHzgmlhHszekD9EcPf97zT+MIi4
jvwxLYDUg7cvWkGLGiG0GDc3RtZB9dAl3okKUEgLmon8nLRHC83xaszV9cUpx+XIxZ69EIoJO/om
BxDggO6gFAvBEs5xnhI+tA6tjTqb0b0yF++9qy9a/tf3Ic4a3bXZIJW0UC7IPo/GSisF6WPuDuMx
as/XgWwoUMhNpyo+xdSzqiZ3V0mebUOysfvEmR89J6W4tBFC1bLhytfeh+b4qBgjddUgaH1jGbot
B7z5S0rehIrT+U08+SkmxN9kw8Vf2M1y8Y+5/odfxi8gTC7xZtYrZ0QOIWGZoFQa6/q2gR7/OUs5
vnfVHB8WIYA7OtD4ayjTbVuheEuCQ/4ZR2s5GkLRegrslBtNMbcuZvteVeJ9L2JRHXAPbhh8gtJ0
eWjtwWBDDE8P9G8+nNrGVwgdUKIIhxhWcZOiVr3V/Szx0tshrrInJI7u6rSpPwPsKrZ22CpwqnnV
Z4/aZVJfFeV9aKhX6RqRw/xMUWZzhsMaqZ46OYV2BBHRpQUI0Jy1Rhl58YPRphDXynYyvHIAqAQh
6jZhJDhdpNMc3eZ9NcHiXI7f3xeTIZf+GMVfeudzNpXL1lU4Va7rxa5Ol4Zd7ckq+oJrqgAsBc/r
dr30Bq8HI0mpWzXaUBBaJtmWJBiFZzL0jyFLRIHCSg6GBxORsOTCSE2XAqqDfelKr5kOr5piNPvE
SOJbWCoRLwBsbZzHeSVdF3/Q/RpcYutZ4y7wJvWaBVp7Ma2t3GUVaBpF6XIBbXZZhvxruLOGvPEv
9nW5sgEDkgb9+rKG4ZAj7Kv+q9ukI5zVYFN8T3WGg7QvvaRW3p3S/uiEGJLxMJhhQ1sCcxUgT7WS
QX+MXJcL5HKO+Aylq6I9Usg30HMsu3hyIr8RNFgp9E5n2btwZAlf7FbrilzPUfplk0UeXFop91Kr
2YqFyuSvueaFZavkP2Je9KNcD1aBGMKkft6FYWXtp8xx2K82yudx1G4oiIOOW42m4wC7B8dr/PVS
/zBSCDjiJNJvq848tFG/HZXhkLRW+S3K3ZZ3saG8xIlZryfSBFzUWvHOgTLj6CLvsOqzuUI6ToeD
vuu+5q2TvBiV4tyX1AcXcL29BFwUPZfhQQ7JBkYHkM1qix4f0exVHtrW9BG4/V4j0fucIiCLOoSy
kpa15MOzM/GX5Kb9emZ3v3ZgllPi9CmM+uEpnfJk7eZBt8tye3hSyzI58/T8JAdlM4XBF5c96Ula
sGw4u9akJFOaQcgaLOiKBT0nel9wabN+R7L6PPfdsuPcad4GWfzeCKKeAR5sMjh/+aE52Tidvqsz
qH/iWBl3jpVBVCyVauw0nzi28kU2fuvf1G31Fb0VB6ZlkhlKHnEhNqX3EosFDPGu7vL0XsK0xFgr
LDkWJsldq2aqH4E1PKuAubjRTFUSa0OSwWwYUwlRLMXOKU3yqOJmyCgpBk4S51a6WmtoTnrnPEtL
NqEidEtDTl8yXvpGs/uWeGF/lBZXLe5dt9ir6yRN7VYqz8ZTq5l+6rDHTlPuSXlcKUgKz1lw4+XK
XdKEv3wIgg23+diCL1CzeTWp7CRjOUWOGA7VCegBNbsg0Iz1nActIp8mxKyZnsJynNjPRVUPzba2
IuNoJ1XZPcwDanZTS5VuqmxK2/UHk2O+O9rRZk5y9zhNUX2H+ke9QtU0//7/j8hZY/p7jV6rUfww
ynBfp1n31M7KW8BPcCqF1RR9tF/GSVspitk+GeXUPaXZm25m6aP0WCh4rLPUGrdyLJ4959acIDwK
2+4hS/SVMtfmLZSxSGDnw/Bt5BUdWUry1jmesW09I74pU9W+7XkG2KMbHHWrCo5ZtgRHaU6Lp2zc
Csgjquou//0LQkZLp7/M8ChdTH2w9Re06J0/zOuoDP7X3II05R4S23zRu5NsPBUaA96nSFoJX5sH
3MH0AhY6W7qTrwuB5pxzVG1VaCKhLvk1UQ7EjrvPbWM5LBXYA5mX6ZEe4g3kPA/aouznoQezX+jx
Z7U2VrB3Rt/ATuaAvtwX3UlQG6y6YxJElc0twDzDiX9rjYp+G1G5cCc93syGLA8hxxGuq99OOufG
DtVX6YLi9VPZ8qTw7KXfDejFrEtvMZ7ryGyRzACuJk0dcvD7uE3Rw2mUfmUYr5pe9U9yrIE+IVXq
6FZaWjVXK/d2AWmx3MNw4x7nVElXgBIQ+5jt+TzUi7FC7Cj65hjOll2R9Tp0FZwhOvxX9qxEnyoh
sSUC5MxUyIQ0E3xNciY79/jbUlvbYnas13Ecq92QbjR35Vp9fAD+WXMPmL/3pK8SvkL4ZO9DnDtE
8BD/Hr32ZJxbN//FNXKEc6cpn+xh/NZYTXonLVX/1Pad+gKcr3/gUvGcZSWq3X3A3lvPwpU09WLM
d+4E1g+M4BvS7ONN3djFQi2AsuwrcN8X04om6zwkOSNTDqEGhxYQM86UL75WZfZZjjtwghzhFVvp
GTk0VTRZy60QckV9C0lEEG2dAt2rye05iDdzeuv1qk6dSqY98nYeV2nVuvzPLaHfOo0JY5cxrSo3
LHml0KQo2h/dvq7dleZa5OCdCtJG5XtvwORNdhGMMNosR3PmjVcaI3I2fTc+6YHQ/M7N5HsWBCuS
rP3PPBnuTfiqPi8zf4amUVf3nZeibTbaPeCdXL81klpdRxrIBPi9v8pJs3tTQVT0w7HG3I/Uonkp
BoTRGycY/CZEwdsW7z8Y813OBGaz71K7fybJItTBQNTL0aaMQm6tzO9y0ClD74lfjBySDXLlnxDf
9s7SMuzWXRncze+lCb3xP9eSg7WyuH+vFSOTYhqadzbFzyXXSvTnMMvNtcwnDnH3nodEEOK998E3
TIqLXAjkRK3YlHc6NCEL1DF7aCWs50xLnG09FOmmE5v0IWmgylV4xg/CVCdjuSV1z103lqJV+tOU
PsiJcjHHqm6QBRl5azKOwE/NbjP3jnItBGn//UnhSxXGvLyMMPijYY8ZoFWcxtt+aHtfjlapbfIf
I1tvqIOTmrfaDaCWG5O3/+AnFceREJohKj2z4NiAvbs0uo0AGfBZLjl/+YPFfB/8v/ryGHVRRUsO
C9R6qqt9ttQInHPXB9sxLOcvxgJn1S93X0PTK92q80/3X9FykUKkKf+Klu4oSf7zSgiRJ9Ud9py/
rF0Knf2zOYffB7uZOXIUjwrERZ9MPbGo5rJU6j4bDlH9svgyAnrG7Th4/WfEGiuw8/2rkWjTygCC
cL42qtK9mz0Y+FFwSnnjdyMz0eEqzZ9FWN0iU+N+HvVmXMGf1T44MKvvGjh6Dk7bK6dh8PTNUo7t
MxzpI5x07fS9bAzxFDJ/kt7aQVvs94W3PA8Ad+A2UZEBFb85qwHO8g8/YmjnzqzU59CFR3a0rPf4
eJn+iL/6Rfwg4gOHeLm+/KX+HX/93JB1PsTLn+fv+H+sL3/+Rvz8zlxuJq6Xng3P+hEZ/fi9h0Z6
STO0Z1yfyr045j6t2JPl0L+jc/7flJjOAYLcgR2tZe1hHkqo2grmL3C9QePWKK+ODqtyLfxoDc9f
YPNZQUb87i+o8Lv4RfzimsOe1A+5UCRcjrJpWqNpYHk1HKRBBn39h/MaZJjspbdZrrxPKpP+0EfT
tL/MnjXE7FteOk/IL8PglKf652poX1xui3/CzJsrDsxk/TLuJxRvVhOELVtJjnzlTu7dDDSjpFFW
RiAAodm18KXwJlIoJquW7pw1szesZTewJkSLAqtbx5XXwYrIV/3SDZUl2RpmyLFLjFRmT1J+rmCa
peSzgfbfUT8Pi4EmWxO+lK4Vn4bR0S7+OYH2ZMpsZC1VdEw4VJi3wwglTJrlhyGnpNyXvgyw2s4r
+taH1V05uY5OnZ5DYfJiCGK8YnmaYg5IXsmBzZmfIA1fnlyEDSg7HVBNFD7KeWZUVdmrxDZlhbZ+
T7Hd/NQBjTyWgEz8xYiWJ+kLJ/fU2pl+Ky07doNNBMxto4mIHpYucZJmg9qtDNXw3pJoftUgLfyZ
pfcONIehb9tAPRZRmwj9/qbP2PboJQiKQe2/oBIHXe4cQvxmhZpo1yStgrMxoqwLWde0V50IqIMG
95taVwfuskzbl776rh3q6U72Fd6va0vnWskq8ulsiCZRqDzKQ1G0LvJOspkmsFWknkUeapjZlsO+
R1kIFeKCWb2AOApaIGP4FrTlaqpmE3LcStmEKhuhVBuXx9ZK4KeFhW4/qZa3cbuo3boTUq6aEk6f
ulSwQ3ZFdKMn/fRpdhPN51hZINzA6FKnvFOQsDPzeNqY5QiGIJ1rG1HlBGwC56vkoHg1jPUQBt3C
2zq8tE6/YjfCrU+i8XxIQ2R1hEmxPsx4AxT8QjhONmi0ZLNvOIKMswTfavKGtKtWf+MPNjckanfL
mh35RcowCtfVH2TDeeHOULX5BKTDizlD/CxNpbpvwZI/lBlVL7GOPIQbufHKjOuRxGX0dp29QNy5
Vw1y7pfp3P4ihdNZw1rGtBBVrrKlL9ZagBBxA5jonC668Qovfx2q3Wtp6eGtC7mnL91qqqOqYdpv
GiyXoBvcLaroAMJS8pBrRRcoarW4cdOwuFsGLb+TvR4NI59aGBPK6cZT1vmotYgyQ4m9FDZwDC8L
d6qBVJvV9vNdHg42JGea8wXK5m1lhuWPcuzeykabPpmOOm4UPWlPCMGNp7IrwYjoffc81HmwBhAQ
71stXj6RmAAEFDZUgIza/Cly+y8KSBkQzFhqaLGZyccns+jMZzWsfP4nl08FOj730eI9yqBafCso
uNB8J4Z5WS/6naJO6bY24fOjsGZ6MQaywrxPv9ouvJjGBLQojpGGpGBUKHuM3dd6piKvdDL3YYJp
7DhqoB5mAORfaxJ3hudUr9DxZ/vQCeNd21ndZ3FLJQPIK8CJOxfDoRl0/UmP6099heJkSMpg3wgi
2M7TtGeBl9qmjRMfEMulzhJyqxXKXvq3SflZ68r8HzDZCfKrTn2MPCfeG1Vs7N02UB+6EK5viMiW
/0A/QailfG9CNwM11Or3oYNcdDs4SMQC7CjKNuEgqjnlGrBSvp0FfkTtIQs/eIJnWjaWGIk0fpWO
YS49T71fI/wObNRIEWCrq2I66KY5HWTv2nzwhYtDXvI6LHteOE48DWmupuxJH3+ev6Zc7EiJwDhB
l6Aa1taIteE2bGLroWqm4T7xviamgbB5lkfFKZyDx4sZVYO6J/dtIkNBrGxSKzI3Q2lr66svhHt2
xXO5hAyusx48E+bHyt3lNdx/c6Wj2mYN/T0Ut/19WjpsezWup6QP9BlHCDHatjG1Cep4e42tbJds
dJHqG+mTjeBaQO9Au0XxxOaJIaZ2gf6Wa0p3uERYb3oeHkh7LDCNDq5LcUIRoC4jYJ617jyAUEju
MtVDhiZyH3Kjdh6K3OoOqFvHvjRDhwIqOwBi3Qzu8rXVxsOkg/JRvHTZd4ppbtlWqJ/BV0KOqty0
k/JAump4mJw6PbiW7pE3DX+aVSo2dUJV2nqya3YfHckwf4Jf+UVPk2zdBnXL52fIBAB8PDstWxLH
oU5ezRv32Edqu0vhlrsLhKABBLLzU98DfJxNJX8LQzSWHQcaO9uGr4Di84cqaNNvqAGG/pCbaH6M
EK6lbqsjKJEAQXGG/BkyWfSz+sR56MkfbuYJRCV17Nq2q1tKRkBU7BE/MY4DW9ubcODX6KriiaHa
3d5cxvRMgToPJntK79Bm5L3I5v9hFjondVgtT0ijqeRbEHGbHNeCuWXS3pBYSCls5E/cgea2i5z6
P1Odb6pCUPQHFmXK/f8h7LyW5EbONn0rCh0vYoGE31jtQXnXVdW+mycIctgD7z2ufh9kUdMcjv6R
DlJIB3AaKCDz+14zYYCQBuPC6jT7ebJwsw3bij20Xx2UVMQrt/arN9BXOEvoOdLEul29FQlBxsp/
G1UrPyEvkizlqMQum5WeOBhIz5MQjFk5SYZoqqiJz9VexS/cqvAyLZUXJ3DhXrpEN3LRPZq+slTH
U2Ceu6QIsbQZsoPAZOk3vci+m6oZvasaUMwwcpLnSbPIEROPAg9soYmR+tVZ+vpA91/YllMW+gL9
gO7izKw2ScaVVF1wpd0d+ZsHZybuyqY+9itQPp04SB7vBFXygKcIKbUq7nYDsMANBkoqajZhiBqG
dpY1gMCAb+YCXcNmG6NevPjsuB3pvVgoRWo9ILkiFuNgeV+6trxgFuH4C/FWWLPuLZe/C7MY8kuZ
hZtRRDYMk8a+k0e9HvNl4iux/KUjD5J2WvhwxPBKa0/BPONzWtl5YtOYyDk5pNe5TVG0Qe2gvEvn
vI88KrgTAyaGNQ5eaJYS7KT7c8wAErZbxdkOGRzjJNtV8IY7g/DcujQxBkkcgC+N4UfnRE83loKE
/ghabqGFsY9gdN6VZ5iRKMPmxpXNF20NCpXeMNrH25AhVoylVXfF5scU/D938hSl2iigl0bzdoqo
c9Fa0iEi1VX/u1ZPrIyHIP9Iz3XvNB9KbLYLwynHR6ea3I0TG/0Bt2RvFVjJtzhPcigwahaQT4MP
GM95cZYQ1tmAZ6ljWQDA3K2zu5/aBqNVVxE63Cs5+jYwz4llGNn1pyY5ZRi1dikMN1sPKFYIv3uQ
ReDw1/UEjEhZRdpcQyIY3Z2h7h4UHswHdDGzre84uMPPs2Qb8psIWGiRe5Dj+gaeTzx5m9uEeVgu
gmxTT964krP6yugeqkp9we00P8mmwcGztqujs5wElDHHniTYFeQ+zlpPbG/UMMDUq56gLzr+vFDF
u+Kn/sawdP9A+Fp70Cb0YOWIwa6/EetSH2vVqfaVWfcbr8EMWM2jPXon0FvnooCXeS4btAda1zzJ
JhMDgpVpzIpXOB6u0I6t9oRDnTeL705IdPAlCLXo1APBWxae5bzpQc0bUq0itte5+WJ6eKakTrBs
cvgCmubE+zrVtRPwvHAbRVF/yZumWCNRqj4Q9LeWRl1HL2UZ8iuMU8TsrfGLgovEb3UX7ZEI1xeA
Ssdt6BHAjueiDXhnu9ko2PnMcX2P9XwyvpMHdZbN5E7HMu7s5zCx1kEx0Y7iy1abEFs1M314zwTR
7w4tWI8wBD7iOumUefqYg40LiqG4tMVU3XtB/1VOLxxhrVITLXdBZjzGF5ugtr53XUD1bTF0Z922
s3WAa++TWWomJNss/Fpb+EDLrVDV78Out34PW+fZtOL8PczzcqnWmnjIhtHfyDP2bEFuZ7QRez0r
aY9d1WDlT7PODqQILfxqBt2diAWbK86YAQz5rpFPG3+bDWt0ETjvVqhzP3pLP+lpYDwGPUiSPrHf
ex00joKuwd5AevpR9RO2mcgfTIWaYQOW3QCEfma0R14T7VICCIH7tssx++Y5ZYhllecs4baLne9S
7bsEsaW+x4WZYA0w8cbYhgpm37J3iNmzBaDOl7JXL8tlZ0OLxBLQPCqucFYIHfvfkmDNmkD7VrZa
g81Xqp7MsE4uo2JkMytveJoRc0Uu9lVtjc9EBYqDL6JgLYFyf24P53YJrPtze8Ey4j+1y/HKUFTk
O1NzpyaRT/5aCzCR16PnoNOVbRtn9cr2ovi5F0pxsAQ+mrI31xKFzcnIh2rudV2BLzpOiJM2J4ya
+psEqRhKlxz6HlGET8yKbCObSkb/D8yKMhjJQbZJWIvsqM3xwtcXGXIddWQXX7c7Z9Lbla5E4r10
eI3XwsInpXhvcNB+qWbVfSKDiKPNQ9tvtbducwCdMmxACMU4yyMxH+ECcBmUKTnIps/2PLOabf/H
LNlBXv3HVK8xf5olgul7NdXGTmhadEETw17l8J1WZoE0u2yThQ97YycKF7MspN9+6sBUzIfEZiw/
JwxT3JH11PWtCy/7KOd3ss3z4IY2M2Xn88xynqJ61sqegE7IDnu+uOzojLzaVaizQRrm3ycL2YG3
sH8Xc13DNrnaZ+98XaPoSD55GqEovXXvrUmDeqgN1XdX/yjyaPhmFhnyZHGdXkhpm4cAV7KNwNP3
Emixie9aba+V1DU2k9ZlL5bawVoqRbsb5mpmVig5x051kL0IUkBLCAO0eNUwezHb9Isb9dZZCCd7
MSI2/fzeDk3AA6UmXLWe1OJ96PkXZYERnSPFTR9hVF1ku+nk+aYboUFPGDS9232xGl0re8H13TgW
aEjcpnsp6mkhouxn3Ur+43QfxMy7NeW36Wi6G0ffdsWSDy2K1HroLWOXGFGsj2wenBauZPvmVmSh
m6pWrn5CAj91otdWD5wDQaEGi5wifh3Y9G5Uuwb9VYfKwlWseitGD9c6vQrOQ4MP/IDc9K4ecVxS
/LFbNUFhvkyh9XuRYHZRJvcQrlmTzwwUyCqLyMrPjm4MpzQDDLmcq/wKcPYwMf8tZ7vfP5qqEv/D
Po08gLpVixxI+ZDaSnZGICtH2oGjslVz1qt2Iztlu/5Hp6xiUdPucaR6kEODuIJs6bnpSjcMhBjn
Ik3bLwlCLvvPprGJ0ouGuPkysu124waaYCE4CrSjKiCscmA1VCtXT4Aedvr4NHjEJSK9fsPgsCQ1
P5or0E9ziAJJb1S/k7uBL+CL2SSL2IybN0O31IM3OMpSzvJ90S5TE3tq2au+jcgGvhG2CQnxKDld
zAHNmK7G2isOdahaK8KhwaZLWAHgh91ZsDntOcaizjEWWc2RA69BJJ/ALBFi6YAexEGd7mWnHCYL
FvPOoukrVgboqS0JbEbPThMjBYs960eKjHvqWd8joBFzuGt61DPsb4fB8I+GCQ8QKYxwrdiICphV
jj3SRISaJD5Si+a3nvc3kki+D7dVn7aDV9h76OvWuQ7dcuWOiXirhHmRFzLCYBdDFcWOjk+w6H1+
4oU6RRerLr8rSmDjqZEG4IGqxl2Gdc4TSAx1NyhsWi2GtwD/iA7xLTS7E/I0ylENgdJTabMI/PJP
Q27H7fz4OVbRb2USLW6DdOdijHXLsPXcjLtSRG8AVF28QtFRSpzkSebIbMX4yvopuytm8ApOBLzD
cMrYyk7WJcntPGXoKod0IJkdxMK/YodnrrB80ldu5yAs5IUw9onArxVVRHdWM8YO+uCi3nVkiG+9
zjxETk5CxLBceyh3t8lhyuWdEGWh+dRynDxf3DnGyo2xOJcdmHj9OMF8IeMSRmpxzwaifa4z5y4c
O+Alc83R0mdFDd2zrNl1/t1LZ/mQMe2e7YYVRpQX08mcqwVg7EVpOD18XWaq6OYshe92h7aeuue4
C8ZlisveXs4lNo47ZWRMOzl3UHk/j31gbG//Bg1BFK/Dc0HOdUh1bVpdTQB7cOY+9kz8jWd3vhL3
ziq1sGjs+uLFs6LdpAr7i2Uo1ioBcQEsJyieoExeb+2Iiaxi9vsndciaB8cQX2W7PE841qh6us10
tTK4510zOV+G1tB4uTbVJQhj92wJ0yJMoSFd2KTDqh6wriydoL/6haq4i4pv5aS6wNfmtnwuTGEG
K/KYJss0gQCFHGxq2FxkiMXMTbKQYy1jvGRYnRxlU2rE0YIXpLkq900EYF1jOb8uXTHuY3KdT30+
3TdVj8tQM2t52XX3ZNkQL/EXOIWmxqOJsdQSMygf0xY6I3h5+KQn/VFWRy/K1n4SjBsvBsvotK21
yWYSUzEXKZiL2xGG9Buj6oJ5LeNBAJ0ZSZ+98qiJAtA9M55Ym+Jt6k6gCWzlvTEWuGOxRmcPvkOd
lMcMmOV7k7q7WsnzZz4O9RER2BjrWdon1fltxDxH1R5D1tpHbfIQb5qPxmtQltrtWIdB5LQE0wVv
54XZD9VDpmTuLhijYTsQNH9KxfAbeQLrt8gCGYVaxGteGMnGAQNyIO4eXpHcRQvHiq3fnOzBUof2
WyNwD7Y9Kzm7GgiCugapq9ipcUQlol54LInWDg9NvZGNsojAzDZ7VAPSDflitCbn4Y2pxUt33nSy
yF/iZeCdOl23Qes0P4rexho7VBR79dkmh8QRv5ugKHefE3yzBobamQPUTN7COzmDfJdzO58ZBNhk
uVa3GNAHW7UaSi2qbk0PGPCa29mgamkiE/zg+9H04JTDB0YxFZYP1HyXvSiKNGdZk5PIJqqrYd7F
ykn6PBMA7bJM6uoqh3l8sfZTjoyP7LydWyAw4mexu7/N6vzkHKg7qOBXJAZIC1QvJnoU/gKxgAeV
f/p74Mcx9kth/qhC01mrKZYFBboye9ubgj0bKf+cuCH+SgRpHgO/REqjqZovXZn8OKMgXfLvM9aI
eW3dKVPX+I+KnaHFqHtUlfeG4PNHZenVNYANgX2k+yKbR12NNk46uVtnHlXY+tYUofbEZnzCWl6Y
3GvaOxR2VwPg9ANOV/Vblq7k/4fJqR8snd0w5EM7LyCpJ8PPVdwylQVZK2uZjhPGTb1Rnca56GZT
oc9CtlVIuzTIeMY2riSMlo1hUdD4OUdHBXhrFqm6DDNCltJwWBPjLmvIakX8ZhemnXXPo52IVTRM
8KH93F/3VeO8NNaCZyp/xbLMhU8Q/n6rAR7d1Sz8VoHR5q9jmTa8dr1s73tKuHI8r9soJUhv4eIB
lnZ8uby+2/JE528Zmi/tHPQ1YP2s4iLGWNT2xb3p2/EC07Tpawu+lS9amtyLOAYhiwzwdrA0gdXx
LC2pIEBAtJn9N0tcTIRlTxf16TK0Un2ZAXrv26y/jnORlA7Rd7/4aFPUUGRNtut+CM+2HFmEIt58
G+YmVXkpzDc56rO5GVm5mCLHf1CpAmjtBYGsyAYbKc8kr1Wz0DlmgZ7FX4veXxu8Ds5JPeCV1Y7h
QwbYZyksIK9jBZihD/Lyi6Y1Lxhnhh+ZTtJUtLx7XW2btVrBjtDwD8KpMaZSzA99DPQ3txwDgjrp
8CT6eFiBWDSuHSI3G1FH9V0r4MeI3kB7QKvvPlH4n1D8LhjapVO45kr2/jKuhj67NJr+o2bzuC2J
ICMxlMf4zuX3U2thzMNL9JwpBeH6WOAmh3MlNzlsDi2YwDcIi3J4RAxmH3d1sKzqPt/x7poJ5pGx
Cua3rywKN7OOUWoCsJb12KyyaqHXsOn/+Y///f/+72/D//E/8iuxFj/P/pG16TUPs6b+1z8t55//
KG7N++//+qdhaywqSSy7uuoK29QMlf7fvj6EICD/9U/tfzmshnsPn9xvicaKZ8h4U8nCdFB2FEq9
9/NquEt7LxoXskPLteFOy6Nz7WbN/tYh29RCPPOUEvR3PG6VWapQ7Qb7CauVZDfMSCNZbTVTHCs8
fQBK0AtowbvoXnSStb727Ce4/2CTbr16d+qCyLnIjlxgiuSUOfpsDsJjRpes20Yv3nwndPbOlDQr
WUUDMUMjN41Og1EUb+0KWHf6FutklJJJS5ZykBp33colSro3svA5c7Lz1AzVVTO8Yuf6ecd10upK
ZLXCdpSOrHRg2AXeKXc9uPWVpozrrHbRHpzH5Xb39e9vjPzD/3pjHERJHcfQhGPb4s83ZiwQgiFA
23xrWEuDw8vvi7Hq7nslf5Zm83oG5CibTGsjreujTn2Ro9g1JGyqWfmjb/1RzIQgWZid1mIVFH8A
56vuuee0R3F7+GOUOcdS/mhSfcs4eND9loUfDS8Jeh6TR55B1kAiQ6EJX4ImaR+yyYHqzBhf8epz
ZBofZnz9+z+Grf/lKbU1RwhXd3Ddc3R1fop/ekpFQFKnY2v4barqZqMZbboxWDTuy1BLnqM+vzhG
pH7NnJTMTGuGmE0H0SVwE2UhOwrHeEZJ2HuEjB2BBXHHdTyUSKdXzeNnumBKgoeuiZL9Z5Lhll9Q
CdtuWyWKF3LwZ5bhc+6IQHzcVz/PlWcRim7f/Y/zPy80z5fX/jylPPIG8LZoJPLcAwY5FtnoH+WR
NVflUaDjlMlfbvtLuxyL8F/w06z/NOSzDad7/7+8X4Tu/uXWuTpiF0CQ5620o1t/vnW1qtVJn8CJ
75QQW5rRyu5DM8ruJzSRHBcmKbEINqfYsZ0jr+pOReMie9DlzZtdi/B4q2oJbqNALAxYX112fys6
iCh+UIy7PlVdf4l+bkpgo2u3slteqS+EQ+w1aTajHON5hbbq87Jbh3gvrI3CAqlSKbAo5qLRY6g5
sl6aTUF01amXsa0VJ9kmj2JD//cYWfedvDw1KCjvosm7emptrviv42b0ibnjJ2ydpqGMt0Ovh5c8
SsS6t1giRfxwVthAxk9+R0SLTbv3ohQ9DLthUt6TYKamgZhXhHNCcXt6akPxUBlas5vAhhEvbeMr
WKPeYY3CDpG1HOs52gSB1GveoOsYNelLqPBDlE2ysyhBQGkpkNPb1KaDZ+kRsZPj8ln6brLyMv5K
0AW2to0Ela+W9tKAy0bW2YQLPR/VU+geYBEj9CMPZaMsFBNvguZ3rcr059D1P5Q0te4k/P2P2h99
cdUDMZ6R8nOfrP3RJ+cBTI9XRCCTtZMZUA9tP94Zzoj9VxMEd05WBXeGUuvghgN9qcChQptLaboj
8W70BxLv1KJtcArbzCsP4KnXiM5P0Lq1Ebeuuec2xRLWt8jw662XN/tQLYLnQG2LldknuI9OBraZ
5KmX+hxdb9PZ9jIx3/hi5RuSl8Ye23DytF5L3rSyxhsHQdIOBs/HSNCBAzuzFMbOJbBbg3OSneB/
o0tfxQdJaJBNRpWOSNlHGHXNE/TGJeWbhV/Aqzenye3VM9jMH0WWYZXDvhpxOoSBbh11l6rnSAPe
h3b9Ro61tA91bIKL3cTO3ZhhJD94VvDF7aGuxKPJpqarzas9oJvn5nr4pepyqFWek4DeMZRHclxn
o/O8Z+I73cKNDiSnRj75ZYFAmV9c5FEHK9GJNedUsaX10dLC7DudyuPnsGnSigvRkee+QL5DtstC
trObDBcd0FJ+J/8+pewoTBaNSgaK43ZiN4hmsEETb3QFJsZicpDFT/iVrZMgQUbXCOyL6VXWpbaF
dTEmL1jZLMrX5VwVRl4Cp0m6MwyP/Pg5boxA/v39d8r4y3dK14WqGa6m6oamCdX488tuqLy08Xvb
/Dp43lqfLR20uShIPSHsEuEj8Wu9dIZgVZHGX8rhcowsWuBrxzhXjB8TZV32BAMC/RgmkA2b9JI3
ZLsh6J6cfXJiZ8QsVHXRDVmE6cetUgW8W6e41nhdVi40Kb87yrFyluyVBaCnZ6TF/P1ne25msPd0
7Lr//g/11w+6btm665iW42rCcOSy9KcPullGeDQrVvFVMaJsaROd2uZlgUMq8Kv3zkRN0MYVMHec
9kgYG4GIud2JULBUC3O6JJPiXX3T+N4X1ojbLnslVi/1wRSD+hqVSMrO7YGnhzuircVGVrUMo1OQ
Jk9EDBGFCYbqdtpSKwy2/Gp6nswgBSGg9Yt2TMKNcHyHZzO2X3skpeIZnvtLe+ovjaLNv/jEDNc9
tkf7BN3L11DNb1DnCI3XWzue7O1rQsxaQo5/GZ/RLqHLbqhECGUcw8rJH+dE6arIQmMjq8rY5BeY
tjtZu41QBfT5oMv3UZsXj1h9O8e6qT/GUdHWf3/HnHm9+af1KF9xm+ycyT0zBRmUPz/aVVnrDqnV
4GsXtHhaa/nrZNXefZSW9rnPK2wZzLZ/H9oANIPvWkczcrRntIw2mHv372Y3JFunFeHWNNJmXQeg
cqIeNuLGIdV31IDFHANTkBiy7UMk4uzKYgpVHdUnI42P8zXUzPQqOwbeAH2pFidPG/tTwSf8uRnN
S1BF0wUH9/zZFeYHCZbmTtaCOUzaFEF9lNW0Dftl5dr9vppnlj7bRH/S7a3sDcGur/W0qje+K9JD
MEPnwGKikcBSHTT7ssF5+iRbupl5Zc2S+fLos63sBXrqDtuSrEbXq43673wOrDnVmAqLZCTR1Qc+
YsUujmqCN4lKyCRWGarH3Ty0bvyd7UFF7U0Yk8AHcvsur4xzlZvjntSxPq20xrL/yw0W80Ls5xss
iI2ammrrKmk7Tft1jd0jvd31rq9/GYVfrTxeWYQdeKZRdHFf8iqyNmxSiI+XjnWfQg92bdQqZY3c
e3IhE7iStcrL7Hscsrp17hnhIqtB93A3DGI1qp6dHdtfjz2icSNhQNbnCH8RwxnOHQvs/d8/s+LX
tacwdZWnVVeh++q6rv2y9owNs3R0LdK+2Jr3anoiGBYNb5I7WQw9WojwNbVlDC91kSK3zWpF7VdG
5rnXMhX5JiZ+gL8TUq9mlnuH0gmtgwpWZ9cl03TndUO1KfCPvsKr6xe9PjY/pHOk76dR1Du34l1U
JdPaFySLScHoRvxfvjnuvEP/831zLeFohqOb7ryZ/+Wbw2JtYg8/Vl+iNP3IsgthfO9uiCLrHM4A
HwnPMUUaozzB4vSzTR7FrSNOGvZdtwklIj0LeRhNwJL5vIwbeQI5WHYg5TMLGHjHkSw3AZ8/EOMd
KlJlMAYnCRC/FTM2XB6pQz3LW43Jui4RaVEFsCYSxySPgQTd3aqyZ26zw1a7s9ECMbFIF/Wl8X+0
6XPNR2FmgUrviCIMJkhVnT4Jx8QvTA2yKw7I2dVXzWZnIju8cNCtLNZ5Gv80RI4zywCVB2XY9Dg8
uPAHW23RDuUd+HvnS6Am+Qr2mXkkfGKzwTXfjMZ3v1i93SyhQCCtovXOtUrQqBVzB8JMRI7zILuA
y/EvBaH0W0c2slhrvBH/cTPI79pBnQNIzIim4tUAZfn3D7wtfl2AEB3ThQty1rYdkI36r1ED5D4T
DQHgL9aA0XZZh8TKsE1YR0pvv5SG16/QxrB2wVxVemDiqt5kgP2p8p3FMJjA8ViY5lPGOlE2jxbo
K75E3zw9sl9aDfSIkxvqUna6AjMZjwefYu518vug75+atC/PZmnad6YfimWL3vQ30POws/TxbaoL
oIQ+djVZ6BdPlVK9ygGdktULqx2b+wHHvGPgT8k68QblaxMu5IBcZO6qcIPx6BWZizW9x3d6PjW+
fE+5O1pPLDn03aArmKVJNqiTWkQJ/Z77i+jTVtWi+n6cC1hDP9qqOdEtCzRdfm6Tgz/nKlFX38Z9
tv2P5/v1GqUNrohtoyCt/mizag9gnLwnOs5KcTlk+7xW7Lc+Qiu/tt+7Bj5e0qkV+lWe9W6XuJBD
g2Ql3oFMwQoFhTjaoWtCdqgz64p8SH7xEzirrlvu4Yj1xw7uJbmHIkIG1lOrfHM7NqE/lAiN8wPS
fQysm3nYrfE2QM6TZ7jVuUGcws2bR0cAtxF5/eJCWribjMZ5BEWnr3sXQT1845zH0a+6u6JKXmQn
pD7nkaUJ6PehvcgBaQbXN6kUDw4unb5G6q3Kp2QhJ9yKvFkabjTdJ2w1T+ag6dv/qCpzE5iRSjGY
fU9b7KKvUi3mUzzmc54Z1Xm1+UlMJjFTDaCUZd20ZtxZp+Zzdupg16oWWDrldrPu+ly/moXWkCLh
Ivp8NMxtslctXHE7+vtxeeEWG1clXefN6HtlnADnB0TXwK56z3prGdtbVfbIMUaH0saqGHxgLXTH
JJkmHfbFxFIKwLYa3csi9xrkF7yQ0EfmsMtrTINgQDajkucx7VyoTQtvJhYAddEtB0rRKmcxtcs+
GsUatadnw3HHe1ud6qXWd/UW4gMY+CHT2kXfOeAUmmK6l2O0FPSxArtK1mR7Mbr73CnGu8+m1owW
UdJGoFXN5mpmH55GprlOcGkiIDu+6Zn6QZbSv7qKZjwMWnBuRnt4M0tLB3uDiJX151F9zDsn0Mbz
mBbQAKAcIpGvDI9+Nw2PiX/2kH17cOeW2o+IGpBj3Mo+UY76aSYxOjzTt+GFj7cV6BiQh4zvcsXZ
TPN3S4sfBR8MPArGe3bBxaM7Yp2G84RYy+roxuF9NpZLWZOFOpba0vCFsoUTTUDSn0MFnsG6rffQ
TJeHBfRZZAb7bIfdpL2TbZ+FNo+WVZJCjPusy0aSHcbRNfVZAayvFrdzNbZ6FyRF+aC5CJCXjdnf
xbajnb0WlBO41fJbgkZbiqjma56m2TZDunJnqnnxjFnavRzwJRS+DWfbGQhJjT8KW7BLdhvjbkgC
EhKQb9MzvISFHPE5VmNFc1Ri4/TZJEf4RYbdnNWAgTZU1Jj8yjk1QTp0iEZxWAZJxW9M8N6hJvLA
OSVW4+2zrNfXaE3gkpoTzbEHL/2mIwJUxtbwHTMmIM196zx0k4/ET9pYOy9SR17fjn0bkvC7dC37
N8skA+zD/rhmWTruTQ/qId+0FsrZAvUxtbmDwBCcXGMIEPjsvQ1wOncRkDJ+w4lwKfUQ0spGtFAF
9RmVuX0JVL7iUgdhGpMHOy3Fqej5G09FX8KYgtXEYKJ9BtYqwmDfCYp8WTRa+QUCU7sZAzeH1NO2
73B/rSQrv0zwC7ZePRVbWU3EoRg8gGbDWO6m0ag3cjKqm8ucRdVrryjVvvTicS3bgzrcNZFmPheT
2h2S3jBX8jRaZZ/VhEiil/WoHrRIeyamZcBW9IZ3YiY4UtjSfmka73GY/yLbNd9zV4DHpT/E8BYP
x2AeLhpF3bkZ6lZyVKGaF6O2yB2DtL7TrUJBEbUf3kezQWygXMR4yy372DGfLbW1F0NTT2+NXxMm
F+H41Yx82PKV+K5H2Y5Eiw/QU/k9h6AZLYiAlWzCgwV5802fp9VH7Kf3ytDp95MfZkdvMrmTwPSX
cDW8Tep141W2OUrr7UbR5AuFv/utTXZ4UbKoEKC8fLbrGvTEir/xJs78B92N3s2yUu5kAfnZgwFj
I5kWi/L4a4faez3/hT0agXKg7DcCXVlPXGhbDZjr5FN8cfPCvyc37aMC7z2PmZ4AoXaVq2zPCIAs
dKgkZHVps/w+O5siuCcJeopUvT/qg2Zc1MY3L5irxLOm3Vo2ySIF0IM9zdAeSHYS925ZsbiqFgDH
AeELxCYGrdKGz0iQ2PgrlrzQ6LS8mPei/pGXYfhcqKJaOWOaIp0VC7RXRYSiRFbtVC9r7lTHZos8
SfqXoRdLEzbhenAHeubu25QyGTDytJ7gCmmnSqjTsXfTEuu2OnqaBpLnPgiOjxDrkcbwPjozCBce
elkkcH02PeDKbpNwnCg3UaItTKDYR1sg2YtYTdAh8Kl3O8Vorgj4G7iclsgwyUN7bcD5e24yjB+q
gl8INJ/quQRTt8YCLdg6vlU+Zzrqn3wEbDxzqIrSwBnVydEInauhbdu7ADXupaw6bVceWIFGtyqK
ke4RbiSopnlwOlnqnSj874l48uJJ/QrS/LcInOf7UJcegTPTfkoqUa9yxwruYSDmm6gf1LtBKQdC
/6N6SEZuSWIVqMUkCHFbqoBkZvaQzPjf3tLGBjalZsJWGzX20913TQv63/lVKFWS/B6x7FvE2Em8
lOEYrKsCBPLvTibSVaA6wzU0s/GqRpZ76kuxi+eabJdFYVgvWZnph8Ibx+tcK5uCP5sfZM8gjpOF
oukTkrdq+mz7BvBrX6kOstfVMqQpcRAAfk+v6IYeHUB32shq00TRtidWt57GLH1GgovUeavEJzev
g4sQ2u+8C7vXMEjzXQHDZ22hwvnq565GRK9QkZqh1+0ClBya/KHJeJOYPoI9c7NdGtURVrV8n3av
jVGiyzzU6lb28uDgI5BUCRAwTtmjfgcS6sVAe/Bi98ZP1+XxTddyjt4OG4EtpaV29QP+ajkQ6BIj
s9gKzz7ylCunSutX1OdfIUfxrEb9kuS5+w2DE3chJ5mQXbZDYOJqPk+CtWuCFTeq1ylIbpMsp186
VeF88/sUWQw7qh/8+UqpQNPl80rg7OrXrPJfLcVXPtBO/+lKqBXvJgUW9oy3uuX1b4n+Km02/2U7
aP4aGrDxj1ItExMeof81pEPyowgUFd6GHQWw35M2PooqEy+piN4nP6ovaCaKl0CPAb/W1dNQsiTq
R28lB8H1FmdCHN9vU4JmPEQGECVZnTGYW0TzdG4ap3AGpV+hiqLv5BnTVAe+UcRk8+beMYwuMc4+
V42t+4GIT3jOcy/bBQluFqzmkBoxp/Dku0m+CCI2n3k4QHVNBzzDEutJjvCHV/TrukfZH+DbwrWb
s6yFGp+jdFSTw+gGL07tWki16OzbVWvrVboy4xSdEwRYqEhztVayaBfHUQR4iaqblMNKRK69k1Wj
sdKFXjTiGDjjI+/fF8sUXryM2WcA8tR84rP8BpZ+xC84zNKjHXfZAzCU9u7v756mzyHVP0V2SJm6
rmoS3rFgI5m/hK8im1dKWTs9e8Bh3AorVHyUxz1wcghuN/v2/3N2ZstxI1m2/ZW2fEc1HDPMbvUD
Yp44UxT1ApMoCnDM8/T1dwFUpSRmWqqtK8vCAkMERUbA4X7O3mtTHiSPjwdgwZ3npzPby2pkxeqX
k3JljOhM/XmSVWUzmY+23jj4MekAo3njZ1+6fJ43lIRwYw2nximGqN6oLlxWFdjzrlalshnzovuo
dty421RvroPa0e5Bch8SRes+Tl0/7ScTBWkI/u5jqYP9mCiLXVkG4UQo0d9ejkWlOTg1l1Q/v1vR
YuZ1Hau89GTDfBh1A3U2L6+LKT8W9OkJLuO0chZsZEZanVOEr0/O95/punV8ctzMoOvLWYEJ200w
hJ6W9wD3RE90XCtONOCY4dbsFeRbBAx5VwOFwhtyPY0b12Saqw8g6ZZ9y4NPAtLW0IS6WjbBYouz
UVpPaj/154DUyX2up9Ds5mc/9v3ds38+z47c7+/n/vns3bvE0jV3CLBp06q3daf4uyiUcsWCbppX
ddOtSMNka7YEjvzYRwLQtO5aoW+Wly0HOkMrV7j3ut2PfbbpQHsbtXJr9tNX1OQQPmthckUG6sHU
KYRNZk/QWC2dO3D8+crKwvZZ68wHpGkhEh9lww4MVKpTXullV3/65+++9r6oqessE2ijWVjlKeEu
x3/qD2UWKx6pNeEzlBwZHy17X+vZAwaz5tVy2p051uKTGjjmKtRs/bok5uBQhZO1g0iQn3MCCbwc
daKHkiu6Wx4UQhfWVozcdNnU6ubqn//J4tfSG3MJU1A+J6dF1wyN8ts7JVWOudEuzSD7SjDXcNOR
pbbTRfl5SWNdHqre3jeGTVVEE4esMB1Pm5zIK8o8vDWd6Df1fH2u+/48eui2a9o6tVtLdwzHMN+V
Ai2hBjKkKfZpGod15E4kyvqwZoAe2M2eZX7s9apfXxtJQT12sAlMt4fE00ApPdtZfcLqiMpeYDej
j4GRLE375wAHgocqTb30YNnulTG9tlK1fy4qviwa4UL7NFzPznK8Z7ioXUdcBoPM8zxhEjI2FTvN
XNdH+gGZBmek6Yksk/lvNCdLWf/Hb/72SdiY2yH5u3D63hdBsXBltlu52VfWUtpTPuZPLYA/u1No
HDa24skYHRcWm03hR8GG92gjgHdmBrwuJlYnjo8x04VWdiNCKkf85p+nW+9uy3wW5DGC6rZsgy8M
/Vg+uZ++3JASULtkc2iGxb0mtaBHHFItyM9+gWCTHsHBqO0Ays+8z0zK/Px2NNHzhMVdDnU3MUiG
nI8sh+MwC9TtctKyM3fxRWEni+D5Gv2dDiWf7pr7jBmDQlFtjISF2IG5dYyao/Mp2HBXAySDm2UX
Irjh0EzRBFeYg8ub9CohYbUjjb3axsOdWpQ9iJO385cTlI4LM6hacDrzi5Y3Uvwy9JCcBKfljbD3
jVcx0YTLQbNu441f9AYelSBID01t5B4o7hb8mFAzWMnoOeL5wWIoWGkC1m/VFlRRqnhahbrsHuzE
Gq/4ve/atOselodyeMZ3Ft+/Hed26LFKqM/LMWIctCxrzrihGQzKplxlrMcJRxClOBcmWp51HITk
9v15PDdcdtZctgczgAHUT0FBdGJLXWVMbk1RFPQI/vOwHMyNsTgtz5YDf7dvOaBGwKzprQz0ml1S
lJVJ2eqOld2J+UFF0hOJNr1y5tkFqqL4MjXZ9XJsOSvAd7AlsrdFgTGfMYdBAU7NaI0iHllOoUKh
3prtdjm2nCXTqTqAzh29Hy/6u58uuvHAFOL7T4/SQV05g4k6JZ0msMeEdyaQEp9rN0GALAr3GmOs
gyaEzV4blWetp8+hw704d4OWXacZzIURxMLa8g3WuaSv0F1jRprYPilJ80NEaYNwkrrcLJut7iua
t5xdweB921TpxnitiPW11fTKBTlU7fH2zjZULQXfDvt+PIRWEK6CQiZHMAiWu3da8g2oqjNtQI+6
hVx7HbVhco6C7EjBI6BuxEOUdOGNw999XUVFtZFpHN7E80MuY4cK34BXsP0WlDm8kr7L7uuGEn4/
aurmbbNu21uXmClntDPCBjnDzCrKS2XR7ZbN0O3bqyyazhSzkktAgxImLXcCvzH0p2HQrE1r1tNu
2cwp1nrGNMbXZVgHHyqmX8JNjKdkGjsc4L+8yupuUsxGzKubiJqHVn/hKj2OaCGffCuvdnnPGk/v
1fxxGuK75YRAg4lgh751M0i3O5lFriBqd4sviGfnN3AKxVlnBh5wiE3aTTsak7ccQER3S1moeez8
oIDpA/83ztD8S0c7LieYJZxwhQpT51gtzbU49Y3uoXdZpvsQ7ygVVNvZzPR5WMOjRHAW4+1jbaDv
fakZH4xa7JbDkRPTgrZYlKV9ZW2c0ByONqh07HCQWJVQOZUz5I+coXXvUrFefC1BER/CukgxOrvN
aciD734Xbei+0l4pbonUG6+qsqRjh2L1uTamjZCNcg3XYrwbXSbDBZLbfZxpw50GyPK2NRgb6HPi
27aLXdKE1mo5SF3m1jAM60guZ3iopa5vY1XkH8es3i5/B2tou1XYTPVVmpQC7LZpvv1pwWWvsyzP
noXOVUzqk3oYwqG8NwkIW16ZiRiQXGHi4qgRXylG4G7cYQw/YXl5+xA0f5R0dOGo6oS/XKtJma2s
CrSE0uUTM2aAtHWJddCYB4S3J+PyhKSqtyd/HhrV/8s5f/0RvE9Wc5kxr/jxI5RAM39zAxX2rzMb
7p8kmekqd3fD1i33/f3TNIPGTa12eDSMybmOk5b5C45d0ZKx2sHB2S2bGWiUIuqKD8LOwHrTLF31
LfXWsV/7eaB0MX8iu1ghjaua+6y0ftOLNe13gop54kUf1rLJQkbgpL9fvrHMqcsCQfmDUfWQSwEi
q5Uu9rYBzXR59mOf+zf7lvPc/JpsWW9U0mo11kEfol5Py52rSiY0cATQ0g7dsZtKaqqJ6x87rTjo
BASxcEdZuBaDb2/HlpuMWjDwLEecwW7enpF0tIVaDXtmSJ67tgFDX1f2sXRhtpo1ymglYWpnZQcZ
ypSBmc1o7L6S4yluMIDpmCbl1+UsyhzpRndIv1s2K//BRpjzVCAx3Xa1U1lk4WUlZD9ZPGkt84o6
bEgPnTdlka8D3a8egnQybrn+LrBuEReNNmFeuUs2a8iS1Yn9ZBfCz7ruaXyfbX/YLltj3LrXy7Oq
dVTgbUQxvjugWOkz7DL/8GP/8h7U5raVhujJ+/H6pOVWrM7v2Q0EzstAx02sC38XSLXcyLgvnqh5
26gliuS4/DaR697RzDWoVsvusWsyStr8VhYxFaBpu6/4ZXuTz8+X0LpIJOj7njm41PoaQAM7k3mn
TsPtelyO/NjZ9kpwzmzzGVTw5zCa0hc5Rc9GlRusgwafL7mDJJas0of5BMl95lGa5W5W3pyylFwk
b5k7LbOohPb1Ke17lzzg+enbcTG29crQ+X3etpdDy+t/Ot8EOei5OBd3U2sg15JTeWCR4DzQib/V
dal/LkzKIyB+9StdD4uroKy5qc0H2nC6YlbVPLpqFhxsWXXbsmcQq6OX5Tjd/XAzJZlyNBp1jvfw
+43OmuQqSSiw9MItPmtu9ITnroPJqJlH+uTKetnPJ7iKiKj+OONvd31r1zu7cJWPIayh5YSEfLON
1uvVEbx+9JBJKlvzG6qBUa2ccXIuOLb167roaFvNB1qffjo0MuVW82v/NKVpubZS072JejxHIGQ/
1FVeA6ErgkeThUsRiPGps+3iPFYG3KsxG5+w2chtI/UMQwRHZQEDVyGW7Go5WuGJto3sCTrWcFUR
jcEyiLNiOU27MVCAWLVyemqiNl6pRCmdlhfZbrBpAfA9KHWv3NhZfv/2gzEfHWw37NbLiwj+TNaN
71gHwHT1pYoA6EzjhGymnpdyMtIff2ySYfZ9syz86rTkdy1Hl83lqKyoxyyvbeY4L1kGFMVTpv9O
pGyixDWYZwZ6m3yaKGMekU3+/PB2XPHNjR5bKiqbQ5z5vvmxHOoKhAqUQGS7dDRimlmdZh2SfOYJ
+oW6jqUdnQpmivfx5Ny97U9ci+okQmunGfxbpuevy/6aGc0qrcEw4BpLbtKmaLxwFu8oIwlAaegY
19ZU9ldIi71cjQAedzP6rrGPxB3ZR62KCfgi4TFjNcj2cmTZ+eOc5ZlPQwu/PPDKWbeU820GUmJc
shEm6Y9dy7OytC5SnZTjIlrSZ63Sn/sDcTviJfAZi5gSIwfsIvml6oM7O/Lla9eXO8lCA6Fc+iUl
mZ6qAKIJ+A30X+No2+bB9EpKzbVVOf0XEqK+TlUunrXJIMnEh1w40EvwSAnwz/5MTiYtWzlXCesV
PIUutzv2LUeXAz82l2e13pBX5jjp6scbLM+UkPdbnr1tGo3cAWj99rZV4XlCvUdqXhhO+abz08Fz
weFjCI6DjWKVxhULYBXvsaDa4UbtxWcauHHNsL5XQibnzlR1n4ABXvsBMk9PWQdwKN7MZ3L2nIXD
iL6MhaE4hRO6q9ma1oykk1h6mpMpNdjo+Hjw0+z7s4K8RTeImPvgONZ4e4B+aXcMwvqjmOMFlweq
Bt1NG6SXMrKU07JrOdUKZb3xwdauf5xrh4RpCjPcJ1FlrjVtDK61tJlITbNGghUT49JEakcFIc8e
sERoGKT14Is+IEKqmbJ7XVysY7BML/kQz/hFYTy6EsLl8k5VIL6/Uz5HCeuWou0spTIvlAZzU2Jy
mDfSfkomL2Huexn6Um5rW2HiOtWi3rWkx65QjlLgiZo9T9LzMD+LRJmeg6Jq9jlZmm/Pwj/3vTua
B3W/UYEtIMhQj4qpQsNYnlF8Tr0f28vOd+e82wytP1/859s4sSVWuSjkTQdWNXH05AkplnZ0jLZe
axZ2dVgn0N9CSg+mbqQ3TqITIDwfAH5XMK9vnWMZhO6HKmlXiWUMROvgWcn6btwum+jxDgQhmg+I
fCK8AJjzEijrlHMiPgCWALms/U+DpclVms8QOhJxtlkiszOUZQThtRHvyinoboU7jaswBEWgJrR5
9LkuFsxls6aXxgHHydOPXcszp+yNtZzjOVXyp0ScOmfD6RxKDXgdwQqaSAWYLwFlY6c2PyzPcIuS
g+pAYpznbxVlvJWgDblVzKC+/bFvmvexiq1vlwPLee0Qt9vllDKv69sgrZ4MCiUsgtWPKmLstFKz
b6xc15aWmSzgkHSEsWHdIby2tqFTyJNlp8GldeY2n9JUj22egSwB4/zafkmSOP+Waah1q0pzHhUG
UpQZSXMJ+ko75nYa75KyLe9YCoNjScvkS0fK7PIq0RXXwcjYloLPWTFY7/65tqoZv5bMKOkZrq2p
FN5d0rFVvj6/lsyoAoedoxb+i5nPXItJD04pFUwMSt+0Oqi/pPG0+Wi2EMwjgypPLAEHEuYoatzh
iinkdasNB+KyCKksfR1TV34lo6o+tO5atwu5S4s8vAuzuyRurnM9MI6qYupH0hFJBcqLZCW7Fm2S
oQYblnLGOldHuG5DojK48HYYooGPbaNHYTDpbkbQfJT9mh1TcAr2OllluJYISRFHa5ZF2SoGN1jh
HzUBPi3TP0av6JT1myl/JAbR3eGXgKCtT5QAVeGLXVq1j4o7kWQV0D8Gl2BSzujSFaZY5WRH95Rc
gLXPU0pzJB3O7/CIFX5DJqsJINfLSqXfpkiI171PJJoTJivfFPkWa6K67f1E307mS2to2aGjyLOx
6TysTDi2W3oLA6uMgkWA2R78SSZ7bNXV1p1QcsVm7oFfxohLyp8izyWwErpqMdmLRYpARpXTfT9V
50ghm3QMzcxzav7QnYYDH2WZskEQWWxH3dGIWOrRSMRNuVbB7REVAu9H6bXPnV1l+9oPy00W+Jmn
KLPkJtAKoLDFivkIdawGm14sZHuxi3AFoWg4Iut2TwJ98Cqr8fnRnQ3vY4yuq2TQqGeSMkh7rKwO
YBXXwE9RTETNYSKnAPJG4VkDZYtoal8W0gaapC9BqO/skIlWxxiMd7THFtuN5THXLOec6saHIbL0
Y9Co9jo2QTczGUJiBw+EiFOrpm31EJeuUXsl4/YYAvtt8bRUkV/ch0bxYJpNejQl8gA6dlThryGd
WR8Zkw+hE5NsSjxGmF1y3YqeKiXZCbvvd3B+6lVO5/fW0CxuhIaXhDb6kiIkiZA8R6zNkdd1XXNp
reOE0GQzc1u3RFdf2sSZLmGOHkixUSJgJjyTsYJ1jjiprT0Y5rEoow956vcXf6TcG0M/cUTl7ymk
3zpZMJL7B9IUQG3uUR+5b7uEgoRmQ70cyoxkyLDST3Wpomoba1SKun0uaHhf94h+1qMVGp6wSVRG
/bzq0d806iUoHfMD2E7PCcNTSQEcboEyHGDFP6f4/y+GNrBo0vn8dBTHK00nNpuaAqJRLC/rrgJq
4U+OthuY965TzV5JRX9R+3KjSY37yjgMFzVLbxq8pNdZi+AZwAFIk1FvwHq2CVN8ND5d7u6SAIoy
4Oy1NQSfLU3vfjeG/VoOYAizDUoBiLOFpju6bbwz0AhVS6q0LKLXoVBIv8Z0R6Ekvy0TkRNtPPZ7
zSbIpqDMsypY1m0TUXt6j2Js4TUXE7iSaATJridbnA71loYMKwjZpLe5mrkbdQq17TSPWlncy5Vr
JfrGSE2ymfLwqRnV3/w64tf20tJkodklTJwHuFb+4uulTOnmMcbFrymItyN8SuuE2GhdzS0tCZYV
1Wio36gsH24y3M0e9Vh/3SYJKfeagxHVdH5nhPjLHxh8gUa7z3RdQeP8PcpgwOOgdVyqX11WCRBi
2ooM+PyV63b2VI3NejLc2LMi8DXO4HzTlfilbZrh3PbudMgNZ1eqNmsKqoJ75mLD0VdCxHONtLci
LOHzT9A32y78iJ5Nvaqn8Ir4MIFApZOXtNUSMgUi9dhow3SMO+v7w1LrILT0Scml72lF9CDb8p47
hLsJip4ClZKYu0rVn2RCuGdkQLYzrNhYLS2CqHVbD/9gtG5LS92IoDukaa2tQlPtVmMgqlWk2jif
5s3KsvBW9PYpwKdGXAZ9pYEEUFCn39xGhjtTNs9aNgGmLPK73DHcoxaIYy+Ve2Bp0YeYi8QTjvsl
zUEt6mOrniy8UPssSD4p/M/LlSTaYaGpTrTMqlmi3bbfzNG45hLEtlclmHog8FZ+3J41tWlQErvk
XajFqSnb5pKk5HlbQd6uAEHHXqw6ksKQuIHFJw8gu5pjJomrrcfp22+mDuKXYiHf07l7jPqFr4ZO
E/R9J1kodj0YLPi/ijx5IfWuOaMLoRtJkDp6V4A2S3tbi6sLEpIda5DgEI5i2FBDRmzd585WmtoX
Ihfay0DeMASbUTklMA+iMVMp53TaeeqJY/3nf/Z78ccyXBCYQHtJE+7cKpy/7T81CUXMggq1lP1V
VnwB1Nj87La9tiaKEa6JH5SHzLYQ30zNBzPcUEw/wIjXP+XOcMijDIcw6YzcbIv+SukK+L4AYWp7
TLzIIWWBWIaVXYAlRVsc3leOeJClUDdjmO+BW6nrpg5OgkwO7u3yyqrTNfEv1mEIpnpNQdPZ9Q5V
s75JQMOk5LISNDUzzJMnXxmyrd2Dmg7pMp9KBKqb0veBxwQSFpw1gkCn84sPmhDYNo+4K0bjl8yg
SRhio1zFythuxmCwt7nphKzG8m5dR12JhXJ0t0Grb8PcrG71vknhIST2ZiDqbOsbRsQN2GVGZgY9
JbGpwS+nl+vKCJqVXzA5c6PP+ArDuvyiGIZ5Ycw114pCjrJwSFAtIQt4diRHCkb+A1Y799Ab8lvL
HAcr1TI/HMYDMOFiX9QNkmRqFTtukoIUy4NMC+dF1clWBmKiVx2hY3kTHizqYZ7BopOsNEncZmgc
6j4YNj38NQZnM7t3p8je5zmgKAKKUu7jmtgLLHY3g58poOqO/nh2tSLeh2UvvMJyWG1OuXFBwbky
y2Q1Elt/o9sKab4lyE2oNcYh85UPc+drR9dAuZXZx8xACUG0hkhPJJMyHcrA5fffgKmn93VuWHuj
q6dVQ+lXNcUN1P45uQkvYj419W/GZ/GXOTxRAgYUD5vCuAsScL6j/PSNblXf5fK0/a9WJUPmEF1G
cKHibmNkTluhSnpAPv/xVxOpV0XBKU9AENDI3w5Gd9/NCYy1C3CMz+SfLzbtL2MEt2bXdGnJC4uK
7/s7h6710xQPffzay/YaXbK4Fy4i+goJ88pn+FyPbZXcNNDcEDh0K6GNuOSEI3BbICdQdCLW61rk
nwanRZUb2zrqyqi7t/sHN3e+jMFYPAT0z3+jOHmH1liGCEfX6IDoOkY2Lrxf/6CWkHVak8jwSrDC
WkzQHfvcfmySiPsHpNWtNSD6DRU/P2Aboi2D9vYeZPKNnbjHTFjmYVkzdKp+UeoBMWB20HrCv/KW
qT3qEdMLkG3aTV9fdGIuI6ptO+EEM1MFmw5sN/dY9ZOK0aHekZPyMqI1e9ZjB7VJU12i1K921E/j
h7SrqBsxADXt8PTPn5z+F9EN8yiDdYqjmhqKWvedyGVKW2gMQxy9OqlWb9zYClDW+FjFa+dWl0V8
sgZhbbBsvY4KMVftcFTG2jylQ7XBQAVFuQ8v+qBWZ5CWBZBu8dFOmuFGd5QDaY+d0hgfsAmTh4lD
ZI00UnplnXQraghgWaKgvJoy/1OrtoxpPmsIAmUeffxDp6qFqP7Pv6tYFES/6FpsRDsIizSHL6kl
rHcXUNWnZu0EWfaamKa6RqLbX+Ejdgk87wL7IJmJXKcyXucBlj53Cu6NJvzml5O2ilXN3CaGG1yW
h9ylHgpcSPNqPL7IGzdR28a3jFT+oXDqZzKqh7NCpdRp0g0wryuCpQfgF9QJ8VdeGfzbbgx4SJLv
1h6HZYvFVTFuBlpsV3H2LO0DI0FC/CcZFaAQMlf3zMLBQ6vqj6XVbnw/X+mxIU4kxGMWaDoVKDA5
Zy0alAxLfWFzK6HMs/eDiIYX8SheHWRzg4CFxXRnppk3GhZzEjsF14I76BpYRHZuZlhTkLrlCtWk
6+USYiELV+WDMiblmjL+NeLH/EobHppmknsWWQQ1mRZ28DQrtmbUJSvk5tpq0h99o0c/WvevrdWe
3LIimIjBGqK5R6svvk6YW3kTatlNRLYLYgZCAyyzEluzzK6YyLknx8rliaZR7jW4kPci9Ifj6Izf
BtlqVOYzcfTnwFtfy17DtgSZkRisSylxngsSSPySJM8GGuHAULg1malgumNdr07cv6kEGuZccOo6
2yNk5zR0FSi0KPlgGZVHZUtfD5pDiQntDf4acarDsb4Y3Tea4s11wgTCA01ygEXX7wwC7j9gHjj6
FYXSfPziJDSdWI2U2yEATV6hz/OiceZNQAbF06RaXm7kxTnwiy8glF4rvOR7kZtXkKmNO6Nth70N
6bWHlXutSfSYg5m+ZG11MSzQ+o0T3PSFW90AdV3VIr0jESP/Zgd7t7OuKHTbT5mYyBelVn/KVO1q
MIV2P4pwNzpFfNOzDAHONjZ7hiQKvH3YE5QUOmjKyEWzJHVwsKrch4vU3UTcxU8sQcZL0FKJmRy3
vglIbvuNys7+663DEqZusqizXYFg8d0Y3BGwyTfOaF8tO0lXcTgy40kxgjluy/jJbOHacUq+jPWW
f7PYpyWVpyiAmWKJYB2SN7mz5PSSDtLcJTHU/MiEnv6Jdb7tQfJyD3E0F2OYSnP/OxN8icEEeB9D
XHDB7+HF9DBIuPExbOlYt4N+dNYiGO2Vk/bjWa0/xUm211GO3gEXyL0qz9oL4BJzG+Xi20LtwYmy
I5dFP5gDjRMIa/FzWnfJ2uDCsPM2RCTHz+pTaW4HdCA7w5DYUwOZn3q4X/GOLNSsrtr7NtLEauoe
UppBhyEboo2aAXIKp+x1cND1dEyLdqS5kOY4f4X9Sl51UTdepGXeNFNRvYkE/vsXsl29kO5ecshn
Mgibd5v/85Cn/P//za/585xfX/E/F/lC1y7/1vzjWbvX/Opz+lq/P+mXd+anf//XrT83n3/Z2GSN
bMbb9rUa717rNmn+Q+ibz/zfHvyv1+VdHsbi9d9/fP6aymwt66aSL80f3w/NRD+B3JClwp8MwPkn
fD88/wr//mP/uf8s5d+85PVz3fz7D0WYxr9Yb0Dh07mxMocDZ7jst9R/aYbFNANJqWmrOldClldN
+O8/NO1fLLAobpgqAztqdTgMNVGsHBLOv1xqttyzgDDAsXPFH//53W/ebm1vH9rf0wrFe1Gr6yAi
MFgPcrMHjGc48xzzpzkkeuFkisxAu1eLSNknY9LuFcR6XpQJiPSx8pQQvu0VfXYSTWs8OrThPc2t
xmOcFu6OoOMPEFQE5PGMCrhUxVqdCL2C/bJu4hJStdrmVCpEtevc2l8NDXajogF33OopdVSTGZaj
ZGc9rh8kDmG1kcg5GuU4oig9qn7SrxX6HY2rFBtbI9eoFRQTGLfrTdDXe5aV1ifHxUhNgrm9Slzu
Jw7Rgns5t7+x1iFtzPxs4zInv5mGKvNUK2/WeUi2Wey0t2XQRauJ+/a2hajmNXXkXJo22Ey19Vhm
4Vpz6/syH/aG5RebSWlMigHmZmiD/RRhQnQDu/Yy24NEm58EN4wt36VqpZIhgRMC76NvdyodlN4g
G7B/qasCiXhhUMcsWgrkRIT2ivWlMccnkFzVFWGMt5pRFdddQ4RcQregL+P0FnNggs7fRmgcuYYH
jcy864tobZR281Q7/reyQCBnxW66Heh5eSoC5I2kTF9iyo5nmZrmtuMGbBypOxFlyw7himkQdDD4
HfKSco0nxDiycPqW0wO+7lvloyLVmzrXprvUpHqGOyK4z2S1bWxrWIWlUVw6mm1UX+g6U7v5Bve6
P8lQfYka17qq7CQEd0LXJKBusS+niagQm1lIE9LHz+3yBlmw/M1iyJonpj/mcizrkWBajs3Foaro
oJ35vvLTFxmtixHBS7RQHkXMz/x2z1rc3MwK2Q3hTP7BFEWz4eeGaRJ9Us05FYK2p8M84a2/3Ll5
sVZona+tPt/1cSdubRbi63rqEOZg73CDB5EXQDxGJzjaRXcrY7XbAUakaTNARBVQ6ftWXCUiLg5U
HGHnUYseRgLU+tIG2TuxCihtudYJ7Tx3LotQENaqUtdXxLvswpHpD+0MubKa5MUu4s82bcmnmiYx
/YEPXdKad2EhNt3Uf9LSLFgT5BtsXFq0ba3n15EY72rDoazWosW1g157qJK8RKyrkhsMcub+p0Hu
+1DyM+hUU38tD/IXN1R7HoQcR1VZ5L9fLRVotAJfLbJ7G5T5OhyRAjA92PRdqF/0gEW5bz5lQRhc
J2e6td0pGpWboeg+NSqik1gWwxo3eUBjvnoxW2isNiTCvS6wpozzpC7WLlJIUlwdLaLRyUMwyyC5
GU+buujFMRp65H9+u1JapFNEMx4I33GOcvhCYEx8TIruqY4VZx8lEmEVBDRV2iEYkvQDyATkFoN8
1IpcnPgrZWdF03fY/e1jQjqvHuB7Nh3/Q2AM2o6wBnm0IJSgUuy7lS0n4U12ASWrPsusz3ahUik7
g1jSYoJGzBC/Kd0hWnVO8SzV2rmxaHEgaUv36qR/zaz2TP8P2RqD20j0xC7tREkoaIRpJ+jPUK7X
GALsTUNDca3ruUd3sdhCbCNdKUIEhSPDPY0UPdqepCwZkkNFuJ8B5EmQq4wwTJ2kJ0YqSHpj7kKt
P6TSXgmC/RBRdvQgIvejbbYvOQ6xONT9c2E8pnUuEUt2h7ip1VVSs0wP9HgX0sNrHBKuCQfR6CBF
VMXbQN2nbruLjAwZd1ZR/aurdZQoVx2OapjNk3kqLPFIyut1axAxrqLOWUMJ02gjy57ICVRWUtZo
oEI75ds8ntSp0lYa7Ox1UZT7MomNqxae+czdUEKHO0nHJT1RcT6VktVxoeVokIu1QzTCwSBDwndp
LxP8M2xLW3GOGSpubLRFy2LEMO8dOIxF147HcQwuXWemOy70r40Va16ldYrXagSN+k78koU1kRB4
Uo9U7JKGXgrfK0An8JS0KT6XlP5DUgZOLYOJVkzZBV5Hth2F2PoEQWzLGv/yMN7qYWrc+K0EoO6b
O+ah06YdTTzq4OAuywM0CUwqbXlkSVLO+PFiT0xh5kHEuhgJPqupdz7pmgy2gE7BDxbWnosg3lOE
JlrCrHckUBle1msYZVXdpfUZxEe9JuFCC8iLmebkzcnm9hQH57CfMSNOcdNY9Utbhf1vVJlinqb8
NPDSOXbQY862CwEMBgnpXFH4aeAlPcz3g85W7qKkAiQGicXTMmboLp3XNT7Ew+RChIlL5zgOPf0M
u3VXsDJCxZYHLha8cbE7ngY5wSHMuLxIT/kQVHWxEtzeD10wfJ0C1byX6RF4Avb/4VzjpUswlToA
73ZKVZibtCiao4KXMg0xMeJ5/ji4Rrwup6E99CbfZFxzctU3o3ZGeSc3lr0LMYrb9gY0F91mDYuC
bCNWFXWzSTUB6v//c3emu20j2xZ+lbwABc7DnwNcSZZsyXYcx3GS+4eQh+ZMiqNIPv39KMo5luyk
c5oBDnHZjQbSdkpkqbhr19prr6XEz7qtlMjmlObUlaVimmztat3KtCJnaPHPnBgRhjpd4FBQT1XX
Zvza889QfwFOnmG+9FBHinMeiWq0znLaXxALOQfHW4mhgQEHlsdnO6HygIypwCHtjRZ6IchnDS/W
Jaoo1qwQQUd8WKTsPaG6LJDon5c1ghDIqvpTJRa0ddqI91Xk/m+19R5ojbWWcuXQ1K5TzJcoWVPe
hv6Ot1Vu7OBN6+0Cv1bzzADWn1mErlUGVulv8ThteYHXOnDi1KmUauHZxQ7uXqFe7WJlC/serU5E
fsnLtMBZew5fb1H7QB116BMAgiUHFjrHPNxyrG1wVcAOmWdJGM8SZxfgKBw9KWWpL9Pm1hMsd8EZ
F0tGRchvZV8sL8NUv1PiGeh0dCkh9doJF166dY2VyHldlX9TwNCPIa5uwSqdALRIvoBAG0rQxwt2
l0q54LSZfZvbtYVliWOtbX1rYbeGYLeoyvfbLDoHUa9vK+3Rby2UWDQclWFBUNFON6KtLIU4DM4E
MSQDRmJo7smJvMCWBOufXYAofnsLKOav6kIXlkFmQjjBw82McaIzLbTqtrDGZh6U46WKxJeX5tGZ
ZsrVjB5Pa2aZWYViGo7RKb6+Uxwx20Xr1ciIOjBxIn1nL7mNB93bSfg1wNKo85b+HuWqqj/FtmFe
Ikua016IfgRgm3ir2WFGAs0XpuPnZ1EzbI1WOkd8p5iRBeqX2u6MwmJxQ1dKNE/s0Fga2DCmXiks
fp0xnHBO9hOvducaMGFRMdCSO574GMnMTHId4zbUW0R/fKm+TrdEzm9qidRvXFvtUlRhTuFDvtgV
BZZM7jrJvZJuAYnGVFXwb6PkGh6QcJYWYbOgkVGfl8H2XrRFbV2l+HziW2hddzL+7CnKNDEl7TrO
RDrU3BClUDW4gKkegnlsaX9KcsoFMiLniYZCJEZJwZ2EQEcYmN8RJk9WbeW6s1i240sdAxtEV/PP
hWPnOKRga0aGfCGoub369RwBe78Jp/CDOxl5cH0L3s7JJO2izMto99JuyQ/ZLdGZ+OhJn/JWLFeZ
W4lLPvObLvvBTK+QshDLtuao4lczlBzUiwhDCawXERkN8rIg7613MyytSGnV1JlvjW16htmFNKc5
aI2oZHslWnEJ3owsPn1c+gWMpmqFIemVkfpfk1JUz5P8EiPfS9HYJot860oXO6zAUHgoF4UeWUsr
Nx4aF/4MEbG9Mzq3Ea+yLppMXrf0JmO6GM2lrdlMM9FvF4iEYShk4jwjmX5zHaoEuMDrDGM8tHxx
Wp8mVqKu0iKGCSLiTJTbu/ICIvCO/ipQHs/9xnEbGWjv696NwitVyPiBe2XgMTkvG1e9EyVq/krQ
wvbNwW9IIm7KduVQLpv5VJY+QpepkKmB9SHXC1UQMYfMJWFmbQk2Rap903e8ljvOOYhSxdo0M6FY
qEnuoImNMbIf69I6uZAlEXsISxfOBRKmG0ndYRRlZdlcKMLoapc1M8S9vHme6JdJGZa3XisuhMJG
YqdI9esWG4y574mo52jet1LJCRt5jbNg8CDXdbExA3nmFZ3HsWab5xH5IBxf4wa7kSeMchsM7aYF
xcF5HKnaVCozdbnffVSE+joy+SXO9NcePurhTjI/ZqmQLWAoJWeqjAN5mOPCvLtIRUFfdbISCUrM
q9CZJTQy4nBuCCtc2S9EpBbulQBdUL3xmk/IPa8ynXK614hfceGWvuxqgLQwy+dxLTScOAW8cGXo
nlVFq04hmPHaN42bYvslkukLS1NOOPQeL2TNwrM7J/I40dKTK6gt4L7IOZRr6oPWLAh3z4ZUGnMx
Ad3cehl9L5AQ7hRv5XqCe5maTrLY5qEHNZc/mjCJjQjuexJhU16TwfFKceSVsbQzrZQ1w7SrSKaQ
KYXg2ghBKw3W3WhDTRHttbB7dei8RR3/byoLBLPTt9hSVI6iEna/e7Dm5DRqxlJUwgNKbzWdxKCO
LH++1UpjlYOmXLMp3bY6oR8TChVvM+Gz7HYChyl6A+GuTpcNSDPt9zrZBCe7WtGyteKrJX0lN0IU
w1Ly4zutMwcr2k9YbLnnntIgvqS68hfLzNWZZ+rK1MSddpnI2zsELbWlmLNn7+OsklHs9cKOEWVj
Q4Ld9A7nevupMqtbMVSsO8eJFwlf83UV2J1VoZ9h4oi2L3umeUZX23YmV2a9JLulsG0JJW0/UrhA
xxUzZkG3z22sRGa1q7cEcLtAZd5YZEJjroXWNIG1E+e8jPAKsHadYoFWKmuspztjKKtF/NIpvxsI
Ifh+0NIsDd+MBnr3LK1lbRZvP1VxgYatkLhflDZNzwO4Vthk1f5dZH/W6dE94/AjXGEJGl5AEQsv
ys4gObWJbKLhfELrRryyUY1DZwpNKluHMGRmIB6a8jXX0UVwGzm41HE5vqhcNZo7KIifWaXxGFFk
vwX21me56zlrQxHC6TY5pw6zW9NxhmaJTyd22CBLvq3qtKNBCLeFRB0Y7IDSMW4Dnsau5cUlLH0O
crXUksV7QroIw2oZk+RNIyOyr+U0saYCAiQzF6uTpelmEYw87ADzOgDP2An3XpVgU9/Vy1G9Ib7p
JccLEo4kkbV1LN+Joov6UlJhBWSX7czGHP2s1N25p9A6gcQ1/LbScha08Sur/X92NLnhiZIWZ+a2
BIi2HOxuHP+r6zsY0yN6OW9oRic21HANQovza44rlK83n5gLxC+Dxx09fZ8TvfOwhem58rZx/lEP
wyn6FP6s2KXRI6pM7Lj2hha6Zm4XvJGOtAsvgsRTABPtNZ2xwbVneis6NMMvcAkeAGskWAX8qUit
teW0t2kaKiuEuOS7MC6CM0fCq1337qNckD/msBZubBe33G0WYJWVi/HUFiOTr9EKbin+1ej6c/RW
g7/sbPeAKJL+yb+XFcGBwrBrFzVCYEryyROevMLFpzfDpN0NcV5x6HRbNpVGDUBMzC9qG0ZLEMT0
TPDDZBmgtEI9Xb+HHq/PkeTJLwNH0ec2PBbFZf+t86hBkyDy7sJG3s6KOvYvHC3+gmZeuSzxlFpt
xbtKyUh5YK99N6voPM0gJdCl3iLBsSiS4klSfHPdRHLX4dkgBBJ4C0dyvWsRcPvTzikuNKHSF44q
xITXbXMf2Cw9kiOXPslvyJywgOhnnkeaFM8aoji2izFtTvH3bR3hRaAj6ST72mWlbqlj10k7FVCW
vtmq2eeS6tIitFIB8oiFjWxJD7xlA01WXk1OJuTNysFsM6aR6Axt12pWmla0jGK6FWOncqeaLLnf
IslIZ5B6jBtf24I3ZE9gFPI1/iPopXkeDZWB2y4s+s6XaqXmswJ7JM8pzLvzmNzotrPmEuJWujRV
94tvF8LZ1qF5oMjO0wbhTiT3o7W+bUgDOTtNS0G1zyPBzBdShuSy4kvVrbRdoCqXnIlFjpEdvpPt
NMrsm1oDNFWrOLyInAqfG1WxV2oQZUwUbmiGhFN1nHsykWeH8We6++wkYXglm029VJAxiGAtT/dp
c6NtinCbXXBw/4yqWzBrGstfxgJaP543D61muS39xxC74wU0ePFSTsVpS2v/fGfY7ixJ8hmxERcc
32mvd1XgTK1t10mrqiSzomSet5KCfIQB8zr/bkitfC5GTX1hSSQJQeHTOesZu2vJRw0PoBgDtQix
ehP9AVmxmDTrhpclW/liubsOkYMCZ1L+ClO0xIKaVim1iT86mStPVcws1oYaZLdBpi8s617CvPyb
CW4+RzRQnNZumZ/r5O79Tvn/pqr0qgD1pqz0o9DSlYT2flB3yT/7pZcKzvsD/V6dCkKexFniqE61
v6l9lexXY4QbimnlE6UsRaG4BNETg2Fxf3H4CJPYOfxYMMUJvBjRlCTJ2l99YezVJP1sGn79hG9r
eG/H+dUT9IW8fbXO6k6dwyZBneyVTuDh9g8JPvB6Enj4ia7TMk1dcD9J5HZ84IgmAQZTxwUbNAuq
MaHySOoLqtdfJ7MgihMVopQMm/Ll5/+VWXhMyrjoysBUyOPXVVhZ/c05OBnh1etgTbRO+RvBsOOH
t6wJoRdHEhFqdHexRP4rD//zqrUF53vgElDECYU04LIOg3j9BlgSYaCzDzPF/vH7iR7RG8BdD356
eWLwmlMXp6DYXSeTYOoTUwX1hgvdTwI1+rGtAa0PTT3F48fm8p9sCFAXLNjSinRY6LBxjlaCPKEx
AMgFQsL+6oPviFaCYVjc87BQKE20TosM8Yn+IZnV15NgsFLoqsJJb3RPD/rQL8sBS8CYyJqqw0s7
vAcnT08qMNHhqsDyPewEY3sPTPD+gUtAIeAj36vTDfXjZT9aAhqboamrqMP1Px/dSiAnkAbPgjbR
qPHBywPuOnp8awLS1REw+oyoowqMKxYCAPf3NOBFgHmFwRbynvK7YYBkYKKpBo1b/dYzoiBIOt9p
9g2KgrI5AcqEH9qx5l9/+SZ7gGkoKglHPy/je3y+sN/MBU8Sqle5oDyBDSubtFn0b/jJqcBUyJfh
93E6GukscCjoyLSDFoFiMgsy8sfST2ZBZC9QDIWezJHOgkRpbWhqqKoT+kNEQ37Z8U6yIklSJ7pG
oCRUjC0QdjDB0FXA86tsJ5BWjXffBb57+Ksiro1dR8W4NgKaega/Bao4kfjuaQo4nH9Ovn+T7RBJ
AUVDeaO/RjgLnR/hsFhgTcgJ0YM9TEKXaR7tC/qEnBg0Fxbz/hrhWqBrbuAsqPIEjjaK8Kr6I+K9
ngVLAUMQoX+Lh5+PLjXCAK7L5watBVWfUO/smsQPu9/JIcFSJzTdKmQhowuI9FZ17YuDHp9tka45
MgOsxvbX6eObbBggRoBJPwLmuMIi6imH0+uABFkDESEvoJGgnwW+69evAogJHRAcJl8QldGtBTat
A5T3z2dBVSY4ZOqS9YIWnOBGRocmcJLcE9W7eRrfLEjYWwx8I4CPwcY0ySIh3l8nsyCJoAYqpwm9
60gZ17tA1tJ1ig6LCMZEQzmD/p7T3EBjVyRMAK73oWB0jy+LWmfDPejx2RWBhDgN0SCwv04CIi+B
jugUbdYjRM6BdYc+vkak62pEr+L960ioWxOZfYf+iUOJaYSLgDP9wFlgV8SrspOPOd4HDH1i0N5p
UWjsX4F+tY0IL6H+aQ2FizgkmZ0KAmfl/infBgJeDtLnLonurhEmhnDVh64BsHFgB5xz+4d8c0hg
G4Czw0H5AKqNcRYGp8e8CYqOBYxIxXB/nWRGFhCagfI2J8Z+msY3CzgmDc4JyHwoEyhkP+/PgjWh
3Njha2MtJkHH1oeeFcgPLZBy4IFDAnASHSVZnFBOk/aNNuNKjODuD4aRFbAjmTUgqYdF8CYx1Cc0
/YMgdh2cY3t+DnBDA6I1Qbhe5bD8fmYkSToRkTILUPtL5jS2WcCjfeAsdAgaXzFWu+8HRAMAlT1D
Fg97ozW+BAlJwMGhQCYU0OPRkQj218m7YGgTtkbYJy9MpPFtC/TzDE6WIRLBIAA/OoAnJ7NAfckQ
OU13um39Nbq4AOrR57D/HDZQKB7CKAJJ7JeCeHJisjhQEhZF8QVz73fjMSXN5HFDZ4G4YOIuDVR2
iAsna8EwJvT5mx3O1i+FvpQxplnoSENDoyOnYySpaBw5LPiTo0MHIXVd9x0JcX/10z6iWaAZeDgP
U4JT0TntvZBRT98IdlIiJ2vhUIsc3VoAA5D7kD0gLvCUAClkxP+Gjl9DCXs2qgEXT9ZHtzuAgB7w
/n/+/ByjkVyV+ec0FFCQZ3rRTTgQVEdHuVE0PDcHhgKFsA9UIna063dTBAryvAEo9xxSiPHNAl3j
g9NFEiUAEhkRpT7gnQRETo2cmej4YfPsf2FsKQLpizo4XYSSzbEQ9sVPyu77k2MHXh9ghv4Dx7Qt
oNAz9I0gIKB2yskBYu7Ld/06IFJ8B3fn+GT953Sk35iqH00fmLeET/t2D+85f6VE9re/8NIK8XaA
Q4tD18fQkdePfrFTKeuH7psduj//64ittO9AePXDl46E/ecc/vrhAd9+9NFnvTzVy/88956zTfaI
ds9eMO1wm7362f+Em4dNtHlNvCd1I1b/+07eiKv9KC38zcB5cDJuB8wPHjfz2iQ+HnjfNDJ84GAT
55v85Rb7dpSOgj105Nkm9P5Kstg7uuue2zt4bKxXs81T8nKX3V33ZMnhIyOc+lh4aL4fDb4nZA8d
fP4cIruXPb8euef5Dh75oAH4Ifnrw4x+0+jheNo74OblU9+VDvyt1Y3RROY9HX2fB5Lm0PtHWjFz
jm8ZSLHjPw4d+edChz/XUfytybh42rhHC/BA0ht6wxchrkO4Eb08+v6N7Plfg4fG63pzEkVUs+NU
DR452R0vC4TWyJ+GDrt+G5t64svggRmgfAyal1vcT3JfQR86NOIYXv5mmvvOpqFjX2HgeBQ94Cf9
ie3lapM14SZ+ej0dlLf+xFd4tcnzzSONts9FcbSmDxX7wVPiPaJesDluousrocOHZi9Aj/ZoZR+I
Z8PHznOPf7db72jSpX318k+MnpTZ6dBdSXDw0Ak23ccxRO6pN0NHvn5+yDYn2RPdel0Fb/jQ1eZ4
3wIB7qoiwwfefTjfRNvc9Y639QMp60+Mv3rO8uejSEVJqytm/InBr55r7/FoGzvUy/7E4N+TLHi5
zS7CMnRXfhg8dKc3/GG2QYvNO1mJfb/Qn/mA+SY4fff7FuWhw390veMZ7+sRg4cNQjKS41ON3IP8
g4fOnp3TPuV9UXnowDfPcZw3YbU5OSbIPSw/dPhbN3l6/nCRv9nberx76PCfO3XrdxfiQdfgz3zA
24V46IcYOvwds/+c589HKcWBVDt87Pr4VHlA14eO+6XYuC8hpIspB7h66LD3z1nEznY0cg8EDx7Z
42RzsrwPIOvQob9u2Hdi7FeOsp8Dajd48Oe8+HD/3s33LVmDx/fyxwQ1muN777G2wWM3CcL4ztG3
2SO6vx75PaTph0jGW/zpRQHkvb92DK51v/EYPm+yf/0fAAAA//8=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_xlchart.v5.11</cx:f>
        <cx:nf>_xlchart.v5.10</cx:nf>
      </cx:strDim>
      <cx:numDim type="colorVal">
        <cx:f>_xlchart.v5.9</cx:f>
        <cx:nf>_xlchart.v5.8</cx:n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regionMap" uniqueId="{71D9567C-ED97-4376-83D3-77C3D899A959}">
          <cx:tx>
            <cx:txData>
              <cx:f>_xlchart.v5.8</cx:f>
              <cx:v> Qty Sold Selected</cx:v>
            </cx:txData>
          </cx:tx>
          <cx:spPr>
            <a:solidFill>
              <a:schemeClr val="bg1"/>
            </a:solidFill>
          </cx:spPr>
          <cx:dataId val="0"/>
          <cx:layoutPr>
            <cx:regionLabelLayout val="showAll"/>
            <cx:geography cultureLanguage="en-US" cultureRegion="IN" attribution="Powered by Bing">
              <cx:geoCache provider="{E9337A44-BEBE-4D9F-B70C-5C5E7DAFC167}">
                <cx:binary>1F1pc9s4tv0rqXx+dBMLSWBqeqqGpCjJsuQltrN8YSleSHADSYDrr39XXhKbrXQ8NX6vSupUOjYF
8RIHdzv3AvrnTf+Pm+xuW3/o86xQ/7jp//wYa13+448/1E18l2/VUS5uaqnkvT66kfkf8v5e3Nz9
cVtvO1FEf2AT0T9u4m2t7/qP//onfFp0J0/kzVYLWZw3d/VwcaeaTKu/ubb30oftbS4KXyhdixuN
/vz472z7fZtvP364K7TQw+VQ3v358dWbPn74Y/pRf7nthwwk080tjCX4yLFtim2Tmw8v8vFDJovo
6bLB7CNGTUKwifnj6/nem20O498g0IM429vb+k4peKCH/78Y+Ep6+P3Jxw83sin0btIimL8/P14V
Qt/dfvikt/pOffwglPQe3+DJ3SNcfXp45j9eT/u//jn5BczC5DcvkJlO2e8u/RWYWoyyeE9g6BHm
BGOG6OO8O6+BQQgdAXAWty37ATg0Aeb3Av0CmOeBU2C+HSQw6209ZNvi9nl23kFl2BG3sEMs/hoR
xz5yTASg8SfEQJUe1fRRVd4iyX5Ifo6cYLL2DxKTf9fptlBb0OV3M2P0iHHOTIKsR21hr7Hh+IgS
jizLYo9mznq+95MZe4NE+7H5+SwTbP59cZDYeNtM3Mu6EO9py5wjbFHb5ujJyYCteulkEOJHNnKw
gyja52TeJtN+fF6OnSDk/fswEZKZrLe38nkFv49F48yyTIoftWOKj2kdWdRhxJ6YNO8NovwClh8j
p6CcHiQo/l227bb13TuCwo9Mkzk2BkfzrBQvlcaxjqjNbEoQWL7da2LS3iLRfmx+jpxg488OEhtP
FsXdjRY3jX4/eCg6shwLWYRYe3XGgcCaMAjf8ASXN0qzH5pXgyfoeJcHiU4A1kzcvqO3wezI4paF
MJkEaAyCAOYQihl5hGxizd4gyX5UfgycIBIcZi6zkbWOP3jbWmbiXVMa8CKEE4cj/Nr/O/wIMYsw
235MZUz7WU8fo7O3C7Qfn+n4CUwb7yAVZy0LvX1PfKhzBJm+hbhDf+jHS4+DTAjTKCiWTehrgN4g
yn5kfgycQLI+TFu2lN07GjKKj0yH2pZD9+PBydHO99jIfLo+UZvfSbMfksdREzyWhxkqz+9kHb1r
JoNBA8CrM+eJDpuwMowcUUoJKNBTnjlxMW8QaD8qPwZOgJkfJjDL2238jgkMpUeEcdPBz/njJP1H
iB7ZFrgeyHBeW67fCrIfjqdhEzCW/kE6khWwMM1NOjzPzDsklM7RjiHDkKC89vTMOsLMARio/Zi0
TBzJW0TZj8jPkRNQVl8PEpRlBsGXFOr9QKHmEQIFoZDnP879FBuIwiizicV+Jpwv+cu3SLQfm58j
J9gsDzNAvoih8PBhqd6XV4aM0sYMc+spn+cTfBzIOBFj5o70f3hNfMtbpdqP0evRE5wulgepQ2d3
RaGGrN2+K5sJesS4DVQ/Q3vDZMc5YoQxDmbuh5691KO3SrUfp9ejJzidHWY0sBZKyaYW72frCDsi
tgNkP33CaJJx7uoBjgN85rOyTULnt0i0H5+fIyfYrA+T2FwLIM+U1O+Z19hHhHIEBZmnIBm9DhI4
PUIcOBqofj6viKcK2ltk+RUsPx5jisvmIG3bsrgV75r9E34E9Rnu8CerxflrVKATANhMcD/8ifCc
hG5vEGg/ND8GToBZHiYwq/cubTJgLSnkm+BPHl5TbQFTx8AZmc91AkhJX7qb38uzH5bncRNUVp8O
Ul1OZCPUOyuMecR3IQAwl681hSMIEBCD3o0nVZpoyptk2Q/Ki6ETXE4O1PVvRfGORTNqgWvZtcW8
UIaXFKbNjzCyEQVe7TE2m0Cz/p04+2F5GjaBZH2Y5bLNXffhq6zTZzPy39MBQGRCVwymuzayh9dE
YaCUacMVC4B5RGUSjb1Fov3A/Bw5wWZzmKzAeqvU9iZu1J3W6l0BgvYLoC2dp8rYxMdA6mmbFhQH
2MS5vFme/fBMhk8wWh+oSRM3sYi2xTvCA91NgA132FN7zIQZAFYNgIPQbRfA7V4T/Vm/QaJfAPRj
5BSbw2QEPg8SGmqjd4QGTBvMN7Z/0XiGTKBCLUQpBM0P0EBU/TI6e4NA+5H5MXACzOcDNWxAAez+
lKV4nqD/3u/smpsx9ND8IDRh8l9GAwzqmRZ4Hoqf/NJf9OZNQu0HaEcE/HiiCUjrwwyiN3ff661K
t++H0K6LBtr+iOM8Vf6nPA0/ghB7V2zb37f5Fon2w/Nz5ASbzaFGbe32PbtogA4glk2Bp9kfEiBk
g/JAPwdYt+e09KVh29z9Tp5f4fI4borK9UGmnZd3/bu2OSPo+SOMMvREa07iNA6gQZANVMFTeRoC
hZeg/Fac/Zg8DZtAcvnlICHZpQSLbV6qWLxnuyYlRzaDDIY/9wNOc5xdvyB0cwK99pgDTbjNN4u1
H6LJ8AlUm8VBQvVZqBtZKPG+obRNoFeWwIan53hsEhJA3RqMGt/fI/gmkfZD9GLoBJ7Py4OEZ7fm
ju9qdTc8W5n/PmTbFakJ6IhF9hduHGjkgHgOdtw9wTchcN4m036AXo6dILQ5PkiEPt8p/eFaQA/U
u1ZAoboGWwYtSEd/0QVlwnYO4gCOTyCCLXzpht4s1n6cJsMnUH0+zEhht/jWd724ece2KEKPKAYg
EH2Kric+CZn2ETIZ4MQgkHiJ0Nuk2Q/Py7ETbDbrg1Sjx/5hf5u+bxnUgV5Bm8Dcg0N6eL3OTkF3
INrb7QF9tnUTjB7atH8v1S9QejV6ipN/kDidxuIdtQdcEYUdg1Cqfiq8TbQHthNAhwd0EPwCn99J
sx+Xx1ETPE4PNH7bQpBdRFq+ZwAHWoMQAecDdOfuNenARdgEwg2adJ9bPyaW7fObZNqPzcuxE4Q+
//swNSbNoBH3XQ8UgE0ejIBhe+oSMKcpKvCh4HJM03nCDzi5l57n9A0S7Ufn58gJNqerg8TmSm/j
57n57wPrHZ8DFR6g0Z66B6d6sztPwIGiNbYnLOjv5NiPxuOoCRJXlweJxGl9F72rDSNQD2WweZM8
dUFPeOlHGwYkD5kYr98Lsh+M53ETOE4vDhKOT7L5v9mfBrCYcHoDfmbXpg5/1/gJOzvg6I1H1zNR
lLfLtR+l6fgJWp+8A0br92Hqf3ZuDez4oAT6BYBTe8Rias4geMbEBPranjAEj7P8e3n+DqPn0VOE
DjNsvoQ2aTib5+4d+3CIBccGATlgQr/6w2tS14FmQkIJHArxCzb0TSLtR+jF0Ak8l4fZUHh9V+ew
1fP9QgHQHdOxMPw3MXCwZ92GUja3gRJ4eFnPN33sv32DJPsx+TFwgsj1YcYD/weMGkTFQKaZO//y
8JoiA4wbVHUYfT6hY4rMGzi+X0DzY+QUm8PIaG7+9qywx8ziMXp+9c7/9Jg0DlkLJJ3Qo/aapIGK
G/TeEthm8DOsfpnOTM4u+7U8+9GZDH/1CP9PB6P9+tC0H+fK+Vu9nT0cSPfi3LS/v/rwuHBK3mTo
Uyq4N915nLvl7Z8fMZwTBA7lx0F3uw95lUT+ZdPCi1F3W6X//GhA7wdlhDiWRTmBIGF35kAHdDlc
4nBc0W47KQTogDmCDpGPH4odXfbnRwpZFKOwEKgFx0vsKPCPH9QuHIVLsPWXAx20K5hDwwl88o+j
AM9kNkAC8WNGnn7+UDT5mRSFVn9+BBoWPqp8fONOWtikhyBbw8BzwJFiyMTIhOs32wsgVHbv/x8S
pzzXtDBXhWnIuGo8oHkNnzd1sWgcc1SzlBIt3YG0ZR30BkFkZpea3PV95ig3H0Xhls2g1v0QUi7d
iiTj537MKL1GPCOp3yn0PWI4usr7xvFEZFufW0r1ujIjfTZ23AgDIRMrcmVsOOuog4tea/e8nBtJ
nC5qnRQrJ+nHRd5b51mtyXeno+GwoqrqmUttrE/ypMwu4YzBbFaxQlQnJA0b50SN1Wh6TWZ3Te7S
nDS3yTjUboFV74W2NF2elME4qM4fUzX4pDaJFzuk+dolVhf3btPmxjolwhrdqs6dMkgB5U9RmOW2
R3Ah01mZheIKxUPlhlkYzWUTOpGXqDJuFhqmmngkr7fIyFCgHB3Ph2IsLN8SZXdlJ06YLCo+kDWR
TpQGuiC6dmvoOJ5pZMCgvLnsWtvugy5xunWnw6TyIGnomvlIDXWBzMxat9zqZ0g3Dlo2nFdyVRVC
IBd17C4yW/uy1gNmyzrUxPBBLCtbCZx287I2aeTZJDRmUjbVqmqq7t5Iw+u2tjPDrSJlXsDRdNVl
OgzdSjc6Yp7Zqu66Cq3Gq4qICnPet1UT1H1yHjvdRafVfZ2x8yHpxsJ32NDGHolrEcRDHi2pzPGX
ciRD7o7KGC8z2yy/iyGxFm3Zx23QZuk47wbVyCtRs6a4imBvr2PO7DzsxYpnjWOFszGu+pr5uEkG
Uy3jyCpyN08yS6BtpMY6CmJ7yP3BsXNPYpa5uaJeKUfztOjGa0nVRsTpPbZCNKuz/ltsWU1gYXpe
2GIm2/JUJmbnEZbG81Ba1/GYeYPuiZuSpPMLQ59UVdjMmd1G3sCldo1mbN2xHVym4K8hSlYEGesq
Nq5bI8y9cEwXRVjUXimSGbSFKbdMI7FQaZe6OS8XfDDu7Dpk7uiE+TErzDOc9TgwCuu8ZPHMQWHm
G2q8afL4JGrqdTrq0q1TuXFCpP2iomgFyte5UZhw3+6NxG2GJHMjUeau0vnoQ6/TRkTpZai6eTT2
2s0iJ+BZO9dhe8fMqvVqgs4FRV7TlK3XJHg+YvZZGE7kMlxZXlXH8YypxJqlrVrItvHCNF07WaY8
GtUsKC0Kizas8DE3Cu2mCqmZMuLEzWkvjmmTyaBjUqyMbBiXZgWWAtsZvuID/lZoRr0KRY6bxNrw
qE7aQBaO1sdwClKyVKL7Xss6O64FjVaV7TT+OObmrC6HuTS4p2jZBHQsvTQ1Kl/kRuFFlcENt0RJ
7EVxfGeN1RenR4nLQ1m6dmWOLqd1CouYsg4s2xCdFFZfuEoM5bxKxk9aGMpFElSnhRXi0TpBZyB9
skqswajdsNflEhHS3JVZOfgsJmPgRHG3qMrWT52SuKgoHLfruPKLzvqUWexEj/k5KPayaQX1Ejxe
ClvPpan4sRN1F4qLZTHm2BeZnFXUOQMjXLmspVeqquZs6NcJNnqXW00f1GWmZ204KkCbXttkFG48
ln6LiBtxmESUZ3cOy+mxBRNwbTOsfa5t5VbaApss2JqWee0med+7EBciF/YG03OziYtZ3teF5/C2
y70iJ7pyscqVl7Y2PpUENac2GOzjpiah24ck2cRcJ4uGkdiPKNPnZmSftYmaGQz7DA4t3fSMJts0
yYTwYiqMVVlieiFwZR/LUsceSFcHZV/yr04VfzEN1boZ7u9jnaNF5KjGU6LKXBuxwbOMkB83gyAz
BT7lXJOudKPR5ss0cS5Cuz7vWm0GBJzaSiZG53gqtfVnsHWNj1snbN2S6GST4Kb1Kp3quQmoBKas
mo0VWfEF6Xu+rnvzYqwN7dMk/6oijL2EN6dDnwdFVcVun5SOOxbqQtkF84w4dsPGTIKEpATEk3QL
j7hJSQyuqQq9PkV8LhJ9mRWpHeB8DD91abcujar2eqSTK8dIrqyICzcz2q0a+Rc7wkvcWDas2qYM
8izr3Rh3gerqpbSTOcdJ6LKkohuMomresfqmsAZrZtWjWpgaX5ahk8JyTSXz8zhrV61Vcq9ABpub
cfup4eVJpuJrO8Wjq5Nh1tWD4zYo9warqedho+Zt3h6bDuDdgSo1yOm+Fu1g3JZtVHlVi+k1bhP+
FZay7dfEAcUyaOhip107Qztrq/QYSF4dWG2FV7WdMLdqS1F5IZexZw0tuyMo/9aKMJ3rzBRexI3S
Fa0RgNvMPKNoT03enrGO8tyVtKE31ACkXC0NthlGk57HOTXAOtbVOmuE4Q1dK2dlYsXfm0rTk6LL
rhBtwcbKNW9HcN4J57MwVHdp0c5JnbkNqdcQLGV+xYt22fbFgrPhS+Kk2axv69mQ1CryGhIPQWd3
X3UfBqjOUUDjkGEvsqxx01s0a10rrEofCwuvrGQ0ZoNBBlc1Efkayqa8ICZKCzd3zLKaETN33DYn
xVnaRPDslFl+KbpikZdt4ltYVEHRlM0JjorQExiXi4S12ici/ZRSepyFGXWlzV2DWZsO7Pe1UWTF
qRmVbe/TIaORcIcxaS6KxGBLrtLxuG/JFe3Blxp1a0SLMC+aNLCcjiiXZKirXUrl0C4kDyHqaGB6
+wzCrFjVOMCYiI2Jo/WYoNSVpqGv0l58VjWpg6a35XE12p+ZotllL9JjbCA9Q5HR+rjIqm9gRulC
k4rMC8j958mI6llnhfWS9Aae9SjTK6uW6Woc0RfeITNIEEs9HssbRJ3G5XBA10xnugd7WPRLU+Gh
dM0q4m4dZeVKFEbk9VZ1McK0r2ONtgOuIGaJ4sEtO7AaRZnlX6hDQ6+ICtPtO1PNSU5M327Afvki
cvIA66ieNyP4I9KTNKiYMEG/Qc6oVvksT27LOv0+mIZzwWF9fCaqnZm8iTeZmVr+0GbIdZIS1IWJ
msbeWNbULc06W6lxlIukaShEMkW0Rjhb6DRMPcNyylnTcHnBclxFYGTj5tyoCFuMjl19Nka+kHro
L1sV0QBxwYXHx1ScFFrfVim7AZucBRW3ud/UYXMlErSyC8LnJa8H3+oMMQtLG7yC4LavMWm9GHqX
Cs+QCd4UhAiIeazqJEFqdOF88OEkpx1fdBL1vhNXN1mUg6PvM4HOyrJFn8BQqn5GGpIx19ZdnM0p
ZAMBzWkazrkyiq+Vw8kqsgcryHoirs2uJoMnWcZ616AD+ZTHBH0vMsv+TkURu9WoAb4wrlwDZfFs
bGDOMQejOVoMYnQwNU4zGq5oTL8g+DSEbIlQryvqJjyOeebnZjd6MRNtFHt5iPIuXtVN5wRp3kaf
uAGhMVrrDHx/hhOvGQfpqjw3fIWq73BKcuXmuuxnTRjZy7CQ2B17i7sZNWHVgFtMqHa5aEs/kzJx
e9p8azXVHh7LBtZSSHwrk6Fbh5XyjFQuYlqU7hCW2i0ZyhZEY+rGddIeF2Y3y6MRfh/GIcROdj3P
SputRJzLVaLj3Esd/mkY4yBrq/qijls6N9H3JoshUkpCOUvy8ApFde5mFfaTsdA+lABkkFdYngin
JRApxrMhF8iPlWrcLOVOUMl8U9XVhRM2yDUtVnh13rs9fEyAitGYd1yfcG0QcDrVNa1RtRZRZXq5
gigzUvKL7utlE8Vfql5Yyu1aYri5aPugSvPYp63Nz1MawcGDqoAPZVsTIbCEpW26RWqdZZUaPN7A
KsozSASNum+DejTwddbVytVZnl/1WuUexgn4ucGgboJqwyUy85LYMlIXJ1KepPl4lVdlH0gF4ZuQ
obhNa+Sj3hnPRwFLu89sdzBp7to9C68clJ1UcUM3NeXaa6riXlkQQKexmqFklF5spBhQbE/7WMXB
mDX5VU0T4We0iYKKFnxGKcQ1uGKWOxhJtk6jErtDl+YBN61qY7Pwu6nqyOdpb8/jLu3Pq8ExAgjU
BjcDC+M7RY83Zplsin5o4B+womIbtd6oarChxEhn4O6ruVHKM6fn2ON9mywTGZafnLCadWY2eAPo
x5Ja4bGZ2Ju0lXHQR410R2J+rYy2O0EqKReVrI95kvusc76lJj0Lq2iLrTF0xw7TpcmrWzjMkPmh
2Z2VrNJuTqTtGxG+tmkxeGCqREAjSHXCMb6Nalp6NASHAigt064aZpHV8SVLlOV2efUlLPkXKxOG
CyVz7aradFswY0Hap9K1I9Gs2gFfiFJcSFXTE0rL86SDUMxQienpZlTCTVlkbtJQQtoxGmeNKYZv
pj2I0E3GJBxcLFvQf9Mo42BgTC1JyI2vje3cdkZx6rBxmGXYkMrDuSR3sZV/zWSSy5lusDe04SdG
EJ5rJ2XHbZ8BF6BDEUQIw5Ic+7XOS/MUopAsSIQRQVqFazP2ZByDU2uabhHFRfpJINtYhK0ojkXB
i2UY52qbO10yt/LiU1HgCMwEyleFMNC9JVQD/yrZcRyH1QJnQ3rcyHAIIsPGEOwIchaXaee1SkYn
eVpF19opT5CQM6jb6SBXKPSkJl5npsayw5Ci6RKAIEUxbwtCfSOOOtcxtbXjRiA1wfyOxLK77mxS
rAszbeY5bZwzJ8ryjQWh6LposmJRJ8PSqtvRrbt2g3IZ+VLFjpen/Bt0ewu/gmNH/VY02UmXJhAc
884DmsYTo3aWFCeFr3vsyb5Pglia2bKvTLUF8zq4CRenCFch2BQxl2EarpvEoPPUyYCHIX3ytU05
hxCXmum6pzG4hS50ys2g+ApsmdvgWMyFhGRjgMRCjTa5HZ3WPI1LmP9UK3OVWVQdm7n6UhqZbw16
MfCsdneBvhR6VXeFDPoxys+SulmNMrXdYrDsmdVXkdchx0pdp0/Xykyvy9aQi7QCRRtbEgwhmqNK
3A59etMwsFFszEePg9dNc3VXVOnCzEXn1oZz3LMEH+dW7Dfc9IfUmtUmJCKoy8bTdpQrPDbOElmo
9nlp3ldkSFxrVEuhknXJ8q9VBR/DJV/WUl9ZvKqCqorAKiVWctXYVfTJyoWeZShsg3R0yMwxcqMD
lMfic0UNO4Xkr2MBztAlGJsLPESDP0atnqV2B3kK67yohrxJG6ZLOrupvdCyvarh+UwYVXk1dqCO
2UD9OreClmR17Pei5LCEU3rNULVRI16lzN6CjgQlfOsGyud13dwPaVm5dp5jWLbpPHPYAkemnxnp
t7gyYkgsMaTtRqvnbUe/MGsYIx9U9Vsik7M6Zmnrqaa2e680qXOaNy0+Fik2wY8zVX+uzTHIDGtY
wkGrIHCsHTdUHEKdPrQG4QlBWgj90FA1J4Yc67m2C7Ryutxep6bqv9nR0H6GianTwbXiKmZuDyGl
vjSonasgZ8oYAisx7AW4LDFrWHltwTkHJ6ZI08vMkk6/AbfYiCCB0muF3aJuBysEDiRqjME8aaCE
8R0po0/1SRLnUVg37stv73jFlN7IcqhFFD99b8qPH/91KXP48/B1Hj9/ufvalZ8/wXmJu5qVmr5p
x2b/eNfPrwTZMcg/vh9kwklfPHx3yy8I67+9+EY224Sg6m/Z7H2bvh8Y7ceRT4w2nG3AsQ1HtMBp
IbttjVAieiK0nd1BobtTEeBbXKDnxEHQb/JMaOMjBqdZOrtuFKC0KXlBaKMHGhyOVYSD3+G4HmDI
nyfhFUzA4u8htIFOf8lmU8YQdEvCt2YgC7YvmRw49ZdsNieDbaSlUS6YyO5DCNuduCSBwSDCE8zs
HlfJ41e87LkbVP//cjfY00mJ6dgEWqAnd8sKWtCxR+WiA6aCACPIyitsn3S07cCCxg20WvyoLuy5
3b6HgxvBnhE4qIVCAvn64SJthGNdpuUCZQGF7Sae4QzX5Zhu7Wq8/o9vBaeLYWpacEPINqG74eU8
tk6GuKzHcjGo9D7N0vvQEPdAyLA0+v73d9oJ/aL+sEMM7mQxiuCgLNiSMZlDbcejiq2+XIRGx2ec
VZWrYjvzIB/93fwhWO9/uZeNOBzPzS3YVoB2E/yi1hGVZk4lsGcLktbYa4l5zaraL5m96s0m3VGF
rSvZEtXg1+RQBU7rbEhUzUZcQMv530EJqvBXSTDmUN7ZlYXYZH6dNmeG5h1QwdwITHDIdjNcDFF/
jYzhui/7C0Wdu1BEv1lBD084nW3QTXvXgwddYbs648sZMJAloZFfwhIy0mVi6iVQOm4iu4tK9xd1
Ywi3iE6SYrxOGIQL0hDbmgJtN3SgP7Qmbs/sy8ROoeD+d7OB9i0C+I4B2OfpwFHE9nQR2LVscBYX
5UJDWceNMmthO3A3YP5SYC31bWOum7qCXyRh5pm29rTMzoc0ryC+aj+Ba3ONBC7/vVR7MbIcOMcd
juEzwa68nquxSYCDlHm5MJqqXpQtln7dtD4URUC7KaiDoz0H668lltVvbo2gA++v6+PFvXfXX6xU
OPePtkaTlYveIqedmQDDH6XA+PaGi+v+ujc5zEPSLzrb/i7EVQFFnt8slT3GBmz1z6ef6CXkS7Fs
C5BgjDFkck5/bffJdpQGJHdgD/5+qmFj1V9tKYcdpwwWpQO9cdiZrEwZ5hbLZZkvpFkGTuWsbJne
d+aYQm7YAjNX5fOq8NtMXDU6hNQuNrSXse7CqslC8xYSAXNYMRgzZMOKh7Bwdi6gVOZ1GQHbkrab
yGwuKGkuZBL0lvzcg2XjItnaSBFXtf31mAW8kCdlNG8gqPJGCZ+xe39jD6nbEg93ci6B/BiGEEpL
ePQUO4mKEWoUsPTaBETA8QARXrMpxrpy4WsdYJ1Yngxb9aBJfdtdQEfzssW2F6N4kSGRuzGQOYBm
sXZikXsGRdKvhm2n+jNRUc+IyHEo+6XkIGNh2t6YFmfa6TvXjAvDy/OGuHacLvMqWgwhCVQyXuvK
XFB1mzbJNnPMVUoi4rU8EDQF6qJrZ5gn97mV3Uuc3O/WEuawfFEBzyCKc2KpG7azwbuZMdMOezFW
QQkEvNPjG8NpQ9ds43sbEgLsOGulVAisQneBenvR9e1lppuZZSm/hvl8sBra7ldxDcUFoy4NIAny
LYJ70homCIOp63gNHzAMF0gwALrZdgY8HBuByU80lGA1ZCUOrIFOAxkAfBbUzxyARfYFMCXyuAnB
cu2mP7SS+y5NZ1gal5aOYCZlfl9DqMnr+F470RqalmOXDrkB1IS5CtvyhsfapT08qtGBzbFG87oV
7Sbhdz2Dko7Fuuu4AweBx87VHAxiyY+rGJ2WsukgUwJJQjae94TBYh2vOWuBSoQidW6t4rSF8Vzx
2XmqJLiVMtpyC6agCCu/ELdV26+omW13tyjG7iLudgtNNMHufmKovqkkcrmRbcloApMKMwURz6Yv
7Y2TmtdGB7VBatynMt2iJN8O+dC5VQV/tbHLZHROJO7coUYXCat9ampYUJGlvTBqzlPIKV1OgLIZ
OCxOqsJ8hghMOGfxitpZ5YcQUYwgi1fEOqhKoN5VlWyTNDY8cIindgTlQwH3wrtRtc2HeZVu5F2O
ZujMcnT4v9R92XaluJbtF6kGCBDwWDS7wdt92NG8MByNQSCB6BFff6dw3nQcZ548VY/1sBmiZwtp
NXPNtYjHhmWYUZf9uX0T8Fzt+cGo2qob2oi/UIWwZ9e9LBKzQ7tAr3yBIIloYpc6kSitZzOIF6OP
HYvdkMnuoy2Xp8rGW+EwJo4uvEaaz89OjwD+gO8pIi6kn2ze9Bd3xbMBcZuwiIzZwvJeHTorXzEy
HBoVTnW7D8TOK16rGvN6kxgBPRFfHFrc+2ND49zHrf8UIAtbn0OBWdKeIGSjAmFwRLYR8iOQwF3e
BQnx0WJh+TLOMBvcusWUDOuj1o+lxKDdBZUx0OwSUMeyYuCowo1Bn2BRNepn27yhuC2sH/kWzdy/
B+CB+IU/PcRTXb76LXw8AYA+Hvsi9VX95OMjY6RzTx0fv3k8mzVG/oxBYhf1S0CAW1rWemQTlFS4
wOJdA1tGS0ec435AOB2LbsHU8ufnwEjJkeCxVoZHdxzcysZdcmiepCfOzRB0JA701arHi9qi1gc0
gc8IHLZ+vbJ6TpI6zK8tQNZRuJHpuFgnL5zTtfcpcF4O7oKApCZhwQ8AOa4Db2oTvQK/EmZOsRb0
Czw3GyeE/BS6au0Bovb2mEdqtMOUj3nSdgiF59cbAneXmqBjVBDM6ThjpLtLpujQxFa5ZI7Tnf0R
snNQRjG2ax4RC7dlFvmEGcWPFSMHTUgQ03G47jTivUHZyLhQ7mM5Mx4RBCZToaqntZhl5DWuTEOB
jhO2lVYEE0oAKYzYop8tsQTJPhh3W4VN1atRApYUr17BTsRC10CwjWPTRXq0fna59ViVTTxb9v2S
h1d6qg4C4awkZ8EYv70iPX4GGHBcZZHtA3+SS5sEmTORICIcA6qpmhfbrnVqi1ZEg64Pulua2MOQ
LleExlo9/ZryOUy9lj12TajPS16d8yFvDpWeDbigWLRO+XBwiv4JhA9+LAZ+CDp5GUPiJ31nf0f4
xEvAXLAiO6zHZBhpF7MKULVB/yOnIMeOtRwvEGFVj5I08CUmpNporFZWRr1TZP6CqeMRzEE3H5O5
EE40AbNNVIsgmt5OCBUhCm2BbdPZwYj4anhGLVYnKscOGDOijJjENO5Ze90oVsbBDCs90L+6YLyh
EwSWhqaMwGBglkT4ukMnzfUUKeGU8RSs6uB4uBnilr+6ykE8nc+pVwM43d9dKzCH5m18bdznoZ9u
1xXDZZS9n4CB9VKXOkhqC/jovHUJ7QMRlwKv3fftF5x4Q92BHxt/OblugcCksYJcuv4IKxB2ghAs
DE1YFNbOGCuxVVHrlQVwD7gT5eIkrgTPYTKmaz6VCGD8Wi25xkuAzzDhT1Vu+9CM7LlZMQXKfHrc
muWeGiHusZvN8njsDZiixeJ88REvinbx402SA22XaalyzGUaI8DxQw3e8+oHv8SKaYtqnk/+4lvJ
1lRe5GzKilsezrFY0MJbEckYrJcO3sABDIEMfiWCkW5B47pYDuM0XUDa8pKxaD6NTPHUz8cpYZXs
UxfaMNk0a09bcRl8amOGwxyYMJdBTVm9y9TwMmoe6RjMj03H0FHtcE234IeWyz3YaMv3CoyismZZ
UWj2rUgnyz8MI1k+Va17mWdHneBr86Ra+Bfwa6wrGVbLBXHRq5qL/OiAmEG7+djlil8X3WolIeMq
HmnhJq4oNZhH7Q8egpW1dVV9bEhqcfs5LKoIaHUY01U8cSjQxOIHf926s+76NgotcbS6rUsxoHk0
rg0/DjIAna0nCCzyTiea6hTI5bkvnWvELB+bBVES/9vugrsY9ktTA8z2j8GQ24cC3IpYOJeGM4hM
j9554FokdtvegqnAjx4JTqpUSajnJi1FCRxQB8821+15rFXS1eMWF3K6s+wZzwGpvFl2ceVKcLXc
qTtMzAZTYkQgvgmDIqq68SdZ2M3UVFO8IirPHR4eVyWvvNDtMCnqh1BgFMnnYClkpIyt0K/QpkDq
SKxyIqKyZanM5yCxYdx5/o9xhfqwpsU+jEs9xaK9BV/okvsu0GbSt7FdJVYAK2te3S8uIRsoUJDk
bT28ENY+VwW8kc4ZMfsZRIAO3dMsa0CAbXn0Hdwz7BCg2xTYZLyGFpjptEYLR3Cr8jE0deqF/YAh
FgZHX3MEh/mUFH1tJdPYLgjYezLqK8s7lWt/WHzdXUp7yFpdTFBK6wFkxPkYhP1tvcx17AH9S5rR
Teyx9tPB1x4M2PnrwDHZtm0BCWUGXcAJRNIEvAbxojn5gbIS3y/70zJXKVDpuBsWFYdFz4/L5J1a
kudxDyWTjGWuEwb8NCLEjngBk88m+fd5QFAlRL/Grrk7G8fj6AHm9Fj56vR+hmkojruya5wWnqXL
YzB27DhfC/e89Vt9LIAMQKKFx7xpHiiA3OMmy4wHhXOaQicpoRiOKymSYqXldcimyMmLJ5F38qDn
4bvoQKrUBSJ8ktbfWjGGqSO+dKxB9IcCwbYH2EQjL47rXESNHXwKfMSSUAuDHXI+XzM9PIVB1cZa
Avwvedkmfr4mFjUDcQpOwVrAPmxgn9uTA9IJxsFmzEnUcZiP8xReefAbInCNnhtag8aiYZ8T2Mce
dyDCgV8bnfmGJ41bVLRxzWECVS1GEKa7G1nu59mjmW4RsmHGLqh9sO3sjVwtCBfG7oKXQmFuMQtu
WdBE1lJDFvIyBDUSlmtdOmmhNJ5u+CxGDUULV6aaR3Xo5XK3hmyILT88EnvF0zp4SQuJaph58d4v
mxN8apv2DqLpcxsUN7u1C4oa3Ek6ruCMVc80gA1XF+ODHfUt/TVq/Pfe6l5AWTXGcpvT50ZYkUsV
WJaNNR+51TcRJ189iBDIQsOnKpp0c7yT+YUUf7zuq9cN4XAY8VWTFiK/JQKgedhgk1oMywd0SwoL
r29gb0ivTmyQGk4kcYK+v5RB6sIrPSjex5W7lvHsTrg+jIxggnMnwfREOAzzFyEUYnepIHiVlfG0
JoOwTKYXygD0yon7T/lQfd9a69mrehIXTv1CTSB22Qa4m3DSCAurrMNbGytRgc+0iCNt0LmtuPPn
9WbzvUcZsJsQeKFyFaQT2GtBd9PmZpp527MHdQ1eZJe0lRpiPXWPnnFDlrX+pKymO5FOiIMdDFvC
hvbKmZsL8V15KLpgTXPefNXujUfhXPpeZNfgWhoBXATwSx3Ts6TG4s2yGpt7v4K4a+B56c4Ce2TI
wbqAXjU+KRvDb3Q8EZfjnbr22ygtpqGO+nC7qqRIApWvEaLtMIzx2FPAVNTaRTzbcBhmS5yQF3bL
FqdNWAAPhnG4/pT5j1yEp1pBYdtyfnBkuESyBMPNWR6cRV/xHjby5KPjYeDDQTtIzl9JGK5pNc0P
dQfzR4oiK2R7zcDNjbxhvtoofd7fwcRlnjrNdion8wxGtjYtUGZtnGOr1J9dpl8miUCz6rlOgxx0
P98B53l3kR2xnVaf3FgeLC5mAaLeMBftWWBwmYegQ5uExq9tmLw2NhX6Cfa48VRVtV1N3pNfhX1E
Wp01lF5YhzkxePq+I83F9/WVqMdbCgxC21tGtKFDNDjCXNrAiF4xf1/aJ7AmYoRERVJhjDROeRcC
yHMoO7VT8E3NHo+UvV7sDTav9vmLY/zzpYBlln/ecbf94W2jepRr6MASKEUFXWVz+ooQVLK0OJPU
EuhuOJ2BNxt/F4F3o0Rrzm5yCSDFXq8Cad+vNmfAX9Zrp4LiJN4tmWWCnn8yAmNq1BdhxbXVQfqt
Nou4A5aT8d5A6oNQE8MF9gZsYbh8E6gGTve4Y8hdAWm3e8eUwr2sXX1ldDMISdG4Nb/6GRPauPNz
C7N9shGg8NsQ8XYPKgAsyTFvNRjYQQozI0xHeMIYvjijcDjIJ0fbWsFaw5TdDCbWWeKnGkcPdHa4
EoHTXam3WXYI1qyZhm/1CifESFr1ueHzz76bH4wcMa+03KYTa72XVZQvlf2jauq4GFgdC9FAxpBb
7dBrK2wRx+T4zwZ8mAdMnWJdHzz/Uz2VPzr7sDXAU3pGC6j1cz5BXmymQ+b8ft3WL+ZvMmJgZEhE
NbIbLwCE6RO8eANXTgOFR0mNJnmimBodA0qxuG6drhKqaw8HgJWKuOO44l/kThcTe3vuyPC6KvHQ
he1hW9YkLDH3VxjrEVgAiHm3YAsC2UNosoj6gWaVBbhrbr5oVm2xK+B7GKjHK8pX7QLVYAueuhwI
CL70aMNQ9M243he8N7BUxGU7RZ3Fh8jS5YkJdrOuGH9Dh5gSYhQpW9Y7nwkNfgwQrhLhS/DZchoM
cbdg1BUcTvgYgmmpMLptfWipEDDty9dpsm1YZ4DWa6AeUiDobRAPJ5QvYEbdzIIeZmAnzDP+NYYk
XeVxIOzIB8By6w6cVUceOnVUBjlSBBT+uMFy0DkVxd/EX1z75Ttgw7Trl1RMuQQHFMaftOWXcbav
98kw5i5eYQ/vnsOp0iRImGQ/vW2EP9Rp3LkeD8WaFF7w2WH0FIybgzwFM/cG/5OTz/APjbud8w7c
GJHZQBfnFn6bXoWIKQa0cfGh8OeueGUFpLYntnRa4BqxoD73y/QglvWoFXVSArw/0jaSE8p5jZSx
qilbHhiHfC0MSAYyWqTB/4vGUQZJYJQjYizRjo5KBNddDrit8S4LgcdalRAFrID51oRIKVEFwKkS
L8QTGJLdRiFFgdlJ0ApLrk5wUUmc20sLTLA8doiGx304hlGn+ePAuvBYnRenbA59LUhiw0m2nPYe
OQde1IwzQWz8hla4dgfZOldPY9EO0TxAvghP/ET02r7Z/c9mYymvgjIRYGHGow/u0qgvS7VAReUT
iQXY0LHv+S++LWEu3BSOe+Ou8nVHagjBn+4FeCCKwf63guDogdfoldBrDUDJXdPBVqxT0Bki7sE9
Dj0aplUF+1T7P/0yGPA60Y8ydzFoquBXUMPt7SWBmiwdMOohsVA6FyCMg76rQwHoCUZy1IR3IOv4
ByNKtPF9VYiwUWk3n92VvU6rCwARuT8tkATulK+VupMa+qPagCpt7ZdhG28VgfudtzUcKdAGQQXs
ACmAGgNH72r3mxsHo3pXbDWDHT367Fc3kCUyMDWYAxgKHibmDrYBZogQmAZhbJiSaYavTr0KmmqS
L/3MgRgcShJM1/skHgiFg6q2292G2/8hDC6dKA/c6hEeHsBYGZq37Yy4oEuOc0H5fWF3D0OgvocI
Jh5Fd21r6ytIGwAbgPvnhfjmgzyUOKWTA2+w3wAB5sKuXrpz2xQiNsN9rR+6GgRhEghMx645Do3+
SoDKRMrnN1t4v/iFjZ7PxyuQPlroW9pk0/UADQoZ2tMTb2QGCorMXPBkAwV3oNc/c8f/TEBSPMA3
P3rFBKkWauTlhPKL6sasUPIA7s28BhhTXiMOsgFdtPuhBGGH0rvN5/ZMLPV1Q5ZNrH04uvk4XAa3
UOem9gkoPtUMCo+4Wiin16s1T4/akk+yniMivfUE/ranSHjYvPVBhSVJfUM95yB+IQlFefHUkv55
2A4gYWZtPgRJuzndxXZEdZu37pUE8DCtdDpYc3cz12KJiJiRW0Xn4MCQXZCqYkL6SSeGg7BhLFTT
ejtwx7rQponKudwOVoBAnMrz+VRUy6d+cthZcvDYYWTDMXppFvCv8uDJJKh4coj8QZFvYwuWqF0U
1WlTQZgqq/4su9o9LpNXX+x8oUfXa+7KsPQAvbr9lAWe9cC6aTw0dB0zObAxq83C27zuXM1VVNDV
z/ZFDiZjNn1tm9nOMCDYHwuQWDJQ72H5WyEB1NE4/mHW6l50gmX7gomJZR7mzVIU7XkoFG7E1a01
WEWqZ5LWgYN/ZC9AEEogxqyEnLG7YgRGCFmX1yFNkMY2HAYhfgwWodkkra+NQiBBVNxOZQlmbrvY
MtsXvM6/gk0cptTpPNClyt8X+7ZKwe4ou/o7b5tIi1af0aVuNsrFzfbWh1WnnJxj4fUZb7vmynWn
NWWhApbaVFb2vlBLIQApqgppAzlAHFBRh3PV9DALVOqReTqBUtli7ndLJyMfMsDhl7oAyXgpg8MS
TocVGRupVfKLREJbti+msnayfjCTC3B/+r6jynEjUQPTsJGrmO0LgP30rTXVtYMsNLPHXww6aVEX
U5Z3dyGxENRT1sNQ29ZD21XFoW4ADpY5O5dI77nUlD85rO8u7jj28Bm5PBFhFRne0kM7FrEEE//R
Yv0Fu9cbZk9IgatFdUbW1QQosuExC8ImDpreufdsQu95aamUVSVPwUFvElCwx4OdgtnSPehwQMA3
GDGgzCqg9u5uwT32tXXx7BQYP0mWsAmO04THKRatHjZHqgftuj7AccAU+zYfHtgYTuzOJbdrbbX3
OTicRacP/sa/ulYrbnmywitkDkCgGfj+5tYu1BD6eZgIAwBuml5T/rTXgqbMHxxY/7aT7a3ZvIXf
tllsOMwFuGbLVsb1kk/JQv2vxPLHwxrW3ZXb+MWV9KI15Gs2m8XeWufyEdDZFg0K+tsfrDUrmHit
EFwH1bZfs33TvrDq8I9VhczQyBcKSZ+hFGeKSAMFKpl55Tc84H09Y5TTFnlznnBv9H2IzDfEmrAI
tP4BZeRGzEeejqbHdukfPTJGed/qE9JyU2pmsW9m56hD6zi51aWTA4igY54GSHc7AHO/eNrGFlpQ
mP6elY7rjT/19ZXnABB3+rCPOeRNUnbGOkXCyWgXWW+m+MBBkWajAv+dWyAJ83vJqymbaxaAt22k
jTCCps3bI6+n8Oi4XWXHRZ2XiaIliyy4k0dkC96UQZUihEhP+XhQIM4ecme4wrEM5twcRrW5FLM8
71DJ4HYCQf3K16DZj6B/AAcnFkyI5kfX4d766E4WHsEIvtY8TEFrWBh70wrcORqCokqBQqxxk3M3
8zfLzfbWvshd0Oz3FvcUPcgwgPqcztpHxp5oujkrmYubLOUfrX2bVzwtRb6dgR+HUHYrAPKSb0jK
U7yNaB6MKSWeGyGv8Ju20a3ch57W850q+RdRgqvvrH1Sql6f7GJ8orWPN48cKq0tkC4dAcxhKS45
DzI6OWvMxlxdgsaL5oKXZxcOTyOqOuHK+p4H7rHyr8BzPpXt+i3s1PPmjZ/rFfairZ3TAqsUTi+t
Mk1hwBfaefKqBWqC9xUkSXlrNYAvBkIAebjfLNoDIpiHnx1M8rEX01EUVKWvjkL6g+1hzi6Bdy41
Zantq1PjVQlwPIAhdd5HoT98qTz5fWDBd7glkWcjb9Kbiu9rl79oFxx7f3hokMIWtZuHiMgK3md5
Nn/AossRVlmAKbGWznGrYekVJfALnFHBRvY/jeWSAF+JkeB14BDIfbVCtnVhjMKeN6KEtOvZNy6c
r/2Gi/Rb+RqA1h4tE7ieJZBG25OfC1W0iGoEn2hYfHf88bvT2IC87nnNVmSYwn7zPHjem+y/LKS+
bE62dRThOIpoL5P9wdsauLJ6pBfZ8i9dpcEVLfszsRGg8jt1pNN0RzuFtJt10qdNgPLeEzd15hyp
CxwKbmt5jGjcHPX3a+MtKWzZ/rIxYOAIRr1WdF7fAB6XTEnTWlfmb5TGDRDVp9lH5gXYh7CnxR6x
y8MRSX/tSeb9vW3N58mH87SDeVVYvBoUaN3dKQvgSiCbeKR5RuZaxkgPf+5Dq4k8S0UVaBbWmJv8
0NiDm0MJvBa36oCN+P1d3S2pw+oXHlqPDixGwIbwmAM5xtwHm3kGKuDt6BHiwxMQIcGBjhreyIbk
mZPbhSgY/E9EK9fwyv6F/wWiOIiY+EoIYoOO7X7gFQ3bVrjTAPTKab1To+GtKNsqU3vroxWREl/J
7zD5cjgyAipNAqEwSFOIsNpEZRSWSAgeYHoDouA2kv/hG+zdWQBldINEOMu5oHBoYfYYZHi4WSuG
WDPSFqMph8etkIww61ew4BG1qmAcWv6Jt56KFoA9bcWQKd99RQ7riw6BsXcGLGnFYYPIBk5cJXIi
FwYKyz93im2IXH/pFJBGbdRbMKTHj2S8ghY6AChyQgrg8wQaUV/DaTWPxNfg2vavNqQYhH2yrlOQ
/PO96d/cG/VxKW5qmy/rWKY8w29Er8GdPQm0X5yUiXvLHB4YbmSXzx6ABkK9m5bqBwamiF7tZxRx
OIfLkhk/DMHRhzwsNJxxK4ItgcDyeN2L8Ly6AH3++SlNbb6PPYTvY3gh6iyFDr7P9IEK1/RrU7us
xrAJ8JTlCBcxGJCADlEMd1IbdK2x61ixKURWMjhVoIp1S/1q6Bycw9+WDQIkkwgOLXxiMA5eHOPN
tW2pUkB7ftu8VL18Qe7wK4bFwaWwzYqq/NYOHDbu3U49LJBlGSFloItG5MV2Xyrt+9FawDPcyRpw
GV4REWaJL8qIzvDmaS0UKOpAU7f1qjYPiuRlGg8zYnJrL67Xyj0t2hOx9OYHLctfvFluv4ZMPBjn
DWDPC+uXh7GtcSmDMXLWnb0GNm750m4IQPaOfhRrefrnvradv+tslOnBdzF832J/YamqlSMNFuDH
ibPai0PLTUFMhf9rGCe9kWbuYBhRUp2B0sxR3aDwQSUYvbFn98BWq4VKAKAc+CjNQYQarlBTZTkN
MzmiXoULRQxEZ5PCl1lZYIL14fzg5ggDK7u9bEMoD7O1vcqNIPsV3JQDg7W4Y81FCczCMSl6JWou
EJDgbMDVHO/NhBUbDpisWiD/kY0aWWCqRI6E5UWBhzoVPSkf+BuAhrYH4Ib0ACetxrulRGyqthce
yVZ88Te4xohsv0iqQBXaplhpSJ4+97/lBM7MTOL9kFIYpB+4v5rIL1Et6gDgATmqKq2a8YcMd8Ae
aREwGJxULPxYWs3LRIE5Ik30GJTj0SWWTJtiRlao45vgCC8OS2M9wd4DmADYxwU+V9P+QoB0gcyA
P+6F48OOtivS3rh+fS4V+YW0SwEAs7CTNve+2jOsvtyFjVXV8LMs0MqGYoh7xH2jBpUYiKQs6qpO
HRAwqUBZVWf1Qp1KZwu4U3EtvGcPOxEjyIp2+e4uZQ8b7ZC707Wj/LMybIEdDOtDdnJ68q2QmOrm
UTEwSfWrAKA11e18qxlSeOzJAitgWp8d5P/qtVOIco19hly/p/8wYv9GqdgeZagkzZiHD4t/kGHF
BLKJS4b65Ji/bBSCj20w5cKfZLxq/Aq+awmICVHoKG8BqAPhALBjiHSu4VJ1o3j5D4/0F6Y3vgQI
PeGFFiYSxOuHRxo1W5jiNj8h5fmrktUdrOizwb/FAq5wr8+5oZ21y/xsOFgyEC+51X0GT/0/9M3f
yHdT5Ay9g8/egRH5kXI+8WnOWdPy01iuChQcTKwpslCNJQbFBVmoIf3Rw2ObN+8H6xGBKUA1HwzW
wQyRDMSKeNCoqSLz4JM18U/ULXVakzaPy8r6DyTc8K+d5loQO2DGhygKivSOf9VFsLNdBMOX8rTW
VZ4gkfAAikWC0i9VHOTUhLTh3W+C+amH14aCQVclzZfMt9w+pTgRKPVF13xJJx7IFEQKP6YGmeJS
QPS6HKUKtBNZyG2d2il8jgYEJVNrkfAhm5ZEag6HM/Ixn6Su2sTaQIqlsi+AdLhJSLzwOYRLRK0H
2j+SWvTpDowXhEMB9duJ1k4C1C9M5wUgm/isvLE+ia6ZUjXx8oBpEY8gVj4xpEsxGd6wUm+meEDE
NYIXxFlQ1kKxDBlqVux0Chmktr0deEg+92oQCQd7FyPY+qIFuLrEORnscWeKNsDXgpB8QpLwqwU1
UdLybjbFaLameQxLkKQKR+pEOuSMBNS7Zipevdaajsw55ZXoT+0QANVukbXXsb6M2dZdulCpB6Eb
+Kg1pJVELZpTz/mvceHtmwHyRzmtuzcz560k1O8JSb/nJ/1PEp3wbT8QKdvX8WOm079c6P9QOhSy
QJCE8Kft/JfaXv/dcxQtgdh5rwf2dsofaVDILfovy7VQGhTfTMSsMUbjH3lQto0PKdoufGsfCaoo
8AXq/B95UI7/X7C/LbjyyJ6yGb61+GdhL8dG5WRjX/lOYKO8V/C/SYNCComx5H8zaq0w8GDRwmID
1x4fBtytjN8MS9n5w7Ai//ASOGJKeTdu2b5ACHPLEC7dMrqtLaRQMccAv/oMCfBYWOH/b5lVvonP
4KZBOY6IBiCLGj58DtbSmzcPR1QO4KWMpANuDTH11tpXF7O6b/PlEhqaKY4hHTJfQ1qerbWqDkWr
PyHHoEBGpy2bzAKTpP9i0e1Ckf17qIB+Zu8LexiQUL6vyy1Ec3blZ5dufjrhyz5Zby5f+mMAkmZB
sPRAd4kK4GyJG3KV7QuKJJct3tYe6+9NKsIfSHwc0mJoahHtu+d5A1SyNyvZ6C0WoBgn1TxBISPO
Y731WKBFd0L+fIpg9ixA2UYvvu0Gknk1NNlqHRbZqMzTeZuNbFbZ+6oQJeKADWomgU0R1S3qHzVb
7SHkbJrFslEwmE1zX5DQHrNg7VwrzhtIqA3Z1jGs4yZ7X9jM/P3CBpsnqk33ewjwoz6Q8pPJXtus
VCjs4c+VslDZiXMEIQtmN6d9837A+1FLT5+9xSHphqp04JoCktQYGE4jh2xv2X+2OEqtWPGH3RZf
UWkL5Zzkgaz2pxwFJ7J6VOik/cB9HQVm0JG/7Xq/+m/XbBzTtXqE2S+0tJF9g+d4v7t62/3nxv0a
b3fam+9H7idKdVQaY61GEYEMzAf7rUXckQJqFdJBBgaa++590W3iG1zDHDoXZ7wv5J+rXkf0qWmr
tyPet78f6w0Gg1dHSew2W0EzA4MXXDIBj9u0983vC9+Mlbf9+8a/Xf/tUnuTd0t1qD3n0/spe+vt
Oh8v8dt9/9Kswp8O2Mfnj3f47UqCaRbZM/Xj387+bf8/PPxvJ/zWfH/o30792/37kR8f7eORnFWI
4grngMTyNqYBpv/78N5b/3bb27z4uBuwWHP6sJG0mEz71NFAijeUUMIMe1+ooe2tlGwbXrDbo9AE
hUh7P+f9wA+X3Xew7R4hae8cbBgKwA/bbG+hypj6bfXDttaFNRExc8pfmvuh+669tS/26+6XfF9F
NAYScF+X++X2preA6mVqnP3D3fcD98V+G88tP5FpEYd9E607Nn/Zm3NVzmDUD5t9tBb/6AhLZcwL
VKY3oPhA00SX7Rv3RSAovKm3XftR+1Z4s94GT7BDLYIO9fnckVQzIqi41IZ6G9vj3rQ8UHluf7sM
BRcARBa7TmSNylCokYQTUDoFVUuu+p7nhxpIFKLT9nVIevCQ2Pod1X++5htSKiSSUJoSvu3aT99r
4VZxPyImNYufegFqj0oUqSQmrUbBI14CfqVEq1IBGnHEEMmRmeMXP5xtnuH5rVu01KgtBGIEDGl/
av54lP159sXeC5WL2AN4m3jIP7rBDcpI875MJ6PsZiPhQTGAlt3V77/bNvy59+00c8Z+7r9dDYcy
h37910v/Dy4D72k6Im35tF853NXwfqe35r51v0ywWwT7Df7tk0iLZ2WlW9Qjen+aYW0PCniY2nUc
YhsyC+Uqs701mgd+3/bxmPfd78e8b1MdYzBS/vUSHy5L5x6add/4fon/3W32p32/y/tl9m1hVX8F
T7rJ8Ob7bDVKjRo9u7f2bfsqdPudXVn68L59LgeEJPZD3pr7rmrXuPs5H664r8pdd+67347cTwLt
+o97v+1/X3+7Zvn/2DuP7caRLt0+EXrBBNyUJGhEI0pKpdEEK00VvAl44Ol7A8xKZunW/at73hMs
hAGVVQSBiHO+bx+k86NippsJRfXKLhTkmKV51NS3cFCyYzhlp2JW92gZAqyhRdtTqz0hINaqs/J4
UzgIuSffQFUurBI3XvkN5OC0cUagWLWpfe8HuS068WyF9rAKzMTdVVl2ql232HeNtoPf0aFUcd4w
KyQQ1sjLv8W9fXDyITv0joSA4oNwEfYz0W3CxqoSrpRafo+nTmw6liBeZFwcK5iugfQR1w/OQ1Kl
2iqN5AfVhooSFvVnQDnf4wzLx6ixo5yzLTFOR0RQn2o3d3cAvFzPBDxoAgwVbQFlFpFXl+aImprR
q2X4HVAOYfCeOE2N8MX0ey9EkJCVQ+0BuOm3uS32ZSKvcyg3yWd7NZrbVWxZJ/YPmB5711rVSfJ1
TNFxIJzLjxHL9Y1j2Q+prn7KjARERlSe1LH2Chb2mxHtadcX8cGUW5ft+VoW0vUyVxlwbIzJuuuj
ZwsR9cYK0mT1tcuLDLlEEfJlqlhASPadon76XKTRVxuNl6f1X9T6pQ3Kq0ScGMh9kREzK+35IWiG
u6kyEMOMBHGTSE02pjOLy3ycJvY0rO0nzIR7CenkQdfnoCG1m3DoFG9FT47FaQKsq4XPrjc0nnTj
R9q5xkPmh91rSkgXCOv4nDUW5gn5xTRRnrcO2YLxKcAeFevlMS6HP8tMm7cTKOPMUmI57UuS5w1h
QQwg08rPw+jQjIwmY3XOgfv0MFPWUjXyragRMrdu7TkZeBRbut9jrSBiXOvOaTQyzCQy2KDKiA6h
rX/pwie/qlCbRijL5Sx7K8tmp/nqTgSm7RlrK83ZGAD13bYR/1nW1B+G3vmSh3r82LXl9NR+dl5U
dKI7e/ZNmrXyhxLufYl+Zw6OF+5U7CpyfynqxXU9GVcjxeiabwOzJLrtIq1pzEGsNQisXRlOK5FD
/GkcBGO5MLZhntYHGRPxjhDAAwiaFQuy2yhRZG98P4DLl8m94TZfgqT9s8zHYWPIpl1lyWOnNpk3
jrX5aGrHkJQwXr4L4Ezr6JD5JA4arYfyh2IFPhqMdJtmZbmSxC3WTas9uHX5Jxjaq9lidilLbgcv
rILaE1NU7tzkKuMOk1hF8s+qYzZjYZoBQy5d4lhRtKkL3t+4TQNilxnS64DQSjdpz+XU1yuhWXyO
H83B5C/NNDxZjVV5dYSrqtXbh+WKsQzDTaiO57yor7kflF8cM91H2nRsbHub8fuok6zazCq3Oo6f
WrYCK4I4ztHSSIP6Tob1pc2uri4eZDFqRz2OkdBJdnIi0L4PZpV6fi8QOgVjeR1y6zAO7rgnuaJu
SseYvZvtU8mvao0iG5RuM0MvMXNfx4hvQlD7ZZ2NDlifzvbUSg1QPJOjt41A20lTfCBxS4gnbl5g
AgEInB6AaCPRG6tyXGuFyW6N9bVMgvqsOg9ZGJo7hJVXZB8qX5LAhVSYr6HSokWcxn3XJwUpHwRj
LQ4SsIe1Rxp4O8XdV0FEBzxiHqxqfvhrdFnF1oDQ2+gVuht/15rBsNUTYo3cqK9KW9srszHEyZdd
vHbHN4OVimXgsBR2CbTTKXi6VXxA1FWmFwTIAnAXaQ5kIkRvS4rPhI4w53XMqgQC26afChU7Vj8L
0vmXYS/De9m7RLU6NPlqiDh7yjUEUtrwuWm6bE1ifV/y5ZK/Cf+YOv8PAu7nqJv2Vjy8+Lm81n5p
7pwGLJUibRIWEIBZwSk4i5oPha5wU/hFBYQsDXeNYbx0ZEARMLuHHHORx6NwvPZxna2MCJkf+pRV
GKbA+SAPrMoC0KMF5bvxEacV2bQL4O5KOVx8w/qMA01bY+0lTzETS4vpy2bM9Wdplx/59ZF0r1py
mOSENymtxvW3RS/YrCYRdOIpOMYgLAfUyGS/iRbi83yN+JnuWuOrhqmd6Mog15q0ixVRqZfBd5ON
3YUOwv7w0MUNkF/FQhKlfdBaVmaN251U881N/XyHJGTvNqIFmziH/KvsxfAzTDVVEoBZTeQ6xNhm
uQ1U4nLddY5+hOsr5WylaVf80gwAyBEYa9deyxEgYp25R33s9BVRYscLrKcOvg06CX6TvV/Xq1wq
+mEwr07bXOSQVBtpc+/hEXOwRieHpPlUsZBa82pUfR53TZO8sXvASgQDATmtuy382SJqlclGJAbY
qCqOPJbZh0qNSTGP9TVxIvCsIn5KAhNR1CyyGEdxjIrQJwGLeDCw1XUvYWqJKD4b066YGnfdkuhY
t7bYwZL7OFljsRaD+3HU1ckTKcn4tE3Xzeh/rVrz2BFe38C3IPiVWH9kFYJeG1IyPMog3/tsE1ZB
ib9vIMOd+FHlpfZRt0LUxdJ3V83gYopDJefFGpJncHFfpNNqa7fKgpXt0FWVqrOHKEi0Py++EG7L
DlPHoqi1oq1iWq9DN24tLXvNJ3SzjZPv04Bv2K6Jn4fudJKOaNjK1x9yhIhYc5ATuUZ4SZyi94Bg
JSupRT7oiRwbfR94Rh4/Vs8ggYeLQ7IOUj7aIX4bduL3WOGsZtN0X7s28qBHD5vI8q+GnQa8bnST
G1p9wGuYexWxDUxU4z5qRbKr4+ijD1v9YYoVRE3imwAYGWpT8KA64XxnkB7T1Qp2vnUpsM7vRIR6
3BpP/vx/utS6CzhvdlIlT76+WWtl03s57iJcdtGPUovi9ShYKNQR8uJGFST4irJaOTC81+Rtd22c
f3CIHrU8jx+swN2Gtdaf8zjqoDzorSf6/NKGiNoDo0RmrhYvNSsHSfB80zTN1TVktQrAdaSNXj6a
Ft6ZSj0W/m6wWp3nWcKiFefRplVXSEBf2kQ7MYmvzXgaTC1FvRKcIr37Vvb8KTV2tuD6xlmT/VB1
PkJWPXwmw9Vxjzaw+cMfCWCUPkEcNPyZ9sq4lrYCryzQDnXeD2tDJHDORdZ6mVUj4PnTGHmAqDJF
5GSLV8eF72eo4QXvJd4BhyS5tCHK44lwV22O2y1Kcv8gWUWrFWiSciL/rIqZyL6G91bgpjAObZiS
UUlONn8RA0YVIz1L642QhnqQ9rCdCmHsecZ5mYZd38rjZzRd31sbK10C/TcCE9GEKay1VqlY+bRH
GVoW4WDrKFEopWN0gEi1CcAsmL12bNwJIbMq12mMRl8nOe4WJSg47Ae6eOsLaTzWIIA9CQt7Zw0D
oo3u+8xODXB083/ch4znfGDTVrKz2xV1uRsDAWrPzZ5RLoBTyMtzYJDl6bN2Y6j5i9m2P4IaK6da
qginw89p7JYrZwh1srMSc6/e7sNs8CY58GgO4/CIkgHo5sM4wJyFO/W5whsI0FRaXpyUJ96DLLcs
HMhOiRm7cF3QRty3IoSgadRiJ2dVlFmXRBeQ0AfqW9eMb4rZbQOjxVVoFM9I3KIdWn1/k5vBvk0h
UCP8KnnmTWC2o3jy1E5/jK3qmga8jENSP21igxqMu4sZ/agc/VL1uvXJyO11Gj2UCuvtISEQPsV/
jJOBt64j7yVcEwa/OXGPdgX5bhDBDpBolmjKqnf8cB0WWruRvcaPLyI5HgHnG540MDXr2NcvCszk
VdEgQA78AtaEYs3WBN9rtJQwRB+j11aTY9S0uHeqyeuD8exXobpFvf4pbKdgl+NEXbWz0oxgxmtT
HIUuEnJj3GCu1pqbtCcWMjTTpk7Cr6CSPqgB8ovc7//UG+0EWF47aGOH6eOVWH2y7evxzz4bjI/w
AHFpKuW8sBwMDwDkBIKqbs/WJtZ0dx8I/6ggtyybbvLcVg12jnLGSPfNxdhzJqy0jSin+6AN9blO
gI5XU3CAYGoAvM2/mkU9QouZkPqpByv0px38wj9KBx9u6nuhGn3v9ARHnLCI6LgRzoW+PYRp86PK
fHcrB6xheDoiqUcbDb/4urTd75aS4VZsyRu7Z9Oud6KyeGMiT6v94Mmpko+F7u97zXkVNcLLjn3y
yrDHDyCF+VZbmL8DHwZyBiJocunU+sRTOgJNT1yvQqysFxSo0Cmgism9sEkFdlSfwNdaJtF0wW0B
/LYBF9Tp2IArl69M0Z4glClXNTb9aznJ9Cr9o6DgDLqLuasfukM1pMn51qfZQYlDoc8O96sCHT1p
Vg3hFoancl0Gusn42kz2sJFNh7VheqnlS52K/tpr/a6xKx2pSR+u+inpVr0Vx/xDglcFQSH2F1ax
sWxtr+swyVK1wxT8qogSXDp0w0/NfBhT/6nqEUCDS6YIggn9lAOxymkdjxMr0cL+2Zdbo9xNSLwh
efzV104OQkYR6TvpKEDaTP8xmw8tN2Npyys/Cp1HfkONmkzXrxRX0K/EbQEBjvYI5YVm3YQGBFI7
euzb+tZ1768t8Sli+fuwdDmK1K9pOUybrK8Lb+lbDobu60j14agvU34bMEhxs3y595h6kZFcLvLD
8oeXAT9EweE2xobNablZupbBKFHzo2mNL0uXmZXRxbYRiwZh/EQgsbCT8dpoWvTUy+HPAUHVodfA
EFD04zQMprguB2fid1U0lrm996UQBnZ+bcDTU5WYHDuRl5OhtA+JCeA5mg/L5DayyPX4iTfCyUTR
4oR8qSkI1Mksnd2tXaF62lZFSmGVZTwsweLr1nBFyPc4uTxDYGcgk5KtuLpuojya0TGYGwbbm9uB
rdWXNg6nhxFSg8IqZKo3A84f7z5vSDp3n06qvH2QrRbWMciia1Zm7aXEkHi7o6YSON4AwslNs/qx
YPX1JBQneAI5/VL6wXBcpi0HS0Jw9h3ocktzmas54LdN2avectXSp486aKUioeTAgJBUDdxrCoT9
GiT8gyn/8QZn1L0u/bqddZh/45UfOyr/HfM0vx0PpT378ecr2QVe1UgzCNtw/xVj1OyVwLWusizs
a5mH0tNCZ9qwx7KvywBlIuqDWmJAWZrLQAAW+iJTuTbipFFY+ANlqjOUpl00snLrzNN9biixSrpJ
be9SXcZbZ4yhvSp++FTmprMZxJh4hu3nwdrGULoFS0jFDXxiT+18EE3dHIgpYbEZBvWmHvw/icE/
Fny76wUWIen/X2Hwrujau+v+oq1a/0VdeLCIcOx1otpoFm4qA40qisIVtmvZJiIh17rDVm2UBKaw
DZCkIBe44mfpMM2hHrBuaq6r6TZqU93+30gMrL+rhQT/KhvEqnB0lBQUdH6vFgrMLgJ2FBo/zBxr
Cgll7dTOB5sNe4sXtPrrFP6ZZzRR/bAMN41QTzI3+dVEMO+nCCMeSxdxSWryP0ZYn/10CpHcz308
OFLPxRK6FiNIeNREPycvo4OLE7TSI69pXaU5FAiO0otaUG4j0rMZea8d+oZaXt7cLDDH729Tklgk
jwgsj53o9NdJL9yrbUdgqkvj1cAReZ3HJD6z+1g9t4ToPxRoMDxCDfIAEyQ+LmdxP/48Q1328+w+
ej8Lejs+ojSodr8pU35KeH6v4ub8nVTJV4G+DBwsxVjYqugou/8u3GqsSI1HNgrfkzHfWJqTHSd1
yo7thAxhOSsmcv8rSfkrYjMx+J55eJgP7yYuF9+ve9d8d9lvH72cLp/vlOZjqhvZNlGUlGoVfspj
+0hxnPEy9cZ4SQTbtpVdxv426NVhZeRKZm2WIe70Fj98muwmWDgXag6Afv75AVpqIvsHkO0VgVdS
JqxhxdtWJ7UX1Wk5+62zVlL/mAXeuxnjPDcqy7+uXdqh6rhHhazA0r90LZctB7+FYtbYhr/167Q4
UwJp3CZipiGWXXG+9RWE0VbQK3+2ofmfSnWsoG9xhRWi+8MdzOn9E1jv4xCf+9zS/DeJP770vyl/
5h+mA2hZkBBVl0LT78TaoR36KVXSqh9s7adaIOp3t1U4KmdSCddSYXFotSyMcVKzrl4GqrwdNwHF
CgnShma3i4kFPPR2dVim3Pqoe3a7+PZR1ChDOmfpYgOTB+9Uya4gLqYZcpI/F2Wl4b4/BSPoRaDd
xnXQc/nW+xBR0iZXX9RwGjw0f/5Zlmp80KNcHhwLstKsmiD1EFcvRpYTKKjD4G3+xDCxiRYC+POD
5BkZd4WEF4JRg9Dmu1DVnRz68XPUwceYFLt/0FICHcuMtLL6SxoDUG2WJ9T89FGEPba3dk/Ua2Ua
Qbpt55EBIxT76Eht8R0DwTOCLl/jKK2f3KGgbscQvmDKCF/0vqV4l+tgUp37fs0gjgeZZfCfZS6q
J3PCMK77PhHvubn0ReiuqfSCmcGWAo9g8Kudm3X1tExc+hQ3jsmxxfXTMvBPn5XrAsiN0qBmCgHA
FCHRAwJKF5saC5fSzMnKSehawVBclv53g/NVy9R7vzlfWc1XzoPv+pemHg23j12mvrt8+Zu/PrYm
Y/efH3Q3f8pd1TY/6dC7G9BOTIvb8f8xIgTuFJtu2SjfkhrY5/11UDkSvFY7kPngtcHOPGA93rkE
xd5+mzWPLS+SMTPkJpmmn/OXvuXKiSzbpfu+nN97bx/x62/cPn6ZE8X2nzaPtmTI6idS0fVTZz+H
qsBQGtnV03Lo85d7T+BkybWMT2KmLvI8ekqa1KTGTRdsalGIXeC75guYgPhoSaJSDbyBCme7TnEP
boVlskWt3U2NLTit63ynY7V5Vdyk3fB+KPZLM4DysdFTrdhj2TVeSaD/HNU6S3+9j5q5+nNUnSe/
uxbKQf5aZOwbJzJu/qhn1xDs7O2gBN2PqUy0g9JNtoNZNe0OsV79mWl1fk1R8W0ojWLwX0DR6XYb
GwGFK5Lsewwbaw1KzXyU0F6Pdm3iAWYb/VbbkET80Pg8TeRZA1ns/KENN67eEqfVksFzg0Z55DET
vgzRUCDpL8NNb8bsdNte99yGfEioRGSdtMJ9lMJ1HjE6uo+lGQQEuqf0cB8YElecpUK4xbVUm1gA
k5cPaBui80tzmYyydwLJobCqmGX9x66Sj6CXoN3G1H5RFet7M9rD57EjX2dr5rizynL87LfFo9U6
/XMS/ps3ZCG8/377I8tWhVAFzj/WccZcdP53txBCe6cCUzd8G6qmMqjSMygoxcVAqT9SqUOsdi/T
fLAb8afRhe5xaWl2Xu8TdJjEl/6a0ZUfrHyiytbco7Nn2wjb9skb0QTsYJ6D2HxaWq2fdy+UcgMD
L9uj3inlxZGluKS2b1zGkSKifa9Qj5LWvT8lsrkNqey5XvoE5UZsSi/6nnTNjZI+LCuvDEbaLilT
dbMstihU9nvTJSS4oezKlqWweTbS4qUaKvN2KJPsGnRVeVm6fL4FLzVsQsKlIl4oNGjd5xeYONcd
q84HEQ+UT5nPMmtwPsixOvVoUN+WfvZH4gF/sPOhccr3/QaCht0YQ9cKrF6uc0tVX5Wu/v1MUWBV
/MvTznm/xMb7YwvLUC3Q2IYw33/diBnqZqyt4ls9Ah3Nfb86NOyCowKa6pCHPw/Br2aR5PUBG8Hl
3nWfNmeazstnzDPu/a7xnKqpfSblne1L6sAgiuqzM3Ydy7PzbHhhsUVttijKvtoZRqq2rHkTk22y
u0T/YY+UUslVgoSVU54HsonXWHVGT9jz62tuLgf4OPk1Rz7j2tOuzXzSCOBU8Pxr8JLnwzj55rHg
e6m39049jyh3OrOkpnnpdj/An65PRkO0iSTIvACkZhdZRDIwuqt593nLGTTu+natXNaNRWcdcr/a
Z/pgfDLAxJCqEObBTBXjU2M5J193y+c2HfvnuPGPPGMpS2M/OlM1QpMARg3tikMk3eRkNTI5wZY7
FnWq7Zd+7FS1p1OIBYG/YCPkqvIDJix/p1DY8OTnrnq6DSyny8GZO3/NW7qWyZZSer7ZsbOpZoyb
YQQ44LI0gzLd6Pu6DMbjre82PnXleLRDfgAWxmpyqeJxsvpNm2fyDMYjsnmbOPKoNgNFf2xiPV0B
A3OcK9/yLBOPyxXLoa/jNw2O4i41K0AN0fwFLYcKFWB7iAnLe+QsrYORE4umKGrwhcKHxlqFgnYs
ENh+0sjbLf2F7xeHMYypg5sE4RcDufIqszT3UWS59aSJ5tWa+1HZI2B1Bx9ep43dxU0seEnpQAGl
uCHGLQOK4Ab1YyOr+nE5+9V/7zKTNrr4ctDGYzf01gt0xYi49VYPVTZvtbY0NDcwXkXohPPI0kjn
aUH32zTIwTJ2Q+8//57Zlr9bmWvzM9vW5+ILrGQs650raTD6vHTzyfgGm6M+4CtwTstBcSbcHyMR
5ZmH6QP6q36O5GmqnuYaOvPchsJE5cMyaJJIXqUZ/2pbNi+hMo0PMSqa63IYUQoIweJHqpQMwTJW
qxDwIFtKvRC3KRAOEujItbNe+kCKaYTDXLnFV0BFoKHODtog3Q/SUijEbJQk+udmOYlqnzQAjJZm
jMTqSDUJsiLzKBw0DV2JOC8tombFh8C8Xbj0ZFaH5SW2r4EbfY9h+B4zayJ/IuBHoZ1C0X5v8+6l
nfwa/62tmHhQ9Rg8yG/zIZVUCD2c8Wj21CuYlOBLm2TJx7qDpELSjjfXGJD9mtRuk5qJ+kUla6Bq
rfXj71MTm5ecmKeasuuw/Qz9zqnI0vko7i9oIEL+r5rFSaUAWYjc47L0W6bMVDhStHtnuLCVEAcF
+cvPPrczw0ulJA1s2hHi66/rbp+n6ATtHKWm7l2YPhpT8zbZLsB0i1Ug7GByknOzKnuxsxMK9y7N
Wk8jz3B6f3ebnJIQ0oGZHpdmoFAD2QxJ9geV9jFMavBwJohoDAx4oM2XER7pubS0z8sbc+kC43Nk
BxU9AqSzT0EinpcF/21foWUTyTdNH7bapCbqbmnr0h2AzWYS55WP7RSgnvPgTj4PHZje+BoicQhh
Ha9i3UGnNdZHYz4EGZ7UpUkpMMA3yILuXQpUdnZkv+YtI2pj10ff1+pdksSwPoPW2ek+dbiKIoo+
WwXMvGjCzpWAlPjojo+h3UWfVd/0jxMAVaq609TdTGxsyNHoumgWTX7scs1/jqv4i19bXxNttDeB
5Q8PVCrNXsmIHqu0G9+WfvLmw4Mu4CD9Q7/N4+UhUgxcxSOJmMFyE29pJv7kHyttItW0nC4H/jcz
Z57YTs2+nNSDUqvG2VfDAhAuYLGleT+48+jPKSCvTCmi3dK8DyzNSurxeYoOfimNc+zG0gvIp3oG
QNPzwI5uBUFNfmEPOgF0sPxjF/f+K8Ikfsno7ESC8jHWU+LLE3AoqYvzXIv9xRGhe7t8mqe9uxw/
/mbpZ+0lPHOWEJKdWduWWT8vB6PA5wo5zHhYmqwTtEe033wP84yZao+SwN86FDd5tNvXLnay63Ig
msVGo4ZgOkRK5d37TEuLH3X71ShypfCWGbn5eRhYAZLTC19w5bpPYnw2jTZ8WQ6amwOqp+DtdmlS
V9GfJyyz/c56/M8PeQOj1u/GK2FR0EhXXYu4jG2xQ31vPU1ZfmLUTcw/YvzPXweZ6huEe+5u2Xv1
AqB6NlXubtl7qWT8b6PL3msZTSn8eRv9p2uXj1om/9O1mvs1CtB0ujJ0nTWqFnkMulIeSbQg31va
vw31VkBvwIPHQpa+x9dBZCwQU3VKS5fozXy2HCKRKcci2bvSNaCApNmJUk4IjOamHHPV6/vQ3umW
FJ90u/mR5E3/GKAe09DFF3bFm33qxzeUmuscsP+nDt2Z6cYNj3HVngSA+bJyPyY+WKEO5kgyAsAS
NjUl4QhpR0LQ2nE5Ww7mkMxs93nk3XBotY84Y9VvJE7j/RiL/BRPYXEinFycgKGQa1fB7rwbWJrL
gX11cXrXpEBT0Ce33nQYFC8Ihxjx29hBpZocZMEVuoDSdy7hfDYNlFmvXBNAmYa2wag/sqxTrk1a
JLtECTG1d0FlUGVD8kovc+pozKuREQtrErfhB3VuaWTdUxGGM2XlNgaS57fWMiYyK9uUFE3eGU1z
AYEzXW57nyJi9dn5wXbZGYVB2Z+Dsn6VGWIFFHcmkNkkRlLO26ttVNKCZdLt8ygCT4VIMEVrBN0D
2mRwWH6j1qQHz/8w+XYxMdm9URXFoR8MFqihX7JA7YEKHpeDGbXjsdQh97zr60T5+vMGcNhDxt1e
UKkRxngUvvi+Yu5qYWnrav49D3jFV11fD5tY7xuqjTSsODSEoKXdd3uKI0YXE8gIAqOpeNYH1JkU
ng0/JSl8lX5wu2OZS3VTQH1fxyxrSdVzlv46qwF53fruZ7ah63s0tSB60ooaknaO5nCO5phqBypm
7uvzztwFmRuQUhzbTTeFSMHqPnyx2QHtp6qT+2BQneey7kDxKRScDofea2SYvTX+SIFfoURnE6LM
CcAyuDqkaduiFeYqI3epEXNQWfi6fgEuQ+N+Ge2KEJ7dz+Qs6pncJi2d6jyihI25Yp/93W5Z2vvp
mzqHDcf5ULpSefjVtSySqOKhUFqieFta/9BVT9BsSA1AAtOOFGfTb2e3JilyolJ4Ej2jBxoT52kS
bOKa8hFlFu7tzIy8IlSsNTwfcYFmQMBNnwjGmcp3pcmGczLHCbLBXTuxnU4fuxTfwvJcHrgLemmn
j0tLWAg9VQ0s3PKcXvrKut53Spo9yvk+SSfqozpBgzOJ1cLKiagH7OViw2dHVxc64e2QB4OzKmQ1
7VADj9chHdaD0AFT2UH0BGRLX+ljlX2P+mA/wBr8RBD2YudyJwzi7N/4Yh/9CRePXWnxCWZqdg6x
629Iyk2fA5+tXK1bPwBXvYjJjD5ljtt7qunHJ0piZmdcAj+ndvl0QgVWfPrPLxvCP+9eNnPBvDkY
KlyqpvHeeRcQsrUsakMrdP5IrCg9RG6CU0ufDa/KbPZcDu+a/6u+JtH5wP/pJZAKKIXeDMITlC56
bWXwLM1xeIQBHb8W/RreLLanYvSRVM53gV6Q5/OVLDnlCMZwKaJ9vsWR5omDUvk/O3/NuV1yjzU5
vz7xdvWvicsUmVdnmRN+HRHpUOKr6J8ivapOvhXGGxMG29cAmVgwGMFHfBLRQWBi2LL1Kr92R/D4
ydc6K+ptExUO2N+k/giA9ZAhZ++n5mUIpvyqWI35nIXtORjt9vNomuF+okCmp9lN+znvwBlmVR0S
M6yDfRXY2lqrqCnjVmP4BtNqXGdg/IhdOOMLNYav9txfI2zz1GxC9BeZ+acJr+/S37qxvR2bWN/5
WRK+ac1jPw72Z3/MlT22ZOEt3UEnDk1csp11nebYiCnZ+H0QvRl6fOMGYOf/50KbsJHe33q2bfAo
FIYDagM7/Luk4xQbTm2x4/8Ra4mRoGdSiPwk05tQJ2vdjzqrCqqrPyPc4YVPmE1NXYuCZsBGf/WP
/BS3MHdJ2GayHLdIhBIKfWTXJGdfWBFOTTaEOZPT0FpDDZOS4dtpbMlrZVRMmoezskpODuUAk41a
x7sybJ9sUxTeQHHoEz4HagdV0PKyYgo+N1b8aM+/WtM3r9IS6qdlqh6Kn1O7Sf9tamGn9o9CYWeN
5eST5Y+Fp5VauKnCJhA4iwS5vBw5dH/gp4IgVFC7az5TU+Idq6ANf579ffT9PGWItlTi5oq/zyuc
WnvQq1YgmyJGtESF7ge31IjFWBDU5tDS/XCfm/ilCvdujjmxZ22GzN+/mxYlI7mwpXOZZxb5o96n
cF7nS+/97y5bmpmrPpOv6zdDkWz9KR0/JEUa414pqs/W2ESrCKPKN6CH54kYD6UAqEAXRUpLBCgq
Vw1VPuBrZxXo9fxViwfW9XOg5ldrmtc/0KNe9S6LH5dQzTy2tHTeQ/eZ/6Prpvkv/PqU+98L+AtL
69fY/e/NY/fWr3+Zmaf2IYG0SgmeKDw7S0Ev9F6bzBbBWepWDGR7Pl0OyXwWB+imLEzCtznLwHLx
fV44+P6/JMzsv1Mg5lywYQiHfYilUSkZzQc/4t8oEEMINg8zmPIjitWXZqqcJwJtMbpJv1svv1bW
7N/b3HCeWO9EZ+S5P/sd+utf/d0U9etC6uPbPH+wI/e3+Uu/EdjfU/9rVLnPSwBTa3sZP/Bb1k4q
eXwvjiyxEt3oUI9jvh9vp8sQb7YZUD3fwvN0G0EoRjfNz9dyClUUWcT0ZZqUq7xz86OckwDUkFdJ
AVEkaGmquZMiMoxvrWKeQUGUchUNaA0j820ihuL4o3lMZVM/9npPuaA5GyXNEKmsNbxlrHipl/DX
DMv84ZsPdedYB9uAr95oFsGoe7s0/uVFbqLK+Y3WsXxPs5oH8Yaqu47x/nuiJEKBldJwfihBCiYS
9KPUYeqQvCugfba68mFpJMm+N0vlQxlZxUs0fu0y+0i9juBsgSqj7MdfzdKnSiMLXv82estFUpRc
5W1hTlI/GSINiCCr+smcz4y5bzlb+u6jRCMVTJJ/zVvO+ogMWD5Fp952wzXYIyQSc1hWyJ4V6tIJ
3mdg00fA9h61nXg9ru8DTm4T3dXmzuUj7hPdBAHtvyyUZrjL3/4Hg6dyEElZqgZXDUjVO7aRnSmQ
SPOufCv/m7LzWnIcB7LoFzGC3rzK2zIq2/XCaDNN7z2/fg+gmlZPx8TO7guDCSRAlkoigcyb9/pm
T3lWYx9t37KuByPSCHNLW+3REVz0DiJZsK3ykxVOPdSEx9+criNrC3q5gQJ/3vHVts/y9PofK4Xp
Eihayz0+4OtyWyhNupYRALsvPnvjPisekf74XM/LpXzXdC+100V7adXuRE4/nMLibvi7Q1q3tb80
PXV4iefmUug5FVVJ9JLE49rps/ld11ICXlGGUExQT+/eMI9kJEbqSbzh6qbMTn/ORtCz8nfJzkjd
+FSzff5Yb7/LW17i5iN/sNLFCxtAE/JUOt4mIyjM+ln+qHV4c1sjJts6tnfyJZxFwyNSxMObWVvV
2ozT9gS5iweucQrXihJn741R30UN3/VOgrxgSQ4uvpDAoK6kujctElSDroqo+PRuNFa2a6aan44w
pRu76OFEUUoO3/RUgc4fMzDTkGRC5Zq99OWoHmR0SXYYdjnujIy0tWyTh1YEpUK7eOmG4tNXtt98
5dDbAMUqrvPGwD6p6QxrykLT5AK0TINs2fLWPBCpZ9Cz6GPOEAgpPSu++ADIH/zkXbVgKiRkCc7Y
aD1EJ6R9GyudoWNU/yM7YRl/7CXISxg6DFRwf+mGQJL9sZdIxqShCLcoP9pQpzwDOVXUI5sJIRey
gqvGRaaAwIQXnOXhz37Z2JbWl6Yxy6NMGrfefYdi6EUaSY2mF8S+4VaaythpZ3Q5r512EQxPSaL+
VRVOcOpr19pNmlC+s5ThLA/8iEbCml2wgpyrWA31ZO/gLn6DIn+kADoM4Ik0CwhLZ+PNzc34YJh8
5RbxpPAC8qutLcAA82R2i9Sf2bIPfdlcchVCWWboXuVZ7nvmoxsiTyFS3pkOpEBN7HAt0+B+0YWP
rNuW8l6lRw2ImdVOWuylWTm2exgEakOaUN6blHFGMPOac34qKb9CihdEW+nm051dTtOdFoq6mI4w
qDSv3fK0UdQPr3TN3eRRFhIEQbgrKB1E8GvULqHT9ED4Uu0SJFO/GsVZLNoK39XPikyAOYnmEbGO
WD6m4YOFiu895JfNfSOe1LKddcCDtOZIXadh7B1dO3Ee4H38Ip8VTRHMG3g0s61WD8Gxa2PBhO4/
timFFzI20+o5NIhCiEQFilnA7ug/JonTnG0RfL31yriOHPFrvPSIgnFaGPzor484+ciTTzZda8Jz
6/+QD7dbszSdHog14BNplBRP3F3DIbLd735I99vAyjz3jVtTqQZKpXTj5GTw1jqQpGVTB5PvmSAD
mz43HUHuhJChq1b82oWQXmdtVXytMirKUtP/abff+nxC51LRwOMTFvvRtNpHbns5pdV2ACYgNA4l
hcSreeL/vYqsptjDifqoKv0QHnP3CTGl6F4CaCRGxh6DeJn3aOfckDUjcg2F15/5dz+6QWh+/3WS
BvG1Jf77RHS1mnOvhH1ytNXURSF9dM7h4DjnoQYd1FlKTYrvHx3SpYIMmwIgJ3qMYss6lOoYUQqU
tteQfWNawUqBZ30jA4A8gurHeLpPUZyrCKucbs85h89jQ94FGcBfcfu+ubSUsa0djQjiECXpM2Pe
NSgsv1FikC16RGgvFIc0sAaWxrqqgQU6WbOQHkWnRau2rpNz1nVoB/lmuUwqOG+pPebd6nrA0lA7
rRfytKnZ3y/qSt0ORhruZZs8dHYybJG9iuZXrW66reUQTjYpstMj6hBGVnQPrhJDYQT2fitN2VG4
cQ/2wFaXso3qUvOBoFJMqi8AoVzFBAFTKnt6AzGYtIZELcvzE6pX2qaDpP6xN00TAgvfeasc6/s4
W/lfpdA78gg1LeZgQtmsHr8lCrsGvYNMYgLoBkatqJ8KKCo8Xbcf08atnqg0itbIHycb2WlErXPv
I7ghO2VToKHk17I73ktTQZL2iEBuBCCM8STo6qd5SF/S2EjPM1SGq5yPEm4COytOVQOLQ5QR3tOH
wHEoC9EtkI2ajSp6rUNqtAhTUMPSgzKP7Mjz1d665qgcxmL07ntxGM0adpYofleihoesbKNiSlmq
STmtpR9l6ePOr6kNIlXIZfyIR4g7Tu+6DvxxdN7KXvePwYgGXA6uwoqGOxQ0m00tnk+3lD4qOwj0
iQ5TPL3kIlEjpDnnqgpTRMJrNFBeOr/yHxQAZpfWysejNtUf1z6jNt31UI76qrP0+AIl61cXpkVW
Dw7hky21jXB0BOXX1gKD7Nl6cYqV0rlrILJe8g3Kvv+LRxnAlzGU5rtBavQSgHMyxLZVWrEV/GaJ
PhnEl32Fpqxv1q9xKA9/z6zMP6ZFFz90RIVuv0VUUHK+oZTqyt+i7Mib/uibhKX8MrtDVkB5tZCa
quu5f/aVpr+oWr5P00J5NXNrRN8VahPIL5TXuIRvKa4gXJa9aRw2q7ApCa6XLLfl1HqRpg9aCyvG
rwRej1Ix/BTx5x3EUFlu2yCJ4SZxjdM46xdtcJvrIYf+YA2VywiA9+82ILIolxfWuvWbe6hTQNeK
Q92A/A6jVl9TySdAMqIxnaxi2+sEcfwADZrZVpK1aqYeMoizMtzH4b7Ue9ZtJaKADzeXULOyhwge
g4c000bhBo2Lt+1LiiQgF1f1Ndg4qs9tO/0LzWNkf/2/nMxFi8tu2xcLUgdKELv5BDWUdqSEbkRQ
r9YVpKfZ7hqUZ3r23L+ogVMf+sD9rd0cjfhczMW3LMiMC6+lpZoa3rOEOhQuWoPRUF6kFfvOu9b7
/hUYoQNUWvZdVVDCCGqiD1pvBSQ83UozMux2G0dIaMvZ7KmeDo6uwM3gIt/cazDN6brHa8avrZNq
gqSsYZpcDH4bfuNX+thrSfBCHau7K/XM2KiIs5wnAYcl471taiX64aRooPBo7p78GVXnDtGEHdtz
uHFnFwYA4RInQB8o7/igpJn/RB8SwtGz/j/qFsx/WXE6quNokL/ylTL+JMc1iF4GKMOkHxEZMLuv
ugfNUJpL0urJoWySasHuHplN0VY60FskFYIKRm6Rt5oN588Ro6LtpsJrlSfL7hf5jIyAlwl5vtsJ
oPns0VBRMnGMtjnOitIc5Zk8AOKHeshSv97aSYwCR1AdvTl2bKq8pTy9tsoxwEtwkKdwIIOficsv
/7F3NZw/964Oryeqf4jwm4Ry/vyYmlptwiEzhi96n2ebLNDihaEYznmSKw15GqntpY6ceF9SDA5o
VXRr4gB2r9lSJY6UQ2XRk+kGWja9w26oCDaqY2v3f5z1eqpf28ZfZ/9/v0GvN60VzNStE8SwCHIv
QhM8i9wDSzMw4+QooxrSTMwRXedfzrL35nwb2xY9Mgr/dL6ZQQPPQJhCTq6OmnNyCySX3SnZNToy
fsi9V8Yyg+F+C9ZJpJC8/N52DAFCqL7VCXJkxNzbRxKS+q5M2EuGrplcpsJATW7s7R+o2TbjVP+w
k04BiDfGB+i/GhbvFIu7Y5q/BxMPeSUcta0089F5pqQ3f8x1oLbEqxD3M7L3CA7uHQwu5NCkGc8Q
rQz+dB7ifno18r/ibM7fhzTPjwT3xPeYqcmeRZBnqc1B9k680L0wrwmQqsgNiTuQk6kZVObyDq6m
6T0Xbp8/dl6Oollv3WVBaK0tK472HaGmFWtG65ilpf8QxQSC3aSKvvEz+BK5hfFkqLGxtyMt3DSo
wX64zjeldcJvfwz0O+0/wmGaYar/DNhYxMFcR/dIN8s6M/dPrJyqVnnhRCEYxA5kbkdV7zJDBOSg
DlbwHmWU6NfA012nppTLZAUr24O4c1AWi7SNEuXhu6fC80fFgH1HQcj0AtXHUrrlhZUfg9AbryY/
+W7VxAMF4y7sFO3YCibB4VuRIeiRlXeeZVJKn1PG4nS++yXLYO/WgdhDmw9gJlOr6tSmvXPQIAzY
trU5PxSVFqz0SdPfxDx960c/5/lzHl1hXYkIAtiLO8g+OrTlNVtb+MZ8doOkOASaHlsrRw+686y8
XDulXz103R2CufPO7NWvVzfZMSGstdJay15qQchUsrERUzeIHC86COopkHFgaXCddgsyqznKXukn
DwhkZqdWrQigCjcLitmtniKYInvlhS2SsyjpWXWx6q20X8lGAmM96ANx0XroQWZRkrTNm6DaB2pD
ykTvEV4wWx9VYo2suZvmKyMdnXwjuwqx+DwVbhFAXKRFawqo1ylYrILAL5wbAywLO8dusyenC53z
bPr3thliiaYupZataVWLpKeVPaljYB4VM/t584Av6WeVx86axDpvFzFStzNnTyU7srhiDk8cUuJB
nd1ZZ+khyGJ2FWtD1kB0yjYy9OsGot6H65Uyb9pk0zQDYhJzRNXej2dySjXCnMnIJopWHX6WNSzr
zvo6Q+FXjwYFU7dJHW3m5xyZJQqe3L85l/5dhPKva4EuRKSpFXXt/rQDHC8HtfC3nMY2e5Pusmmc
fbIobi/AVVzT52F1UDRY5qUpD1UAXgdpiJMcFbiBsqthYFnKu5JtBpKDuaO6d9I/MqN6S5UgCCIx
5TT6HwKxe3LJpN3XlcDImubFFAdjRoFs1oRKrW3BXTbCyexETvYoXZrZMXjtCLCZrhdrPTbbrddv
JqtJv5LyTzcjWt17U9HL13T2dxppNviq/GZlt4V+NIZ+vCh9/02r/ORrkA+UjYEcunMDL0FjeGbv
Jjpye0RW1FEeI4Qlka5oU+inuACSKkeKf95hUpjunFTp9ij4Omt5kdR/LkrP+DK2Y7pNy8EDa6KU
7xSsQSVTA71Nm3hDvMu8IF0wxNVcLbsxRuShsOK9RhXakzLxkZWoRSzKMVIrstqETrUgf5S9mh31
KxtmhK00Q8UzT02RflynqvkOV1R83bnwWjzp6hRtfH0u1tJkO6vex5G1u/q2Y5hC9jMX1B4a3+Vs
TukoW88crCVvVe1JV0bzkoGHEbd1bQFiD8lKmFxv1VXa/AB2Ql0YwsVI0VHvKNQ/GCymxqj5+56R
Wl3F/hxu5X10hWqSIMg/73mw3fu2S/PrPYuvwyZkpb6WV02tar6fHWcnLXkVed+mPgzX+/rf7lkO
GiH2/vOeg6RWSRAW4X2bQ4+lJNa2q719mZB5WisdPP2KQtUNSjKcTin572XXgrOLHGtHLRU9rlIU
fGlSmJmunq1ZLGLLpR5uDhguBg5qi7pG5L4lRlh+TqbmEDKcZPe1lX0qwt4JnIJKsiJApE9G8hQ3
qB93dTWu4K1Kn0pxqLI3l+/To3ToHPRsVbeo19JEcFK/MFg6yiFZivLqEA75RrY1VD8Sm16S1pz2
ggDkcxjzNmGbrOyuyhA/6NMnNbDa+0mDUVjciBycVagseEpX7KQJrtQjQEdwaVmVJbhn/OTQOhid
BTXbzV625aM6nKBi+jJXc7d3jSpdaaobb812tA5qkmfnAM6yJeK/fk6oISnql1mFSS8Ny+kvhDjT
3Gl+Tun8fVAz/RV+KmcV135+B2bB3VN46mw1ZK8fRz+cRKAr+2CJe0RKsflJhGPLE0H/GlsGZaPt
nF3klcepsA5xTGEByMJt6dr1NoHi/djG4V/GoFfr0FLUXW+71pn1SbBBX15bK7nQN0kg7VF9131R
mnVlmg3V5YP21Q3UuyKDfG4xqg+hO/Ihx9CLhpFe/FC64Hul9vY7kjnJ0hwm/6kJAmXVzol67xrz
57WDXC8Pf1w36gL30bdmb+mE4fDaRUQwdM3/43pDFTlItSEK602ltrHZd21q6tFXfurD/N5rzsqa
eu2r0vH27/Xmi9fkziasp3GnJkXx6pn2ocrErLWnLcG3IQMz9tp9HiWoKMuRotwsrKYnlN7Lg2Mm
/VoOyPItIAb3w9TDdKO1Q7MXlWPPlLs9yH7KC/NlrVXDXUj0785RiOFdB3rB46yZzjM/u3Y/qmGy
qfTa//DrzXWg4fZrvZvZuqrd/IRAzfv1RjIId+CbU++TaejPulNpy0LcejQoSAp2+evshtNOd4kY
Zm3XfSFOtJAOigGnplJo2RF0dHXxXPAT8lKN1UCwwwLhIQiG7mT3arqSHYrVbDyemm8d28qtW9bT
NkxG5a0w+c+La5Ywn67m0E1PQTDHj7bSw6AqPi7W8cR7WMtdbJRCjr6A1skRNerBcM+F8E3awXac
y3pnD+70Ohf6Xo5MMsNi+ZllFBAo3n2exDpCKDnhgyx/qaYhh0WrynZFkLT3zdgRZhcHq23zhR/a
2c4qrM82LXCelNHVhRjNplZi61KKg4so9aoyYkJE4uUaUTFwKd3vIbCX6wu1zCKo7srYWMpB0qtP
w6eJheJZWvbYeei6ithWUehb1q6InKa90MgMX1JTUWDUK4/wEAVvo1Pw4SQZOsx6FLzVtTZuO5VE
iuy1swAeFHPq97K3H8yfaemqd9ISM+qDG7zkYsZ+BmAspoBKhaKLrLbIflDdkKxNt3dPcxlPPcJw
nPbVqO8Gp7vXhSWbOqtndUpGyj1dTwmF7Xjy29SbinFakrmURdEt3aU5hcRnYQX9EWgfg4mer9/B
G5lGXnpprCIjNRKi1scLc2vxVLrIDlLqWwJHxp30mGs1PBuZei8t6RDmCoDksctWtzY9N8aFXlXt
vhPzXq+QPwW2Gj9KY7Cs4GiF3l/Skge9Q/ZGbxu+h5RxJksKer93ZasR9qOKJuoiChELO35LA8WG
Lxw5G2lWA9qlfpiUJ2mOBsLPEG9cTDSlKAUm3TDlyVsQEhc3ID8Wi+zkzbWQ/65V/7M3TkewT7k/
7WVvrzpfzSKs7+VQJVjPhjq+1mlVPlg6WU9xF1luVgd5U5mYHx6Of78p2ZvV2vWmFCWBsyFJKtIW
IDZcmfaVp/kAkaTPVmZty2QvNKvaSfbI6J48BAqalNLn1iZd9JiCrU0kuq0sm1dViwYyTMIdzJtP
gZXNL9ROrRF26C7SUoeChVtkPUrL1Yw9iMPkalF3djIQ0HqQfT5ZyHQq3HtpUZf3ROFncbV8w3jr
Rke7k315kH3TQgvqpXmeX1SfwmFBf3W+XkKt0ePIbP8ke7UsEPxhU3u6XqQrRvQ9YZiVvTlvf+Le
Zn289toW/M566hwodFBfkIVBc049w2ub7AGdFM+z7cTgw1VtJc0gVduzW/vvDvA6vs6wKgaTr15k
J5Js46IwGu+QN0rxDF1SscljaKVl7+AbcGVPPOeuY9sVyrDps3QlXYGKnBewnBcXDTuUFA2gTBvZ
6zUEJKlwTeuhuUsNE436BL0NkHKYok2edcKMQ7dfUA7rb269UPy2V7+q0R7iDCCibLIEwe5CTqBC
+JsR/gCpsif1Mm/zxM+fNG/I7qoovFMVTSmWdTqzr0OUdC97rahpj/5EtNbPquJJthGm/kBntDvJ
psgb/J3cL5HqZYJJa4j2FA0PaWYftdLe+OGMHqgw5Qi93IRJr15kCyxMfNMsaGBlXzglw0PXT1d3
6TFQW7LsSivZSRP5uP4cF/0FprSP3O/bk2xuCecs+Mb2B2kGTWVCoQgoXpryMNT6s9Gm6VleyZvT
ZkeWsIWFlDuTB5hIA15zfHPSh8Ecof9Xux7iRLVCN6CA0Vl8Bj2JhMvw1/WvbcjJweBtzBs5AaBM
/R7V6a1Ondn1r7XyGS0rddY/b98NTLZK1huMAUG5nGd7AypScKl+psYSas3AYLiHW5M8S0bwpzoI
bmldmwaU/rxyHLe+ZIGDjc+gfmiC4TYQ+nijs07NoFvIYp5bjtBv3Isa5T58QOy9ZXvWQF0wjvmn
r+FB8tc5Trf2QhTIxkhXz6rZt2f41rNVMqbhd38vuT9k/wA17n/2a1bannmDZ+wR02KT9ZR7VRGK
9B0w2YVEEN5MCT28mRIZWAjn1lZxFuDDW68c20BvvqqB1uzdsfTuG0P7WYXG9G67YbhR6treWiWr
NRZ35wki6UvLYlV6+bHzMg0a9VmoImyoHmSMrr1Qr9s+QgpVPaZG+gpN8fRexoG7cUrYXDresO8h
HxZRw0UIRRqlW+Q/KpEYSZU6OyFMctBk6kR23PzQIAZdO4bVagz7EfZY/qFV7g5nxyOnoujxfhyp
31jINnmwxxbchleH3b4c0TTRQcxse1t1+fRi2CNmE0nFvHdh+umNF9mbOATKS1dfpBTkbUbqJJal
MsCHr+mFeg7RRtTqdnowxGHKoumBIr9vk17Doios2e52+udQ2SYPqq2M1GpHDjUCcBBGI3DACdzD
M4W/jaiuaDaDME1Fc/Z2HERL2VuYsXdfoVEtO2VTSWknpKbao7T8MmQdMoEVjJvg99lI9EVBbT/K
NISSnDs9B64k0hEDNVx7z2/V31IUCE/lS4CSBJB+pS28BBXoTidrnt3dBtoTJGvSlIfbwGtug0GD
uFLkz59XkgNQovJ3BRpi6V2OVLLypDlwHatttApSd86WNrDHoRKkcK2pXrpRobReM75KSx4cU5tA
febGFokf7dL3bnDpCZUK96JKtIsftYr4AUcraDo+Z2xDyzrB8BAiyLCxlDQ/kRt+VWVORvyZMVrW
KzO03bVsk4e4ro+pYShnacFdkJ3GQbsOqqnbOdWFy+Pfb0j9RUGowW3NQZ5Zkddt26T6koLsPqVa
9dkuzSmFk90s4zOcZO1CFpXNVK7DAag4d0OVeveq6MhEtRnEkubCVVXnDmJN8taj9jli8pSfhcc2
0rfSfd9G7cXQZvPR8TbSyPIOJARPbuCRBFNubehSwEpmlp+DGmCpYlDunG1rXNqJHp2sNqfoRRxg
NoWpbI6DTV9P3PSvNnk2iV6z19ajQXBN+sp2ZWie+9y3d4qVwNXg2YvAst3jYFPX42kWv0vZIW3R
q/jBd9cK+scwhCsl9wb96XYWKBOS8aJNCeg1E+/33pvfWBCD9dpvoagPJSI7Lga+AnceGnGXqvQe
ZXsNCpcAWlPuQItUX0I2TNlY2q99xyKHpBubb9F+G57zRjjWg5M8tDopmRlGnje2FHCUi7NatMkz
2SZ7pd/Q1+GfvRTVfI4tUEpYekOobx0gXqDRwno8TEAOUo8c2aFzzWbrWcn8bKb+WSmr8Yc4SShI
lidQJF5bnNogqRwHvfLk85F31NcdlFp7SH12CYZjUofSeHMFXmgaCIfw/7TF4do968CH/nZ2+Wvu
7CyDfo5q0HrnOsa80oux3SJFoj3z71K2QxrANy7MtLHak0WQZiFN9PnYlA3ZtROdee3ZUPTNMKBZ
IB08BbBLxS/sKDvl5HVcEUoVvqHN5F5OTN0npvuszzDXWfDplCFk4BLyK1mJEEJa9QCs05I6M9N4
U+N4PjZJVi41LzXfFLQ31zro2F3rV8ZbXTZfJgu9gYCI5/O/DFK0SUVcXbfPebeC9YR6GGLhyAFw
opirSJ4MAKB4B+1sAzbSTNHz7ZT5GRFxEP3SNBqTrZJ4j0qzhdpgOWdh9ShymkDWBBe4gHCqKuoq
fWdlcAtO/ZumnXPTnN6lV1iSA6tLb3z3XAjfW+Fl9Ir0koP/zctQKm2Va3ZI/CPp30wY0MQMZdt9
Xlaaf1wWryYdik2lDJD66zrAi1+H2NiiYq2eby1klrM7WAVywU4DMsMqT7JTNjVd0Z3Usqc+KON3
y9viJWpTe5dNlQW1nGq99+Ak06aOvsUOcCiqJ9xT7Dj6/dib4BlFhxjp13HyApz9c6RG7lqOlA7p
r5GVnhnXkYXmht+qlOxm0e4iP66+CmyJhSo7yDxiLmVvv1gNuigFSjHnulKSY62M+gYodfFEfAWg
iNNTK8AjW45KiulLF87RW0sIHh7sIbwLTb88aBZRO98B5hWj77oMsrT6FsFeQ8QepRufdL5SNu+I
MlTIplAcVXROv3fr4gtr+Iz8k0kECvjlMmgn94M15C6auuinZvGSiGv9S55pgovBigCq+PrOdRN7
VxgaqaGICKClD+MX04ZYz2OHqyn+l44XQIfeJrwgWvHcO3DnlxNC5ppXFM8qaakdb4d5Kdi/n4dp
UO9b4HSW0RJGsEZ3F4Dme+CnWzzbtdcsY9cFhSJ854AK0CrT0pXsJWxPGe7oPMrLyCY3HFeUeHaP
0oJ72BNSOcFBXjmKamUD5spaSdMOjOLcB+WH9B2LrEbcxwLhBI8AsKkoeyZYdYfAUPFhRGDHTFi2
DrXrVq/anG+aRis+Jp+6Or7FfCHKXH0v1W/SXdGgKh9d1ujSdLWNU7TDl8LoKlh2WTHJ5qlPV60Z
Z295nen7QoeeVk7aK9ah4McIVxRC3bFh7su6SC5JYTrLyMyVjU7AGFgVh6L3efVVvJuFVbZFeh9O
PRwzOXBmWCi6ndsPClgxYf8/JrhOJ676r5NoARxAcVvsiWQQDG2HZaz33kus5c2500qovEV7DtZv
VQaDcXWr8/E3t9ZNf3ezWSDtqdKoz1NksMZYkD78ESWIgjeO1p26djbfQNCz+2+iV1X1wnvbrsLF
LB6mrAn6rRfn0BAK064sa5EQDDhJ0zde+sBuX0NgaXdjFlCTKCbrbVSTYGhLoIdf2NnUfW+aeqXq
OQEIVvTHGEbXD+pRIavvFfVS2g7F5/ABH30PrpKaaNzGiEoFlKZWU9WdxB9WT1ZZjp8TuNmGqP4B
C3CxGJ12eBmNOlqXvgdPYDl1e6SCgP/4TXufTUq3KpPQfyU19FcW9+HPQN1ZusF9VJr+4qbu+O6I
359SFsZDHFfa1jDt7tCGc3hu+txCWisOnlXxsCCBOX5T7GajVAS7zMDrd4mh+rtJgbyubXRD0OO6
u7Ii0CDNyeApCP1jfDUV3Td2utckV3MI+KVmuZKu1CI2X1J1JAtuoOOhC7O14hHTLq7ODvlp1Kfi
6tpr10G7o+Kez1Q4h4XD2i4N22tvaZM3oci8u441/DHbgZbsr72ZUJHuXHW89npeGe0CTZmuvalg
LAt6Tb32zmnsb8mkA90SF6odUiBRZcD2Lf5eCN2sLUVi1tUMI9XYqq0NRaro5R2nbeeuca9j83GY
t7rle9de1DZH6s0rExHUZt+4ZbsDO/XCvxNFnT77/XBriw0KHWcwgMLh1nzzD0Nq9EjlpVvZ1pSN
usxDpN0KJGjuM1N3z97cLtO+9O9lkzyEpDg3VRAiivvPjqCIvzmRpe2lm+y0FZ/gbjZs4n+6ximx
JyCIpMDFpW6HVlef9TwdDre5mzlSjm5IYkjMcWv349xboQAGM8CvyWVvZIEJt4LmeGv3izY6Vkrx
kLTq73/LkPCyBZ0fr/+Y3NGTPbjKEnKvvy/aBUp2sH3ldc54/C3kPUe57i4JhGnX8c6T72jlqYZv
8XpQIrM7hV4Ig0QJveHfzUNsxcYmTUOrXeilRSqt4BU8ge/4bezVSQ5qy1RZhG3jraSp/nKUQ+yg
Y9OjlyqztWkEM05AekFc7I8ZZZs5Ke4yyD1oVmOXFVsyUxWkefsq4DsvTdtCswQRuuJMsUjwWkMe
JNs12BX2Va2ywEXd+V1rWpScGrc7h2VnvmTs8mV7knnjfg7h2rtODhc1uZJoWBDkyFaBRjxfHso2
9ljZeOSk2xbgHeIZ5aIWjTcfcv2g7yh73xCIbedFgq5J5xnzURfYNvi94Jm0fadfE9USvJKxc46d
FhS8OMgz2aZBIyeH3dqv83m+9jlWOl8bpVMdWAf4OMeUNVOznSZdOQFwSF0zg0aXQzSb7kAyKco/
bVJHq8BR6+Ug2m4dIa/qq4tsixWYBNUS7dh/tstJ5VAS5v6mZhl9vZocdZvzel2t9gB7quM2hAth
kYId26iCB0/SF//JcIzWibdH/PRKh6xL1jzJbjwYgbpUPWXY6o0TLywqbp4UvQ72Tpml2yEM0tfI
Tx4NCqW+z40f86Vof/fwwvY/PHxFKBPOLYwAo+ckK1114AaIzb3XtUSp2iA/qWRa53OtJ90ODpGz
6+nZyRcH6SLPnEl1Vn2GWjRaMO3DVPJSBjFZUBJjtWjQ0WZNtbMrIGVeVKLt1lHmzXbQoUa6tTc1
zFlsp9WVHHrt0FAepPylWksma8mAPSqTukxTv1vKNr7R4hUqSLMrSactnTTNATP/f2DMvo5pGgr6
b3P+OcXV6X+5xpXIW96PPLh5NS57pGvFXh+1ujN1/+mIdIxTnqXNZ6oeq9hfSCsXLrqBXM5vLkFb
w0bDv3ajyh7peTv4kxGvEqGIawzNpQJpuoBzHcFNxAYu2VAnj7r7LvtkS+X5MUyIXr70bHdAANBC
ZCXKU4GesepLKNJyxUW6ygOQaVbwqutc55dtZqjGy8QJm51euMNOy1RAMFlGNUM0pOeGkMcu7Ka3
W5OludqwqPyCI5Rt7bLRemOlCW85xKG0BFFRYyIrneqHwkr65hmNq2xtVSrIfzd4grlk/KJlCTs2
K2tJRFdIiaTUDk55Mx2mKrG3rB+DB8q+61WvmNprwk56MVDA98OIy6XjWQO6WhABOKPhAVoykQ9L
o+5Z8UnS9Uad3g2Omu5VpOT3ilh+qUVVrI1xGp/LBi7XyAZaqbnJ/joTVbbEVPz2R4+sJlR/+Z0/
I0NjtOXRsHQSuc6UliSC/rblmTw0UVP8D2Xntdu6sm3bLyLAHF5JZdkKTtOeL8SMjMXMYvj600iv
Da+7ce4F7guhqqJkW5YqjNFH6wezNS5mHVEZvFwMu48GnzoI5UEkrr5X3fbjX31q4SjMwhmUxXms
40XQ9vm89cnTOro+XG+JM1eeOqFv19f7fJl1FHUILzNXbvKQuM/r6Nr/v75KNj/qiktd3PJLrXdQ
tpfsaxtPpDGy2kc39hbXo8jYjWA+tmDrSxxT7p6DmZ1Sdu4LXsu3ypmyq0oy9KXttdmfnS4/y0F4
L3PYt6RzO4e/lVGzJb1osNOnjIimhxv8kUo3bA2XV0plg+tzHP9YBy3qwJ5wAYSixXqcWdURK1u+
5Nl6DROBy20mESys7fWh4INyQovana1x9F5F6HznaziAJqKl99qzwAHr+tmKzcccKcrts2U7B4Hz
631teRlBETs3nwrD+abq5bwVrHrX9UIlL5Sj0CD9rVq97a+dDZJJwBuuu9XbbAJboTWxHzElHT7b
aRTvC3wWHr5epx8qb1sYCCq9oS42SArNbQeC9taho7mZpQM6y3R0cCkVapHlYhD2eBQiZZdI66u/
N6K90czjox5y/PDTxNT9xk6yg92n8tb3GztVxgcV29ONIHT1M91wOLZ/Nn3Xb9RMUIS+1NpMkhTY
OlBbzDNGq37IwTLI/nZ/PEHVmQglhLGpxS6JGtRweE6xdT+lEbbo1OVXW44b4XFBKHaUNNxsvCdf
AA9jAEgh95GwXfUi2KDsmxYvvHVUUHj+2AzibR2slixqT72c2yeUGSytIcFo1XIGaMGRJ/YtqPvT
enHIKgt/mCyuX70/ldkWQaEp0ZnSTrznw7mM/3lI4Cc6IxWgd73h8+Hau7a1udsyLViHhuTQGMdk
HyYBlj1Wm7OMkvSuWY3047qtf7bSfvFG1XjJ+tEE52yGu7yS4Tf4ORzwq+ZnPYseodXUXWBrGo8j
KciAkrPiOiax2u4pIp22BQqtmz0M4VFroY2YrR7esL7FFTAc68tgmJv1jrV/fYSQlf11O1x6cljK
suz+IeqcntbB9QI3Aml2tCOVhLAsNue3Bp+gyDSonqmqYduT8z6OTp/uE4lOO9ap3YLIFEcB4G8s
2YwUaOsCyAQGiQWyMDs0SwYmXGvnOqzA13xUeJpTF5Asi9Z5N6Jw4LDSOGfq4KpvWJHZSzfUB/uI
07i2qW1YZFLro4OmCuXBs8nV+i26Z5zOYHW6fV7KC3rVOvDAdCoUqV29Dl2265jJT3VCT1LXgBbQ
Xh3aGUxNXhfKO7YlwXrDVOvZpq8z82F9ZligpYl6JnBFLZ6EppJZ/RTDYL2ZsxplBnZwln4lgDjs
IqFgh1vyNeVTxEiTxnWwRBx2n53IX41rxmlFTrhTr7esF3xp9YtXvnz1rK8pkOYdx9L5vbZKpXax
08sxTjE7F0nL8hPE2olhIm/BFDp8pP/zC4WIEXwywIm/8o9hhiKqbOO3CV+wq6ywcSChTpS4mae9
U7c41i+YZDckfm+bHqvjMvr//Sy8Y+rXHhcuxdDlDc6gvFEJIG+QZo8eqZ6Hr/4+KUjUzrPLOY3b
1oEsVykkozB0fdLaz986HaYO49EEa5wr+EjC4oNrf1Mt9V3kpfk39fZgiJw/StRil6y51ZvTKvZG
esjgjCjuMGx05QEBlXG1qvafZzvEoBH5/jWi/g8vFz26/+fFqUX8GFuNGyRhnm2+RteBTo5XAGnq
wuJHt9u6j/qKraW+ZB+pyb+b66g3x+H+M9eq48/9yT6rJj28K+JfREvKVpRNir/NDm1v/IyikyN7
WE/7GpPzl9jtH1qtm67WLORLT8Y7cBHrYRPNYAIDcjfHQGTXUdXJx7MojCXLwGgj+vhpQmG1Dq5d
VDighjWn69qyQsquwvZhTssCLhGVPb1cPutLcy3WKQRsla/m1+h6cwK97nP0//1cssA2q544rVAB
7ITUDfCojrNKmYyXMlL/ac+hiXuw447Y3WnTs+ti6KArurtsZGfeF8DXrje+Tktr7VJ1/a2oy/xx
vb/lc78XM8Uf66CLOOguY9NfBz0qJRp9U/IRC+JRTy425Fn8C5msqvw+qTYbRTN5JPuEnX2vDvfZ
AiaHJwnz7H1sZIWQUudMKiacDBT5jrT6PYJ5dMtONvPT3YHCm08TOdVcOHuTmPrOxe0JJ/acTH+F
86ptYwlKEvJA0vWoOE1y90IWA3hZw3eX8LbZqRNoY9PYlBxUL+sjxUJEVFe6tsOYDUtPZRBBY1AC
nJOSJ+Kk4OFdDMTKWKsHNSyDoQ3NjVvqxG6zRTV+cMb75C0bIw+mesTP9wtkuSdDb+bgVU/Cs5ti
DcskQgFnk/1a+N5PlWpgweiKD09GP+I08vZhonkgpBSiWRx4WUUTPo7zq5VM2BEvqgW3HY9pU/G3
evbGTS5I2S1/ElV8o0YLz9f+plMzvLDgX3pD+w77joRhx5LceA7xTeohMaAvA3VCvTNEmKMPfP04
/hfxZu7aFGZdr948T819FXdNX5/hTyGR6bYInB3lVIG43pDfgFzas3areXoekSj6cdk99gTiAXEl
vzOr0NAAGt02KrUap0SFxd9ETApnOdCrBLVS8qHZ/fyjq/t9aCXHdrauRoXfrAeUx4+NVG69BAdO
7Iz+hv2PphBJwLn2TzpqvBftRwFpMPWKb1KgCNGrfmdQUqyjQfOHpsIiVvkWFRlG6jUrVN09NmVs
/qAWDPvkncE7U3gN2Rin/aOy+dhY5hvK//qEvJiDSJPgWEw92U7FmSBg0c1RSVnf9USfEXeztfSw
VA644QMe9BZHuojPqmyPdZVdEhsV9RyRsbOWkuyx7LG8lz+UoShe+vAv5HtChk37qhAPZV8xXyrY
IQGVZyDg8Z1k7+ZsVA2TUzXmL5nr9IDFzoTacfiTp1Fz0SZj2Mj8pZdSezWck0QMGeBV96JRA7Ip
wVHjHmIvMU4T9n1xMefxVIJOeJozcRlwhNpqlMNs54x/BhleuQfW15yS6OjVcAT1yjyGZWNQ5TLc
QQoACbC7ep/YceVL2d+QbWzMZhpQHOMiWmInqWJugH6uf3bmklTlVM4bEB7NKU6HI87e7i8V7hIe
QkGq9OphGCgSK80CkSvirLD0/Ils62tUUsuedj2e7dLqWQ/si+sgaXbMbdzX9r7rKSUuEhUYzBjE
hWtj/U7NgjkVMfiDQjtxDneDgcpCtMANNg5sz+puQquhnlLwOic2JIm+raeaTHdmjw0WKjz87F1v
0HQVmub6sFyGitKWe7A82BJG2nie1+H1SU5jacb7emdUNItdrC/GeQBZmxSnocF4uuvglYz4R51i
L9F3Vq9eVb2qTwjHZ75lmAZfc47DmxYE/L7Xpz8seDZlMbN3b0HkBgpbDJ9lFAtnHSswfAfDihKc
QXV/H4ux/0hRrKC+qRO/0H9CzH+OQ7gIZPOOkQH/wEnlr6rlX4Ql9q0y7eSk4k4ekoOHtxJUqvSu
TQ50sHN3iFnjlyKZ622OZei26f8IJyNaARwDDHdVbWclca+yCY9idpeEP5zaKTlrRv9aWHgApFX1
0RU5zIqw5R8oNJQNoXxU7ViSxCdNrbVYTCfye9TgzJ1bib3PbNIoGETvQtkUAb9vdhZi3HsJb4io
hOfrwpKPdcmbpeXxixjI6us155ow3mep2M2EjQ923D4IUTY7JStfB3hTcRqK0+ySWssjryKXiTV9
GT40VfM8ZXwhVU3eqlB7T3Qnw9OzOatFXwT9LOWW8kPrpOhwJGItM495rA6bpqv/xlpZ+ibYebX5
q0OP9EczHYO6zTce1rVdYWiHVJyaCDffpvZLp31W8/itNtXE94yRU7Ar2CPb0ISNAa+pCNVp44kj
Fez5JnOz967xAI1kLgbZLX69ue/ak42NeYHDm6jcXUmS59KjPWyitrsUFCCfZ1HtwpHNGHU2qu8p
cK2Ip6d+LK13o4yowCK6BCfFOxA86ojBn0pl+oNJog4y+IOT11NmGcMRDAKi+5hEMQv0GEwWurwS
tFpAuBl4YcEXwVkKyHNRn9OhYx52R3Nnh7bu98o4UIaoveU4vCJCxVVscr1NWskcJ3vYuLkCwJaU
6DkXDeVFVA2iy5XPbkYdBfEj/CsUv++av6lhvVnD9KvB75jaN/MBSfW5otgQUxQcGGw8qYyw+YY9
Mie6In9xk966YLcaYsSRN4cqasVNTMjnYILcsVymVF3kWwG9d6NTf7UBCwU/VhvQwgo76LVWbGt9
wcyUbnZohBs9pDEptXYwkvPsCesYstuDy5Fpp3QwqMFMivlcptlwKMZ0gu9mG3uQ3NOjTETEZpiS
VCQx9U4Og45GutW2VQoBSHQRdvHNY91TvWPGNpnTqbeevIotdVEbxSGB1gAjIfeCLlNLJm2E7VYc
Wy+24Q3BAAz5tV1QvXaCk2zqvnZk6YPGsfq3Jk3wle3R+BiTtJiqFPUb/sWI4WpZvis1CVAv68Zj
ZZnWhgLW1u+YKd9Hi4KehPKVd0qCO79uETugNcV2oscxirULNzcqst6xeEdQlsXqe5lYPcQEBJiR
JRArl/PwTsBcYqpcy3d80OH7IIF696x28K3Zbd6jkplhxML+nUqx0dek2dwixTjh4KtfVEt6BCmc
cLM2cbDVL4VCsdCYvM9dtmBqYBhGU9TtanNkfTXNU2Jzag4jU166DrpJy996Ht1mUZkNFzY35qby
BBWVuWM9sl8npuTdlLlRXrqMt2wwA2nzW1ZhmgV9NhK9U7QMMzdj8OcEJ3u0T8h2o5ZPyGhqAbbu
405VlXYHYfWHK3PyyS1ONLWKb5I6TzuZRjjeWpUd1ARCORkb+bW2Bvym48zYZgR5fQPrP73MvDvU
m2E3VxeZ1dOhb9PwMvO3wMx5UJTiNU/C+Ea4FJQWBxF2Gop61aK+4ds+32xzYq0umykg5oB8Ll72
0yFnBFWmuBPHTbczXCuIetz9TNXIrvbQl0dv1tyTlszGZqjm72Vf7jrchvd1O7CZqLw3xL+bvhlS
6lv42oczit2pdmP+FBsxiDtQEoLaGgOoMEsijIsJp4Jjn5jpqblKUyqD4pDKFCDjN6giF32ZsaOc
oJUt+mZxyNnglm6xZseUMBA+CIo+tILeE46vipIsI6tCBynyieCZrxqW2LW9UflDSeij9CJ3k5V4
JbekkbdtUtkbgMPyBIjQfkxjaA1VNiNSaAmhaSbzaMHuGZeN9KEwarS1xsOkdNZWWniHUqHBjjBV
LL9wL4oc64M2ZZdYacNzx1fVx8r7l+nMfWCRPDxI1XiArUygeHK0LTz9cl9GcR6Y6Wtra/Utmkbd
J8r2nUmbdPIQTyeMIOSEFXnSRsoVbEB/Ge1R8Qty849QJvAQAQXfe6p3SjrK9koiQlnX3Ihpo2To
UfqUjWceCqsK946mwVDIpwhX6UdX1bILVYw7PhLjpWtJJmZIDk8RxsuBEO5jrrIBjJTcl64Ktq8N
t4Y9TezplVPnla9xbDsPRaf8aUb+USPbk0ezqottO2W/WwPBToMX4ibrb2XfpA+5HEZfSScHIPpw
7VjuHYrJqSWyxUmoZridoH1vYklBdB+Gp2KoxCZ2lD/maA5nnPSM/VhBfutHK2hjPid9BfEOkhaV
ngbB0mksj+4kB0ptyvoBkNxFbThNGehCDCBPupKmqGHZjMXCPjejN56AXje+1sh2Ty3tNhlx03Dr
eD4IK2/RTVYvXVveFbwnAgJPADna9kOLcz0wGs3kG5bz5fOwa+pHiuEwpnGj+mIvcdIeqNF2WARL
VMjD7+TgUXlJfKLSSCVfNX9vWwOBHLuBDV8KDDMnZuV5HOON3XsfeViYfudIYiXdbhjz5jy2Nu4o
3XgZURYWTLC73I3eHJyEtqOnV0EKtXIeI5tzsOQNwoNnZ8M538ZO/laKEW94AmzbvEEInidICEsl
uuBZXj0UYzJv25AlSthwrZzQy3dKKp2gE2kXxGGyJ2KXn7K5ONqqbp/Z3uOqYHUHEwydoWnKvuKL
5IfTLUetMYg0vrccZSOLPLLhkh2JqQvp6pbDqgrf0dE51FVGNO5FZWubFDWNH+N4YaVXHBosdjUt
lE9kkRvLye6JF59ty222ndcBNzOFupNU3R1mR/Uo7K0xMcUHwddlJnaAorZzb5e7hGwy5hi8c+Gk
blvHxcWlUfMdBo3MJGEcbbu0+9AWQGDdt8OzJggrAQGlYlKPfdXzwqAzbGJXYTpucr155l/lLoi+
HwRJc8wKq000GRsnRxATEdlDZO802yFv0s2oAyI3gI+9JcR4KGcNFMSAaNG7JpBsKXa1BXa0husA
pajsnur8AeUqRfseKf1mRPiej+bkq2ygzV7Ll/nnJzSF4Ryn+V0J6zmQqhY+xq3xYZvk32dZndI+
i494rUHpVdBvleQzKufscMCkwvQsDXWDPUQX1LWmMu+FFMGFiJKy9tQBHYUAlvso7ms/tC11ryoc
V2RtNZ8Xa0aZAJxRbkAF3EMvm3eUYo4BhQaC/avCIX0UKXl+rz5q6dCfxiGWp/XR1yWyzf4EfZ1g
Tc83c3QIyiNg309F7u7551bs29TqZOMXsOvm8jKN2XyKaxaGVHBe86grCtZXcztyBX0+7mvSiKbr
nQlcuH6ed5dY85pTVhdvjSuInRTm0BzmBMthFurvuptPJ0Ah02kw+mIrcYn1S1sTWPJYhc+bYB4x
J5BEFvbjNBcnVpGCs88Ybq2+fLMTUv4dHHRenyhLa+GCZEJMTErMYSc3PK0Xdq0ATpLsYhGh34WK
2pzmHqvbfLD2DdPhqYHLB1KBbalfN+ULQO1fbVf0n+/V+mh9m5LZ0tiphLPrE7iM9yGoOg6zHC/W
R+7SHDlo8P/eNFUx8ktzscdwONnRK0VJFRPdVutLg0MFuVfPScHSRIUWtGqdHTuUGDWiX1xugLd6
6bYY+cNIv1latQAf2Li3bRgGTFLLL1ADjWsvmcJ0EaeMZ1MIf0oNca7K68PQ1nrgZQnqSPswdFQX
KmzW0L2Oxmn9DWB2kP115lcSd9WJhWEh4iwPMXSrcr8NDTjjKCchgpCdfykLjxPVYBKqaV3thJJB
P8WUkgeVY27Qorpz/pOQi8s7G458cnXL5XhNu9ClDy87BnjD/6rSx/LULJe1uV5MmB18zP9vw+Fi
ufB1NyDkdjfhCeIif9aqIail/cGZpKcuNNftra2YcESK7CBr4ZH/4Yao6k4zHEIf2wS/8RpEmbFT
o6/jIpH37abfcZgeyQGOmtI9YK2dHHNFJL597XH62PWJvBdh9ZAxD5wKYeB0Uokfk8AYUYEI5oNV
BJ2nX1vh4fc5K+7WyRoIfXZMUiJK56ewFgVz9yyg8kd3h6RZKJ4TR742qmvs5RIdUC1LnMbI88em
0c+TNm+o1PcG57lv+A570v1WsTR2RAmIHOKMncjhqJR2xtfGnS7xlNRMyUrLjgli0UCduBKmJ9yv
1AMGr2ypKKQ687Ycwb2wC5rJM/vKiPLKNXQ/8yLzGWp0gTHAySvn3/yjHU5qinU0BwhTro5ZYEIm
TR867zLEs7EnblxR8YVIa/Y2VtOWV1VM5kZyhAriHHeqPo/Kq5WSby5L6OJ9saeWfoaAibpMlkno
G2OsBWpL4njO3pH6N+ewAAMbgs/YtMpcP2SwMQwN4l7FFLtzxsY95l0k757C4Xi25u7XmMV7Z+72
EiXMs+PE5Z6Pf3EIicO/lUUIFCFVfvQL7tJ0NYk0NM4visqZp/XktsqT+EeEpwMBpKB0RvNDgv60
w8T5I2LCaKwJeqHY1zxk61JEae036nSozdb+SWTf5fjP/OSoXX8gPvJEBpEClr6mNooAyaaM2uyo
K8RVHWHOhz705v1M6mGDHNPYzErXbtk6bspqSPdqvYQ4QHe2BQHWLu7tC8p+sJaxfMLX8G6kZfIR
Yhbiy5pkhP6cVWq5VKWAszTs+akd1I+u1d6LoavPoVStDbl+cjiloGg59UD9DMUmyijjjdNMUKma
TUxQ224S+bkWFYzLJWg3oekdjKY+eLJRXlWS3rFnEEml2m4T9vkWrGr0ivzvZ9y586MJye/FUC3F
nySsXbcXyBatMtnlzeh+NIStG89FSN+G05l4Z7TJTRBJkuTywZgITBccplpvMAInc7Qru3/j2FRJ
u28pF3tOzE76ksz4n0Y9mBga/W4mPjBEVYy7V+YVUBRhHjyMeO8GHjxBp8TFr7z6AzkgIYuKB8Lc
2N4zsuJwFyUO1b/1XLCZzuYr4YXfk94d5ynunoe2c+897IqkQLg8SZaEPGmYitakeM4v+5kOz8jD
5f5X+3N4vXPtXNvrZc2efz37q+9/fYl12J7DdY4PdaEcMXB0KPdIWFE+H5aDxgZ6aa+P1rVGJio3
re1/Pfwa/7p97Vsv/9W3vs7aN2kd7Ci1wl5LUgbmo/2tWFCXh6rD9oUo6n96DWmyGVjGcwVt7lZf
xtf251M/r/FEClGxlF2UxfVpvVTLEjuYJdCwtW2203/aSuyxg5QY+0x69GRpKl8HVxgBMqHoae2r
hM3MnprDfu1bLyqF5moyhA+fXcLObhHT2NeTusHzjqaOkOfrSUU7N6R1OOz/qy9VYORqUj1+9XHa
xOzaNq6lmWvbxK2ivVVFAKmV2rqolaleQmwNWPbG7kfjam8CxfGzrirjaQ5jsbWL2L6X08zRKZp8
WPrlR4ICY58aVXYgH0LF8cCCDCJO0z25kU1OHCUsHu1Stg8wm/cu6+u5sUe2R3OWHykJ22cc989F
47R7+C2vRZM7ixWmulU4cjGtRPbj0I0pu3v1MRu7E7wTcfYG9p01B5sDOqkZIh4wy0kRcN/K+Ufs
GFHAG+09E8d/LLpG/YCTVmziwS626qzBS417jpd9BZY7G4M2qYu92ZQkeFSYS5qOKo5t9yaTUn3F
QAsZaJct5RNEkXJhIXw3I+Lg1W+j7VtOyagV+8h6mwez2giK4uA+QByoxvInIfzpvHY1kd5fPLD6
a2u9UOQb7VrKtjfr/Wtf1+uvniWbh7Ulk3ImsTQ+dt3koUTr4k0psuGpiMOCytVk2Cr4Mz6tfUnJ
Rhdp1GVteX1dY74r/kCa+eeGebQcIBdS7Nc71ovQ/yaDFd/Xl/GqOTmq2Fn4XzfIvlq29k1+XPuw
jksecIe9eC35/wmfRQpub9ossHSBhLhz3GgJTTBtr33Qhe+iIHG6dlmlnM9xXv5a5/W1KxnmKVAr
Td+vzXRqyye4sv+8QpHtFB2p0ipmXZWvqd3Ch0udQ9oyv34KadfRz1ta/H9MLfz21fXf9xHVx+xA
NfTd+npfN0oteR5JwnGqwfEcSFP5COrPPBrjgsipk9Ff+9aLLNXysVsuUaog49SnefdfA183a9ns
AFVVb19d6yNsiUrg2/yc9eKm4o9KotsvGja1btMCidXJFMdj8s+jrz5b6RAgNN5pvUMhsfR5WxHV
+UHRkcvgETcQmjbDBdDSvUYEgbYhe4bd2tRi4OWcRyiVdqz2NQ7DRQu0xAmXm5MhFoc0BvS7Noe4
r45jglIFGhPnrth+NbwcdVtpEl1emia5dJRjyPK7obdfx6IZDjHo6806Cvc9O3RNNW0ikzp32dnO
KWzYlNgZkTlV0WI4aLn94siC45cXv60tS2hgqkgNrK3EDe0Xw7QAIXXivnaVfcRuQlTzw9pETGUG
2Wh91JlEODFCyLUSPHyxDVK2lue5Lxpbo4NasKlbmyXgFhBrbHLWmw2mixvlCed1MEQN8vJN52Mt
g2Ey+F5V1U1dXjTr2Op2nlc8rDfWsFeDcOoxpgttLOmWH4Q3YLiN4eDvPM72XlJJqmVY4sZ1YVvX
Jld3QkKdy9EKdzhlCgxbnw9Ojou5I3PUnVGyL0B/vETDvaoasfOUOtvlw8KrHOxnAgQWOV+t35aI
t16VTBKZytVv+KGyuk+FoGpknNjjM8t5jp2zDzec85xQy+wsTalgpNF74Rtg3PwVhTKGIr25X1t1
NTQvjnFkdky29lzvnUlmoIR1Lyhlph3GIoxf25EoVl6ThaJeRj9oReQEMfmAJcLnBBKVzDbJzX5X
8+SHCpEuDsHPU28UMFNFdPD0jb2UndqLM+J60fODYSpXo2i+9bqSQNavpyu/NAiNciRWnXNuUQxq
IFNyxkFkV9QV6mACAWOVP7pC3sKwVl/SCI4kah2/Mb3wWRDTymr26qpS8/5MGsqk5bI+ipc9Bt4P
j1ER5Z9d2hgmJ8WQT2mb/6ps1zi0hkEdOJZg/sQW9yxq8c7eu/3lmvFFjkL708BeyLzW4qB0xcbO
Z0OO69/QdagkLFzrdQBTEfLvGeSqH7ma9Wqm7TFBqvtLE7DflFvuWdaTbpfnRlOLXakRoy2UtNi6
Q1qR606+senD+MWANVbWyK1CSrhuJvh3ggB28quJf6jRbO+9Vluk94ULH574YIE9/Q7XDAK2KrpY
fAfuczoUL0OfLuWEeXxam3kNLBStxANF8/Yt7CdyUBgwUYZhjLekMZdCsrTdof1ND20N38NSioMh
syJIc7s5EPBrtuZSL86p3Hhi68+Pn0k7kpzYIKDapgr5fRJaZJf1LiFwY/umfh+U7imamYEMptpd
FOolBNsCxRgeCa8YwbbXRhR3i9Paq5xd7d61+m4dAxvqnXG0Ix9p/+6ZnDFkd7xnfKF929atV2kZ
0/OMdfk6NsJ6I86sBmtLBan4VEui9svzJPnhp0IvtmsLYnv11HrZDidSC3/3WrkT29+vY71nqXcn
bA6frcqs790wH03crCFO6IeszueLWC6dOpzntNMJ1dCq+lbupKvYgIl0+zLqmsN5dxI+0RyAAGsn
jjH2JbVYY6ZJnIWO3YQ6aIyGUzdvzSSRgGaX9jq0XshZmi0KxLXx+VKibsGst5iYCLzND4MEXs1k
XOISYDXxg+sBB1ubY6fTKfRF8Ey2AgVRjL/F8lPXR7Orzkeo3i//1a81lTwlVnYRuXw3y7Q8CiJe
Fynrfy6ALp1tldl18F8Dg+qh8uXX+bq3MxzNgIas1T6ScYggy6skHcGgUU+hAZhhdDUyd9zFkspJ
LVejK98mSgFsOU8PCcqqtW+9z52q6Lo2cR27UV5HlGF5/lf/XLfwiBCggl+MGrZzIR6qUxhTYsql
SLsC0TH1lENekTte+hKTGRSQT4SSw+5ehFW8VmEdX9aW503hItAsOPAyOHSpslcGO+UwXfQvql3o
j3blfEMs0qF34Q7MH5CKms9rI27IMYkmmx/Wptah4qC8LsfYhlurqUiP4eB1wdqE1imu85B8/uC1
y7amIGnyCOsb7rfEQIh1AGWyNpMB6ybbXALRy2hsW9WJagsbTxmaue5Yt4a627W1/n5dpB9yWzS3
9XcXi8RrtFIFSxrurxdN0aRjWbI2q1id+XgWi0MNo54twBil2mdrfbUklLe8IsRLYpnUmqUVKjbP
bXOySRYQSJ5q5msTfLVqkxmKbC1/dUbm6TSKnB9ojc8Nj2KqSW54Mc1/iV28TURCPyr40wG5+Pi5
gNrmd2wPfcmZ5YJwIz9UpR2eOmOOMXlXkgN5yOJQwuq86iJ9ywGt/e4m58mc4vHNcavfhShtvzSz
8aRhhHZ1U4Q3xH+S30cS8S0RfA4HWuSml3wsUkQ4UXQmRbpPx/nFngvDh7qJaqPK7cdu7kuY6LXG
x5tvq8Rcdr0omAVciYYaaKl+OIAcA5lRcu4O2PcQ0JRordCkUyKngtLsqVXxuvGMgH4+Nm39s2pz
5Whpgm9gX/OxG29a2Ohv9hz/KmY3IEH/KKcq3MV2/KfuRXZN4P1vtdxRdtTlq2+VlWpsXLud5ur2
a2zvSYnl34x5HnaGkmBUp+TnSPF+sWVXT1hx/DGT8mc/xibpndo5aKhNybK527SCHDY2ab4ZMsof
vNjIvg8kiTBacFEh1SQrHb7YWT16Gz0mvYSBm/5Ulnsi8ikpv3g3dUX6nHdAiMkSaN/qOfIOlkfm
s4QSv61jKJimg05pWGTyrQwfrO8uZd5YeWhPBkQOqs9rDJcKSPMlUTELqiXBlxGrMZX9eeMY13H8
rndslO5lZ1MOLLUZlpF68Rq8n4Ry0BTyapMm6h0F88SJ4ZudfqHwUC85UbANfCQbd5PCN4BSHlki
IWna0UctXCxQdBZuuvSrQ+Led3MnJmLKRTHH+GH00l9TgQvzOIDInefq70zhS9Xp3veoj9rAwvPg
TvJWAxVvxafIKojKJ5W7iQrVeEP0+XP4H8bea0lSnAvXviIi8OY0fWZ52+aE6JnuxnvP1f8PK3uG
2vV/s2OfKCQhyCoQQlp6jRWXv03ELtkL+hV1XQXTOyRYXyCgXQxtt1FRnTvnfjA8q4UWPVaAU6Qk
SWXhGwNTngDZ0kISv9QBuIze4u8xPKORooH4i09gI/axPTDp0Uz1ZWJrde/p7HVL0UIq8T6LvTsp
9QALXwYD5vVo97dSZUBOODqRXe0aN9FevN5oAXiCG1pKUoVjHprhbZpc5ITlC3Q2+Dozf4lOheYv
op5l9zL5oFnNqHySUpFpwT51/fwgxZHVzYPStxcpebrWvURKCkLA6adrnT552rn3chseDVeThInJ
gVcje5QTAleZ9kmFs5kcZGaNH4rO7sNyNWVJxoHgnwK14CwtCHUPF79AvGm9JE5OFzRWk+vfjL1c
sY286WWKCXlMlqa/NL6DNlwdXtIs5EtXtPFvu7WRj2b+9OyE9nM6/Cy92XglrrmdDGt85jthvJbY
tIQJyhJyjDCtukV60jsBFjVfba0FxtVj/ixtc0MPLlWBt5gcHVR2etQmsrCgfoRgFj1LUtdTdvFC
ZhJrHaooxR4TzmKf/NtOn6JsE1QeOt22Hj1PwQjAy/eQ+TaPaRgZL27RGS/JrDDwg2s5SzFWvO6s
zUBEpIk22MYLH7HJyaJr+7xhK3lEkPVkL6dXQX0AMu+jfQ6LrVI651kSvOIZ8ZphPDtB7Dy3yKDf
j7Fyq7W4owGCDKA/ZzPxnuUMIoPhE3pwrG38Fv5fhhc9N2ncg2v+c726+11kir+Hyg84Sp+UZ1hz
+kHRmu5alLrWrHe1xjdNSmrQFMe5AltXtykSW4DTjz7AjQc5Ohq4OHVdrG4NvQpepG6a/YuW82JI
qW6V/tRadUELflCS3p4eSsAhd9cq20jOA2uAjeHk0aPj8pq3iGPZk25u2Ntlp9gYgmdJPDU8qoUx
30tp9DG4iWr3WOhplGznZokE15WzkaNFxFc+tXTCZ00SH9Y6w0t+earKR68vmycNN8/NL6c7WGOj
PktCP0K2o2e3eq3zzeGtxu3hFhkf9bkPsBmvNfvr2iBhrYLURtMc1zp3R+h/vF606QfUKdAOQtrE
nm5xvXpssUi55xuY3bOFfukhUVykZJu2rW4k66Xhs9aa7flDnZxmNcVfdesHO63E6RrlZ+dJErcm
UuhAKoCETl2pKuBz2Y+ph10C//Sljv3yxU9KQmxeHB2lLoty4pUx6PIwL8rtVPnqhn7vn6Wxabjf
gwIxYsME/lOqdrtPGWaxzovql3oun1uChXcouOKllaBla4aLAQikT3wahhunM3tuAAdD4FM7NlJB
Sml2/aJOdfzQxO5ZDkoVVjUaAfzGO2vTUN5P5nhj1yF2KfNgvDXmUF68se5ABU1BdlcH5T4v94o6
lLumceqdhuEJwCN8esyFn94nUDziHtPqzFT3ll19aQy/gN7e3/plf2f1AcLsIftSUBL+8rv4YIWo
GSQWq52CGQD2ztVpjOyfs5uDYKvPah/AvlBC4Nxqr+9a5iDbhtlH7n1vYj3bzACEt2OkQBf1+ZrL
bh/4GPMwmcDPVWW4gJh402onOgZ8EAhyq6DRwSf3vX6jzgjJYRRlsMEAx8lVjumov7P2YqABvbAr
DfU+69LzpDjKbdWVkGD7wT1nfZ9tDOMtboaYJaDLWhmQZ9aH7sucWRri7MqFmEdLQNEoNlk+tRuk
1tXR6BCiIWIPHanZeWWPye7MN5IF8Z3aP2lh4z0u2nkT/AV7qkyYj4FxazaYkyoD2sBF9I5I6yu7
Qruo1cpDYbfuTZ/h2UUwgOyaTANC77ZR3aBI9gWExXj21bY/lE7ob0Bq+Pd9/pPLhBe0VYwN8s7D
1sE+6TAVinabMVfNrFF9MlKuPFTZjNGa+oKFir7PlHlfJDr0vcVfRhvqS9359V5FF2DXONhYpm49
79RW/xKM2ASAmOr2wQw7Q53LJwv4x1Olm29KHFWnDJHFW9QNwZXwTdmnjdPelkVBpEQfIIHN/jao
iL8AJDh1NTqKbZ1s87o8etnonXNjqnYp8waWVjiSGxG0iLrvTla1IAKDTtubg50cwAX/hTbTD0a5
7GSyS77lbvVb4HDdFuk1onj0G7tRgOslbXujkSKAAFwLqQhW7Z3B196wIdqof1WJPsHCQ/ltAGhw
Vpagh9E8yYxaW6bVTFHoRh17IfhKVmipoggRDa36pmc/elu5T1OYviihbNP4CdDy79k1qgt7cCpf
xqRGbE29TEWlPZuQO0y6PVu+dj0k4G+camvkYXTb5VVwCUZmGJnG+4tD7hb2Z4mW3rD03hKPO6Ye
SE440duEDcDeSIij2lVdH0N7+ss1Vfd2dJN2SziwDQmHXsEODQS5uredc9CHGD8E8Gg0dDW1ol6i
JV/gAOTbIY5+Nll5IZRsnkogjgmIFfSs6gM39HedYu8yEopnBwLvjbayHgmO6JsYdNnOj5sXHNHg
qLmNwUtsFOewZhyMFXM7D32zLTviAnX+iCapehsYiKzzlZ+sva9CSEngTgb+3uxA6YWazupEcTrG
XavZB0niooKdHaIi+Kmw84C4QoR0EKGMv3trKN9blMv5WJ+63MfaxIXKpAfsgagjzFWPqfFd0ADi
mZ9YjWBGykZkaaJelmYblRhkGqvhBrV/a0FN7yY4xg+jR4C91ruJXeHgGbUUPp1tBTrJ508ukZK6
HUFdbsISXBbBWDDiqrEzzZbg9ZwGB9tblGOr/mfg+hlqZAbQRldPATCYOaBD/xjODpL6UOI3nQaD
qf01QDiMgPzuGw8oX207RJ2djZm36hbV6GKvFh3o5E7BY0VTFbQhEYEJAp+NhdJ9marpeQzt5pZQ
Y7aduwkFtKx9gLX8TKQZ90Ek48/ehM9epPvWefFxVfzeuyiJ716sBaOD1eyPxvVuy4gh1mwUhrC0
qk4zUkqtFn4fAKEeq677jr2Bsclxvd0rZTLdDXgM3ToEj4uFVxyk+kvquDfgHyZm2KPPHRy+j6zY
iWwEQJdivN2MDpOpAt5EFlcEKdrAZNettE6VWxUbK7HbI2h1eLK4twC44UNwgOd8cVAEvdcLBLaS
JHoprc4lwlNouySOj+XUmse+rryvqfcKhalTW//v2a53MN75jnoLPEb5OzL6bW5lwUUfg3GrV2qz
Y5XunXpAZ0cLDCiYE7akFJ+FWwfd3sGsr/NVc8fM784breExHcaRsKNzh05Msm/N4DXPFBsDyX+S
aiica9Fm1g/DBWZYPVv3ls+c0RssMIxuBsiz8ryDH/jeNvSQW9MY9rYslze6GvAa+qZxM9cx26bM
PH6mub7PccG9qDM6TShCPWE8+stanJ1g6Nzm+aN0RlZmfISXZNHGMfMRU2Czbp+Gvp3u23gZtSl5
ZdA+1RFT3KpOj2XgqOE2dXiM4MHOCt7GBJRSZh1W9J6kOsKGZvFoGaN9GPOItfeS+O7d7HXQz1ot
3jfdU+o0ySVkaXBJfSfaGQXgf0jb0Y1lm096YEDY8EZ6FGpzA2gr4nvxflDqp1n3CawRf6H/o2Sm
ZSfBf9nLjjRkYyCJprV4VIG+/DdROvaLcBc/FR6OGEaIdpZfgtQYM68lxALUxkHDfNkIUGYcsv2L
UmGUBS2i2yceTOygB4k1BcPEatPnXMIit4hBn+moxU1jTo9qOI+wOXx7NyI5s52WIiIF07Y3eVhm
6gIyc8IUKkmH1uSsgSzyzOIGRMZpmCChAFW678zuSWmxeELAEz2YrsKnT/By4cLqt8Ce7Z1hYpIf
zu79mGoa08Aue/DYmrvETfU+AzV6w04DpGHxI8R9/U3NsXvx2p9u4dO5JULgLGGCetZZ4aR0KMdz
tTtJwBriK5OYys6X1nDCAyaUkioAPX2QAlOdmxe5TDFrr1Ed5OcsLhmux87Z1VYMPIQtBQBwxbwt
kEaLnILoK4wRPOnMO2vwtr2XxrdKB6gqaUa4DVni38UEV0/JHL6HaL4hNnqYAr/cda4WbKMqWSSV
wl2i8XQx8UgVpLXq36xp2pt2yI71WPOJBBGYOIl/VHGGJeQIQ7A+O+G3Ii+NL+jBI8E5PutJYJ3S
QXk2B8PeGZ0Nht5crAPi72pnnGJvDNmt33nx7OEKb93HbKVtUx3N0lbNUfozQIvbN66pT7daGr+O
KqvTsArQTMQjYbf4MFU+AjZJw+8BBXoXzYh22XMIsro72Gx6A3Mr7auYRDr97gZHewG26yJtrUws
BEzGam3B1edp3+yK1PYeYQE4D+r0OoPgezQAJNh50ByqOPlSMjFArzICWlmyoSrFOdUz5nxlBkBT
UY5J54bMn4wUCIy1y4PO2OIP3p9gRyDrYNbNaYQtspWijjc1eOPa2oSN0mCNW/E/tZ2908vg52Qr
07GI0/kG6Y/HfgbsbWKI/YAgO0mj1ewOo33p9E66t2q7OpbQyI0AdoaSoCeX8ectTA13QAvYCdlo
LIKNM4/ZnhX0g0Gcg5F8l2UPXQhgDOuqV7zJ2jM6zNmlXHB1ISiLs+k8RAtutDYm9Qw4IlyQpJJM
evSuKIa/j/+tknppni2vXn0pA+6r18Ki22RFSipAz0YHOa3VVbDzD5NqMDEMX+MGtID/MjZBeghg
8tqtAbdoGF8QGkfKEL+6q+CG4IQEO5SZLBjc2EGAe1HikAOdn8KPHP+a3Ca4gM2y5j2TVf4Sycpb
bVVQyE6STWYiSJCv+PeGugDtCxB3WxqlcpwWSCFzWcBDPXDroEFmw98kirbEEKgNwGPt2Vn55ij5
LsGJ9Wn6afYDKOblxjXLFSW34hNtLVHnvUAVpXKcsyk7ScvIabkzaCDiqy7H2uUiksOOfdrYTpbu
5K9MEJNmExZds8Wg7xg06lGkRxxvC1F+OIPh/Ltbnt9oRs4pR25a9oElSeT+SzZmicy2Fv52Usyy
6hiWio7NzPI35eA+AywwTvKT8md4wUMYVQPaJX2198ryp5yXjgH08uUxXp+wVApmCtv6mNUlfNG1
biz17oj8CtZLAD+u2F/pDTBu2aUep3Tcq3r9Q/DAkgzAqLsaWh3xVNRKsmqw8RyqnJRx3m32svF9
xXqFavC9h7C495qQJ2qjG3pok+ZFnr2duA8DMZ/DXBsM7RYe4GfCcctuWXFJHZZ/LehQgJP/PDSw
wzoQ6ibYyeOSpyE5rDXZ2pWs9AI87H32ljELLvr8giejBwJNsksCEYG+oRwrjVUUAoLJDBgBmHPK
imbef8jK2Q6OEiCRXSO/XLNz2oOIsqOT/N7YNMSom13cJl/mUb/InbveJRilm8JKp53ca7krSVuw
/m81dFoWHIA8EzlDclJ37Q5SlsRIsQBpuhCYJgqPQ/csD/7aNeXWrL1BjtREPjcVGPad3Ar5I/W+
5v60QaFviaAz07Wqv9rFBwRty+v9NXOnnwFfGYeMGQG97kWr8haCbXjIZzjOrT4968vQIZ/uLLad
4xzMIIEx19uosDiRv22QGrKSvPj//fCHv0GyuFvBc9dD/dry+vQQnslBmxj6ToYA+cZ3aImfbEBZ
43MKhfd6c6+Qig9vzQdgxec7aLCNV0SwJucGs+1cm/exG35Xukzdr3eYQfCiOy5s7nVwUfvHDJvK
g/wtvV89pPasHtBN7Odtk4W37aArQD2WcWh5reVMyf1nndeVM5oBYbKTntDH6YFpDMuXpSPoI+JO
JtTqtfssDexqpoGpbwc01k7Sg8fOGk5TbrE0qfa5M2Br5C4Ay//8XbtIz34IXtjLDSALCyhl7Xtz
fOfqC4jRKOx6EcNheFuGZelJUlzrCqI/y4hk6bOz951qALeSPjqBwhgp7SVZ39YPXfSaleNz5Q0n
rzG30hOup+AbcFTe24YNAhkLWbA3R2S5z+sbvvZlqZNisPRCte8PDUC9Y+hEBzlmSmeXFuv5n7ug
lOWpSe56jpSv2U/Hpfip7tpty8q2/ww9uMexyZ+a5wCu3CYFIlOkAN16G5Tz8uHQPYimgc5iddIP
2EewV8+8QJ74YOv4fzoP+dw+OcwNWCPe6kQsZrXYtFAncoApQ93dWAtedR7Lp3xwu4NpInlZNrq6
U4OC2E2PQM2GDd6DMAumfHGFNOeh3gVR+eBk1YcHL78q/eD6Oq1lqVy7ydpXpEkxpO2px2VQOqMk
9TJcS07H9npnxnCe5O7LRQowjRO4Fbpd78Om38pbApmdWsl+qB1c42tuIbska5cJx989pLpvtnAp
Qm5YFyvpmTg41JB4wTiMif4W9UDeUTDZyz2WRB57vExPUMVlnTylf+WTfvFiIzuo83iTmCWiZV53
kkFGY9Ru4eyWSOXuwiK4fgGM9idc/OwsF5QnLzlG+nZhw9jR8HMevMcq890rbtlP7Bcfa7NDLj1i
HQxUTXXOnLf+fXo7art+gm+/3sUycxhJk+Uzk7mZtfMt6EJCKoEb8BVsssFs3ENXVJqwtwblxEAS
ZdSsvVqnzbyVyRaY3eo4uc55ApzDfu4ReiSCxJG9zfD9us6uriupSAsK9tx07ToIw6W+r43EOMj1
5e/y7Wg8t/rDbOTtQTWNJ3mq66OVXN51f8fGFG3GokDeHwr5n0XaOnAo8u2X8nVixxK1LJKJJQQ4
/72W2Tmk/DYf7lBgN0/A06qLsHaGqKsu9IXfZZhl1+crT2IdY9YHwwf6Vwo905y8emdBkEYRA7vu
WC14CVxG8B0agfuSWyZPRrp1oBJ7tIAI+wXGIP8O5tJgHdHXJ3nt0Mt4v96E9ajkpMn//VLM1cbz
gGvXMueQmYL8MVK8zsXXsuSulXOEpwcTWvQYZKKrdPZJxUpRmsjPXqdcksVIk1ftmmVf+w+0/vqh
lL/zwyzjem6Zu1tgAbdsBmKJwYde5q9sjhC6ltdkRnNt3gaT+R2ZFeLJYZ+ciiYM1b00v2b95Qsa
AQbB9/s6j5OeKjO6NVnrpjljy0FDH1IDKrbcEPl31uSKlJTyh7ns9a8v5xE2zt1YoALXk2+AqB9s
dqnmLUK8BZtQf7nyh5j1RXd19Sw3WyZ1klvv/VrHRhDC1gEkkLWx/PpaXM+V3PoY1wPr9T6dG+Vv
HfocjGGMmTJwIgQHtkjK8uZxxxOW8svx6x8/l1qxiZRB/TCNlEd47XnzjwCi/Vm6a6SrDsDp5RmE
XYfShvSU/52Vs69DFaCc5uSW6e4zHSSALbIu4T7xQoTkIUfXA+saUA5IsraT4uD/PWh1fr7+9UtP
vhI+1nfmOp+5dmap9fS8Y//k3/dOctdWkv1clpOuV/3Q6vMPfD5L0djYaO1XbUZQVsaVdfYg5/6v
urWJHL3OsyW7JvI81qLk5Lz/vOqH5Yy0loaffup/1X266qdfCpYBH6O4ugth9C2vOFbN7FVUwGhE
JvPfhFAK5EyoRCze/62U3Fo3Z1h/QsGjTdUaZK8tZbiVi69NPxyRrG8GIITYgr/2aHlZ1jf+00u1
vkDriyZ162lyxn/WfTrtf13++rrO+ULuL2LQfuPOxWGNae0yF5YP15pcV7Jr+UOs4n81/1R3XU8s
l73+glznU5vrLwyJd6spw2+188KtDA2yBpXc+o2WMWQtSm6dkK2NP9V9Kko7v0cwoP9bq5FESAob
Mh8vJ3vvTG+lC1+zUivlmXA2y+qsyg66V7yswztgKmjja1mZFxq5lGXkZy4UEFGyMsu9ho78wGr/
zF/YAWAq06AL/Ieydh00bJUYgowuRTlDxET3bSdPUpJ1uJWidAVHFv1rm7UbrHWfutB6mTFoUkIW
LmyvQZ3NXefo6byV9W8CwIBwUTK+Bu0QHa5vvNyUNbkOq2tZbtd/FuXA+upKMSCQ8mf4lvKnK0jd
nCVgJ7SE12gd7K8T6+txeT7rmQ3GJCzesrNFYMRYIiQfVo5rMzlXEpkYrEXJfWong+ha9+EflyOf
Thm8StnPxh2owMcaOgWmANKCaLmhgeRYPlwlRnbtiwxdfpZk2UnuTJn0eXaaVWfTZI51kie8PtHr
u/8hmPlhqrA2lZw8/KjoiehdG12DXLmD6IkRR8ik6ChiD7NXsiWDmos23csreo1TSg8YZz1uvsqL
/CeqVavBHodstk8aNgjzPDsnKAjDEoe4JkndsGO5Wcu+FSjInoXWplxkiZ3ZwnSMAXmNfFi6FhxN
3b8RzrbFJkCkol0jd1WeS51BZ9Kr4rWM4ZoIn1xfHvDcIrrTXuOZn26/3NQPj+i6dL3edVmzSPb6
mkdsUM6eOe3lLsvPron8AWtRbuynuuuqTo58JnSuLeXw+i/pYahvbbzzNhgM4gMX5P57V8Tj0UAD
cK/DmqUI/QwR0+KMPSRHLZ39M8NBpmc56nnAPPUkwaypDl4iLTtqyzXUpM5QuK8xvlhazV02npS5
NHdqnwHSG4Zi00S86pJ4mWtubQ+Apwam6DZN3IMahVa+RzII22RW9nuikqCGJ+fc6EHzAC+L/WZE
ZyGfZw52RTFehP74uiDanwOIKc9wcOodYnEjqhwUpS5D8ChL2J6oR1QgYrtKn2PPQVTQ7O6mGC0E
B9jCQWdv/+hZ/vyYVs3fcB5PvamV72NuYqOV+t/zkil5jd37xQ9UkOJZ89p7s/XDI1rP7q4fsOGg
tajjDMMmaOr6Sz2D6WVJXr7pampvUdQBXhUh26UWWAFAdBjOc25V6Dehm1ohNowyVAmOG6fF6n5c
jhBKwkVgwEogTLRjU9jl/Twl1b3kJMmKwkH3LM8P2CfmO6uIg11ZIT/kT8M3kw20Y6suCn6ZWhm3
NgbG5W4JAG9cn5VbXMQ3uaZC+jR8/D9VxAt3bVaACfLagfVwU7gXkBpssXkE21tUv6Z+ih6HJYHs
Ej36avIdRU3lLFVllmxBk0aochUInxkWuzVO8NggnP2oshv6mCqatp3GMWAFwYHY9oBWpTb3MscJ
FA/YzTQM3b2WdN7DvCR1BmzPpm/BsKbFeiDUs3SrlQ42aAO7M+aEw9w46ujC+L+mJJrvryXQHCgH
O/S59fwqsrwHVGaibRW2GyRPjb2jWeZumpocjTfA9IWhmRfbAeoMrFXb6baetBsc36Mzfh7n0gvL
2wq63W2zJGuR/nlMCmKoA9JGNvy0Ur/ks5kaW800tIskxRT8U1n0lbKdPJjuXpgSbEbY4LX3AYu6
9th/S4b8KwYcMbhwKP+8WyacZpCJIBaKCpWYfv7FlueXME/0b1OTgFhAEOc1GDNg1+hgPcwa+8nW
lFg3lZv3F72P21OaxsU9j0CD9t+qz82o0Lmy1LxTjf61RjXozo2Sh8GuGuivSv0c92wcOWg87qUo
B9gOfUvTNN/X46bHqgOrW5rHWooTXwyWS0VwZhs7CrRbxovdEI6IjuhW/t1JZ/NGLlE3pnbveOEJ
YhgWnBlyaAc+NNWfxm2Q/A7DObmRH62NuX1ounZ/vbKPLXIfZIhS4sAKpaJ5boqGNbJt3kgJ3nl/
T8j4rOeWmm5xpoMElY3YQknZMcrPjRP3VXXR38KtF2D21Potd7jub6WsQJ27lWI9EEsusXPdygEH
CYszkpcJEDb+f91U2iPCmtr2+mdmqbp8mxxAYMuNtMcRdEu1zOzioz3+vjZKk9w/2kUN0WzWm2ck
qoHgZZOHrTydZBxMpFIkK0kVzNDa17J0r7FFKvJDpRyWIx1sjt3wAFoGyB0WEwC5cFEoK0Yhvf5a
10F46u0hQPo9rL6X5UGOx0NYH1IdmaZqVhwi1IqLvTcBwHMTRMFttyRDgtCJa/jHDwf6Pm023nvg
2/EezkJ8U44ZLoVLIjmpM1lWI8FvO8gLalGDo+B/NJRTrq3Xs7sR+7//l1NSdwBUoWrHz5dpuwJB
26fxvlQJ/20//XXSWn5kKkq9uU3bhTjBPqNptdBewyG+i5YkR1XiToqT7yNRGPkDjHU1Jpq+HC5V
pM43ayPJ4Y93w5euY+OYk2OXMEpYVh42GJOiXJx3C+w9UlJy9NOpUpQfblEXPTmoh19PlV/7cEam
m/uuBJXx+cDyV01lXB37p7mwv6aYkAJXmt30pp2q9MYdI1AmGgqbXcbGosr2xD4pQu1FLcPh1tXr
v/JQU18Gu1Bf9LC+7xhR79mMhtqCyiCfu95A8MupW/3GBk/y7mZcit2b8i5FwuA9qpQvkJCDBzlo
lsGdX8T2oxwDGrxPYdE950vLsX5PBs181fyoeNOSszThI5O9qE0D5/I+rNPptg+09G5cEtT89GFj
JjVZu5k3DNJA8JaitIFdys6N7/5SkwGPUpdgJVSl9D3zajSzNaPdStHom+Fk4I26K00LCf2NbXX9
M0ZWaBVZo76PYFG+Nz1uCSoEveNCqnwH/1Xu7Mw3TyOmmI+lPb6Cm+m+WeWP2W3cL5bitpesjNBK
svXuWzODnFAdK39EOQfN3LD/HTh2+w2clr6bYxy/7cZ/1UCcoVXbDgA8ycVhu58xgIUk/E8VXMg/
Bz/V6ZYDDDabb8vBq/e4r5VIyjnFa6ZY9qVJuwl97b541aFJP+O1vpGDCti1VyAXX6DvqndSZfsN
GwruUB6lOCIhcda8KdlKsY5d83FmW05KcsVuUO9UxN10aNA3wTQDRCis0LipEYiBC137yK7Z+V1b
DvkdAnR/ciDxEPRES3Zf+YNzkSZ963t7UxssOiDeJ7PPEIRcTPTeq1W/hd0TXaToRKoNQCHqb6Ro
YyyE3aPu30pxVqYfLl/7eylNffbIoJ0/GjHoHn8MTpi6Kk9p1qp3kQ+JOPS9jTXk1SOyQntEJ/qn
0mvfkrhVb4ApDE+63vLOxEjJV4l7Kw2kHkXEQ6nU2b1USWKicRTZUBfqTsdbtcAoNrODJ2keQ0R7
zM2npikObudW+BLWe7TLyxt7coqbqIMmt6gDlzeKStJ0lYvArDrtYg/XLN2OmodQc3D5nqxXtMHS
b6pVeQg2I2MjRdg5gOn14r00R8QojR4UwdJM6yd/g5ofeJp8xEtZbYGIV+k38NPZETK+c9DZ9fhm
W8ZN7irWixlmzl2ZWEArlmbtpP6awEqe+b5pd0zoNJyHyLlLMmupvyV214Dc/adubSI5S2l/Vb2u
Hf/X+XoL9KWz44d6nJv7UakAShcuondgukw+Sb9y1X8zx8F+b5wRdaBcL26z0LCRMq5S8HDD/KWv
3CdpOhrpbR0Z3te6ydWdW8fWXVp6uLTUNVopKMK+QUT6W/GnYh8XWxfA0K1a8na5Y/yj04CHWYbb
PHhmF1wU20mOURqqL2iq1Bu5vDN/VUuv+btjxwgAkRmjwDgZJ6K1JXq7pfXk2QiN8947SFpq+SbJ
6gJNXBSqoOWP0a1dhrve1+NLjSL5nwPXNnK4XGthkAB7Rrt/p86BGu/keAjq8VauFjsulXYFkbBy
zPO1KId1T0vGA+94dG0ZaPqTZSbWUbUHmNvrJSzHvLEBll+c0FL2qVbod+U4OCcLtO8Zc5zmVjNM
52An2fQ44fey61u1eeNtVAH9uM53Zs1PKPMovxvv1R0SJqNjYR2eXuy2MP+GjYhMpMmAT+/jpc0S
B3pKMO/rqqrvY72tT6ZRDZfIba0bt/JLvAg6B3UsoKqMgHAy9RJRLL/3v8XB+JZEpvJLAWd5/aEs
1xCJK6yfUzr8CBXF+arZTYbOsTa/hDZi4MxVggfI04svESriquKnN30aW0cCAemDCwkIhHNjETlj
RLP9OfzGSPwd2qHyUw+wPAaXxNya6XcSuOavDE1kvetfgxfLaNrnvgOxjEJx8+q1rAa7vtIeQGx0
AHPwWoJt5ewIq/n+SdcN/KdGZxE0UNPsZta67EZyjlOz+YcAwl2XIOqC182z5gzea556X7UpVu7M
3vO4Bwj31mFaX6TYGWjO5U7cnfW4R5ZKY4J27kpAbkXjem8BdPRNNYTqXV+V/ltUz990K9DvpTQv
+G9Htx6kqac5N5Fm+Y9SCvvg2KZl+mwWuv/mz+wiFlbzUhqO8+YfRz9zvsV8M4/tqLZHpx2C74V+
rIfa/l6CxcJyp6pPQzAUXzG12/ZW5D6zgrzF2aG4r30FxfwgvEip7/pQ29TLgahgrxkD3YXDMh6R
Opp4iZBdMyLjlzgZWkiphU7Qva0NGqM2MAzqrENsWlyITjHtGmyQd9cyW7TFfTO7+xZX6hvgTbQJ
ugo8A96hm2vZRnj3xlWMu9yp5mfW/F+7Mpq+T9EC62hhb6D8hMBeqn+N52H6PtaRtR2X+mip/z/b
u4gsre191+c6gNG2TeAi8fbP9df6/7r+/9leflevBnjaHoaMuRVvQwuX363umPrRXsqdZlPOWeJ+
LJdL+UN7vo4IVineMdb57kliLVxKr2rUA08/+1On4gbt5eZhbSYHx9jzNnUNoyAoH5SstfBIh9GV
jVrxIIkccHixdz2SNTtinLGFcn0BUa1/1zdaU+31MIEgUcG1YzSSAiLs6m27JFK0DQVe/bWcVbue
1Rlyjv8clfq1KGdIHRJ2N3kEZm2tul5pLaeMbvPoPpSD7/3oMfdAeMz7lkBZOgzoaJ49H7qoPjrP
k917Pwx05ggIesOD5br4gibIqhSpGrHBCmEYbvG5KZWDoXvzF0QXhmPHVUXT9B3m1Vl+I8xA7PVV
a93hbO3d+53GXtZybawpHnRu3RvQEAs/AcM46E07XvQ6RJbb9IK7BFm0OzCpMSLnYQH/luWWHLga
6yDHvXfBUUE2752zmZolGjqt/5Q5ifKEBnS3008epmLJPCPdYiARg864Y26Ya0B9icf6qFRZf2S5
h/K98bsy2+8oiQxfohh396Rr+4eo6bWTGrfZ2R9T8z4MdBwvlHJ+T8P0N7jC7Dcnh1i8XxTTRAQL
294n3GKOxtgF91XRNE/FkhgqE8KwQBVxaWDoC9uoAZVhteW9lkJ9RxVZ3Q9e0d1Le2mGB9Qe98cJ
OzQ0aOhDOw1kPEawffIUoMmxx2AyfURbCOsHC5s0o1PHA65o9b0VdMmxgkFzl2RwJ4zRnG8dF/Aw
BHj7xsmG6FygVnzjmZF1JrJRXLxpHi5ZNY5nRY3Km8z4/xg7j+ZYgS7b/iIiMImbFpRTVclceU0I
mSu8h8T8+l6gr1v3dfTgTYgqKCeEyTxn77VLYnsCGZ/TNoDkNNjOOa0m8lob6iBxnwa7pOtUshXU
Zue45YiXFa4ynCd5Swui2maJ3d8FQJ1AAyMPpCGA4KeW8n7uCfIhpHl8iE0IyL3YyD6i7hSW6mNL
m9mLRvzpo+OA6wZt+kyyjNzU8TReAmKqoEwXmV9PUQzwCkwcNyF8HUE2f6Stsw0ILnuhQd2Cr4kX
O/0c3yMX/Y4tdf5QUuOD2i4OcjOkFh46+i7vuAsHg9jL5ROchGQOpF4V4Q0jUyhrgsWJiuSjRHqo
9+LdRU7ApC8fTuBPx9uGYPQFuD/DVmsurjn10I45A5gLVYe81eDFwOgbrxOgLIy+x0MhlPghUFz7
2tYwzK7B7pGQuOrMYDjIbJhehMVsSdPCB6fkTNGmooQMoI4vMRq/bVgN8rC+S0/SY2MM2lVha4NP
ubC8wviTMDldxL+mS9QG9ZmfVWKCe7i+ZH30z0pr2bKu/N9bfl8+5iuGkC/4/Zx1XV07WM3o0Xk5
EYHXZtUR3Ngp/VNPSuXVGKgkxBG78JQzo6E0OWDoWJ4CrnO3U1cSZrk81cWEN0mY5XF9GmSNtsGA
mGzIccAHZ9mM/peFXkSkOVViqk6jm9aEVPBoXfy+Zn20riM1nFe3OiqkoUBw9f/xvhkuVIX//P/5
7PXpP19tExVwZMiz+Wfd71vW7x/jar7Ks5d2iqIHrrnBpkxs86gHWChkYdyrrh3sjSFSvLng32y7
ZXJr1eVhfba+SRjufdfn7sU0lQOEovna7Vtcg13RPcvRrjfGYIfvXag84Btyv4Sm7QqHywGoby/U
Cj3mBXB3+zz5pnxxAwAk+ajjJuG203YvS3y9l5p9daGUfVLhtF/wAtSXQqujHdRSIqqFWl9+N6xb
GUn953WCsJ2ysz21f0IFQ/ry8gnrW9YX/j6V1mhv7KGhLfk/X/K/PloZU2xBevCUIUOFi7l8ye8H
rE+zQT3Q30qufGdQ7HM/hsQL1WImy0WREU4R3b4VABtvM2u5+molIgIROT/rMPMSmJQ5B5viwMVW
ySZJVGj+uDyISUgLY7gAII6RZ8lG25J2RoNjeeXPynX7+rxu1HwnBmD/69POMoptDO3F75OJqn3d
fMT4EdxSbV61cMLZJqvpya6YkTdTG9wXcyF9FGDyTu8TQJf2mN84BqyUBD7bZTLlcCgRywJnjJHi
E0R1NDMX1Mdy5R5sNb4uMrXe5Uxkb1UwupQDKEpnZqNQLy/zR35d5FHKdp5TC7CJOQvxRpLoS9Bm
1mdlBlcq5coQwA2WpbRJGSc/llVnQeajgkCfov8eJ/ccFEX5abTJuyIoQnOFRBePGMg05aNhC+gJ
JrTOfM6Hx6AZWlDlzA7WraMdVacox+W3bi0I8TwHcm4369Yki3KCL8HFrVunzsquG0W8pcsn0cgo
brKmvl+3JcKhsgQ/iQF3fFN1qnKdMBXRoT6ua9aFmoevs67Wx99V6yOyTxnrkshDkhDvttuIt6l2
bu8T+kr/fMDPq1vspDA/vd9P+fkidcgvrSitq3VDaM7xzZyQL4XB6H5M3YquT0A/RMu0k+v02knF
HoUNPdb22Qz9Zd2wLkYHEJCnLK9pFGWqd7/v0QLls5orgHX/8zH/vMS0E6xh64f/fpokecOT9lT5
P5+7bg6yhK/455WzpSgewVbCNywXf9fy8crQ4PzDmPrPG9cNP1+5/sAoV4OdK8TTzzpj/QW/Xz65
KYdfYPfqsY06///8m35f/Z/P1b7yEBTDz29Y9sL66J8fu/y4n9+0bvn50r7KbxJ4rbi/92bnqKdy
edn6gkA01G/Wh+uWdTGtu399KJweGsPw4dLkuSj9sGN0QTja2F7aNK69hkyKMMZBFrbFu1m2E2g8
ZIpSPVq0SPa22/9FaTv5GbxENf6UekqipLCImHBBfrlDf4yy7qvJA3fHGOnkQCaNaz32NWtaCLXu
p6WQbZ30G6Xhwg0/VkC4d1yqiC05VU6TPjGBPAya8yha6W4kpxyojumhCWr0wv2jFo58GO49QNfp
tVTbs51gq6wRMlGp2WaUrUqhv0flcFZoZE4lAYcTVIVq6eGVCm2FFBvvAXsw8083PcWKdtd0qXKr
JsxlKyKKbuvgJBh7EBa3rBpGifMpSy8/6zRyWTZzOeTH33eFlOj8vIGiRJSqcrtuwFb23s2YqOpO
4tCc79v6vs3EcDsw8OnsBsR5wVx7mFGBwCNL+CHho1KRm0LoDUkGdW8Da+jGzYiDVLhICM3sWmoj
WV7LYsqCu2bAmp+XJzscTIT8LErqwR62sXGnl+DD1nUFUIX9TF4aldD/XtfPDBwgler7mky80jGD
m3xZQJhwK7u+7SwITFkH6mZkzHI7L4s4M6qDM9nTZn3KFcS4TQBM4AFqf1b9rm8t8RybnXG1rnKU
Wgc1Ns5+PrTldl23Lgw90GkEgWJcX/LPBkB4xtT+fPG62tRLWrZTWRzXL17XBdGwsdzO8LupoQm9
/Mh1Y5yqxcm04Aouq0wK59e2rfhDGCV3ZbUt8fnedpoW39EG/x7jOjgOmnGBL56dR/KnbteFM4Pv
h1Rl7n7XZZMsiGMDtp+qSqLgUgwMoq37q9RMzVvK+ebPe/vY2s5lQKBR1LVeUThM0oKM2KDZrJz9
z3NCj+pdU2bCQ7rL9qgy9dMyWE5a52Z2GQ3IuaYbVPfi1nVT5caMT+HyxIiT/yxGs3ntKUdeTSJb
poFYeMjxQ2vx+7oxBVyUzVx61w+y1dIijiK+Jbquv67Kyf85ouYqDpEPdxtgx+1N2eThnaD6dacn
5X0VhONpfdm6YAimb0j6qQ7r0/W1GvB036wRg6/vWtdhkshwGaSMEcbRc9XQvc0Kw70Ftz1fGUb/
FgYN4I9lvW7nknCoZBMkDob+9WWALcky1KPL+gpGerdqrBmneOb4K6e4Oyiha93i/7RvCQWrt1rk
EE8wzvbtukHrYHaqFe2X9em6AQaKuK4zBoiEaSgAYaOOLrFheDLm+ptK8/z72oiiKPlkrb3P9DrZ
ORMiCCiV0V2FwcEncSXdGjawM8/u6mBnuAZAcJAsd/2yEF2L3dNIqReMFDodIyMnaIknWReMW2YC
sMjm1OeRkUYVEmynkP8RLPC9AJ7wfx4tT0HmPRcdqXzEZbhI6pa0lMCd5NX6iATnnNb0VbcYf/pF
lbg+WhfDqn1cFkxi0UKuKyHS9ntXj47qmMBwKaeH6EdLtUi3VYbZzYuqz5RVOmati5fhd8GYGPfC
+jxfjQxS5M9i8RL1izmmWX4CcUOYiazVUmTWsNoAPFIEAKd7tS70uhtnMouaBanxPw/1zP2MUx20
RVtAclw3Szlj+lwfJpBkIPmnCf0LePi05QDn/ewxZyJVJAUdkjgWTcJ1L/5sht9yWqowe3AmpBhg
GsORILbKZCi45vq/Uy++AiAQWVnvRxK9fFO7D0lovCp7+WKzW08xCV+7ThNv0STc7bgIZVM+pnRP
XHHy7fr3/u7t9dH6H6BLFW1FyL5SCD47qb3uN2koDh3Za1eWUVZHi0lBWifNRlH7/SCsx4y/2jRH
jPf4NFT+wxwCWsMY3IEzPyumnzT4khefWbGIqO3ln7U+ymExbGtoH9x3pXbVAqwIa4sOllH18z7N
xvM/OwbXMfvNcluoiDZZHEoeUMinwFZH5qfII2VrmOdyaMarNrKGn4Uh4vEq0Jc9l09vuabXV7h4
6yu3qGGJrw8Lx5Xadn24Bqmuj9ZFagc1AiYXyMUihy+XhJXKqPHcMOj4Pw+syrWLY5zj719sn8uf
uS7WP/j3aZ8bwGI0EjCDxZY0L7LDdXeUq410fdjNFLiK3J5Qwfz3ubEep79P10euNpBYhSeXi3cJ
+o+FsSj5fhdmL6J9L8xTusjp1+NgXcTL04HexW6O2/O6qgpMMhtCh9HImlYg16ACS5H8f2VZ/sm0
tiFH1CiwdS1GsJ+Hdq8PxxRuF7539umCfagF6QTrYn2axMCFtVj5bhhSDieyHrvN3NqSsBMlGU+2
U/oGyVtdOU6bMCcoNyJt2ledmhmMrgZ7aj1fbjY+aNXCy2U8QgJsSYYc7viJ5vhWzyVW0PSSl3W0
ATtGB3SuorOF1OUSBr1HR73dDFN+nWvcIgq3Nn0XcOpJrTuPS0ZFk5xKYlX3RygCy1R2Vu8w1OuH
eSAUyHJIl7Wfu6YrdoLuCsL0XhKx0oY7smOmhlxvReY0PlD++dxwuWgkN0LXyOXUJmUbKB1pL1Lf
gfSHNjc/GiI7FlVFvY6UobgVr/VQE0M4ZTuISvHWxLtXdv05Cht1w80Rs3FUln6LxyLqz7BcUYwk
9GoVlZ5qmFBEwR7lwVmLd0O9JD53BsJaShK0n7250gdSa5zWryBPtA61RTl+tzY7xpEuCSi8f5bu
OZzSxIvJzAqKRAVVSthorFGeliosW4OS7EQOZi2/kwCTtYo4yhtn09kHIGyUqjt0esROAC0XC4s9
LSLs3+0gUL4MT66zlCrJdmQ81n7Z3LqXa4umgYSxrWOR7g1lwturIOHvB2XPiGL2aCy+MXiOts6E
Jb9SrBTcEEIcZ2bsKbDbOBDPUGTyh4eFOx1S526EanSglame0ccSiuEQrKAW/KMrjLfY4PsQBrAT
OirxWb0AI4WRKVK+u4DImGa8LEeQnljdJYvmvyYbvaLlRlkzwVbsAGJx/1nnAI90TlFPGyT5S9NA
IzGyCcJRE+FTAD2XaUuWrYX1C1O2n1FKMAQ+7zlFd2V1CykEhPJm1LvngPuFD7h1Q8oykZ85PRqH
77JqNwbzMEsP3c0EpMu89LWyy8M2uJsAqc+181FlBOWFavg+SWXXOUwEB036ywBQWkZ0Qv62M93o
SwGtuilHUoa1cX5xa4oVFBw15a9N6iG4IiM+wmyCqJSod0AUHM+YMj+I5MOkOTsibRGIRIitFKHS
RmWGpKSfaa31u7kee3+KsmqnOE+RUhQbM8mDbZMV1GNksTMtpTzPER84dFQCY027CceElkkzHXv1
nVl/5LmTLbd9c9+mpK82qOGo328tt3rVOgl1Be6RYxBf3MknRLYGDKMk8gjmzDeMBjVvBqm6cclA
3XTTmG8SOzqYQlE3EgqXlYgn2GC1QPcIuStjfFSrfpEQqgK+hFppf9CM0GTb9By68j0I6wZWU/mV
zC+znsJTy6JP9La53+qPpCI+SiSQdFkAoA4nFwrq0svoxt7xqa2NU29TIkPXawX6N6UbyCTWazKY
1+VINz5zz0LnZbk2XAyV0T/X9GQryQ/uqvYczD2ZsMW0J3HXIjC2iA7TBxnY1Kcf0qJ/03ri4dVu
uhUJI/9+Xgi8JYU/gs7p5Amu0AXcyB4ZMKzCkGPCa8oexlfyLtlJm6Yi51cxlGM1MsiKhFZ73Z59
r/qZTYGfpICTUe2a3AzuiCvstrRyEm+s7UdrzH2j6LkQKJBls+yFxPrM11w62W3TxZu2zZ+RgOJb
7JhDj2lMDBKCTKshG3iJfkXsPG5bJXuC0X8HDc3ZtM/SAipXxylW+uHoxPpXqaRfeax/trVB/l8D
cF9lDkVFe18M/bRzcpoDsYY83clQCkVT+KJR9Rxz+H3DVN6rSX1dL0WqYlo6rH+N1iZRYeAHR6hf
W0k9CEnfdlSsxcFc3cgo2cSlRbVk0d7W4XgsNW4KOSogCx4f+BaumlboJdqxyZeSEpiRKiuv87T8
zg37WNfWexsz8RrFbeRkuS/U7IAChXpQ0BHDMgRY5Z3hqiOgLIQ+7deIyre9kQDaGWTqWwrZ8rrS
TRvFLEY/MJRPB2BRFEi05bGxFWRF6Z1t7aexeSC5jf5yLvZUAfbmPCCtKx6LUd0J8rl3TmQhCUaM
EpscZkr54qplciW9MHIWNNgfaUQAxLOnae4yH6TMQ9TMn+VoPevldCctT8+temeF42WGtplawORa
IiU1y7qUkKmdsgUdWOp00ER7TIMA5bW1H2LFd2KS61+nuHpzw+zBqvrzaKFaVIenqMsOLeKadOSY
SLp2B2kN2gxyUViASNbgnTWZ6acVM3Cl8Y2G8xNYvJkd6rYcKNpOoOBAPsMBIJIiNN+mbnwjbjrf
2Jny2DqwabpYf23z9HOAkGfU4yuWsb8ocZG9GvtZxsde5A8TznAvU8s/VQ+PPAavJFNE0uyPe0E2
2L6k7I+qz6B21M57Go4w0tpj2Pd3RBURC+hQDx86+28rWmgT3GGJzSa0vRBQfGEibxQxkGKpFtCY
srPeFXcptJ2NNg/mVrjufrTc42vewtwDIHQsR7MDo5+if5/QPUREY5KrfiLrorzGCoxIz4aErnNG
VgGVHSrCnfmp5t05VYeXnh/F1O85Rl0BvDN7chvlxJXvHvlYtel7m10fXmsVwwRT33fJcBjLYNce
2qHYtewWLhLM/OkVjht6eTHj/wG6r11dx1SpDh0xaWpLXtjontMSfGdvpPRPit0Qc/YOTvA3y0hF
ThGeFWPzbPXdWXe7297JPGIa7qoufDNz5o24wkhkGLJXG5s8yNFSerRiCG8QpHnOHBt0ACDBFwwb
Gm1gRDNuCZQ4c0ruBfOMo8tsucyvSRNtGAfEKrUqTpf+2eooKM+ZM25A69xkydhuahvQnypQEhl5
+FBa2d+qG5tN3mWDX7s9IZD4CJtIPUrV/WMbDCKnCBh2EcqT0TLKrvrgre847+Ze31nwue1WXgyq
d8BQUh9ynaVkdD/rADoooigous+gBVEwhZTQDGqHjTTYyTa7kSSTmQu6lvu9brt4+B1nI5Mh9/P7
Ngf7JFNF3ekGGIa2if8Q5d4FwOu5wTGSvHO/1LHvzxp8MWZj5sEJugdFTJA03f5NdMDDJyVG0NK/
Na27CyWU0JaWheamrp9RImhoaGRo3f1CVTh5GITVIvHqkIpAr6o5Fev0kM/SOZIb+WzH8Hi4g/ey
+tI6xsbTwOlZgsxJ4rNQSoLjBtCIqBXCOv6jcfnxMRwhVyKWZ47rcxiX3+SGRhuh9bSRjMegdcgf
KT40gHTO3GB80Aj6CmKHyM3i0of1yWKwGHbFtXRpErrRBnrVBU/QE2PtJ4eGhWeGSwyEPn5OJjOA
1JHjteNyq7EmP3X6JTiQu7lFLlTSgkatn1O95uwYPKuZ1RtT5iOD8SzdCIcxmJUh1gjjb0k9uzuZ
5QK9MkcwbuPwaJbDVtPNkYEVWRixDa7B6m+VYayOsZLeGiEDcmJmC0T4e4PKVF3PAwPaSO7xXRut
lfsUhB6tKPwAWQUONUWMF2k1ZwAHjfJN0e89LtNjYBlkRkYd3cnrvIJOBrVebDL0tIfZDBu/BXTp
DomXzOal6V3Up/1fU7kiPfkck7VaUISG44ioLq22uBNvEynETi3qV7gJV30xA3EuF+ryWy3Ioh5d
Df99GT1WwmYkhLjJoUiwqdWQcWcZQ49EZF44e9RIJomP9uAlFn4da8LoYb4nPWRHOUzEsFv6ThjT
g65a5zrhDIzYw6kgJ4Iu5F/TDqSfdUCE822kWfvYGt/m8Qq5zGOG1HRD3Ee9zTX2E+ng15grkInM
zNct7EfdtJTgzWcF4N4iWvMAgrzo7UnRdhY5RhvXVO5FKXYSZu1ykSo3oE1xN01IpPcLNI5Aj5QL
m2KcIAK+ysj40C1l2gW6hH+MKxRQIdPTLCOSghGh6XL0lwruAAYmpCFGWFIY43dxBPYoNb4Nqys2
1ki53wSExHWTEqIJNVBX72JH1YHF2X5KcOlGcTlKbFN/p+Dyl1jk6iRTutQ6jfqJBKJU1/7UJihP
pDF4Ig3NV9PSXN6wjakR+7pOI99J98IENauN48HWpMM4IKk86HEtQJTuJdFqCNPdSYk52spGbNqs
ekyyAoeRdQXv0p9Lxs9D5xLUS5FiY2XRfiBEHBjnfG2V1kslvibN/azyOfFRqJFH2vZ3djG82u3w
CSD0ME+TZ+naWznGJgDkAeou9opgbEyQI0Ph0QdRK3EvU/uubx2MF0l+kU5PA6VWaVy7r4nZEVKf
Gw9B96cXKvRt0KAEgxGko9qBP0bFJTPFWWgWp27YEdNEH6NR7ZuKWYcsi8GPYvWWDJFHXRJ26fbF
LoymP1FgSkR+9h0NFTJZkgAM8/ziuH8cS0EUoi94vbwbva5LGGAzwIRIF/qJXvoTYFriWTey6ek3
RHulKi5F9ggJz6XRGRw4Jr2mioztmGjMxKTGS/W42Cq6ZXjOVRvC4aToh1aBuG+3R2NS2NuhVl+U
LKPV0uv7YASjNwZk3GWQzWq790LZfUYE3U+mcWR80RYZA4zBJmOrJXq6Hm7U9MhI2gQknBE+Fbue
VkqLryHiIHMVL0B0W9SG5jlO8jXZ0UtEn3Ka+txTJLi/xNWnoz09lyLOtoG+zwSN6AJrKbbScGsR
7VKK/iUtwqVCzcw/SPivuVbjcUOgV9JoVFqJoVP2Cb7QyUofx5G7t0lQ964aGHJIq6NN2NIajsh9
dm0XLPJXFRB7kUbVdRdGO4NskJ07jacq1T8yBQ9ulABzXxBCdfeJAumRZni5U9CkbGrO+K2r2MwN
XU6lYWivi2nnZhC+J8rt6LdqP0hDgGslTr8ar0FGVytpsfNlAbWQOP4qg+ys2gqc8qQiMCgwaT3F
7SGCmbFBpGRvmlL/GgxIUtmjZtkFQVram60pB3seqZ+4qHeM6qssIZiC4P4CIfPOiHrY1Xp0PUMS
Btibph4hr4AF5psmIpn1duRuyqmIh7B4RwKDplt+E1t5HbikJsdcozSyy3NpP7naeJoa+CKg44iH
N5ob2Yj3gn8WlJO7OHX1vbKkKEfVdM5MFZB7XPQ7VAQflsrYv6qGJ85RZB+o5ZfLobVtwmnP++iA
9yE82+hIUtBjqumKT7DV/glvaLAZ6gC10Jc7PteO8Uxt+8HOe0abKE7NGYUZadSYI05Z6jJN5RIV
GAx4OTdRz1LrrRvkNK+qpb/VGtqpHI0EBds/JTtvUwzGnZKllAyF8SLpW2rhIH0CfRZEihueI1M8
hLN10DIG6CIka4+rEyMA4HnMYR0dJGvdGyiIAQRTsLp1o/Cu+suFN6DzM2CWHCN5lwlmalaDYyYZ
SDoR6kvUkLsw6SWJTsMDXNFsh2brNrHlmbYC3j0luxZZ2PlMAs/DAmSdjHvtPSycd7tvn1qVAzM1
n4izuNetwhch8YMk+wL2Jh92umobzhaMW0i/D62hvvSd+aHYkroyyrbWIJIuUSnGJNz/7Tk2sELI
Y91fpzVoby4AyN4WJrP2GiyTV0cJzzPwQSjZ51S3Zgp37WdVj2TGKU8ZScMbOzIGbygZeKsmSoaA
o4VRTF+ULu5voW5MkV2VQfdRCLwRUT/DmUTu1PT3diZORm61nq70jKkKdPUq3OkxURRfLLG7vatt
cXeTLp+Un1EeHWBRXDVxtFNT8ytyGupUDV1AAlJJSIz3+lRdpxY5oU2dHStJEmqvVlvk3u+p1iIP
1QndNuNtktJ4Tjr0bkEBD9jc8hNOfXRjxwUq4OFcKBrIJksjkDclJcj4E3R4I4Lgey6UB510oNEq
owclfQODWJiz7imhivpq0K8ncGK+0Wmfdt8ddTe+Lwc66/j7vrpg2dlR9jZp8jktsEoToADQquRv
jofrKR0uZYIcLwjfGUK8k5cabexS7sxqeuurxXmnciNXchcF4FyCE9dR1zE2XyqV454uXuQbE6VZ
NdbJdNepJkRvrknIRNoW5zwjIak0/+TOIOigK69zOJzVGjK0W1x0LuHCdvZdWTpePsCtK7ptPMQv
cdYI77s2q0/TyD6CqkJbqZd3OQDGzs65uFgNAUpmB/HuNBfDNiASHlUT9mutOuEkutcVieocMy/2
icM0QBqMiPxMEpWiXl9IjkbE5LMwfJWeKlitEJNHMXiq181jQgBinO7m0D7hj3y3RP2WzfONBN1F
W826cIY8WykANqX33aJEc+mEe71JPHvowy0gURp+8zX2pCtAtFByTWNrQizg/qMRM5l5js7ZJWdV
HohpAIyPznt0etjp/FGV4f4ZbYo3NvWUjcGIjqO4uBjZUy9Sn1zU2ybqXiJJC3w5BOeJ1CiEJeou
tDhQMEZcz1mwpyL+EtjdNZXbmwD2PbMEnGZZrW0JFjplIr/vIv01Hy3BRC9iWItjynEBN4mOG2MR
369SgRCK55bicXVgNnZPVvZL1SWfzH4f8Hl2R0j4RCXPgY+h5cWszk0VvDI8QI8RMUQJKNSfFRo5
jUZ+Sj+Z6dbJ9QMKI8p6yWQwZKjDcz4p59KulGvmms9jTm137u0dMdiFX5rWwJx+dHf5DF1mFll6
KJpLUSo0CPiArZMqn8x7NxMmBxEHzmGcFZyRORRKcq/C0QmvZDwwaQSGQG9f8arEJI14MvdTm2tX
SkYHq8ZiQCfCZqLmRCq+C20/TW59xAAXb5qJWKVRM/I/ytTCgrfTdr8+/VkHXT7hvGyzwLfxZsDW
r3TuVR0Z4nZe7rNoCXQaXxwRw9gmk8Kyx8mr3elY2rjMcS+9WdSRNYHe1DZ65cDfs5s1Bqq9CKj0
waZnavM0Z027l4zQm4F7mGwoQMbdPbHB732XLZYt7j6zMhyFJt29HXzbpGl6U6a9oyHjXtMidUtU
ERJfnL0qPYzU0mBobw3a36BwOGkYYedB8GEkovcoETk+JADhGrCZ1YK/yeKy5NRX8bAM2SLlFNlo
9gL7M3L1T9ki1564CAd9cASuDPecilXn6s9uCsvb3FWTcqmXr4uXDoxhIZ8aANq7zhNIPEiGBWER
c+HJKTnPqvUnr26qRMhNkg33RUj3OXOcY1MJSpr2TapjELedr2Y0YfOH9e1kZnfJ0jpwlZyy4dic
hBoOXtsYnBEu4e7Yxa6IvCj8OqxHevidz+B64LQ2joUUZOSYzN4ORhgJ+BEoO1QLyIBmV2BOU8MG
uhg228SsbppEvoz5kp84JnIfGPn3EM/tpQOeEVLeVk1mykbocoOdDPoDhrF1I/UlnuyLG37rrUFP
tiHizGHCWcVOweUxuc+Hp8CIAQY5zNGi0Ag3mKg3YweeYSxHz3ET5s62OWzoqe6TWNWeU5erNThY
ZreUWMacyCctPome6oslxTVz7AdLzZ/b3Mm2SiNihBbhC9gQ3OmOvsempHoIPbgMLoJDmyQhKocU
qXpvKXtupT7jced/rC/d1lkhjNJM0z35pLxLPxn0wnaqY73PmPPzgVJlIGmuQEUBNUvHneht5nAK
MUpOkTlealka+kD5oGUw/lQDiossK2RVFKzM6itNanAuxXDIJurMWma6R10cu7zrN1NIY6qdKT7Z
dvreU+TjblMqmwLRQ5uV0TFM5DKA1l9NfCwbqpUhBJOxuVXznMaKbn6US+speKupsHhaqjB27c4t
NUtksc1ViOevZzByF1gclUVJsbNXMZvIa4lxzkOjUm3dwgR+PtH2sJYQmr6m4hfP/UC/jAMG2EG6
byLAEwzvNmOT9nc1Ueh+S2LRwtk/UZe/hGbtZT11mxFIhjZQ1mQsVR0TWQPx4I4Q1SLw6j5WL92g
7nLGlJvJxhsdzwSRC/XGrYSxF2pf74A+Huc6sTdWWmwjnQyWOeTmEIaiPQ3U21MHQXuSjk9WgcBU
7R7pmvH/L2akP1Rkg7hNrrKSsjrzVtCziUWaityBVwAMURfxubPpn9YNRfvKGBVsryAeMzffzp3B
zXhoX6DubAtzGX+WeN5meTRTrqRZXD4V1mwcbL1EvSzK6Uq0S0+oQU5DqgYaPjttGNdmxITj1diK
iMNCGQQW65ZCICca0yzLfMqzJvdsrQg8KCoFWk7srFXikcJWwHRaTsmbbOQr0olT2Mga0xNCLDEJ
9dkUyXNnsW8DrbMOSZwiYOK09/PxqbH4i2uTr8RERCUmtLis0ZKxHPlsuiaC4jQ/Q+8cT2F5p1JC
4YgqNgH/lW2UthC824bpHt+tVdOO/BBJ15lRlk2vZ2s5VekloTwIJu6kBuckp/ai2NMsNsC+7Fx5
KSPyWDDBvquW6P7kerCVyfRsDNgppS0f2wATJzKgZl+QLcMlursZ45kXKd+C4B/KOuFHZVi9bzv9
VUgPlcKhq8M6CSfK5lb1BZKZXTQlt1LtFTKlHRwv0iFNo8CIUFdoanUqdDoZIj2hmQVHshlAUONE
wtdfXcTUcbkZC/0Ie6ScGVaYHHOi0r7G0HxX9W85zl/QZMisgP1t1rdza6nAbgLq0ME7PC3eLXRr
p2Y4JmgZAqRpMZVQ91AGeT3QY7YI5kkiuW0j5dVthLPttYYMtTgtL3T+7G02OwTeCXo6tL08VWOk
wzwH1y4jVua1e1g9wgN5kfrcto+JEUxXVqDS22DqIwokOXZY/hdf57EkN5K12Vdp6/XABlqMzT+L
0JEhU5PcwEhmElo4NPD0c+DBqiTZZb2BwRVCIRzu935i2CjIu4MofmyUVN1U7hUFCxaG6vjSDdpu
qlWiwkP13HRkROy+WepBXi+H3tNYKKYT7z44hXXzObVJkRk/9C66uuz22QTzVOy6AagR24F2IAEd
egpr9l0FM/wSYDOiFHhU49e06mvlrSq6z0aAVVfqn5IWbKXZvvUuAf0yJgQPuvKpISiAhZuHlG9u
E/wwnjuf7WGMPsMaQs5XZaashc54GBzcCLI4vlfMEkF8a+SWm8piUQBFWWkdez5nlrmvy/xdNfpv
TaeyYrH7ncbcs511tPsi/QZ2A0NKBE3J97Iz1p3qgU8Uc1eFMeEXK92GqNoCNlwlSrzLVHyaK9+4
itqL74qae9sQq4AveTGWHvBAkuCa8Kx12PT9uXTXBujZlTuYmGi0X8exuPCEjVkFGwuzhC5XFTk4
kHIzxjMTt2HfgQ8b4PipfIshVbFViB911fOXoSD0GhZWxBmBkzQo2ktuQ7lVvhNr778owY7sq4pa
k3nuatJs05B/d5xZdsVka1TVAOs6fhVNnbaBN9WXaD5YRN8ykLR3sspOBQ5FRB7KxObT1rOzjD/s
MuCPYHJ15lL80l3FQ5i/6sZVKZiH/VJ7itso5j5QX2sEJFaarjvLwNi5tm2tzMl7DaLQhNVGTLuo
s35d+Wxksh7eQ7yohkLsxVA/dU45bfXYiNZdlZ4HIGPkjsnOGVUqtvx58Cp22wRp4IFcLZk4lnDM
sdDvEaIgOrw2qro9d6X7kOZ8ofmULrJSq86N15QwSDcuD323RHWlIb2BkNil8keC/IQZm3D41rca
wuAOafm41V4MG2RhWX8pBVotMLhYCmVrr3IuGRmxVTmZ9ZJF69qHKtiRYkUGZ/bO6N/jalz5dtfg
SHiXVO2wQcsb5KJ/9qbgFNjsVdiWbRK9DJe9khCP0fo7DUsBFjnDO1MuelCOe9WM6l60CWEYO3hJ
R/KfJs+lAFHoShl/DFgCx76hnSPL6FZNngUbJcXsQGjuD8cCo5k1L0PT+QsTZeOlM6pLpx6Zn43p
zRzcXWXgfh3/cGxu0ClLv4sB8qzqNKz9FLyJ8jE49Eb5XCWAKRpuLr1+gsNx8CoQPoEfrv2oQqej
1ReOZ36fmSYsxNEfqT3dWPq6c9RBXqfkX9ZdYO89ID93EBOftdk9PCgVsu0FX4BjvtUp5Ep4QwXB
183gu8jWxCkWyOSpdQfrIdQ+7uxivHQG2QPL9D+HVxAozCpLv5/WrQ50v6tOY5ukW2AZ+7HzLziA
QHkhFpFoA1Adh2sG4/ia5dZ7NQ0n02wvrFJRIg4PiU8P7k4FQFC9ScyWu3tenZFHudhxaLKcrTMi
J8ZOWM1eG7A3z4ZHZZy0UwsWSAcHvCmiXVaxxG08411PjHaR2/WrUjQTca6EhwHfmw4TUwB6qtzw
0JBLI+b2VTeb5qjh/xqH7rhRmsZb1VOx9MyQuyW6T5FcWAbM9UW1RTFpD2aSR3mi6hD3yy+pjUuY
PxiYSCvvgdV+TczkW1OFE3e/vu0Fv4sZ4UeIjfrGnuovgUEQMo5nnnxMBs3Aukkv3GBpojpGhIGM
rcXX3FXdBuATM+xd3MTP/P4PzreqrLxVQLyAMC1B/9pTF0rPtsoK3od6eKh1571Mm1d3rB/JQvhL
PVaQvnfww/IQiRI+2wFTm9E75FEVjIBtE0g2Lgbuos0mwZZfJevs+MYB7bNvmt+7S5GDE5uzWXkD
756dWrrCTWffDTaqDnejMW4d/kF5UGwzJm7fVj4ZbfQDvbKcyLMYtoUKrM1/9srincf6K/ZRRKPz
4iLMjebz5GRORzDZ22Vmh6Bx/k1PXLDpw7p1IyB1qllitQDPtJwdZZQRgJ2vvTn6OwlNdx1O3mkA
krbKNTQPgF5HQgXT64V3gzVpizgKT2WhYERpZEcbdlqSi2zbjJa6BjZnsbrol21ub7V+CBAQKwWu
KuJB58KIpvH3T8y7ik1pAIMTw8ZwtuIUDTP8dizj97AQs6xUszdyhc+N0aZpE8VhecsmbLY2G/sX
bQq9A5GN5VBjJ+5akbYenPwpLKur0eLtgPI0byNa9RlYV5doOSRv62QnbIUE6fJlNKr4URnJEZm8
e+Df6PgNJRmrgSTGgGcTyKmtaJRy3ZeXZlK1Q551mz5XgpVIWJSV9a7INdatxISjPOLXG/K1G06n
KGMC8kORr9WyuQtcvNgDFScFEEeap9RrL1WgJ3ef0qFaV13NEqAJrorGor/Pi7eAhJ6I8Zf0AiVa
KaP+1W7ExVSbXeal47rRWO+mTWITDzIgC6VIrfj9tQmMb6V5CAxmTaz/HNJhPzwwDoVpwW3vvHds
T74S/DKF+0IGZTvg7uagG9ErxTIMWEYMgX6BsHIJe/US9S1oD21fBmm20QgP2Jl9HXRvhvKwHC0F
3ogjWNey0l/rIXoCYclyFKUpq+kgauT2OZ+MR9+IH0zmlI3rtNukmrZeqd35PMkhhy7bggQZbpPr
OCYaiQlnHFULXQzGChglJTdgsVOCi6kzouZwt6Mi3I6dtnGahlUJwUYPG4JFqaRHc6je/Lh7S2py
FfG00MRDKtqWPw10P7/4pIf2WzRY721XIMGvrww1Lbfo2ZMvG7ELEeza7fAbIVkS9mVeETxTLkYx
PYWW8xI7w07Vjb0IWaoqjX5EVwe6hwlGp+WBaNVuuzj+0ExlLdSSBwaaD51nbizBE1btv1U5SoDJ
N9MwsVdL9gR1722HSFzaFK+T762qcTK3YaM9e1irCuF9DtsZER+FR6UHSAHQDmOHbDhaGVamhU6A
O3OfVSTbWr+4IGnUgbzqHkVHLKYJIL8Wjn2COIZPnV8+ZBAZFt40HvPWW0WThTESXciYHA0EUEiz
uhvLrR4MK/ta1ViQKaqDfD6ANLV78kzCy4YHrcByH/tGY8FmrZhyyUCjhwAM13xO8NyEboKAmGVU
X3O1XSmgVAVGoEOkX2zNwQZUuzMdwC6TruzmRx55gdcpT6yFGeZw0aH6+MK6F0Z9tqrBXZJrZNuN
F91CEcY1be16nYPp6V2Qj0Nz0FuywQHplEr5jnwDDo7EVhd9hSgkuFTd4aftyZenqca+1NkTgmdu
jLSS59q0bbX2JVMJgSF3NDPQtwpE7tqzWZSwUOxhq8xpQBSjInQm1GAkOMDq16+/CFfbtJV5bB0H
oZMSw8eEOXvZ+05BQLNtTn1pNietiNoTAYiJtF6v7ICP9ItaKYd9VpvlQ2wqyQPb6vlcVhQ1/EcE
iHhs2j7yjn4YaMvKUuvtz2Y6KkO3xq1QXGQVcADyEJb5+TYg7oOYOdwd1tZUlw/EYMQDULHHUkWd
Q1YZuLWehQf31uzIrKd4kW54l+Hq410QQIeN3+vKXo4AZD3cDwIn+vmK8gCnZBdCpiRdzTuSdbVd
N0uQdRa6LH/VpZG71FDpucgeqHKNoFxiAtlW0rMT6gFCsp+7d828v5N15tD1l9uB9QC6OD1JLPrK
Kk3YKFWYR3Kj+vmjOsUh7RyAKpKdZH1ajDhIhdaV/cem1IV/jbHnfBI+YKmi7Js7WbS9Ipmt3KZ1
NMTtk1cF6UEXxA/zoG95WjTuPVYGyxTKTbPMneHUq0y4cuhYefUyAKC3l8U49eItZAZzdbtw4PdH
bAcJlM0vW6VoySXa/nYh1ytfybKYJ/kqfYTz4uS7AQEIuvatyHZsn5WlLEYwTU+9pz9nQuE9qOrF
EFr9KN+uxkhCF5U4ygtZOSA+kXv+RrY2sbUcwfDCokmLe3mwUlFtkoq/EppXYbhs7QItiz5jtpJl
XizaVVgoM2PP7Vk0hSCsSGB9XCOpx4G1f74lIKFvmsaILoTTw03RD+mVdPuMEijLewTnnFURRN1D
giLmqkYx4XGshL30Ydo8sc6qlkFvpy8NkTb+Y1b/Gk6o0zmp5XzKBytfpEpbfDGr8h1fWKiRVf7q
dnH2fShzKIKx8ZZPgNZTt/jRDKweMvInZDOKZaeWTBKTevUHVi+L6khkCvhthqyMacdADXAWZmnT
0XsqtiF5j3eSDgejmcRbWjn3Dmj+b1Eff3bzsPqqsv5npVZ7n3XytIskTsdNVAY4m3iauMcHHiOP
1GG6mf2SZV2QlNAnJ4WFTifEvWzQAs1hQvDLtdWLAlxzRBAoDlJlFcBkDlFwDYa1DYxsJbs388DC
0d11N7jspGUf7JkL4NHkyW7XmCoHr2lDQzh4fm35Yh45v+0gLKChckxe++02r8lX3cqDooLf70Ly
+IUApwbLfDd1s7sjqc0Lxj7ZrhVWjINnGZ74KynrRhniR8QIomWlWc2XLFXOulX2Abnf+8n1wx8i
s74C3PZee1t3cStuoMP2Tkq0xBMHJS+Mg6P37oZNacd/PNPJdxvdp97vPlkFkiyhtYYVwI8xJdN9
7pT258HWi2UQ9NODp0XFxrMzZHOyursDte9uMVj2L7iQ1itDJOoLSMEYpaPwKtTkIZ90/WyUGYIJ
ht2TciDH1yahOHOTkAAKiuScsCXaGmgmnJLETLetQO0kzUlcZUk/nhLLaLZGDlogN0nqt6aWnbR2
1Lco1AQnzdPtLX8K55gkM8B/HI6FVd7lgEm2JXT9nWHF4T2rDJZqmmN/D9I79CHst4b99aJugvFB
do2sSSHa8lfXoav/6GpAX35QsePedo3F7Nomj6Ci4iM2ZdtOlH24lkVimD+LHlj5VT1oJPL8/j7T
azyQY39a69HU38sDRrDO0kARYiOL2txP6yDXBkZp8Unm4nywY0LUiPME+5LZjLBKTJzY1f3qjrz2
24TnHuJSBO+B71+b0kO5BuoRGzx3V+B1smjTwomXBrq/KzA4w9qYev++L1z/nsU6kHskMveKA2+Y
JKex6kfklWRrH/rZGRmxnSwR1VfuoZp5uxhvO5DJjL9dxLR8rJX5q3zUAc2syMra+r79ux+pjJWO
/NxFVpWemyO7Vu2KCoPzIU2blar3ACWIhTQbJTaBkoiKsE+o1xcU6mseSiMcS2VKiE9RdJj2Se7P
lcQb8dMeuy5ce4Rlb53k6NslP0beyjaZcdSg3TtdlBHKvgh62Ptg3vKJsDLOHRGXS5AJgCQI8H0h
TleTVrGKq14iC2FNMGCKlhSf4eTvSP9591EA1cUTRLBlfeZ4jwhqqI/evMAUAiKKErb0z4tDUaK7
ZI3YNvtjLtayvg3Zg/Rt+UrexEH+Z8CjNCZZmFl4t2phrxzkQW+sn2fNiAVoPnRogv9VJXvUDvfE
4mPEH8M6D8pYmik//qj/c6ylu9o+E8m6d4lcYiA1HkJ9/HlQ1fo+avm8kwlKOwsd65MWA/lXy6T8
QqrszTJL+6vi5C+NpjV70zbMravF/DKZgc4GYuovZqGRtIJXkesus12goX5UpdEr1pE4BDOdgYVQ
1rUxHly0rPwxNlZgsZmd8uE8CpG9jyUamW2tfwqsWgW3Wbjsk3vlrn/d6VqHSqdKwnyh9kaw87Oc
DW0DocrFRL70tM+YfSsPKE8Xh1xHtS9yJmAAQ7sRWZm+diqpq1FJtY0CceqL7S+5QLZuX7sqKO80
/J03KrSsfdEG2Ys7jntCgPlXrTcKuEa+f8jCLn7wzeCHfLlJd/kVxVBcnCLrzn5AbH+YB8zvA9wi
maQYRF5uB+YWdcZvwmxBsRr50J5ixD5vB8tFWEBhbyyAJZ6g7njd7RS3b/qBjYZ4Zh7gU5rDQg7T
9IjTrCxfsywtdh+XSg1wuKbSNetWgMUfhmmPSIp3lqU8gfHldEjHy2JcARsBD7rv3frskIFr9jUh
B+BYarQshFK9jh2JzDg3xWdnIlEcDWn9tUizV3AV/Xesjk8ti8H3urPhQOUBTvDFtChccPkLhZ3z
HP/1Aggl2QAkxQ3Mmd+eQcxuIAbPkm6FI9B107VyEWHRvJXFj4YkVTL8hAE2dsSXL9GL0mHH7aSG
6BYWSs/H22ldgqztB7veh0Z7J0u3Kq3oxUrMXB6zD4hONc59NKjKPndhUckidBrnvvezauMEoJCj
uYtsqBRfXaYpUcjbsLmBh953NtLKXQadPF7qWrqs9MC63Abwy5w1LBqsynLu5XWTv19LFmWDfC0V
ahUunC0Zg7LpN8sGBPRDkGT5gz8v+iO1AiXzd51bt80qIfi0kXXy4Bb6tVJd9yj0uDrCJHllR2o9
qZCaUPeyr2XtoNQag+Z2uCGPstFCJn4FCqPcqSUovaYzym3ugDZNGyN4jvzCWZcd0gR6PMBiglyJ
G00H0WzI7KcpBePiFYHyviG75b/nHYtEo2qsp4xrrYGnJsfBMsJVGafQd8jTPxJLXA9c62pYhvU4
VT5hS0dnfwfFjZ0xaumG2cQL2eoY5BnHxvGPJMfR7Yyi9FzWdnV2wIuRwK6ib8LJ7qo8tl4qo3Rg
NASIcUxZ9FoqbN/nDs7vI8lk1oS03fAbaI3bSJuZa1mOtX4ls0O82xHpU5/CD0IXM7qPfR+VJq0p
SFCkzrYfbf0Q87wAjJK15JPj4sg812zHTHXOJt/P2kkS475I8ZOLVMV5GmaxIGRuF0KY7rZu/Wlc
ZLOpQeuM2olEY0rYEI2ruUrVM8Dl8lQemsosMItQftaVwOtPzThiOdybPp5+UMvJMK/BA7YPttGG
j6WNYkSErNpaFuWBDqZjtw+stWcODpI/soM2almxpFEzCcQRe+j3vtea2Lx2wcHO0+rUh322TrK0
edGj+Lv8mTXjR2T14VvMvUoYe8Q1Yh7jIhJ0MOcxqcNuvorN+mUy5sB977+b+W1M7qXaQnezn2OE
DSIkSfMDZCbvoDUjscH5IIu9TjpAxHmwSXhGVNhL0yL7yOaPjrWVQuVkuWqslHa24bH159HE9yTX
WjbAjf5c2u0vpYpSx/7mQfac2z5K87geg9tFzfeG7DK25vnvB/b3zp91TRrhyQtq9WmCCLtuB4zQ
62gwjkWuJ+vIipVXSO4X3OydNyvqrmbdG6/wDnLS2vV/dPWz9iKXqGY4XEsv+tn1j6uak4rteSES
woBf9So3nlW/Kp+C7pdC1H3V5m9DtmjeLy1/jim9st/WlW/DbYCmXzljCp0TyUOMJ+V5VofURBqU
ftlDHpK5KOtKL0Yi0r10iA4Xe0VjuUBCc3CPSLZXd5NBpNkblTu/ig5dy+MuJcN7RzJduZP1slij
/zjvL2n5p2YtG1zm5vkyH80lGhc/x/w5XLgWqS+n/fnSt+Fy5KgFX1qvCg8jT5FrwD9qlw7E2bRM
5Fc/1/KrPGMl+tKQG737qB/8QNu5Bnl4OfT3voBHf/Zt0NhdIFmA6XTTziKaaHRCCsmQTw0jgllu
7wYnR2ThSZ7JQz2SuZB9ZMNtoGyxVQvdlQ7blwjEYPCkoNR+8OaDPPs46Aooro9iHfB4BHIULj7q
5Nkf/UTR+Yc/6hJ7SjZxhl7ZR8M/9fvjerJLXdtMl+6cIfv9DX10lv1kkYWds8zHATKsVudXb9Sz
K8J9nRddZUWghvlVpKMDe9w3VrL9l4Zd0yHl91FbGoazIgdrrORAeUBNOb/Wu2ruKSvqHuSYzdpo
C4Mjw1bmdSIRecIIQSxkEZJTsa0NNJhkUTchkyqwOI+yGNnRisWB/lR6un5NMvNJVvcRKq6NiWFc
PObja62RBGY34uxlq2KpF2wzp3tcsc3HOp9ul/ZSsz30cVuitMQgciHjGsUhdrTz29JSdAULSzHO
PSZKr7qPHcl/vltzfresHMMNOabh9ePdyksmvNusRpNZwN/fSvHzjEfZpikCENNSLn1IeZrIU9ks
6hB+mgewRhZ/6SPLqZp/TrU038nSmIkD0zjEn1RbezFrcciCUXQl0DGsaqLc64IFGoRYpY6uYZgt
fTQMzrcuc7/Jt8hOVKhrybrbFRwjBFot3NnYI7rKocDRgkPt9PcJBhhHhOMPrTK4r6rO+xi9AVKS
511FlzzXc3XuQcOpErLtTZu4r0NjIFrcetFRtjZ2jCnGmLwEGuDqxsRUZ+gV97WCU7bJq3jYyFG6
3hO5bOP47CkpXlHxUb6kq3TqEeFXEoTzS/lxTJ63ypWtLI7J+HnCaRaJq7p8qgN/LV/Sa0idaRNe
122X6i8mpLIkck9NapAQUdVhW4YpCRlZiUO2c4o12wc2aj7Kkqx3oINMq0EB4iCHGLhdnaZpGnFT
Rlrf4tlvEOwvI69cYqtElDEFN+oHbfeIGg72Mf349daqtf5zHxvpKQhpxO6k3hod/EtZrOYLzcnd
uc1zwu6xrzJridSIt/UMa9u0Y3UZcmj4rExA4FcKf1UVrczWsIO38L4Nu+INt6YM+GAwewuYkHCn
xoX/38fPll1/8wwlf0t8HVSMLT4ZuiXWDWKFRwKX9qmcNIHbked8iRWxkl2FS/pP71X3YUpxgRvV
qN1ZVtU/TKXXLeTr2XAX084WfEAQjIoYWCUqiXWo4Vqui8h2X8ETnGTXJtY/d64KNVG3Nd4UASH5
GQq/F0uHjd5fnyFhk3f7DEXGYk9+hgoy0XOUi2+geruNLxJzk6rJtAMzkK109D6eP4qaFxjPZlP/
bJ1+L6qJLnbkkrINJGjSJ4YSv6g4oq/UUa3OYOT7vdCSeod6MnKiSpSuHOT0Po1j9woy2vzh1oc6
Vab3RjBHIDwewzNn9OT51bkm9Fm06DD0Rv61z0S4LdkI6Sf2GVkDNzMsMA42m+WtLEQ/Qo7A2Nlv
MvucasbaH5ToSNbIXaaEYteyXrg6UCB4zvnRsIp10fRYQQQtIwwvQvzcG9zbBfq94Zj4ZGmzYZ7j
qEfTBAo6l0QcTGeUkcZbY1eF2rqqOgQJ5gbZRbZ6nV4cyCWgjh+Tn0IIbJNWgXUyCYOe7Pkgi2Ha
2ywYEXSaG2W97KFlpI/I+TgIUecxzPe5uS8wMQqtbBNia7OUIusQXZ9LBPwfowC8ZK0Bs5Bi585U
P9uemzySTQ9v9WXqLFtNr78gtgHZvHtDcZxJDfTLfVCa/i5AOWjrhmn+mPTkOxpF7d6MXl2i99x+
VRFtWqHiqJ1RSsXTrE2jzSCU+qVSteegSnoUdbC+GnPv1YoxSYk1Jzm2pejx9jBG1PjH4MomBy52
HtzDKifzEqkzlFIHsmgV92Mc2bOYWHsCfXmw9Ma+N+ZDZSbVXp9mRKbs39Z1tFEb9oyyWQ7rQgD4
Y9RmW1mUDWpUvSNLb92NyAERFQRA5dRFdoGzad+nwq8vbqcsP66BoIxyl8fj91v/2nDEtpng8ckB
8rptGw2rJA19WBZcRNZpTT5gWR1l+9s7KXx7k0clAAgVwxsvsF5d9pGH3iPvL4v1OIZrxGnUnSw6
SfHckOm6wp/yHyGlb+qmtV7LMYCz5j1oQ2yeyGAgrR+oP0Beqdu4KtlHyTp5iKK8PkKzgqlMX3Uq
jI0/VeW+6fLPwH9hm3u+vtJUN37ox9y6mvq3lugGXBmsJ/Yol8FynRuLqkgeVDNSVyoJorWsuzX4
5Wdj1LWDLKGeaF29/JvsLmsiS1P3rGt/vU6cFipAiEZZV07XwR1t6s8BtKnbNdiXgNAW02f4Lu6y
Yhm4jcn2y7kmQt718aPk+7eSHqr684CwxUdb91vp73FyAvu7pxxH6ql/1HvS0/Pk9nfP2+vNbbPG
zj+M84YAwGPQ74N+TE6QGZOTlfgPbTZ2OxRYktNHvTy71YmBnFkPmIHuH9V5xSy+kOV66r6nAVj8
sitOfmYVJ3kmD7UYkVHR03bhamo03PrEPa6Rt1PTiXaFGuDYPg9GBK48OU7wV8euVsa1Fs9SfXOz
PMgX4CHfLf79r//9//7v9+H/BO/FtUjHoMj/BTnxWiCfVf/Pv23j3/8qb9X7t//5twOY0bM909UN
VYUzamk27d+/PkR5QG/tf+VqE/rxUHrf1Vi37C+DP0BPmHdq3aoSjfpsAeN+HuGbcS73dkTlvOGi
2wnEcJAWn5VuctxFNi+ZYZQ9ecQb78J5qazMi91c7zoeHKBpZZ08uJmA8dKgH9LEriAr10CC3ipR
77EEwQ0g3QRxYp6ryTJuh2zSziaTKt5Gf9UjlWSegeSXW0UL2sVHX9lAEg5DzCJCK7mMiM1a+U7k
bn+y8mw4ybOxL5JxMbcimZKzQANwGuaNevJ1bd9EbXFfRmBofXP8peTl6t4KvXHz338Dz/3zN3Bs
TeWHcExXg4Jkmr//Bq2bu6ySgvydnX6PfslQnG09Q2lGOD/PLOQVIJvld7K+mXt8dOsL5DrrHJnE
v+vDuoXFisblXWhO1ZHAB1zNhO9DFj8OWelVx8weWzBrvgnUNXT0nz1Ly37vBAsAEZTeHk0lY925
zfS1aRZjTeR4wplko2Z6u28z032yfO0q29mel8SW9RKmoW+fK+R3l3XnTl/9OnkaCMk+cdP+ccGU
VPmD6hkA4ZZDiq7mZA3XznHCY9uXJ1lCxG68/qzvrlgLD2w86XWrMlAnBIphrHzzoxvDGzO/DdcV
s1pNPER3RQwiIUTeAln1aHhQffE0DpqGzVhHvMRt5s8TKJ8cZz22lvpZRZF+B6DFvhXtETlueJaP
hotDTVRYGT6djP6nq87DKwO+/n+/XSzvP24X07Bt0/Usw3V0w51vp1/+spE1gvcMIuetwsH3JO+I
vlXTM8JAI450i497R1aL9a364+74WR1XHhqTovZPCtnxVWaq1hrEbR9C96Q8+LYF7ljFT+WjXLbV
d5FWLf5D4YuA13GJgFC8qPpLmjTtswG77iEB9C9r3baJT5oPF1UWU42U3WAouCrMYyxIKusgrStU
HlrrBVBOupycPD3I1rxIfrn+UP5yfcVQ931bwcj1NRxvfSYPZrPuRMLkv3/ToHx++6pNx3Bsmy/T
1i1d1U3X+GN2JBON0hoZ5pfSSIA0W0FzcXtl0Y/KcJJpPVklz/6uT5HkQpbJNTcFotqzCjLr5PkM
8fb21TQnHiAp1kgtURPb8A9hJ+5DuDZbWfqo1xGvvPWQdTFZclDYpbHre5OFCqJmi6hKce6dDw6I
O8LoU703Omt4EMIurzBylrJRVpFb7jadgqStLMoGU/ce7arVj7LKcfruWOMDJkvyMPhaCW0/Vjek
mr11rPvBhjWpsy2IHMMyKI3Xwp112FRCEhZz8usA21pxs/E56nBsFTH53i4Aq0R6i72kiXMKWFvH
Xd12mR9byqgptqZZHYIWEQ4rC0BSJiVpVICeIHRTGAXxjL0ffFw3SejTyZk7kSmoL3lpf9MM32Zt
VhIQ64IWgwh5qs5+DpU8beba26msRS4GqAjGurKkDOoZnbartJX5xXTmo4zmzsSu+ShrCh94uuwm
iw3OWAeI5ZANAIWgT+EqLyibfjFJMlxkqW0uuKy4z/B0snvVCS+YFCg4Z4XDQWW5BnyrVV60sY22
0FrWda/Z3YNgM/AwgUO+r/kV8AuyHnFAth5FiD8otBlxkHXM4duiycatl+puCct47A6Kr7SHP8s+
nty3FrsrvHIRJPY59JK1juQxFuOK6y5CcNN3oV8+ywe1fKjLMzNsAXkWeJgkY0m/wKt/6WcVRP4h
HE5bZIDMi8YjdWlXjb425qI8qA05qNws7wvSLncf9U2HL0YF9l5WQYKEhRYLNNFUBGu6B3XyzUNS
V+FFHtCeSs7ueP2oqRTtZ5trhi9Fq0+4nNP9o96J3HClkT/HNJoGj1vp4DIvQb2IHwbEJlI0wq6y
VGLodgyS6FmW5CFLPbGBpwaRRffbZGmW4ALbEh550oWnvBrfavROn1GMc2VJrhpiZfqlFP5VqtHt
fsb/+pe2zsfbkiVWtrJGFZ590w/TXVigHLpIph7dgj4Fk5gERbpwLLeEH9VbCGHOp7/U2k4LAQ2C
XLLNkI+Bhd/pe1eQFEYKAl0yJKW2Qhn9c9tnEyYZXvAAjT9amXnYPOcWC02/r+LPQxe9x64Sf7dy
jbt5gMAFzwdR12hE4Q/mqJMEGcCeFMFRobjf7LD+gZCV+yn3CtQtSy17LnhMr3yYO+v/PhMb2u/r
VKZeA/UdfZ6NmYUBLam/P/QS2w/zXtTOMyLO6kKuRPuyJW8NCeJOLlIHBZ0MwlHpnVy/ytYsqn+2
qhqCWLL1Y6xsRRFqD+u/vP+n8R8DQr0JiFJU+njIBVKTeQOHNHPMgPgYUHZ5Zre4NaHq2mG6LgYN
1EDsgfHTo3qpRG3/XJJfXCLw3T+bMSpo7bhSFP1imlH5OrnRdIcZqQr1kKKPwvbaDQDwy6IdOC1o
10acpkYrXi2rWAKVBZ5kkb8MmtDeGW6NjXWn289Qoh+Mscq+jw1GfW4T1Y+IT1q7OoDzFjSx8wxJ
4yFS7GYXWKG5gzl9p5LB/2wp6ED+f9bOa7ltZGvbV4Qq5HAqUsxRWT5BWbaMnDOu/n/Q1JgazZ7Z
s+v/DoxCR1A0AXSv9Qb2Bcpe15DBhXtt3DqZ2T4Rs32yKtX8+btrMjlIiq6wFZVLVxvtkqzLpblR
q9Zemw6A/YkkIlAIFz9rQNBRl5D13TfICe9VNUzo19lvajLemdyXb5B43y2/N18BaZGxSNzx2WU9
OctNs31EsAC+nqM293EIA7Noyv4sS9A+UeTUj2lKFKyzSv9A7kle9o1e78xOt1aq1Dsbxya/qkkZ
PiZdJ+OqiOPOYKJ36wRZsGz63DrA25cIYgzjCdUzYsUZrlVpmMWgNe36oSKgPQOm0T3xINMgZPTK
S2AhwFXlnQQwZ3zhLyl/8Dveg0Gw3o0Ox5gm8zcey+pV0fHntKQkj0M2FOc0L95g6Cm4xegyVHil
2AAgmILsHdEv6pO+ttC8TbpFD8rh1feMFdRWH+TnERe5iP3+EK6IF41nbFlAYVVt9EMvCK4ghP4+
TFuqxmxy0uWxt1AJ2m+h6Xt72zOSW6xkPJyGzafOGZt3KQoXTQPj2MxCdTXgG4fiTdTcJZmrLbRG
brdWOEQ8E70cHLOfo2fHAzqG3PdmFONCyYmKIDOGBhqAbKLvknU5iCJUNvCvpTEZs8DBWovmLx2d
aRzQynQbBVs5CYlzi252UCO7KmfxWpUwgO47NiLuJP3RINEM68ROHrBigcUt6em75r92oz/+SHkr
s/VI5bNajOkK6Ja90iVPPUkoqUxSTsVb5ZUEUhmT2vavRpWzxzzRo0XD721raHm3l5TUmsMV7eeZ
W8q8G8MEtEZ/L5h/nVh9iLqyGe8F/0+bViDicOk7Kvc4E02LlGm9EgfVZfxlqOj3u06U2LaDNevb
+CXRyM2bgW3MLVnzHpq2qA51AuVUCv0HUWUa9aaKlOGIT4P/YDsl7w1UEpeiMTTsZKOHyCWIIjTT
4j5D2eP36ApMOGSIgxaP9dGspRp9DtwX0AZ6AawU416Dhkhr98OLB5/yplWd6ljgaXCvNt6nbs3Q
gvRznrXIGlY5ofveGNhiTofKVXOCz4XNpjIa+G9jbz0fTFM7uUqGlF2wkQ0XXpuogtX7TZOdemP4
iX4SVTg5QwdE0QjaNoNYZeTbf36RENf485Le1g2baAexDIObUSG29ecXSaGlyZiFKUK+ta8VxFC1
Id90o700G0M9F9Ouf0S607Hrj9LUdi1NbaJnPb3N+z/1/Os40ZN0sPb4+wq/xwWRVC67Mh1vPPIh
uCL+cTCdnVy1xr4u89ScD3E+LCVCcYRJpnJlxizyhzIYn2w7kecArYGRGu4eAm14xy2M5FLprkRJ
HPQKFQceBeXMGuPoTtS1td3ANbEH8M1oJ5uWjR1S4xytIXA3gRaetTAFbSYFVTtvvBGlqjR0jqKL
YgBEgkMJttOpboHeqZhfsCol/YbbdyThymKlxr0PrmrLKiFCblF9K8cufggU+x0MhP9YKoh1DZDF
NoobGQe49v5cjb1qnWedgzK1t7a02rhD+iW/j/J0GSVm9mymXbgzGnxzRBHcs8ojCXGesk/z52FU
gxmGqmaWNwcpTvkVksCbj0qlE83n4MYBZ52RIS6K1Rc1cSXBXSAAdtunfr/3srLfizNxGMbxu6HC
ZR8iUGqeEdiPTa7eCQPWpDUnR9+wvMfA3VyROePN+tceMUq8iMYqgIC6HPAtLjpb9ubJPkRr5hZt
yOSJ99dPAUtR1dembqoTqFpLX7kWCtGqnhsQU2Lj1MWZsgnLwEIkoTJeZEi0PGCSH4oEIkn04G+R
N80AOsoyrQqNK+hFfhKxDM/z4aVja07qwTK2ah4EL4M2CyS727pijeL6jbfDXnHXy16BnDPY+Fqq
Jk1nVECjoVN/eYp+6GQreisRcEPy33GfbXi+Mxan0cPQBsrc5Y85xYFTL1JHavfc0MOqr2V1M+BR
vXV7I1tlNthIELjxIiy94Mx/ZDNvtQEkspeY1YKl97jXimGcZ2qmrT1ZGl4Qjp5Zee88Nq5b7ntS
fyicU6+7iPFqfk+36dnVF5B2f3eTowLy4PQQI4vBbDWafaJbFCENHTm/eJ1HzzpfoaKN5asXd/Ft
bNqEikLcl2Mlcmde3KhvaIHFnmz+CGQ06kdsSo6m56ibqi4DPqxaPOMDeUjMyPyRxPF7KnXlg1UU
+X9b9xp/fVw5iqarChLySMUo+pfHVd1HioVA8PAoG4kDaurJ1hqevSksOqOdTErjqHhNgjC/MaW6
ObYosp17VXkW9dEYwdtCgzEvkevL+2gt9iCiGFTG56JoNbN6WwT52RnteOcqQbfwyz6/iwmPznpi
JK9aMoK5zWGMOfY6N6ziV2Xm36E62s+SrQAK6JRkDbP9V11X8laSq3SeNwh8+VZ6V+mOel9O9T7B
Yuj/2vCtRWwUMlonk8kRW3lwCRilIrgyQ+6tOoo9P1L1/T6AQbw2sa6tQQ7I8DgNLVwqJWIec3yw
yiVvLG6cbOCBWLst7lkpYWF8PLudKLsQiXZebzSL2kV660uD6PKlroaUe5vYPYkd84Q0WXUuU708
N+g6EFY0T1LYVmcf6usuQ6V0nsuqvLfxzbm15GkjJMuTm2TQ/6yxow5AYP6y7OIudG3pJQFpMIvC
UjmN1gTiQ7tqcx0OxvFjOF/cZbhpePqvEqLMqA3eEeGmbmUF+L2ifAEoA23xl7IMIDZaZrKUcHd/
8S3ztXFx5QoKHFAdzLRE9eCk9iqOMDEVg9KBnZ+ulu4OBfj6OchWuuYmLw7I8O1g+iUCKRR7abiX
xvwo8pFp6R6s0CgePOR5tp0Cn17Ue6l3dJWqeNDQf08d+L3QJBd6XbPqZvG+q4bu42BpLcBYUYZD
393qWaldip9aGhsHmBxbiXnaVaQd1SQ+O/CWbrsGz1nTmWTHcVXFPxnlGpxck02CS8tW475caWHT
7P0SkofstZDKQjRrhyTs75CccWe5nVaPCBy5N0RtmxfZR4glQVLpu+pWd7UPEbrMq8WAyDmUPvKo
hof4qja4N03kIYaL5vcWYar6R+MF91o7puEv1CFZpE4Z9b6KNpBworM8lTI7QLvAjM6iLaEk2rQp
efW7TRMJsb+Mc6LSn7ddqmL5ChAVuUJYURnBa32CqU7ZnE2W+9ivCgwrgtRgh+O8dm/4JTb3ttyQ
+PXdLHgl5EE8GJ/NQ+zE2kbWQAkkoWrd2yVJ3IkE9o6+Nnc7wWQFPbVRTaU7WwHFg2ZPsOk91z54
BcvMQo2H16zwtoET1/tKjrSlRZTuhvCo9wvWQDLZJ2P68ZpFtfLsDnk+bxHLOWpWPqxGTc3Xmgs0
M5JipARCss6xXylbrVSCPXy5+FbGk+IZ31IIO3ymcWgg5uj+9yGyFHZ/g4/hQc+TpQA77JWtdrb8
CF1ahJLfrO4b1lodLJ3p0E3iqHhG9/tcQz8/QvCnm0qiVdSLM10Z+pvaAAcuD4Z5arv6tcyd/qUF
Sb+wUp3AolcOL7Wiz+VGch6GuEMLyM6CmVzrwUuTYb+g8dtYiaIzlkDMve6OPFYNFSW6x6894EbS
4lVSA/sQvQjWEdmU/B+p0TUHnVTWIsoRs8qndZs5Lc1G5LyA/gUqWWXqxAHduTkat91RlKCaQL9D
BtjOIE7FUW9sUs9ylnpe8TiQ4YsB9moegGaZNzB9u2+1l59DfhoeZOdbaEmZf4Po6nbQWu+tHhX8
Cr1Af5THw2UxgJ8HD+cnF63Q57xWxlWTpChYTEXHQcZLQm9we2nlz+pSzzz88/r8Sz5St4EnawSA
cXa2FEdWrS8RdwWJE3MwC+kBZBwCsS5GZkMxtke5S6JN1ZWTg5efPbj40PHsSqyfOZ5+Xs0dfO07
GGSlBshchUF3wHBwzP34Js8089o9kbEuFlPHEqo0l77T1AaKjrg21uoMdwArho2OEGscx9uaCO87
6e9N32TRt7pq9RkQ+/QEtkFdZew3VujUAuyzp/AnYo/fkiHcEvu+DEIwOCL6acp4X/mXPHVuJMED
VMUbkd/2O0jFEU6pIqMt2n6XkNP+2jaNq53K+i/ZJU3kNK4ZYfE/oGsGrytT458uf8lGEqpxdTPv
rQdNlaw5jmYDXq6aDHaedx/AcS9ul5mSPYo6cYgNxID8MVp2BcLeZSNV27jmGXAjTuupfG0RZ6JO
tIqiOIyDPfMSo1/I5rhXyX5t8yQ1t1oGAXIuyoiepPD8p6auM5A5HGvca2rutbXeTOY7WWvfw+Rm
GWq3zVaRCmuH1gESUaaiPwYJGq/TTuk9yZGDzIyfYlAiBQyy0DtGieJjEB7q3LS+rT1acc7iPz6q
KND8bLru1lYr7qECM10gFOl7gESiBX/vBZVqSACabNwB5zNusygw9zXU7dWYR/I6kiN/bwwGiaER
epDj608+Rm23MZpVOyJ22K9NoRgpGbuHNMHQQcYM/B1BpbDW+flkhHdJziA0gv7vLZ5GH4MIjweX
QWxmi9+DBiVz360SqdwS2OajX4bA8KdB0/7qciVXlboH2TXJlthBvGx15NgUc0SyPsFIte0CSHCd
EthLOG6SpBzG2vuuGLay67Qo3Ix56LAoJhRZuax5q773ViJQWQCeuDGKwbkEKhP8Waad6mOO10cn
RzKqKgqy5e2vKm6Hb+B/+kVJ2GVlG6E1VRdamJ08PXpBrs5l41aUa0XXn/mCCbqJurTuEQdK4gUx
+XAnqq71eqWqsybpytt0uIsaeFutHZPVvmS4RdpbZLwjr81XUbrjSWa37Onk+xQdcAwmXGOnTAB2
y2zxjrFTE7MrsBCidWhkY1c6917ZV2s1ibTnaHQWZO7MexkT5HPpd/ex2pMRgw28UsDHzqVR1W6l
pg8WWV6mq47A/Fzc3Yo9pCtn4KsWRdGamFDMlGFp5PUvY9q24aFOhl0KTaooSqGyLyCO3rnZT22w
JOL62GLAbVwEllyw/UcLUhMLYr1V2zkBa5Y7CHvfduiik0TxH8VSjc2nNx8q39/loZ/cG2P4uR6J
6l2fGsn91N/AhfxVV3fxoNn7pJbTx6jBBVB8mCDJ1+wI7HmntfKK/x++88SHh1fXgEkjP3uUasTL
p75D2uTrhJjxrM2D9l6DU77MbS1ciIShGyX810Y6xiN8W89peMplZZjSvQ9tjmbBqjKgnDWegeUU
xqybxG0kbMpqdp1hXbwYdXTyprBnG+YbE+Wi1y7qUV9h3XYscNJbo5lSLQPP0VG5ilGsyqXxZ43Z
QVT9Sl3ZeE2zO+LCqP/9PoGV96XmcxOIlhTi2Kc+aVFbr+iYPok0BHDsKWME7lEkGtKKBJIaIN9c
af7wVBfZ8Gajyj2wf3f5b5wBuKsPMbKvuwYY822M/vlrk5SgmFFZTrIGVysFsHbMQmrN/zj4Q4Ay
j0ndPogeWBOxiQ3ixzpH9AsoSYC8eFPcNSyVb0QPS5ahH7fDPuepNsemqjqW06GTzQ4XuUSZR2bI
9iszqqM46yxTQ1nSCh+TPjhoalycxAsKEwHiACSWxW92aruWYGd9Kv0ehyJw+19eUA7c3K8hPNMy
DY10kELeTnGsqf0TAEIzJPC8cj88jET2QTf7pJwqdPSCpPdmjqO3cwD25rbOzay8acUxGSo0kaZa
XY0DAtIuWXyg9osmdY0NZi3FXCF+sS1Q/LpJffkhsiKUJnlMLSHihAvTxQVc5PkFAzgcveqIUQyS
oTnoBnmstibP2idAPk+pHaFgMpVkb+JQhg8RFNGTYqbuhic5CoupZbwOQJOtxEjOuVNJh2hs4Uka
YMAHR0ICK+rPft1Wb4nf/DRQHnstib1hT9IOzyESTlhdxKdo8LpDhnYsDCo7O5SO5a5CpavWJTtf
VKQlECtFe9+r8riLA7zDRhwzhiJVZyG+IgvTIduQ8/b76aCWqZEwXUVKiIWMW78NiPXdJXoCZ1j3
IGIrTvld4dZP1dx61gcd7WfdTJdmkTdn38z3sTuor3GC/M6UeJJrICQArPyTFRbnTvLDdd8H5tZN
DeNy4IXq5d+RDGFd6vFSzbKg/dWpvIHJ3ASF8+IDgb6tNbncwvmtj+TMeLk2wXALbxR/4cjVjyWP
KhAghb3A8YSkhO34CFk0kXVnu0hgKM34XfGQn80mj0PXQtz7ZhwWmWw/I6DZvtl2kN0UXVndhmMT
LmHiKTMeB92zY0I1KXW//eEZw7L0CuysG+2hTXXnl9FKZ7bbq5rs/XywHOxuIpK2tYL0S+LzstRr
Z5sh9rUybShG2HfcKlDFxhifCBmCBfo1SNy1gWYuMrdhm57WRzW3ibWlQ/DWRN3JJhv7TiqKuI7l
zJCPw0gHxbMNsPaN0xr+gQ4JutdZ62O7MLabaMDeebKAFoeiQGhKirS7dqqKJKlE7BCOneDqdYLi
1+UvvZ2f8LHNH9qsfFBKJz4CTJMfM0l5yjzFOqhhXu0Hozx1oZ7ucsQi2fa9h3KT7uTAu0M2eFh7
VoIxehlk+k4idu3cjniQvXYmsWbM18qFKEqDebRztpSm2naHxsT328Mc8FWXwsklpPG3qtPslbqx
12BGlJ2bOvLOdzgrfO1nlPveErzlR71ojAh0EteZuoiy41ffJAs9yNYdHkmipMciDh9ZmVSHAWrp
jAWVskFitn2SbR7bphwnSyIpP3n/dufEbrV931srI4YNNQP7RNBP98+iEW+Z7tz2lrXJx+iN3CM9
OsUY1k4QIZkpyoGKJxxczRiFOWRRc4LSTyxhmlvNcvKlKJqaiZyIozTr1BvzBYyIYdbVlZSRotPS
7eUUkDrbKtZg+CNOtTjr3sW2Ks185AE639mk1XAqhtA42km9ZLeKu5j2Ezs51nxh/dbpRnsaa4xD
Ib2UizJ4HUvuw5Cd0dCE1a9Ov4dA3z1Wke/sCndE4hNdy3kf4X7ThDzeA6lxV3IXJDc5t/MJS6L8
lE5nlq6cEl4AW1ElGlv0KJcdjPaZKAKbSg6SUr6B+tpmFYzeMpLbdVfhTyKKVuCN+8GOvodSaj4E
zdDdJYjqxVMpz7BvDLwW2QW5l5Dn5pBZ6cdZHGk4H/rm92vVtdu1r6PlBQkRrv57pIXdwRDEvxBU
sTd9UYVru3GdLTHOZBXoirfvgqBa+qUWHcg2or6ba8VxtEsLbQAZFlTnnRze1KssyZJtao/1xuf2
XzVBZu+0bMA9BLTGsS9qNMGAidwhX4gEkN7JD3l8RiYOWII9JkiuhOGq1ctyHXpOfQTbjhqeE5ev
qpvuZby43xHeXjdKWn0LS4xgTEtLEJ9jzQO6Sl61OYATfMnjW4VI61oxma0zpOmVAT/ERkXyOyjc
W1UuzXc7T+4V1hSzisjjqcMPukOE/5eulQefZ+Grh8XPrPOj7IRlQrMqh/pgcystI9XulvgxDifZ
solFmL76LBsVFktJ+Cs19zJKKmiv+ObJJCf9avnIkBetUt2NSIEsCqTIdjai6PiFQNXwpOqErlOD
SyrZggKJcTQZ43cZSQ4E11ijmIg4LVq0CLfjqBl7nLaUue90youOuAoxE5ucpqPwyF5UMgyawDdG
pB/kYkMs07pLq+5dAZ7zhuRFwg66Ms9J1YRbLUDOyk7a4ZA404bGMN5CBHMeHIi5K7x9m6XpsWRS
guHcDKn3wwE/h1BqMtwNCdyWOC5R9k3b5plwBkkUegTTwtousuSsdqjeNn21ki0vXlsj8hzKCMua
/8toOci1eXR0uC5BV3iQbcE3DmqAZlreQYYNHPfB0PXqZMFNjfIQDgzqYcWUGu7reB+MhbokyVzf
CvAXaqXZ3OyCYi2gYU04oTdA1B5Ea9VA8rIM/UGW2xTQKobOOVLZRtnGM01vu3XT4GQ62kr66sTW
O5mZ/lQ4oX7KNP9nMD1zDRxo8lbCXFglWAvF01y3QTss+zZK7zy1cwhuNtUP00FNF1mNd/yQ3gs5
sB4LWR/R4Ile7QEnkmxyu0+mw6DAJ1VDfqgIS6oSGxF0ZcbSym99t3ROoqPjmIhuhLpDOPKPulxC
nrI0eLBMs4husdGbJ/sy92Wy2FSWHmiHthuf0SjB8zfLU3CqBA0JlXkLKNbxzgmdb1akOftAY8ft
V/ejhnOoOqq7sXK2elK6G8uxlX2eR9psxP4PbErdr5y4UhHnj4djPh2CVTok6YLtcrDK2TbMgZqr
zyaKh1rZ97/I4Y1Qz1mosP8uJajHVe1ktx0Bch6XsTfi8cCDWpeMc89zZCUPUjiPC1N5NEPPWrkR
Th385LlflfgFUE08H+2KBZeMf9DogipJNMNahLjGzTuMumGvD3gGF03T3pC2uzdQBliJuutBqew/
ulS2ShwOtRzUZStEt6vq2a66ClcSPXhqSyyi28TQTpHjs1UFLgGPYBlq47jrtTYFABR7q04tOuyC
0KIrNfaDRLTuE3JRNwViEWtRh7GEedOOKPQAEjyhN2y9k6+aI5tfu55952mskgNV/i5L0gDgPBs3
usRCEOExnu7DFKwopI6FYPQC9TJ+7WRfBWcAmBBFEptoub+RLbXdNqNmzqLeLm9NTAsMPyBp6SUY
PuQ9/ul44bJ5kyUEf0dkGH3HvRus7s4zvb1jmJ4/G0OJkEvULNE7y87E37Iza2mUCZVamo8mqyav
9spHJHLDPbZ+LPLiunyM8sw+OJH+wO8HCYlhhlZ1erIbLzpaDeGfIT21oZ1cDgVbunnRkjIepl6i
IQRAfajzH6Jg+r58m1ldNMk1jKfIc/EjUOp+2fjaeLrUyYa5VGMbmMbURTSwW9CPhrQTNXmHQJRs
4DdTSw3ACscqdg0R/ctZrOXRbdaSm4UwUU2ya/S5nPIk4ncVy+0i5k24Lw3MLdCMRbtKcdy9OPAz
cNZNbR0RMRwh4Zm8AJLwjIgqDgoZj0UhE6KMPRrVfDNraHkfWiO1nW3UCAZhFtoqFpMVXjmxSQK/
xxlSRj86K+DY6a52kofBmGmIEp59PvVygLS/kthqFqo3nmwkSYknHEG4zltD1nlNg/B0chXt11DH
3a+N9n77c9AykrENLBrHJtCbB5G1qdyKtdh0BhmxwgJyOr0eautAJnhYtE1ARt+USWvkEFM6KX51
Iz/6ZkgQPhASrJ943iuzOnS9e4AqwS1KmO7RlPlRBNF3Nlck6ZsyQjDS4NUyFcUBgT1Qt4ZDqOBG
NKlQRjf420ldrJ606i7QKy+cyWYsE1ayyFyGSKHLThnjCIktTjoqaKTlI8EBPTJiJDUl7SwOha+w
LPDNZoH+/0ddWTeQWnq1WPdxqV/6dQoK1j0hKfR6nEWOOhxaJYq+QfBzvHHcIXtQfLO66ypMRvok
e9Cx03YiWTpPC3W3qZRnDTDrjoCBeykaeYJ499CFi0TNwxLLuV66zTMfwXs5jsnXZj/QdM+2YYry
APdawI5Z788GBDZM2OJxaTiuvY1K6ckPYZ112F/oTVk9oJxaPmQAl3INomHuSeWDo+Ec22J5xxOW
ok2ueKm0xGnc2j2g59vt2xx8ahqaP5VxDJ+9JCzXgYysb+F4ET5IpIj0rgpWojXSe/gqvp4T9KLV
lYw54RcJqStdvuP9AfiF6t5q013sw/Yw2WhuLfhIs7w1tJWhVRBzXdl8NEiGrhJwTnicZ+ZjQlhh
BXJfnpMHoBWF32We8XqXIssg5OKX+GUo8a0Yqzqtt8yVvLm9jG3ApfG2J943dWaFV2F7AFxetEYt
MUAdWuylCKKLFxZSAwvROe1iEqE9hjyis+xhw1Giaby8jO17vH9Iei9FZ62tVcRUbffSGpsVHg74
1+LZx2eWA2xni5YUkvgTohHBcNKw0RLx8ZVhOe2x9QZrgWxjvrOjLQiV4AGH7FaRuwdJsdqHpOyf
fEjP+0xP+1XR6sD5tb474gO0RjDE2VqaFJiXulr5jo5hfrhUtdhLHnQy0i7SPXiQsWPGxMDf2J3d
HcUcaQl3mP1zsLTTfpZYaccSL7BQpgnjref1yl2i9D9SglXf89xXb0CCGMfENcJV0Nubuh6TU2NE
j40cec+mk6ob3B2QZofg91xGKPsSfR8WohWAQTUjr+hsRGuml/dJlbUnL7C1p+Z7VSTeSvVhN+ad
Ud6gLoEvq1SUyyokMYoG1DhAzUM/CGse649TdCeHjY4Chzr71OHTqZ4oKLUPhA88484dOu/J5M8j
ewvOt3e8J41f29mNs40oSUanH0NE/0QpHNPsgDfYD1Eq+aN3mhXgadQjUzaWRbO1e3J6YtawHmGH
gl6Zh7hlHgdX/jjo0tqSOu94rWbBD1Lc9R5Fp2s9Wg/KrT+QVv7SkHmhjBQ5bIJrZ9GFeAR7HdPG
rO+Py7ktG0ajVJTHKLIWQVcPr/ZouvOxBvU8KKmMghDhLsDVcztkj+wPpY9stp8dxKGIcQcUZ6iB
2dzeKe9wq/yow47xj9YsQaSphWUiOl8bROd4au0ayfvUGkN8I+3dVUQlCMReZq0qlK8r9MHCBpl+
AizDmCKqG3wcoPinqLlwEGfXhmu/a8OXfv+iy3X6EcR8hCQuF76OE8Vrn+uV/kWXL1Ndx/7tp/zb
q10/wbXLl+krxFk/Pv7fXuk6zbXLl2muXf637+Nvp/nnK4lh4vtQ2qFYNH5wJ6quH+Na/NtL/G2X
a8OXr/x/n+r6Z3yZ6j990i9d/tPVvtT9H37Sv53qnz+p7QEs0lwtm+XD5DMTTLehOPxD+VMTeSlG
4f/1MepSxrYwu8xyKV8GfBr2H68gKsVUn0f9/Se6XvXaRyYTPWJU++fP839zfTYzbL07PWR1fr3i
Ze6v38Pn2v/fv/tyxb98JzXcCKPocPb6/ddeP9WXumvx6wf92yGi4dNHv04hWuLpol/qRMO/qPsX
Xf73qYDfN8jDIA+oh0N1aHrfui2BIWIVQhEIL6Q4cQqYCyXQwnbn6tTi2VNLr6cVEGSk/qvSYV05
tYg6cYbTFt5DI0o5fl0C6qdRVF17eNid4d+7F1OKDuLQjk68LRx32Q8eKLxrf3VAjkon64RlVDEj
D2Gvmx7RtpvucrSjYWsQnd0imP/5cKm79lGtj9GXcXAFUb0WY3KC4Zcpyir+jimctEbe3JilSRIt
SV0RtpKT7A6A50ov0vqg2WZ6JxGk2RlOfRJtolfBDY6qc9nPlamH6KaiZXLjE5PZiC6qK7OSSlnB
MqvoEOcZ8DA9VG6uE/3LqyP9ehJz/O3VncHbtar75qUawbpJSECfhATEmfn7DG89H/a689Hl2vCp
sy7RJevpghj6ZQIxy3VS5/csBn6Ri0y3EBTM4ccUpY0DyHR2PVzrgqwA/1iG5BX+U7OiuHsPBaLl
v5jqX3TpNRmnwsonmNuGFa5ckY5aTxXftC1KsKKE8ToKlFM9i61gztrXmn/u3Nf+ro28xbWf6CwO
OdvmmwZbqKUoek0DRtSPrXYF8/L92k+ciQnyyt6W+WhurlVW3C0SeZi0izoD0Ca5R2M6aCUqb2bp
rPGaSf05lgcJ2lqBArJI9BSHEfXA8sYmH+OWoXOZQoyu8ICdB1qJqVKS9AsgBdMGJKtPYSTVJxNH
+NPNpfy7EpwZXIvE7EGu2QrGJEpubazWfrj0E3X1OD4giGSzXZnmmg4JqOeFqXstuYRp2GXuzpPr
06VCzGtb3rAQ/YepRc7HF3SLKgRMYQGLM3/wz1fm75UdrIdu7uKtLDXbT6cXZrAP5msJBMgpsN0m
+buJbFyViPByWmO2hUGNJJcbUS7hdim3SZFUl/K1RdSJogluH6/O32Muc0j8N1/GiIlE83Wey7z/
qeU6z3WGTx/w41OiY4EoQDL3QhtOuDwRwcWhCrWPM13TyOBredUvDHIQ1y66hunFQhDGBZdcUUfb
hsYOgfza6dqsSW4nZhBVhYOrttsE3wg75kCoYYBXsW1u/QndgaOA/C3JJMxZCvgbv3v4pqJgVtRh
pbcWCKWrRMcVtZTlTrm7Fq3Rz3bq+tpTDLx2qgx3i6AzmbApVsndeReQFd4i9klYzFKyZGXGdXtz
jW7+7leT3duKeqAkHZa6dTU3qrw6Y92eLIK6xHrMdcpz3g0lmvxRCt4Fx6MvdcpU10Bk92cVceeF
KIshX+bq5fCIEq23bs2q27XwvndNGn6cibrQ9bWtrR6+VF+7EmED9NBbzZuv1QHoBLWdyZIHCHma
srOblgzxn2fH1EzbuurhS7UpB9JSUvH3+ef3IByrcUaMRJn95QV6fVl+fXl+mtMN5JkHwgtz9Nri
diItnKA8jqRFtpTaOovmaV5GO5Lnnbpuu+jSgrg+EEzREk/NYT22S7gOL4keSHtxIIoLX8yBsn2t
E2epW3100T2k18C87L7Ui2ILBWnmjeV4ex1PmsCdt3mhzHShMNLKHd+nV1Zza9KpMaaDIo1suuM0
ABOtoCdvVa9lanW7aOJg1NOZKOZhygZcVIpyUBXrcIwLIJL0EwcdN6Wdbo8BG/Xf4zqDMIqM7urs
Wid6XyYUc4mWhlTkVu0PotH28Ypghd5J7qxS5GTmIFx0M/bWuOKFrhwdGbgx6DNvrnK5vaiDDawe
VYN7LVGN5aduSp8bSytIO6iRjA0kh7QIMc5qrgKbn4vK6yHQMWNSfl9JNFTT1H0mkaPiauJCot4v
Uf/C6PpytU/1aYwnAIZBUH3V9RgHxZLAPXL+TYJLt4R3hIpolN8k3ZuNbuGsRAThhNvfR99As8Yv
fev81euXKLj6B9NTyIk0lexDDqiIr6XeSjS0KPscxJloFGeFGRCwBQjypf7SN4OplvVFvBADLhOL
jhg3EAEtfKQ4p+uI5uuk4rJm74OE9PgoYsT14tMlISoH2+tQhOrnsWr9P9bOrDluXMnCv4gR3JfX
2rSUSrIk23L7hdFud3Pfd/76+ZAlq2S378x9mBcEkEiAJYliEZknz/FmFz5zpVXQodfC39b97qKh
WRtZ82fsptCkOF3+0LRZdzubMYJaVBB9FN90Hn/11cfVIbkFYEQzIVf1DL6FpSyjM0eNMqOMoarZ
0NGSO89KQYfMej7wEJmVtdVA9vaVxihkn60NumADBbpJKbZN3qIBdXYZymwz1ZCZqdmiqo9JawMD
64yrFGAMHDt597BOExnji/E8jklMkx3NjSvEF5GDVZ7STL33OkFZzPeVfKiYYY/pHi6LZHuxyaxM
yCUWJeN8cZZZmcjVBwKv1p0agGCWZ9d7dxkJ0rtz+gfVZUG/6H9E/PCkVxMbGZvB+KNxDGBp9fK8
VBNVj1qWgx2IoFoqdY+XCZ130nzVn4yEO1otl13LvmxvZiLk/92uIYpbxqxpnodob3HjTD6S5eFI
jTuINgTMtPEuMZPoBXLBm6ghP9L76fqxaioYyAztM1WJ1b0Jsyq6uXhRGMoxwkVTR2YDmDH5UdhS
ZmVLah2nO5lNbP3dliUitnIlv6++k4RBMj5E6No2veFJ17L+ZvBj91CQ4visrcm9vAD8ziPuHOgw
7VGDaA5as+ZKjgorUk9H20NGVx0/LseFyylj1XXr6KTvPWTycvpIuva9x88nEP6n9GuUZdCggs4C
Tb1DlNvd7UThL8krxXNxaX52WcRlLb0bKtPrk6sFoP9mH/RMSnXVNgAuM6yuec83WfIElYh5auz+
uLZV+tQZfvJULMV8VQzTyBOaoUx48Lxv+yQxrsQmzdLrt3U/eKfzyAyne9dfzw6yyIQp+ppHMXot
aiNpKCZHb9Rpkqvzp9HM5KEjjnzexDJa/isWk6qZtytTEHEdNKGzuWwCFj3fgRqbDra6xKr5MJzZ
WfSs5Ts91cfnauim5yVqzW0yOfG12GaAzXfgzb5DVT89i6mpbJiZCv3kKdNEJQBSWy6v2WpYc05G
Tu+LzIm7DXH9NigooOr10L5divAPaFtQ2HGIdh0CJJCOfDtoWn8UsxhGO1zC7bsuYiITB4EUq85N
vDedVYlDshZSdGoGpGvEkcX/TkvFlIzfzdeF91Gf2ogSAbWz2+n2YYiCT+6oJeAqV92+NTWr8/fS
tddIQ9VWWZ3M+9GdxjrQ4KDIFyTOoWFZwRKBGlFe7xZwMOv9/QpuFJJQoJeIA84Pnqtlu3Q2sn1T
+wEauf6Kah+cGyB2WlS1vdGaH8Iph+Y3zW9kielQUQxCcr6N68I4ntfN/rO51NN9ZEY9OKvCOwQc
Yh9dncNfSHX6jQylyQYfBs0xvZNRgwDO4+DMuzKL44dKjQI7ih6pQ70saSAaOQ2Dc30xBUMPt0JQ
/Hleoi4Gr83K/WlaG4Pi+IRbKJ4OXVIAu2paOO/66bH19PiZugZgouGzNFbq9gCinPA2Vza/A3e7
rnCoySzgg+GhjMzbxg5eF5gjiAx0ffgvw0Q1XrH31rE+iD9Q4vJurLx/Lv6URXLCdLtHcWjGZtlG
Y7xcy3Dt6wFsnZtsZaj5ufVU1p+LLH+9GmRQDdFY17uxkBUFRFRZhJh8xVtpJgBhavh0d1qXVyex
SU8aD5VuJGAg6B2yk1hCtegXLytxU2BBVbSTCfj2gFSfl8JKbR9sO6BQfqREIw6dHBaccNxdho4a
iuyCzGZoeL2bnVYUby7OMntxlrW62nlpATD8bq1Uilxm/3/WXi40qevKx7h8SPkBhyL5ZBl+fZqR
UX2kZJwsIcSKWwfE6q6fuvUAfCJ+DhHpfdQTSL1sbiox/eIh6+0h2JQKeXReD6HDr+tlqWzyu/Xq
+jKZW370LB6guQ8AKrqHwEmo8ohhZltia/4gjUst1snXgNC8maRnO9NfbZ9GtzKai2T5IMsHN0GP
9s23t1r7VIfd3mz75UPpUrZTpCGcwepHzpbxj7Bz2rvzyCch2mkoDcnwZw/5yMWbRya/QbU+J3L5
bv2g1qOqFD+XqCpcgzxACHhAZLbN6vY2TU14cecYhUwF3VCUYpWeBrfuXP4zg3J+EtOshMXyxk/2
56GaiCY4vRbOULdik0ZXSpv/1T7n6172OJOT/X795Zr/xecYxlXfolPX7JvcQTWkM69GiGFvCie3
7qaGHwSYyGjd9aHF+2DuWuntTKW32H71EWOuvBtKrPZGH1AepPaRCdn/MnznHEHw1WfNspdZ8Ttf
Tnxm6sn2VNe1G20I+Fac8tnf17a1XA9rvycUtvgwOxfObWRCrwTxM913ntI9e0m3bvr++vV1K5yT
G+Kv2v1SF9GDP+Q+ohU9FL9vNl1NuEnbnLzWPNtLqJXsc7eo1i+j6dS8QSYxEnfcMDv+1uXu7DON
hX/nmot2SIuZ2pypvgPn0txZreJCl+5qOPWdzEhPbMvqIJC9Ukb9NvkffWVpnkR/eu6xHorBQEEI
jtDYz/fCUNaYLq9z0jVBTGtlAjb5jb9M7G08Ru84zXJQHDlyFxn09CfDi+oXSsE3tl0AJ59tC6x4
+mwpM1oxGdpBOUQTaug0UCFAU6WBFV+rF9Mg0+E4NSVqapajwHmPlZecD6kXP0cUib3QZPw/oAQc
BPOByGV1j7h7a+2q2nvqQrdFdhDQgF0BtDzbEOa7SdF2Je7vARhYVKN1wdlZNkCr/Dp1bedOmGLR
f3l0Fms4Cp9sqNhiu0RL9nqTmLsLoeycutkd4kTnRRe7b+Xn5aGjlXAIOFm69wjP7mq/QYi3HRZK
YxPrsabwbT/URPxsx0F/SdlCDZ77unK7s4tMLGyAZFVQ3tbm8jdFbsYtEXTrUYfUR09j/SQrz83L
Qv3eY6+ml6HXToY7X8uM7MQzcLnNNPOfywq7Br80Tna1NYbeB3ymPlQeDWBzQCjVlBMcxTnvAyXK
u3ZXveUFyfbyod5t7+X//kBGkHk3ZYqy9CKHVD/RxmsqLuCOUqdQLfYmZyNGY1nVCWvqHtDW7OCM
pQf8Hu/FRF7rzSa9y8R5WzHKNqvaZuW/DHWl+TNBvhcqXbWPfbUgKDzY9XVftDmqNFDKgT/962eH
OfE/hG1EIKhQzE2LTrmSBc+aUDbqsWvt3KZ4P7TVUJxlVpwvQ5n9ZW3lUiXQA3XfCql7kQHLomj5
i5C69/AWnMQujdgio6+pKqH49jLxjhq+mxFVa63pWPX/5JVj38ZwdB2p+qU2GqH042X4i823yMUR
qBLzovz7jgq2ze9WtTIjnm7SW7fu+BfFwVTOiUkuIcsIdw1UuMPCnY3FEc30guL2H026RG4Fo6ia
GSlk3MwNOZKV7w40v9VYpt55nbtBUhTHQV9YK12ooenK3ueuWDswb1tEjFACURfo/DzYJ8NAHSQn
U80+NbUOj8G0PPiJ1z6GqlEmOMSWhyAOh3jroWgkHo4+to9rr+cnyi5fjKmqvgyFkn2vkvBlGACd
GWO1vIRN4qCY1JUvoZf7m6qKgs9D3KG941Crjdb6rJs7b+J830vZ7QA6yWpRLkuSwDu5qKlCfri8
9hZywccpavYXO1XJMCPK2FJri7FCf0KtsCms2weG2e79Vquvobrx9xml03+YWfq5o9TjUR8b82Eq
mnwj9rJAzbTQgfMHClxNYXoGs9aXcG3628IF2ghsLvuDKsMOXZsgvAeTuT7VWv8o9sgsGiS0bYdQ
GxdJuv4w2MC6eqhQX5KvVpzO36c1CjcVz7bHse7X6wTy7GvdLqKnPoJrCTyf+z35avaQ1YgnjHQL
QrFQ+LweCSAGpQKtXOId9CP5fhJ5VBlT7ZHvl8XLTwAivYeyQQ9Dixzn+dKLSoKzYkveepfZcy+d
q9NQwmiWRO5jzHvoDTeLdS8NZAL2vZOG+pWbW5WSwrLu3SV0PCWB+1jXhX/DV0psnWdii9ib64D0
RczxCarF8tlo83Qf6hRbVB3leqlW11tn9PK/+jndrvYyf41QqNyvLRovF49O5Xf+Vw9h8MrR0C2S
ePlqRxplNiUMqFcQDxXc2ZoeP4Tq4NTFgbdz4CGH5YoT0hj6w3IbRpSSaAn1lMpFJuzQBJAQ5D53
Ltp3i1a3W5l15aglXWnIo8/Hrj31SVb8ZY6Ekq0mqJ8WMKBobGrmYV5r7TOhr7OHRX3VpljggXJT
qs9KcuyGpXVPBP3/JH3PCXtu+yfetZb7yJuvZU5MerVUB8jKp53YpLH0/E+IBZGQUFs0Q7JSwooO
Q7h0Hzj8bscV5T/wh/auX7z5S98RxKssQiZr1y+fkGbcSfk5dLUc2YfY3vGdtnzxTc/Y+K4LfT/S
AlYGunMtlhC1w/TOyLz56xz3yK63jnkbeeHZntlltkvCZaFuCTJjaWJX128DQP/ULiijjDUHoyZG
6V5mzj17+FbwbNyLs5ikUfQDr9vIuFgD/ZYChrnYSLeMFgh8tA5eYsKqiAqqp3Sinu+lQ2zj3RhS
N4dclcyJV9eXf69hXx66Olpg6qVZwU8fV9ROcn/xrqEkyrStTCx5k2rbfIntDR8A5PBlSuajrLtK
1Zpf9pJh5j9ogVGg9qYF1JY55DafqdmIn/vC2SFbXX5w6pyTpp2lV62J3FFnJsg46jnUB4O+3jh2
+22qi+Bgjvq6RSGPXKCM+2BcVb0lhcKX8azN3WOgnt5i09UaGcrExU9sedtN2wHu/fcJ3nf835Ko
PY/joXQP4TR9eme7JHMlaSszv7P9mj0Wn6Ea3MNYDZ/8ZAe/6cYx5/yUqZJwadDrpadRvgub/f9u
R8GluIOh4spHwDPPd8FXt4Euy6wCiISrOnT33diuAKHVWJe2VtTj0si840Mg6XZOyYPen3i5n7Im
Os1T5u1RZFyhwlPGy6K+d6wrEl7f3bFxb5vGua+dnARDqySuxQYnGfXo/DC+6Fq/+Z2f22/Ddz+q
cn6zn1cRLP4zjFCxM1DL2nc9zzWhd6g76ztFDONDBJwb3LCxERKILmoKxJmgbxUvWeRFI8wXilP+
34v6Lju9JlqMxJj3gV3CcGQjr73R6gyh9tqdT4HqRSsAiXEh4yk2mZWJyzCj2n3Po0vprbBCXIgY
A2ogUboF825BEJX+bZPku9HKxfogzdqPHq8AyMpdbC1ljTeZpUebotRtzq9jtJtQnXiQhpg2GJOW
yHg5h3BtGlXwELuZdd/OX8XhnXkYjQP0wsVWbNPIE25D7BGsWed511oDmmvjlgb4r6gm3gqV8R4U
VX5YVxtdBHXJ4e26vFL8RVJ4RKiby8pkE3Bn1vbA7RWYBJnAQTQl7Hadaiyzopzdsx9kJHblICYI
KEn5qyb13pveFoIJd84Lxettr1Ux6Inp572Wqv8SJKlx65vxxnOd7kma1Kjsq8gIh+2g5/3Z1lfw
VZlrYN+IbRyL4MNYvF81RZN9FeqsIsq05ltCTaACSuN1hUf104eK48rlOpcVF5us0tV1xLbYc/Bh
/nGdoTZekiJ+EbXkeaJOtMms+OYinhysHpK8kHBKKVWRBghlGUcZiFOMWADlo/bH1qHWjmdEF15l
Y5htxSVBphHoAfh0o+MfR1bIBEXfr5e6bKUu5RFoPokbUoogfdrj5aPoFLzdTVyqCFR6DL1wFMNi
sCCUR3yIixF1nXw5ikmaGvKtK2/NTHg2cUuF6j/FT3eG5ZhpXnPbzHbqNQejGt1rORpIk8k3lnSh
1wx3PQJqGzl2iO1ykLjYLovFlsp3oCy2SRtudL8a9jE1t0CsFK+baoS+TdjcqNH1blo9P14m4wr6
VhlWS7uHGsOCcHtExig2i4NG+eqhVZlWRCWKA1Ue2aFRadnL7BKZf80GUCDyg+RMtd7bTxHEtlcy
rslY7i/lB51PMakiqo7PnpeahEtRg8xmK/dzEOz6KKBkq66cz2sNjVpoILPgj4bzORzMryE8Vw8y
OfTmBvpC82NTIIizmEotjzVx4Zsna6LoeTYT9/Nc6d1Nicz9TmadqNP2UZCG5wuEXvN6gfOWs/fL
BchDvrtA4nf+gYdIeCB7Xt1TV9TfOXHGSxQjMRWeVp57Mlk4FKUvhrnNs/FWW0r/bgiXZNc5CfrX
1NGsJhS1g6PZh8msXDhFquzTrPFoUQ6AYj24RiLr4bJypc7rW2Nw0g1C+0u+Fs6hdyJuLwdVAdRw
TRhvQmoRS947YCEur0YB2ARJOx0akKajAupUCnx69pPxpYGS7XWZ8hP78pQm3DxtChKsV03m+hXg
BQXwIsOAALd0ZX5ZIwTJJ6I7YhP3fso1/zx265ZMMqHgnWW27t2lmYaxux1r0FNv9smah+bsF4GL
urNmqmyRz+re+VR9Ml9lffBN5J2gqTZPrXaAj5v7TUyuwtqIvUFD9YzGiebqXtR9pqwzT7xNiJO4
R4aFMgRQxaufNhSHi7zUZY5NL5eJEOkbyy7xva1JMZo6aYgYmRP67tU8Z18vZwrpyTHkYqP2+svo
rhSqqZUg38xDks4kDdXwfCjx1E5NnJx3+vWgMjbTDmixr1iTQRmdxY3K9rnLKYykDJzAIKTuHxeX
Yn/4gP7J+tr/ZPB8JCZnhHdr2rZH0wIHmo2e9czvfNrEWq9/1/qHWVGkqTVOY76uCQ0tvEPmtT2u
WYUA27Rsl6LigEts+WvP83czwovz0HYjDCl6xCkrLtavnQedBnydyzbvoNT0pqXatVmZPgDAnm9c
f9GuTCQLH30jaDjdUNpmBZBfq8svyfRhHjvzyy+LjL7VILm1q8e+hUrCX0zvxp6Cpcg3Fq+DlFy1
3iFzSutz1s73+eLnf2VWRnEq72tP8Ju2ZHLxiDXd+txO473Ewn7n8bbHf/SgLtDflhRW7/wh+wTV
ByLVCieBiDl5n8/O0rXU1MUfBXFRxbp7O0NfdsZBFLUF5BUFkoM1ww42QHN8VVvliBKlbd4KVCIt
k/Omsh7KObXpAsBUNhWQBbWy3nnTwUDULUUrBgg2bym6N6Gh3JRUmvFmIQS96Ej9ajIwEQqBuEZ5
iasytalegkdjm7e9xJQ6UE6nmsGvGrUEF0gm9Wxwp0R3IBiyh87xu+0Qx+VfCPds4j4Ivi6In+9y
TkFnD6fXx02sUDx1bhwcKMYh/yXYKTFMCYBWasLtPO01aHoxirc4SiMx1ACI4IG0S7NxoW0DJrQf
zbJ5EmoxNUorrXkyVJpSjapxbZ6Ehcwy3D36Wu88ZY64skXu0P2P6/59Bb2aKEx2d9W8Ek1biuKh
qCGVbXMI/IYmRRXrNxOtq3F+URMRAbTzimwM+D9SE1Fa23emBQH1aVZxL81snhctDo5GPyW7ibf4
r1OdfoxSGNYN3faPZVBXP6JJk+UVh5lc/t1cG5DAjYv+Z5+9pFEK89QY69skWFBwBZ91B23BxaEc
k32bA+FqavscGnJUT4ZLPxwcvfeOYpIYkdiJ4mSHEhZOjr4/fC+hJbUq0UzvmPBbgZkqyw45VZnE
k+A3kN8PCPm9RWHIyzBDAnOxQ5u05xwev/zG31V2Mwkq8KDdU8QjLb8h3e5cq++sbVAbZM3dokdg
tbFeOm2LBAdRSuIT93E71BshZ138DNCNBhGmDG3X/t8XNYYNJLFcTmtpwCzgaFCbLsGAtEq/VlAo
Q9EtTRrbLqpBEzguHUE8WLBrw2/uUuRQH2PVlLOz7+oKbQA1koZiDjvpeAlWlqAY9IeBjLOMYPKE
kgUs40kPo+PFlM5tcZxG/Q8xSeMOQXXj62Z/XtklbXxTts7fCDgNR+hiEb4a5mw8OlE1bOHLh4H1
YuzUjEz/6i5jOyr+LnNdB90D8JQjnLFv1nE6g08FUyoTrpq9DKUnDQx6cFhkd+J1MUuvHobXRW1X
U0+96g+CygLmAh3BBcel9YHH94vGjfMzwGvqoHhdmsjfpZm1fOzGmGCvEzyaOjC2eK6hpnUN7SiT
66TrVN9WzZXM+nCFXRdhHG5l1rf4RbuL9ydl6MtHB3bxZ3e5r9q2HbZVqz00E0R04lk5lPI3C2qX
so/Z8h/XOdOyl1mzG6Zbg+JoyFT5RCBl0g+k4G5zJImGLSjQ7YQKxJP4JiUcppyRmzvZiUjagCJC
s8C35lZ3iY10uWOMHCTXmCcYVc+kZBL4xJJJv5641W8s+JlPlO/zhdNG9ccGFpWNPjXJt4rfZkh8
KUJ4qtvpUTpfD1EJlEUFeAkEoN2bxID3zBWNVlf994IXyU581ULsw0j8xC69tE+NbR4WDQSMbFBI
SDj2UJwIm+Kgl02yiUWBUvJ+ObGnYJz7e00lEGXC7aA70gN7OgTi4g5Qfsk6TcbiaTgD8OViuA+V
dKXeaROCRiiwwepg3LVDU17XcQh9/8JBV2yVYj+TRnjQpBcbMO2uYfqXjMTtvOI8JshJjr7mweW2
ZbN5Z5RuwRtOvYMAFbHLgWxa0Ia7IHiJqx4mnMIKEWfR7BrsYqJd13qPWEvS2fMeuu52xxPc+iDx
kNzs7NukMl6gVclvvaoqtysMGVd2MQT3dY9iRuEkKHiE67rVWy996Se/2nhrEf7Z+M39BANTtJnX
rzVnVn6zVb+zs7H5O7OLz86UlV8Hjb8zVe/LJw42Bcqsefc4jLyjr7ZjnPx4Xq+XyBtuGz2Yjgn5
vF+vXM32+ys76spaXN/XS0WkqMq/gh14f+VxyD6ndaFv09IeH9akPEB9B+H7amtXdrVof1oTN3ww
ZOYzJDL+HvGI4A6miPGWDL5xZU2p/iGDBm/rUdL3xemGF9OGl2qz/gMhlvkPf7I/NUPTX6LRy3Zm
7UITnYfaFVX/6W2Spd1p7tOVEM5affTiEFry2Da+Idry+jEMPoYWRtG3AbDArx9jWYN/fYzE9quf
PkbLu9vJ4jiwHWb+sZsJvRTyJsVHKIWrR6vn+aJGdqDTgFMsvaW8FxMvlN0u6KzhSoayPF6BhMmw
t+Z3y8cmLmU5lRqwE0C/7a12gtBH7DyHlVE8cggEEtE7z6hVOM9jpOJKyGodxdZGkUI+K5Y06LSf
gTgVj274uhy1OWigE4egiD3od0Nvvzad6mWUEbjUTUBuw0g8FHz0TrO9hTIC1ZUZ5QfJEwJRyF3r
sJ/uRBzENgjFkNRZ7yzC5Z8j/S8xd+ha3oqXyCKJV7kuy13d6I+GNobbUdHvSLNM9mtPhroaig3F
spsEOtGb3/mK23n93O6rPrzuKwIEFrHBGyFdzTP41GAt8WHbBYUus/CuBzeGEhkozHXYon+xgXch
3Av6oRDyA0FDrFMco+s7oW3E66h+Zagxgh7+VSsBDHESkIQJNeCmVzNND5xnmHrO2zDPPayx9VHg
ZzJaXP2joN7eRpc55Sl4ud+sm3/sUluttZ0tIGPh5Cz7rIeYa+QXCce8Gs9JjTaNyfvyGTtwdrJ7
i4pxYAOXJliQyF5qCCOm2L1Obc0CbZEsX8Ga7eo8yF6WpAWGo+xCepwlAawoTX62+4tiq/PD5auy
X/wN0/6b18DptvIMByhdZlZX5TSgsYHyZXVVeP0KPEPOw2VexPeRwZdY30/UpKhkVRCE0W62CvNW
clRe9WFdl+7lF6/JS1Ui9DYnFPGo8QcZLJecCalre+eXMdlYlWCZrG5+bJZ4IyNpRpOTqWQI0dD1
HnNbt56hZ9qLHNKIUu2dlnMqlaGZG7wAmjHVWko7CWmUEoR+3B1lts+d2wW+k6coiu1f9ogL9tD4
NnuxiOSBf8rIV8VVhjraED/XS9PA2wQwqrGS+LlCJQKWH3+7ztAYbxtrbEiphd6hsd3X2YzggSwV
0+/WKw+Z9CirhFuHlE7i5CkZgk2p5WijyZ/9h0nujndIEuXJu5pYznARd4ARZ4RKiwMRz6nsbjqW
iTdvSzfQPmrR8q/eMpuvtumt94uflkbaZu7a+aorM+sYzz7kS+qGA2jxtNTz8uyMvQXkasnhIubG
aiGCtzjwvLPLjRj+8J9SOGHXsZpcfV+7Hiw9kNkc1y42j4vZu6gxp1JXaxzPE/zzN6rO9tVHepdG
1l2GVrm6ux5Q90YmCJKYZGLU3jnfnySKrG5LZjV+kKao8o8UJXtgJX+YpAe3X7BFhyDfy7Bap8Le
1GkHdY7rQ4OnvM/GJAaWn7vfLht4DsCxjdq58KrXna0lAnyvVsnOZhTnZDaVnxhdrXiOJsov2jR5
JkIa3E+RcaPVbfw8NFb87I061KmrpV3JkCRScD/P69nfOvAu0xQzcr4qsSyN55s3/ao39zLS4iI4
6gNQCJWu5ju2e+qIqu0sp0kPZkmCfVt09o1BKd55ATXmw65DL28x1vAeidt+o+VB/Udfm+mOkrf4
WIRj/YLO3dneLqheIXBl75usbf6oeV01jKp6ssoQZqtiAcat7KNaTnFYdFneIN/7HLnDZ0RUKl72
/ex50okjSU9sk7Ityia9/x8/rSL9WupEBOY5NraBtXZHeZA5V+u49F9sM16Oiw4gXKxZXhjbeeIh
UscW2ij7YYU9PUDUSYNM8dB2qXHVKhGV1bPuHaPSn7Jizj4knfldzOLlJ75+Vdr2Il564F1ZBaia
SrOfecOktt3pSUUpWRuxVXG8mykefbQchG9SB9pgD0j7lXjIAnsBWKhEhZ/FphaMLky/5/CCb0YJ
KMRsD917/AIWvb0Jx9bcxyqm52F3eue9veJU9FX5/84+rTmKxk24ied4uM/KyT9k5ljtqzIuPkFv
aV0jdxps47AvPk1xSzG6F3kbLWCYriGxDqWbJc6GBffTWEz3Mgk16PqUQVgnc9LwXlJElfnRHKbk
cfL66RqJr+E279z+FiIjEJgyLsy5v52MKLyxrSuZrPmyzOE5wi9VTStj8ZMVv47Pm4n/ZcdfhuhK
IomEPBr6og3cP2s939tJNbz0O3e2pxdd63qk0OZ8I8OoHhSvqabvZYhYbo2uByU/Miz4Il0iZ3om
iR48+oN7EjN/J3ixImoR6qxlS9/1dgWSRdcy6xnL19Be+kOWc1gsRORHVPqMykAajOAL6hNn8b7V
X+EalMlw3qtC7HeifudJ7CsSRCfCNvmyMYnEJxBu3dnICXD8NKbDqFKOxTD3T8kaHvohjh7ENOg+
mttx+13mxHRZ1Me5kW9/XtDPa3M0hum7+P6y4LLJf7do6HwCx978EKTRqD3X3WQ135Y2OpYU52q2
gmGq3hSur71FelMU7M49NVuGffWxzMJ/JGbYeG2y8XlTPUlAUYbuz0OZvTgTRetOl+GUUcln5FGz
C7SbSpWD96owfLb89cMPy6gs43+0WF5ZbqbcJXAZW+bWKWLz0TeN5bAMSXsHPeF4O3XIPgWe3z0Q
ord2GsCRT2uD4MtSNe03v4lvOgNo8qYCkg57BbK2hfUNDan4i2t65jYjG3nectQUGalXvm45rQC6
hsl53bI3zLuIezvpu+mLVpkjhKH0FuocN6hwTF/KjmtKb1K23/pV1nro9AAa3e3cF/FBVO1C4jcn
12sgLl9fRe0u9naAf0KJyIrYnXjUhemd3uyijucSNuEdIUvvoTPoTJsTojHejmtiHaLBGnbx6oU3
SRAsX7wEVu+pqj93RpWecljINzNqMl/EDYVf7QYeaiRfbW9Tm2NwnVI8cBVT3rmjhtzeu63RPmok
FR/rfB12VpU772xLbw87zbf5kqu67lGcXXfdW7p3BZjre+gs0Y3oJJBI6x+k92a/mMS+OsbZXyQV
xOQo6MyMnW/l6EbsYpLJ/9P+y/7cye8+z8/7Xz7nz/tPpnMIqPc7GJprc7v9aEbIkxdzeGdpJp/8
Tpl+uzide07tATUboK95Wy09a03RH0o9xIpSHv+X2f9rb6pTA56DhbbzjZj3YXRX621g+PmhLDug
OwO0u/dTrm+s0YSUne9my+bNiVSxfkbRTX5ub5zOH04eEgefksZ6/UZP61e3M6hOuQV9NZzgoHE/
ZT/c1n7+124/u8nyKoz4e7uwAVkrp2nkwh762rHvcqvxHpMusR8J9U+UYXMbV/pd3vcfSjUl851t
9deua/m87TdDum3XBJ7NuIVoWXZbNMfdtB34QpNs1HmNugLU3867K+i7szs6cOsd9B8woavPMgc8
pqxzCk3v5tumKIHtzGV5nSPS+lmvSdqEXhidZAjH5FVb9Mmzhl7ic7FYu0WVCme5ZVKf1lUbGa6r
YV3DAq6fZ/M5ft1SZmXLGNmXkwzVlksOGaRsWc72Lh+i/uREIZw5YOuejXhrSuhFNV1bAIpHtPBO
wjFDVK8oNibRQYZGFk9HU0deS6ItEdm1ZzvfrkSVum3bwDN+Wdp1jb4NvGFv9BbymVEaPM4NBYVm
tBR/1dMIN4jXg3seRug5/u0x+f2xnfmm/8UD6BiBeJVx+c0eHuf73ZxY2QpHUFCYe3BJK/L1StvB
V82q9B7GVDuISSODdifqD2e/ixBE00JD7JSaceU0NiBuE1pdko/NnSdD8jXnoWCPBFoUT87ZdEEb
vS0SHJN4vZlkJK5vC02KMe7iiMr01Kwehjw7IpLpPYOJ9p490/xM9Vl7gqXYe0Yyxt8TM5/3Mtl7
WnBaCJz1alJMZZnfV14ObYlanSVOCkY0bQ+y3Nc74w5Jsm8yKRdB4+qKwobkg5ggJuL9CubxK5mc
R384xghXb2RW9jDJVpa6OT6Kaao1e6uhMnctHwHZ9+bWMV14Fd4+EeRRyNRpT2Lp9eI2iNdvYZqM
NxLL62BovlqboT7HAqfE6u/5Tn2USbnZyF3v/SiNH+VOjLOeopefl3cF0o+xa8IfXmb+TcIXAzBm
/4a4qwfXOS9Q1pzND1FjcZ87pr11zLi7dsy0/AgMcb22IKXY9kFTfHxbyvOqgEF48fa+W6X3lvUs
kBGTb6Ydx8P12BiILWQN6fd2mpNvcDD/6Q7m8AwBTHBTxOiGenlufGWhzMvCpdb8nZMCGyp3mp6a
N46qDDBA1l0DIIDIZC66RzLozias2/zgQ/4wocX1ZcgSC6rdnIyIyoD2SkdI2bXKNd/Zf/a30Mw0
gzYebqjunkHhZtpBgn516yPTdO56Sb21EhIkv0QSz9FBFU5sxdubyLWUCc/wcazgLZnCR0TlwkfX
IGvDW/L/sPYly43DyrJfxAjOw1bzLM9ue8PokeBMEAQJ8utfouhu+fTp++7mbhBEoQBJtkQCVVmZ
0baHzvI96Bbi+9hHudoQRifysOPMulPyKw2RpYiYr/nrf96meJqiutVL90UdZMDQYVmPtxCZ1K/C
extxYAml+bhHmZ6Oe+H+BFlyK+n21G1tc8VAS/ycIvZ7/pcbPS56D1LvUdn9043r1Qja/cct+bMa
2elFDemK24vSarIHpXefD4CZQCtv2015foQoXXEsLcPdjsBsXNlQA9FfW+GjjBEF57ZXv9kpe0vZ
0PzkGQQaARlnC0fZS9ay+qeM+BvS09VbyasM2kx58Dja+DE3BiuuUEj5eBVuqc+v4rtptkZurQX/
9juq4RAmgEL6cARyjfh7uJZUpKsSYqbzFdm6sfrN8UMTNItJmFjQdonCdYHY3SPUieqDh9TQwvNb
SDMn4ks3uP3DYOFREHnQw24nkKXdfCG+1iAUZGITqnd3c/PadxNkdWv3zhuVf3D0FtQHugVAsDFb
jnmDqOyt3+O9f/QdPZ6t3YMSYfijzs2TCf6Y20XgW7Ml+n3xHz51Fo0vacffoX6A3QtteMe++FKK
2NzTHniIwitzQuBBiulNJlC3uEV+Kf6n7a4d4SvpQ1dtQKnFOLw0CQRROFTTVikylNA6zKaLEwtz
SQ5e9JJ33F2ySnMHiKRYislMNh2XOGlakc1OkXDX7ijdiwHMMfTiEdBGbiLMlxV+RRsy9ih5XJle
mkDyUArEHUGv0nm52lCXGg5AxikV4wHbw/EL+JkDiKZ6xkHqrm1vUDoUvDZg/Tl6IRQjmVYwt8op
WEoBkYgJWDvQljU/m9Ex3vVFmDcfFxYYmHMByRnPQjaysgrrhYddt2JSuNfBgnpF3qblAekDsFvE
U7RubOhuZFZcLYsGbEaJO7X4mv2+utlMCxnDTJnWWobAoiN5+Ntn7tNEarIM7DBMe2JLCU8ysvJr
VXURjk3OiY6Rfc2mO9uYToREyTN7vNNjdGqksdbGF0QjUf6M/f/mgTsGGgrKfW8h+gE5N84emROH
mzEE3GioOwUOTDBDSC6sl9qQX8taxT/tFLSJ2Lp9B5m4s1B6kmH/ngTMsTqjTCkDb6thvkxKzZOK
AVFSPamtEQIDzNWI+xx1Fx4KKKYhWyJKlR/J5sblxxXZ/upOuYmAiVdOB0ch4VbpqtHaQJF6anX5
EYpz6SmKwSZilKJ9wMkdRbqNYO9jOVwDD7Vmi3742ouw+4mCsF8s9MKXoHDA9h0q95oHZg51McFA
uzE153x07LVww+DRzsRrGifbST8pqPEZKtnpysGjolvc+oWDxHPuqcPNRH6hnmGR820Z7cxCNh7I
1AEPhNt+NG0JOVWrBo+yFjHCGUilUVagt/m3TfhgACHddHImP/VnLoGzaD3yq1DtzZZ/rQXWteQc
5t0JjCdg2jcDA2FuHXfpXfMJ3PzA/OiwTeUCN1l7PsjkEMmhhibEUBRb32xTFoG27J1XxXBIw6jB
udk0FP6myWpysLdZj0OZoX45jRbzsBpK/2r4RbxwwB25TTrlX1Pd0AB2yitwNvTnm90LNJN83jyS
g9WEH66FBBWLQtkPCOhfQa4TnUXdQOK0wyl/HznxKwqGVbQqc2iLoPZg4zsge6MeNSg7mxZZGhub
Gto1K9kbFrhdf9+66Fal7KIBu/qaOl0ZIxdAHlXRlatBT5hvfaYIgCcVH350N6Q1S9uxwMHpHgwP
+r3QPwR1JjVtl0diM1iZC3Qj0BxaUzHrrZrNlzdHcwJNA6S1Amdvu8PqNjA4Y7Nrof3nMsDkUPoO
uLh7B7VwvvNSyAxUjjdeoXfIIDyY8TcFQdHASIyf4cB3PoC+711QqiVNKv2M7wZ8AUC7JcergyXn
SaXpn+lG4FbdDiEef54UA9V3F2Xj2obs46LU9RC+LsOgplF8iZhTdAYb54ep18d1sJ4wMITBdhvA
yQg8MqLhm38sYtbpsIX4HrS2kSO6AhGtruAe4Wfbj5ehZqwphQ2OGjNtx0Mdmfdk8/UAXUkJLhOo
pOKZrafSIjRQGUm+MRuAEIO4rXzoQ2FKVBTdytaPsZvjPM/FqVLlNgRirTDG901/DlCf+jtyVGO2
i7NMXAQ4H9ZhOKQocwzxWzLT6tEcGvtU699SG0fdueLyQj1qIm4Oax/ADMAIo+6BbCiYvY9rI5x/
chygtHMzOVcao18clAnEOmEDX98WGmJx50BD+0zrIAYcLwBQwp4T6IBVo6nCrDz9JYYsuPNQMHsV
MSQRyC58L1harWUf26RSz3bGtt0YWm/FYEFWvWrHLbnlyKUXFg7v7dTbh/9p2ck2moWvGcto2TIe
qoND8MTWkM4OdZLxugS9y4bI2qirg+ufukx3idnNbHm8vo3GAwIPZvUrwdPguYdg1UHk+JTUdRmC
4rUfotxCj2aeJuxkDZKZumtmgDgKrQFBXeQYUpQ1dfncTcbBPCeN8XNeCSmSS5ZUX6mXCM+79J35
EkzT9NxVorsaqflAY8xy2F1bRBcaUwBI3rWjAzYEvCLIPvg9tlW7GCQwz6kxGfcxJDNprOxt68EH
BSPNk55sH8cuXdJYMyXpk1/+airX2g4ZkPwyrvrHoaxyMJgV/dHX/FYAUDu7zHabJetlhKp31A9x
x/PuyTmrChvIwtTaULe3AGmvkAKk3pSBY6vCxnuBg39/pC4tF4TyPsizp2rohnxp6KBr1TBs8zXD
CjUma/YKaeQL9ZDBYReIm+ypV/Rt/tCVwtyi4AEwij+TQLAj5oWSkvd7BwDuRRiEEVLdjb/IeARM
d+O6xsI2PAb1NhGtVIiSB8TfQdmTQjNrdnflFN9xGyV+VSMvSC0N/Xo8VFEC3GRRx3eVbvIW95UW
//p5yTwCq5Xp5Uiy/vUS5G1loC+O8spb3R7QUWLaRw9/F/3kLwcIcSxug3R1e8yrdCzWMkAYu+nM
bSaLfuejLOoxYd4Plk3l98qMnhHxqJ/LCbrB/3DI2+A5GutmdsDztd81I85SeoUCZ6CHAKw2i9Sv
J+xRk+YcFIbzaovNFJfpa8MVv6g0AVhdm2U1sG0O9PwGGSrn9Tbpo7uZ0gzBqmmqj7eHH+6cYMbL
awAy9OPxUyNjAONYP4LQEwOtbX+M+o4TXPrNzbP5MxTZNrYzerG4qCC56LkRFIQLsfaEnT2LEjvC
tEu6HzVURw3bdX8JZK2aYMzevA7BiwKIdZyoJY6A2IEfrKYdzzQ9hqLSPH0KzfYZGYx+nRXY8Lca
N+FrLIVoXSgSB/JCvcAEV8TU5WJpjRbwIHpUhsPHaJKAC4B7tVi6euqf+VGoqo0ZgUE2BQE6zvyo
8u91oU3hgAMGP5ZHgAJCMHjhONAHtvkuhycaj0Fzt7KdaDrSxEJP7PREPqknXqTjIdA1Fykwoyiy
8GP8VOP+FFDNBe/CCrsSUFnyejhRj5wnI6m3nYRe7R54I7kMvZIjTToac6VEXGT1IkWR+Z3Vh80F
OBlj0eh8qz80Nb6xjVa//T3DSfLoHvyJoMcv3O+BCMWRdnayTZH1d5otPVPI1NpJv8kHu13ddnZ6
kj8U3ZFMA5gMN6DLBtwa4VCR+eo9Lpo9aPeMn5ZnnaCOO70J0CYsA5AZXMFmZuw8afY71NKqO5oU
eCjSzEy+nxSrr1PsVosc9WjnAon8c54CfD1Adwqyj/mwwL8NJbfI1qEth/JQOeCejC2OEl1i2KGG
WHcMGWwkShEOZCrwBVvXhQt4gB1DMBi8GGcOgrtX+asZLPma2CoBXTFqxSMeOa8CvGybzBrUhpza
Cr9qmmP73H21vrtJsRt4ld4TXMIuHUD1CzM5EL6iEHV7wo3ojQYnxppzmk3nSvnFyRnzYgUBZuh4
6m5sZLiB6atbE0k8Hxe3fmAXXGtC+Wuy9d43oOaKe3cM+KUA2HTR9ZH5hbXKWNXcrvbUzZGfgBDr
8Jxb+jwG3O2CgQHnS5xxBViGGe4DFmZHFNr6S2yOFjIX4mUqE3Y2jTECvTFQBNAs7lZGHSaHWne1
m9BuZsLZGZFJyO8lLXJiwG6tQPnDDtT942bp1YAlA28dYRKm9hsqXkD/1dRfIx+RdB0nz8x2AD5L
hhcVVTUomU1/9ccDCQjUHWTDsPS1B/TMoJisPfrKrb8m/GMN8jAgbggeJjBV4/5kPnTIpa0njtoY
VXProddNIaJNi5jklTyQkncAWIjUAnEosBcHmT8tcM8Z9+QMdVdxFWMLlBam0oxWr4ngY4tQAV6C
msY3Nqr33mxIuO1zsEgtOs2A401xc6QuNJGcZ0+Kj26ixnSTokp7pbjwd00FfTo6vPv4XDtRo0aD
TvY0Sl06vt+c3W6Ij0hpZgtKcnVuBxLmrOo3ZlB4nxJfqA06CNcJjzd7HoMuTCGHSjMBtoKydzuq
dDsCczQvd3O+LUzetwHEjyCJucoZtkV2AbAcil3zuyjv8diRyAcxwAiOyg7f526f+VDgAKXVMlJT
cG/oJmClWGVGl2+oSwNNMvFFbKQOGCqq4J5WtuJk1/C6upBbXfr53agkMscFslhgQ5hfp0BKHkR7
6lCkxzIZ8hN2RB/NFELdY0H93ArA+83qBtT97ZFM5IycugNCWpNIcJy5ZGXqY4hVBygtdWLDnqta
qEgF34d6WQGQtaZKlZncBBF0pFMB1GNp+Th5o/ekBCA3Y3qVwvCeyOIY0x48GvJOaFPvmHyRNTI4
kkeFRMSqFVDga43WfxpdVI0KDuIsmsogYXxAxVq0oC7Kga3Lf70St0oUf+lXCRwu71JAZVrk2OXI
yqPjln6A8jgOTiGGs96udqUCjbOjwI4EkOOy00Mjd6ts88nLaHu+hiBbunWLJF85I0if9qUuiGvw
D1/ZrTmcJYD5Z68o8lVh2s5R+fVPEefyZA3yoxHgh0B0JASnn+cWRxqY/oxSN8lcebpNUygaBNc1
2N1KyCtSoGLqA3Y0R/42d13kCagLFAJSV5Bwn7tz6oqcJ9a9fer+Y+5fK8/O9u+VKe1lV5VzRAk5
7ny4j/AcJcMEyQ3/dHFusZ+zDneE2yj2A5+7NIqsNSvs9ux6xnBWtoj3eDIdQHirZhPZ50bbQoBI
QB1nHW72ym9Qgq0blBUwr8X2brondm4Xvw9d4f2lyHO2lh1HQsLtxCnoahQGomDh1aktpJl6/8f/
5OpyibcsgvHZAIA/zIzXpuP1t8oJX8PCq7+BTHu+ABx1vviPITNWwQsYjw96uNIz/5cl/s99ID0X
rASo0Nee9LwTV767ILKLkhVs00IfeWbIcAIoCjWN6V26yu1e7PApnWzn9V+T4tBuZ4aM/56kssZ5
TRw3PQ0VKlRlaag7aro0KKDRuqQOM3iNM3eqN+s500LDJmjtoqqxtlaKo2vdsCYGfB5TCgmxEO1N
E3sLtCSm0nEKvbKO4t3xmFnbPAZBL9lcJCQXbRdU4G6tmnUPqth9HIjiZTSmbcVtgGe13XTy6Gan
4j+yB0UH4RVg9F68GsdKXRT4l/9/2muetAtKVs25Lp2sAjEnNMDHOT/GwSJ8klH7dEuZFb3Nt70X
qmUcDH62HJCtRCw2DTe0BiXFpJu8FYmrjkmoXRCTrGOUrVEObTLi/MSc5mmeLnE72nLOxuWcOmvj
/vNytOZoFfNytIAJUus76dvLyUL1ofCRAl4UgJ9cisb3l0YrStQEKBxjdEMDuH+Ne1TBPJOptWMI
dNIAACJbWmWeT4v8WWkApREqm/TCfxpPePNK8yK3l+BpvsUzJTiSL9BdDxmek6cezAUrVQbYbP/Z
WmDvDVyMi+yrNoVg297VxQgKMt2lPYpXJUilDXF+JJsfgsgB2PErDc5uel0fme7NzVbZv27LGiMo
U27L0qTIQCwrG0SOIxT2PrRsP+Xztok8uj/LxgJBrbHBVirsAZWBGEyFf1uY4PDSoyx6G6vpa9Th
eJMEZn/y6whiIYHux6CP7yDmUkFBOG+38wg5sQEFVCtwTLOd07cPtNZtCeoWoPRCZbheh/pjEaWL
IKyGDUIU/V4FyaPt9uZ7AHXeKPbS76XM+mWrsvACXejuBKIR1BWOdfTV4mdy8CBVvawD0OZz1TTn
CmIsKxrwtw6Ex75B7puvfD6k54gl5YVNwAMgG5V+9+2nvrGmrw6rvRXEjSu9wY23SNviDQqoueIR
Or6XpisWae4kd1XluxcawGYdRRJ6wEA53TzQGGCwjm1URih+oJyXU3vi6ulGieGB7GSiQbKP/fjA
Ed7bOIkxXOOC2VerNe+F3odmSAdRb+gMtjGgEADNaNB4JkFgH8zG3XeFjUMo1alA9ts7NHW9px65
0dXcRVbo4KX+juw2kYSCXts41Fa3I495pXwy2BE1NLMtp3oZGkaVLjK45vBRHjMvqt8KsIfVcWoK
FCdpqlEbUPpzFg5Lbgh19v3I2ihA7K99jGcwqsXSB5FHQPDWkJ1QbVQtLddqXgPRykU9tMV7GMqv
kHGovkc5qJwqX/6SbrXK8zKAdOwD8jIZTg2FWDaRE/9CXguo7CL/ptIfKLTjz66U45rhTnXiZlUf
LWQ8N1PoYl+HszpoZMPuu2MnyJwU5S9wlr9Ib3RfI0MhBI/4+MU3THMPQVxjG+CMdJ9VYb8cOtN6
H91+P/hW8csMpoMcI/4OZCRE10CJGEixYEM/PZp2lW1jl+cHHoj86oYsQfK0H94BjN+OTV78NEf2
RRbZ+NIPasRp0KpOkSXdU9cO9Trog/o1kNkTuTrdtE+DkB15m3rLJskk6MI9cUxDa3rshPUIjhDv
HfLcUOGK3e4ETbjmAZRx38iOD4NYSc+HcwXuvPtWsGIxpOHKiFAhB9LN5GKUVXrmFsOx23H6by1w
jFlafQesJVySgy38cYsCSLbO7Ly6Q/lKdVfHqMNCGKBZpZZXzjYabUq866m4khnlVgbyxEPksIUy
6h1+6tlm0LAL/LuNezssUmwo7QG8cfqh0cYA/09xfUcuzI/rc2mz821CUePhO7IUxKF/FqmQyV3h
V5JtHP0so4HGrz8Wpm7ALKAKwvZ7qnnjiBuuyUHV05WLv0nkbh509TfnXKOS6SjA0Sqt8ADhHyAL
wDxSF85lRhFM0PvAwT3bhLnngqzXFmfUarzQIJl8Zp1tp//wFwCur/oh8Y5GG3rLxAXc3q3bL3Xq
Wg82wlqnf9ghVhW731WCqqc5ilTFvfjEGotExCnwXZSGz5IoYILo2g4sGLF7h49dP/cOMPgd6q43
3ehYXybcQBMZsG94foDDReTGaZTedIUEeQjKDhQR65lIpdbPSs8UNcIxid/MM8nBi1GsRTMdYBiu
MtPSWb9n0muaAWCANNNjoflFaF5Q7YAtFYolknWZtO4DQNfZBn/i6DTkKRiOoUy+c4TTIC7PHEjB
SxNi4w4YVx07/w45p83YBFOCQmdslnvL+p65KPEDNDV78SZzWEX2YF/rITG2/dR3Bx/gkhPS3FCW
D2r+wHG7Rr1cX73hGf4U50DSLtjDJFvQkjVBowVQ3DdhmNXyX+9tks5/vbekMT+9t9QwUFEZoE6D
KhKZEuVSOKw7UEUidYGk7w6TLlAUtvFgVL3Yz4EyHTKbw2PUD9uAr50UfADUpcZHqnUdKmYskC2u
cEzsgo2CLNySkXAZGUWd4rmbeKd6MsNwUUkz2Agw6IEhU20dFVTIWubqPPhSnemKGpnV4EaLfX91
G+A8/pYKM16UbaA2TpZgkxA07CEcfbGw9XkS4I8T6i2bV/IYXcdGrtF5RsnOsLSYnxwUbhgUZafs
+V/x9r+6NGH6PSHIUm8zKIazNmjwxvoSeEGIIpK4WHMN4xWO6BZWBxRen0bTk+8Bm+zm0xdyi01w
qXqa/RLMHtilpF136bRbn6D+Tk//l5vC73tbAfYHia9APrdluUUFNvJs3HQ2tsembam7Q9EsM0iZ
vOYVNw+57UNj3pjMN9NTP8csCu+Q+lVX8HmjwFz7O1bkL4UMkEnSy5ay2pL/mAUfy9aI4YKUE9Xp
IPcG0e4mBD5riWxfuqcTKnUbM8v28/lVj6J8Iv3URTQx3WfcRIaYo/wzZAJB+ST1euhp9N7aTFBD
fYg1nDTSMFOUSdx9vGAaeMekQ1ykmOzuhGIP8EiUYMI+1bohIzVkSxoUhteBGja3ASNIv2Z+o6Fv
oa8WaZX051rwGipGhbdRlS3PBQJ51dbxpVw2mrMBNYLwlEGiVki/D6u8QR7VrZQ8yyEGbg/SWMD8
tKVzAKi724BqrluEiAaqj7arIaUZAqWyr3lwnUfI1lg26DxC6aysBug9hYe+hyc04lmIwK0gQ8TO
be4iDs3Cx8YpMqi8IUadRki2HjrQGVXg9SdTR16z75SjQhpYJWDaku5gl4GzdlXhF5dEGN3GBFf4
pbFi52zKZyv13EuKDUSwmtjgLP1srNZNMaJekYZ8Pw5PU1IuaRaZWhodo6qFMhBz1xJ7YWfRpuYz
dvlsW49+cOhDLqtFBMW0Q4RzULQ29GWSe10FEgM4fLJ6gQsxejHuaIAc51HXqzHHCrESXc6Lkte8
ko8Q28rySU8TxBVniAfwjaOSn73dhQLESUG96Uvj19/xuTxNIQHEQJTeAct9wnHqv8N3FkXyQi95
NlLjxU0D5wxpHLYfHDbuA2PMznwsKvAySeMedVr2knfMfmVdkSxAFFn9UEm+BjyvAioihVKOF7Of
MuPf6sTvvrQjMtmGz8wHbDDCtVEJE/+LOt/jMdKDWaZFCXyQr3087hZWNownamwgKearv2yGI42D
1SKiqn2bKueonNGX/gDQ0ghiPIXjUpfaqIRjInoDAPEeUqftYzg10QkVeO2S7IYEU0XdMn7NY2eC
YIfCzkFPYCiyRzal9lC+WvpPYd0eQARaPSf11C4UOPlO1IyDUZ7KBtDg2WjqvhykWHqFvakngKGH
SpyFn9TPERCgDyIEf7vu1dgKPXer1q+KZ0919TNCkAD+NfKBhpO6uAAsFF6p12btD1XxcV4I+njT
AoxNEgduvVLYD0vcHYY9dYvJm1YAxbhb6nZhg9QZArwb6o5pLHDyacOVo18UpKHpHjF/Z35TyFgb
B16DKYJGQ79Pz12HPSLNNZXdXnGmvqdBbB7TReON5q40DGcCB3PeHlTQHjg4u1BUUObx2dSNMTRf
QJQ97BohP0w2j/t90o3HoqyjcVkNVnlIoABwiFM0UVt0kCTXRmoCBF7nKwNV5vnibyeaefNMWCY+
pt/WpKuImS3qsvUL3V4yEIPc99ZjzKA8TU345+pmQ3GCt8KJTC2gavDhR6OBZoCnq9uA33K3RoYa
1bALGmJcX5LrzYtGig65NSvIl38tQb7ztE/rkNPc/7QkWXld/n4J37XuJ5nioKM/CK00j976dEVv
pWmyV4h38r3hpPVdB8VID8mIk2FbUYjQiAdAgxE30FTAlxFbOKe6qzLkFKCSdB6pp7k4w1yKTStz
wPl1lxoarTNr1avAPt/sk4l65anA7aMKGTayszOIZQZ/yC/0CjRVst5f500aLck2vyFEWVCsDNLt
+Z3oFytkheMkt7IVrUQfg66YfCuCgV1v5kJazZqlBp9dIyO6OODhQeGXV1hQ1SpQkCYzW+xAqSAP
3e3yk1WFblAsOAg5l5mLnxYY16KHpg/AvsS4XFE39vLoQdpQAR9y+8q0B4dY2Y51Xr+kQe6G0UON
uEHJB/M8TxokFP5QLYKYC+CIlRTVNXScC4g8+I9m8i6GbzY/XBlcWICLCpYwzhCDTguQC0VmvA9a
9UwoaOyixDXRDQ6+s/1mIg+yl3y6okZ6YY7YHRdedgdeO/c+S7Pggl/+mnrUGNPkHwqn+wEe4jxb
Bh3gYU3ExTL0Y9TpB2VybAtXH1+5/9b9ucoz68NGV33h+m+MjcXCrMvgbR5NtqYVPeZS5vee5+X3
4J72T6KbjmSCSEJ+3wH9fY09aO/EhUqW5Nb39wwUQnfkRU3Xil3u1MOZeirNclDj1a91UIH6Qa9M
JiUisfANO9nfbH3ttMswM/MtudBAIUug+2tUi5CN1mQcWqBJ5+ar26smgXS2uQLv8229xCnsfWAp
gIesEG84q6fw6PrdPU2jj4TkPId+afNpdYuD/Tab38LtI+Q4Xg2grrrcTFXc3qkoYKfbO5NBnC4s
sBeiMhJ/MPIVfhsvDMMPPn0qbsds5dugViIXaqIJpBXCEtb8qWjRoI+SbVSWcnl7WbOrwp3BgZ++
fdK+7Y2DGQ5fbn84RP1Auy+L/e3dqcqLrnXyRmvN/8NINTqUOF7n7tS4B3BIDCtEmId9YEOYwKhL
9TUT3ZNdlPlTBgKcQ2CagINqO+TuHKPuLhN2osAQhmLTgXpnH5aN+yzB50ZOpm9by84323PqeMbK
8OpyIaHE99gr62VAkcJ50D2/iaYN4AogLOaR9dj6qr3TZKpdmFuPZOot0FAlZZIeyab6pEE1e20u
5wmenTwqaxNLaYEgE3gxkNX32Z4WBxltfkANDpCoLUgCoZGHuJZvqXsa7SdEzQrVt1taGOUN5Slz
qp80SG/VSEGfIVVynV+5cwZgn1J/Ta8cBvlwMd3mQv7URFn2tc4D60Q9hV3ZNg7sHoQZ+DCToZJ7
ACVW81utIVm5cNtYHWg0nxpnF6SISWWoeeNLiAQzc3qkhYwAWigRuN929MIgoTAPiVQ4O3mbbEhf
zdTp7yc3kHfNNPyIhyj60qJIYg2BwHGXKHSZNFYghwJIMIuiU9OWEORD7e4XUPC5IKItu2PTpwBQ
2fezuYcgn+Qc7BYIUkChmo6YoPja0Xn0E8I7R+D92FdAmmrwWDW14gSGctQk3SBj8xTnwcCHaJL4
lbKsiVl9A89K/dQgwbOTAjo6CEtGT9qBErDYbn1zxbuBqN63zAMuLx/cX7lTXLtitN9k1o3LOrOr
e99J+23IbXWIuZ/jyJ6bIBZ01VM+Qte2gmTmdz290dNTTA9KRD/xJY03sVPgy1GYAMbreuY0BFcZ
A23IyS2YeoFABKiUYb+5DboKuogCpLAQX5rdfFR0kxsw+h+rjdrttlqafY+p4B5CxeN97G4p6tGg
fvEpdLcU84CmlvGEEYp40Eib7Gik0m6/5zhh2z1E6Q+A2gCTjOxXyAxzQOyscidUl7/w3j0FjcW+
of6kWDbA+V5kYJvQgBqRIHLG9BsqheaZQwGpB5pZ+wnfJI5jrowsQ5ojqYoXuqoSP5+vhn/Y/uWX
mJaJe25TfMoUGb4zHsF7tfuUm5ozRd74aHiTv78llMgeIN+z9gxuILmvc1NkpFUKLnbkrLJiUU3I
KV6avmm2PqrjX+2ymZma/CK01jn+VHsAaCDIW9QzUxN2vLBnHZiv7ch40f4h/sQop0Ia/kZZbDeD
vdaA8OUHXbBGsRHRMWf5xwixCX+iVL6NDMsMhaqpjI9IdtWX2Mg/mnLykJCwhtVfg2Qnt2xSK2CE
4iP1Zvvosc2YFMFSuahNHIBWOMqy75/YYFdrCJupzdydwEXm+m2xZHbQP8nBmkCbWpxokJohcJYJ
CpfuqUerqdz6WM21ho/VEsdINr2sOsSTQjtfEG1UDabbIbTaC/WEWYgd7lAt/j1aqgOFVeC0TMTF
1doeNCrAnbXsaPQfc2l0pqz6M/evlanrcMjDNj0YGdnoNo9Gbh2JdiCG8ukuRyHRWunfGSTyUh3t
Ha4cZOOP7jAdTSjLrnHXDY5MJGzZhZN7EnntvJggQJ/Z2mRVH0DJ2KwSIMG+kFtccPdkmck2tOse
ZeH+N/opCQENCo4gwn1nmt2xS/pwZSZ5+k2W55o70Xufg7J06qb0YJZF9agn0jgAptDFsYF6cdLc
BwMr1vGF7f9IdGSFdcM3JBEH1J1E7C4PLQsCshN4N516goJy/uHrQRZFjhwlphZAXz24cEFS4Zor
RVcODppDJUMc/3E1j+orh331OgW+Lol7GFgK8YLztQBYdet17tdwCFEGo5sOOxSw9QfTNsIN7J4H
yAZr/rD5X8K6cSV8BDbpv1uwPruHHpyWuLrzItN7L8BKCyHD4d2elLmUeTZADS8Zdp3fGzsTmcHr
gLJmwPGj6Y0rdSLW7KgCsWVaD+8mL1qwG1sbY8jKpwql5Cg/xlXSNlDsxL3+ycjkh+02SleVaYr1
ULWgzHFxB0YZQgn+ULzv2C+Kk8/br/NXzG/AkkWjJZM75WbZMwSRT3VtRE8ZWJAOuNE4K2LW0vbC
xCPIZsw9+AFYPf7TPiFZsKgtwXexBSpPQJX8ATLQbr3N7Sadu2TDCUOdA5ZCPIV7iE5pWpPJgKJB
GCHkZIUCgB7qB3kx7jrLByZAgBIfmYF/9GsRiA2P7R5FtL85hHEQvg9cP95/gmgZQTZtTWBhZyUq
0q2asV2R094jIyXWlcQ9IjEs+1rlnrFO9VXijx9XZPvXKOCRYHkB2m+b4ZtyCBGO34gpaJ7btvrh
INb3I+Vig3jZ8G6Vcb4ClGi8yPD/MXZeS3IbW7p+lR28PtgDk3AnRhNxUN60J9ls3iCaZBPeezz9
+ZDdUpGUtjQKBoQ0QKGrgETmWr9x7CMqTs02T21rpeez4vlOpp0dyeaXEVZZNgmgMWUKjq9B1yXy
asvw67Ih9I9dajlb2LfhuRzbHezahSMmqfeyDsI69jSGdUXghUzrMuTmnf6kY9K2lyVZXypjchCq
wkujSrBB75tAgE7R4m8+D4mjW+Zz6YbxWjPN7NpNVOcUzkWzGbu8g58MxxnLzG+iyb5PRd++J1Lf
7ny/yA5BZmJrtpxM9pgNoOVRYz4TIo/Xvj2DBFCdaY98nsRcy42b59XGt019I4sD3LN7662DMEzE
FjMg0FP7MOc+lPQkyg7kCeDFLaIqeHu81VX2leLHhzy0NtJZ4tVUQu76Bm/dpWFess92HqprsHaD
8kBEjG9giIJyLfnqCemgPRlSnbcWvknS/y4kIvNaJ4uyAbR2uzdWig1hX9piQFvuj0IvFyVnh3Bf
jZmDLCY4fT3xfRpXsRGA+3Usd5Usyt1Ol360mjp4sM02PfdT4q+kxrX1e31XGOm5MBbfIwLaGyRt
05Mxlx6PqPalHIhfCkNPb+3OmtAm4QdIzah/UJ0a+ZtlYJ3Ct759WAcMvV14H2rIPHc+CSGWl/Nn
oWKnM3bTI+Yub/USoIAI5Gu97D/nsb8JlBmsfNsmezFE4ZYkAXkyZ2b8I7uMCgtMhyRN91qStZ9k
j7CNxC7GQY+QvZ6tLqLyraIS4Vjq9DhDMO1SlpLySZ67a2E67l630EcLrQb/MvmVdvWPRdlKkH04
yO+/ioY/tf5y7KVzv5yqcpRuNwfzcZhIZLqQ0k8jgYRtXmvGQw6mCTfhfP5W+DflOPgvxlx9N0zH
+dClGgvUYPTPYJlxh1mO6bJS2eQTDBz5hKmTqHexEhaek6QYTXTL5GdYNqk7GytVfb5QgC+04RIB
hENWYdOzEIvx7oBimloTa4dLH9wWmNz32QehNir36FCjp5IZ29QECBslVXkFlTvfgOGpPta29lVS
9hTrK0NW8u1yjBrN4VrxzacOY92tZGEBia22l6LbjNV2TMtwm9pBcDYn6ETm+Cjx20XRYywX+tO1
I5zhrHesi6LK156b5LWDMT6oo+YR46/AVPA4FEw0CeGK8ixNY7KlaC5F2Wr0cBZlK0tO/YNs/atj
EyuEQJ7lVxcHlQCrWL0anRP2IHzRQ21BeZ/aJz/CVcUBSHGUp8QpLYG3JgYEjvmE+ufipbVLbOce
m9l1A2z6Q9B1ytYGWLmRtqRB6eA07DT8+ktrGCyA/i46K3E6nJH9S/e/7ClC/1Od7JdDtl0jPiFu
lBK3wEmxkw9BCnQT35j5CvJUerTKxNrNZWHcGnFprnrTCp9wKrjP0kJ8L/IGSKDbfQur3w+3Q+Cc
dp/oyOvzdkJnwCWG5GZns+39+zEYP8pBR9brIrd2dlnjLDqTf4cUfcpzTJQuxkVZGbY7swsd79Wz
SLZopTjFhnKLtosnbxng/4ZXmdFwksV2Kt6KkrjHe+jH1unnomyNVVhW//HYYgZDU+XZGsnYs9nY
+cFdZmiJMQVXcs+psvB1TxaXbn4x54c4saOzxuRWigHE3fDim0V4aw2juFdnYrqLdICRD8YOlGW8
lb2mbH6B7xbcMnd+7SWr9cmg15jSa5kZ/3EulB5ee+VNaW07p8Gu0BzA0Y61+hgZiKQxivh3edgg
fM2r5gpuCTkrvw+JFA3G1TyX1ibgsPu2aNpVoeXjp9g1nnvXTl70quXwJW9lphVrNDX5Zrkt+t6B
qeLdFjCCBA3KIcNEEqXXoitfU55TxRevU9U+0bJzEYfPBIAQkXXgiHqO0SdHOWl1BfceLPByU49I
LiRW3Nx0o59eKTUvpqUk69ulsVnqxeCsLl1lPV6eKa8ht/KQxJ13kEyyRxvD8Fxzwi+ZD5nYRrbs
Ok7D4dqBhgxIoA2/YBd5NFW0KnQ78nc/H5lo0XybZ8ZjzhzqqlM0Z2CaqsZ7c1Q+OkYUnYw42gZ6
Vj2kadzfWom9liWmVtXDSLAITJCq7mWd0pvtOQicz0E3YC6KG+63pnaUk+xLgEfBHpOQnuwrN+i9
bc0hV25kKapca/3uX//1P//9dfy/wUtxC1QyKPJ/5V12W0R52/z2zjLf/at8rT58++2dcB3DMU2B
8IPp2pZmWQ7tX5/vyWvTW/s/YYsSF65G+oNoiuah1dfI/Wff4twPYHUFFbFmV+wNd5EigGd+3yYT
JNaus7+R7SbjnX/tlbUr3yXj8hoJhjDh6TV2clktqwbT7Pdgwsz02prDbNcu/oPShBCDVeGFUxXt
HGlA+GqsGLVvlbIoO8pDIOhehyBcLnOdODHjNXmhDEsPJH3kJkj8H+tk5ypL1yq3/tHs1XhCaCob
r4xlM8ZtvS0YL5EwckCrLpu07j4hZJ/tL1VmZtUAjRxYV9LMQbbIE4jcUb2//0WE/udfxLKExQ1n
muSnLfHzL4KeXKEMjW09tEM07ckjByfD1+ZNJpTqqU5I4SxzmmGGXFw5or6VPSyoQ7xHVBBdf92r
zn3lmIXOD+cZ1EWywhi7lT0oR9Nswqc0qvV1bCTDlY3z5akq0ZyYyJJ9nFX9A1+t9W3pivAzSOml
q+pDcA3S6SyfPq2ebrowNo5C6AzF0Avsf7hd3T99OUIles23I0yDrbydf7hd8YiqHMDn+cPrCsEq
TYjuhfhIpqW4w5i2v4P7/kGOkFGTK1s5Csri0gsMVn43lbga66H7TCy721hmliMzxlgV5g0GCabZ
ftK7+speJqoY0t/nsVo8mkqJI1E50BXlr1Nj34ZKUd8CVd+S8zcfikXFvkJh1uvjxD/JOjS2kl1b
oqIoW+UBdTRuzUUPnwgexrd1JKC/GdmKQFl8mO0ctXw/nw8oDfieLLJ6Ew+NDwEvbB8wqTMffukv
tNvG0g8ONho/LCukTZ3eme5xaZBWdXMfwOsZiLMwB1fPmohe6sHN3rfLhnhnWZsxqlkUssjqvR4G
3zFzy/y93mn1VtHmAk0/WuXRw5C+Hk1SOrl5jZqKUlc3umihZ4c2P790NWpGrd3KykpXw3+4G8yf
By88RByNf6bhWDbEXttY7pYf7gbGGX1q+fQHkzcWbnPqeD1oCBxLql5UfdTcRn+Ws0Ch9OM5MP3x
Gvch5ohKHXpWnFxJl9eLMezFHfY/1kUg/LDMqWKsYJLq9L89QbO4z8kjAjXxd03jALyZDCfd28Os
nfA+0k5y71LMowkIFQkwdS+c+PBLl0s/uffaWYi62/3DeGT8NB4tXzL6SpZQLcfVUXNzrZ+/5CSs
VS3NVP/eHpuJRHHmehosgVs9UlwQ2pm26VM3fypUcyMn4bJHXYdQ3QYxHIIhQNMQ/PTtZa8QpQPd
ty/3DXGvZSS+eOG87kHgueo73OPoIGtw4IC+rYXE+II5X9WJpl0JXc3uNDeJPBn/kQ1qprw1kIeK
CGQg0a6ILl/FZYlSjO+mdxZgmr//jtxlTL68RZfvyBC2atqajmCtKoxfviOmYSLI29S6V7HivTIW
KwsxaMnmIkUq9wIrjtdjeRdhafeqXPyDiLGmVJBPHRThowKHS9+ezI07Wi3qomgGNNggryTYrzBh
yeGRHJzMBRMYBzu7K+3Hpo4VRLUz9N4tQGi2ikXPsAjyln6MDEWkBHusCBdbZgfiTzgZP5Vle2jG
tHdLuyxPjVOfAqE81YvqtmcHs3hgXMbgQw9i5LCs6iBbogovLL/GPEu2/tDbFbDN3VK457DTl198
+sy9VG6BDsz73ATvstSrxWgRnyakuQFP6Fho7TuA6k3H6xt3fNAXAakSgi85adZvS2lpGyZ8jdKW
wCB+X10btfdyM2j+AdPw8lqWwrn1T05mf0rz7q1DwftsnZJk2coeskFLYSap2vPf3xa6qf16X7g4
XLga3gCuKYgNqD8/O5Or8g6cjOo+DLUl+p0/xk0dfckHAIP+aKm3JLUiMHpAfVGpC7+UwKMAL/hP
JRmzbaLYaFLYVvT+5yPduldZ7ExnN1Mi6KKonlhDXBMlQ/hVFp1o3oRlNz/0oY1+R5Bvo8XMryyU
4grBVUCkS5GVSLt3bPRkZDGrkfOsHHPcyyJ8nrdTyiLuypsICNvGMbixJfEm8vVmE81W+wOtGSY2
U6W6fuXnEDqbAQTDIHulNZsZmg24eWmvtOYMT80b3wBXuVB75DnLYGw23ZB1P9CaJ6g0ILz1xH7S
dbu7s3Q3uEl6KKUjHJ0no9OxGFfV7Az8wn6vBdXBD0vtCQ2Pdsvg6u9ktzgukQcjGTe0DvipntWG
rLdE+3w5rRHMxKGXw+Vpy64ISAmU56YTM0BQ7CKnqg/fI2IuPEsQP6zt5jA1ZCagB9gr9CWib8yp
cqzfK/9D0s/62lfG9CZviLZ3Ra8f5JnMluTm5UyDmgX3bjnC88WTqvfHlY7pG+Fx4sjOspH1Zt1O
mwaPjZVmzW91skH2GznKUFXj9RxOhHlC3tw4AXGdXHTZZxTVj9KNso3bkznO7lOc6tYqtqcQLgQ2
rHZba/sxImWg6YbBFTjZZydqjo2ff4DdkNyojIB3E4sownbFe7kxi/49ibgASzqqimxu1mNT9jtZ
tKq0OzQ9qHFZxOjZuG0adRt3RnFHrF9bF2pq3+tVkd6olb3TptG+l1Vj5LdrX/fnrbHU6aJqMN94
7e4PaX6tl/lBhovx7UFBMLUOMpQlg1wyniWLS2M72kCgexWiNQKKzuRqT0qu3UW1SeyxaA6GX1ff
ez15NuLZgU/a+CvW9+K20owGsnGjHFHHTqG2EE0ro664/6vzpMlhzMpqR4Sj31Q9Hnd5VN7jewFy
JVcKjCKbNOexgnsiNyZS/rKLNTNSOVEF8IClv1MU63kqpg9xAsnCqSyNjA+re6a9ApJFwdt0URE0
03INUWg8DnVbkwEc+iG5auKiWjWa6t6h9BnuDKeM8IAppnOikzcA3Gg/WNiNeVYROl/gRW3SLBDf
g8499S15IXk4mAf3TgRhtAOxNW//fjQ0fp2tMXUQqqHygrA0TWNc+XkwJEhWtfqo9NfDpJWvPABl
8Ltgh7jTrRt2GvhIGy5+j3NT2Pbv59aqcJ9BXd6yS+0u7nNmAIsEZMFNCQROPF56ANQPSKT70d5e
8sDmsulQKmVN1LsbqVwipKssTov48CKk2WSvswYDXPKqE1Ny3YWtfisbVLI1t3//1+vLUP/jFGH5
602VWcLyn2VZv7wK7HEEzu2o3fUbUt12F54mT7uKeTJKWcQDLs/y5ZlPA2MtRqP6dSyQR5Up6H35
8Icl4nCk6uLV31+2+PUNZmuO5jj8aA5jh/jTahQ+p4YDYBRfv07yZ98mZYy9y2cC1emSLUDOJtlV
ro9/9lu1fM3XGjCxP1cH6CK+VqtGF33Gwv7Su4lbe21GVY4q0kaGQzPbjT7oJlIpBRJ9YYMCLzmY
dZ5o4b0SVG97iC2J9dDB5cgDTaynZe/SL8ey7h+W6MYvU2Je6SyNBQsOw3KFaopfgibDNI9RPZvJ
fvJhbZkrA7uUfsbDG1WHA7Em+36YBzx8F1bJ0CW3APrqj5ceviJmElb66A2BXx4nHZLCZBThw7Bs
QpSaU147UDcpmWpWHYc/esi6gJz0ZI3BORQqB/1xjnwwExi5mvZFHU5/fx8Yv9wH/Mk8u46tW47Q
bRvy1c8PL0SKbCK9FuxfCVtGuZLhGVCIhOrmgFBdqrlXepCTSv09vnOp7ydUdJZeMpyTWGglBl2P
JJ5qE2APdGMn1V4v4q+wR98aLnWyy+UI2eDUrzf8f/0UEWtkhOxrUU51FITtL8X/2b0U18/ZS/Pf
y1F/9Pr5mP/hZca/v+1yFaEf2hTf2197/XRePv3t6tbP7fNPhU3OtHW6617q6f6l6dL298je0vN/
2/ivF3kWOIsvv717/pZFOeh4Qgtf23dvTUskUGNm8MMtsXzAW+vyVfz27v+lz1+eMybAr2e7HPLy
3LS/vcMI4t+O6whNMLY7DBMqo/vw8trk/FuwMjIYSnRYFwwn7/6VF3Ub/vbOMP+tqrCTXEclnGPZ
rv3uX1DoZJP6bx3nRNc1GSxN1XC1d7//9W9xzdef7a/jnNqv9y+nWdZomo70h86d/MsjG2to5DYG
EdY2a92t7hBmxdjxRK612JfBVoOasG+qQEWTN8uw0bCjFcIryT9ELP7yMmyX5QBXw8Ja/+UyZq2B
3zGDuahKFK/IXTmn1u++2I36zc0RLqpiHRtOcnZdgllai974OkQwbf/DT/f27fwY9dV+eRULvg1X
0wxDIPzFs2wuA9wPgRN+x7hxe8Pfq7UA5ggQeTNpin5Q/JXR24dhKD4lln9rRe6ndKqVxbdzVWqZ
7s15ruwgovASj8iN/8NlEQf8+S3JhdkGYtEmamqOZtjq8jP+cGFj0pgVwSt/by9DRgbxZSfi6gbR
Ueec2SZrwFGMa7yflGM966pnT5jIjYvYoFc1XeL1vYVsMuHVHROLY1+i8Y9Yd322bcDHsJUa4A17
083g5+riPP2xSUu7XpMoSdbl5EwAVlpz1SbGcDNXKKRFyvSIOywKP349evjWFlfBpCTMpdQXpXKs
o7gzg/vKDDp0hYbdZMFkUuZBOQRa/t31UZ0QBvLUlR9vmrbZ21VKZgTpOUs1QpCwSQv/o/nWj65n
oo624s/Or3D9fYBM42+V6asftCuDGdp2xPA+YO0ytDvHTot1MvWnIDloDiCzvl+1FhnXSqmu7fgb
gblb7EfCU5qk7s6t2oV4kgI20If3ftDD7+06a9PglKZkq1jXczA1wtpqLsA40947FgnUAsPSQx3m
AEWaFBk0R2x1G8Gw9OCE2j6NuawEoEWlZri34QcCaf8FC5HX0AZw18yEdj22XbaeAwi+VhysSbpg
G4ynLJmJdh21zm7oWaFVU/SSZwqLKBs7c7f6bufzbUHWq2IlEgtf98a+uosf8rT6MtiA2poeihli
ouua4YTFJiifMhro5a6bwJxWJou/lV0j9ZDB71EWkmk3T54ixNao9dvZr/cA3gNPWyw5DMva6Vp8
QFA73gV9PXhlOK3NbPhAuGf2FOyON2CC0yPCsV8sTd369q0225/hKSnb0jR0Twn9R3eEOVaiZ7lS
DPWuxTQYmNCLJiaBDJcRe/Ui/t0Y40AaAXPn3H7SyodIy0bPzdFnitUvAYvSVWKubWfxhc0SHoBR
3RGOf8GdcWWWbeo1javt8gwoTczsb4su5irz8/Gqm7Rm6+D8cyuyfF6nwCk0Zwp32JGXXpxZX6dA
M1cTmp0r3IG/pxaahok2+V7aQS0hMeSvm67KdoiAtFv8bHG2EaV5BYb+bCaDTxq9gbmv6fUer65j
0Rkm3g+ig37LRii4+3lyF/mz7njZZG1orqs4QopjaVBMjKyilCTE4mdWjuENcBlzi+Fze5RVfVBj
eSbLckPg4wOa7ZjO/dFF7iXL8fKIS4OsuxTlXs1CF8CDue+aCGqU3kczIGnxGPhgbmRdN835Ue4J
fbY3Ykof9TAn39IqVX4cIlE0p0tHbQDSWtQ2ZI6lWW4KV4NlK3e5ZVzQmJ0CDFrR8pU88LXydSt7
RW7iAMM2xOtB9R9nkq2z1SGd4slDf7iSCZ29vT9pm7aB3i2g8bxe4eXaHNjuiff6ObJ2khcvT2/L
C5O7gPe5XIYQYqKwIYSFn5AZuy+dATGlQT0CgJT2ZUBv3NMFD09gguCug+qEzaSz7WP/FsmX3YBX
1WYK6jXRvuEYjv37SDTfsg5pjCn+aFn6Oc8syGN5f2dX80fELL+348BaushW+GanmG2E7SadumyP
G+Hs8VyoB4WB3dNIkF6DV9z7anAvFEvfmFEYe70d38eG78WWceMnqrufqvZODxxMMPLuc5pi/dGR
9Qe4JNawuXLPRPVkpzniOswn/5znn8kl4MznJOs2nrD2UUBb+m750uIGvIgl73MjGla+Xo8rDFyA
6Krag5ur0a7oSzTf/PA4h+lB9NP8HvAnujnNV0SqNnMkFiv3YVxlZpEwPFd3yDDhxOU34xqJ2s6L
jBINQzc216qNRGZEAmo9EQC2dQ1GYRQzHICRbMhLsNDJkAwcEQ+NJmcDIU1n+J1vFFN7qXh+n6ru
xgq7Yh3BI9y23xI7sM5WZJULOzJeG4HRbcYBV+vKLVadxSqjdoItMMZuW3nFqLbbDEwFAdloWifF
+GGCYeEZuY5TDRM8jxdcM4bmLYoE+0Gf/LUuIKJH3bd6yF7EPH/p1fqDqdT5vdLb5NAUd+8mvOqC
ISpv8lRFvT9o7JUK/f4kvjPfcz2/nbyiZUnXQ2daVUn/3IyoLdp1p60MOyo2KDUnnlrrJ4R5GYxV
rCZ4wmpAMn2LeGw/a7xJM81b9L89LEkIzuHVmd46Kss6HY4vClrh96joj1mlncy6+oaZNO55gbMp
qxuApp8iVzfWOl68B7vq0N/sNjbCII9W98y6Vj9pSJF6EZDUPT6UDxq227teZDtDQy0n16wvZPZf
rBGHkDKqqs0EE2WluOhwF+VJs1BBc7AfF8V8PUMA9maz8UwdZ4dhrMnvE3h3Ve4AvQII1eiHxDD2
k6mfQY/uciae6ow2Kzf2jaWH01YNmG/ic1Hu9WKr6fqp6vpxg0gGamJtotwWzGYO/fgy29xeiR/M
25gAGYvBz3Bs5jUqoJMXhHdplH3lET+AzLmLAF5u7NI8z3W2Bk35wW9xzMQK571lXhf9vSPMjTO2
95nfxZ5S6881ORkjzLONUjqhFznhJwOzGkvFHEPN53HjljfxnI78EsUJCYtFWH2VuJVDRk1PcVcM
btXQ5tmb73vLuJ+y/tPgI8JiO+N4Cv14q6BZsNKtW2Z+hwSUJH7CxR5tDBwlg/G+1kS2taqOV+5s
fI9CfmK7OY2F0fO2zGDnQiJwMvUz9HcwNG75VeRJ6w12Bcl/QVdXEW+xJHrAoD7w3L431t0ut68s
9DfGuAH5aVa4MI/uBpA2Lr8HNVsY8M6tY1dkUYnQjwoSTVPyNPrDFbGcj3XC0ORm3IewfR0cKedh
ukXVmC96cu78GvVgrX8Pr5jgUxQKhsl0XDmKe2/7C04kDI1VGPBM2iYv4Xpq1mah70u7f0Tn2gQA
E3uxASqyRxjOS6otOnCFh2bW2bKyox0gx9tH+3CErN2OYMcV9ZynRK3nvjvV870+h/oG6ZnAIwLw
uTTAonek6kUfZ96MsKM9n5xI41f00VFV0/dTbL04o/qML3Ki+B8UJAUSUUOeHoFJFg8BXAGgLdMZ
0Mi3fMgeCzQFUK7fu6eJwPXagpOyxl5JYD8XuOl1Po0ZVAPL2EQ5NjGXutc+Wmoxl7Kw/i7K9xUv
mT0abJ9kL7/M6k2J5Pxq4vV/rTCJ2ekqt02rO1iNABraxkmWX8+5O531UXjARiZCvuam1RWiZhUS
tKXZZbPXq6Z5NVuphwk4j6Q+B2sbxVxPrcDjCuK9vqN+t/egDqezEVTYREf5fS38Q1Y29pXR6vYV
qpMDkj1QNGzsGaMy1VfWzHvNV5E31JT3kW3zZy6XI1TI1hYC7AytuEwnvZpsXCMB2zf367IzTb6s
7yR6XMEqpY498O7PQ1j3Kx2pb355AtiJM/pXHRkhnMUIiPD/orD5s9vsyi31F90Fdqoo42eF5ESq
Q9kDq3WO29E5ZGoBYj+ydnkurnIzWVcYwl87WRKhq1d+h7+IYYgxHuc2uIHyC1QGcsi1hiCv7afp
1Rc1jjwOKQ5qYR0gTnTHwUQCctCaa3yq7iDhqweCr9m5xGYidJSGY0lGhcuvWGZZvA3S0PeIOhar
qdHQ5CDKvcJy5TDV9iaA5ecpo3XqQHId2qrENLcZ8mu8lQbIE9dNHFZ7barQygmOhvDbkxsPyREi
xb3fDdO1gCt81OzqGGTJ99DiGt1kZzQ9H5NxayULXpzY1pXWT8sc3HyscgZ+s4Fmp1frorWfHJNf
JMXxnsXf1F+jknDoE3XPi2k6hk5+kyakBXMmw6Qoc389zxV2X66yqbRpWmdNUZ3cKTzkrTMgg8TG
1YcXHAzFNlNVJgfzx9SdMs/cx1Cs1lbL1EXYybRSfb+9BgX2xQ3GYR/5TnIGx73OUrU8+Pr8zSlG
+BdfLLJ0MG6PctMve0phT9pK7jadNhM/XGqNAL88u2JJF1bHUpR8IcteHFpF6l3KslKUdZl6cjeU
7azk3/r/ZWUj3HVizAUaOojjtCHfttVM1VHuRXpc/+ei7FIvR8i9y7HysEtR7l1O5QgMFccU7RT5
QfIEDODgX5CHVNT6qKhufZR7l81/rHNIYjFr/IvjKkZ+BOWTtS8AoV9OZetIyKwuZaSFmtePez3X
5aMi3f29p5Bm3+KA1kqr2qjMLB/4Q3sgOlfbyNoE7vfbFcmyPF/XdZ9rZ9Ixn6lbdVUsn5lALtHB
QLCbLgJJgf4hnVG00f34JlSA5+aGkT6CRNq1RaDdDErjolQ/NeDQy/QQB+Aw8wTyTG47/roiTLhJ
guw2jIO7CHFBnBe4q7sUvyYrw5dGFNnV1Nlg7XE82AKXSq8c7Ie2SkguXhax20ivImzSWbaa4xY9
dghVjfER1CvURoO1dGr6+kakg1mi19jtI6DnB8dxjLMNEWhW6wd78oZQxPuur9NzHEbpucRBbaUC
1QakYa3moekPTq3exLbb4lJgTvV54vLIZ+lQ5VySjXNxnvrjB1bi87nPMZGSe06tM0soXF61S4O2
bHLDOTbMHg5NFb11C2ZtPhsWitiEu7FDNnYV5n3n2XyKMitHD7xIvBkhxk2ToG5cGv7aaWdto7aQ
VAxLP/apH5zbZaMRvGjiwERvqIIvMAhrnV4LRbnSWaocg7wyTnpwm/K24zvihKznebXMxXhmNB3P
ZpC9x1fOZlymRx0owzlRBiD6SYBdU2oRCLIBKNpOSohhjD7ael1ezQ6WrrHvJ54r8q+kqQw6FB6U
+2rvhOKEIwN6an279ysWmXNq4cWNCcvOGqNnvxqLbRtHn2rXinaBg8Fq0tmiWBvDhBSSqc4rPQXB
EZvRlpiPQhLijF6mXqxl3xJtni0RmdTTHNc8VVlunUxD2+e1Y68nzf7qsow/I4JfH/Og3eBoJhCo
5AbpCGisA2H1hLisiIwmhkcgMrymH+5LiBheLHBkIKeWiTM6K8E2NvXC6zR9YqLYLlIv1t7MZuPs
Yg+ygxf4OLvwUNYBxjUo89tLk2y3htKAe4RvUMokDwEXYrTDJlCL+WCWrCDx9DrB1Kg921RsplaO
fwYHpJzlXhqgEhYZUb6BJYZfOMLDUbOPOniqIO2UfJOm1ePc6cca/ZuNDlLZM5M+OQNuTVBFap9q
Y+cKWOqyNlCmem0ZsCehKcRn+4+esrvcZNlZnZv3BDaTbTcl7RHOADSRiRdvtPw2YSbalbN8d+1y
j8uNRqYOcpSGWEhTsvAzkb4Ph7eNEgU9JglL+XVXUeJpWaXjB6rMH2VDtxxSxF33U0fZJM8m22XR
ViNEWRNDe/2YS8PlU2XdpYimBhnHjinupe7yoaXRZMcJFefYaQtAHVHyw6WXgcWUX7jbH67v8omX
y6vklac9kTI02syVbBm40VwRq/h68KdfPvuXy/ulKDv/chnyWNmvb6OvaVdd1QjZQF5JVV6zAauA
MkFIwz47Q9itsxpnPUHW5BatDXNvlMYnnBmUa6hW+Sog0rNhVh6tEic0UVtNtoPdzNcIXuA1OX5V
a6XERNLlSajNbp2bqXYsUl0/E2y8DSBN75nFw5GC5hs/Nra6S4lRbPQ6+aozr8Xl1HUZk1jZisLB
aoynUgTEX0vS6MtaMvzs5LuoSG1IfY2zQQxxPopIV3dZW3IH69pOdM6Tn0/qFeSsTyHrmB3RDJaf
xhhh5WbrBy6iZRHF7M90Ywcc520wQ1OY/RwZ2Ml57MPnsg23ZT1qN4iSZnVf75W6v8t7hlW0zHHL
YbG0mp0eo4E8eULTKmUVNA9nURE4GjrjK9acX5MuFYclsrHpkaDw2jG+bkX/1PjObWaq1haB2iBM
mlOsPbIuM08p5jQzv9GG4dtfLDoJoTpDcarQWlU6bGp8U9XRDUDHQskcAv5jtfan4MQUH3CaVWIy
gz1z5YovJmprUNuGQ84jeK8XiUnEPMxWbVAnO1dFB7cckKutqcqLdiD6O6LS2kS7ubOSld6oX4aq
+dyq6PekGqpqjWJso/LTHJvBQ9YkuwUVueUmuRoG3vaFiG97ZOi3SMjcKD2ebRMBHB5lcUz384hr
oBMpqA5Y9R1mLRsogSXCjkq+91N/OJnzjPTLjdJazS5WfRzBhHUenWkGIqyHBJy78rr9HPuWcx76
qXzfutGxJVx5KPpYeNgJNiuCXSbCYlq80srCuhEdy6Miw6RENPO270vzXosDqGKt5fWFdfX/2TuP
JbmRrM0+EcocGlgORMgUZFIluYGRySK01nj6OfBkMdj8u22sbTazmI2bQwQiAnC4uPcTszKr95GI
jlmD/lxRVUtQRIlzhZX2t4aJ0ZFCD5lWr6dlmMeQWFnu2ehPHKMS15Y+Qg92MmPlzPwDfn6ihJg9
r6EosSjIbEU9wOptPWJiCJ2tCVzSecQqvSSqMUKUNMdGQ7kt+2EkDvAho3ZB7497ZE0nqDcfoS+M
B1fBIDEpFDMci/kbqzwcKvGZzx1TO7elc85VMJAy0fRfJXn/b/K3/5IW/k/Z4v8Hk7y2tSNTf/FD
/keS1wdI0X39Xv+e5X39zM8sryq0v4C3IkJmYhimaw75uZ9ZXlW4fwlQdjaEEs2EEcI3/czyGupf
PFEgL4aOvJJD+vWW5bX+cl1Vc0FwmyYZYuH+N1lefsa/5g+FYzuO7brINKN4Z7h/IjNEmQACws/s
SgIEkdB4bC9zX2CP/av2uq9ZWFFlK8t9b5Z1edb/OLZEwxZ064rV/X6V2/XkpizoutqL5sTzIZ7d
N0MOTjDs5+JtMtkDjGqnuuTMXXOv73tCxLGDnsu+M93TDrJo1pXDryd1SIZtvtwtzyr+9dTfLnc7
53YlWVsUZtndOH/ek1kEm//5mj++dTaQpf/t8L+73usv6xVbEL5e0uB2Dkphn0QGskophjOp0+kI
SJAZ4zZ3F7KIufDnPNqzVfteWdhW/y/beW3+PLIlArsXMz7LT8uTiwlFO/W9rN9OvF3sdubr6fvX
/vYF/+7wH/viqsbWJLfuE5IpI5Db8+1Kskbe/N4WrXVIsM1i4Z63G5YqVGVBQutnTW5qS8RhJk0/
d466sLzNJRYub9ntKf7xUOVmJZ+/E2tbgPhl4w1WY21+Zzggg/ZGhyRwQvDeTsMsQewQGDaNGpPT
BCpeI15PlPvkR14/J5u0hjH8QR3UB9lOV7lPHi5V9drqSX6UW8VsObhhMmD89llZ1WbjDTqT80Fu
3Rq/3Hy96P4Dd2VsVXlAVohMYKoRjZNVWUB+ns5j8bVKs/FCuojkXomDIu8ERSWTeHvNsB2CgYpe
+ymwy4tdF0l3ktVhRcohbuOzmpQVKMlq8XJH56XaixHdeU/w9AM1GoH+kbmX+9NfZ+xcC63qxLHT
lvoSISV5ydx8zzD82ta7Wg9ZqH3WiNlfZGGZ3HxZ04nkXNS9kJvFtn7a1sYJseptLsRv/catjNNi
7i8TQQBKJ00mpMbtE6HJ8jLtaceYgD3QhFtVT98uEJe9fmVak9cFR5Nda7GUVWdXcZzbZTojS27F
rnloTXEv/1i1gXB9vQGOOcJ1LErEiWs3yvxKA/n4qNixb6O5csqwhxfh7efbamZDSBYE2ve22+x/
f5hosHJTFsZ+QNbysr1HLds5mG7aXAabTDPefEZOOHi/RyVrmsO29m/lXcA5sL3Imvw2MSrMJQzb
z9RuuaxuulyyDSMXZhYtySlyWh6TlvkSpy1V6FZALnA59IpcQ7Fia1GmTbETWZE0A9W9/yRD3SDr
JxkttNZc25c/Sj4TgzzrGPUaiA5+p3xCt2cVHTZUaS5FtNHJ50X5semr+PC6Wey/ec1qtIsigNy9
0FBijWLwGrQ+BB8+uksbH2ZjIypQT8dNGXvEZjkma4aqhZqBqMAt7CNriLUxRVTaHmnPROlDVR+/
OwM+AJ6MjOm50tLwfsXRqi17p+L6fTAno7kok14VyMNSRYqcEWuvOX2Z0pjiO2JG9UWtquaSD/HC
jUFjnrtFEXcsxID/81k3fhZEeS5Y2PcXWbttOpvbhKzQf8hd4xh/diZM3JJ6pEnYit1fnKLcXRu2
+1FlGSt3oRCsHQmtnZbc+dQYRD9uMbM/Y2iLSBcPeC+5yF//UP7tSgf8/BoCbAYVTe3yTgYob/9S
bsr/K2OcxM0Pi9NFx7RQCbEaU+rLfy7/rq1MNENTlnJH3ZKfsmftlO23aNwDYqOW5eFv7VW2jjrH
vJOIUe7p/T74v77B+2vsjgpa2Lp6vO0yjPKhxYHioJEyv2Q6Q/ytiLcihUcMkkA+ldpp50MrpjcZ
6EtmGwMtdh+25SbkQXJbcttUDQDn25SFrpwQjHvaXxbI2e2CGO10KNI+3R3w3KDRhiaw9zZvkYwi
bQmyMyvRr+2aCjfvfR/rvi92jR0BRL/sKguryNGyqYUazAQeAn0zMQRSGR2XGF1eWbOdmEZa5d1y
7ux36ryicw/nhkjl1l+I9C80B9H2F3cvpoW8kyuWkviLyvid73Fi2cBft412iHwUVHi9YzWwZEha
Pn4ZjJbFtjq8f+06O6RBXRwCNlslRGVPzUXf2zMqGyx7a4ykhjplxOP2ycYta7fNobPUsBYsURzy
dPa6qRdZxLH6yZzSyd9qXnaxd52ygMldXm775CYUfNAZsirPkYdvm3IfwvAYa63WVW4ZjNAEEvdL
v1bl3t+u81p1VEwBB/o9cg/KoevbO60i2LusxLfxdTbPon9ba9YUQJw2AkPN9WBS4tiv0WbahSMw
MGtoZ8U+lcRWkImRWtFrGPvO16o8TqfyGJUbgIGiIzm9jyeQq8sLUUd+pazKnbJo9sOypjBrZtDY
m9vtM3JzequPZvp6EXlI7pUXAsPGNXMNNkzTAzB43UYRlqH315WIybaelpoA85mgEIXfj9RyPiOr
iZx97juzvSY3c4lEuW3LE2+br4dLOW+WZ8oPFfKNuV1Tnn/bfD38x7dlt88Q+tj9SpvXXyA/99uv
fD3x9Rp2ixhojN0WDEMG/ZoVPcP0zKAntyOMfII4Ggh77vtkMf6qyc3NYSiSJ8va7bNyc9za5FKY
ntwwYlKlr1VhWtvmy5MVYx9uZfV17+06t69iRBR+XBToU/36vtvXy9rt5N+ueLvWHz/xj4/czgPp
vpyd9IT/HDOh/bWVxfar9semvpauzwBvYibDydo+jLX7bONWGCb538hcv8tdYkRxHUwKU7PbKX9s
ygP/cV9dJ3mQorVJhpMv0uV84Y9rvX7Lvz0+Tmbkt1ip/vzFv/6o/O3yX2CisUfMf/1neTPk4U7P
/jlyO12eaKokFab25DazTiKy9V8/tF9d3jyEmnjktjqXByW33jUN2ilTMU5BLSd5yAfeJzFSWv0+
SzP3iZAtp3xy+1a87uwqFaxJ22oMTPu88HYc/EZ9eb2kvIjclodfd8ptAZsoVCuiU44N2tdRZr+Z
hcJCtnMv6HjWnlDMIcS+B+WgLotDw+z0LWwb2wbaqkD2lsPegiztO3XpA3tFAhK1rCyAPC7or3iX
jH2ONsq5JL4YtAyIDpuPKFTqraoguIS+ycUFEXORNRRkzNeakU42QXn8MvbRp99nF66cVWWV1fiu
ruE1UMSp8OG/avT/pZzxLSnLpAS8KOCAffyO90LutJRe8ScNPEht41GTuN0Bt1xk8dLEuYhlWI/T
6JiXZS9Go27O6RC9QhJ3t3d62x2sSB4vy5gzdKISl2EvZjvaLn1HqD2uzW/GKMbLtC+JboXcZzFD
CHRVJ4Hm9ClAl3YO615XGCi2xC8U4uFqmz1vnYODrByOnX0klkW/kXCv60+CLphnvN8Jc8/hyhsj
a7KQB4omBhA8RZVPRmy+vBZakZz6zTlEsm+UcMNs28MPUFropGVV7hVVipF65h7WOZkwZFBd1hop
/zfu1tOfJ6t7by0/Jo/IGlIIjc7DgAcw/Fbs0fbfNuVRuS9tVSAE7mIGaK5NF4z3pouVAbbCeAmx
9H3f7YCsLfutctHM9Qg+/3y+snYrpr0NyGcu98nNQd2DPrft19o2IpO9jgdMDf85Kg/ID8vPAYl9
GKAOH7Z9yJX4SgmnvG0qcshM5GIP/9Tq0sIEyl+BnPJUwCeGF6Fc6P92UqGnRzTSwmRiqepuddSf
lnWcLuC7ufEaiUOvVlHTz60UbmWzE7gxbQ8mvcGoby9GaOP2MDonWyyAzGOVSYcsxpI4lGcYTjCJ
EVDZ3vO0hHp/dmRyu1TFEjbTmBJddtYLDtgBJCSQCPsSTd2L2+a4GaSMb9uyJs+RZ8tNFKuKV7LC
/w/W/p8YOe5OJ//Pwdr/1eVfq/5r/3uwFrQ6n/mHkuP+BbUDmprmGq5GWyNY+jNY6xp/oSzjAsM1
iLs6aPj8Ctbq1l8mohrQL1xdN6Gq8Kl/KDk6cVzwkK6zM1gcB/bKf0HJ0VRtZ3P8xolUVS63M0Jt
VUWECFrGv7I92rTVjEYbjbNZOI6vkzoM4rK/Jqn5sTDw2xhhqYezZbyAdrV7hBlV62y53Wd7aQVp
FTyKAZi9c6zyc+8WCLZvDox1xF6JJ8YfXBV0VTmnZ30bl1DTU4vYXREg1IXd+hJmWjkFWQRYaxrt
T/GaLUdXycLE6IMmzp3LEOveatrbPWiobDkoJTB51qMsCTU9D1OMQJpc/bYbimaiv6O/nPwEuL43
2Jnplao+eW1t/8gn3XrXgyueNSPQxix5BFpxKvohCqoR8mbjwg7IFmEeS00D7mUsgC0tEe6kbKNy
tXMhSCKVX85dk3xokNe8Oq2zBrzzTBbggJdOvb3BiABR+n4TQf82sebhTnEyCAS4DXA3cvdUF5d1
Z3KkdZa+2UzFx5Gk8Wstw9ipfnRVZwcUjKxLBbqGmgFs1yghk8dj/Xdl2n9Htl4c265+dlet9Mq5
qq6I967bZvogNIUviinyHtQJPcR6vDRuBJi3w8qFxJClZfrRxiNwLrV3pWLpQVUmn9ytzUJ0sI3D
Wiq7nCYqTNv8A9OCx6GL3hRI6AStyMXRmOBtpFNj+dhXnfIxNa6k7T2zFe6jjbaEv/UNKUit8SZD
/RTVgOGGSoD6yxENj9NDZ8EgjszpULZKfTDcSRzr2bw3VefgtPERe6sLngbtodmhBoh4kILtlvio
5k6JdWhrBTAoVj82UTs3CVG1XdcdIYyBy2wyBNarL7XIn+oead2+AfVDL9qWLtlhxba9fgCTu7ld
el7d/kGLmbRkuYHCblIEm6i+tMrJbZv4Q58d4boEMCdfMuTVxmR5AjBDZwy4hpUhOI7lSwKSwC8s
1Z93w75SgBEa4/NqNSoCvs6zIPd8KLopDwdX/Y4P6Ae3D4G2v+8Kh1kjcR1PV+2vxpJ9NpyVAMPI
023N+qs9FRgBzjkGp7umOn5v9qmMtXto4/keYoquzOCwzSSakltopw0wrJbW+Cya9G+0XQAK2tHo
6Y1xmBUC14ZfQkhGjHcAB7IquOyW8ddJYxqcR2+ULAY+XCJYomsnrbTweR+CGZE+b+hjALPldNKV
v02yAU+smF+mtDCOOdadWdV/B0iLrVax4tDnam/72XmHwrEefqwzpzlU/GoPsVXsOYrZX0brTZfr
uCv6au+mgWK3Fbjz7DoZMySqDIZ9lLzkaj/uIyP9BzShVtMxnzSzcIpmjFRdWFBNx8w8B01lQpFo
ibDN1VNtzdPR2iaL+WH6MRnxUbGMzFt4oROt+NgI4zOperQOhmucEjZpgMaLENY+SYanGoq+mjoY
7NZ4FDh3Zqo9RJ2dYa03VYRQdvAxLpB6MXdHjfiA4ijnqbDfGoobGvHsQ0HKCKvi3rT0+JJuzJoT
Ub5o05x5a4l9JdOOcC3S97GSsETV5vuYRa9XVqoWlK27eOq0+wNU8w+oAwvWMO1ncxQsH9VQV7rs
4ijGl75IkgcDpejoc2stM2F9IMJGNvo6OIBTuhA7UwfzRwQ30dOKJbrGT04TMZmKWuWdoV1szf5e
VKAMyiwzwrREwtgcSr+OjQTPtjb3XYGOaFRciMijGUK4Uga1GQNo5gbAnXrqTD/d7M9ztT4tCyAI
Xsr53MAqzsCR48SqVPybrg90Gqg+LfexBlFvbdzUB40FazCpoQpsFTqTEylyzSAmWabLlxm2RyBM
YiqK/c1I7xF/+J4ji+jHOeEdu6mCui9KvLmBVPDUFncrDrj0PpL2KQ5rnlXA0/suKKNMOTk7a6wX
7jkjUJPwqnhzHqdetyjp3bCtvkXvc8oLOA/Fd6IiuR/PNSkMB8EkC7xOIQSCeZrjt4U9+c04hag7
Otdxjp+0oVbArysT2DDNF6jdN8r9KoAHoDNY+CmYjrhRrYtdNhDGrb44LiYtAxRaGfX3CSmkcBPY
VjhFlx4WPVOg5K8heGSDBp0omBjWqV/MSXwY2vJjZFaCwWwBC9qnoR5h8IYtu8WKJNOCGo2YNemK
gwYM4OuiFtppqfDWhAkgQneoHqel+Zzi6brDuR6Wtia23y/PgEPEeRmflaHq/QKORlBXCvn+avOb
JHF8U80tnIcfMSExrnQGdMpgH32Y3UczApzbW/R4LgSrJT9mawfivwM5VejmR6eOP7YWgK926hTM
g0rsaM1K97Kobg6QZSym9A+w2vTjXOSIB1sKKYs4/wop8ENWdwCnnBMQWCcYIbeByA4nfT5VgG1O
msP9GSozps2cnHVcPGNpH6tpw3TRZdnYt4GxkwhIFsTI0F4iRz8hSaWfsFxiXT+D7VXdj5OVfEhd
5xCbOmBU90guXPecZrrrspSfOsY8WWDMHmnrDlQ1FBjsKo5EHvhWDWZdUkzh3H4E/1IHVuRGAUZG
nddsaMpMOfyXSLtU+four7RHa+A3KnQkJIJS5ZSifjApQ3ePOyhZlGhFosX6ErcRojvLfN5S1b2a
8RwsgKq9Dj/4qONFRmblqDZjch9l1l26lsNdj+XSgK33yNvLCNV/BQheZtq1itD8Bn38w9UbWv6K
YGLSf0ja7tJA0BE4DXnL7NbIT7giGJXkkZhhca9eybbw8pmLfh9t0F4mzQKSrftOzQ3FCBTyS/S3
O3wqMxPehFlDl5nzUzLofrQU5VmFdBgq9vrGfBwR7ghytf1iCSgOyswAPSurZ9OZBRmS494AhTIf
8xQSQR2gKNLRtxjfOl7EoBDj86TUPREC/CfGwgow1RTDF1T8AO6BTqqZvWGutvYHcDbx1czdL2rW
NodWA1DO0Pg+U9C5tvdRe4yj9uwI4RLNJIyMDDJsLzQD9bJ/hv0jjonR3GNnRNAjfg/VKTmI8m88
hHoGQxMWWX9GuuYrLnmo+DaMpNBPBf0RnVWf9hnLt+3sGO5bTUPK0SyYCabG+mlNWZLZ/bBgpMGa
n1CA4lViWZjogNMlP3POOpywolGNcEaD3KYlqJ647XLeZpOU8YBUrlFHeJ1uKcI2SJ9sLn0Xs0Bs
CpzzovPU81WhieqkmadSD1yWu3dNv6XBYKpIBuKmQcjTPY3ALvxSbzDhxLegyFmW5zWhk815YFxa
QrvW1yC2rYEWSQMFg/pJQyNpG99PsHL9qMe/q7DBEGX2YaqyGsKS9mzaLQo5luk5Tr+8zrlyNK3I
FnCrs55WG116JWuCppaqc6fSse4a3cY2yNoDR6JVgQ8ys4ClDAwLrlVm6mkgRgRzoiZUouTRnWHn
6MPKT2rF01Y0pyHqnpIUwRhzUxES7reg5SF0/XAeVf1TPw7rWUUu7oAKKg4pk4amxuwEytTayIy4
06kY8H5zTS2weJh+uVguSn5xcUYVAXjUc8Hc5Yjl5BCQkZzubYjCatl+G6O4Dboq/oYLcKhNEFTU
DHjfgq64lxULJBuMFFeWHH6pTT/UPsbuoeqx0gZZ460zQESjTfZpm8F0k6lmZCyfp3rWH+Yfs958
XRPr0NY6dtPw69LCgeY16s+tg2dPPpB0yODbkl6icwMF2KYO7oX4riLK1mXNoZ8b+6yRKGIxNAqS
R9uTjQ1EUJQdptQ28ccen56pGYlAtHBMB6NCpdfRWXW0rt8JMkqWnT/1Nd27qWTvCHCaQTZA/nN3
EZ9Sy76mQjxWTFb20TDObddPMejxFgvgfXW2vzt2HJpiVGFaVbwnHVSZWZytYrrW5fctcRVSo43t
WY5zZeUq3q/zmXCm19VVd0jr/oW50hdmehUunyx6jDFEgSEwc2GH3Tr24bBAYNJwdK+1OAJigVZS
opiWp1ltOFlTfaBZRyUEL8GyJbDTFQ11BLvV0bofo9ry5zl62ay5PqyMOaNd6WGVlRjh9gfoIgrw
g6L29EMO6OcAZwdV+QSN9bIYHg2jhQ03oVRsgovMa+Wa8wKeOx27OyhDfpwNn5yEuEo+ZV8I2Hh2
pjT3OuB3r2ytiQR5NcHMnq8ZA+PbEWtRBCzH82IPNA9n/ixGZPf0bjt1jf6j0It3OFiSEEU9KilY
IroTCl+1GxZ4Wsf9QaT2cDSi/o7IKcuYTgdUuvfLYMTxijwrOXRXp9U/xnaDoMI410dcOoTHGLqx
CvPs6Wppj1PMXAIcP/k7dPviTqQhCNcgNpUXeLGCABu5qckAeo91DzYc8cGIoqBT+mOeKt+yWYUa
ZVqxFwEB8kydOQmLHTXE0DQ5aCK+GOHAYn5YE1LSe3KexChEBZqYpqKknjAR8/M4D5y+LdHtRcvb
KJ3MZzj9ATbsIelxn1AT91jnzeIDd/8MQfeTKqLhnWsrTwKz9SBrTjhQG34Wf7ArnlyeRsC3WLJX
K2uT9sloWM2720R4fvfti5vV00TzVc21BEhC7h6snlkWsAZI8qPhF3X+3rWnOzd1u1M9Gu8VF53K
plsPGJwT9H1PpNjrF0Th2rGrD4maXElHQJ4sNwQjnPbjusK0W9ehCePU/Kb05ocmy3js2rNrliiA
ZFjS7NMoXQ1MxG8BAmdpAP5zPbS5FUwFRL4cytrYw9lOTBQOchKSU/156BH0qFMxHbT5C+4I9bWm
K0grxzlmifYOUqaP6EPzHr7rJLQ0TC0Ls17xRqBOGuA1zZiXBwsQjdCN+wQ47gueT58ypzXviPPc
bwrJY8bLRf3hKh2i1tHFGbB37PDHcYi8eFo/h1qpa36kjlATrNVXTN5hSBaMITn2A+DmPKQh4CIw
RMX9myr/MqNsdqfNPbjqOXuwxfx9rH5oOKUFNahjT+C6jG0LHivzbIaL0vqLhTncFs1TsGEgXlmL
ihV7Nnk9fhrWHL2NFGx87KXD3Brj9VZVPGV07kErhADYotCsEK7APuGpiJAdIa7rl4ilER8QLE/X
cT6toxXUxXA3GDgrJiMxqj6p4GuI99rc2mdH3z6RpakVbDLKjM6ljtR7zCY0lJKIVmXYbU543QZd
DMK7c5qHaJ+XxBHrJr2o7lVTMY6DA6+/W8RHVC4/dDpvmjV8tFoH+TtLe5nxBUY7g7ZstBg8MXPA
hS0B8b2EWOrdl035fhJ0UalL1GIaeTfL7N2StLNXJYRl/KyI3+G9cGEttt4PLaGhoVlnmpPQnnDn
es410T8Br0IQrZq/buZx7rPmjPjVs6Uv/v3gDu9wZXi/IRHGE6UDS42GzAJZKaQMO5QP9qossvJ7
Pjr1WUmH7NQqW9js4X5ZqJZztHjnjnJLAidatULGxIjeaICJ19IWyDZW7kUrENWIRvE4pYLweTme
+9KAKb+n9s0VZUtaE9W5cI5o/zLrUlN6snw8ycWk08E/KOIF4q3V430542LQzj8qvc/PiWp1Yawl
b3pb+zj2XRw0zlSddJZ36oQw5UCP/DIrb6zEHL9hjH5uCxcYdW9WyK9iey5GqyPEMe8SMHi8luNC
x9QW3M+4e7Hs5WwpMOczc6RHU5Ewo4MI1ZI0uqrlj/vr6iUu+t3KO2EnhifE/EaPsIaZ0d5gPTsG
mL2cxTASBFJTlnTihCv8+hQp9cLkBEJZMTzBYH6hK4Jzj4+O4ZSXfC6+WPP8UMM8CmoFPGAeP2j2
FWnpD7Pu5MctHQXW7fjeNzTtxinDxEUvU4gvKVgp/gSWGVmBfPLqaE+F62gBeK/PDA9XVQyXNst6
r8zAgyMjfxc1JDAg7BvHrlFdyMDOQz5Yn6GuPjdu+dQ2DSrMzfQyLijwg+ZP61L4hqWOx6zdCSVT
odHo6Va2Jio9K8hptOLN6Hb36jrFnk0+jvhs5GmV2nhN2z/Yq9BPJm5dmxIyJXs7mUp+rIdBIcw6
PZeo59h6FHtzWeaXGeh5kWawwPUDFgX4EJlAb5x2i46oJl4JJzxgS3O3rkr7iriaXX3wlhEOiJCZ
6l+FxKXoe+JawlTMBNy9gqanLwFH81JOoeYoL01ZaGBV4kesx2JIsmwhEvShL51v6UTUpO2LPtjQ
l/Xky/GKZQMeTSeDIWwxWhf0dfTLQM6RdGjl7oa9zDP1pX2WSLp5c0ktS1TbBPAw6I29p9p/lrJs
8zHdWPtJMI38qYPM7GDj6xzTWEfFJv9SG9vbLmPKfwM2lfkOIb1tqzwokVnJ+fYSr2iNg1jbX+pM
OxmE0881K6NBJxvYxoEETr5iKAGQ2Ycu6u7jXsuALe+oS1ab7XlwPsmXUbeJaGkwSiS0UF4SdY9/
rr5/t46dyhmxhnK8tnxJoVQlNDluh2mPwOHkfZDb1Z6mtbX1CfnTb+6kXceE8Mnc83TNscPAeUcT
SmDhItNUrMeA1vCLWIzFM8nn4Tyn+XBEjJMfuf9S2YvIzZpcto+iEdzA/V/Ln97pxXPLaMUQA/bP
1UZ/tCbjRL5lOFVRHTo23W8yzkwbtfHt0EfG4RUFupQl+fdlz6cqLly7tnKfJPRzWo1T0oAmZA5G
n1C6bnNCyp+wFPlEVFWVo2713eynmbiKNDKuajeyIluSOXS7fL6IeCi9oUN6ppR52mSHm8nv2eKO
tUwBi/gG3QP769cK0EhLMSzhE1xcm9M+w5D9b55oAzZe/cMA5JhHiEAJzG1mozvdWALzZO0GzBOp
8mPbcWBrlexg0JgAs0Oq7/VV2TOLsqZZKx3mjgqQyK2xcYB2SGDeDiLznLi3AyxrRlq+DnCsryw8
OXUmemlo5PUZd+2EFYb5dxmP2qUsTKRRR/cg9nyoLHTY1aE58Mrbe3pUb1rSo7a+gDZ1O+JGUR8T
76a3GbYL+v+6x+IKJZQiQv0rS69oizSBOrDqkS+jLCQSVtbwu+5OQzwEKJzsGMMdrxC3wFJkgX5+
fXkZrZFRVsUB6xI3i34ZrQ+iyoazfA7angd/fSJEcxxNecHwg6WglX5rZ6QMWOptd70BesiMs+4Y
i+3DAnUUzcvycVUc/V7sRYvx0aho66Hvk4/CZEm3OAgFyGNqpxzNzIIkvtTmXYHXHEoPInQaFkwl
EYk7nK8+Ak/ERWc/AVWa/qpZqGPsx9RyvkMb/MdsgKzVW+VodPN6FDluTohITAbWvQD50fDqPECG
5cNk6Cek3XsQA8WhNrP0Xha4MyX3rUkcwlxGN5xhv90tdRMQwXpHfIEobsdESdt/uOjIczXKNiFp
JrT7ZJd+UZC/8xHA/OauI0OkPt4NtnGd+uqUb+X96BaEMCq1uo/WH/WoJjAzsbRCx12HE7nm57TL
Tk5sISI8sIKuVbNY9x5Tu5+6EYCzQz4ByNZdAl7/NLYKDK9ptyhOEs92lM8tulb9mBHkrMtrbTbV
FbnA8jp2URugK/BWuD1srqX8ApkJyQZRPI/tNocQBkmaz85L2pVvyrwm8NBP2XFsmWZ3D4qZobZt
4exjas11dBPu59qYRE7AXciiRTnJh4ib+vLrboW9aJanO5saVLBYJxu6geO+xQG9IDoKeY1EIu65
4zYwFQHOMaaMeBAvAxPNUMDBCpYme83ItBCLQOuEzEeJFZuz+7FR2A6xTtdkjjbafy+rnQaJWYap
W3Pn1li7qIYOX3GvtXsha7cDSd9olyWqND8ncYpsGKeIBKdXOFplcDtPXkWebKjpx54wO3BYxQL4
olkXrc561H/2qmurygm13QCuFzcGF4Z9763AI8Z+3ay6nfFslrmvTjoztcW+VMOA1em2DyiEyy9x
JJzLInCOn0tx6qI1wOueTqeevbmF0jF1wzdiLAYXwH++nI/uHCXXBqejxW30kBGhz8oeWhDAG8H4
eW7oXPFbA9mjYMnbQoqAPZTPV3UFQpHNS9CXzCnVaD7v+qgId+X1waQz8PCsfjETwVvef0qH4m+C
LH5tDc86gFpfd4bDWPfv05ylbu64n+bcifxCbzzu44mo6/hQRcn3ojEib7FB8+lzQwYOv62+tGQo
86LnxRd1vs/WmXAGAbXJ6ohFacXLItAj0rllOAO8QIjqPGfAMEB/n7nPxkp8PDUNVPqN9QMjtwap
b9D8dSbgVUPfRxPKcywU0buB5XaJJVVtHNskfZ9g0+YT0zChYTrhUpefij7DgRmx2kofGWvp+MzE
hM6E9edgEnWrsjdwBS5RkeyJtuT9VH5Jy8mhe3vUVwWbJ1E+1poigqaM0B/a3/c6FChO0h02Z/yl
CBK1zBlAP8FRACBvV0hiE91Wu10lPwIKoxXDdY/O7pN/HbUTW2nIgdknq83eoN9sIu/EiLoVwzcG
iPngaI+FslxI579Z6gUf5eS5XUm1ucX7gfwpDYs3BrrLXL3v7CjBrS6PwQ/TAugwjy78do8VRIsl
Qfa4cbGJICPaIdyjIT32TU3gGL2eLhS9cbXpG2O8bjSzQoFwfShzjfz++35IOzA6CA3SB/IGR2HH
OtfXWkDUYhP3bRR9HlSilWm7C0OcFwexsDL92pAQsMvkUFftQ1GT1FHeKBqMANIlllu8baNgQGjX
AyT8ACbLU1P7nCzu98muHlCXJLMwpV/Bb4TLGI6NDoQqfRs5iDfl+IC5dYVMkapfFbfzlTX2yqT2
5xFFCUIHznRUifzVmeIZMAVMQ7sjHgiTzBH3czQdx7m5TLoISUbcEUU3tOWh+KFo0ynteapm97Jg
EOdURZDP8RXrm4/gtd+p1h1kiu+d/pCXyIAQBny3zMTYyCOf28X93+ydSXPjSnul/4rD68YXicSQ
wMIbzhRFUdR8tUFIVXUxA4l5+PX9gPe667M7uh3ee8NQSVUlUSSQme855znJaTLcceO4Foif3jJP
XO3m6fbR7aGDDHyaPO6neZR86tksVpNi55aSY9jhRXiXTlAChMsKBv5RhMAekS7iFoD0UHGNd1QS
Nsm1w4PpsYm72bHFYsx2ax9n1O3PTaNmCjfYfA+yxUo2duM6YdDYDXbFUY477xCm1h8RW5BV1k7c
KdmyWctxk5EFL2a7uOvr5UFGA9MpPSVcnU29XfxiHfjWm/mQZFh9Z1KhhjZUeMwV2B3eHkAtX5t8
rne6ZYK8ipc93eRZGi/w+O3OIllnOWcZtSQ9SPcePGpB9pEOFldBCUM9IPdx++J4SZo8+8tZerOf
jreNWi76dp0zcV7nVYIDJQb6l3CtFJGcVpUNHYrOUdjMS1bHIAbHUsdSidmBoPFMPCdPfQoVnUEy
DqNOZRhFgbDLuhYuDzknnzvxebN/tbPx7FErjx7PrXV1+0t1jm4QEQT+7dzkzEYa5OZQHBMdHMd6
a6ZZsG08qsGHlqeTxzWbRmd5xuPiKu341ZCtw5xhZMrqTmPInk92uaIHnd0quJKKVaPkWPP7z4WJ
534I2/1fRtHf3z5ZLKToewje3FsW/kye2h4M9cClIRPUy+1zt49uD4Ys70sufbZJPkEmq1OHUUXb
IJv/sGyobCjqbw5NdyfWApNJHLOmslBodSWowqKjSqzBMmv1i2ZIPMVdXKE3G2iorHk1xQ5akGuy
Gi0PVE/cuaEx7ol5CcKUPDiR2nqBkRza2zNs5rLYZAPUirpJJBl3g2mWSQFdrK3XzOC2uB0zCI5w
8eqNrgX36a43eAOw5cYHzKkjdsMt5UNLDm/5ZLY4WofWf7450f7Hs/dfePYYxwmQzv9v0947SOx/
eYODFxfx1z879/7+l39b95T6hyJEDYJFeJCa/wNNW/7DdSwb1R44gOQv/FPOWvzDtYQpFBFoavtc
BV3536176h8mIWvi2S7EQem7/62ctXT+c52B7VmuAp7pKLx7to/x7j9a98LJpoaDrMxxYPvLilv+
yvsKYhF4g4YiESrQLLQzXeLJ77ov7Kn5cTLu08HsHnrG4rZ7pBg1WRXhPu5m0osFni/HzkEOgI7R
rvqKk4D6R243JWGnVRMijqWVDvZZEuG4CINz7LKfm93NJO6khae2Dn1j3cHW2AbD/D584Y3UMCYQ
7br54HWaTqRQHwbRk+0oge0JZLu+tTYzm4/aG8ujbTOm7SfA85I5qAqj/N72hl3ismyawUjVVzbf
D1BvZpViVIyqS97PBtDKipYJbxWl0M4yST981ET7IijORmniHUh6d2vK5y7K442Vdv2ORNs5E9b8
OLqlsc0n195WDcyXpmUBNyfuuLrV/na0WKYd5rJ726OhngGf2GYxlExOrOBLHNKZ8aZmPrCaigr/
S/dVT5m9siHKXxJfxADkgI9o7EHYeLfupM81lcrEn5SxcanWxiQ5IsdlbQV2HIml6uLdEHcUikY6
IZAU7nBEjy/cu55yj1Yp2AFHtIB8I53mTEZ1RV+Hli+67Yd7ERkv2D/RgZo3xvtXx64hzCJI0mDi
1kvlD5i2+H2W8Sr2py3Hg9Og/YtbzrR8+a9C6S8bZlGvJ/CnFmWLKeCdhRO2fNXKllaB6CaHfg4J
aFOqicJ1m/sUMpr2A1stdAG3bXbQZU/WOFIAZxJJMmBUM568Yx1AXWEzhC8/O3miP8tefCAapvfz
JD1UWhNRxiJRRYqPZiQj2GQlDhs/tc190s96A/Kg2wRwKOhFaXZlH3EjbWQPrhVZunXo3BKVck4d
GNEP6nbqtji1StW84cKSRiWUBG3OAz4zzFCTDPdUrzAiHn+0efgiJH1YJkGBDRuNs6wJ7QfCetIm
mNDAucrMv5RpFK6r4RPCJ3KmmXxUwLYuNdPbMZ6Hg2ExjIZns3Li0dt2ObNiCGK7uDZdgJZptDg7
0CIZKwyFuU8FSCWwVndNj3XCHvy9NXXTBiEp2nIaGvbYHKjh6t5lhg0jDMpk20U1xdeKy2zEpUFW
FG0ruA9q44p1BbW0qqngGc5BU+9NcFAben4coCQlFTPK25px9Jw2tlhPs4/DBPcasRHoMGSMFWVR
fdsOr9ELKKinuH7ysBvtSxuzpdDzz6TNOV+U8qfjVQ8FqLKmwLMFvSXfd1mdrZnYdqtprklQeG30
MTiPQYb/AFaBgXzFlrcN1CHq11w2H0kCoD3D5z5okKuIXZbpPKg6qXZURKzr6b0wx18TYNt91DsP
+N8wA9Ryp8yKmJ437SirRTEdxsdpGQ10pUM1vUdxR91hRxq6AxVi1d4NwivFBztfBNemv9CPBYLX
Rzmj/FQVsGis1KVZSeNYVbaq1v3sjJsxmnO44JO/imJxwHjjT1hrzeZrHCGnKwGXKxRfYl5eoHA5
JUl7h+9yr/qIW1nShAfDKxDEECE6KbIN8Wx7n9XzsZK+vM8GlA1hUbVMG8trxB6xyp7zqCq3bVx8
TV1kb0orCu+YxfFkyuiX1gLP2GBd4oFSq8xSFyvkEMYc8o1mg/wust+CBcbrjtmqH7xjnEbetbew
4OieJsueJ+MRWd74Yam3OAqd7aDb+9xzfrnJn7HhvmUzSng++e1yoP01dOCKcsr96CGGz+6IF5Xn
zXZofoSxNTxYQJXBljDM7fNyZ0nX3Pjq2yvccJ1zNNj4FjcsNogAqeqNp7kzVeW8H0vkBJBE4RUE
NFzPM+HMfAmW8+rWcb4nfAbFsUYgN3AW2BUMNYVcllqnEZDnKcJPWEf2a65FgjMlqTZ9fQTZjPkL
o4hXZhLTZMt0EDExj+HBR/BmaZjtzlUevtLX2HjVZeiH/ai1tzaSItz0rJIIjPLKWGed2ig4lc7Z
95Fkxsi2dRxn0xgc03sJ8nfoF+8CMMsqzcUKJz9G5OK5zuppnflhsoc49emiOB/yP0ERfySena5V
Vl0bIA9HOrygO1HwPl0y8WBnrrv4ULpNi3sjsoGK1q3lbWKBGVKENUNnna8Dn8FrnIWnygkopWOs
h42G9w42V51U+KlFuldgwR/6yDr2NcvakFePVtpgoDKx/UI8dm1VfIwSfqIbGRVrJPb9ttCQ6Nvy
HkT1uQFz6BoXm75ogJb9g7I7VkiKuWzhP8dgl+7K3kgfjU7wkA1UCoAxiHRzcBK1NdsOU0n16tj+
CxY3nE/pO+ZzMNve8I7TH1wItfCD7qZjiXOFOJ+1z0NjJs3iH6tYz4fFfiXwek9GcxfP1cUbov6a
eidNi7RVqfrBH6g2LmdPrzzF36tnwk+9f50tY7oGHXY3e5p/dhO6bTxW3o5L7VPXA6WDk3Gk+hqK
f8WcU/PGZM+xwEBlu4bwSjhrJeko2PL+vTiDA+op1ZuO0DSCNi4LW/8qHRtA91j+qrrJ5SwyeRsT
NaMmObaLqQrblQMAxHQq7vom+oM51Evdeemut+2nkA1ITO/0CncW9KaAWUpXemv4TMdgwtOHbx7v
U3GKa2PaAKyFGeJiSeo/6PQ7BPPoYaedVm4eHhyEi4uoPRC5MvyslGp2sWmkB9HDTC7n6LUvA6y2
ufyMgniPNsUCn6x9vxnfxwFBRA3li5mqd6cbd/zHa9QtEPHw1MyI/q0CIcJvu90c8oKWpknCn0EF
HRkftQh/lJga9jVipSWtk0u2gQuI35gwLHNlSf8V6BWeHJxf0rXlzg8HsuZAqlahI99ynGgr182+
klbgf2SIo6qQCosK145h9E/51L6RqgSxxRQWVmywUXOF5OTTxD0u8VvVv4IMxocAupAErpGey8Ti
f1GzPpP/pdB+5Un9LYLKerAKpt5Y3DZjPCZ389Qe8zi6xqZ2Tql2vnQfc5yt52uMHT52woUk/IE7
mTsi7sXaeEkT/BdWRLsv5reSCkijOUwqOjc2LsEom4F3Ox0CZuIwtjH/zHOS9SAXV2wfvGPN9mld
D3jfdEN9G6kUqjje0+WNukAzFa/zkd1Kdu+ZGAgL7nXxENS7nFobSgMGvfVCB8BK2mMbmVBjaoS7
QGW7WX0nqaY7A8kb9+xC4vgGQtyTkdTQ2KT4bkL5aUvAwY0RE2DJ4pOZ+zY6lMaXcikEt+himLHb
TcUTyMqLqYCzOV3ylMwPVRldA3xy29aN2VJmNLUUPhQkc2agpilZUgCsy8a+zjCICf9h1awECm6D
Z37siwdaB9YqYovue6xjg2Y6IZebe2JX+3k5NXRPjhgA6Jb1VVnOvZe35yCdCXf2Y3cgT8nyElRY
jgxUV9+ZQdKO9O9wR+q2FA/Uf+R29c6Wl71d02N170uGfbp57IqJibCJ+dMuo6O2reolbQGvF0i7
ZzPrMZhYhsfVze9bKdKO/JvQH0dCK93rqMyebXldAIEcAZHgvDj1BqadxRWcAiFk3DkOmyCRHMFR
1iwGRW5FSSP5Tsqo7wKre6tFszMSxSbVlg996DEE4TmvhrmUK/IJx6kHiz76alw1DqF1j/uqMn32
ZgYBz4Yh0qo1VHpJAgEnW3fVZ4XCwRBXd4c5ACJgGWG0dfPKXhN7eLNjtadx+sycNGHOmQ8fgU5+
9NgIgyQdL03U/+qsZuliccMN0dxHIsP2vdMxAaFwHWnVW1mBax7D5Uu8/8rAbo7uEH83Vn8S0Ed2
KRcAIpH8jrJ7I3f4VkYZ7zBovE/OtPhkn5pEUNFppJAuR3nfnG3D2RdVcS5MYhZl09gbJ6khaZHE
UiL6DlNA8exEsM3VR8+FOjM/4rbGlYIbMvWvbk/uyKh3wljyNfKUZ9VnawztPizMahXP/lPeh/jO
wXIwYowE87E5zCBJPLnaf3LG8MvzQn7D9Za4wCpbzMV1+BUY3dGn/M4hChpyvFH2cJYpxgY8Tnhn
yVpnpIgzdYzzCAcUaREHycNt3IMbRN+++TrO83bm9NbjoNcNHD/Xf7XViAuY6b3/Ekz+D3aff6ie
e4gdkGrWf0jz7NspJQ+IqSwtCK+cDYrHueX2R1PhzJi0iPRbbPRbzQRq9ppH28dW1dKuiTi1yaK5
4ai0oP8TLNR0Xy30ziZktM5/lWT5VdvtpnetOzNP4WEH5LykQTrMje6RFh+TWX4UdQn9elg7PeAm
QqpYy7aZU55EET6UoCqRzWir5r4ATZ68tIftcwzlFRbJm1XV+O3MhVbtfKf9JijpTxKYMbM0fvFt
ch26vkzKeJT4bRv3j06XW/SVexxTa9UYDLLs7ax1fP9Rx0WyMy3xEhXi0CXclTEGQdbg5m1fOtf8
zOLiRTTyjP39oSO2ZBhsCgGUj+knjl32e5Xz3eXUEVflImuNVN/Y3Y8RztfEFicNIgbkzLCrkaWA
jQACRMXWzk2KByW7bd5EP3xnvGbkp8wg4dgn1aPjuRtMLy9xLNdVztBgeWkKBq2OnwOOPCxeQHKI
K0NWz0mJcdEccI+Pyl9JYJfayO/GUt61vnWILI1VQ757czfg2gzeB1ak5XduDN5LjUDjh9FLoM/9
oL9gicYFM9xgiWyUiMjz5D92cngLe1KFTb+FCUXBGOk623llW/HG9CJjG8Xpma6ix9Ttd2ESg43s
bef5SbtRfaKxhqqCNtWrLk8fU/IsR5jCx5KJyxlnqLiPnWYPhrfBLMJNAwBZP8yco0p6wTxepky4
x7D3Gcg3moMy1jwLVYG1vyNF0Z5jBCFKD9k/J8wdGp2f3cF4jksJmTquD0ZgPxbtErKRvPEx3I3b
dApOhAju51Rx36Uvsy6rX6XLDxBM/driGpoRzS5Npd59cAkH8DAwsAkIjhjkeEv4Her4/LDk+ig8
OMiOjk1adL5qtnVxTz8DhOetMD2qAfSeyRXbuNB6cKKk26kH1zvXFdsCjJIc5qMze8dv1VvfxnDE
pYG7eWC1cFs/WfPuecDBSTKLIxqJpfgw6/IbCynUflv3awZ8wxrxfRf5zaMOMXG3RvnuuslpVNpb
BY34ro1hehHxBTw3wbEAz0LQOi926J1Z+h57ojwrV6g99TEvbm9cOmt4kw0jmLJhWiW0vzNieaGD
iXWxnD/NtMJZY0XEWsiKBmV34H25k7Wo1jr3sUsV6TkWnvcQh+YpDQByezpCoIqjOyPNdtTekQ6t
BsZNvO8conIoDvLTKks20XRu9DB/xtrdJGXmHC0c1om0IJ2n5VcZEJ4fCOzM6j71Zfkgwrh9KeL0
GPhEa5dkXMbEE2E9Yti9F5iVVnHvzivVYIB1ye0gjZ5AWfj7MbQ5t5vDzzzBCpopAxb0XB8a7UEL
ZNS5zdPh3qI7bDsqeZIOR45yfE7IvrHdwolZtJ/UESZYHVF2snoz2MZ0dDDhLZm000TR7bbtgg+A
1sQ6jRheodgVfoNhq4aGbdY46mKMzIbDcDKesVTrii2irTRSesVR0uk/3DblwDA8ZxkNamFd0/RD
wBaKN8eSAani5Nezu4Pcc+0yCbsuJXUUSU5+Objw0WrTg5QBx7vZObCoqlXmSSYCfcMxgd2Zn7Da
DqrN6ElxDtPoYiUAvl7ldFTZgcEghfkG9oD+aex+lhYK9dCUxJ/bgXEVLpLO9o5mSLE4OdltKeG4
6ny8bzWTykw3D/SFP+IR2ZvMYlfDSNFMZcBSr344AbPAxE1+zri71iknOko0zB8qwJWjzGI3ZAGA
W0+RqNTiucYeIgzdbIAfPrYivFKO9xB4PW9rX+Vre8IHzTGHzeBIa7UHFjENk0ed2T/ixk/wUPf3
dEKcKenepRL/rewsrLKqSta03eBkTY1jIV8CjJRzr/iPs2Y9TtlDRkMvwnN7zUrrpTNKpgOT8VkY
NP3gI8WMqiyOY26ETd04BxZbE4OUmHAr7Nts3ISV7p0c46Pa10H7VjYhA9nQ3Wog6xiR+jW9ic26
yBmNFpgeyA9EgFB+GkK+ujMjKYrsMBU4/bxnonoI+vwQKA4eRkwDj6pHiH8IxTokf6lIfmzpriGA
0HnriBzMDNU2uAc1jJer+lEbtEcFvJeXM9PVzxAY1fIQLt6LKMmcnWs2jxal7oc4MddGmrC5KF11
N0TN3x/VYT3jCAex5weGAbiNIXrMYWfjeAw/bw85NR53082OMVW8AW+fbP14WpNl1+tmMap0Ydzt
LCZWxxvpLOzMByYyzg51urnThYg2zGb+Nk7d7HzWbyffX5ZBul3iFWMY6DC9JNyskN4XAIee+wMO
zWn/21d5+2ho2dV40zHD71xmeBC78pqbVUxJYlqfgmHRaG/fPVqQFlgkNm5R0qTCUN77y3R8s23d
bIU3F9fto9+fYxtKNSQE4sbhRewXBXrwVbChr8Vbg30xVsyhkepcHDS3h4iGozXSyru1GIzHxZd3
e/AWlli1ED1+//H20e1zt6/GLatRIZ376mZabmzn1JdxsucyBHEWo1NGmpS8GRMXMBcJ+vbQcQkR
wBBfvz8lHe+OPa/eV7JjwPb7C3oCP/j7j8mUm5up5Ub/+wtDiZxhLWllmm+PzAObPQdLbNr/58Gv
F5X59ueFOVKhSeKc45LwGh+VXULCU50BJgwXXBtKQhZ59ayyID8T4t3MvcHaOjDOrvLglKtCEFiL
V5no563ZmeZGLPmxuq3XWQe0O0qPJVmPLu+adVlwdEl85Eqdp8aedeGaF2wDcNiLxXn/EOtFmmZl
XY1ylqyuQ3yvknAmzSs4R8s0gJDi/pql0R500R85ITj33RTv6xZLs2ZGZYzPpOxRu9nrMpN0V6Ht
vQxckxvTYMY4xfkrUMlhb0+EbNrEPCW29SOWLDMjJU67dEpeiPHoe0NDpDQReblh300hNKMZOY9T
50CHR9A9gkFsTmKOtmZJ/YRHoINKIGz/BG5JlnWssVR0zrScrrnnwfnvO8lQRgD/TcWhwMZ4Vwb9
H5WRv8JrkVsS4CUew27Ir5wasa07RLGyAIz2UCvMM/QrVc3eSDoeSrZ0MvzmJJw9asOMd26Q+Ug4
666wB7JlGqJWeWnEQ2jLQ2VxcLGmfaaYgubOW2oSy09r6xcchueaI3ZW6VMGiP1owXfqDTtY21ly
tiz5mlYQ7ekzylOPUFtXI6XEzirsx5dmUndJ+tJTo4oFfbgEnf3k1/o4+MmDoFVOV+Ubo3lO/9Rh
cLAsXicMY9TO0DjY9Z9R7j8u31Z70H6oJ1kpV4tNFCc/C0x1PfN8ZLnpIwDvkQdwZQ2RPzu2ercN
9JyeEW0WiQ/AGZTKzfXPobY+Wp6hAxh3hS9mZXWywarBRLuUz3V7X3YxVr/QVCtKO96XZ7cGquGd
U9edYe20X6oPH30QFE5JbNeK9N3A7qLtH5LQ4xxnr3LhvOiA3dDM5ZHprNgHWrxW7bjvJVz9iG68
ZmjZbHHqZR7OwimPWtjGqWlfwGuQLqFijJubd5QVmB9JMjVCtnErqraGOP+V2jY9gJSpbYoJL1BZ
UxdGCRdnjBXV4jS2mtOLlv4PF4z/qdFMpMxuKAhsNu3FmNxh5Q+EoMrW4awf1cwfMGgxtPfo41xb
qdcfsHS5jwUzzdLBziFQNrKyKLYgl7p1MfMUCnS+5VeHbGR9VaQTesv4fMhLzqwSDtdKdc6H4Q6b
sHUpx0v2aJb2reY76VuDtkQm4PR1FauAlgXXAubA61GXcUGWHkMuyVus/bQM1OKL+yf4j9IitFiT
SQ14zlWNqaaffqT1BAAzI5uBkb4dsoEv1y+kKxknTPTBmtYlLAhkDkNV75jeYKNJnHsaWPuDq0px
l7XJ91R4KCPNNXabP1XKWHSeU8gIZc+UEJxZTKR/nSJLCF5FHKN0xkTW56w9Xh6fML7t389+RR2V
9XPI+xpyNRPYEusiFAccgHywfInEe7VK0+anbAhVePabG3ORBnHP5Vi+1cq8wK0alvKQYVvbxj6r
3jhy+WvUfw9cn+2u7aFOjn4QrpuUA2aeOy/o6zTThYyCfchOm9kymD3i7EtScpxNz0Y6jjcVQb+5
2jg5OIok5iXx6pOjIIEZzoMNaYFGK/DQ8zvpxaO0h0trhjuQznxn4u3rNO6OxuCYB1LqL0nkVDvP
rZc9K1Ie4Id9CP6Gd1DFjTNZdvKcvXy5nxryBrHsOMyzmvcfRmSFu8A72NMpVeZ9XbufFfsx4jEW
Cyv1S9p7qnz321PoOLxt8Av+kuV81dWjkuV2shkK0sHM/I8vQEdFFq6Cj+UNT8fltouhy9rhkY5u
fD/wQIlaXdMUl8+UfMGrO/huueNHmzedy2TOH8TjhO9s2TlI/LDja1QC7UhS4ynH/6v7byMkQ+n1
LVlncZxwP63dGqaPbVYPgeNtrYZWC1h5W6nxE1XK3wSWcUjd6YGp1dVV7iNJlWtBT2BRLAEwi/kC
33dqye6LNCUI2NJKq8qnqMGnCwF8Zc7sv21BsC92VbBit4Q9LJ12nZ29Klx6aLBhg7dg+mX47b70
CBOOTFgAiDByc2S1TbqnRnEt9UJhm6yLs18ET66ZbqwJKkhuf/lMdVeu4/zQ3LcGfE9NXb0mVbJv
6ujkFMaD5fd3ccRdcfQxZVLK1zI2CtuIO5htfTXZdGdM6hP+yJ9e9i1KwG8oaS8FToiG0L8olElE
FQ2+FgdurgMjYuato4B1U38y1OXo6CUcKtt9wY3WKKqvJMyfsFZcasIDuFjnA8S5bNPnat6yB7mH
rn4nfPvFEfa7Lvmd5TwBNprHeFIZmnPwadoMpBYmmcZYoRFlSMRDcgGxhBYLQ9fdIg5+kefOqYfQ
r0k/3vXxk3DaHyJkjyPTdTs0+4zrhIV2n7X9RbAYmBECjj0ddcnQ2JyZUnrazNeVifZe0zKdTChk
OpH7WlCeNZXy7MWkWIX9UcHmQcsKTrj7NvQPEkuluDR0UFaEsyat/kfS9e9NSreXjOOLFdWAb5L4
Sp3uT89jnpTa3YeXVdumbb6ryf7Mq+KtoIQG8/Zr5fZ/0BsHC7wYr+w1ih2HScUCEBPEHNKvqLV2
PloF2W5kh6L+dng9qQ+XXAxkpUtz62VmevCm5zAx2mtCv5AeN1JUFQyU0bpkgZnhMY3h+VSEVx0u
pdLaxIpXVHcwA4qBMk9StxWqpf5gvE8WFG4iW0ZUSjP9aiv8AQELBSKZtXPb6ixy1GObXwzmAtyV
PZnLQYZ/NIZLKqM6FW2FlOGxUmIoOTGHfXQMgacwOiaj/TX0KXCr6YV04xcjtGxtAtAhG8vsOS9+
LNd3ANp93bTumoEbveeSYMJouy+2UMc+gh8Vu2hygzXdO7QYQp50SY1JBZIp6w5Q1Z0Lne+cRkla
lBX/i2O8Fdw1RQMmx83Ztzi1/Y5R4GDT77sVrjkdIwbIt71/6f/US2YED12N9c9clmaoHwEblYpb
JgZNMNg/DJufojHMbyJe65mIHZks3j7F1sXWs5a1QwoupMqUf3egItSMX1NZdLuQGhpOWY8iJXVC
DLSx8kVEm9FnSuTSMnjxY/dDRKgEYTCepzR4awXh6sZLt2bVnIIughpR6F9TBRVUyvlaJPNexWm+
avL0VHI2YsSAMNISd1cWaPdOfVlNPK9IvW3UmECEaJKtm46HIje3Nnr/2iRGuo4YipAbt4Z9aVCj
OMfDsWpyZnYmaqWK36mIvHRsIvcgcMXKl+mVLRCOhUmRSQsP9Vz7a7ZbILYE2ebSQvHuQMwAy9pm
3cPEqLXvqpFbhvtJRJ2On5L7Ci+ujS00eqoqfLlmUAarIdm5ZXgpo+ZDzoS/h9GaNwY2pYb2TgkM
YG9aVKehpdz5IRlStJy1Qn9FGjrphlNF2TgPZoBbw/LGV94KNYvJoyQUfMQEdDVU8joIipAw84Tr
eIn4VkG7TUY8HJjFqg2bNdJSBc+cWxTVQcS4JqZATZNxqXCtEBpN2eQpA/uU63e7ISmqgw6P80ys
OeR0KCpa3/sB8dRs7YGhgfvoT9hESic+Z0yx9ijQhALM9MnR1jdEueReOEc/fag5cV+pfDyNUWgd
EdDghPGStDk7GxasPOnhK4TefLQ1cWeNhXPWdKVJZnu6y9lHRmJV++Nry4xokMVTWw73FXCVNYr+
W9uU+cZyPqjGdVvVbIwmXko74ycswE+FxdCuRsGcmnB4CtIrTJ3TzIAEOz22VWb5AFIGgB7Gn/U8
IzDFg8ttefRBxdFF4HR/Sp9UQhZMe3q6Xm3jM0vdX4L+46GQxckiG458Ft/PZjgTGJcO23fKYekB
lXP2Zju8rQu4cwajN0KJm9zLip3hgq3odHiAivrQm6OgOk0yKmzbXUCwd8t0GtYUYZ7VbAnuiVOx
iSzWEF419jY0AnbTog5G8F0CLPw+FXlQvbDg7r3xjVkNE0PXgMnQ9t+FRKTJdfA8jOrDlOMbs4nX
rpAscJVf743cfRgLapCb6adZM5/NyL4HNRpOmLkkZ7ug4jZxnLXo9qnX4bEdQhq9SxYSI2seE9eO
lmLlYkNL3IITOlY+k/vQS75Ajix+5Q8Sy7z5u88m8ndFW6PS6wA8nTeckcfP04iOIKrQvaLU4nL/
5RZQI9IADaTrYMoMHD/DOSeMpS5evAQI595cTyzZB3eWFye02Wgx+HSsHTynfT/QzqxH83uYinad
ZuaGUPyBtS/cl+YrqN18jWiMFQV/+c4yohX4fwj2mL8Lq7/6hXzu1U+M3Bvf96I1u/Vv3XYfpNAD
XefnjIJ0lj3UcwxMKx+M9T4IKGQUuOdzSc9kIe0lGntIY/rT/JnJOmWtnPqAUIGc4CBWj1u3zF/j
mNrKHCu0tmvQM2IeN220Doj8Q3Yot34HVt6L3W97GvUqzRN328fmU2QLIndDwa15cj+6b4/2rENa
oS0xb+yUSaH9lDH7aTlyFXoXBRxp0+HVc6pzJGlN9Dx31c7FtHGq1zhoqr2fz8+uNNK7mOuXDV+W
bFup7U03Rs2uzjq5xTOzl22LzlYcTKsFNIecM4eB5GK9ODR+wgCJv1xPxsde9pfGcNDqR2jO2Zgn
NMeM02a2nb1f9IoQN5QwV9wnhjVsI8YrmCuLdVfWHYwvG/MijaDUr2/LaegPjnGQAFqvachPJpMe
v16PohvqrSXGnzcv8v/Ytv8L27YUtqduvyqavcJf5f9VjHVevLNfBb/OX0WLgfb489/+9e9/9O+O
bYdiLKUEr5stxF/1V3/DVpX/D9tnlfQdRyjPlABV/y7Gsnxs3pZp0laFnxqfN4DU34ZtD5+RqVwH
J6BQwvrvsFZvdux/Iq3y/YXrCeHRv+X7uGT+E2m1EF1S51E6HzTaImN3RnuT4uqfkC7KkT+RwXDW
1ZIB7rHz3GWL5OaxX2b5++kvTmjqpFdwl7b/9Gt8/Osn+Jeiyx858rfNv/2r+Z8QsMsPpixgGY7k
KXq2i3te//h6iotw+dv/q82ISxoz4r3RdMTtOQpbvclAph0uU8sBys7rt8lWezsnoEQD+Uq7VrP6
//8Qyyvwzxza5YfwfF4JG+6Mbcqb2f2ffwinweXkRCMBacY0op9wrWumz5Pml6IC6J/EJZAGg9r9
9Z2UBTEZNLmV8S5SfkSa/chMmc8lp2mJwWctvBiFSPxvws5rO24ky6JfhLXgAuY1kZaZJJNWYr5g
iZIIG/D+62cH1D3VXTOr+6FUNMk0MGHuPWef/JZ3N1urwsBvec9a7OXBf3vjQp24fz+xhqOTn2bZ
nsnn8JH8/+vx63uIGMPsdkdhudvQ77+R/1jtTMs6Em5L93gCku3J5OzGqb6N9IYpi7w+Z/lIdD5l
p+XXcRqHYD3WC5Hm0AAaqEhdHvB6x0yUAAlG+TYY+utkxkQh+4RTDeEHB8k6prI7uwUv08XJU+cP
47EaGKWmOsP917PL6E1aDDXpAYlXwD48Gm5DUY0u8E63SDWdUVptKjJLaEA+m9AZgpBwjL2zAO+K
03GHJqAL/CjfWvpSB4sdeHQuCSTYhbqksRVqbClQM2FnSVHwhnAvRXGy++olivDNTYyRS8ljcumo
fXcLBUl4rHLNIwUnnfPmebRrq5urVNyTUjIP8pBKnaltIWFd+COGnVgFx6ojqR69bkDoX/mS1Pal
Tw6pFnUIX8FWtnY4B0YWnSvX2hnk5Gzj1qHMkH+PChetHRQLeGm4NAcz+kIbC8FMDpJOmogPVNpu
0Wh/Lz2WgiwcW6ACFCUQMwCI8y1YRGkFvwcYEot/SqY/ofZQFcDItQXdxhpWPPLn4EVsaG61WWN1
kHMwLZTUHbxk+yR9pz8Hds/VjpDVuatKi+o6K4R2qa70yajUAf+kM0++PIUyKpBVGrQ38jCt2INh
RaukbmdKc5VOUp1PlAFPQhIR25HK/O24KHI6jR2a7bEkCSmirnepNuhfGtyq1uNFuB0iT7zWtkaE
gDt+a530JgDUVPjhND+7NTot/dqimib9196iP1bHcBFddsJEWm+QQB8RhnFPNtF5HJx90qbsM6z0
2ySy2/obaXCahnEExGC/zDXn3O9l0LP8oti2mDtWbRt2lQ35oWz5irF9s3UIczSgeS0q6VDphmNm
F+XWy4qgqzlwbsU9XZOa5FbRZUrzN9P2AKCIOIh7DGeO59OiAraJtXe3mCb17O4xV3BCfKUiaMjY
3kBUeKBCmqOQoy1sOPW2syMryGmeAJ6ZwKQYW/pACDHV248SYlTKYn6x6ckGkc9lmjaCu3JIrhDl
XsfE+nJjhhe8+xcrHV+RiOTs3dGFEUu0gb8GE7mA7MiYBHErex4BnYX0wbTYPRUjbs/QwaJnwYTx
rOra1pO5c11v64vwfkh4htmDpkRNZteX6qoYwLL5iz2ROicBBTYlrvhx+UgHAEKmTkLuFA+PC+DL
TTvx+GjXz8CfTFdU+7DG0+pr8yMkzfdUGOLOHK1PKOEAdec520eyfKOGGDBs/I76BjJFrlknGj/v
xSxahDHCCOJFbCwdHXmKUJHtJldd4oN9LGjmoFGDiZrzh7KYWdmClalbf9zOnuIkqjG81FH8pGLI
2FlxyLqxvECFo8gJSgdbwdaNI2Tnapah3wGUIDQfI+3d1r2fvbC5/Wzv0qDpjRuDjXZOGFr/3hsM
a16KWmE9N1XP9UFP8jYvegiz91Ba9PxaE3pNj95pTFIfKzEvEDuKnVkZ9xhWPhvJuwFnbO48bpx+
VnXLiXs5faTFQa5qx9xrZ9zX6xkZ4oUd3xjtlgk+8hQ/NxMDxIxF07N51xByZZAcPWCeAenXLL0p
YRQmUIcp59njMTtIGW4hK+H8NtOvslovU4fruAvzAAWmTc8aOujbMsa/bMiWy5jdDAsu4/pCLE+4
nac7nN/mruZiP+R68q4E7lbK3LJeJkwMoGdb3dwVC7fF0BL+4v9I1Uuu18YyMobRYf9q0SZLejio
7yJAeRjA5v6ZMAr6DFVx8/MGP7+RfSG187bEtZEfnk6gi00wi4ORPwLDK4MhEbs2yozNpM6c5QCZ
gxZY+o8hGbV07ieMxiB21QyhyXnbGebPyNLJU05IBFUXvRXSfSnsHDBIyZH09IlfduzoRvtbmxsg
3CdgZOqKDGem7CTKvuBI6lstLuA8TtkeCdRnl4QU7M1mWw/9y3r5WD6DiR0tP0hWfGwQUrshc4Nu
ch5rdWW3mcgDe5GX2QTK1deYiJxy3ng9p5d9I/07iqmB5pQ3PD95MEXZvhmcj4Jz5puMJpDF1WCz
4O9AdqijBi9qNsfr7ypJMFxU/yxi1w/qlBK1gS/7bqx3nmQAxrkQ6D7HVOvUEw01NfjknYxqnSkY
+HKfPUqruFVMppuBSmc6hK+DztkTUmmxMJIzIzAQ63DSGNo5Xf5Q77ucOOMoYraB8vJl2EUFuyb9
ZYf8fqjqt5bjCrcDknafYWUQfNuZ0YUe6s2BUtzY0GDXyIrEdyFNMgon9qJ6r9nvlG1XKziDOU30
QEgLhKB4G/jk28GTt3Xm1yYu9klnYuR8bBZpMsIXD3NUAohzV47SN+qZDAAZhey5zb6yqv+obPcq
hUbDr7vMJWw0xXdY0uyrmF5NogMQc4U3beLCml0cg/1wGcqp3DG5Ug1zsBRQ5+8rRi9zkSeauUHM
OmWrjpelwzpHx7Z+EK3aZbWGW0Nj3ln0zkJk5P0sgynx6Tqo4XIZOZ6JaR5chphN1XJg/yw6DPoH
Qy2pPTN4VS2XRIezZa6o0bvpY2WFB8dkix9zb0dj/TJ0y7vv3FFhQ1ljP1gZ/uzKRden0wJ0USkE
g1+jL4q3bdt526bhIupDDesaNTyR3TfWw1xrv9iCYF5QNps+7LIDUqRzZeMw7+3pW5RDnKAQxflX
U1zXsBpuyurmRwxxtcUfmg8O6E8aqJw+dSxaPBwK98CIg0wy0GjcogtmxSJ4C+l0F0+wm9bb1RyJ
20pFHXQKFqlFPJntzr8iT6eCS/7MpmPzgQAJHkUntN+oYCFl9hOsmJpYk1AtbgMd1S5sSBKMIlt7
L8f8y/WYT5FfYkVL8HRq/hc7jL2o8Fw0zLtzYX7vmiP1RFqidMfbuMVjpLP1tiftRvQVNiZ8frLL
Xyu/7HZRXQbWzIctyugYYzHB+8fCDCPANtPJTgDsRAGBBRGAGoRIsN8X4ExbU3LRFK382fb9s1mD
vaEyjzoLvVqVim8a64zBWh7M/qNVI3qKJCHxSgKVpn6Gt/Ce9RbitIFcBG6fxUZ/Zk39mVswx0/f
PXYs75Awxl+eem05ZNALgCvq47jLHXntm/yWpgWNyc98UulToY9lkA+xhPLaRbFOXCqXiZPdCMP0
aMwyAWkN/JM01hCfMpbL3j7PiUsC46TvI4PrlTK2DleRhWFW3tZL0Md5v0X7SZ9VZQH/KBZty415
TxYNeyi5zwpw6uUkr+sSKDE/8hFQ8Toep4b3uq4/1nE8bZlYjVR/Ci1AL31GDUfPmhu01p06o33f
vvkNgoHC4E6xCu8VWsZ1KtpbSviDY1KqnR6m+A27yTZSNlM/YmaWxHJQCM9+rotefBtorRAKepZ2
Ri+K/cCuSzDePUpfRjC94vJXK+28zT589jVQAVk7OgS1J33ylRgZ1peGIdORgDjsYEQAXNp3xtxc
AcPtS9QoQUFlcAszDx071F1ae9ltUTPAkmVHMFJFwJTESoNtAGKPj3BgJGia4Ri34pZJJlF7dl5y
P6Pcz+GGI3xzW3vEQhtYYGft1gCS7b3SKn2dCivbkjN/7mZxWydIuhPcBk7/AHnzrmbtzaI26UCl
XxEZ3JKWFU3pLr9YnGxdRM4bYiFezYiPbLveSwYofxrjix8NVygGTCsSYUzUcn+V6RerRPYgTH/C
xmwz86EMNRP4aLQpebAIqC9N6+wIpdTp7okfZvG7RyxMcKJzLnLzmh0qLfu93gIgORFChIm/WR+R
Y4lgrYw4hFVM0bcv0P3vyaNkmskWFi3Jd7VsUK6v3GPHDRJyk1pOtpXq+Hjjcp9okGnENHyW3Q3Z
So6VTY3o8VOG6JmzGS37RsTXyPCOgH0uo7ox6764gSZlVWWmh8TCKNPCRNpX7U+dLu6cGIzb6Zfa
H1H9VGPby7gwO62bEjUd17Z91GfeluxZtmfyig3yMhpPs46K30tZIs1m/5ul5i0TtESlyL86C/UX
jMnd3KgNLuo9aI8DxiVEXYk2PY9xZp9Ibql0mdxXVXbWKk6CTUh17cD507T6w0rEW6d7P2Lff3Dz
8po73GLgdRHFOPkvglogy9l5tn/NdEaZGkH64lAzjem52SdNHZV1+EZwrQdYpCNzaxLpNi2I9kwX
rqOXblPlMlgXlGrzj/AXxZOg82Ib0Z/dZhntHRn7SEdYDBpV8p6J8LtbzpceBfyWDBERmE74hp9M
VYW1iY0Xc6WyI2IHTg61DZSuNudDlRiXvvIhL4aUzWGyggmJrMci978GCCcbqJbbNBPZ3v806ewd
woG7BmMy4g89IeOjuEQiv7g960XgZCczGgsgeQs3uyBjIVFModKYf+gNJ0hd5647nOohdbGJg7rD
IvTCzQjVWiHeujWSbsrLENkQ/R4IMSg+psUtt6mH0ojq9nCXWXBDxmuRxyUMHOkZe19zHlat4V//
VKw97/QVnziai7GBj59sV2YkLJLAlq44UiaL93Y9vFn/S5cLTdYs0EFUcqH6YY8gWyXTJTtsm9Ud
NPHHeohUvxUK3sBa7M4VJMRECq6YrSTAXiVsrv/oJBMnuRcf//rRn4eA4/VpfCpA3forbQ2AozP0
jkwCSUs9sQr836dZv/rrwX/9YlDgmpVwt/5s/Xb96q+f/Uu47frDvx7z1wP/9rO/PWsiKewPlGj+
8fH+4A4x0KL7+et11rfXuug5u46e7/qL9R8SyFDOzkibpda05/XJs46Gx78eFP9XSTL1CUjXfEf4
4Ab7v5bh55B2ioHPIq+iUbw/axjD9vwHCKm+B2//BNSQro1SiPpET2OYm/54HPT41ndut+dYks3b
R1UwtfhEcqW97V27RFagBLm8b3G3/nD9p65hXVu08+kjwCKj/IUyCf8akBaoZ1GO3nf9iqHUBeGC
6kBpgRHlX7sK5uRKYdMaJRZWimF8EU/m7A/01dhdog5RSTebKmTPccKaAVQIFTK0r52jdMlGLpHE
6umB+7a4a3R2I1Ib5SZ0imMJ5z6MreXgFFlGEgGqYRKXYMw4PibYXYqxtWlopEYpbAj84WivKrkT
jgRTDylwKNnGn7Db6UgYw+xQQyqcw1AtQ1Bi0+O1u/hBtPht4kKzmKPNO+5Vi5s++YGAkx3nIF7T
bHiqhtLdGG3xoCntd9H4DyFZkW7yhoHobszRoFlhT1dq9OS2NRYMp56GxzdG4zdeSFMmAsJ1frZh
dq0stP6GZ/Rohxd2NYjpzSyi7yIWluNh9EiC9ZOFjH1RenYN18TSg+3wsuw85nD0elj6e8vyfpuz
/dMrXDvQapXOMcpfPpSdTVt3P2tA2kpLP9VIIjRRHchRuYq0f2iV7r5EgB/FM7sWh4G3FuO2Uip9
egP3BbJ9lP/sSy2l5O9/ETU2PLdK428ptX+F7L9W+n+HC8LL3SOU6Rwcx2gFHfjiJrfKx0lCFOAC
cimWkePUJHDC2EwdZeofOgcFmyCOkLqOW2zBTDxP0nFYtGT2Wad/hQZH0uq0e/pxbVoEZCzB/Ua5
SmKTGWPsp/sB9Rlse+IpNje++2CMUP9Ocn4YpGYciflqCXQy9iQVpYENn1540QdkEQKM2uHsk+8c
lIM1E2vUbFs6zqBwcRdaAxqgJqT6MmxH/8VMqD+PytIx4u3IMXmAf/J2XeWhzFQ9eMsjg8xhr1mF
3S/eAdsW5RfJMI4IDCTFgEmuTgg/oZzhbTR61ZhNMuU6iZT/xMeIIjGkLMqZAhevfMgwqwxofZR3
hZ7jD2pxEJFtbzfoHR179DmWcrz0WF/YIR4jrDC28sRkrMQK5ZLplV8mVMaZtOGl6mRHHTXek4h9
jpXLZqBozQWEQ045cOo62Zs6fT1n2eKZtveiRUDaC+PmKf9OE9mP+hjuC+XsMZTHp7PGd6eLr1QS
3pzQO/SrGwhbUOn499JwX0PlF2qUc8gAvqOcRBqWIvav2CQxGWGP+GbEfRz4bn+t2ok6Fn4kfLgD
aHg8SoVff+ZjejRGP95gWIeogaHJVc6mTHmcOuV2isgAxvxEWegzXtL7QVHkcnUxwKF7sJVjikgf
68HARGVipvLa8KIpd5XDurKYtCdUKz8M5b9q24jLlkAyx3goJuVRdChVRcq1VegjUzM+rgZD16yc
XSaielWZK5Tnq8b8JTGBDWrru5jzhXSwSymXiaizBHE5obJg4En/sqrmWPcWhLj4tcNm5iu/2ayc
Z7VvgGUY7ud07O8WBm4ryRrCtxZu1BzFXuqdvJZCW1iZcELwtvWY3FrMbuiX21OM/Q0Sgn6hPRzf
m1jjUuWR6zDLjco1x03QQyvCSfcEUVK8aAkbtBSjXYjhTlfOO5J58x3I3XeBKU/xpJVHr8Ssp/Xc
W5j3Zkx8rOTwkeLqS4RAIulB8G5/hMs9SQCvNSZAhrrXBGmBAm0kmARd5RZ0sQ12A7XeWhw7fJzK
iCrJdrIAXGwUBztTzsPIql8qrIgVPaBwPnZJuZdKdo9hsVLORaz/Ac3mVxspwoK1UVcex4xJzFOm
R8yPFpk3SVg+zMiZvB5JXLvJUfcgrMM0aSQBON7DiJlSx1SZKnclW2cwZRgue4yXtippaFQXKavT
ItGwRO1ojz0srXmfYdzsq+VWSPORppYDDemEsebTpzUo1CVtROn+MnhafOlKC8ANPo4oZJaWeJpK
ZssPxPt4wbRrgpnUw1SaYS6Fx25sfOympClgSvmEesceCTtqoRvvI/ZUF5tqhF1VWBHyQ0fU6ENZ
lrdx8jC19TlLI3oA/dHG9KqOucQEm2CGNabqauTRxUzGRxOZCVAAiuw4s+9KjLQJhloXY22DwdZV
2XEpMR/IHAEYpizIqVbZmHJbzLkW+y107f01X6ZNEhNJ0DTvqGYwV0RPhW2/q1OjnirB9lszskH6
YPAmCO27nRGcUnpwBprhI/QcTKzuKz4sv2dMnty3nNPRT9XHzD00og72jDeBAVlgRPaxNYe5oNWF
usXAqhwtzp0yovpYmKHx4fLB1Ez9fWNjcvYof/dTd9Km2zSjVLeonuZevQNKtLUxSVNWeZ6f5wjn
dKQ81BQ9beWpzjFXx5isNTw9SOjwXecYsA3zvCg/9siBn3NGtsR9aj1J4SC668qrR20nx84tsHXj
eUABH2s/MP0hNqHAZHsSF4qB/It2/b2FPRyyC1ZxoA3Mgco9bmAjn7CTUxr7xlJlC5L+Z5OcvZTL
sGC6CqgfnObSyNDEnSFeHMHlURptz8tSh3itsoFdrfc0U+NwRxGzwx6PfWMT95LBQckN92rPRF72
bCOpi0rwlljVdNw+DlU2ZVPCgq2N9rlLPXdX5A+sq6Pt7BAxJJLwVk/172oiyLSjh9YYEYIfY1dL
TZynWT+mFcKmsoAx4GjVtvOmzzarP4l5U9VqLkI9o7eKctmtLtKYdgaFbi+et3HpXqZ2/IqHSh6I
+0OQDeQlLAgtyUT0MWpcayOE4ZC46GDyx92oDRHqKwF6vMer07txu+F0nJRozoJWQd3GPMjJZnsR
A3DRkPxvZIOCa7Tcs2NQPE61Z4rcT45GdluaM9E7wAxyM+PMz+OdkRrPM4skVXnB7WyT6ROyHYzd
AGnxeEw1/ZxOmX1g9PtpGOG7iLTk0FXDR18gMKfERNzB1N9KOqfxxClNrmW5fOgTFpCuYE6v5uFi
j/IgNGZsUEcaidhoWemupfJb71M/zSxH7Aui2eB881e9uDcJaNqGY/9BMM++J7SMsAFUY7Df2Mwm
2hvafI5JXr9pw3zvJPGbxOXkmsAVwEs1m27sz6lJMoZjgh0yH7OQuomrR6SPlsmOThnU6WX48n3q
KltBnwtzQPxaC/86Sg93P/v87NNeWF+z1nNU5Ncs2QtnMnlKp/owhpDlzepj6B+NLhCe8VkvtFz5
b0YQwXo96CFwZqBtHTG86LTdiZYb94QxbmjuUhVTKlEpUOFCUiVGDa09+3nmbvMfv0smE4wFbcmc
anpKz8lT/nbGb17C4enVsyUlO/HKOAzKIK1RvfzztGZcMRqhElEP8elbTSp1h66X8I/qKfqCHmcY
BrPb72aejpW8+taEvG8lb8tyVc8boZM0+b96cMhr9LHn4hsBeqLe1WQV70uG+Cl79WAslBTmqJ35
RbY3mJCq2NlWfA0jY7d+rX7Hf6h3EeQlB4AWm/XnLFKNut81KQUL/XM8NqWmXNDr/7GMHdlVoME5
NBoXIxpwX3HOeUhluHv1tbodfV6LttV9M7RHi3BC6On2I+MQqjUa953+pd5Y0RE+WSkVeTI+ISKn
Nofij78w0rPPt4P0KeEU3DiHyhZKZh6o16uwF4Es2qr3KtoabawMb1biH9WLV02/q9QHoGNtZdOJ
PvJUF1v1dOp9qZfV1McpcD6oz85z1OIAhHWn/jr2dCIVkQ5LKib8uhnDQB0e9fHUIfznR/V5VyYR
6xE1s3phM4G/HU0xCiB7x/i9xySxkfyspQk2u8T/8bV6TEmjX3c+YeztwJBCtxj2LSpH9XBc/QfS
CoKQp8t8rCLoiA3qWFQo6tjdqx9F/LpsPXBDfM4u2S5o2Wcdq4SR/1RPpRPVKA3eDXX3uWk+x7K4
qqdUj/HLh3x5VI9Q76kof8cP/3xTET9U7wCq30m9FC9xPw4pIzVWmNZYX049nQOcjaeB2Uu21vzs
L8cxJoqAvGPspBfZfAdpsOCDKK54nREbRMtdZ9HYK3BlFD3gwsGkHRRZyZfLYtvirkpHEvcWzakO
Mf5ipvv5ujbvqy79Yrp91SYuV4nLZonla5Sa/lkHUt7TLcdDSCs4xa7cUYvWCy5F8Mb3aRhOhzm1
vyrs1NOkAlJKPdlDt9k4o6iPojHQhaSXOvqRUtBjsjGf2C18ymEiLsN1H1f9g11zoQ7ygUmSYpnq
jdj1q12208aUaIGbdob+g5PpVCwE1sr4ZEXFC3EY2Ks9ZDodYD7WOJQb8ru2HJ7Uf9KvzV2l9GFK
A9aiFjLTdtkPe8wgfdCGKMotqG56SIJa4v7E11IHjZi/kbAH6k9QosYOkx0XVmzCQmpgNe6btaQf
VuF6gK4wirJhGEn1GqrbLLqXLGI9RPAld6pJ08mamTNszOSafnInNLWzmrAa4r0YUSgYOxVrTy/S
X9dyt0e8J3dJgmVo20h50VTL0lBNGAp2edDYyMETqOuanRx9SHcokRn9LArCs5yvMKmhq+SQSXIW
to7qnOkd6om2yH7aTYKHPmL3aI68/+J36ZX0a638A+0EmCoVKEFj/zQ2xlGXzXwwE1Bbegj4qvpW
VEZxGe0sxSBFyqBl7xeDXkvnYQ71F/PFzHD4VGZ+A9RA5bqGHqCaFGUUJng42eusPUrWzsfCpXZA
EAoeD8R8QMBhnMU1lfSIKDOfoso8zvDcymJvTkB3cNmfqkY/Nz7FiBnlCDgBepoCpPFavs9Pkvzq
P5KrEo3YRq9GhH/DPplaKqUhdWyghnkwGgje8vIlwqLOjUpH0sPOBMLMAUbpi509hT2Rv9BG3CE5
FC29v0JWLSssWs+9uuQrzQXRMoLAE/XFmYUFC5az2iNwHjPWjZrnHQsxj/euim5NW/Gou3d+qb0v
4fQzIR5hl/jpfn3pelpJEVqym0zA2IMdFSco2Qi/sACbE5agj3SyyodfbAbVzlJll3K7onBTSrCi
uE/xPGzbyDvLhCtj1OERTl4TVCOl0x6//aAS2ZfkEUjNfEhm/pJA9wAzF/diH79aSpcxMkoDXe4m
zVjlDIdC1K+yoNgcj65G+kN4Z9lmvh2HEzE/2Tb5Bqjc29TUN5ypWfaFERegA36y5sQXl87mAWHD
uWsx/kzmd92gNRGP+YWdIMS1acn2mD6vVlz+pPEdb9Dd+DuyRqkU19e+jS8Gt6CX3/s+i6M6b+xg
JkJzvRvCnqtbk5jjorEPKodRQCXwmgPbCEPvLr4BI4JK4RQj3JJQN2HdIrVY+6qqq7gKpGTJ+2GZ
F5AJStaUdW+w4nex8e66kQVSl7IebLmYKNzEfoxATLWRbQefKk2ocwo1sSefTzWL1rZBk9OZYwFy
A+NOF1hJG9R3ul1exSKeJeJBWj20bbiF+8p86HrrXaRs4Qp84/Qds6G8DMQ2MiHsdeDv1P76bB+6
xWUp8Xl35Z608Qm7JDURMuEWJHGFxbpMvchIS7oIjW9wW29tLl6yGBWQ0ngxebB+pF22dLhjE25h
6XCh5V6+D6X+W3XQVlkOmnuTPX1+FhbiCarF99Ec0qxll2bH2OWTC7sP6khqpztFVODA557rNLuZ
hrxaFdcC4L8PbYS53tLdNnvCUPPR5Y4mTagDwC9gggXd4vcXIgQeJn36Fkd4mlUhSAzoeJJY4GpU
QhmUKK/GQpWo4BM2UzWxK7GyAC80k3aEptKPkl/IwyzaqpDziXA9aJHDjdAjjnCa8Tj2pN7bZJxd
pObtK2FeQF88L/S/KR5ygTgDHwJJBi35ENeIIZtdWZftziutl6r16ztabKDz+wlCJZKPMhX5yXfs
R6sUt5TcuqpvP/WURrK1sAooCHlLyIYYfZsdBhRX1/3TZIRNc4dCH+tzDzsWYU8H9qMhwgM2FaG3
NJqIZ5k2du/tXbpSktZcE7Xv2eQfUsGRa1wIuW73RfD46x/p1Nj+KKovbXxKylNh9+eMVPrd2vAj
Ged+MY07XSk6WyXyzGJ32yVAXuEzoKpp0eCHUXFTPTtHddphaXKLzsmXagk6XvXemuNLZqjoVHYc
AxbUgFJwEiSV88R181w02kbXbJauqnvWIxepSv97My7fx4kBCEAMn94nzl4YFVTQPD38Z0mwpcDb
fxcEGw5bE4u5x0Ju/u+C4MbkRkP+2h1xqquTvbZE6f2CMS22zKEvC7rQo2wpJNpaSNnMD1bxQtpz
kEBA/REG6h0D3xTHX0qwVCdcDWVTXjWlY3QjFkbQXU7rdyKEUlGggOOYALmInIMZd879bLHH0au7
NO/ZwQ00JH3VwqvBgbAFfcY4If6LFlro/88HVx/bcoXBZ/f/RiRHy1VKYKXdkY3aMWfgmBawaS66
UY3JebM091n1VWKz2ZoGbIPaMwjoVioB8mTdrcNeDl0AC5YS9d2s9D4xWgAgEOkXy5AfdauWYIv/
6dXAWf9Ij1UPnPpakKEnGHJmNTOWL0MTchcgPQ615EutmmJ1kWZK3gTRm2iZVWOv9A1FQSUorOcr
i6wP+DIeiofyJh2oXqgqSZquk2NGaM3vOlkeGy23/8sRs/z/54jxKU3L8YTv+H8/Yh6hKe6gWe1R
SywkcFX4utCiBKLIQKZauVPz0pl0xVYd5aqOoOlyKm2qcWpeYb9ycUsfbrbQQHRqD1Ft7ldpzCpu
WhZGDtch491I8nPWtQh2SGUPYj1+okr68UfPZltvIG/pEbNDUtqGaASflTVPHbAJki9O4DWimJq0
uv3+853iqjvh3+8USzBi4LzwEDH+H+tB1NeZ6ScRACOIcXs4IVroKdYkc4TUItpbQxKsInrdxPra
esl5lelpxLQRb6HE30pFHs7ho6jwPtUuKDRxXBzGOTmc2gp15bpamOr5aUJkUKoZJbLlbfY4Mgu0
z1ajRiR5TYOCCwoIxh/tHBLTFcXQTVf9EGZLtHNsLPKKWCM5QkZ2CcYg+hfd1ITGI59IDi+O6TKv
QqSU3JI70Vanyu8QGKq5zVg6uBCJfSqVIstTgDiYbnCp6XsmbMIPfoP2M7vpIQKkaH7LECcsbuuo
YECszzFsBkZK0EnqwjBTf4uEmxKYfaqRZG3/80kxdff/OhpcoAR4aPBkEDKg8hT+1dEges2q8nls
jmlJiNHAcvXQKdapCVZDFuND14TWxmnZkxR1f+c4tblthviLObnqkTWbXfQ2K3EdQBmEwnUBzVne
e4Ktila6rIaS4lsD088v6GCtg1KFPw1C7KYd6lTFaP3Qx+WXm0Q3RGj7sU1eTZ9o4YyBQ2ovlD6Y
UAGDr/KyrCFbry3d+9Tub4usqt1ch5wP56NWYk5sc8lOG+JkF8/5Troa+UcxSJuqHx99lwz3pTtr
NZG52WBuMfwL2GejOAs0r1lmyWNDoyTmqS+DnO5Cf2j4SQHxcDS3iawfW6p1R2vKMxZerQGCptXR
kiOg3UbzvO01sr6MOnzNpLwp+b1bO5Q7UZopediqZ7M69OfC+qVUsas2TC3SnCb/gjKNzZ/hCf1K
/kdLtf7eZCFnwX3Xh+irIJxSSy2sfuAw1IIyktXV0ehhNkUfQZrh5lDSrcYVr8RZX9TOOKqS727a
nPwyfGOwvKnNKftoK5hVdSiGZT364nuoV9tM9Oh6B/J9FsyZFCIv9cKKy9dYIywK6rGUH0oWhHw5
sLWYZZrIvuxheqqlPJt67LBNREGfWKzCF//XXETvEUbwVa7axT/KqP8kvYjnitlFEAXtFrghhJSQ
S22NlCOulCWmZ6f3ikXJXjSpi0vjuK+ZhoxX6brUipOET1PJQfIASfnFy+OTRxgU0M5V4darfQeW
cgZ2CQCAdvwxQUzqUUZYNfxKRWfHNJ6I3d7YBW/XJAtoT/cJ5b1dvfYGav66HQJPbYZZye5aFJL7
treevLD8HqqByF14cb2r35Pa/L7e4BAJYH8BGIjTAQ1AFeF9qc1rBY7mrmzY5beUHiJ6eonXfPOi
8SossE4m+56NGNODYFfuaQ1LOcnyz/DZFhmu/jzV5XOVlNdZWSY6mskdG2Tgz6iKwhwThR2+apTP
SUkwgsZiU7puvDuCyjaDQTFgYXlvKA0kvnOB3P0UJ+Olj35Q69e09bKN47NhNEwgdI1yCzC3g74/
7azk3HCQbRXDEBXF91EuO5KRRzRCtK7pjb/1WWmce8RpgrSxccxwSpjjaZ698VjiWMZtIh2wuUO4
x4sWLLLPnstiYErRfXEgSupKYGDGJpIeVkWs3MnzxgvhTJ8im82XDEu9lQ0XoJmv1YJ/pXPfvLhm
OGrItnU7ak4Jgk89Vtg6QiPAxVCS7RIM73FrBqNpDbuw871thq2i7/OD02kCAQBk/9KfVJ20Y6dq
07rrlLQHpWZxdFuB5hR9EoQhewb4wpnYTcTQ3qEpu8M/Xu8zrbhblgQ/96RbMHOXe5O6OdEFGlKW
ojhJFVW1+Mt9XNjZDvfLVesNbNOYygFkZYfFXnQkXd+rGYIYu9doP4r2C/QWOxCNKkNpGtYdojTr
zoXN+OcrGodGBglNM/WnxXDMPQK2Y6Vb5jZ2rFfHL5c7v3sf68ShwoQYBUCJIFJNfQmbOO9h4pVx
NqFYrLWz6QIc7cbpWIeLdk7c1L1rlq/1m1b9ZP0KMx1t0MZGZ1vM6Y6pXCD/8+4XFOxH23Z9QAlL
evAK61tS+9llikhDsRZMy4YUNKdm/Ry15X3P/udIevhD5LrpMU+x/id5r/NPLVXk7P+wdx7LkSPb
lv0i3IZwKLO2HoRWDGqRnMCYSRJaa3x9L/css8quJ669eU9oVclgCATg8HPO3mtr63IAjEEjEfT/
YN4lWWvv1btU78JyWz6G1X6XASqWoCwa5A8xQxW4FuuAMnRdjpa9z4GdmuEcHZ0sY8JTp+RzJtAS
Yl5OL+NzoeugyzJa5wbjw61lIOZtHac/e/lL3SOwM+3wmLoNsTZyHxIYJYq6qZ32+MzuBRCEw2h7
e9egqZLSv2HUMr34ib5bwG5NpvlpjUkKQsZszqImgGeKjF/QHEDQTmV/jiqiX9DIhLvSmbfpNBhH
VxSMc+gTnkdTEKAaMjhkLX4MQu8ljYeYTa6OoCXYLEPuwEqghrSs5DzO93Y3X4vWyTaRb9yZGqUF
HRMUhFqbHKbHsFiMkxefFt5Av4QFraHA2CNzGvatkZ3Cfu72eu5QJdf1QgSj5rZ0MqzVsMjYhWQ2
7go0TieU9skRCC4CZOwLdAnBcZwoC1OzjU8eKzU3HrgX6jlCxLyHEW/G2nTJliDq5BpLKWMnXVgj
ay1wCMZxrXFSGmDC8FiHyg5tFuyvpg1prLvRQRm4CJemB5wO37Cd6VBp9UWtWqC8xw0a688scp5F
vjyr3QVwlHLDpGw/mgz0wq59G0L0jh4DP+Tc2bsHai5dpm6jC94NSRa0jQhfXQVbpY/OpineR9ip
ZrvcjU36cw7Dc5nI/oGZkT/JXpqBHYgjE7/a6GhXFFI79S6VZFq2iKSYe4o2yBpPRmRcDQGsn7HK
eiE2t4jbp67jRtbM3D7GMN9HCYKrLJDxfz3VGW0askRaWPHLvbx9KiE5Dhjk/Q1rP58CGkLysATs
tfI2fR+lMFhHe85OvXla6vxdqmGlBN2xkKFja2KYSFIm3oAY/2NQLqXqm4/hvOGuz24ajt+mGhHn
lNmlDdhddvgPrZRJXFWv0zo7JXQWV33P63SIn1MJq9T6muqKf1FOGQIE9NW7EvkPEZW7G+/cjB4B
CM09bLQnskWGY5HD2CEr9abJxnIHR105tpQ8eGrwEzQ6teiA2H4Lfkf29t1vqwpRlbR0OnOL+rae
FtC0DrESHabXpFywn/rmYdLqa6P7T+DYmFaaJGVIk4gzPtlod4nY+V7qjGuVIVQP7B9UokwmoJU1
vw8eGpVOr7fmXN/VrjgUs4PjxD6oAtqVWuO+dW/RS9yOOfCdoUXH1bnNMZPdtCTuCLsuT4Rt3+lQ
eYE5EBdjNnSoplPrV8SMW4+ZbGhW0mZDEJ6/0mv/PEY9mxbrYpv1IR0rNsWU+/FIo3J2yVtiDrou
I6qvYiqxtEwnK7BS5jH4qMLga4jGfqVOhyWyaERK92ViVld20ONKdVqmgOLEHbJX1wefHzdvMz36
kPEKfuJ03OjJiJeId9we8x61ipjYOhUhmyIHy4DVLySNsjdtNW3XZtqregFIS+h5uASsYuow77VP
0rojWBxYautXufFUzYMA4GFX2+FGbs7bunlMmVxjlRnxR9GxSUg53EQaySONBlR7dB+y2brWWncT
u3hYggZeWdv4T4Ao0dQyvnV8jpuvV9hnkqttOlByeWt6bz+NNrms4fSqGzR0TJeroxv5bsAxmMgQ
eKBB83mtz+4nnS3k/KO0geUl1hXH+fIGv9wSAO1fOmlBjaUhiRgS3ppgTKdKRI2n8AFMe0P4qYVk
LKPT17JnInu+K22BYYd8ssTEs5lccntxX96NBe81mIm69yK3W4uhvM0Yt7L0YHiZsm2shT8N6dCV
W1Tu1lsH6Ncy1u+HcvZ/6Hn+bZh4BeRF2xnRvePlh6GrvtIgPRqy+5HT9sXPqx/TufkcaJta8j2C
A36q3F6qxOEGlpqPcKig9MiXMjgtTXXMLVLSO0foVBmHER4hAlmyWTVt3ESDha+xr8XejhDrWlPy
rToiHkKHUAtawFp5tIHqsVH/rEUSbG48eqn34U3+lQYUbPwAfm6/1QcvkFIrjoD0+5XhewFgn6A3
sL3tAs5azidk75rQCnQNZfLuT+mHF0ZfReTUtKIrHNQ9hCw3KHaTsZsjKnk04qyFLbYJ4pYna2RH
be2rsqe6ka67VkPRONTuTnpWZDEu6xF7prZmQ8aLQIOD53maS5JblK8+sT7idMYyKA0eqjiqIm7Z
YVRhnyGNzB38J2WfUgYMQ55U9aw9FybKJGzUqvummtam3DK7LZ4UMGerFpACstIQty+7vlw2mQUw
b1KDiU2jC3noJwN7fRr97v4rh46O03EVIP4iFRQlrSw5BDDCuN2N+rFxbDa9bOsHQxPYnu8d/0ra
9D4vzWJlID05xi0pYi1cE+rp7BTPUcF95bkXoKQGG4RqeDSECWyyJUgkcRyKMXT/+HO167A4D11V
BGtbesu0bqDlbf2a5RKbUoCO1PErrUF3TrHWrlKn4iIqDmLaVRGKVh2G3lZYG7PjW1RmWPCi3IYK
f4uTFnpTC0eXKj8fKfXUWxAJyy1RHz9EpONL5+LWJnHbTiCr5ZqfEIu1rgVufZfurN4yHk1HkveC
+c6YDfQXmC76xS+OVqW7xGPjI8KrcVIW0TE8CLunLuo2mD214lbNN1WFaxIEUlnupSdq3PdpvTd5
+cPTw33STdeWvFRkQnLBcRlX2vUEYvln709PvtZCuhHY1OKpEMdEh+6TOp8lLohdl7uXqkA/O8Ox
3FWzbh3L4CcpJDQedBOTLwHDEs8x99p8Y4qXzqMcbtiH5QDXdqrlAw0I91/rFRea0yfXx34wsYw2
8/hdphoSUJcMIhgE6yy7S2KEQh7bplKaDZVlWZlPImJyWNWefFH/UFO3eeZm53Xzj8U3Lom+3A/5
kqxQw9Mc81MpVCg2tZ/8UH0r/KLcWKP+pxsstxPSbcK9n7p6ehGk9bqp80So8E1T2ntPFrB9pucI
x7BtSaZDEGol0E+6q3LiDCz1Iu8BqqDUdFgNoxaChyxTej5xieYcMJO0EKtbH1ESd23PAJmB5k56
EdUVllrzTsBV8woT9VL6LEI+SpnUR79HRhfAdpX7u7pjiVaXXS5HMmqqISdF/fDTdYySFrhe77P5
JYO4iSzWf7KSu9jWP4uea1PTot3g8LX4OaQD2Tr2EEy3Orx99ca8NPypJSVqZY7y76k0lPkVqihH
WqL6RbsEmv2ohr3qO0Rtwbg+oevcMM9vSHzpXYYTrfvEpIm7i9wklTqrU+/hmEOCfZxADa1Gmvaa
rn0NYnjrgvGefhgTB6jrm4jQGy6Rig6GOhu0Jq626tpQTQSNCQszH56QHuV+1t0HuWlGt5lu1OhC
TbA6+yPwukdlJ4KlHa40dI0w8tvN5IUzncTlJZo0VA1BtCvYEK/UexV0DVdZZq+ZNfL0KT2oOoNm
oUcBBgKuETqJUAxkP2NaLqE8Iaue4llupnsLnAJF6FFrijvfky5fFl8jYwGWPcA41BA9IPgm+WA6
WPKu580cmaXL7uSGzCqnTQ62RloG/SVBUpf/3obSXOErlv3RJBKvI3tPb2KvrExexrO7OAlvFORj
32rczFIiEyl/g/48i/BbzvviCJXKUl+rIdmr57LlZJcIcJDOTf1E8f9daHijJ809kcANPVC6jIF2
kVroP9G6A1oZ71UfaEJ7otrOEwlrU8tcQk5eUKE5a50dH+TZapfgQKzHbtnJMSaCM+ZeHt9M3tzh
dX5rKXCX2n/GAMG6YDNjIt4m41zjGqoNY9y5U4NnheD1sJy3XofJRPJppCPOmUpOfy+8U5ZaT9rw
pa/X1T4zuhQg5vw99hK2GvLK9Ibsnc4RxLrhN9ygZ6JtzER1sFma4GlyJF7UmGPJYRJUzuMcPfdf
9lwSRSm4/wTuFWvOe0FNvfLpXYAzZL5UZN+WW7zH+XhHPCiOS1S7sroR7q62kB8rC6Xmsb01K+6e
eVtcZokUyN202FVELmEJKAWFgzxZ55jNfSfbU3LrwpAs3oBL3ilTodzTxRJLYOXlXSctiko5Ylv5
LhMJ2+OaqTYKKgyb2sGCwupgDNoWZYSDjmvK1oKTPYl7M2RWpmvzuJOG9bESByssv1XDMXTZ3gJL
2owWDPX3ptEM9OT5Xbz07E9C532q+8Nklu8scm+6DzCQFmkszbWkWt5F8q/l4FsueAkJVWj9wcbU
obUap+xT9h/Hni2ksnFz+3gJQejAcOBC8FK8wTpOH7lNr5iFSpfoEtjH0SFti0YtAWMDyT8+5G4y
uRxU4Y9qgKHOyckLnhTRAuAcDFNGbIAxDyVQgBTg3Tq1zXd/plTKuKQIbHBQ3SwPE9TiVW1ypBUn
iBKkMnGrhtBBkQLjaBFYzqkg6lVo1A9z5tRUuxR+Pd+IX+GO7W3mZziJOSPUXgUf1F0Bx7nwom95
ROWrRVZDNSb9HK0J1032o3Mhg8IWUiXs9FLQPV7sAjzHRM3cQJUhHE5PPhM/uZEbpyVlh8bWdpcl
MZ5i6HaMyKsX3aAFE+AOzY1xXJnLa91jvyXgAocNi6RtCuKJwuWsSlYWDRAkCXKmFPckyWLWOWim
HS3xLW+XIo9BuvF7F0M53ruUzR59XHCnvCFapOW0zGs2G0DoBhkkkm8k+oIWEboa2YvQ5vpLZ9gB
gRm2zsACkn8jHKWxG7jEkPr0UijAhLTa2t2wQUmWrBxoXigxhl9Okuzlma6WQ3ijvFyf7NQsxNGx
/mcu4yR2YGqXqUceQn77l1digOjzSyKiaO15RXDqbW091hqoY/rfilvgxfaOMuqqeAWGdMVHMx3e
EuDdlLOFVJdOZLnYN2jxQjfOLUJkwovcegmXcWgVLtdpTMHbxQ0aPvd5rlsyrbxn1UhQPQytncms
GcxHRcdoshmtbdqi9cQNNKQSLeFH1M+We4rAeloRZ87CfQacdrhrnxbBXTtN8WXlXo9Z43sWcI9S
wuvWtW0/Rky/V4W2HJo5fjYJmS8Kbuu6P5ComB56yXjJ3fJG64kXY1D54Y1fyqYe1CnqEp/DTqYP
nf4Ik67nDaz/C5YufySmRSoCOqoh+u+k0wys6sCUL1PE+mMFNbfpuGOacIqMngFasZFjd92l7ShZ
Q9NYvXQsxbKlkpc0YozqUFMVuT56P3TD36p47pb20SIGbhjhEpBvs07TjFARDMOY/rs3jYnt2BNm
N07AL2t0tyPFheukX2lVHudMZ+tHsA6mLVS+skOPsOwHGQgfZsT6wFiOfsKis8ah1jJdVBka/py4
3ooKDdeYOecYwitqOnGfS6kHKbLXujEXBjXxVXjIr5oFCVwuVVNVyMbd5pKkKwuwM7uEsyNW2ZLG
QFdbUiH8YKO0Fp3jUXXa4cVhc7KuIUuuguXLZVOLKAfDS+EWBVQu9kf6kr/lNUYMuwH+07g835QA
tjUKFF2ps1WqochBRjeHlKatFCKKLHubbGb6DLNaY/hIuhbmMm/Zbd4tksXWNmrctbx9y2GYAu7E
DpOP2uZJNaF9a0Lfqs4JX3XNbuRVoVXitJYxpY/yflkjP6dj35+hUuEel+V7wljINbjG2zD7Vfav
av1Ui1mRvMcOBYFVIaMUr5kf74OY3oAzTESwNc2Ny9B1R4n/rpGRa+TVfVR/DV7/UQFRx43Nd5aZ
bNViBHXrycV7aaWXVkhVEuWTgoWwCa9WEPxovCokQxH6By8mKQGFjlU4NHjCfb1czCGSZICWXg3S
5Z2o/LOmBfvcSH8qLEeusbzlsieNfWDVSLVHGLBdIjQXfx47L4+1XLa9XFgASswxLtFp9OI3xIZ0
9aaV6m9WzHjWWAn3/gDwTPGglMRrJB8h5CagRANy6pc66Ge9MP1C68R2KIAwL+r0S/GEbIfbiQ+1
mjvvKyGPX0mbPUtukdxh6CVJp37ZfHrkCqCf/FRzOmR+sOqr18Vj8wNzp4LuIpEN9M2kWGjoEFq2
jHQjefGRRvuEO/OoJr+Gy6iO5sxK+P4d/L/bAJ3fFj8G62yI3L0LHmXZNE1s64lwRZoqnWaDK8FV
bAlzqe3rBUFmhF1BjNa+VFfYdKSTeBpoTfVrRiNoWG2+d6NFBF80HvJqidYZyBTRGczhJ+p3hNNQ
xcuTlIkoUc6Ds85bIjKYwD/0EcJZefQ5uRH0sB7lXXWhP3iRIiWMCwe14VM1W6ld4zzYLh7DTKi1
kkHtYv1qUDyiybZgM6HOjfeTSPdd4rySl4DjJAx+RlJNGxnN1m9NZqNsQqzGe/CoZ0/xUL12hldv
mOusfae7IjJDAy8JYrI6myQQCaufDJ7/IUXSQ046Mg2sZSf76mX71Ark1qqs6SRgTM1P+55Mb1EU
m97+zOwJM6GkSMiKRrZFY25/RQuGwZpcHImUahm/dqVzVspABLKQZPBu516/icoFjYBFXSbs+gSd
k2W0cD/kBZHkaNLAv67k1lkp30ghlwPT+Ed9mzQUErn8oJG8/Xf9rXZwmrzYBhNEbc9o7xW2K124
V8feDsm8R+VHLCJrpLl1UIVX9RxtkGqH+2LGM20yq1pXPZ5NE6A+5+tSup+F1nxInpWsFZl4PGNn
OdRZfSdxImVsXxYaHnSP2TBOgrGp/wim9A0DIRZMVnKWO9aVu3zRnxTvMJNv39cuk67p2zrFPtxK
CB0QEQKtLRS67ZkG5ofqsBgTK0fULhSgzTNZ5Que0xj9X2xt5CGclxQmcTI8eFLIU5YBiG+A/LLE
srLiJdPVOF1pJ2XBqa7cRRL1ZO2l+k70J04WG+1M5L8s2TuVR9mrlpu88k5uxZxucX7lY41DBnWu
nn/Pknrkik8znu7l12PZTgqpeDux3DMFIAJKfhsaDSaGNTW0+57vVNQPuPe4mzO/k7822Z9NGDRW
tdxWycOstsOyj67q6snlole8IvnoGSgcQnH2yxAB6WhCVsB0nJ5VO9NG5oDdKO0A7sFXRh1RkVU0
E7+AeZelUNvaOXUw1cJ7Mnc/1LZaY3u5rkDUcCQWuc9WIFX4lrfOhFVNyjsXUsdXTe09qDvJgLwH
4JHOPp7BflKxFeUU/VE1w85NypMATi4/xNDfpEX/Q6416t5vB8vVQnS0RSAq5p0ksPXocMj+ib8D
EBhkSxDBW8EzjIvqrSsfZ8t+UgwpueN1rOU9K/wz5jtJHSSUZQnD1+6qEx5dadZndS92qSCMvmEg
oHYV6majeRhB53mHFtIL5D5VThLMawsnYSWG4ZgU4xGHFLBj/aUdifnEWP9UjA9RzggZN8RTbZoW
E8SEpSt9V5tbrRDammykuLWfy6Yef3fiDIMmgA2/IzZD67f88f8TjP8Nwdi2fdR9/+v//O//AmC8
/qBUQp4Wf/yJMP79V38RjA1D/MtAMOqiBRSWbQuIyH8RjJkC/kvotu6jqpS9VBdN1l8IY2H+Sycz
AGcbWaeeZerW3whj81+2BdOXprTnwfj1jf8Jwtj8h1pR520ZpuF4jmvpqOeFhPj+CeldrLKq+366
ckr7hG/pu6qbxGXQaQCEVTQ80wEojr2IPW5VNqy7BqW00cUVuKH+ESVR/gTa9VeYIx+f/GgXWMU1
hotGUl5im8VtrvvaKRDze6x5OHuabDhOvjgwXXseSfa4LZJ5uvU7z9n98UXc/RYc/olAtjlCf+oQ
5QcTgHtdl+sYiq8jEcl/fDBRzFXqI36+hqaV70nSwosjfi2isQ9RFxaXknjpjYE+cI+4WNLgW7iU
42Rcq0h8oSerzv403JaYYW6goBUHq9e6nWcOzk1Dgcmotr9z40igchrTgyE998ACshvI8uyfkFvi
rHwo3d54cnMCqNgToFhJqgEYWdHtHb347ko8R42cAcyi2xL7MsIT8jA2I+rs2Zq27h6gZ7h1JiM4
W9F4Rw6ht2mDwXruJ1Z9H238OdoSUEPUwuxpj85SWYdC0ivDEHrqf388nf/kRBGOC3vV9BkteKYU
Cv95PGM38hx/7q4hAe27oY/iHZiyfhuy1D8NoU4hsBCEsxDyYsUYCIsqee/K8dMTYbuPEeOe267a
ZVj9b4ehtw5d2fXbwhmkBWvfTA1NWidLHxAKa/h5AvstJHbmNGQOG+9qKM4h6z2lnEeYKj/GBLJB
rI9PbMMImnaSRyb80+0kT6ksDZk9RRUp0mZeXsVkRPvaDpoNF5xB8eVlt4MNV1RM0SVtS/Bc8r9q
g1vWbI7Gk+VyUP3lzouc/GUO7c3gwrzr7Ar8iVHezqRnuFUMvmVeOixf9kOKmeaQRF3+YnbX2obb
ZVnZY5yT//j3j4EV/zTPSfxv9MbGf/xiXGHpLqe6w4Vsmf+AkJNeG454dttrQQw0Ar6zRxwd47FE
OzQRRUASmPEZcoJzMw0i3qdNtHWCYlub0bmrm+RkFva17wRBxJg0MIbv/W7j17X+8m9OoH9cj9j4
XAP2uk9srfzBOvjn+WPrUygALxZX3dRa0u7sm8LJ7a0djfEGMoH/b17OlILWP3TI1P2o1XWphPUc
pObeP67/igthqZuovG4ImoluNeOrJjaKgYJJWdgY4sqegLG0tfiPNVcWxVa7IZOkZLfH9qYX+gMg
gdkPXzpLz4/6aLGmuT+TGoVbFwNEjMilC5oAxkWgF9uWPt5NuRA3UpnuQi0SODf/5vj9g+nOB+Ki
M2mRQdRx5C3l/z2ArmvFUVjk8dUW1rubIexzo4WNm2c0rFlhvQ6dVAc7bA/bdqi0i8VydG6g7TBB
rB/I0WZLr5O/aPBH1sySCD3nTv1Ihf9FD8A9WjHX4mzI7iv4x/O0EHLRRs3O7BuWd6wq9HsX9hs9
AURBPZ5q1CkUqnIHr8e12LWNm111F/RVsCQu8dHYAaPoNBtBdBUGED31o8u8fpPjR/GXlrWganfM
jagx7XS6gbaH0dXXt9TM08lwaUOCsP/uWj26ag1ml4C76qaPIZ15XgAMbIa+HzoZKSglo4RKdMX1
vz/utvMfTiSPORTKPPyfgruJvP7+WPh0p7cL2w60m5l8VJxkK0OzR4yizdsYaazAA9aisfHGjRnN
n6nhJV8WIaJmUo4k/9GdalLh3EZawuAfRsC+M93gIZmZ5sTysQPRu8xiPvs+vYJuPU4mvdZEBmzl
3hzdAr+c7+osTykxM1aiwhEfwggw+VQPovbsTda0/nYeFndt4nlI4JAQ7L30G1S82jEsjEcSSwTQ
llocosVDMVpTHZE5Cyei0llpsa3QnnKAKoR2B1Kg+TGkU4XyoWpehHvfmO306rV2B2L534QUmGQB
/PPQWgKfhItJwjewWrryHv7HoXUaL9Yb4rluOhL4JO7EOPteb5x1ILe0t2Njny2Od1C/UD9oqINt
0uRjGo3+7u7vvzEC7Ve1VM0f//THQ2w3gZehnvzvZxtaQkQGd64Ys8nnVb8OCDb/6z9/P3JxNA2a
gSc2nCEWgx/epTY2+REV7u6PP1S/+P2S6g1GuR7sfGgjv/+NlAfewd8vPvspX0Lg9vqxjbrNf/qZ
/n70X89rfOahN5OIJd+DPArqv/7xsX6/J/Wb3y/aV/ltYmwQDPd7WLH6uZR/rx4QiMbTfh959Rv1
Y1aHX/2n4FJN62vETX5vDMayDdrwolnBOTZM/4DauWx7uEUseYM/WdsE8MyuG/p+PbKJfRns5XvJ
unQ3d8+zNn4PpTCOfWrRIF++9amDOzzHT10afWQTEYTIWH9WJGNtCIODg4WRZj1N557y+znoGXEx
mVxlrRPul6Z4NWP2quRv3hS9vo3BfuwJnjpzx69WvYH/HWPjlt6PtYoCxmRV12DWq6XSMTCvpjmW
WEDvR43beNiQCAmdpRudfjMGcbxeukCTggYivUS2MwOCV8FZP47ENW/7geeIPYZYevLF9myhYb8Q
GR6fEH7SEDOd19aDbhl/1slwpZOW3MSWduRrg2HnNHfGAImHmdA2TUbswB3IrdzpUPIREpxzGeBk
9OK9aZGAaNH3wFq447J9xynpgcnZ2HMFmwaHr221AvIjGYSJAI9b+gwnPeIFcseDogBcI02rS5nW
zraNmeL7wnjDooaq1IK66F7DsI3OWoekI5OjSyDsh4Ywt7ZozAu65Zp/Tt/gcWCBGNI1FODPxK4e
TdH0m9IxH5KwufHJt9sQ3IbtDD1x1RLOhWBgD9ZRK4Insg6YQk8xNqdxW/TDL3eaNk1W0CIzMjht
ZW3dWuI9pa8YlJW17+ZKW0cWM+62WU+aU+w9tKLnUmdFNAiKnONjUx202jk3keOcuFOf015rNn2U
oUiA5Wxj+KaJyLeX4G6usweSlLUbkwiBmZTGQ+VO0HZRX81uDYdu4gQrvGZEpXDJe8YFxWAfyQ5j
kLKs4ybswE7Y3Naj+lLbTEbmITj2NXqlJqVPEncLCWVMZldmC69n6YnpNXOW4NR9NpjBrxitouWP
md5MqELNtt+6dK44+PoEXMk8Nq5GahaRBgxhp293TE8ZGg47+XTKfldOzbC1RfJQhGVzwWV1wlCO
gmqs4ZaO/Zb27k+UtZdMeia0+IGeoyQ7GpeiTh9pY3gJpL1YFOnKGGdzJbJDoBnnLrNfpiSqbxms
Qv/ooUa0w11TOw3ZUMPzopePkVWZ0NsdZxs2CBJtE/BWQow1aiVM5KG/G2oRIj8ztkNSwGyo9mSy
hFKZ2qx6nMYIR2lIz9ghVx029XWyZJ+I8NFqVd24nbr1gttqXRWuvamN4drneKnEqF9CmVSFFW+v
zw4qQb3ZOS5WBy8ClJd6AAmNeVck7s9BC29ZsNAUtOkLOp2Usq6aD4VpneZgxqqQ6qechDRg1zDf
GBPcixKAFOq6bRR85I7WwcpOOQ8mb0ep3p30udp5Tghq78lNsltrjLY6CyK2fgRWWHZlyEY/bu0p
ufatAFLTi0apJ+uBYtBYjIvmlmRru1zKU1EdFvaVaB7LZzZZDPn859GBr1VkoAH0Nj92JpqfJKFx
D4r3YKU5Io8c3VUNSIgbs/1DI+KSrtqQboHVmjtRIsDIUfGspvTiOWWzdbPcoGcuHsFRhrjBi+Iw
gBtdm0ATURB6X2MLVRt9J5yU2D1PGWiqDBKJPNIxbDzE/toLvkRWPyd8HVyxpxab1hVeNiD62NmS
m6n2oKCFxBjNE7jYEjGJPs+CIFTWyYxqaElEcp958XYw5/au1ZEuNuLYN0nMF2A1e8epkCMHfbrC
oeHvloFGIZypdd+luMyZ93EgUein66x7jdr0OKU9+k5XLPCJ0mbj9911tu/KWjOPU9AiJMFgvx2X
ycAQcY+WiPSXmaoR/NmZgOMe4owL1ASk7JTp1l4YTA9rrBADTDp463lF9nxnP8Z6tic/Ekdyg2pE
BDnmnCZ/RBfIzrMTPQEv0SHIgmJv2O+9P1xI6MUSUFhPtuld3IBveOkwIg3MquZA6lzj5dGsXcJ3
uwkAZ4lvfrA+uMCGfUYoKXY/2SptTaT1DOjZTTO5K9bVKIwN9Kp9TprA5OvFZm76CsoW/4vT5aVO
9Qe8zcuPAouNnRLfXfiJIUU8b009XSOWzipf9vRc+53rVjvQddG6z1FBxhGU4jGF/C5ibT8luCsI
b5+JkPKKrR77x9Ey2Dlb1iN244juDZayytSizVx2T7gDISMZWo0ZD0Gm3/nnLqjsPV2JOzeZHpNh
OZRldKMPwVdfpF8GgAQMyNPBXlAg47x406WTwSBAEG87o6kYZeYqmQiy7MJmI8YezTrsgM4uXp2m
YpHmJF8N9oBlnmopsuujJKH4zY4FJoYp+msE4TPPgfHGkHbY+roYz0PoazgkSiwm8hHqh/rfdCnC
W92JpnNgLwO+cv5M/j3YH2byIa89LIv20E1g0Kohc/chwq2nGPCQeo52nOUssn+tuZ/uRK5jskFu
eTtrhAsxzrd/FR6qvKz76QBSZVJvRNepK9tL1lvBxvIb7ceAi189l7vk6Kq4h9+b2lQeKcHyfZ+P
5TmJSB1a3OyDWMjm08yNsxO3DJyFUWw9E0k1fRfocHpEuove5++aAyNPPpRDjxiNnLrHJBpmqrYx
PUYESd43glP397MNN1BCs1+mSyQ3wnb9Vi+87uRFGkgZei3PQeW/wfVqPkn8vQEFHb0x5WFIoIfR
Zew7+yZMuWUQTTC/Q/3fyjydz8mtyQfq6/6RLQ8kNaiCZEH5h2EwjHu9D8RKPYwIYktU4ufcakTe
xkVzO4eTcZL4TaSwTfzimt6LeqS9iCtsPPO1D71pG7uTOOdaG16jTaqRjmP4gwanED1gbTOKDONm
pTtW8ugzFNyb82we3M7R7kVtGiv1WeBjkqhctD+nEqdhs3jRbY9x+uQg7d4NetNRuXtP6gAZTIe4
XdWvmS3RrwYnU53WzdV2x2QDlL/5kOMQ9dDKITsRHJP9UKVBdnAA5RwKxlMPmdXxzcqD6LPb9SIv
+CCN0F97aHyvWG6Bi2uZhomutF8CP3pUDw378GFMZLug1r1tU9klgJROJ640p4Xv9OKDqLa/DqSn
jdi6iuHBCJb2gLS6Ohhjpz8EJWJY9WwjKKuq9ySahuew29zZ9MZcXVq9FtdunsjN0PPyF4Er2pKZ
H4OMV6kJib+UWdkRF0oxrR5QaGeAOdlP/A89QvImuAzoLEms0L11AGPgl19SV47Gz1wmiggxljez
gFAylEa0Uc9AlMPACUf2b7LJvG65CRy3vRl7J9/Uyez+xEf9+600Pa3VzvVvvK6JEdb0JJSWHvfk
1souwXBQj2LLZyNxj6prOWnWRT1A9xPvY9Ye1PtxghYs4xzr1zQT8FVa28J/urQfw0DzT37mPJJi
kdIPSMs1CIWVyeNFZ3so1Zbfj6AHgdTYw+DL4okjTQaiduXcvbegA9WrkEwmo6IM4zajjD53vltt
kfgEPyLOSvUqxBXHaw4Q5Hu8UudcLk2yqP/hoJhVj1g6vh4ThPVdGloeNFQm37PIoh/F3O/UqwSW
Z0Ntcw5xosXUBvVC9Db6a06m+Y185716HuyMgKMYV97bc1OfQu65O8fREqxQxVE9jxKERkkz3bcm
vnrc7/UOW7v5yvYAYjXfYhp2jLK4JO6XuhJHEyvjLikxnZlu+VIa4dqelumD0FN/Y+tzfK7t0nyw
a/0Xwszpg4sH/WvgBLceYfI3OiI6kk/4A93MiCR17efMtIKD7lDYBJE5Emt2Vn9o2gkebPoZJ+7n
2dbSSZ1xvOJZ/ZLo8IjGaeVcsd1116my89/PmqTLwzjq/VNC5sHRhvS8LdN4/nBIxGIt/OimJgcx
GJVHP9Pr/8veeSxJjmzb9V84xzVoBwacZGiEykidNYFlloCW7pBfz4Wotncv34A0zjloWIiOrBCA
i3P2Xhubc3W5v330vMOKchawZzKfr0ZOe/7+Nvt+/KFQZD930rJIIPXSzf3xEkFPLtXwWU8Vq5My
xQE4OubbjHvo/hbJwwKXFE2osVViPTpRjDpm+eBu5lEvEbl3SwCxHPuJsfrvE6G/NvMu/vCgiO9o
T8873XezDz2x1/c/2Y8QJb05YdOO9PSmJjAevssmTfOk/1iXBlg32RiPtUys06wGrJPLZx9rSA3S
n9+q0mF/ZoxYJUZ//qx1lvZEgj3S41gCXcJsM9atGSSpXTx3nvb5912ZnGhhUg1XPXHss6fRGLg/
IeP5kkWifMVLUB+UD2PZHDtyytE+Lb98B1Nq08jEOaAOA1NnhtSGzerp77cjO8x9US0Zy5GdOrGM
//7V1uheBwqiz8IY8gCe1PD3B8xxpTLR//CiBpm+VXLKjJX76rUJ21M+JLwTY3U/xbpoCK/3024i
mPEHKRK6Gf8ce6buyMjGwLfNFnWhgQAb/UVVEyqtwKsc2tT9oRlpvS8spzkj9mdpgiBx59ogBOoM
aKVHKA0jYc+s2j0RKlodUmEp7B5sVg3b2A06eQmt3yGZ95FApGp+mlRrnytfbnSv9nclO1immG93
yrRHE3rPxhqwOvRysNf+6E7Eo2k/xJKPIw3wRMXgVa+V5x+SdADuFTZWMPbevi3ZAyZCibOw2FVH
NmpsP6HrNpv9MySSH5QxMNJ6zltnxtHKxAWBkEGZ21hwjUqnhmbUt0gMVdYcw0bUfw9RAfFbUE9a
frQyQJorMs4nboJbKwJ0gMd2bOKdl2Az/vfj//3/u//P94O1YPj/3u3seIf19Hh/2f0P3B+f+5Z/
437z3w8yjPurSgDMRPqHkEfaWRVkfQTwqoboroEqmT05nflbZDYBLdn0WfmGlYL6S8IOKNbUvKs8
9ZbEHwUtLhbERb5u3b4OZAeYq1kOWaez1q171vxlBhU1lEMwqIQvF2ag45Fs5/EVbXP3Syh9oqNm
KPz5uXqYbTRvfZd3TAJjuvH6q7A79+//0E+4YDNMqkGxHO63sqNOcWoPX+85y4eVQ5xRoPTflabx
geKkroL7YfJp0zswvunCmFt/UJu4K6ZN0vQfiYyqo0jYAGA+kkKSZ+4010JYJxG1cnf/erjK5MbM
BqLXM5w7rsaGIW361/uHozpaB1hyC71eSo44wZX9TT5kdSQVEpi5SF6NvuZvS/WiA4ZeyYwXqKHl
uzJ0fcbnb5wSo9K298fuzwKSW+iT9TruMP6QqrGKRYtZvRRo0U5RrazV/Y3FFkiSqmYXV8FSWdK8
NNwuLl6E9kVmPGxJ7TEuwn5Tmf2FcIJ10bG1FL61McpiUXZ2MqgnNJ5VxMRblWhlQ3zRQZhB9KJ6
5fw9P/7+dQcBWXD/d4sEClQ6OgDzbXUg52ov6RnuZwMUQcRQRWtFz9ksd93adSg5oMwl5GEW2srt
wWr3qr11dtnt9HhIj9CXxp0pxcnVprYAyikgf7Q5jZDa17ZzO7wlNk7XqiHcPEKZymbRVk4SxMS1
Boavt0HbjxQhe0RajocLLF16enUNNNlIzWljoGMPtDH8OUj5KxUhHjnCU2irWRe7L+tdW7nXfG6w
U47DW79ckfpyRcolEuR+q6VjRmlfG8qtiqGAq8yd92VrvaEOds8hPgKvE48aUN3jbOasDxG7HDpe
epYDNr1c+vY2Qke9pv9kb1KRpOvESLpdKIho79whIvLURfucTTvHIDLA6o0Op+mcAqfu35TTzTCV
rfxYSrt+mqcG5wfSzzNxL9Y2tbAmTDCZVzQfxTZEzhT0nWEFIRZSf8L5nowhW2OmhpU/adYOKUF5
Rfq0LbEXHPHGUWep3+9iMX16iewhfCRQENNInuMv0vP5SSupNPJv1cRUULfN4jQJjInuBtll80M+
GMa+RvgWxLZ/nhAGk2EbMqSIBb3eNVW+k1Z2TNkmB/dDMVqP/kJrmSrz5C2DGNZs5ML/dcg0QpCH
Cqe2LrSfUZa8ohnED2Q1YUA0xZsbaxuZQU8wKIoIvZGBrnHZi/6H42WYGkfzMbbMJlhQEnXhpfvY
YrOzaVj9c233CTYh2A69abS7wYKCuuAi/n2o3AXDSSQN4tLqO4xR0pXVVCJm9P6+/0FyFYx9TihV
jQ27TtIuuB8oO3VBIt78qh8Jfa9VoFR6TUrAirmJq//+0N3ff7/V+ylCDOG8zRoXIX547DuRwaWY
LAegzdpGF+MHULiYhIcWzCoafol7a513IbwkmPRI7+/nukCyyIiIM6mHKUAsRjTrh8HLpqND7EaW
YsiF4cgCSTCVAr3r/h7ud3VELGBulmd0SuhuNVSHYfkk90MBaHwdloTS3Bkc8wLiqKMeoE8JsNPQ
Y4s8pOpS9fqL3zLSx6Sw/D14yKz/3gr/6xZ/DFcpJtJ1lqohUK4xBPdbYDT/8+79Cb0WRF259T5a
cCD3wz0jKGuK1whX1TY2YI7fD0XDWBayavt79/6Yly2Etxg8KM6CNiBrgwkhBewMfhkYiOW+dhEi
8XC2yKFcXpqZDCekvqDjLZpxpdliPMyEQgqjro+G7+XkmhVIIum8UR71GN9Noo0gvIna3M5D9YZR
m2KNrd9CVeJQDevqOBgkC5OR12+iojcCTcEBydulScp3dT+4rNixsiXF36+kKzKfQr5PpXI5K+6f
JCN5dheyZde1fWl53XZMsi/c2enRAWbeTAaY9mWsug9dHVfnuqJuSDMkfKTE1j3Q+cg3UTyMgWPb
Y4DSBa6FP5BLNft6kKYF6A0JCUHrGbgLwaVmljqOzft9v8MLFnbkTA0w9HQqa4Q5Waui8WFwtuUm
t0LmY7gIgerMRZ8toF7EYfeChrQKMB9VwX04uN/6b49FLici2Fy6rZwXnarwt6I0AFNapJs8bmNC
o7PypCxVnu63DK9aosRxuOnRuBNwyunusikzK/slK7Nmq4+pdx3Bs3Rsd7/oxcBx9uFQ+xnkiSIM
hwM2j1NDT/rcjQkpNxCPH4Aq710xZyckt5xGjQQCGzc//MI8J7RaXwqnHY8kgBDz8Bw7/vhUytm/
AOB6qCytD1JS3ImKpsdk0xIHP2nIHTmI0xUBKH4upeG39lya72ihIHeaOGxQJcTUZE0HGG2169mQ
E1a7PFaZhVrHBThrkEVsW4RzQfGCkZFK7wZ1rg41cRhuwnHYThl6uI/JdjQJFXgs2pJqsWs9hl4D
axmA+K5N4gdBEebD8LH+Fs0yYqfA0J2sz04GYrEHYwL07Zp5diLjeaZL45nrvoj8l7xPf7V6WJ/v
96jJsxSsGFjy1M9W0nfsd5y7oFaF8QOSoktOj4H6wiyS99FuNvfHRd3TTTBj4+BaWfvWFu2uApP5
5A/VZzuRwOZnFrWlRrl7c0IAYwIYqnWnfbfp8x8IScvXXVTK9wrjyXqMSppDy7MentXGQXZv1X65
RRmWXReq0TU3Yu2ALAnQdT+178IF+OT5/ndj45ZHFYpLr8p2uk70UmvBjR/GJ3XBDT4QsixrYmlY
yh7SBocki0bjS2kt4oHCeYm6sGODwAJEOvn02NF2Zw/y1ijNe7MmmezLITujMdIpPgC42kNa5oJx
VBbIzJ5ucd5qOFjcaTXN8FKQfSm+XEkYQZ6SN5vqqNvqOQzEzLgDfLk96LFj7mWZ/y7aDulrWddv
fo/DuEgkZTabjEkTst4G7ky/ZcUAj4QZ8ruPnv2sJ6DH0t9GADQSI/wqdaPmRZhjfoCvBTvaeaaS
rF+k1BzehFiU6e6INE7OqP1GdY5zckTdDCjX/e68POYreWubojsadNPZm1MfsjJVEDqCimgD6PMw
tE391tLj6KIqv9pzShTpaF1cv3yiOWW+JLGlXlzINAJrezKp9NCOnbyWfBxXTMX+35d34nrWMSm3
YqLbNfEafixmuvIpL/PuDJf8fL9ngMN+0vSG5o3AWWFFMTlYc3xd2fFsv4sx3+HPKb6R6U6rsE+j
S5+PuLjr6URnlPK3Y4mD8Bzz5iyHuZ9PTkopPSuy+DG5HwBLmMAFiVDM1SPSpxX+ONBFLV6CJHSn
m+XM9QG0HdoifHFhhVaknOhrmyFL0LAvrQ+TmuVDPELJqo3421tQb5hZaW93n8iu3PUopQPVLqpe
YFc/Om7j/YiWigIVy/pEn6hbicJ3t3XmoENup+mnl7sbb47nT9/vEUTlMLciz+rWtV7JrWZP6lkV
DYNoMyc/ge+uvVq4v8tuXZrOGU/Y+Gu5kciYfFnfOkOSi3Ys2rygqtWGoS3+XEKUtoUXF8HQ6f6t
m1J2TOO74UfWa4PmmtYi04MZ6yZZKs0/d+/P0vukfeo0i4s+bJ7dsTzV42R/2Jacd00YNSBWuNu0
40ffGmjwzOGPdPT50scR9jk/v2KsQhAHxpuBhNqw4xbZlXomkHNiZL6tZKKiQuFXd3/6BY19xB/x
ix3SIqB/Mu0j3RNPs6EvDZqKEBtrHl7KnQMH4I+u+u+KNvN7WU79GjlPcc0j1k4EqYMMaBM6PFOW
0oZot8gX01c7GT8BkeJhHMFvmNK7NZ7Z/B5cGEUkO8Skeu4pC4XJw4KocWqHgZr0pBVOAkh2UyQD
zAsuUHkiy1PWCTtNzOY6EhhhrbEfrvCwPonDmg/2LNXZnsUafnX9VjPWk+r52mOHfy4YE0rLVldQ
JmCkJ884cF5BmXJg9rQ624hOdiqYbNc51r16rpr8xWgstUkX7TssQWxgJjseGMpPUsOD1na9to/m
un/nNR9Zi1lYNVwvLU3kVSNm0gYUlS9sqWzebNt7n6sRxBbpR9JyPyx6/0V5GBvduFqN3OUYKreN
HXaUUuO9RZFpTwEqWTnuANinL/VlxoUbqDJnE5tUbKwwl1f6xWwle1KZ7CxUm6o0xXM74TWWVekC
Xrfo9jmVCFTWRQfqSvPOyp1zmunxZ0x+ECne2ndsQG/oiU/BUjVp64kx+qccf9l4CuGcWzWhOJiw
yrY3LjLt3kYNbLlXFc4p7SRmZKN9zqO6DsKl8ul6rfPlfY5VHe2kcowXzHz50VeF8USMb/nAaJuz
Hi4tUjzEV1obJKDjFXddl0zr0IT8YRJoK0Ht7PIEa1LfT+rQOxbE+tZn36a8fEfDhGlNj6YTIhoq
DklF2GqlV2e7g3Dq2No5RbsN3K6vn+rWarfIis2V7tKBYQtsXTwFRt2KzBe3AJjh+Zn8kgko+IpW
izPE+YF4Wr4Z3XpussQ66Fleg0+jy2sYcm31zvikR5BpodDv7vcclxxW5h15lni0K3cmkITW19oR
ifUrm6tfrWPY24IzYBNJjA+5FF8DQlkogCzSoETGzUUp2hxwx17liCwDY6z96fevJZmTJxcmHDJL
qZ0tnYChaZIb0cSYIGRb7YTW/aa98ThA4QrYhrLOSObxqFXTKY+N9DXRJoFWaiJPRZA0RARieo9l
gPqDiOs38CRy6WICZelbpc95cWhb6QUgiMiJ1LVnaUU2U2/dmYQIZeeS2EGmQOiWM9DRbdbhyDLj
xny476xl0aljmJuHYZD+c25oqGESwIkNmoJw6cEwKonKu+QD+6t6+UCIobRzE7LKaoZNOhCQM3Vn
KhneRSqBBbHpnbc2jneFP80PY2hAoB1swFSNrDZJyWuV0/gkNhavmT68J+yu3swRX3tIdOsYNvXn
0ob8SmJSTyC5uJtJTizTIKxv+TT52a4HsuIoNgQE3KmdU5c/KfdeVZ6YtyGLvG1GrWxdy1TfdcBe
4SRhBVOuDEq4H2+uTmE9KmICvLgyellWREE04y2bnG+9LtxlLz/cENsXR5s1/iqMjQRrLSAcLik+
efgaWbg2c8SsP8NlWamNe/hwGN0Se1V5N8vCsdT2ff/tMZe4nR9DqchytEKkF80YmVdxqK11c+5e
tZAAQlklTHgh5aW5ilYWQ942JmHq5Ejr2Ra0XNxEm6+mBpR4QIm9j6AfbXMaIfTz5Vcx0BHqMMlR
sKHFZojiNBAzG5hu8tR4dbKGZVDtHa8fIN8zRs9Qfo4gqQjrsSIBySCv9tIz2HO5bnElBrK4Eh49
E0c/Wns7tte1qPJ3p9SpuVDAL1XG7O8q/1tnjtDjqHiuiaJvhdTXdu/618S01K4WcX+cqiQ64sRy
dwaYxKvZ0dxy+8+iaiK6uUV+HIWxk75i6kqiDycSA286RP6trSujluckpekZIW7amKkDTErP6EUZ
bIn41Lwf6zUCmYvWIbrVaQZYARHuhmKWQWpACqMUjAvkXEWX1LbZANrt6S4XhyPdbrREZmt37o3F
Uh7uYujoO2YMJFILMtFakIm6M79i5JoOEWr8HcsO0qB9MyenJW8XxEF7bL2xPbJnvoAUP0yhGl7H
Nj83WWcdWKDg87ZNSn5pbEGsW+YzyP2qSUECOM1Rz7RzHpvZxctyxZxmx2eqYMTZ5zrq/jyHYqHk
0UjCg6EX2iNsAuNhvGdHUhl7b4mtTsvuTUXb0ncxf2vNbByUw3ItT4pLkRnIaYslvi+fLrWZvUSJ
Ll56SFLITP33PmndW9K89yPmz6h+SpdUJs1tCE4fQfrXQEK9ilqJMPYqrrhW6hlbZVvuIo2FTeHs
TNoWPwjJhfwG3t9xu+YprRnb4Xe433qDVxPqPBA2QRySwksTJT/Srve3jUOYrIrU+K7QJ6Xl6K8A
MeVAX235TKAZTVtH402Y8KYhC1ACLCxSTMPymW9iiedR8RFFzEM0fatu2e5aP6CkRCg2wnAP2XcM
kiQ7TT2rmqr1CKvHZvGlkBX3OsRVJyNJFAMtYQg930Q6deM7DpQZBlCU0mgS4zsrFASVYfvULbSp
Ospu7CjK9UDU7Mat3BZAH8gh6gfR+X5IRlBrUJj7tR+pVWsr8XI/4KhbTyacxqQY34cCURQI6CVe
HHhc5Pr4cDQ9COMuP8uQydcuUcIYo8r2uYp1IrNgOhcF7j2qVY/KCj80R9uzF+9ZSDEKpB3bV6/z
8gvR5RMjXdrhH7Zdr9pK2joIU3IN+Vaf76bCT/llp+xFzTRsyH5578EDMB8Zl7DWCir3RBRaSfGi
QXs+6lRtU3DRj6oKf/uZNmGclsPKq9v6aC6xegQ8oSEfbOugEO+VyjDOk2SLWeWiYSWiAZ9gd3pR
Hru4cchvnWsTaNT7p8gdY7aUFWKzgsazhrgFjA/nQd0UgU4B3JdcZFlvBXaWsJb26FVRyPSfPKlW
fh79kJbw34irJQObxQda0Sp8m0en3L6xyS9xt+TlFaHJphfmcIp3xDhH1yhuslcHTERv6MO5MZeu
IE5q0rFscSDA98NoY+OKngX4bNIcrM4tX0VpBOXYpDRmmmiTTGNNsSJNvscpUOlu8MzwpRmm4cUE
xme22S/6WeoMhU3e2AEX9PngG4whVtOiqCrcP2lzhsmDu1sOFhqtjlaErsSqlLjiswrCBQNHvlfK
b1lKcHBlRoHMGo/YhIqTk7XpntWOcRzHkRJa5dAmHnTnJVbqGpV28eWbnoUIDGFKGz3X1gx8GgTy
Z1lHNHKE89tCse+Wfs2yc+GKOv6uKb00KJzKOFOq0s8FLZczsjwVDK12UmWzKSlNfYoegW2jYjj3
UfiuqAvvc5Dmx/R+gJLZhI9Jq4MmtoqXUJndbUkncgr4ZSbTZKG3+hcWbrR3Gv3jzoAfQX5JdcCD
TtmoKaw33bOSbUIA07aFKPNmukgHRrAyz0NhULb35C8c4q+CYOuHvktm9rGy3tLgtrfU91rDDE/S
6L3nQtTnOCs2FK6cYKwolk3ttK+Ibzk1y4HCB+s1HZSaSXXnimE2Yicg3wfha+5DHEsPpE9f7526
onbIpJknZDUxq2ZAmAeqm0guScx2ftqUtVZVp70XzQyAvWvgE9nR+Gg4dbQl0Niji9MhKKKznDoe
HoBRz9/Y412wKzXrNumyPb0ZOJ6IMPd04i1qIZF7Ss3mKpBDKM+MzgOWLTh59RvWRu1VdGo7S8fe
4lNLwaBY4ux2sINbs35yHS6oUkO8avnY4UehLtpEkZI8OnvvEcGyw+RorjHjv5ozqS7RXDw2uFM2
tu2zJvCMVzdJGhDoGesFo0LXAD6eDhnCxDYJN1U4R+fc9v85JH7rB1k5FwVjVf1VFJp7vB80qRBG
YBCkCOPjGVc69YSqeUb4b9xEB1lFT3IQRBGYChLokgYxBJmM8+jZtymlh9CqW7ocGoIESUrB+9+4
a0WHdW2QmDzo2Sdkvw7EitFv3AmYMNERRpA1VoqiU0vR34CXt4q03NOXJiPaa5xVO9bmNSGRa4X1
T+17jdLhNGjDThIkvGmpqGLiKb2gHGKPPIrmuQPVdqS07R39KE7XMp2bjeYSPThjtDslRJQ+y/TF
XsbeyEi8XV8M7QsyEbbuUpngDOUvFk7h1Z7iGaTtWAdOjnADHGSxR7Ee+JjBb075JcMiOk+QJxCG
Tt11SLg4Q/3V6jt1JjNa22SNqRGlEj0RnigusJrdl0lxzSeYxf7upPt4mld0p6lVo4dT7Q+/6efP
kYwR5iYr3d7vIhY5udWMXpyiwINelXFgjoZ9ra0JH70x26vSqT8sqazHYfg1DEb3OIOjWvcVyqCO
MuyZ3SMCfuR5OPGHDAI6ufU52FEPuQmEzfA9tcd+mw26fjCT7tHpdVr7JFmvww4BqduGYmcs52tc
gRbAJBEMfSM3Yb90tJPQPo73w3ih/tMQ9RrF1UOMvmePADdwM3ORmrElM4v8rTDhr6A8tj7dZt4X
s+XeGhcnQVUdqspyf9lRhNC4S8enQTQnlgn+fkh09LdVlr7SH/QvyaIv96w2gB8TrTzbt5/KEEJg
S6kvs+IATl7cpktvpMWePpvlr6SJ2O0k8pKToPHAOdEfDMongSAYwrJN/wn9dLoyshjW13IX0Ve/
FvhzH2fPOI11iXatb4n09LhOLE0/o2quNlRKXSa6dJzoEeKOL1KmQ8OK5PPYfRaamTyZQsrnilWx
Fpmfpavrr0D6cMhp5T+37o+RltY+EOW0E0pDQonh6tnK/TMFk/5zniBwkImKuMloye7SsSuUmnmN
KoYLAy0S7tSONmI0/aBM+mwN7ficNABJeiiSK9NFuNwNRXuFHwVqPp/BacneebU9RJtw29QHH4nm
WJJWX53yXsn5viVc5rvYWSpbKGE3Hi6otQrdeeXEo/e9OGVBcyPSjqP8kOvInvQS/Y6WEkZhS+TT
ZuwGIs7Hi6XjM4sTuZgHqvyA0bYNTN0IA3Bdlj2c0rwvQU524ZdyUuTxtfvRpw5Zj8r9NQhKwAa4
hXNlosFqcl17opZcAw8qs0+0i+8RvcljOfMnBvbeB1ehUKh8LboxbKK4z3Dw5SiOqE/SJWjNpKhY
lle4b2ZfBOZQNOtZ+HDea5Gc7oeko6/RxNbXvXobI7M0tChaw9r6bTIqHproUTFg7UFsdvuU2ivt
9N7bhC5dZkvTNhVNNtTVBuZH/IuI2Y1ihxALs1VY0M/tYXs16HbY0tlUt5UAlJ5qFJlsko5d2l57
h5LvKmvp4DWxz66HpuTe+8aC5t8UVayVzL1iRwdAbhjFrFXlUEwmqh2eRHxt7MF8uDsO/z9t4f9C
W8Cvi4n3/0BbqMry90+V/OzUf+IW/r7sH9yCMP4FEkE3XEEh0jLvQV3/4BaE9S9hOqBKgCbYBswF
jJz/gVtwHAMnIqMMRlobD7UEPRT/z/9h6//yPd/lJ3UcYWAX+n/CLXhi4Sn8hy0Z1IxFGV4nIMkQ
jo4/+X+3PDomVmfwTv2+zXVABKBKuqg52RDXV7h5CTZQ6kNpf7LWevJ0cHZ4ART+KTZ4WQofpfQA
oSRIqcAwlu91ZV915b14vZcFUVmHx775M3Y5ie4Lk0dzL0mFakRPGC8oPQo2ECg6qNL6TNsPYgmQ
hjEEageWIWArErHn12Tpy+IBvtD2uiGTSVa1Jb6oWr9iQb/lBptkPRrOtoagRjzqGyccmF+okxqN
GJEZ8CYX1OIwgIIwvsiIqAmJJABsfA29GQhDYt/86anP/Zd2AGM9ly/tHP+JW/fiOul3N/hX6cbn
AVHyqMog09tLZqDtrRWOja4jGKju2485rl/w9T31gIlJ8oarOm6kjpoZTeKbbcWPncj+9C1v3mV+
poj8h5xRAKAVX7NwzZtbO0dqkidzgR1nEe85Eu0HxWXGLLKyzV0YSspx5YWdxEY3SNV27Aszzkfe
h7vIWGKjZ+o0UfnLIt2obb1DovO1hZICP4aATRo6NY7IEDoCSYEizzaWC1WYEYxCL7+qne09UOUZ
lJcV4m0ITH1twaXK9zpS+MjEU4QqZFOTm2KPLqE46ifZr+jketBkeYo+dCjoZxXQiEL6R+79TNEk
Ypr5h+HO69Ru620W4xxiI35wWY2v+sy+4T+Y+TlNGp7eIbVDlHTLr00h8pddv0dLwEKNzn3TjN57
2pGYJgG6QTTObzIi/6oBooWti6mUjUANlN4ZGtI4R7QjuE2gsF26EjkcUa6brmmpFC/oHozkrxm7
aSClkHD9qvwj8dxvchaalLUuCf3hB/7bKVzGD52QxkpV4r0Fv3xku/ozzKGaLaSnVLQlXNpzZFXA
L2naxN2AGAxLXlyQa2krmveGmB613vhptj+NLNGeTBmukTyQa9vVBLPg4PddyNlhQE5Ltm0FW0dK
HYMHL8GSvNfBEQfsEYe4L1f3iyX0fYLs434zN4a9mkmqFr2+ZvtzK4geIPHAf2nG6J391SVL+H3B
I+FfvVEXomZkRGxly2SbTZTCbWYXqHZ8zHqLmhu6YFiPBzNH30qqNEHaa7c0n3yl2ofoSceUAVFR
XMyqoGrQoHbK/d90N+KkeKrNRWI37XJb/+OG7shCa7nwmuyQx1RdCse5jBN4NZZkD6bJt9Ka1bsz
LL2Uh9DOuBL0dwPdC+fo+AChnMpwS/I7pwhbVToyBb9VVCLYodX0YRDhuVaV23OaQtFsJa731IWi
sThaywcSJKCgctGtPH3X1MUJMQzGdutF+LjF+jrbR8YczNk3sFVqyQXNT77rjnehG9Efu12CtaC9
Ji+U7LdGZsDcYKlBtJBF3bceH+ICI2tVHBp7JIKnCI/KEhkCDp53vfTbIjAZzBQwlKEJP8o2nvYd
P6GwxYvZWvQ84ZPwTEmqOTg6StPZOncZT1EhJxAkB/x3lDp9IT9Exr/rCvqcjLW7WE4nVpyXzBX4
kOvHsmYEKtgvbRs2LA91VhBzRY06Vc2hqBlYSnqqZD6scnNRhkUNrVXdAgYcuwvO9ImEEZiGCKBJ
iExrqom0cIcWPbZvLtdsV+OaTNimpAyWVdt+mZX/h+Z6BvsgX+NBHdcEGqIQrcMdHNGjJwlBV5H1
mMVz0KJI21BESFZ+/CYlw1EmaPZA8j0lFN35PJVcN7KLl4jzbZsmJZNBdrb4IqgyeOcoPOokK7EU
tZ6pYW1Gpdkrb4Y8B9WesIkM2HNBSIBWVts+di6Dxi/Y244kcwKScY9y9CGevFdkQ/uK/fLKIAXy
rBdQuCGmAtsr8Hz4omJ4K5BECGI86PMR1IvrbjVm/aY36Oz1mUfKlO0/Eqy4ta2rtrSctbA8mXX4
MzPFKjKApMZ1+qsrc1bb/FqZ8zEoGHHzwnOv6paCzFR/1xkb51I6FGmhuhPGwKWXQ1PQTDoCNqfL
MpZE0rxNLdnRka+e6D486233C3fYa+tiBPeUYrBwo0eRLXZ7EBv+Ho96TAOOZom7G+yBlockQoqK
/jWh+OIVA8NtabeHxvKolS8TFno2bG4ab7TSZIhUvCnJ96ShlzrJN2akK5aqL9GVf2J4aOncfVYN
p4Fh5L90jWuxoIi+omK+A8vrbJLePuCBIbPMJ+eK0jbpt35zHGW4c0Zn1zDaT6hJINHBljTdyzyI
8zDAYE8BkZIjbq6aONx0ibNhccSAP+u/MU68eTPlzjifbrOFbW0um8+km2mRIfZ40AwY5NaIxkW4
XMsovlsmp/yigS6DyghzDfj+lz5k722tBwtUJMG84lHbrHX9N1vbFOAZFgxamg+ZnUcrTBy2DaG0
r0/OQAW/Qtu9BOKERAFh/VT6anAZbPzMhR/Pq4VSyHAk9Ygi0dftIFdajv1GRIYCSsvPwvbjRfYz
Q4W3dLw689aTJtB040gWOAOkO7rxQ49s/kG30Azn/RHiMSG5oIMwsiWrO+QujdErTLZ4yI0LpmqC
p3W1LQi/oTbOdMjFY0Embj/yZfWVJij1NGOHHhioXqS9gEL6oHqRUS/rqAXQ5msd+6YTeJqgYNz6
HTNlbJ0dBGis31g2aE79rNEdXMX+2VrSBbMq19cxUA6KcGDEsWEtS5ekNsEsSw2CkXFBAvRxP3N8
q6o4A5YkuSmIS9RRYtQq9jW5v7VLNKjZjD+51STW1/CdLsg+R3H+EF18YWWcSHa5cqhvrcc4fDTn
IV6rFHn6/2LvPJbkRtKs+ypjs0cZpANYzCa0SEEyqTcwSmit8fRz3IMsZOdUd/39r9uMhEFHRAYC
cP/83nMjBmQSg+Hikp5XExc/vNGoL7iFcZfqdBF7x9kPQ4SuPcBmsClr9z1YcHrhGs0saIMOMcRu
SV61YGj10Bn2G/7kxckUort2lCxukxqb6bUZB7JWZsR9TbMX0+BfLLp+XlcZJ1rgn6Ia0yOupV3b
5qpxPF6axjf2I+NmmT4R70KFucOjFLlfQpfcc6+qUL8FDdWssGVyW9bbJQObm5DILQVQEdqhhCoL
3lf9aZWlK5V66R46L0z2dEFBrzN6enF6/ZfodpWqKvltcECEQU3F/qoys1wNRZ+oO2Dm87hIJG6E
zsd7tAliP6St6C6+12BhQAi11SwYkmbjHTCNC280T4tL0HprPxh5ZBzJ5HA2URqQ1GLXeH2TtPeP
uVlgEOiQPRZSBay0vVOevXMaP0MjITcwPmZvu7ghQ7qm6Lx0Bi6wXjoP5PdJBxpa1nKOW58RDkTp
UfGAywGwjhmaGzEbIQXd7q7qo37bZBB76P6Gd5TQ77TS1I+WVLZ7xKzjurH2kbAZmaUWjxjrKXB+
IMQJntrFogHmD9/KshnuIuJI7pbXBHk9VLWFkCLzHMA/4TsRfUbSKghBovqGvvecdUm2rxsuGK/V
p0s3QCfYqlmGlWjiCGJB5Ya4ygi6790FQHTypNTIidFMFzWXoZEp3JDQGVwwSRkjXTXdT1Cpe+nz
YXS+Fx8JDG0Pa+Qeo9V4qtdlxslhjhbRd6XQ1uMJ2dpt1k5RILopbUeUQButIWrP0ALqrlnkXwmL
jXc0czDUTx5+ldy8q8sBR2WCO0VmFqklc4zpTvkhUo7JG6rd4OGDUpNW7nxbHKv3VhwEB1F27p6O
CjKnvJPGw87YmyPGDt0VwzXXScyNXBoBaUG6owgid0Oqnb2Zm/ABjKlzNTzfudZ5IW5zIBLcnd1p
sGrkOrVLj8IdcekFUZC9V2sseRAAAX68jUw5b/V7w3LugzEZflS82WrSm094UqgUOTp2vSDI6dH0
w3WsR3E/a9pdstAKX+zxKe5a7aHLnWsxIm6vrTG71pJ8p7UFxjhk70e16CzRg5XLbKuRtlk16ubb
LE6Mu3YhX3AcMqAE8JoPme+FkCSs8XO1hEcK8ulrhjVSyBvTp7x38/dV7zv7DJMBQ9YOzXOBSq/n
rx1BznxWX3j1fyGCxsv0a3rrtrA8pAJcLATnvoj9znzNxDfU9Kcub4ujGcDnjn7GKYFEFFLfQsWi
44CHPyaxDts9T6//n9e3DU83Bap2S39RLcDUAeihq/pT607vHHIxGpfGJB1BK06/09g3W8LkehFd
AmP5m8jzF/w0WaiwBYJYAZPfxwbx4qVp/Gt2vBT9KZvpJ8oOY9v7b6dsNkgygVtCIBXOzvBGs/tP
7etval+mwzjVs4tj96X78l8/GC3t5ocv+Y//+e9XP4qinbPhywvY6K8Df5e/7D+glAkS0WwKMZ7j
U8j6Vf7y9D8ccmWRVghT+I4lI+zX8heruMJ00zJ8y3KojP0qf1n+H65BMJtreIYFUdOz/x3aqGHq
EvP3j/Uv2yZMHq6p7RpwR3mDz5FfpBm0S17pM2lm1dOYjBCl8uTJnucSedC2aoV/CDXjsch0CVcW
I4pDu0U9SiA0dpeTT7IgPeAN/agCIMdoH/2loy3BAOI+FyHsj4nUX5ENE4DP9vVIBwvyeAfhK5oA
QMLrjO7yAbh9E0hjXc9/Kwz36JDeTONUHnzjQxGQ6hPEsJJKGRMLlDI6eJb2YGZRd7Ef6swJXpVf
6QtAJErJTHZaFJSjTw5QFIq9nXE7oivA4BdBFDsbuMlxJhQUb174wbcy8i80p7/0fgblEjXVtW+7
d0n0Jk6a6jj71O27BLU1DzOsDs3RALc/t+HPsRWYnYyAyOt6mxHKd2eXRoK1kH6xlmWXbIlmKltj
fMwHBG21sNpDO8XLRi94todxQcJVAvA4ABhABHNKBo42pWfXbL5ahC6Qzl7v8By8E+5Q75dEH4A2
02UeMu+cD2iXYkGDFNPhhhGa5Bzb7X1q3Y9TBwedsLIi4hFlFT44JbHQ0LJdD6yLGW1dv6/PC24W
ctHT+GGOZtomGO0oKNzHod1dDfEVYyUGicG+v43LuvBqpgRiUgMD59hkY8odnjTygQfBwZKZxSLA
yDzX3XauKHD5HSinAQQsWc9oXqwk/kCPyUciPTPKHELbgUXS7sqFSgr562+hpF6HZlxOfuWdomGT
Eviz0TUKbEbJCISDxXsRj73v5o+ObUKPEbO703T8vx3C2iXLtDOu6EenLN0TAFjzwTdlYdH+5Bp5
9xiEFcNWfnXVBvJyfYQ/mq7Csr2jVWrz26CXYXUExiTp6F/nxXHJuSOOMkRkA7H/3SQZBAI27b61
o3w/0w85FB3oEC2NIKqjtCIjBoBVKuBS5J45nfpMdgrckV5g9L3JSgbIgwrRRDsckbAdwMP+qFMp
uZ0WUghwFeVhaL3pvEM0au45WYZdYyb9XdGGdMUYcT3oIjPuOKTe+tgRtxBMRhTS1FaFHb7qh3DZ
j5PZn1H9NrtkcD93UcTgNCL4TVaJcN9CfIGgpn+cfNJ/BypQcNgpCLj1d6hKHDK1T1TAKSu2wedc
G+9yvXhaItrffRHf214IWCR3N0VKIAXlc6ptg/XRbzLam3q7IwoYNwnx1k3AkH2TVe0RS9I9EsdF
4HqYpgKG6xOkCMaLi/G1r3kH3ahPvTDNXTvnIZpaInlG7YeHUJviKCUgy5nPuDmPLqObs4jqfd6h
o6mM4mfeMMDeItmPlsDiegGHprsHzwibO8frio3XGJjUWu5bc9FeebPWa/7KXzF9X8oC0H7BDWmf
me5XMEE0FP360fIpexvNXdsgixJ0YUCO5vRp0nd+2tyNgX4kShplg1jy1+lnYxq+p+MsR/n7bjdD
dotiXduMVYfbp+wn6PD0ZZdlST4GtUEOmMNo7jYiw+fQF9QhBmTKubCvgTeUNG3xr05k5ezm2v5q
EaB6MWqUD9NQH0cXP3VA4//gmP5bxkYx4Lnk1BSp4R50O8ZuQzczrfktYSwGvxn2xAcPB710XjdW
ODxUU5SfTIebkWG7x3EhqIL8OiJlJmAYBaSI1j+XeX2sMEP04JAQFGqY+7eoaGzPNE9koOB/SPJ9
7tUfHW9sd2Nm1ceSWOdatz6UGTDfbu7jQw914TRaaIYcw2lO/ZS+H7BS7WiU454uknE/tOe5BsU3
dU77fiFRUR+7t530ySSjF54ozSSklUeMlBgB9aEci4D92h3Mw1iO85bSB13cZH5HHXyUXn3vzUdS
YAlvIhObBIgzI8JEVBCcMFFZcSc0nLNFkoinX6wk0++Aw4FnvYxjmjxQHCA/De/KfSrIFO+cb7W8
Xfvky/hznu783P2m+c7JLPLgqJHvt4HVQrZ8hwCwJop8K3DyCRx1rvPdRo2pO5hS6IRr+8YljUks
M5FT8delswoCFIoP3b6LTVJqXdx0IWAWy8DsEgjvHJygTH6lG1HvOys6wmgG9kOfOyyJmPZl3Sii
+ewki8xsQBdu/axF8T51uGHM9L83FiHDi9ElB0MiV3tHx+rog7pe0jdmOXMpdKa/DRrSUcz43oGt
tZlrap1awe+Yhshx0EmaiQuGdFupNunngzMT7WoR1l531abKU0QIM/TI7oHe4Ou6CaAwEQdk+VxE
lTiWvvGpxu9En3mODmHEkIVmDudOHymDmJSDHGJuxsx70kuj2+auuRycjqGWSR/Oi+eZB6tyeRRn
yF8CaV+ptnHB3zgU5bFOaXiIIHyNfeRcmNEeouLrKVvOJeK4zYwVlRGW+PMgLdchARFJT0xH7EgG
BrLlTT3lG1wvD7lfnLQ2XbDOGRZ5Ji5fM6m5G38cv3kDg9KNdzST4Es4u+/8mXq1VTf7EFHiRSfN
Oa3nb6kmez1WSJzEMh7x1e26MP0Gh+rcC4LCa+dDPHvfnAi0bN+8bz3tOKbdK8MeP4TDMu+Sun3U
kjtuCsGWsc9rJ5LHgDfYFQwW2f29ZlMZ0oR1X4fU11ASgV0ZGFjkXrDtcZ/wbJv3HYLxDa2NY1YF
ZwKfnab2N6E2kpszg1mS4Y/IW1O6GxQz7oyqpjlih4feTEK8ztYjoKL36ZwDDJyoK3dcXJ1l3ZdB
RG6ndPXpiXkOy/JDQ4lrA86ExzjGhdho3/k+8ANrTr+b4OcOQIAeGRF5tySMQiQMC2x9h+i3CdVp
2M1HLu49wBCAZRUBFwARl6QmbzXL3hRx9I6Yi+/aIA5pXoDSCsQx9GEdZt5bALQJMZLukQimvQAP
sLEirj47bXBlbiraVpUFkiV3iEvqRUIESIJxGXBN6EF/PvFkD/flaOQXNRk7h9iSLKcOloJKg5wi
+G0SgROE2GGbqng+UeuEdCKrDVwANDkFJQQABaRA/TnxHA8rPD1RKrkHxIO/fO2xKw3vapkfZ3Ye
JFnyT2PyMoiMgij1aWAv8zmpnnJZGWIMSiPL47c7XBnDVV1qNYs71Sh26oNonQnsMJCWeTzmv3zz
c1ecW5sCnVqv/PRqTk2Uqb7t629OQhN7XaXm1Dlu51xPZ1QBT0mAzRVuyK9LIqwLAVAIqv0zo/np
sdLSBwDXDhZgTEkXtYO7zPox9oIzVBE/3UBpKy4ew+QpeUXMquWgT8Dl88xCJWQVEBtCEr1zF3qf
mlUr18mLdeoML9aRJ7XLW6s5vVi/LnoBKL8kWVruW9zICaYCYGlX9QWjCLCmNKovlRhRjqhlGyd+
Vs3+fpTf6Pq1JtLHnOmQxOEdwDCAFdoQBaaMzfAicuyS+0KtQ2aEt8D2ZeTir2tCzb04YZNG9FcI
v2SAq6gu60R3YaiYcqLWERyS7xoXZKJ6C+pUN6iCOuFtNgzEBzMtxX6al+LSSxu4mksX+Gow0HP5
MOm/K2u4j9Nmt4wjv1ZRuDhSJeVCID3CsZww5pOQlnL72sKw5ujbvPrbJ4K7eel0UCaBkXDDkl9f
ZU4lhUHmhAStqMnY3adVjkpusXEL6hOQk9tsKE38RG0enZq6e+N2H9TPSE1cF8XUtpK/qMKBsuvF
dGqMCqEnBvWGvwbu/nnG7K8W1ZwuF+0hqQFgyll/SAhx17t9ULjiZFXlJ1Ia+isSjnAzsWZO2+YV
q7ctbLi3DqLnhluJ2c2f2zo4pvMyvTHaO5vhpjdE/x2dJvhI+mh2cbUx3tc0pQ8putZD5eJgidEO
F3b1tigtishe/rqwiIFzwiI5RuXM47Knjs/9ks6ciOd9ySj21kNPvrEdtKFRTwOt9jKQKaQEmYaR
nDCA76w0JUdxca2Lk+gPdZ8ZO8b6PMxT2MkMjBkksmpnj/xIsJxteh17S7IdgxxMcskTUiy0XRi2
21RgLi6Bi/7YCatH3ZkgsOgYAabh02Ayzm1XGRbzsEE5ARpsV4dzehFj8ZNf+FubB/258emXaVoc
nXogLoe87+cdeWxR0bWvJOF9EwgRnmdMHPe+FxD87FPUC4f4wbRoEWKSlYAN1KSn1Oyg7lB/pEUB
VIW8PLyl8pqbFZdIza4rX+yjtvqShbTuV7biU9N41bax/Hu1LauF4C4jd1sGyAgl7A9A0uVl8eLq
gj0Nu59cvE3oliCuT3nO91SBE7ozyxbwizhH+lFU+Ap5CPmIovkFaoP/atIXiXXmHO3IdazmmhR2
T9os01lMqB9/b5OEjN2gpeNGratlFx9M7lUd2Muj11OsiwyAkms0w35oY5NHGaMLGQY3BGyZV1wq
RfRRs+sEnW17HMV4TjLAj7ZTkIKorn8J8pkpt8ouKOxSuW7dsC6Kxh8JQivC6tgX7m0XtTVM5y8m
DjJuJL8PrVoYxAbtvE0l/17q75KgBzwmKForLDZc0cIGcGx4B1d+Bep7IHGVDep7JW6GRFs1S4Ay
MB3L+WBYFnBlXTN5gjKZyRi/mBEcrQE2JHJRN9j1OR+tcUKT/JDKPHk0nBx5g6FdXl7UHALjX3Pr
Ots0yCccTWTZpQ3UWsJBCvn49Uf1kdOGcreIk32wvC7zOD5rCzzsmEYkYFFT3onNgU+p5oY8R7mh
jafQgiNjiwowz2Ce6LiGe6TeMcTNmKxR9V4WdUMs5XtTb6YZbWlClCZe+eqTHGkqK+vBarT6kmRa
C53285yMAFb6+VhVOjIm+ZTEwAZX1cNPJz9rq56POHU6clpYnrKpROIYAOZJsHeTKe6A4nFDwlxs
jF9nL/3RyZu/muBmt/MT6Dn+5LnWtNeQ3GGMGNlllOvUpO1I3URbI6U3XGzqOLUBrgi3qkw9PxI1
7dNmBkrBtfVsL3mi9RXVa6nD/+k6r414pqxnUHPquHXdurieZn1767oEjQhph9TMWjd5H6xnVjtj
KqDpcXvv6zFR5kUAqsz9uuq2i2a6klLVdfB8rOGCUn24VEOI+b5JH82M33s5MxLY07yji89PWZNX
H8WrqDxhLuDGIFeWy/Ru7DCb2kkiTtTlGXSBglSGJTavxjI2urpk1JWrrpN1QsLiQxPE5qFZkkrf
j68TCxINxpHhEns8/sfFLXdLkRcMM5Yazk75HK4Sl4eJIV9avQm9GZ7A2hcHz5v3RN3ljAQy9ukW
UHQ8r8rpFhjxhY9QNpCCrLyOz5HdJO5WG4PknMsWaDwbr6C+M+bOI3vTGdDW1Dl4igO3HRenOzZG
xn0pGo5xl//Enlb/R1R7Gx74u4EFC8XMvxpYePgx/tf9jyn+Vj4X1TIQIA/7HWKmW3/oOrZ/y7d0
Qa4WGSm/hhUM3f9Dh2th++CcbJdR/T+HFSxXHqTbZP5YSHs9GdHze1jB+MMibAnqBtE8umnY3r8z
rABd5R9HFXQfALQBVMNGxcvghv1isKpO7IwfRpHctTXCrloEJRSXfjmm2XSXeAJAk69JhpPp06wT
PpoOiTPVUK6B8mvrfR1hS8qhf1nOXYmU/9JGFF/UxILccAlMz95r+fw5N7htWxU3XL+o24xXYbbw
CD/eq9k+KGhWypVqgtuezNsUhYS67ap7eWXVr8CejKQW0F1REwOpB/cVuVz5bnGOc7JYuXP7qkMm
JxSXny/2jFrsZ0OTfT7ZQpFtn0L1TRVQTs12i11tKMHMO3VfUnfAXjaX1kU15xsjNY55OcWyExLK
CYP3xbOJ00OB7G3nmsoeyyT7IGoSy8URS+Vhids7tapCVLidQ7SR9TBzGxkK0C+YIyUAaijLN5nR
NgcizLjj2PKheJt1e3M8p9Mbp2oY9bbaub7UsielJmoxiZNib8Taz4bYk/HKgAb+l9aFvOFgSrq6
HsRiBjE2TkC9rBq+dzlK0N4iF3ihO9/6+X0X9Y9Nost+9XD0eCqjj0as1PRxh8MMQ2iUHI2g0U+G
l7/tI4PKU9Q8oPVwGL+p93qVhK+iLYqP5ooTornSosW0nIdQlgzjS5Cme9eSAc4j9Bya3AzLpEtO
wWCB4gDTMWvLcyhBdOq7SUT9Llu6OiC+xLTfq+8vXBa0oq3tNd0ru6RnboiOTvnY46gJ7BlHvC5+
dJRE9yKI+wvXM2oUOUdP5tfcus4CE5BRY/29Re2zLq7HqXVkSUtBSTbsm7mvGLL4fdjfnOblZnXa
0IwcvnL5zm7bU1KoeOysr0ndgTe3Lq+v9++va2RnDkMd1V/5imqSN2h41sV13ZAly1Fz/AO6H7V2
/bPc/gTr8ovNanGivszTtu12ajEaDRCPbXDJ5M8FUtOvSfHnYqraD+uy2qcpYB1v1TFqy20ntUkt
M+p+nDukaKDPKLj/xWlfrFtfvgJ9jy7lLw5Z91nfTdHVRHTzfAb6yHtXG/5qv/V8Wtj7mEz9u3XV
eui6bv1s67q0NR8bAVPs9nEZcSa7tAgPkWzyaLInVbUlNtjeoLnbmBphAS9nTdkp0ubwMekN42CK
utXR5ofGVmAX2qpzrGd7sajOlbopfSG1xefHRo9ZvvgcJPapIyRa7fNXx6l1t4PVPuqN3M6wLq9H
v1hX5pN5Thsd+OEY0QAMPtv7MadX0MnuYOxjb70txxmYhK3a9GzWmWnsZZm8jb7chC4kt+JjJ2/q
cqgipWA9+tuY6vZGMUZVcebGGH22U6h2Vdsoa//Cka6LWM1BXabOw1qcXAsq4I25QxsaiN1lbgGZ
UbBU+6k5p52ITl6XVWVzXVxPM8a4FdViRJDnxgchtUWQOFzoC9BQlnNq4pQ+kfaUiwAF/bmha8md
om6P8JGGpFLjrZO/Wtel3HehO61FLDVnyt+pmrvVtFR5KzTIiLAH4zh1qZ8RImP3sNU97K1F/PBy
59txaq126yos3iFBKHC6ydUkLbYfAt49ZMtth4jrIuTDTU3omHNTlItqg5Fq6Pyr8oPeTMNZcUfV
xHR1+tVFQu6J44cfJ/mnQkMhtRKWBqIGbszktVALDHCTLgW8nZIwrurFVdYYlXBZCoCldmwul8kN
QM/LSeHweQsGzl4UiRPGrwawyecZ+AudSiawFRDWIguEUi/1xYPZHEJ7edMEJYK0pNRAzVHSVt/v
LL/kLFi4YNTKXl07jnwIZtcFLS/Hg17j7i0IgQJRTPVP/onUHyawvRPZGFTrF92+UD0Bai/nIqf5
NTeLnuJ7T0RKnhd4eRXCk/4FLQ1VEryVCKMSqrlNSI031+3JnNqdM9nL+KQqnQ7Y0E1Tue7WcRpI
fpgWQBXkWKXSiIofoEy8JpKOkwE33sckNKDmY2zHLEiAmDRUDbIzbavW21p8VoXL28q1ZKw2F4tP
O68yM3AeJVrk2/JanH62kzqJWkZxIA6mCdRLvc5Cy5BxjYSsbM168owxZ7ykWxa8qL/ru6rIO8X1
NqgYuDDosBmhc1b131sRWJUj5O6Mx+U0uOSyOmjdp9N0trzYfd2nEbUNWFFnCPXPCu2i+qFq+VbL
VWXcv9wORVTflKUHW0iWN9Z91Nz/wzq1y+1V1CFBPIKfC6US6HfBWM2pj6Y+xTDhPrDheJDJzidf
S+J/tag+aAoMa3ndyQfSOlGVv3UxlE8QVQM0uuBgNZPggpWPllI9zdYd1RzhATzX1mPWzbfTxpkF
1uXPF1Qr3VYWhF68rNrnn64TtOG3VmYdhB6CZJJsbTUhiodTvZxVy4Vm/Nrp5ebWkYNP/3z7s5O+
3PXZ8m322bknc+JXp/Xidur/s13tusSY01vj+7PX+OvZv36l9U2ns/EWCl1yePYO1Oy6y7NTqC0v
l9XKZ4fftj97OxasoZZCNEUu89kk+3MxL5O9XWvzSe2xrl8PcG2IGdWSfV5XBXZnUhJCN7dVs2pL
D3bi9hKMClD/jlGO0b1VE1VlXWSpNU1sSMpqVq1Um7OOBKTNuqeai+T4jarxJutmeFtyDESe+Nnp
ECuAkB6pLsLyZVZtv72SWk6a5e1SIVJv+x7p/nq4mnt2zvUtqbOrzXzdb0B0E62WT9p+aMz36rey
/iLUoh0KozjdfhdikIWtdS89pyrFOCglb1m0HNV4QKQ6xarav068AuCGT3gkzI/a5lEkkwKSkhKW
mmjDYtKUkcv5ArRqq2b9H00PH36Cm8pDTf5mbNk8m2Rzbl3MyVlJLo7nFcdZspZbL/pMY4cKwgx6
m5GWH5hwv5NCs83K+jil8FIc44madnMp++GjG20wd7azIc0UnyNYhggf+A2nnKb0QQlaQFr+LMmu
RUfVw19i8p3tkMeM1hcJICJzR+AZDVxJJhcWD3MBNSetE+QAeo+XSbzL+CyOM13xGxx0zI4Xrh0I
B9neE2g7oHQnlCvXvqsqRahebD45475GFobOAQa1qkL9Rwn8NwU7j5rYv6rX7X5kX8YvzY/n1brb
Mb81wM4fuo2K1xAMv1m+Lqjj/bbAO7jjXaw0grxdNmBO/yUBRueLyh17vG/ZeOSVOvh3rc77w7YN
w6HwR9SdhYrt36nVkZj8j7U6CoWOMAzP1rElYNUXL2p1aTJEibH49WlgdHmHOeKyGENNDqPHgBwQ
+DgnEgOJebyxNqoAjZpjP8Z1ccoZj9jBKyIWFZ8jCrA83CZaS7sTEHdp9KDCUre+gmjMNgcdjMi+
arvwSg1qr9Nqwrc5mLuxNLtrmzdbdL13fUs4hhZ+9gT5Z1S/BUOgor/GHh1KCwbPDoncF7J8vGPr
ysiiOT9jzcIBLYthYldEuk34BGqOeC5/YFRdeARIXxIfEbaMvx+K9qM9OQ8lHb0cZVDTZ59xznu7
wO6P01Sj6pOyPj9y3yMjC8EbBg8AVmBagKjbN8ir90GDhXAJJDHQOQa4e5/KJLvqIf5KrXc60CTR
chVzeCwW+8gYWn3fGE6wnz18PznDN72+nFydNDa7TV+ZYfhZBJnx5MU0bVPvDs1dww1uNtBjve1J
y9xo+CFph5MJYhEptbUTWscTOfGbJdQ/IcHceAVmtsV0nsbRrPaTnaZPQeh+iiusrvdWA5Jk7Npo
39jGj6Vwx23iVg9GZiLimf3tNOMGReqmb5o2/kwDPg41E6AtSssyNygdxvBMxbjPcT0c8jyHsM1N
Seg/0xGZq1VhWW6S7kk5FIXBd3/QzQ60TZjtlgn/hUPQYiSgw3jhd4cBy00R5IxmR+brZgDLnPYt
w8pptBt7pL8xssjDY5SaD0DzR0Rz6c8Z4XbmMuSrWxANyvy+j5NNbgPeDWCauq2oGTcn/KCKgd8l
9XdDgsScGolwSu7l1knyVxEvJKxJl+rB+67EptKb5utCCzez5ZJ51t8bAdrTaCqeBoy32zggdo2h
ky20WShfaTFsGKk9E3z62vTyO57wd47+tanyV1WN0ZAbP9h8Ip+ShC8FMvBnPO3nmUQtAnSXEhe4
hQx1Tj/XDj4RtyyfeqBerldk71Os5tjFUYJuKyuKdgF0hV3uagzH40WmbLCtgsewrx8nK9gHLga6
NOCTDz0eZQc8E490xHrUXvLBBN5XwyLodaSgc3ayQq3aU+hgABwP+UBGzSbnNw5tdQIhNtoHUbun
HpPu1tfG6QxGcMfzDrPwZBVHqsHorGsI2hgDQKKHb6GATlDxqH/Rz/yZeBjjI4a8vXqPFpAMWO3S
hQFEl8bFiuQ99U07PoomR0ssju5SPQlt7t4QkgOgELoedLr3VpXtpzH+aZg7lP94oEfnBJDC23hO
V4Oc8E/J/DTPVrvPJhSFdoq9J7p3M0KRszTYkslLoSWrqP/5UuuRJxixUhfjQKqTlKHDC6hrqJx4
AVppCkilPaD62kizgPMABRs/IB4CSBDRoZL3NkJYMBgoq4HxYZbWg1Af3uSxC4Xdo1aOuRYJvult
SPcoLDR9TbMLRImMURuhXon6dT0zuGEtU4xo0ydArJvDfWQVzb6IK/uYlyQQGzN3pyF749W+fcJF
C8dxbg9BirTV7TugCZH+6A+Lf4DiNNY9Fow4eiqjesFiXzzB3qk3CcNxJKIbx24hfmGOjG9ufNFy
zJbjU9CiMJkxdlNvMjQ0DsYrl1Rx1K3jwzC/Nq3k2slYUMuKxLYi29oL9G8ECpMVZBJOYhZPCIlj
ZMo2XYE+EFdBhvY1mQbjXIh5P3h5eAgrgmYYou6vlbnkh5E3oKiiii9KckTKqOvyneSMHWMYB2ue
3icMFG2EAcB4cFDdh113YlD9NdS76egbdJ7LwOO54TbiappOeK76EKboe4qT/dU0pv6qG1O1LzO0
xzlU/9NSxlcbvPY2DRLJZ6nTO9Q2WyOco3PmDccyRXvfe+PETYf76OzHi8RcNNsiMAfsJe1PaFQS
97toV6o92pUxducYDuYrrXDwzA3I5FH7kn6d1fk1ymiRUqZkdAr4ABkAy0MHROWkNeW9Nc36FR2e
s+NPQUQdtrmo9olYKKwPfr8kRwzumAqGujrh5bkvE8jYSTGTftzYYhd3MqZbvotGTtRcvfyMkEhR
lGQN3sPpxIV2e5cFaeyItYkVaYFKLHggh7lG83ibrWNxJqnL8QmlCoX1ttQBL2t9dJoxlB0a23w9
WfRMgM8MquHptuTiyLnCJEHI1uChdYmjY8sYfuYEjh9KJMPwrT4OGWsDkR2zmq5yYzKGpc/2KxCN
5I/6y30mM3VC+udnA0859tDpOGrLfT3BW/hPA1QZyv6mAWrS1PuXI8bA/Fv5r6ri543QX8f9aoV6
3h8GY7IGRHUXGpOiLf1qhfrGHwL+LG3MZ+1PGq2SzETjlFcn65ZW4+/2p/4HimXX8H3TxrzmOv/W
WLHJ4PLLBqjj+BjhaO9alm/rDh/2uQUN1FLtpBXJ09lQAoAZu8+9LR7wYZCBXUzBBajUzqf/d8xB
9Z8kMCMEqMIvP9IxKuD2satEBu69ciXuO3eNRz/oyrPQqi/cqMj1M/ofU84ttQwXem058rsxHH8O
JGHdtXP1SFxFCcYAakVbJPrGShgwnRlkbGCSacODlXzU5/KQor67tWl0pJrHMWLIrLN+NibEcQR4
ELUBPzuv+nAG8Fq1n/M6hBrUk948JzgM0PJH/bcwApSLEPtJ4PPYNrGdIu8nfy1YMtJ5A7LGCAU9
08VHveHFGoXC0n9M0mGi31cUhyTKeV4HwG00J301OW2/tZehPcYTIASyTecLTfBvWmP4F91I2td6
Fh66zopPjGx+irBiPSDTjR7cgNiIztBjDBPBfIckU1ZOBx0Wfn4m88eO90VbmfsmgebW+sAnfDfU
T+nU9riZ3PTo1zQoHSs6eTJWPJ6zDtZODmwVdxyZM6Bzs+YEHuWIcnh8lUXLkydkmTahberpX6eh
JFOjGH400IKWNvg02txkcx//smYE/XFOamNXj7uaGEJsIC0hjZNHbJIw3xeBZ+9MY35rVBAlfIxH
Q1SisgQqvy0DjCeJM1y9cUSyJzEkNKsg1dOjPy/1vHUWLbvzjRplDCe2PM3ax3CUrajEicbehCM8
OEQlAXF8kwfZ1QvsGg0Q+FedEyY5BE5PJ2p8lIrk2QemgqiAWOwGGSY8gaNn8SHpyyHPExFj4GF4
IArxG5QWHrxyokLw1KSN4vTZotqq9lNb/2pRbQhsyO+TY9+pJY0e4jYHbb1tkp7+w4vXUOer1BY1
u+Q2pOpQvFEHq4l6G3ZCHMFm6T/UVpvzVPiHN6rO6XBVk8peWzt11D99e+pYtdVOLUwBOv4EdcS6
QS2GSUhTX80+e3+3PbXlvSMy2tToFDfPdnw2q3ZUL7O01V6D7bWdYJlvI6/U79SkNTDOZAsBV2Kc
9bsxTAf0Dbm/G2AuXBzfSQ+p6N+aw52QEUnrBK0rz2+ZkyS0utyGmd3QfGLdRFD8wQpwpY2f1O5q
bY9kkX6ZueyH0L44Y/uhATu/r02TlHULE8hpBsWg1fcEBhX7CPvbxkCoB9dh1O7UnBXlHjkTOpEx
jPxeM3ci7Hxczk1ijvsOcFFBN3ajA+SAEHqHqse60+TEd2LzDsRJaJId2faA7KkiHNV2szMF5bjh
LnC1+VpoDn9qYYbknoz2HRoLwmy6DM5AO89v/GGD+mbeRBo2VzBTGqmQ9OB2gcZF9r/sncly20q3
pd+lxoUKdIlmUBMCBEGJVGdZljVBSJaNvm8SwNPXB/qPax/dE3bceU1sy5YpEExks/da31r1TJzg
eu2NkaLjvH21dNG3zk0cnyCPMJXSum42pkGy0RG0JK8Dc7vfAAQMoiAbpzuRUVK5WRBlm7i0Fys+
NUc9qT0ZIP7lew0HoUcj82edahhzJdWWqC0PRomyL3KX6mq1xxAOoLjuiYnuF7UNlbEBClQZQWSS
qszZC/tOVgaVqsFntvOnqoEK1LV0YvqWk90CE2KvjqqEhFbPYDbs+bRkiXNwy/qRVhXW5O2XGeME
thOA6GL7Dr27k8Bsrksm9q0QcgODnuqcr0SDtlOnWhzntD4mS5Wcsu2Xac4MkqAST50FuF5D8Z3e
4LBj84J4P/KdleZsGasXsPbFaY0OqqRQ1/WiCyScjJMC4++kwk459VmZY+eElLLyV5e/R0zV7vDU
ZsHly2wb6Jc/vbXmleE69WkpjlJxkiCNkdQaLXce++9IigDE4MrEeAWwD++d08EFhscxTR153whF
4ScrnBp0qhnDpwlTEioZ87TMYPeXUoYmDNLGF7DL9lUjGetKLA6NIZ6gvZsnmF5zYG3hhGQKkRBg
ckAHq9oDoFs6sCh8aSp9HywmfrZJXVD9uF0Np7Qmq67rPauP4h3ny/siLu+oxRAXYzuRX+dEj+Qx
gHQja4rjyCHJm+EcQf+JtVtblIfaMIov4Is56EbZrW4lWnjpHs8XSWuyaaYu3WNQU9UmKICL3Ekk
3pLidIur6z8Oj0vT8eL1+PmXv76+/Mfslxfk8k2//vnypc7HE7jGiHSUnwIrBVJTSizU5R9//Yff
XvrnHyu4MX2kJ/Bd/+tKLj/v8vqgqLm8TkaNF1v0DH+7iN++v6sA8+lxFXuxqg2IKNq+u7r8Anz1
P3+6fJlvXe0Pf3f5h3FCRGaa6BiwwikalYJItYIqtm+MEUg0h1lY2RkPnPXWVvEbZMzWV8v2zVpt
jLDddB6zbPDzKS0O2fqMBHA/826OxUwKgDBJV8PfpftzZh7Qa4PX5HTuq9L2RYnDTxlMjv8rNaq+
KBaYbdoXxe2Olp6ALVx9c9Uc8LlbJLrdPExkKyTV8jBoEmqhnHjPSnJLfUPD/Ofnwkj9hmojbdOS
1F+KVVZcap7p0IkeQNUcy0KcRBoNIZKN3o5qX9Ou3Aw08EoB4wgxz1cJ+PB7jltkhQgcO22zR5T+
LKusJg0oswFQ7UkYVM+23rpeO/SPGrDIKvqSTLh+WYaH0CKm3JdmOwN9cm6yugtyHOJeUiovZYMF
D9YX/LDZCVvqW35PrdSvaWVTb03HE/JBX2Ui3KmqFftaDbYwU4/UJccdMgCsuvzqufaaeqKOjvmQ
bDsSke6jdj4mKYlKegpXTUdn6RlxhijdMY6JINHSVAFxai3gqnpFzeD0AzwYd2594JBfCo0NV1Qg
EMwN+17hc+hSKgiRTRp6mdMQzkSP3i1JuAmyeG0QJJAkcxjjBEan8Z6KOglK9ZOlEdQQmw0MGkM9
6GX/bGElR5JFFma65JTEAAzgWu+OyKwLP1UU10N/+NiASfRmhNDBsFov5N9SKVS7PpAMT7Ze1t0i
xvKEtO+lerLHwvLXouFsWfcgHcfnfsuVcWf7Tdpqt9dJM8gHSkIN/EXD7ZEDyEr6ulTYQxDOZavA
0xxyJ3RymX2Q0o68w3dKVQ3ww1Ejg2eVeTjJvAHLIODtDV/WNfqejG5o133rE45D6rAOCW01Qu6Y
cUYrNe/Ua+zLxXlgOA6pq/pSupwRCkAwqMF3hUCxXavd56QPErckgKP+YZsdsR7RqF4vCcFI7etQ
ZqAp1DrsxOQlSzmc3Mw6qXCgzpVaHNyOO2iQ3TfAE8P+Mm15JS5OgeloQh/YtZrxgmVoocIJ5zXJ
u3MqGUuOhceY4spODAxQp1FvO2X6VI5X9pRqO5cFzqtXgcd4S3WwzG1Odj+7CRTmlvI4VjrytJAg
HtICV6bBN6pEkm2hqopfMen4eUzYrLQN/GUuiGx+d1Hk6PFnDRqZmXU8UlEcYp82whG+VjJa6ZWN
GAVG1DlecNAQR9rpQ7GvtfrWJq9kJ6awr0g0olFBMlWcjSFq0VDL96NBYVEtTBA/ajhl0fKE+fSz
ZaSvM5HlpFzlsV8CczkU400LQmenDEwrIoW2WeFKxZddkCC2CHuvKu7nuTeeshxRDjnd7j7uWnyO
u9yiOOWulIjYdB1w2tDbZZYK+jg2r7P81tJyCxR14nipWmFfozY0m9NGdiDhGg0QoamE8Pbzs2zr
du/I4SZJbec0zs1Xtim3QnXU/UAAiq/JQQ+t2VVe56QrgiodQP9lRKIQ17bLEBB5oi1Tiu0Srivh
ayLOn0RhK3s9IXdNbxISJl3uz7gs+8XIlINbdOnWI2x8WiT6vor687bFKWIJaJewncqGS18PvXWV
gkEhu6bAJ78RGxrlTNhmGjHt58oUaEOt+IOMHyLLda5peu6bwmY8KjRDpoUKkKXZ9a6KHXCu/A76
w5tfnRgpr6U4bki30lMyPWUjBdxVo6qJ07WhitW5R0f9oUd2FKZ22flLTBXUzFve+5jdahOEg77i
1uronfqiDBa7qXyFTyMT+Crww7zHhLoNb45BBxnyLgnp6fyyScB39qRlJBIzVzlJjSd+raOQRndK
qk7NCDamcwcsVCcH2FdMi1ftVeOsjVjvXAuvuruiQ8rlQ7KCKZs64aU4cjAbM+NdpOFDmz1rVTfs
i6i4cjbjetzmbLfNZA+Vs2RiL2hRO8ZekMcTTIr5Ho9YYSM4bNz0XXxXWlV0HSG9pntg/oB+QqzK
kI6hgTsW1xyG1FnCAP2Kx/nYFQmncsV80ZUug9K25zycMDW3X7uKRckchh8NpVmPbhMroEnXLNlO
n4kuz4mSTEw56SNGSw4SZXlnTFipAW5sABUwovChta4ad9QKs1BWE0Fezt7OxH3sKkcjN/DhS4DN
0+jXrpZS4yZetuzNbAcG9IZRcDKc8lZNnYct/jRWH2I5nlV/Lmh7KAn5aR0hMwXTiWp+jfXiSQo+
Bqq9O3dO/ayInyh4W4fKktNhqh4aDpqtIFSRmIaaQO3ei3MUehowX7kZLpfKejGp4nj1RAOAzNGd
m3zTs7qGYSPJy2nT68gm9VYFekmog9cyL8vRuuvJZhgVfJJd5tioirQmuGuc2tg7rfWpctT7HHUB
S3kigbb170UVhzItzMMwi2/WmqgPJgSScgrHPnYf5hbozMohyALlabRknovpucvYWDjLndSRbs1l
/FqNDC8lbykpk+RFo8urca/rDQHwdgSHlWMDyvf0u2zNr9ZAmYRJZPayhk7RmvHtUXRd1JSxSErm
Q1Ts0HWIsWZhrMgSY9ptRM3i4MxeTTSKV2fJVwggrwaRlDtjpo6lG9VjArgxiz835fqerA28SXMZ
g9Fynler0cI6UcJIX2/rms81QZcbc2zwUgEEtCox7jlErvUDVYP5IYXeo8XVN6ta/S47OG3Dqyrh
olYvw+biFdDrEBcSmZV1NxOxQcc+mVa/zAF1tuZCwGeEGZRUqpeKkkyl5g+LrF6Aa2ZhCuxpmZaO
lLhOUHiLPztZCW5i23LpeGp3ZscCrWUcSIvtqLsKtw1S17my25hIDyeopDgb7qRSgVYAQokpwAra
Bm6cBhAVmT/UznPrHKl/v36pga3sJosj0Aw0BnGNe7tAm+0LQViZnYepAULHlBhA2s5dD/MUuX7f
RXduMd8u8ocwhi6YERx6csjNgIYrMXZl8gVqiIm5y/yEPuVpSTrj4CSc2DN6h0VtXMfGlTBUeXzJ
c4TvrtVxmztTsAe91mdZXc86hfrFbJ8BfxaHUtjflaH+HgNoAdCkk9iRQKdJevRISanXQRHd1K4p
b5eSyobioumrTU6fiZMeTedoNo4TOnHONsIBN8OGdzh19xk4Hj8F3+cXTr3ejURLDq0ECts6i183
q3XdNsnn0FDrl8baxzBUjorMtqAfba+CmCYzcDup2+KAk9OExEULkHUyYn8dhbptxrfSMPy8mei1
ddandDR/6JAQd3MaCya2hT4mhQXPzdT+xL6uzrW3JDJgWcwEp9qdCLLWdnYFh9Jgl5rzeh5hxAK/
cK6AV1Fu4K0vGb2D0f6SRy67a72c/HHt2U8bJ63I/dIRAu9dN++rUqZH8GhnVYk/V1tDl5Y/nFVc
775tlV8VsXwa0E+z0rbw8N3uK7Vv62j18KEDM9e/jRRifKGv6XEw9Ce5tBgiFhdDMy5soRIwbYIa
0SpW3fHazUYWRSU+D3FDpOIE1Uvp2FiL2sRh1J50R4Q4QuotTsNfiKvZSRAsO5FnjMP2btKTBxWP
pu9kOsvVPDyq8Qm51IRKdR29fl73JU0ur9QVEjrcEYZ96XJ4AfMeKYC/qYx+6WHfa4S38VFwwomE
dUPfW8DBzm6tUiX4EI9oHos7kAzXohzOGiR+yuHjmftk7uzoVk9MPcC88mWZkWrPdf/UuPIhb8yn
1hjZ8Q7u5FdKjhmIwkrSLNAc8fZIvFgvBdJvL8WgSGg9/B8LhH5hHJZZAkiLnLBRkrPqtPb1OmaW
v2vMMkNddVjIhVONvjqOhJYFhsY5xurEsdWm7GYcq5uin+f9Nls0zcJpzoDm1FPUTwI56c9uDJ8l
kmWybwz9Zq5UwElbp8qsY2cPAPK9wat4zSFoZ0buett07JJXUaPpPnYzL2cn0L5yOgVlBI4kFu7T
RKn6iwVc5GpGQwEbFo1jRVRA8WmEN0MFPnYOqPUfUr1J90tnO/uSxcFv4u9lM8pTG0O2r0ZvzEjv
Ve1S7J3G4fDVFeleahUoubkqye9MQ3RnnAYzoA/KVsIaQoey+J5Tj0WcCe7QEl1MS3LTfiQ/HDMr
phumjqidcm9K9Imty21sm+ec1J2AkSyO0UwgWzbddU7veNFCLBQITGDuce9bKmqdvD/WccnedWR3
NBwliGHAc9dOnQysQFHJ0qqf1sKCmtpvYVN9p3GCBmDdmlREY2e1Dxwrj+YQ/4jUqQjTCrVelyL1
qVCCqjbbDXN1r2j9dTjAmYMn1sK9Sza617oDARD18Jj1vY41b0PdZ7p2XU4d0Y4pnQlV4Vxogz0d
xqBdskfNMiqW8OFhtlN4K5MEVzta1OKgjO641glRhE+udOWN9tU09sSDpwub4MqJdwUDSjOa0NYx
J8euWMiWMeGxSZKMuyZrQVzA9HZXnRYkXrcCEJ2jie94HdPrRsZf0yx0MBCw2BG1moziZShq5o9i
4ohBjFpq269L3JCrVYzsg20Zjt1y41Je9uI+gz5LKhKwbRcQO1WMyLB2yypxiVuPAFkVXxvtgkQM
VQ8EU3+jll/jeGarUjlPcdSN3OOKao2rgFAaOTyrlX6VA5k/EKF13wA6Yv9Gr0gl9WZtXwhdv9L6
p66gAWsiiDqvRObyET3n4PrYbylvHUUKTZ0NENUtqXYr0T4xzPPWflAK4HkU26+GivR6o10iyhDm
d3eNn6CKlH6ZzDkdJCKQQDi81k1fBomaPQEyjbMhPndJVZO0mbcAuzcaUfdU4UNjPaGQYytFMJht
QD4v68dcabu8zBy/RXN+mGT5aMQERc8D21Jdrb70BqXfdSZCOV/fOQquQgd1TI+oWYr7hE+MknbG
On9nSLbQg0oNYqZ9PrrWvdlmP/LZvJ3K6bFTpL23LToc2kBWJ09lxoFr2hskjs3lQWkthboqB1LS
szoPHcdjwcnsqJnuw7jqVxXd6NTRz50aZQfafQ07ec6qKSwtowzoRT5RFQWuYA4Pw/aQUo8E61Yo
XlWYV3KI02sJUPEN1vo21Mx0p8mFzhxZiAHIJi8bSVsYE/MwK2uIUm/E9G4vgTswMjfW4EG1ZSAz
80lasWCEkjhpJeuPVaJqgerPgw9Gs/0WxRN8Z/nJmeRujOd3sY5EHizKVQd8LZph1lV143oJOXQ7
uAA/gO7OQdOKlxV8ZciyiaGy6OGpxdMtw2LYlwsCEMfAUpmWceL12+roLMod1h68Pe1bAVkauMaj
MakEFUZE1o/Atbo+v1dV81EWM8ML5DelevtLq+f0Hc1q2ZXa3lZjzsDrmwbsco8I7TrZcGRAEyfq
q8AQIrXaF6aVnZYE8ifaDQ8GzW3DEOG5dm2vkHFC9bh47gyj2ScNuD4W236nbcwUgrAVr61cNyzH
BrJfGV3F9nI0OogxtepnsYmCzH7sivG2UHQEhvn8WjnNpqpBh2QZnp0N/ZnypK/EfREq5aepf8va
RF63hvFSDtUeKl7uaynRC4baq3A93tljZp9si+aigKSMleM4TrDwuN0cymHXJaQ3CMGhDSA5VUeM
P0Mx9VsT9Ps6rTsb3eGNbrMjb3tifWV1p7v0mRP0FH7SSS6NGbshDegGVLwWioy3X6hEcMcjKP2u
eB9yOt5JO0a+LSx6imNEn4rt5c5m8tzhd5l2BRMa8YMYY6y48ru1LoOcCEPVWrpj3bE/1KRzgOh9
4AHaaRm0CVCmMC8SAAGpmYZ5kTI02uXzMhB7QHu+CJbOOZILmm1YHah3Ji2n2oECOHLFtVgFLmEt
PZFa3mcTXZWuvDWz/rRUFA87Oyfim9LxlTFRfelhAUZS7OdK0H+wupuU7aso6IaPpFYMirwjJNMO
eWKoGgz5Pek2rJkS2vwoIVj2pRKAWJc703CHQ625d0OhfkVGO3laQrzFVLsnw/pcpC4wy347HmWb
Dk0dfeanAyqvV05W53WDECnOrWxdklaaiLKg8jI01MImKgWHxUGrbxT9WbGAj8yoBPcLAelBnaga
0PKbiVi8Bda3kEe9Z93sDRcW26iznJjfUmss/aT+ZBR3QDxUiuQK+9koRsqqAAVV4NZ5rVgqT6HK
oCgPjhFKSKHQ1DCji7z0KQJRN1fvSH5LDpXiVgwoyaa+MM4pMkbb7g6wK8dDtxSd30yr7bUpSVQj
+DB3RtNGuXMa6ZUZjXZfOSgdMzgRzWxPQOPms+4QJN4g8YWbUnuqSkSLMrFFn0FOpdX9muuv9Kb0
nX0EDDgHZWfWnENTqtAST3CKjDFx4wfm5h92AkqQymmCjlGfAkzS6F21Ywqc4o7IuFOt6buc6PBT
NRIzGinlUVvzLtSN6Y5Gf08Xpyp3Waaxa4gsCjkFheqpzXkWK/esztOXBCj+fh1ybjAM3v00zFD0
huSJnQiJxAxqXVW9pC3S49pTUl0UUpbQxvUmAvzFOijqRCxpbxaeaQ1KsKj1QkWW/Imos8dD7ZC8
IpWYMsIUjwdWccqf/fxKHsMLDYlwQEbP+OiRN1yiL/STMCTg7KX+fFHp/7Tgb75NcUGK/Pr68qfu
v9T9F8P+5b84sYLB89fXv1n5t9e5fE9K09pbBUK/y8tU+pSuXrlmRaA4+qffXubnT/3Xl3TwICG5
6nU6Jxvt5PJzWA3pOf/64T//p51V10MtySpGF9kkREcT4xKz4d3sxL+u7+frkHF8UgGNB7+9bNeN
15yZ0sPHV758/fMbL++kd8RrIiMyNbeXTi4G1l8/5dePuty4y5dQZcAPV9EC2Z7b8+uOqkKryI/W
ruHjfY4mQbHBpVZJ9OpLoZOYnqhW7aOl6SjeTeSHFAonl4kVc9Z1TpI5i66uaT75TyFS+/L+xjIs
1Xdm3T1CVzlYqqn58UAlbCGWvmCGywbdN7X4G0f+eJfUAIlZYgntthameTx20qVbr+PEBmQHXgkr
J1T+z4CTw8VAviKyh2J6I5VZRU9SDggl8xtV3VomRBTsFsWGQxufyDuBaJp921oY3aJse4XmTIrx
aw42eze24iR1WNlIR4hN2dkiQHAIjH9mvl9BHRhZLP1+GiApb1LQMrpTDSbUzEYQYIiUUS9jqG2N
7fHA4lq8tWKmyIoEzLUmeiBzr7oWXHFqmAPieABQpGVXRXKGQE2IqVXS6C71azmUb2vH7a1pccHk
3McqvF7X6D8PFRnfcU67xmbQEh6BKClyQ6VxDhTStF1iLa8GtTzCZ5+R5Sgk48wnlDieQc12NznA
/0TaHQi0l/skMQLRL19R4XByIL/T6cnCULLAJC5nn8qOlrnZPJWF9V5LY/andnmXdjlwQDSZuA3U
uxmyVDbZQ7mf1uck1h/rgu1tw0zmT4Ra+fWXkYTWdV4ThKZ7XVeJAlNSEcp8BNmnZUjvOxroWbqS
p+U6h1ZteL38OopSze/IlfFMNM/eODCbgtjGmQwr/ThI08XUOT63Uid1x8wfZcS+wmqIXHPR3hNN
RCHNph3VvS1+PBZvC4vaXkHREQwV6F2C2U52p/upKT5teWXt3MWBjtIX0WZ1wzS2d2fEC2JQFC8r
IfZYLcKtNbpv+kjQI1trjEbWkzRqbK6V5VVK0QbDEvCvtJncboVdW98Oq/vUryTz5sNrOad3K7Zf
30zGr+o8WnuhEVAYDbYdXCROVkPk0m92l38JZdA3fd7vCHnaRbowDFj0BlslZHz/1O8lwDCKdKQ4
tSw0XcpJca8I68CVoRV3RCORDm9Gj6JpDYgtFUDcIYkCJ6YqXI41slrj2HeQseDgEb0Yj9daqbj3
5gzWLoH5nTMQarv/xFQQ/+XCtc3Z8vHCLZXhYDjCsKj7//PC17TqSF5uWHGkkx8Vi2yeinIeGEE6
ZyNsLQKTiVpIi+RWZEl6tRhu/bdr+JebR/3DgruD8tFhl/fPa0jbNCNBvkyPiDWW26YATaBlyZGd
HwaNFS8AgZFOEHE6UFq2DKN6Zd2uSdV8/fOHuMGEPt4LlKFEBJMR4GBV2uInvr0+cHbq/+//0v43
ie2L2eV2fBwbdNuJ05nHEctHT4yiL3t0wCtklbqwHjV452cnx5afUmyZGvPYkFd4ntyhPbGh32WI
Pd4EsU0ezBaJ9Y0ZGu2ndo6Ih4lMceUMsj83CtDExqYV3im0o6siqvd1qr1azjSFMy48s7W11h+K
9fnPb/RfRqutY6rSbFtzVMe2txvx2xsdyedMhimJj5aml57sm3qfufmy12I7aITuJebanaZWcpqc
1lDozbGcKzr6xcpGfT5VZQzoXZVmqIlyOkYmiM8pTkgWaqLpAPZfD0ddfhqj2gguV/7/DXh/0T+T
kOH8MYoDinLap6/V6+/q5//8r1/qZwa17hKO5Jhomn/z4Lkm9jxCKxz4V6q2TWW/THhQtnRH3/xk
lk6aqvtLBK07/8dxTdSetq67CKX/ZzG0pG388/HTwFCbOqNS2EIzbaF/iOFIl05CTtA6sKicL9Ok
dw9Otzy2K0LFLQ3W0i1ljwXAPSyke4u5lAGqowaqE5LMdj0jKqF5ysrsWvmJytdyqNrzTFbYPcEa
n7UMEwgWUXiJDotOMWCuGxznEDEp081NjqWG59QcDnhOIPXo3dfCbFHPddQkU+BZIK5LYqm+OLeE
H+YHu+unXV8O0DGeAZ+uQUW71atG7Zgx+XuzoF6qRPZpRYEWzISyQ6UjIqElb9QZVWBPNWWIjoto
y9cWCniIAuGxa+lFdRupqlZRfk+mAwta0zFmiF3UYtHTKmX8PpD3eRzJhC8Saoj2aBByoCxBVtrD
LqkQqZRbDGizXM3twimkdQkxmtuZIKZuBxmgcR152y19qGq0wmYsQET5yZAp+L0n70zrGqIRlRiX
nUVaZa0bQV7P7a5kkvYkieZ+zBbUNa0uKDUQ/VWqgxJVnJVAg2jvxKytmWO+AGsxwj9PWxoj/vf5
mQFimkT/EHFhMOaMj+tEtjjdVE9Nc2wM99Gl4p8li75TB6RChdMTJGf1DeeZESsgBRJsxiA7KYKu
qOt/3tA/X88HwNvlcmgdk8wMq5f0mA/LBYIxdWZ/iLdwi59Mm+qrQdcC0bcy3sV6+ZmD7vfULP52
Fz5YBbYfaxu6ZjuaI1xN/7jVIEVMW3sSyY69kp5Uivc7Bne0xl6SdfthQINNjZy+s1zjXdPhSVV6
WR0iOVzxNqxjW69Pf74P+oc9xOWKTJh5GmZc5gOV2eP35SRT9R4MUF8cL2WbrGKX3rsDoH45HOaa
zYQyYgu0iKHZozK5lhV2AaXIrxIiJr0ZC7AXS/f7REYJ+/JVO7g12IKtAtQrW3hHlH368wUb2wX9
tum5XLAwNZJ+kNJYtvPhk4t5AggqzrhgNpABtvZwyABJ5rMlrin4p74h26+WRgmmjXkEcUNa2H7V
Gvfre2stuAPdAaefUt9bF1of4LTIIKGYdOIaC6Oeu17RZm9DTY3XqjRysM2i92dleXPH/qYV2/vX
0/dZmTkKiBpbRFrcmTEuu5a+CDHUf3m/H+zN2/ula8n7JK6L3Q1kw398QHMeE0+bE7ldDfJoKOyG
uzYtD7H8nDirfkI8u3eJB9oRkJRdaQQRgyEkB7JYLfJEpR3jIaDsNU0lHRniD1RamSl+Do6IpDPM
7uO0hTln0c0YkZ162V67zdhsO5pXt0GVKOgxXQ1Nluz6OCFHRYyvbT2vYafA16kpmLak9ZK9szen
6G+Py39/70Ld9jimimHHZuH753sH7mcv5Whkxy1ktSb9klu/3nZR8aaM+CzaH9VS+zjAFM4ZS0+w
tOj23d7uY3StfRf7s3U99LHllZowb/7Hn4tQNU2QNwN4wTQvD9Zv+7CupQQ2dFZ2bJdQZed5tRb1
c+0QU9321iPVNXIbFLG/rAg6eQ/EWZookEj9NArCf+S0h7LDUz7qL72dvJnrgvUwtu4Znr0/Tq2D
HkNknrZ2PxCnOgiSHld3uRLVteOIuzbWulDRpbqvs47ubFHeUew0KVeRr641JUKH9IVzi3X+89v+
aHZiOArVxm8PbNNybaoP//xI8jiTacwR8rhS2/NFkd3RCHY90l9bOLLpPTF6vlkNBzkY127EF+uC
sgLb+0NWgvqtUvDsf7mkD3sPdLhcBg4sld2MwCT24ZLMVJHalLhgYoEOE2a73pKTbB46XLkoe8xj
Qm80jCf1WncdAXqcKq8tFXQA2t+uZHsWf5ubLlciNNidpN2pJujQf96crBwspVN4VoeUWHDzna4i
wdZFPAZpJhHTYh7WUqGQYJVA7cGtWCcNUYDNfLVI2jfGYH8uHFIBk3G1iM4R+9rS/3KNxocJ/+c1
GoQPckbappTtbv42bker6CmZzMwnvbhxB6xWHQIZ062fFN3pX4zWx5hfXmNqi8ImebMnBCmCAsKN
SMsb9pTveUZJyWnec+Fmn2biSFXQAVPmlHc6gbrAUkhGRv5R7Z21nK4zXfk8jknr1Yven4uZDZ/T
Zb5i07H5yzj4sDJs70xDsQZcgnwHzsUfQBDTQj2lFUN6VM2FMI8BeDzQUOALWxLKVrYyaACMKjpi
09gkScUIYttYyisBtQE0lQSWH4L0U/7yzGAo/G/DAoUJN5zkR7bjzocBCqF5qtfI5oycuQd7WLJd
n9UZS/3yKFSZeXOWSy/N1wc0q9p2A/HhbpRlEy2PTgFudWObzkUl/H6OlKNAOwan20ZBu2gh6olg
pT1r2bK4VaeyDewJEfaUOtrOUawwpbbxiJqIoJ01U15rZAbCQI5dLMP7nJvNXq9bfS/pfslalPdj
iyp6qennDnVOP0snB84FYYsvaXiPpnLFwzveVHpOpt7EZzjkYSua4dVZs/NMH71CEzsAh3cRq49u
7B7AlmZb4jshyRtaFr2ocv/nD/5y5P3w2AkGMi1JDkj/QgARRgR5WlFC7ABdKMmOw/kMAnvlTRej
sO6McrqPwBqQID1VQUumQbCWbRNAfIDzEeuHviMYzc1ncbQJ0hJJmd0tjoruC75NV1ffa4POMWCa
L1Hh9iHPsuPFbodvmh0mBddNzzOYsRch/SHkuLkly8z82kSPQMt7Dk6nGjEr0Gz3mQ6aBf+GBjaZ
8WAWJoMEAEz+dUKJrlAWsoOw4GBSv5Y5nfhRktRHwrKQAkgJ9Q9kEy7Cz9bk+NR3r0m/3K6FXLzO
4bhgoHGNezcOhxznTqokg0f7PgmNdoBCW5MpAjiXJCz3RUDJuK/q5ZYrxurf1cGq1PTT1pnMY4T+
f/6AtA/rOE8mfWmHAEnOp45lfUS0qG411H3BXVLSYUQK3t/mUaWGWPFdhErLIRMUySQ91NYhxpci
7iMpiXRUnfo+EZqxL2z9nCt14Rk53daq74f9X65wm5n/OYQclTV8q6dsVZWP54GUhiw67R6B2rZ3
bSVi84gcx1plXXcc7jiPGFhJHJk158WiY++DUellSdkh21AeaLnGobnaIBNXzl9/uboPh6fL/bNt
R+fUIGDcfMxOXZxe9OaMatHBwH5ICcDwKPm/FBkRhpFOpEczy+UaXS92uTJFhZ2FdGn03c8Fj86V
/+cLMn4e6D/cMMNQbZXkT9Xg0j5sS4uuUfSp1aNwNgpaO0afP5SUh32NZJSpUp75p2BI0uoUp2ly
KJvvbqE3r0b9lRYvqD7D6L6NqAcUqs2hXJ3kOrb0BcefJP0Wu36ALeQuKtd5LxMSnOD48FBPPBKT
threVDzFVKjweg57UA3xXYfSBmxj2xz5HM/Z3L/XTZ2draxukIiud5Fe85DHU3RlcxuDReSkCC61
cbC69K3LkuQ0i5YGYd2hDso4BtPDIYDNvhvZWvw/rs5jOXJciaJfxAh6sy3v5V1vGK02BL0BDciv
fwc1i5l4i6kYqUslqUQCicxz7z2JiB+SdMJZuuEvkyCMEQi8QxzhqOiAuOg8FKOzz6Ja7jw3oE9v
Js+RT7hbLdj1Sw4QKzsu01OTxRNGjQt0xCj/8reW6zYbnZ09h78dkpy2RdHxS5UZEmtSRyuxjAfT
wRgNdvBcJ/T6A/CfVzv84p0WaPGm59h0410wiYUZUZ6vfQ7Oq57s1Yvf9N42BqR/J7ZrN0jpHqOq
26R7P7E3od10Z3bSH0YwLU8OvISrkSZvmQtCMMBvCt21SOYs3Vt18RVYhsJlAu5gwkxpxbkJVePo
fpUVtkVRnG7yKNg0ueFfFxWqcxnil9Sy7R4idBOEzBQKDDoW+7qL/c/F3ueuve/EOB/70v47M+R9
HorsJ9lMEz2g2diHyO9WytcbCE5J/uS4m09WwFtpGdHVyryjnPr4hjyWlIZqXNaZmvhLwpzZUWaj
qCubTSdiRtxBhJlpr3AdWgiXb+yy3ThuBVTsWnvONva+t9OZ3XOgJHOzZuMYscm0PHhPLNPfzE11
k5MydqmPpr41lVxjRYUkYmEcllQ4/aYReQxT+AstfbPDmyi/0P+B0G8Lcr8y1b1yXC53/pAHfOWs
cYqaXvjItQyo1B/9bmJSNA77xPCJLPeajtJ5Tjaybh5oWlxdj0lTGsizo/LygAvKm7sAVVFNIQsh
mXxsLabRlOzb0Q68DXGZZzeStIQm6W86Gextt7uaGXOz3GfyinwduFrjXlaPq4AOuXObkiD21MVb
Zex3gYau8oHRxVIPBsmaqbcq4jLBj659XIiV2EDiXYKiNp/M1jqLkUNjjzT1Xm13VbzLcA3ZtFZp
r9DLQx5VFj5Xwj6St1jC5VnbxFjounUexSEe7dsucNSeZK1wR6/lI8aedStlnGurq/SxKHoPT3b2
Lid8r8c2JVMPhGLIC2sX1+Z4jazZendIX0NI8GYbiXq3JR57riyXlU2lpHl5e8WQ3d7VvtznxHBc
IJ44iIX+jjhIJk7qZaxm/+oOlyYr40NkeMveh92KaF5ckSCMJmF1ixtDneZRcg30D53K6MEqAsIz
a0sL8ixqL87Iu9zBRJfGPOIg4TYsyfvWEcnNnn/5hOxhR2Jd8xGTHjerS4K8Wjx7ssq7mBXQeDNY
yZ7Z5qtbojaqsww5ruOi+GEfj0xx6MEnC3I0L6OlrjHE9NbGK+zJUMPG0r943ZWE/I1ht3WzQb2H
TZ9v42x5y8EnKRyNA+Pr7iG0+eHyJEX31y/vxmJGeNZH1nUJ22Et0IgMNolS5bQ4702QCSywxXge
HY63bIWpyIs1t9UOFXR18Z0OUjXN3Y/KTsiEchjdz3birGt0Kl8t1pKrLEfXEGEixpmd9ymkOwEr
dUhzHxzYsie8msJfTExhdxMXe/usN2EjgueOQBwMl1waHXNmny0v+0EQVLKnTOupI28zESdUGZz5
2+XT7Vh62mHcFKgBEWn+KUfaBRwXf1PWyl3rOcPRkcb4kC4db2EZPY2E1nH1AetxvuZog5RiiJS1
qeDbuS0PXiBey0l1D2Zd9xs3hflEt9rs84nAYoBlC73d1H0HETqzGsX2sRhYh0ZjdG65ZX5aVDGl
18vTJFJxJQnlXKT2finaJ09wD9ZIjjdO5CnWejQfHfAppjaAZumwd7rpZ1W77/1kVjC0DRnFXdBi
74SFMRE4DV3x2/1VlUS6gaQlpus1dXjROYS5WD9c1bFWTV6F8w9CxrmTgFBmg6LZPjpOSQIkwQGG
7ZenxsaC2OWCNkeFAZs1VbtGnBccwHCBQiiH8hsTPW3SNIwvXelnuyJxWkbPnb+brUxtltp/bubO
ehC0woMhHNZMKAjtWWBqU6czj1ZUm4ckQUptENYMeEbtDXxNzlhxnjEoGjyarXg8R+uhaufrVHdv
RYBrc+6Mn8WAcISuDUcVHO7C/KYE+p+MRM1DWpoYmnv+muYTSnCW3FVXZCklZfZQd96l8oH3JlF2
qzSd7F2Mng6UX7CrsQm2Ze28iL/UkNbZiOZtZLbdMTPq7VSV4UWOh8pygoPb1jFOxCiBhf1J8qZ1
EYFZr3NxMgNycq2yxnojYo9uopoQN2foD1GVn5vwNRIcHaIZg09DWiuX6SzgFKhrlsGPc/YMtmMz
4tRcDt3Z9IljhRjZxmjHVtXc4KssmRBPeWDtoiV8y1X0OxhEdY1g1ZaS7hb4Ngx3jWQpj+fzMslu
b4wZlAGs4ph55Hl3A2KbRD0UbhXtowmh6fhX9mb2mC/GM04QYitL5iczeYL4HxBOG4z5CQU/8efo
WOEPIamLCD6O+Q1o9EBOeVkj/DGn5hhl3XuYTj8m40OVPuRJilJxmNdtGHsvuR52sI4fuQvCVRpR
FpJL99ZM687aGFUQHKTDc+3EtS52uQ3DFAEGTUZuOcmmm67qOSn1SGfZO1Oz9yEBzBQJPDuxmssH
nCwIHgcY32A2UGuIYNY4gYIrmOELkgnQoNXIgQV7EMAg5HcYQWMJsQYUZkWoaN/cHI0udBpi6KAZ
MHl8oZ7e2BpzGOAdkhTwgaEptjmahSCgb/huki5Yj3RhZul8JQHohIKhCGEpOg1VmNAVg8YsRg1c
EBmbrEYNYXgax0B6LteGRjRsIis0slHCq+ca4jCJGGV5I91XacSDaYB3wCkzXQeoWTQGMsKDNB+T
hkNajYk0GhhJIUem5dPWIAkIJkC+hkssjZkoDZxMkCc4dCuat/5vCyYl03CKpzEVBCowW5QTMQTL
DMmCi8VXCtnSasSl6OQ+Sz3W97hoUExjRQIPY8Ihois2Pl1ImRRihoM9zFkb7oXkrA1TE2q4RmjM
ZtDATQx5IzSC42oWh7J9HAnVTkTzDTp/Bm7CWlMDPDUVyaiRnszfZxrxIdwZmQHUTxX5565maLck
yypTxkNebSONCRnwQkFQpmsMOXnbh5zAZKiiCbqo15hR1hP8l2v0KKP1T0KkeHCSvQpWsUaUFKem
QQSXQneBosb+mUIztRprAmC9dEbxy4Z3ipLLjGMcdyMglKWRKCq3G47MPds1XLyIv/OwePaD8qXx
u4M/Nm89zYbVQk9j06LqJTEe50ecRHBBOkQJC19EP2YVa1BrAqbKIbdKCK4FkktopIsmorVx4pyj
iUFqaZ5Ymx+yLqunElGqYCnY+DlWE5luA5qjPe67Rrw0HQz3HHvdlfEft0Sr0Acv3Q+KI7ZsDaD5
InrzU8TdGk27pwn8m94QaoQt1TDbPaHh/g/3p9w//OdBM3H/5D+M9//VoFwPMXd/nn+n+O5PjO4I
4f05949njd6xCp3vH/3zREsjepEyL/98+J9vpV96uvN9rUb9LAOTAQ3/NbjW/f8r23de8L8vq4FC
OvDV6v7Jf3+Gf77yn2/2n1dJIvul0uBifWcY7z+GqcHGTCOO/375//189xf/z8vcP74/5//euPvn
/vPW/PM6+lcElX6LJJ2oObkmHmd1tzfLo4fi84GJMIpwyIApUD8jmE9qVWxcNQbaaCDU0GjorCHR
ReOingZHM42QJhYwqRNS4Gfl9FmKYSfy9CfSy2vR0f+UDf7SZY9tHmhqB6M69cCqvcZWTQ2wphpl
JS75IxHArUFZbFpzio/4M1ZsbUi507ItMe5pINvhY00NygIOl8cuFicJsn7RojU/aC6Q5wh2o6Py
w3xbORzBOICIbahhXB8qV2o8NwPT1biurcHdSiO8COTULjwuGu011PITG3mS7sU2mQCnNQTsQwO3
Ggt2NCCcQQoXXjYdC6uesRYxz1nnPHU4ZW88DRiH6tLDGwM6mYf6jiBrGNnVWLIfdHvhYjqqgWVz
VuvAy+otUK7Yh8bjYA8wOqLaVA4m5lODU3bkHBIPEDrZdhqLTkhoXLcalW41NA04nG+VBqldzYa9
pPS4YdqDX6EGrnvIa0cj2KRe+lwqq8D+XVCzEY6G7ayYdhYU2ZY4POwi4/4KNAH0bxvpXlVDd6Ux
Qd2DBVhdGrdStdGDER7bcrrS1/hpwovXcOMIDtWq1Ci5wD14FfRvmROHF+wZdikOMWsnmr8aOHSS
18jA02h6D6M+wvVtKBU7/CIA2GtI9kYj7UESBQcs1B7dggUVsvgs4N9HOPhJA/GVRuM758PWqLyv
oflW4/NKg/QORH3HifohrKdd0t4CMwa5nx2kF1z1K6WB/Fij+YnMNzg8ZHxtdEQwW+zShlBxZzbf
0EjOKJKM9LCU9U5UOulP56PkIOIWvYdYSwMqNAKLFguEWEo4gjnmHFVgnbjJEviabnBEH1ehlhvc
60Xf8McV1kJyU9h1rP1700Njpb9zhf9ciXYhxjppr+bJOli9H96Ek6+tkZ8YxmTZ2KSDEpnZPPKr
yWvJGKFCOH0zMpOGRvBHavGEESOjsLWgItPSigGNRTHhLoTkIjYG3pm2PVqpOmMlUG3Cu0BD/Xa1
YIMvwgpZkfAMObida//HCKh17oLvbHnplqU4tEtI596RmNCuG1yXtkvSs53ay0/PpZKs0ukB56tX
DNh/Mz5ytbREoDHJPeMUi54fsiyApoMQ808sRldNEspVFBOBDWPbbNnsPtVQcek7aagdOQgfxazW
yexBd45WzJnzC6p77e/JhqNlMakWyMwoZWwtmcmW71BLaCrS6UrghU6La0xUNraW25D8qXVd7qtE
iaNnA/OA+B+LxnTnpPI1R7XjERjjiJiWqfFIiipxvFrgE2ipT6FFP9i99Fg4jw+dFgQVNnrE0EQK
3qIWQrDOouEmeGx4aAaDFFbEnkrcvZr+08rFuUexsx+c5beZaVfi+cVupn36d4iRjivlI8mLyDoL
rL9cgNN6UgU1BOImC5ET4h5rH2vd03BXQN21UMt8IE+GCxAEBZuhdaV1UxyTxaqdUaRXdlFui29q
DKWVVjWSq0Vrr1K4S6WnzondPUdY8OCiOL8j4EYjkL5HCLgareSSWtOF3vlaI/IiHOCEWyUtVNRf
HjIwIzW6NcNErGRb/ENCwy333W8vxRyIlBONKC2bKrNxIiqdYDsgNctoW2Aj9rc0wqcQvcCqj11s
Fxd3mz7Lsm13RSu5R5CvYSB5nbWejUmBE5CG4Tj2Vvb9pUzaj2hGUJbhN4fCpXzV0qd9pnVyxqQb
4HFPfvfS7Catpgu0rq5EYNe5NBMwOfaR84F7yfoRWi25GuYtRZzXNKj0HOR68V23V1j5eh4Inw4R
9WWI+2yt8pO69bQs/imrOE3Lwg6eHSJKAwc7sqndem3gXBANrwTyQaklJFPwaXQVB5bOrq+jdnb2
vPfAGk5m+2PWSkTHRovUl/MxkSjH2rTdh5Z5WnKcvCjDybLRmkah1Y0GMkeh9Y4twkefQq/VSkhb
ayKlVkdOyCQX5JKW1k0iRqPOxEXJRxpVp7W7FtHEebZkQFpn6mBm48Yv+oIDffxTuMLEaqjHmAG5
ZopsE7VdhsAOJeeMdFXEn6PVp+c8sv9A0ZororIh4DkkpnG0lloXiuUXzTKtFRVaNRpq/SgwXnMo
kURrZWmoNaaTVpuOwanX6tMlxvGIMr8NG9p5aT5fpniZ0P7VCY5L/TNGdRW7a/Eqh53ho291WD05
qqJ5LcbuWGgVbKf1sJi22qceiWyjtbLhgGp20PpZRytpU5eKn63qZEp03lk6cx7UytsMCS5il+Lg
aVEu4lwwlWBPKcKyrJW7i9bwJj1qXlPrenWHatJK30hrfk3EvwoRcJ1g+IZxuavKlVa6FeSOo76U
Gy9P32IamevKVoQop+rRdufXqhppCjvptKtNunks35M/rg2tSw4QKJOlhQM2kuVOa5c9rWLOR+yL
9E1KTl+x5TtislbuGbTiOGLi6RAmhxy3Ut7YDDkvwZh4Z9jplng4b1t6dEBoVnR3XTUzOhTWf6oU
xfWitdeZVmHTE3rOhircD1YzY1P6stRO9Zu+eNEKEkMti5QCJrMf2CB8DG6Pe04mKY6s9mwo5udV
c4y1JrxFHI7H0fKA+w7Ka3Tj3ES/Pa0kn7SmfNbq8haZuaH15licsTQgQU+sdBeeEpzwDpx2aNTh
HFVqzbpdN7c08rIbAdNHrDcw/2B6uZOBWR391tmF2aFvxuxEQrjOUkCdf47s7DqLEptQc35W8R5q
DlPVrtv7WTdynNH6+h+2Vtuj19Da+1Kr8Gvk+BjgjpvurtBvkOoj2Z9r+d4K5tit8D+Ghqx6Y3kY
3BjLb/KoTK37dzEAcDECMBPn0ZAd7wD6kqkXD772DAABuOGQWnKzt9h/636nlB8xKmxWtmDjKtfC
pICtEfN0j2sEZ4IeiwJPAqsF2rXASi41JgbMCbJ1aERYnLjZ82I99h0abteCd2r7KMGBJd7g1QRF
3wSHxegucIHudlRYkgXRokvx9habjbiiKXoerJHeJ1qHlpG7ZTyoPnoppd+fqjQbTrRuaUpXKTRc
1tBN+eeTw8hsvYMKsoOawVKhplVpGA1bbOO8JTYzqiExjJWUmc1EBuPCfqkrTGRqfIQiDvMHXwRb
rF5NLCV4CBJDgd1ROmX99M+DHy/1RgTOAsFFfGWgHyT5qsGCqZXEQGBVD8MnhB++llVAgjkp4qu+
byz04xLhsP/Wp4I5gVEsX5C52FgMAWLzSJ0a1cGfOfUl1lZ99wfDJOPl/n9sV0Qw0RBa3z9Hzryn
UGrm2sbvP2lsvU5ns6ZEqya9o6tT6xLaUqfp/hv++7EzlAGuSzjYJ2XgDGcPr4rV2PQOnR8ibHyd
XF2lOobKmXrCGPsw+bDzIt7SEpoxqznev2flCOSM/377lO6bxFH5kOlEPVrWmOMz3O12w2K8uIMi
qveLKTMBv/rf709SCtRN2STkLg4pdeteGuEabqMEEvTWfsP5IwnMZltYpP2GlSAJ1qUb0Y3zjM8Q
qnaHOISKYGEcoLgYK3Ps10gboST+zQvLZVmclhsuTPWpdGN+nQXBRtrEKeqlYN7TDjr88493Mdpi
MihU30voNMzAtGfkP/6MfclvwqT76W4heX/I2Co2irYVaV1kCd+T9LRxG6TvLfNL2NOmzzZUcRZi
AGKDlH7IDYkzI7Py/tBlmOVop/R0ptrGqNP+yr2lP4ZpfoDj9hDMJD9bvyXwuOL67fsSjy98AO4P
9LO1wwCl8tQGhDsQq5vpHKT7P97/r9AfouhmktJHAhKboacwZjZx3VsLRvUui4ZRDtYJlu7g2KKh
uHyrfQcjnqX/Yo/7YgX8VWGR6ofQM7i+U3jasAI51hGj+TdBYblaxumpCM95bL67BSJX+hp0ec33
hXPtyrFt1LvWRykx8B1xdupj7GBK/zlOx928KEHrfDhSE/+pE+rmH4mHsKpkHOoQ184YoXoIjOkJ
/vJdooOH03lTPhVIMP40R0zFFotwFqP9Dlz3J+jlk+p8DpsNxgHASscyrM4GTf51ONEyxxO8PDs9
8Dql2cJAi1GfToS6Z0PVwXzJxcKhTn/q3wdJP4qhwyCO1Yx5xj1BKmjbvZFxZtf/9n9PRRXExXd/
yfs/m0MfbDvlfvzf88Z7NtX9k/fnLdILd2brXuu8ZCpE2PshmZ1izajhb+tNV7cAdWmj9DNmiLfp
6DaVzWy8BVQAq4AYltPYIW8kHQD/lXM3GECnhXlVMe6uzAWfDBk+xJ2/grCwV7J1eiyXrHeW2ZR4
lfjZdfQkjIToJI84w5qsbg7/JENGG9gRMjbum+CFW84y/w5j3T80ap1Watp6tRZgZvHFD04u3lmb
kNSWORqzZ6esMyp6ipuqzrOTr7KzkqW6eYLbqtO9u0RnNxhN/93Cd5LPEJxau0QNX9sHo25fOfYH
1HTt3vNclrve3NnwyZsyrZatP1gvGEWogzskFN0xe3FIjTGzXe8d/4YX4kGJVj6qpdiTP9ufRGwf
O0/gMxpG3R65+EFwZKFUhLQWwOV7OpGc9XvrbxAo7lF33sicSRJa0c9G1bRo3GUbsOfP0weJSSO2
hflPKy36ne37v2QRXgNfPvVt8ej3yW/Xq0xsvI1NklwatvK3Kbf3Zi69I+Hh68mk+J3lvvfC8chx
9q3sQpvZMIM6q5x/1zJ8b20n2bV6ECDr4Mbd8ZZGotg1AFmYUIpvbEo/Wen59eqj69icI4R4dSP1
GHjQTcz6cZtEUpxzj/VTsxvrdmLesmjLkeiP8Zsz1qQD118tP5kIbUqCDZqJV5Qm/cnDtwsj1oIQ
7ST429RTvJfLNa6wNGTKdmKGWUYGMHAX77x8eXE5qJQeRn1W+eH47q+gqhJuW+YezNRmYseYIjGJ
VQE/jxOnGqJqcMdggETiarNPu/KRNi8VLgdzR2wnA6GUHC4VXmY7zyDMx3AxwDHTR8OxfgSOeJyS
8TEDBPAKjDUmV0SbOE46aLGWtjUqYcPEiY99ne+d+2cCdx4Wh8FVDkVik15C80i9Jpa2YO7Eb8NZ
bDoLxrlqJUTScFWl+nJzSlXhTI95HTyRN3Izeu/ZnNCqF+NnJYib8dQho1/vZU2EsK38EQaAZ8uI
tQpho1yt6OKr6id/efwj3eTJL8Qv6qwFn0txtOf8wiJvMlP67cv6MvjTH2W5fwbG8SzOPxWWppn0
JuYmw+NSkYBl9dry2LcvQTl/lzL8i4ybYthDLNOZ3JnWoyN/w798j5b/w37tB4l9vl4kl7b+NZs+
7774o8KcxlmMyUCispsonS8cnWkD2Mwr5Pg+R7biPJQBCpC60mEPObdOsAJt/+KaTLeZiYCZYvs2
J+Z7H/pikwEH04M3d61+HViRjoI+yZgK5Wcn7F6sEKWDZJJI26Rce7HEODaeNP9HioxvriPsbpjb
IhYo7OXiBA4Den7wXJoNxrvTa9b2DWFZmM+V7VkM/RceEBVj/480JMR9YEstLRwcApTQ545Eo7xr
8FnxHoRy2r1VoQLHV0cpwHGLtOXNZKmbM/p0wDB5nod8P3btxVcMNThYPyAexhn6odFyIbd962jw
4s1y6Wf6VoFer2xPEuckjqZwVz7zKNpq7q/JBMGxs3Yzh5bY2AmeEIs5vIYye57ktGrpuqqG0clQ
M/0waPui4GGl4gLEf4nWX4lneRceuEs1HHzMJvk0OMZP/COfeYdnqhD29fERd8z1XOJoP/ubgeQ1
Y+gfhjw+1Yl3qG26XpO9rcvpneaSE5h/IZ6rIWI6EOTPdT2/jP3y0UwNpZhVnMYU4XnB8MPgzzN6
gI8WzSsr/QUUkhfOk5MjSwn66BteXa7TcSDffHJ2MjWhabwRk9NU7iunHtaxBCP5mQDRraIx/rFM
5ri1+DkK7kphPHpxu8rNBZiGWeXgfNOWOC8esiQ3bn71vfpw6engbepzwvjTDCBonR8zt8Jpzujl
u0j9NyYWNNAGusdpMf0hoovTphU+mWmyH9qv2IzVmhPWDeP8a2Ytv8I0elcJY1CmhJBw27j3FgqG
6t3AaWtVRw0xGxltwAa/EERAuzGMrZ2kqU8WEEdTV34ySMIpIgsb9J028q5xTHcApFQOaj7a9vg7
7jm75MPy2PkmHq2iJAMHwVioqr8mLVE21vEpwTCb5Y60EIyMOCK/LvKXkSI1GnIsZOy+P1tjzEUE
xb8rypeysxCMtQBttSgwxhkpf8sR16kgvaZR95FUllz50oyIdiyWFXPkb4uBABEgS7rFgaM8CtYS
12AIAZRQbpDNzpvF4P0kDWoBA6X9udjOhQQfuTGDud2MwrxFmp038ZJPQu8WKt99aecXZ8yh9GrQ
CgsSz4v7jBmFj/cgPj1sRZiWBP6vmILm3C7Ys9YTApEhnvbLkLQHh0PYNshTsSqcBDexBma91kEU
5MlYjJ7l39yaDkUE8pTmJeurbTebAIhxtXRgVdVQ9qeUCJSdCpt27VnRaxwWzUuf5bRPXDnuKTVT
jALwxPH6PD1X3vyEZ3Zwidw+uOCIjslWSMVotV59scqo2SSWfY3s4nskrv2yGGN/VMzDpihoL4N+
wAic7GiLPy+aPZ/oXQqQWRXnWtEeN5ulOqcOh8M8110lnXjYFUO00/LLuShx7WmDB0wqKCTDYVlJ
v9goN4n3uRfMpxQDHMFFrl0YPUpqNlDLHciXySV9MbaR2/3BmiH2DHwtAxeW0lHTQzQhRLw/dNCe
K6uPLnERw4n4CkVhVgrMqNOj3dbuRbEZEgQ34MBWK0xPBmm+UKeOL8GxESbRKl5eodrw7DMB3Hgw
9Uy+xnLqXntLYe81LFSIeLrsw4xLLuk948mp35KhDh7vH/iJNe8sPb+vjRrTOG8iSJrba+PaoNy5
lMtNLIJ91aeSaUyHna7n7fHtyr2IsfojXSKpiA33L8WCpsrq8F1kOrf2W0kGtgD8wdjpFgUYj8Gc
Glsfo5dbQRd47QaTu10mu9/jSkS/NVv81TR2LmWlwWC97Hm1kaEwzr5bch/ot/QY/IT7yWnmF15l
Y2dEibGpP+BNaG0Iia9B8MjK8Sef19zHaWpdkpktTto5IKNtYBKeKxzD3IHjgsB3bR7MQzw6RyNC
VyQoJ4rMys4DNhx15x+yqH3uF1xl89TaCa2tRDzHAGMxrqrzhk0oqNv9AeoONKbfcJtht9jHB0Nl
CxdpOwOLbvuWnSmVfDGBkoQljBUm5TThjYaeopR9uJlGyAvAAYSTeIKlwJTSkdSJwYn4kcd6zLDa
AVaBdpFIlt4x12CV00LeoXHTtZnI9bRw6pucAXEeG+iWnIit5SbzEd0BM1PjbzKF1l5kqtgvfYcf
F9Eesqx2Kui+8tH4jdeoC0tKwF2i8Za64EBQ8mbA63B0jfNzUSE8phAsSVlnlVmGb3eeb8tYvdTV
mDPzJDu9lkm4EdRxTs3WWaFmITsPd+Qk3YbljIPf6P7N46k79HTzQJzULcjis/5v8diBs2Bax23U
fgggMcaa2GfpAB77tZnT+SGcDE6f7AFOE67ULL6Mon6usbVXVkKGopNDeM1kDBNtQc+zDnFCZbl2
axd/gZAezIxJntsP7oYcyu8iw/EscmZaA3O9XLP0V1F50ZGxGw1UXxLk3s3N3q3AMNMYOTHGENe8
ajkRd8ixk4gmGIk/NF5xPXIyDFZiZjxebDIj8z8wNc8e+2T6bGNKEDEMhyrhwLZMGcbuEgOT0j3P
atBy6UghNp5wLOnrQ5I7CRVNLw6O4mRNgiFiSOL27HaKT45fcGeaRf/sWPYhI6o4jwR1OMS1YrR6
jjPxOHijgV3k+NEnFpmYaYVASVhnmeEkWocJAFYxltuSHqG+zs3t4NAaXqK8Pc+9tWsJGMC9NDyK
oemOJqorXPAZ9ozLU4GLh2hL/1BFBM8x70gvmDcbq1wFD+yJb6ZqvriNzKMwYD3DBcvvAIt74E7j
gcisd5sp1N4f+u8qy6bT4KXPUMVaaoLxY+ZeMTcOOQVTY8hqeu/ybrX4E9QJMw/l05z1EyxJ6x7X
mowJybL8aMduoK3oXTDN19FfnKhskkNWTJFjNJTZiesrpZfXPHrdQlLqgOonaFCeVzhaLKA0yVPV
jC7ace8cEtHpAS0zlfA+CogIxxtD5CUjYu7K/bYWy9hV2qNYMpHYpoQMxFH/fZfF39+xsurHbZ4+
CBRJsUQUurw13sE06do1YUB2Rg8X2dVyU7uUiYXVJMSaGB6EObJPCBH6wDQpQje7yMh7GgdSP+/6
ibvKz5x67+xzga9jT2Gn53nYUUD03xr3+f6srictARkl6zVBLivipal1hISAIoWQPzo2214PiGCH
+2DCpx8NBpVBFt4sR9abqHWxbq6ya2AyN2l9wJE8xHMEOO5aRxIjFxOlxl2QaSbGdzKXrxz0GZgt
4sDg5ZxbOdUmOpo6/xYT8WCWTydYLhYGZ+l3haciJwtczO8ie2t0dxMZr6wL8Esxl39DLvbaX/pq
L7YsDQLDezwEUH0jzYTRM1wPwcKPtpHJOjV8RFH4p1MI9vxhkMwlwZc2h1pzxHzNXF6ycHAmTtr4
WDi83UBRpxKJ1Uqiex18gNm0eHVbxbfOURnTMDm4zfg4OJRcheTLRQwqGXcNaWcxVqr6mUHOifa+
puZeW64TN/7Kxvg16WeWOQZIsGscd4e5IDrB+OuMY7Qu26pcjwvjmRz5dIcoBMhqvcAXGa39m8VU
C9fyR6uhEWdPlYMvij41d1htToTLpdl4ST3nZ0DiOiV1d6sF5bRJEnJis8gLBsdwjNwE3oMxueRb
Afv2IfcKP1EojVdVICJvsvmrHziI+Y12vk/5K7uE3uASSVVkgJdJieF19MoUkrTakMpOKlwsFWgH
nc19AFXolEW4GSzxfd9MljY4Fkl1nLPH0fZ+iYZzQxPxJfe+XedgL8ZTFYWkqsZPgdvZ2qoNA21m
hQoa+iTlT3ezswfXIlrWb1R5zqLMOnQoB+TQq10pOOGG2JmvwmIy3nzR40douYfWNG8GQgJGEwza
SwalxyCv1FEXv34xtY+Fw0qZzu7XkEzu40j9aCq7Q95XbA3HHh/zXo91lg0DtopoDkV65+B/yaQr
zvcHYxx+CGEkp9losDyuWdgmdk4jaf1b5XuIpSfDXNOcGzcWZ5FztQQfQn8KcsS+zspMD/GCFJyl
9Jl5+7hfbPO5IbR6x3LinZ0hPsOjUBYpuWk46R/asP0RFUTttNJ6EgMXKjZ3ZMeyT+pLy9RmDmJw
P42AeWLW63eSDtvJm1GmufFpcemD8jtfVHRk3hPt9dF/Vn2wgnEyj314CNoi2tPn91fgCMzuWnNT
TGZ3nHMUT3fyFg81wmttjBEG/o7UB+R/8TtP+sBmdzaOA8xg+prpH7djcqzN9DMbPSqgAEEDZSSR
zc0tUAmSMu0UHzzK8n/sncly21q2bX/lRvaRDxvYwAZu3HwN1pUoyapsdxCWLKGua3z9G6Az4xzL
Djlu/zXMoCjbIAlgF2vNOaZCcFqFXFW9ds5Z0KByYO2U2PGdbMArpsMrDjtnZZtosAWb9oVCPsR7
K8ZlXpXrsrcfG5LC2A2xavIR+GR1+Vihal2WA8PQZSyiykLIr2uCSq+Zkb0EWnZiPk/ZvCkFMr3Q
wvC6KRkDFK0J2vescUkFHEL2uGa2TxWNf4pr3Rqi1GVc672x3OkAIlgwIhkxyEKiEcyyz2VAbuvu
SWiYrT1WZxIsDKVrusZNsWyS6oDxBcFtx7x6+Z5s+7PWI08DKbcCG4fneB48C2BkJM8kpHz5DxPr
wRUrWKZ7ECgCxlxIH30TcAmgTRGv4xgMK+7OlZZLDFktegmn91i7DtQycdVRWOCuDXWC3PwsonTA
sGUIBpwYxU/TdC0LnxlCVNA2Vfs8ppMXFsGhUsHzbPxv6uQ5zbia0NKi9xYkGo+z5dzp7nzRPI5c
VtiUAKn8+xLUK/reEX5vX7b3YtXFjFvxyCiZbaqsPMfuyBTp7EMRfMZBX6+4a2jJjhkrE/5S3qgt
4Hp2wKR/LCmxveqY1ymaOSu9YuD3znO8Ofuo/orqNTh1aDCEEjQLy0dngkSgXsyV76WD20Wkn9jO
MwpgEAQHBRSDj9PVmw5dBLJ9Rul6TJ4pZZP6UbHqwyNCxdKInt16JGeG1TlOEmYyNvMoJXIqcdEI
p9M+qblcyQA/bbxiJl3EhHmrlqBVjq6lz41oSbr2+DSFnq6nDHSbnOCJ18HKooJOJjvn8cfo2PYH
TcT9xu2jZ2LAgmVp4pdJxCo0OvOYEKrXWL27JIi0XjnjNVuT4FzSiFqAFh+fui4oMYzk/iZR/vgE
QHuh985c1WhfQ+o6u3KwYIfm+usw3PlubnylXoHoOZumE/jQaGeZU0WugzJXoEhfcl1PDnmZ70PL
aIkn7vakQyINENK46ljmpMmE1DofvS35sNwnHnCUDAUn8n4u5wLcwaJUCf9hT05TVZe0eLNna4Z4
gF1kPuYKqUT70rjjg2FkV/AEzn0OEsSriDbH8L7XwYZR/mav0wo6e5Sb+/nqsfSSQYqFoj6PBANp
cmDsGcsSzeSW4o6TvvN1aseDSvA52zJ+msdD7hOEB2pNOsJzoLz7PC5vs0l+bsbge5LYu6DPGNUi
qwVkbi3RzXScUnVXssI2ewqFZjgX9xNWvHK+icqBA9U59b2JBBK8LMW1XwRkXzEKxAWLD3y3zWIC
ajbqjMhztA7R87vLtO2xxdUNEs/5ML5vJSv85xDijt3RqJznQnf2sXQxCBr7QBDqUzTFi1c7XLNc
XHpr3Q8OrXKZLvEzZ24KqbFkiB7xs0wZ07DTcWlLeilMg9GzjZl6ThPYzfeuQa7DJuXtDJpzPzQM
d5VOPI6mNed2Dolv50XFYHobWeJWdvJrb47A0TPc0jUVb8uX5xwp3uLyzqsOl3Zkj9elo92R/6bR
kccBx3qimNyzMXuDx4mJgFhg4qDJy+0C7FaDQoZEehUR0wHHq1YXINXlvvEhK2KWuNLQUVNr5ET7
GBJakuGWVsH45CGUx7zxaM8vc2NA8q/MFSYThgmMtqsU+gfU3yXsubNWJnwdUhEU6OveWyinbDu/
Dvo0WrCMJXKyQzaEfKjySk6ppHs6Xsnea1eXY81/t2akA5NE+lZhLC9bnwIC/NIwuaXa8Ap31Fy1
Z/YJMnJ+HLOBg055hNTLTWMz6hYtV4eDv4mYec5iymTWpsmzkZqHKnawks28LAKId4miwuj5s9jO
5mNPbkQgU3q0HDhVwbzXT8nAjnPrxSrYtXgpEzXIzAXRBO420QCosxh67AhT0Co2etwGiyTBPnCx
6ToNESKZMVcOh2ztkfNR1mzL04S1gnLclQKARLMHc4bWm3elQVgNUjeb6byayxcBYje2BfP8yVVC
3E41bbFraOupxIkW4+DIyq85Z24dxe5DjclGhNotqXsstFOXDqoklgINHmBdqW8FfMKVV9d3sm8f
m3nHlVTq2HREhgK3nTaOTus86G8iTN4ErobPvcHdX0mYo+7E7i1mlVvi6MCMVO185P7oLQkqKSeX
EvJ8YfYXRlLeSd7t22UQx1dH0UGgZh/yXddkxJfknLLBNO/IpYnOapSvSfoMzmz4TEtUH9UJRx2i
/AR9b9dne0hC46EUVYwTWrorS0XFEolDfB1RhyDfraAoYys4RqlLPzx37mjvLLM+ANRJlwPTMFIh
nHiCW2kvo2Tdu8ND3JLX5lYxgpyxpt2vN+GSYmK/Qt6z1nvhXWkTQ5ehxnvHRB/FKABZZxjXwYDt
qqvrG8F7PEYKUdtoVXsZ9uWmGq9rKmATGiYn8h7dTFT7AosOmhx72/k4CKcCqAbwCBGGhESrabix
fRZBeBzypRNgpx/K5gb2Ed6WMU4+CRMBTs4Qjp+mQ9tntNFVzUaeVMCUhA89uxnYNH6a0HG2yEp+
IH3+P6DwT4BCoZtQYP7P//2fl+G//dd89a359l+vl2j387f09V//2CR5FX7/GU/449/8B0+o/5NY
aMfWTQvCgwGYpX+tm3/9Q3PUP23TsOd8dEPorqn4VZZjOfjXP0zxT103gRngA7B1S9og2v6d0G7I
f1qGSVKbo9vKNmzX+sd/3tvNDwZB/e7n/6LsfpOHWQPs88Ie/AlVYJusaqSwEL0TTiveEW/8ftAn
p8jbnRUnDcy+KrzWmP+OdVFeN0OHyYb4sm2YavEJWhgUV8rWyxz2d1TcyGIKjgbEE62JGVqLqsdB
UGUnq2EXlPhIONqs3rPx4TotnV2lZyW9etaKf/u+//2Z/v4Z3uHqiLBHMesILGAzYtV4T1soS+bT
bhqaLenM1bJuw02sUd4D8Yy0jIYPuRsGbnn1nZDC5A/HFu+IQT8ODhpJ1xGncEreoR4qM+qEwNO6
hcm8cbp8WyY0E3AhrRMDgwH66uvCnitqDJMeSQN/oF/87rNz1lwTnYNjS/MdVGkSQ1yMTJfbZKAw
JnrRL+sM8T+aN8L/9mXYr/QwrWmn4dj6+Gt/T7u6fHSTDy65soEWvofNDV2D3dzie7esJlhSWPvk
V3OJeLTEQpfEmJpmg0TbCV+qzkmWPZP4IpVb8hKzlHW2WVDj+fgtzaygv13M/35HJiw07iuB3pHf
/w3f1Ax4pRC8N1v2WjamBVwzmZDl6eOjiHcsJQ6DAFwYDL1QG3ESvTsMtXCz7koYawQp57SNifaq
BhsxNwSLGOXIQfcz7zzVDONGJ1B2EZWgKtCeiSqNU8Eun9Nl28eIWMLtx+/tHU3p8tYEQ4NBsZir
8T3uyyo7wwwE3p66/K48HyOSFrxIZpVx9O5DEmNh6ETFH66EX792OqmGa1jSIT2LAevnr90L4qgn
xLHdRrqFsBQ7EVsrN/8DhuZ337rBhtx1AKtIy5x//7eTqzu1EYk45qP57Gcmh49RgS6gU0lN/H//
Lf79UO9OsC11v2QjQNYAFIsFABMA4NH3IorRhqh5IW0GYFzHP6CwzHckoMvJc5RjWyZ2by7gd2Px
GMS201P82xpqNpxoTbZzU/3YkK65mQoWjZ1LNZrsr6Lo7xsliVQsux3DApUTTcXQzS1z3ZMcSrHe
IBuEDYnfGliWGHKdFuEdqo5TaQ36ArdHh+01fKt8c9pqnnHljWy4s8p/q4U97cb4pnJw1fmxRV0H
cfeJeDe/uRWt9lWSoLj7+Pu+DFM/37iWqcsLaNNRxi+XLd5b20DmyDBmNPFGDOGtSQQ8uYZ8KjIw
bxu9WrCxZo3cufd1AjMmksQ1Zp1aDQOiezu7S2psDjrEhpnvToU+71fmGFFeDaHgdlwsRtfp1Bim
EolcfnbUBGKJxSBlNDG31inoAumqX7B/Qrx3enqHn/EoR0hD2pNmRE8ff2QhfnOrztAncx6sLP7M
d9XfrufIpYo2WQki31JhrWmnIzbY1yGndVX3D1OUx8upxazUWwiVspGvQ7PeRrc+szzdFJDCTn7+
PYPIdtL1L/i0iawtxBcKG4JoABJlXUtAV0Enb1K09M1E3bstFA/9OSJK/iEdGrSqRC8jsMGdZzCa
NR2OM+nRMdCb9Ji6dbNoNX4no/R26JxbN8fT254EpT5ILEQum+rKaHSxR+Mrh2M0+ZQGAup1LH8P
fYuIougfnO6IW79ii4AdLZd3QFYfHCu5q/CH7VxbK5Z21q4bZBzsGg9JTJGlktoMtC/MVW4QI9bK
8BHsryOKhUNFeXL8BzMKb1qFEcrGGhXOW+uxfxkLg8CcIptp39T0SU1LVHwwnBs00naKmbRo76Vu
gf3Kac7GtaQJVTzQqUFfIdk7511ykHoJm4MgE7QClUFbU/skcsVm2X0JKuslV9WNJe/tnI5WiuvK
EPa9pGihSAldkOgHahlujDfXaBsSyRA4tw+273SryCK++mLBY7DCHVU110kw/uGS+vWCgorEapVx
GJ4eCt6fLyhsVVZr9dxEeCY2sGu2TgekDrfdvTewdfXxVngJqb4fX8i/PSrkJoJ7LDXPAj8f1a24
NNwpZs7VH2uzv23z5K2t7PMwaQ/IWp9i1/788RF/s+ZyLMU0AGfTdW1pvJtviHFFVpG0rLkkEgKs
Lwxs0V2F4mhdfaMSPEGvOOoNvszCmm4+PvivCy6Qpsa8LHdxo5n2u7vWpxUb9Whnt5rKPxeVsYlG
Q9vLKdY2RWMc9GantO8Em6V/+JrfM6KZHDiwtB3Wtyap3O/PLvIdLW0ouG1lq86wt3EapSm9MX8c
9nEWfiMm215aXdMskmA614ycUPSSb3b3SBHtjzjJX6d83o3DoGZYSijWQz+f9TjE02YXbr0dBpZA
qIMWuk9GLdmFZKU4I7dlX4szwi6CCGUO0c4DQkMvIg36ewz72ZakudXHZ8b43alhISwsSHqmEPLd
ZVGip5nCTtVbAy3tMkm0dWFLQT25eyz88a2raWHXM8AEmLzPpJc8pWb+aVSefqoT8SWmG7vY1RKZ
saONCMQEIgmbCh7nddXo/r2IjKsm1BX9LgzHmFIQkqVX5RS8BdIb1ngMvD+c9Mua5ud5kaaoUvNO
EAq99X5B60tNA1xg1lu0Re42WzV+exbKS9ekwTAjizhf4pEvl50pCWhKhng31bIknH6+8VN2abVu
fzMm1i12h/Y3rld9UZB97NbuekrNFVjMZKOjc4Z85Jn7Vjr3upHDpyDKDiUUbdnKPbmDanYWgipO
5d7H20xAdLLz+Y7yMEj/sPSSgivnl4/s4tJDLCoZzubf/21a9ERFDRUlzhYW0RLn+i6g4qHQ1O6m
UpwAiADnCuDW9gAq2iyjgRi8RSGRrwGr/a6V2o61ORp3b7BXbPygr5pyQl8yGogC888pooFFNG9i
m7nSBizZ6R+qIHEOCRo9fJ3z4sc2V2lRmQvD6khwMQpzaQODcfzeJx6snqBaj98Q2QAAi2W1TGZ1
AALDux4x8MfX9GXJ99G38e4+6yF3SD9HnOW3szU0GaulMQm8hSrtoco56ZpxoViimUZq0pGfaBC9
oZT10EXN9cfv5T2p9TICsfpmhmYUEur90OeMnexHq623bqq6bS8JLJNG/NR67touxUh7G2p+gbUT
0r/PgJCI63TI42vlQsgBFz/xxk+oSvhK8UyyTx2Pyk2hGE3atCDWkOprhthXxs80ODxaDmRki7bb
u74kQrS0KRL38p7/9r5yCC5BEkILqEOVKxxIKGQDvCVZM+JdNa6bxELYntqfU0puC8dtRpTd3rCF
dsTiHTmLwRDlEH6+snTH3Qwusr5QfzKl902o/IGyL3N74a4RST21DSW2MghPYWnSifK/O7jhD3/4
bn+96G0UlDOdF9U0pYyfL3rLcAjViRhOcSF98z3KixRKgXBNLOg/PtJvBknov6QFs0vmf33P8qyT
2Ea0IlD7+dlbVMCtUgUO8vzGgQxFPvCs4kCwITN5//GBxe+P7ICiJexA6e93zSAi8At6FsNzZq3b
LoKi5AxyHzf1i2GqYTE5BCUalLDtLLZpNughWZds4z0W9QicSJRXDp6MNtxOxWAvx6CKSJXZeDZV
8Y/f6m+WNECzDVuRe2RQfZt//7chCMM6gM5IRyId+AR0lUck7d+QaN0MdKbTMHyrFf3Ij495WbS8
u9Op9AEdFViMLQIHfj6o22kE+4XcXaJrz7oJwACdhVLhagIr6DteszTsuthoMDgoMXwyPGdv1BnE
WkQ9yPLkzWBWQJ2DpttUs+BlCsf7UPTHRvvTEmje/f76Tpk6Ebor+QtKOmwbRAMdY1LvXISRymYc
RN9t63FIlyN6+/ib+e11w/7IcQVlNip8P38xthvFftoO9dbMrvrGwADLUY3MPjM407Hg+iVLaUhW
2p8u2F+3444tqI5yuXJCSMD6+cBRLfwcUFS9TafmqR/lrQAWuPQCFS8DEHjsVZY4ntGIDYGGzYbO
TmTVq6DT2IR7frp08LmiC+02uhMfsO8Xf5gqf1OH4g0SmUEBTioE8e8umX5srSnA4LQ1NAkExUQw
IptoA5rmik3jaxCyOu6kg5yXzZoa7wqSGHBAFWtVGdPM9Hgz51Cvj0+X/N35YoXMmWJr68j3F3ID
SBa9j05aR+tHGz0dCbzKrD1SrDlxj8Vr3bjuMgp9fQN33l+xcNwXBhXENgKTPqbbjK7XnTkMry3N
p7sWTV9Ak+rsZ0ekw9OxdILzxBh3QlAKYdSzSBhkoXnOmBfQHl01jsjArAXu1VQwTQDipn2tj0jg
bbd7qssrFIITej/KO3vADt8Ac3yeQBDsNZi2j0bpf5/KcB13Itj2WQBcB2H50qym4pQXq7pkDfDx
F/ab72vmzdsMxsRWqfdc/EBDm2JldklTyFqaE+6dFqkF3D1cGznt5TBob4FdvEX07T8+svjNWstl
1lGuTrPacd4XrwFsUOYHo7i1B5rhkd7KXah53tbwAL84uQ21raoOHYLzQ+LNeF6ztA7BaP7v91Ts
pSzSZuYuxC8zQ5EVEyIhWYJ/G68rmXaLMtZ1SK3ogog9+kY+njiPeXaKJE3FP3wH867g3WjGwSnl
solR1PDf3eXG5PlR3nLwRo0WIulgazj5M31Ef0Z+QDQl7WbpT9M+6ogLCcrgD3fxb0YZV6feJ21h
Cwk6+edRhpVShq3XKrdJO6VwE/emt4yceg5dTRE463/8xGyFfnPJscLWZya8Ip3t/V7SQS7T+phu
t8iG3efcwOfSF419M1CxwT5Z3SVZl6wEmKV7DXo5l6H33VRBcFSDR7D54Lk30PKzSA9ooSP/7nGA
LOPe9G9ao5mDy+XCB5K7bFQwyyxM7cHx6iVMTCz9eh2fNPTFj6jJwFd4xZ0RJE/12KEWqqvoWzO4
G3Osk9s6SXEsm7nFDKiz7c2G8CFrih6QQupD+BjMp1hKjCGBhcJygFPFnujKF/N/JIX3LVbaNsK8
Zej6J6o52j2eJWozvfUYunG0p/blXXlh4i/oQON00rvqdjI8pLa9eUtXo3xo3swcOGU4dPaTYz62
k4heO4r6VW8sqja8V+wgbvPe0q76Cjs0XC/3U4LYDesAzyLlEujuj7jeiG1EFfVYE7wMnM50P3t1
hJpf5ZSJDCmvMzd5ZDXTztCJ6TwY+tGCeXtoGvcrG6H4qhBDdHImEp+YJTOoj9E91NkWy9iEQUw0
45eAtVs6NsM3CUyf8QM/WQM6CqFp0iPAaPO7KFQvOMOnFz2es4aTL00aon82ZHg1KuQT7dB8L0ZC
zAmKxqEE27Jdp0WIzk0m3aEL3PbHA6F9gLLjaoQlmA42CVtgwxIT32VesLpvk6dGi1okZ/x0eUkF
kwN1RaYriOnhmRk+PDfQYw8j5ZLLSwKq/qFxjG0CwukUzQ94HjUKGfNTLx5WdVd523BwNkUc5uUq
ik08BfNDT2DfuugpxzlWAfwK2fWiM/LwyuvH8MqXeD16fyxp1CPoxfoX58whTX4sVUV0cM7GZfJw
LPk9wWjzsylNE+CzwCurUq9teMoLQFnlddz50zWNvvE6TCIJZyDe4SE5NZln3fz1UGagalminFU6
i8nqeNhmlNx39ZjBRDEK+TDEJrxilW5hjiEokKFxk2mNcROzmzq4XflInjWwL6XQYArLu5NOvhFj
Jp60IM+PdcA2Bt/gQi8K7VNTCO0TaYq3XaKaq5x0qhtkEcvJDZutN2jgVn0LSXMQl4egRml9+TFl
dX81TjApa8S22mjddPNnGFTc37BKuLyimRmfKsK4Cp1M6dGR5GzvFvUpMn5tSPZdUXpLUdr5JtLt
6FZiYrmlxtStBwCWq2m0Kb/bXXA09bA7ekiRceor9zEZo2Rb5NAvm8zwHu2o1paZbFKWV862xt6F
WBFdGdyV6SrTvOnRiNODJoV7SwZr9Zh+TeYXJaqxPZwu7oVCbUt2MA++5453NiiwChnhQzlWJa5v
H2rvZEYQoVpadOyKr+tAUZxl5dqz1cDPWofU7szqVEZBfbo8U+WkNqqMv6J+htrgNPYhDRKbSxud
NabBM3o70shEQ6w3VtGUz/IwlymB9zlqEVh+t4kyU9zpaYaKCwl6XtQQOvnYeCvdhy7I7JU+QCY0
Yw7ehS1uM9EXV9poTMehqDc1ROeqRxREpf626ZAw+4P83LX9UUwwFOzeMFHhSvw4hjOstAocTN0j
M4Ww8T2wkZ4Z0rcoQ+jlBlspfpS65gvNmvRuStvbEYvgF3BV2bruimGvDVr92RoeLUulj8jpQIVp
1I6zqINNVzpfWoh2xmh/pf87bIZqanYweOPPlk2PfX7dNlnoJkUzLbuBkdV08vrBlog+kRqPkN9I
2Kqm6DEbw6+MI8lXCGH89fgOMFd144jYfgyijQlX9nFo+/bWdMKrYHwsZCnuncrNr510wMkGKddC
UHuOGu3l8lMiw/CKTLZsVn4aqz7TOBuUX2+ZZ6A1J6pajg04hTyY5DGh/Yk826h2ZtY2IIjcdFcY
YnxwPVviIypMem35+JBIK0b1rD8PPaL+Mo/qu3YIBHzh8FNVd/VdMz+IgfIBBiRi3fy4WeadRdU5
c1HxzIBXkVdtDk+hgHqvf3XTqtuWzqB2uDM+m52FLcnGF3HV29yQBgEemgQZ48fhc/3KWe53ndbj
fekdeePZiv24tUJ3bp3pyYGbHGJne/mxmV/rkVYz8tknS3OKNak+wWoI/fHaRxx1fXnWIURa5EDJ
rQm47YiJ6qYa6vhmSAtoQcmjW/r+Ju0sok27Ghs9ICRSkEt03zACjYMtmHvd0p0A66fqaFJfi4sA
dZbKj76IiyNsfB2XeYTxZIyWEGezDf3Z+tYI9XiFy0kdS8MpjqktuUTVFFxfJrpc8tsg6tnoe/p0
vjxg9X+EnKNvdULJTtItiVoUxl563rcpbI44BtJ1VL7mWvdie4K5hjobb/7odvW+TYJqw44aQ4wa
1qFs/KPQfX+FqpVI7Dw9oIXeVWwjFpYM11rnbk2z+B7G8ac49kwau+PGn8JXbay2FWBNC+cFAnXJ
u2Dd1w31OlcOvtuJzquHjSeonxr0pJ5RfcfNIZnD2cAsh0Z+6UL7E2NnsqL8dctyHnUYUhQVE1Y0
dpa/KllDaqk8OW3zZIzNzdTPLeXiGmHwPOPSWfIkChK1sFT8RMgVaSnWi2EEW1kDwDQOiKYZ07S3
rAvPo+F8n5phWGDgXmq+x6JVOcCkiVgedGTs9EFRPvo5evgW/TCkmAObIQDz5CO2o31TYvxaiaTY
x9W0N0HezYEdLVumpOj3QwTjNxrExsymbR1iGOyIpABibyX0G9X4yo4TtAjN1VFVEnoJ7DW2eCZf
G0tWi49VIF9GJnzsmq4naOMhjsvZ32V9iiRywraW+gLrNKsBi3qth/e6Dp0X7lsyecI5lyhpbjPX
+2SPU4kNeiQkAUwGvKR0LjKqZU81DtLIdRLhlQY81yzR3O5JsDqkJnBLmWnX4TB8C+eMsHwSyNKJ
loigTmQFhul4XqeBzdSNFUpFksrr6XvQh9hjO2PfdFxfTEhIxjWg/FVVQbzWyisj1qMVchCIY4V5
o1cIOmuy3ZadiJaJAXHaOY81gp/O4lKN04TUKGLA1mVQnnulwYAcRLWhVdUtPK2LCeIzzpbGPgJ4
Z7ipO8M9jjZDglSvWtMVeLvMNy0D8uNYKDJjxLskI9zic2GHTOTewrNRmBoapr+sAcTmoXOl8I+X
JSgBbIdaux4VTQt7ulJB1x6GIACRC++5BGhhiPChmYiZsDLrQCXwLaOU7Gd44Nr01YmiN8xjhNZP
cPRalhcAeqpNTDTdWnb1o92ZX0tRoC6oAHd8ktehRifah2NmY8BZDWCuFiFx8SgWddQLloZfqTm6
ziaPa2gQfZtcdZ6/mQz7GxIOH92vFW8q20ID23bMucJekX/jLCqnOrXMGKtIHz5bQtNwuBHsCllk
FdL5xBzeH9ucSano1D41wmrrzfllvj7t67J9yZj9Ioylt81YXXcEfKAOBhmTleRGxf0Ie3R+Bgth
VfluuwdFe0U5R+Kg84tjATf9GCq2udQZLVEUx8SRGjqQ4OhmJYJbXVVrN8RzBHAWx2yUrVx9rAr0
4mbJQslH/GxRgu9SvzpeXisa/4Qp3NnSuymPQquoKBZ6udJne6bB/ga3QF8YWxBkV2o+YCnHAh64
YvQUZG7FlbPIh4rCOLZgGAO894DQalxD0QutgfAY+dAZsQThy8WJvOqqDtqP56PYRax/tGaqVpnO
mo8K2BvJZ+c8hkvlg9evvfS580EoKj+eQQltfmznLyEGnEykMEpXDWjrMbDUuMtHi2CeCBi+0UNk
8qnlMGkuNDaBB6eyswXeDm3luO1uLNCM9L2nIzU36uPlgb7gRtWGu6tIfQQgFO6rxpLo09IkWyYB
zf+ygvJE/N9TBUJ2U88/XV5iC34KMxWtpyo9svjPjlMaEPM4TF/xxuNZbVGVUYjCHmPb5SL3JmTR
0fwtlzVGSDETAHh72X7yuOeb1ATew8wf6MkReHlyjOdnog+2kxU0uzhrPzudR+LXjAq4POSTajYy
E49Zgs5WryyFpp5fRgkxfj+e9la0pkyniDsa/eMYg1u9PHODaaeFNrsfrJS1hJwQFh0ByyWUZ8Al
T0FRD5sfP2qBC7NAb9ulNC0YOwE7PAc9hBZGx8vDqFnhccifktxPf7zsNNJZZIAGV/1UJNmmkSYI
yBqbB+hf7VCV8TNZHN6aZoZzMNsuYRzvzuYMqQtUfVWGZDUT+8FSuqfjybwmFJdP0pjaTnDGUcjD
LyM0QK6NXiqShzXuoXiCXjEU8SJy9QK2UWFwg8NZyWtVbfzgdXKEd6TAV62TuKqWVbaP7FLfWJ7F
xtp0cOO5M0CHdz71+U4r2aMmsf7StxqRJ7irsWe430ejASARDOsYl2vfN9kS0G4wLWutzA5OSsWb
jQhPp1Dm9d956r+FkVuliNamR5kC8vF60kmMaed/bQaZ4IbATU1+cOuYKE3mly8Pl//+8kzvTdIQ
3Nj58Vv7cvQfj5d/mmsiW6btDKS9/Oryj4rL2/3rvysqZa+MHmbdXzD14fLmL3/nxzuxxuTJMiaC
MOa39NdfJBwKrizssR909stvY83a1dbAFO0XoBSNoTlcniXzs79+vDy7vPbu7yHjIPeqzR4ur18e
er+CZvPXv1V+bW3KIbi+vASPc1pXaf5cNxl7ZQfTVeqSuHf58a+HKWInnU8EAS8uTxnP2wNEK4sQ
VvOQCxbiQVmDquwhVFZ5eep0TV4hnrRXxWTVG/xE6XZIhbcqBuUAvqQPOEQjPBfZvA2RaJaDLyy8
DPYLkxA2XQbmbVwFezPNppXyW/OmAW+9SbxsuLJJXgkLGtxpihiiql2xlQXQvh5lFcyI10Qf9O0E
13lhOwQqWOBR6PSG+rPDnuU6oLzBRvsuVV9YrQWrikEchPSklnVqksMnGXfsOHmth+ZcWcYtYhX0
ngPwNC/wnnKq9QvNhkSnT+qrq24soW9IG3/2Bj854E9s18qA7NJ4zUMSsZdryQmNOjvcpjmg72qy
t6TL3WUNwqJsKnfsqW6m0dyEbjeSNex5i56CiSmaUwLmaUnyOkmUyPzM2TYay2Fh9jSAw9xdgSCp
cDNAoEqT8jm867vyluxbY1GYkK9d/8bMhxsjyt8aCZ40JWaFufO164S3DRpn62CkWXW1PERTyW4i
ooMwoK5gR0eRiCIL1TASSwX4vgpanchz55SaxZehvW717BOO7H5Lyq+DO9Jxb1SXP3dZBC/TKb8X
fnuvNeW4bnUYwXDojpgivqVEcaSV4szOekSgDkYVVOu0bLcqz9yjX6FLCFkXgYPSdi1k4MwTO9hs
AdKtT75gKVOE3klDm3IUIxGSZCINpn5y3aZYxy5pOGGbhyu9TAGGhiBEzOEcFd9z6Q/rmr3vBny2
v6i8OlkSDm8vOr0DRexX9YKYaTDcsBZEjcG7rmJKWSI+a2Cod7U3vSJujM9KFvlBVs4Rax4gOwum
ooniLEyLJy0p6qOCn0mfA2CvIErnKgmBFHVSx8M7Y97TR423cLSoeSwKr6MF6DnDegLHuMlhaexq
QgLZ2nYr+jf51lcGyU32Qm9Z7mUaLfmibaDjAv5YdbQ2EaGXdBNTxUYwZ9NO9YscEcoC/CK8ZzMz
bkNaRPC8rProddAZY5dVCesCZAZHu7IfOgNLGiRzskCQt+irqE3JgkNEvwwHgAupnRWnLATakaUF
a2DACCYpJ4uJCiKKqOCLgqy5TCaT2PGoqk4NhSHMTnAVUxzBheUjS++dz4MokoPzTJZHdV0C1PYq
wGeWcW59Sguzf30X6/lZFyg/Oksw9AfBsIxGWPe2VbtbRK/uKojl1x7uzLKW+NiCkLU+KHcgzSx9
RfhkDqhKwwxaRJSzaQpyFqiVTwpNUiYbTUtqyh4hIKO876lfZeM2L9ob6/+xdybLcWPZlv0ipKFv
pt7Ae3c6e2kCoyQS7UV/AVx8fS0wXlbky7K0sjd/EzeJkhgMb4Bz99l7bbNo2e3FK1GW2UHKbmXr
3ci7pvC3qoR+SxvxtTBZCee6zVjvgkmKKi7Mhf6x+L9qrWUQ4dnhTIeaX8xfJWtkrUp/aFX9Bf3d
PkpjBqJPsfVOuFi1BPDw2AkEHyP+fTBRH6cZye8kjcKpdBo6sVOotURHL8mYLIimlBg0lIqVs+Rj
Ef7OeJyIeuLU5tZJ96HdTmrfVtW8y/olY2SOf2CnqDtXQEwwg5TInJNcCrRoDRoBQrezcA8aJzkD
q/dJcG6P3aaCdcXwRUby1dZERFFAYB0qQzqMPxro4yE6NTIbN3GQJU/9RIuAcwGl3GXscKhcsRb1
N3uYyQJekspaC9jNG6Olcuv7UzRazXhoJuMm8Wyc0VmiM8Uw7Ci9nWspbJkMypdmeRgJo9nocmUP
y9sL7J3WwB4eEq7LCFJWCGryi/ioOH0/sITY6sHI6o9gOt/MaxJ4fthUnJQ2J9aBHitAlMEGSNaY
y1OHa/7EgXLaEDEjqEA5bIWDjsZCsaQDmSbNndPGB3JiBWxtgR8BNvoKGsx26XAiIq2Fbdoc+gXm
NJUftpEZ69qqU9bkpM9eu6GkWA8TFrpWtJaJn4RwZMFrLSh2TWUbdKJxb+vyA55NcvCige8liHWT
5+LeYm756tav03pbSwiWfrdEQb2+gG+VV9RhpqGbxt3vUQy/TR2uZ87AU+qwf9sJOH3pqs/KtA7K
tXYqV+4NFWE1tRotJV22G5hgHwwzBk0DhFFi3QS7sgSs2/mdxmo7JBb5NvfZJYlYaMSjoJ+5dTTe
cqQ8qGvYx5K9M86rVj13EVfaIiErz7r5B0qjs2a4xbtjlkudick2J2hPZb4LWuoDepPrlOTTSWnY
zuISeWt4+lRyY0wdw1rqMVUqLhnm3PDCLntB9yZ0FISytG7BTGAyc7wCbT0t1l49Xse46pgaAn87
iuWM5RfqGICo8zQ5PSQd74xgXZm9f8uZAuNCa++tVf9O8wBSgj3klymHH9fQrqEQX8JKDqGDYrZl
TqZrssIYBzzIpxbKuECvL5fa0fVYjfnJY5m+Lbhwwwq15xDyAtuSydwq5Pq1g/X5Bgd+21nDozHH
+OeyhkaWJQ8z1KmxVT/Ic4hHMLIeuw0C6eA3CVUieYUV0NTB78PzhEH8MMT5n9GI67VluPRBBDRj
K0gJRRGYO3sk0myhde2Ndo62vbeUQnXtAV1GHRzZ5qduaevqwT5L1/NP3fLgT780J7BOBI0DyBMB
UXV8lTiy4HbZE3xlD+/fFTlAP+dFszZklD00NufYSJk3W9b5w/eDJqvs4a6nYBFy1qz7alTtHcmb
jZqxUGjdydyT3mofrOiRkDAVUXDliiw2H/ArlE+Y5PPQL+kkN+SPVkb1s5NlUDyT9Acfvea59yVj
vpOU0L2/zCET76kcmpNea9NaX36LS46GNNfMj9ZQTYekQG9ovDgcp9H40lJYU3W/bUEyDY3jvQsF
6whDIIoJOExQUdPNJ5dHzqHnjICs5ERZtieLP248Y5xvFk/5yslscShKRkrFN9oFVDyoJvnpEMMv
Mn+41y51luxPr/1Ui+eUviLkKIjnfvHVOxCOLEmzmi30r7y/Zbj5z834C3Gio8uQvFZfYLOkbwic
trTXjqRzIktZ0BiQ5lQLuS+myIWAKcBf3DA7gcGHZRdjKBQekM/DyLaEw0wZRykMP5dLPWMLIBMM
yebv1JdbRw1w5IvY2NopZbPsun6aVnV1TVFdHQPpMBL9RPHSTA077LCU1BJUiFCrE/eB/rwd5TXu
gQXufujHR8d2+qvKIF9FpjHQ+qxMCOTcbSPHO+Djg96r68G5aJhpx/K9NROAEQiZOCyDvajNX16v
W5TmWZfJQlKwJmvrjrLd6fCzjzQWUgjYffMu7LOY4k/idYijHvHuHIrctijHXaFXLvTytAzjopd4
/V0Q9rHNDThSBdrCZO8teHED6GoWKtlt4ApspIZzT1PHATUkPBANGXyjEnVEYyeG6URt3ZSyOH3s
5H5ui+iArecwJxQ4F36BxYqrxkjFo4VstXEqne7znJIhN1KvSWNAhCG6sBImtuZkEkFY+m2xnrq0
fjJoQulc5OUKpwt4OAFlIArSVYz38RYgla/MpqMGYeGd6d2Bq9OEDcQdEEGG5NEHg6Njse6c4NOw
YXIPAF2dzoIzpVKGwJFmXpNT9xpcHNODz21VFwTCTVtejFxToZB0wi3n0dPM8Rbra8SywElpJUjF
wfaDnzGk70vrbI0E0lg8kRopJBgWlu6CYcNDXakX1r/Wtnsd47Y1NeV5VEdM1BwEM6L2XuK0OytN
KasF1QXk8BDl7cLB8VQIxSEHE/GQZY13bRt3jRFlegFKGmWt9mZMrGi89p6pJgo1a/qtmB3PZcVB
FKHtTG563uZYc+jTsKJ9a79FlUOsPo20n+74h5IS983IftdKRFtaQ9XZ9gf/QPEJC7k44gafJxe6
hCHt2OWLKKfuEvW58TiMzzWEQYY1qV2SjA5N0XMlQdbf5ZhP7lSGIRUVqXsZiqvjc7aLfRzUvohB
poMNuEdMNF+0aHlXLYUDNzgYWV0LB6mv8f6tkRsGhyYVT8zEipaHzo4pHPNmb8UYGVwD/c7+6ywU
LaBtle9pN3qukz47s65Qj60NuXnW3JVaJu2+9N6BLfr37wckvH2Wm581hRnbjnIhDKlLAU+nSAXF
6nmOsunCvWF4tAf9mJjJzxHJGAV7YFuT4FCj0ra7zDISnBO0doMziKfVKu+VlRtryCcjMrFk1z4X
tNUW+KD9eqS03FU1Cl3UPpjzRjphgI9xa5eW2nquXoYyEdnZSjo6lPz5VCIab1NTt1aTjiaqawOr
HYf9c+OAolHReM/xkIxsKxv4dWdCpNMxiDFyp/X4mTYjNdQTxTxNXU5HhwNslcIfAqVCtFbQASgT
Mw4NH4nROOVFXD8t8JsG5xTppTNMTwwWZRK2DoBYCnuZ56MkWPdaFJ9Tv3zIEyvdJywbUEPV2rXq
dzbyXEXsMg2nLAM+lfbqZlWqX7MryUKziOS2lFm7Tig4PxvOL3yp2gH8ub8DuHvEgNCevh+0FhJM
PfHE1FUq7kJVWxcTzvPAJ/6YDR0cH6kPtAv4P8oo/tRIcQK5gj/JKYoGWrRlFVkj42NZb2fYqhs1
WnJTtSYr5MaND6KPoXiJJt55s2z2Tg3ZPXJR8ZSiWUpLlqV/yhLaCfssAks+MinSM/4Ote1SSDpC
Z2tsT5OX1ixIyvdvGhENdOk20YxfytaZhVUxHnvOyLvM8HFZuOJuzrK9iiGdblFUnZQyzI0SlhOW
XIV25Zjrm8GFkGE0yZvqNIOLZNFtLQ0zX+RnjEUZ/SQ1CsXNiT8C86vxBustqEY8fm7xo9IIik72
lP1AY6felrfYaLsHDtouV2+Sf2NCry6U/zZMxPgsjKy9VGATHJHupNvDI+Q6eiAOg1qwy/sh3ZOz
fwbtvZD8TAjt9LcDyaPPOs17echy0MM9vbZXedKF9+lLEyNnQ3216ahn2xUgBHtJpVaHa8HEkMy5
j1e07zmD+JgGJOY3LDe9s4JZF7O6nf+4No7cii05p8m64h6nmh3GlTW7CkzwBEP6uKpDuipawgse
9nVOSTlV9MRJwNZPAogL+kWzsloJojY1PhpgqIbJ1K+xAuwXnkhtTjQCVvvaVhWOg0SuazynuyIC
PFHW9WaqMcDn9WaEZh340LrgYn6N+oEsCRRHHXRlSleMYQzHqNH2lV5s86VPxZzQg9xIXlqh/ZjE
9HupVUHHjGnfmNUE4so2DpWmboA5g0ut5WAqKoBZOKuATZCbRFU1wtKi9of7/fLRLdf5JNCA83fq
JBlT6AHoqS3w7GbTuk3Drd6jOibI6r3FOJWqcVuN5bTvLVLybmRiv0SiYZbAa0c1bl+x2QVJ6K9o
GnpvpIZyi97PoRWDT6041k3+tWhndaz1fAfW0DvFTmgYbNmbVKHtGFAhTSfo91qQmkDPSguQEYzT
gXvUsXL6P2jj+s63GmhbVjLS+GhwMmg+WJm5OxVbyFwaMRumoG1sJtYqdfWTWGC8E+i3xwaxieLc
kcqnoD9BJU448vWPTQ7cVOYxvgip2U99+eEtzc9YYiFFCWVQ7QNCUi7nfA2hbehTa6/I+a6ptyi3
DtI44dsMWb1hchQA6bTAR26syx2wxWnT1DP92dHkhVwNT7xYExmHlnOK3li3oTSORPHAKtk6fVYK
w3hLpAyY7EwNV9JZFBCm80GM4iHw+uqMqIESRFfR1fOYOd1+OnMRXljbeXArUnSRFK0tzUCjTl3/
zATV8malwdhLuoMFy4gOSTrAnCLexsCMdrMu8FZMK7+p6LgSTXuV3vxssDVbFCrvCCsdSpKsFOdr
nrixVsgBLtyqPjKe2Sv0R65wR1u5OQGc8UOOJh2CWaWtOwu5L9naUZBszYbxLa6MXwnMTjYe5Z+O
A/xuqstorVWfZd4lZ6x2fug52Z/RWaQvMy72Gdl7xx+rjUmiMLT96BeEq1tELQQ6LsK2MtmZdQkp
YMm7OoDhczDKhAa8gF2MqIoOtHKtnTq6rVYmMcP1HJc211nxyc6XA5dgfKHnlvv2gHjkaxkiQz1d
rP5n3LrrjEHkzRsPqm+9Y270xpradl4dv2FDmohmS5L/GMzWR+tlOkDvJD9Otdtj6je2JvD2Q1Nm
ksM6lxLmyHsZfRleW911m8ozCgxa6hWzDBoxn0yK11dokBRcc9qoAyIksbXcWEVwyIsR+H6bnoBc
3ik1WsdtU58LUgbrzK0Wvg9nY7/DjzU6Fs8x80BaIA6p3P4dGUg2dg6VcB6h1XvjsHKdCSTvEFhH
x9eAoyUvOvnWEAkSdtZytARUoxEL9l2yJLS7iMhuNzHrx1ug4OB6eLtQbOON3UTWzmP5kifuMRb0
q4/KqA4+WNBdhgwYDvYPXWl8vwlskZECzvbAXiG4WBBCJ027xwZwpdGkP10zqWsei/bN8qLxSMiv
2tWz7q4r1lGT7bLct5oaR0nNdd/ug9P3QzE6f2q0NrTAtAkRMtIFFvwQ+bV9TlrrFzOl/rto7TsQ
4OSaKJqbjSS9eMOYcX8djC3y0BCWEecf0me8wB2daW3g7tFe0rcsqK7zSPFlgSiW1cu6rI+fe6yt
DExFdjRLcaBlujjGetweysm5WyWVh2bDRWvOG1Z9a24ZCV1kBZ6P3z3jmmz9t6hoGc5HK99NuZ3T
Pa9NzAHWS+aVeyG7D7Pq8ucaeWjH+gy3x2A1VyHbZ4YqdZgoxsjnsngtmZFU0luHIYCIRSJ8G8F+
556TUM2djvZ6yBFQlU/SfgEeJ70Jd1DnLiqniLNh45A073KOArSebGiNODaQDc5458LF1L4tp9i/
d0lF2RytY6FSwU8PB9tadymYsGGUbolxwYWvyMxGk3WyHd9eBZzF+gwpLoePgOAwGmFrcaaZK/0S
zAb3Qa/eiZjdjMqpNUUm8y5uQEl0FXDUIWjOaxw9XouocMMskObWbviUd7RKnqqkjC5Cn/b6ZAfH
gln6MFCQQoicVgvPLK40I2l76tBV7HAu1zIq2bwS741KrgHxwSQjS2HGRrET7C1ZSU3dYa5tjspU
F1SdtXZ0O9tYxlwf+rIfQ5+418bXIwr9OLc1k/te8Fl5EIZqGRWWKiKvuomaPlvVDogyeQfRn9Iv
nv/isiDAEmsyjo6oMJ5MEUQETHFJfk2WesCucNJzHlHCoobe3LXl0tdZ0nn1feH3B06TnkbZdtWb
5oF7xzVVjIp6Uz9AB7tZJiLwbA+bQsuGEy+mx1uo50Je1/q+zuUFlb5Zt03rPkUuy4qkNYGBM6NE
I0akIWdTNKQG0Oe6fEi9bkszjf3DR2hZEwviRyLrsS0bYb3qw74fPvu6t58bS+8f/Kx/Lju8VJyH
Kfuw4uLVKZJPKgZojoIM7DoqgNCNSdbROAqnszoPmmsdOnPKL75p7+YA0CC3wRIzInCu3K2So7Ra
1HKpvGuS4y+J4oq61YE6YKMpDhpr9Sg1n7s0eEzEzJtI53SuKqteE5ZWeBeFde1b7h8RUNbbUMOF
TCASVMh6t2Z5ULpgGdS104M9jSb6gG6/zDjIKRl+JTMXLGdc+Bpj8aBqa9p3U/0l6rzhfkRzbGFF
TuhrdnetdFxGtpoexsCIr62uC/YQj2XEERgNxzs5iJ8bn4QDun6SrU29TLZaLD3ArDQONV2bkgwg
8DbXHABa3LUZ0y3muAqqQs/pzhzpI6rj/KfhGDciy9qOLGcSmi3ON677Pz1jdhjNq/6QVmO86dM2
385m7hKrSrq9TQDqKRfzV80bPfWHkh4iaQG1HZjA+FDP+qDfxonrUAY7mY/jSCgyzauLaBe3i+1L
dq5zdBIUEifpnJ5JOeZXE8xpy9a76unsyrPg3hdxdRvdim6mgbcfMaLu5LuRfhnssruaXXHQm+rJ
cjQ0aeI6B79tmWx6B0+ppNYM5Z+KLD/Z2OQFOB/H0RNu4VebvoWVnjf5qXGj4m52fOIri4Itz4IR
S7FUdqERA/XPJK07JaY4s7TlkFUPexFQkCCz3rxTv7AkhKlflIV7nty4A8KoXwwuGpuO7gUYwtxG
tAId141TbHgYnUY2Wk4xVwiDsn+MtUq/BwmFYjuSV8XvHH1qTTlN99AND1VfFOeCpAEnz9x4x6VI
mttosZyzc3jjwDiMl6i2/R9A5yvWQdwVDfQfxkNaM7+7Y7pYfpT0YG9ZbkLANrqfHAl0GJXcFILU
2upkw71RVacelzmvBlcnsPDJwzjRCeUz7NlGgkSyPPhsrIBvyHvGDfyBTMTdsNKVCy3kODcRJ5lB
Bd66b+Td7egwUllCnC1emMXaPNL/IeVuGHLjQI9k9hjhjnP1ZutxQVwLa5hP7iCzvaKUCi1GHEeN
bGAdWPFrm6K3xqKLzrzKJTHGhmyunZc/i4gJBFxHehelNHcda9JXltx49e5IeiBDb6bAdUe5COT1
+lXQBLsidIjMvqdpgU7MWH+J2Gx+VVbDvc9zHlyqEVdDp/NdI9+icMi65yNTEPxFYI5wojaVFNdq
HlIGJ87mVV7rFx3BH7y3fOqxKPN8lulb0qDrzHp3AXgLu89QFkdZY+0wfQ5iqC91Tpm6wJrJMgq+
IsDS6KEV7ocfu9UucYcnU4tvbYLjVoK33kUulSs5iPRVaxd3R/n+iYV9xUp4hKrZ0E9dAjoktKeG
+0jEZNSq9t1tUTzzPL0bRA7Zlpjuis8gMY/oQAQwdDvT/SOp0nWjbV4hSn0/ZI7hXe3Y1i/wmDbx
RmMp9F7YlFW7BW90Iy/1d+DkEqda4oNUxeMnccgDsBzEpU4z3NsUeL8kvKlRefNXHFXZDt2Qs9Qc
U07SxTQej0H9awHxqtTQz0kG/6D2A+doWpQ49pWLybNjZ28J67ePZ+ilQ7thDHCatef5LeaKcXpU
yq1OWh99TuhAj2kEdrIucSwE30JVidG0rBMKopbfum0nzr76QgPXL2M8zhea3+aLZeHzhC9jrOHc
yV3TLwGENLNenHlM1guq99jRA/LSGBDrv3/r1tzxYMapsC0GudcrXOJFOYmDGhW5ARH/VNJKX4r6
MaiD6nUwo/hxtEZcGECygzHRbmAQdnUSPaPrqHNnBQlmvcC752WUvBrf2wg50SoYlbQkdu5zUszn
PnA8BJVcPecVWhuRs1NbYMvgoGOdRo+AVBy0zfscsdAiZ0Cj4YxbrG1RHQK8bWAGaGbJJYdoB0s2
pb7Z0+y0064To0/spCivjiIVWVrsdhXu8+0AXjBk34u/0umqq1mJL8QGf9eYOp4Gc7QOzOR8Nhg3
VpNQp28hUBRZdUfbtNd6P82hDDjRMmGri8vYv6ZIbmDK04x9YNj9bZg5+NZ5bL4qNhC99OUjP9yX
attgQ1ORvZV5Mu5LjGmrts+jM0ZwaPjQiZElWveW4zGmwAPGdXQaYsZe0ckvT5uQCWNKZlQqrbAU
+XJDNqwHzrv2A4dLauWUcxKaM237iboi+005In9uYq19ZoqLV7pWJDunZkoay6WOe+7nqzMhl/XK
e5OWLl8w3XLQ9YS6s+AxrlSKbmTuZRcSHQ47SfWzdXvj8v2gDQYrH1KRqBh8bZ7bfdsEA0Dx+cTr
VRzx7xmPkXNMpczvdRdZp0hMZyMWjPqjbZ5srMUn17OeZ+OpDzTzzfhddJK6piB+TTQzvgEbeZtc
qo4Kx6tCWi9jHHz+fCYYGwXHyI6T2/fDjIwQloqJdSYTywa51MOuabtv2MFJz2fuzRYdc06dmg/S
Lj6yAFvmRGfuGzaqBA/eUz9wQMlcIw4ra2gvSVfePHvQbpwf8AglA5LPnLUnI9aOXc1bAJ7Kmzsb
cm8PHlRFb/jBQcM4kCezTih48X6aDAjUE3matpjLbYBFFONybru0KWO63Zpx1GwqYnWE0NrXBJF8
zR78o7DN5GWWtCwmYrvU2W3nTn4Odf+oasPfTHY1XoBYHIfKcoDKxS9x0OgnyqXslaO0ecPdg6Yg
E3Dsdxj0fyGn/z/Iqe37hMf/M+T0UP5JP8r/Djn969/8E3Jq/wPHxYIlWgghYIpgJvwTc+r/QyfU
a9s0ajqgTJc/+i/MqW38w4NvAzvTcwzb/Y7Yd5X8JqB6//D4A/hOVgAzwvH8/wnm1Ar+nSuDXwUI
K98uwHn3TVH67zlbyYkrnRPKbxT9x7bcsdwA/Z+l4hYB3oPHrGNEXtLp2ZTSqTXRyKXw7ihD3As7
oz1msnc2u8dNQl3ECjafe8TntBMSd0LXfvSdoMUoN39h3FYb/ML31qXxiRP0R0NyNhwp0lzj4O5P
FdnbTSHQBDJRxWuY8fCHtJRSZo3meXIUh35676WTn/lM4+myKNAe42Pqm9C5UZqAe5ZsSEV1Dgo2
HYkazoxreahT+LAqfP1Cxtjkfl/m66bJfmGm5SzCWRUvVbQqI8DvdS8ftRaFOoBl6KWDu4mEA9qV
sxdqu88mTHLaZ0ZSjvez4nocKoGzoW6LU0NzFH8FmTsed4RPEHto5rpAzmnb6shKtfwD2+JHVoBD
FzQ+53P9NbwFuhFCKi6w7WfUN9kYzUxSu0EmqBPQAIq7WHlWUWzzFE8YuAbD2Y+tsS2CkQZAZ4F+
1+KgDx+JDD5pp181pncWBfWPpXHT48LcNfRyzvbYvDqUktR1vqc1KLlEBuZMG34f3QR4QdPkQTB3
UfRu/4rtpL8ltkvxU+42+yrWn7QnkXBpTDu7XFsCuuRidfUT/BlmydIumvR7I7+wVQamGb+Nk48g
PyLm43D/jfLjHUdXrq1m0YKDdL7aQhJt9B5VCq9cCdu9NcU9z/gPEhzZYB0dt93sxQ/UDxFj6LVH
cpcG2Zb8j7v4ZwdWLzD8gmadaWO8Sz3qEgbu5YkBczphvFllTdRt4EPcOz+t1oWbsY2pi99RFRTH
DJXEZZZcGeNobjqPdjG2ky9pyaa0bK17ktDwKFmZhamKyxMhagTsZt52r9XEat0s1GNvQf8l6dMd
Is/oNqZbn42J8ENHRbVmQVGauu/VyXhS9GBcS6RVRlIFzE93n8a8qt+WDi4ipH5BVrnm7BNGupav
Bhwy67KHNjwn9XoGQbjxFzNtJcd9r6WveV09dXON2IDADuOkC7XC6zgQO+7eXXQYZtcmJEkNuYVk
HA4bmsjtIszAnrkOEpM9PcuBDOVi4JpjUx0yPIe+1HTcXhqO6ZHwXNXcPH8Bj5cY9CRq9dr0PFYc
eeggraw58o+bURfJOdW7JUz0Jqn4WGtM6V4gf5rZcCMxGq3oWqVfoK8fNT92MDzcPYonr4YZ9Cw3
SdI4A4ejwfvM45TEuRg20UyeCiIDlQ59/ItBJcyJDu2CWfzWcrQdS1O7cmr3Jq/31pRYGDU4W5ZD
cl5nyiNXmnNsJedoaJiAMozhyiaztxz7HOk+qBJfU0UInCIIqI8jKlWPj3pu+nd27CcyU8m+6Njm
+/Pvkq3bJpXuJaYKnp1OzagU93fpyM9cB+Womb29LlKcCc6yHfeIu/SYFSgmsh+bi8XTZfdM/EOJ
YYt8ERz/s2mC6TD0TRmra98M8abMHQgg856aQNj51Uy5ZM0FyHZif2v4rLDwlFHnk1CMWy9VUfJo
6Lq9qikZIi9Hxyx2AIN3x2FiVZTFdbrSYrjscKLuSemh3vgsfGH0T9KxLnbBpT0NLI22wWQzGNaj
Xns/nAgPeSzEadTeKBtOUQnzN82GpuqkyUATtMK/n7Hjd3D/9JaKKRB1MV/WGMmQ8W6JWz0nevCe
jJMDTZiA1mwOLH/b5oNsynVIWR4NefUK9M4DPYYrLkGdasf0EzP0eA8CiJb27D8LOjpCW+v9p4qi
FmKv486q4gdKhh6nVJCzd/VqiyAwHgOu43Q2NpucNN5KktYK/K/YSOmKNeVL3Qu06PTT7yEvkzlY
1SPW0EybmJRs+T7T9NfN7ntQZxe2fY/apD/2evMHhYaP4yD60Bt96ii55aVKksKfbrhOQt/Q62Nc
T/Ha1Oph6/sTNlm5i2c9DzPT2mCoHTGz3KThvVA9N198o1OruU60ndX8KHWbHJKhnUmXaGFezR8T
yezdbCSf1lxN9P994XtzD0VwKMkjbnwkPSa9bZkZ8u5ZBQInNivOfo+0lEjM+dFWTtLkWcjwr87l
EubB7JKOzi0LCLYST8GbXxQkuVu/2xL/t2LG/WnynuKRkldN128ubgdrcsQmL6i90qRG1Zw+N+fO
nz8iqtGOeZ2/up4+XoPaOcSkXcCSTfWjmDAc536xgzOUh2hTaz+NnUvblPfRTNy16FivyQCRpGy1
AhNG/VkHpX5uc+Q+KzWxHbjyA/t0e1QOjQvCzC5NxJY88k25c6Qs4BrE66yPOgzMlqKKIKgw146/
Zsu56lmjvVpuC8Mh+DV4uNL7xnd2XmbW7PrsJdVaPmiOu9QUVsc0mP/kg/yVKWnvOhukVkOlwomL
0jGj5CAyRXIqfedJZXjftEivWcBxq4BkQX6zb571nBFHE+6wpWpmWxspu77Ea6ArzawKckoo++Kh
FtwLNdW5oVktTjTjmaILc00weNj09ZRdWhzImau5h6kVS7yXzuMavOp6znpBwP2LXXO982v3gu0L
pyhRGGWw0YP5sspZOlybPcK+2qMGj+uydpm+LA6oGWPiCnpBsi5wXpUaJY+GeicjvDj9WASncX5x
wCwI5qeT8vQHKoG+Gz/saz8U6uAN5kfU4PRzPeldCOpSHolFYYcbm3okmwVw7EznRowp2VaCpw7/
J9lz1QQ1FWftn8mTVVgZsODs5mdfW8M+77iNxCDYt31wVOh5T5BSQCjaj76xuK418ZbQyIbrjFyK
KuowGUobD8zENbuecGRp86+UdQgiUXltK8fl7r7sAlP71ewNMzRJh6+QlYL2tX6A6rerfOGu0j7h
Jl8bduj3FJ1kA7pPHM0rvZp/J2Nmso/EWEs/yynD9AQjjXbZoi6PIxL0rlbA9sRs/AAa0THEtVzY
8niki60wVwoXcZBigumjZh0ZXNcMimsqaILIYPqtmGg2rtj3cosgJemkI6ReOikl26NYYwbhqPjK
/lyneePCovoJk4V2sNKeOKihWLuMZIC6E7yB+YhVjXLsediIiWagQL3OXOgnGq+wmLInKfwQtgbR
BS0zw7bKtBD2ULL2JhzQbWPiicE4Luprbus/8fZXR8WUv3LIW60z203VKVr4OZOmH3OvfDI9rH9T
6WN9ttq+Onoqqo6BqVOUV9dlt51E8kdoRnV0i7ZaT3LhoifPKfWaZLVbdiIxvDF0ybba4kKgcYXW
1qO7PDiV2x9DTW//6/ffX2TGNghpPlpjIDBb2359hF5UH/m32Tb2+P/F8k+RnmNPBXkH8gTff1ym
PbE4qd+cXJBebaTNv1seuKE0f/3qP35tGkzkqzxF4Vz+Mv4a4hQCvpjuM7j89cX/55ff382dZEFY
SCPi/H//g//+A/QM75vEBwLzL3/yL7/8+6eMXaoOWEAXaOb//PE1zdTA3lQsSr5/mL//9t9/5z/+
LxoxfnKcTaxsffFTNa6x/fvfg4hy9W1Oy/hKWFqw+etHqlrss6wt8UnYOa+zwxmqr6y98/3St2yY
METwB+T0quP3r7qiEZs44vb19x+0mAbX3vKuKmy8cQYo8vXSzV2sEjY9vKzmVB2/H6KMRSLD+84o
eJGXS9u/PHx/LbCmZBOXuYmBKJt3vSz2JuVhfwULMd/0K4yrPTO5WdChXFIbUYjixVxexETwjuyX
+F8gJnGEpi/++tW/fc22/b1OfuP/sHdeu5FrW5b9lUa/s0BvXmmC4SMUIf9CSEqJ3nt+fQ3q1r1Z
dYFGo98bOMgjKVOKELm5zVpzjunPBvuUA6qIwletAvVExo5PI3yvG0IG+PqsyFpa8zoNp90Ishqv
ATMW0CBgG8zKv6/z9495fUUiwf/rZX//otQtAswWzQ+kvNgL5VDsw2UQNsFIJIip0CD919eHAXjT
XMrUgoN83xsVJ+yc1/z9Jmq1t0gqKHFBpyQHm0BPIBjrj1OM3lXkodn+vmEUT//11v/tUxmQ0Qao
hyQvR82Kq/36DsC+x9TeWzpKctLsfz8yeUT/8WlUIewwoyR2dbRZ+4bFbd+oVb3//fQfX2O4ueSC
+unuOm+WPUkq9jVpGGQd9JnNi2jZPgVd5CG3xhs36bGwjdPLtKeTsZs3oGZczR9mrwX00TuJtrku
+5dx4xP8ZOs2GUE0YWfigQNPWnbBHartPqdF7vjBvfG0B3rpmyM2MwfjtgOl1F/2ravbjfe2vtiR
yRhh4DVt3JfEdI6Tk+5eMAm8mMIGC8cXX+hdXjCzgzvC2KX8I+WekN6ZUPz8+ELBD+EyGxtiRyIg
TPt4x673gfcm+Sz5Dz4/m7H9Q8qfXbvSfkFrgLxqRKaE8BAf0T1fkEpwLWbUdJRTX+P6pBYXLsuS
++1yJQOLyzOnIiSGnaW9IkWf3qcZoBUVvbjbRvK+RhVK23LeiMKmXbsNnkVE2XLVjV0QerTgRVln
U3PmtYNTRg86Y2c+XscNt0QKvFFx6uSYpduB6LCfwnSoUVAflyJHpLc+vvA+0mNP0rtlq7iZZqK2
7HGjswjs0NphUGpsGvO9hVYQ+4XDp5a6qdZwcBqBVASQZXnqJSp8cTxYM1ofisQkgTm6dQL91X+h
s5bBZI0cf7fS+xod3DNBOdVIQJjbpPexwxoEFrbdo5gyijOb/fXFprOUudyF8nXBPINQho49gtqW
3p0b7/TQnangZK54WVjHTn0IUmDHsLBX+d3s6TXzU2ev/ri7eal3JriL4MoK5fE/fMAeSA7TkR/S
DBmeG2Tu0vnp80xK1rNyQeaPlhL0gq3eihMiquEU7UnQtPeYrsdHTpTEZYzmp/glEvrDtTb96FO8
otzmgg3fK5finauTz8/BbZVSW5jcoo/eWzbR4wD5y5k/t+2juPHQ/7RH0gibU0egXo4m2YWEnjvK
LXWyzyI/JaO+ydPnFX5BOFxan8Rbb1su7kvb+gm+2Byin2cOPFenSD5054KGy1HY/eCrJezhbdhN
2UMnb41NmZP7mmKJdAxnYkRjrXHroPNyRaEqTwd2r/xMPwrv3C6PyQdDoNcw3ho7VVpccIr34Zz/
QSrRPEsJHUA/V5wK26llJ8/oqayW+1M9Srkf1g9t8ca3d40dyuv1UPHt2CFENwYjZ+ocH/Y7GULV
fGE8cst652XZi18+f9m/Uht5l5LtgE2RwwmSAY+BlC3b4seio+Ms7U2qnLy48NrJzIB0sx9uf0Uw
D88NIWXSg1qdGFxh5EbG+pJEES7mvVhO0TO/HD+SByLixhrtrZs9/G2MqVRxZoxnnMWgZqnosnqY
BBxNNu14UIUNk8Es/9DTs7v+g5GMIUiWXEs4RuGJQZkZ7iqEwAiBsBpZSgVZocWCsV6lghh086mu
Hq3qq1f+cNrGmVg3u7LZ0aJEWofjn58YJ0eh+WwDFh+oIOYdtW4uHwf28kOGXl7ypXHeSv2HElwH
hR0fEsT6IZ1rh6miLt5EEeVVeZWrk3lfJDSjki1wQ0ZC0Xm8pQLOXLIbOHpHks+PiMo/L9iAyue2
9RBMMTHy6FH60+yGRxIXkc1t7xWH1EmgMva8SRuCwa+A9C7cYLnZclkH54ME0ktnn+PopvnzFw8w
LUNmJ54SZoU1xp4iK9qACzygD+VB8St7JtOGcXJccGf6fMTdMHxcXt46dTPFvjGSeA1f2vdfTKuI
y7nNfNOyL340PvF4K8fimbLSjKjcMQGKESVtfRBSKd+FbzgNDB7uGq7hL3GDyc9um62asgU/zxv1
rl8wff7OTHHvK9QHck/ZMwZ5J9N+fu1smKiMQZejR+cv6mtPcFfoBRccGPTvHpk44yM3rrAHrpbR
P/EWVP6xhiPMI+bj1Zw28ybD6vvF5MNMCtSP3wvoVLoLttIe5zwLB/jYwYudap00i2fmyt7lLN/b
FPWSiEULywV9saN+MVMWUga98KQyjn6E95K1XdgMe24W40i+6JKrhl6+Q2XA9+fJ+5t6F07fU+CJ
X1w6sK41h0SXB4mncf3xyQuFE2ZdLQbkwYPv8LfM1L8vr+S+YDjlERDwh/HucfWFJ+MBq9SraSM5
e2D14z4aPhco+hi/+MDHrEo0IsxKEInoSG0SJDes6yI3el0IVZfJQdoLINu4U4wNpbhWMiPykhgu
a9nysHBHGVq8V8BJTn7kHM9wQM7A7VC4XOwk0936Kzvi1wcjj9XCcNC67usjy5d54S5ZDzz0Cwtx
u1mc9Gg85Pw8lgP/xXjn1HUk9s+JsKBlLnOC4osX4SQ8SXtuEv+9JM+T88VF0O+Tw33hMmknrjgf
8vvzazH4WUGH/fqcaofKo8cLKP2B1UUD5lQ+Z8/yndtYHlmdg7tx6jxGtMIU5VtEaa8Tk3Fi8dMe
eMryIz82+cDwKHP/HIKkofHzigvaCdfEyMibHgmuZXfC71nxncyUlFU3TKLt6xvfzBYlZ0hb+YGZ
MtwVyzaGhYWzyMmemQWlPU8e7ZEjvxlzwCtru3Z647cAOAS2MSbaYL2yeJ68VtjwUsb7W9MeY9bT
d/6gwDk7zKfhI8OeJn7oGQ+9wICuPO4LFj91E30UGlwShnPnqS6TJIOVFg9vwPC5wnnjKg9M/3zX
tA5SnZwZaHU/vC3Wfl6Ck/ey7ZttFVzbLx7rAHsdU/ayY8We8d92Hi9tnQbMSTs2UcKR75z17WTe
11Gqepnkywz0oyL6QQ2C5jyxV1A34zX7ofSOhncMb0AqFn9epjvlAtzdev/Estkxp9bvpLfbmjZe
uQTlMb4ms9OOPnnL+Q7aQ+gVh6DfrSV8Rn1nkWrNnbThLuYGXtr+JNwMan9bhMCOJu1J7ThS6xgo
jcCF5N81/UYd9EMWwSBQOLHvOmNDD6sWnaq9AnHp9MeKbkEmmx6WZu30Yd45k6MPsZkapnWSk9GC
OON0Do2n61y/FrmPyT9+R2a2iBz+nRDxTgqxKsYr33V4m5fjevElmK3s0DbxeH/JcgqJG3ZNlceq
SmqQfEc9pucXpijyMezxa9pLLEHxeuZfNWbJG6vpyI8Z8XOrRDE3LGpT7QWbEsNC+awhC91X3ET6
H5IfBJuiOKPdUod1GJjlqWrWUrDzFLYSPMgzdoN5vrIxF0dfLk/0pSs2xOoB6anilUz+bFy5P7fw
pJUkr8Bg+jY52j+zshpP+IYYpHHoKTynoUunhy3NOsBgVNu8+P2LMctqzjabsZtvJ8sdrw1MoDdc
qMic8JRIop/BW3md+524w+/PZN5vcShOKj1/uygOkXnu+PQB34NEi320UWLqiuf7PpMcuZ+k7TQb
Rlr5ynzFCJhEh7xbKFm9dcrZDWFgrk5q7Fpe6pcj9r7faWUmhdSR5B09QA4YbFYmR/xjroHIniA+
jsOBN8yBg7HlR5gQOe6wvLJ1s2UMcY9F4lBmZI/OioFrUsKRgdgfyZUXsQ8eWaAcPJ4ztCkXzd3X
1P7kKOKEB5p5hcbF7NAKPUrvtctDafiYNbHWR82hs1OTnTETsrpfwzsCiurAWq41BeguULfGp9VI
nPejt1rWveQDVSJEpSy27iiqte459fnGkBPqJs5vC6Ynari7/L0qd5OxV4FANF5Evlrn5EjcD0t6
iR9IFnNgXDC4tuxrG48B2DUZZ6cj6e+CcmrfIOsxrllI2bR2N31LhyLTHSDHol2dTbv94pEjCJCH
ODFsmsk5vm874Xmkq8A+znJhUFHommzrhfLSTPk9JLnVrr+6H5YpA7yYB5tGIFjY5uZGqKBToK4Y
f7e4c/MTgeqKS2+zxWbtLPk7vdx6T2OFZkm0EakXsnXJBYwJtjh4KrBzfMqeTgdspDqr72YBtKQt
ONh+jPxsgrF7q5EiWi4p9NzNof9jWpF9rQU/Ujc54GS+EF070Sn655HGtrZPhFfs5gAFJ+Uk1Ae+
MnPwfi5HWzsjmgoUV2XmB3QxvU6a7MgEfLhi77XWN/HF9vzWaw7suKTcm/wNzSKokaDxiMbuH7ro
Yokf9M/5VSDgVMU2ZPOsw+PwdHEDifzxZjntJjr/bkxkDm12+G6deXCMm6X5+Xf4NF9Z8CyQNPFB
FQ8JhVxotmm4HagDsOrmcKZ6+OEK2xBfcOY/ITX5G3SZ9FCwDNrFi9CDILCDxwBFIUVBPI0Kylo9
24uJUdPuH+ntPGi3ljqw6ibkunc8SR2BcvU79GxqxAPeHCyYTh657O6F1kaLrt2CBz23lT+4KfPn
4F0VmDJw3Zh2cg9PlHO1m4Wgq/ok43codlWN98IR73CBlMFlGpPegWHcuhprUmeCMPKGbZJAWXnn
NqvDDoKXfAww/t2nPfMPQ8Gw+Unc6wzprkEOK5bbxm4OqAlj7RqOj0v2qg5eGc1+FL2twdkUcAla
sXMVE5qOxuAotQ7RBl+L4vYPxdv4Xmec5F1WYGbJAwhTNz7O7kyI9R5obmbLBUgBu/nk/9Elu8hP
3ZW+CynRhHJRe9aHizWcUTkEqquOzsR8kXjCCbB53HmEtEnoDD6YMVrgR6KtA1iiIts6hey1jnas
dlix9ly7kVS24J1A5KN2jJjdvO4YSsyEgwuHJfww/VO4XR5TLx05WkaFF3JFhl1rAGV5R6zg1rUX
G/ttUrFX5rjnLNFHK5hXWH50tnaqU75bG2nDnMli7tXPIXLuk/5EjcWTqQSLJ1XjhLGXGbUvxGsE
GN9WqAgaWwLfNyKwRY5X2whXKu4pAKqIoU5xSi0/PYRs6K2LcDjM+Y6uhf4QHjC/Psn9tk5cjGuJ
C08uujCbqm/gJw4aXONtnnrKlgiim0XsYXSMmM4gI9rCQbtILgVuZgXCvbYTPBNamx+Y06D7AUl7
LXYFvR43eKuR+lMA8Euc5/vKV4/9TqLIfL0HZ82NjsZFoKJgG5fSKw/ibE/3GBODF7ELlY/5z8Tx
7lJDdHyMvWyjj1jyXvW38L1/6kRXjPaJWz+pXPEt77h1kuUoIj/oMCnYLKsv0g2iY3ma03MpH0rT
a9o7NxruCbOHnTtJAadwQydrFEDTILxgs+WXp7H+nRNLx2LOP1edLe8Mr31NXphFxTcaYqEPHBqv
CpHlSNRKFdmFXQ9eX0MXftRjl6dYutXqlWAfCUSfujOlH3ZdZrNljyA2O+yNBbvuPCeZqFFE+42j
E7tDdggCQnT2ZiUaj2aClxq+rv/HI8gVz3iaj6YHa85DAt3uQNqlzJmHCEcPZRXeC85cHfAwRAnd
wTR8HF8NFAfsac2X/AjOSzOdPp795gVJQhl6Kh4J0SZHSjjQu+JURQeHzpqJDsieicR5UE13PsmW
A+WjRLMN36nwpm5X9FucoI3hjxJPa/LEdpMD+vyaAlSZPbb6EHOs6yI9UOAXd8V6ZEc44kEG5pzG
+k8xQzjNmw9GAWAytr05XmxvTt4Lmwei87A2bcc/dPo4NSFRNmiT2OFTNnD2BNj9YmHOsi07fu6N
TVhs1VNpB2/r7B0+dXSCbGVDXvtP/NJ/IlEuqb670pdG8cS1tgCkAgLn553YHtP5vf3JKmjR8IeY
x60TpuG8dngufohyZY5DTMCO4yjVLl1w+k1ySzibLVNFiTyCzXZ0lZADUT5A8MMOgVkeAUcluMlr
dY9Sh1Aa+hZbc8cm/77U+9bJbyB8pGQTVB/lQxPZBnzm9IDcidqQdY4uAFakYpu9AMmAM2vCpjPs
4E9SSF4K57JH3KsBhYvconenffzW4230Q2U9vUTPg+SDCsAjmNwEVEscn636rXqmovrVIRT2kIXn
6hXwdKierXIvQZSfKrpKy5apIwX4DhEWjuxuPEsv5lsv2H7tc7w/8kgqm+HevehvEbMoHfCV5+2w
KhEFGiZXnOROpvkoA/pvrgCnwJ8cfe+3pnFN1aNym9hPPOGLlodT+iFz7g29hSFS2tKGfD4naDx6
BCXd5Jfqs/osv6yTtm842VPXuKAOQByg1PeMBxpc2WBPHluV78Ra6yNjfLXOyoHREW/x3Zm+dpkq
AAlOvO/2ovQDwukzfqpeKm/dlV2Cx0LZht0lrO0AaNuUEtjyXbcqT8s6GbAkZTEpBE9m3NnfWB5B
f23DA6UBtKOGJ3gqk5vNDoAJeBv7w2dnLzYafUzH24ge2wED8XZCeuCs13HLTBI+sL09Wee6th/x
Zp9T4xUmvbkRVXcpSAPwhvvNOofvdKkikj/FN/FOie35g/6Pvs62z9ELW6iEu8zLGiUzHTZ9C5M3
yhN4SvbwYpwxQ1IWvyjM5KltUfu0AQVwjvfzk/Yy/YFeUb4rt/IJ0g4Rgi/xfnpkJH7XyXUoaurZ
z2q4N26PeEFi+6t24ifJNs4BYgZsd+d0L5x7VmSGQnDNiHFwSYaxIYuH7zkKRfuSRttB9mTxFaOF
o+/ZnFHdSOWHbgy2KQAB65Gc82MnhNdw7f/8/jFI9FR+P1J6GkN/v9bMbChFw9qEI2gusYMBRnRQ
vp97wcA/TfxdPtIN+v2aVceHCg2Pn67trAiXJG3RVdElY9hiGRhnYrr++Tf5+tHfT9VwQPMgPnZi
kTv/+K7fH/D7zzo14afMqRahssT6/G/fm8qNtAvHfSzS4OkEWMm/f4Trp79fC6qRvXpkah8WWiFP
51xsQK//+0//7Tt//0Ir6Rn9/SdlA/U1S9u7ppmI/prIo0G7DWq6Rr9/hPX6Gr8fIrBGm/j7IbFt
reQZYlH47RQd/v7z4V9v8+/XoJPinfz7+e+/ybHkbllzNv/29b+f/uOjKI9E5/c7/v5NqmJMr1vW
qL9/Aa6RF/n9vBzZoElVZbm/3/LfXv7310YJCulQmHm+2pCdJA93XhELjSKKKthazI2LeTNUFpW9
Oif+BuiEZkQbOvqiLyv1CScP9biEItaiPMKaYWM63lvJ2vYgH3CNqTuM8ZrbI5todM3pOtZ4PTJv
cSh8milceFWGjNn5c4F+Egtb2ggWelrlJVIasoZoXWACQSiiUgiaBWyuaHgLR7SwiMSJ6Q+5JFE6
HtTNQMi62CAnSAPD2ioa8tgofYG2MDn4l3bd3KC9Ex+rX41POkz8yOmJvE2mwzK5j+NyyAP2aXiY
imF2E2krJxaGYTaZdXoFLxWGbFgodxC34mqmBSBvYs+YYODDbLyxGrwyEcDQNscgBKJJIQdn+RBN
dW/0oNi1RNirefNUxcKHqC8PBdTrIPwcB4WeENFCaAN0S74szZp2lGL4F0pN9vS+Oxm9RCUUgHEQ
GO8TMlGHJKQrErPQKRtAAiEcU5GjAF1YlhPNegtDRHqVSmUHnwZsm+w8BsY3uTAy+H75DwqSkxga
r2GKdFXuF8zDX5K0D8fsqxjxUGKXYDcQwZzK+5+oMD9pJxeHXlQGvxSXyI/ieFMJoCyQJGoa5+pO
Rp7bFS8GGQBSJ2FWGPc5nb08p9+yBMcplm9QjK7zvIZCN6iiCvzkdIaaAjFWt8k7kIMj9MOceR9H
CBddfuotfzAfdXXBxGfIHhlnvqSbh5DiZ6e9c5k+W8R+kpVdJDn5VNl2ZRO290UKgR7BFaD8kXPN
lET6rpL+sw1x4AKUYdvHYk8QNYhrSnPGsTOkxhYaLTqQUEOWq6TyZXp2Vq1Ao50e6rBSvxYi7ZpA
u+Xd/EokKAVRC2rioGToi4pvKYQ3GvXCYQQ1jWuh2Ka1AdeDepjWc7hS1341O8wkEeZdVCd/cKaq
siG6YT4+VSbL7Nxp2BoHwliGNDlO6IBcuL5uKzRgwcWsOset+LZU5PnUsim4g8LBMpefpx6PfJsv
76m+MKXIEhqZtoHJPwkumsA3Dv10oUIHxxgYpCbZWIr6zUjyJKl7DkbzowMBGNCdXgyUGgtIpmka
DkMWe7A6UOwOeehKIslA4d2IQOtLCoJW0tdOyijfpucmp7KTWTDz8T17ldyRiBGrTwqBjniN5I/6
S4TFWKf5sAPraQ9TPbDazgdZk4LNCMbHteaZVQxyJKZC8Ic1aPJI20uRcF7EYIOyNzgjej1YSfct
jZbsBpwiskp/QkXeIMBEdTvX4WkZtA+9QMYwlWyo6YwtOfkRQgP/0JjLP8mce0B1emh/pemkyxnR
80WqibyTmtnaqGHwA3InOY79qyYxzdUixKFM1z1JocsdwZFAhU5yQ5b/NEbgdPh5yI0xH8DDstso
2JkPP2q73FE5g/OCoGIHQQybtEwOut6+YF8SuVljZ6P8ox5j0fXIzDr1qucMppnfacu5EoTniGeT
q6u9xriANpJAaSYWd2Y407PUY6cnjHQepZeBaHeW2i70RYGjcxxpmBJmhTrRDG6nHXdKq5/IRj7o
sdxytBHPhNewZR3Da/k9NNUfwIw8tjQic9jXi+jWamw4kRE6Bv4cmA2tJw/EqhiavO4Nab0Ec7y3
zP69XOiCagL1T6D+4bbJYIsgk7zCUXrXqvapLkYMzdN5aeQtHkZ36hO6p4L4EppUv1LrMRjra74s
vlBVV1BeFEEKFgaAWKId5PGPOt2BEJMZpuiYIsroKqvkzyl6RmleTKFvSzpELwtJsDag5NKh2gCj
cMQh+xJK3MAw339UnTpXndW7kPzYlMkbcFD0aZJAs0MSPB0gDOxn5u+sLkssayoiRCRwRndv+/in
i+X5GvYJp2VN2QQq2FAk1TyBS1pucnOAGpzxt0FQvE5hPzptV1yUq0JJRACFHubfWi7Lzh8d39Om
jt6y7pP8ZB51UR7tchbJicwXD4H+Xs4fhKA5h1Pdnsl9Aw0vRLSWy5kjTtBsgzGjbdPBAY76T01W
QNLKa89rLdqBzxjyDBxEWQgsz+NTrC8t21TrgtxzTYWIOMumFO4RrsONzaq9MBmGL5Yq7eBUgHpN
6bzqqIaYaHrBBl2VgiYYElziP4LxRZzIK4tV+GllkEIHgzsVW9qLCPCBCNaCUdt3VESa9FFc5C+w
q17Z9ntCKaaQqm2lsXsC5O8YUoqSYNa1I8zfzdxxDI0ojXllnqA7CrJhV6jYH0fs48pe6I+GQoqv
ItJvwO2G5mTKtlKqBaeQ2qMF5wEP9/xlZZSpxJbaUZ5Tqx2o7KcmQIsycOH1WLxbGiZkQc/sdCQq
7lVxg0vVwuGkeqy31AJMSIjBwoQYT5MLP87WG9I7YkRiXttXX6QRbf+/lazogJ/936xksigSofh/
tpL531Bt4/9pJfvH9/zTSib+h4lXzFINUZawhCn/zUqm/YcuWmTyGvD0dANE2r+sZIr2v//XP61j
4n9gRFNR62mEb2mm/P/iHJMN+d/yblVSEvXVNybqBDTL2Jf+p3PMknEbBqWZbSExfZdJjSG8t5GS
/1josCdsEsjB06c4r48iMSvzmrdiMiz32SKd8L/YRpQNXmiyK8unlIP7mthiymK4HQU2z3lgeEFj
IXZfE17aUXpAn3km92+F8GCmrEzlp5mRbpMB+71w+BF1wTokyhBvsoj+dJmoQMjJlWlVKFNgrJrN
tKbONMTPKGsODerCyhvXbJoFq4nHIn3O5deR4d9pBC60SYLgptSuLEVIw1MNb5LSngRC2DfNmoPD
dw6A3xPoCETEkxjJyTmV/8CqoSlMnbhNt1jiCCBK5XNRqqgYSNzR1+wdaJ2bORE/1Cy6BhmY47Zl
L2HRoV1ze9I1wacqTfgOrROnOn0+qfDMeRyxh2sSzEcVCF0U3THaP9RBSZvU4hjexOaXRWyQvOYH
iWuSUNeyuRtqyjBaot3AvPF2q6d+zR9a0kO55hGpI9rjtdm5rFlFWaXmHgQy1bGYzV1Q5Q8CfGSV
iKOEqKNYU/w0D4GDLn5MFNK4ZiJFGelICps6/pNnjFw6jLWlJsGEOhLX6oog+9lcc5aA++/1nkYJ
8cGD16xpTKNI96imj9M3EVsTHbFEDoecjflkT7L5B8LeuSHeiQ0RveN9KcJCJvxJW7QvizCorChe
itBkPOh+2GtfqRGSiNRVl5lfK1iaq0GsVEC8FEYEJ+7owetr8hQpog1FWR2CYv+wCDOBOrl5GzsV
ObgIOLL0FfUod/2fCoA8hDyS3JMjUXQEyRB7pbcKKD+CsPKWQCyBGgPRM3YwNz5Hxu+O6CzTiFSG
QnpjofpDQhWOidgbarT0CrFbJfFbXUGdd5qA/YKiDQ+jNeMsIa2rW3O7zKHdDWuSl06kl7ZGL4kz
ervvuSepZcJy4xGGa0uhyskw4KpnKWlDhsS5sVKr3UxGl816earMkupLT1E+L8BFtZpu2WY535Io
yfHyBdGpF5Odms79PQOw0qX1loklfyDWu5On7tDF0+M0AAkT6KorLTC2mdxEBGfB69KBsDJnSrQT
kRI10jkzEdSDKU+nYVCIoRCQsCUtXW4D/DMWFArgMWFSJnI2UegDOn/CviYw2m/73vLEnuE7B+1j
a/bRLorqmaLi+C45cxAWXorRw0kouRk4jk5tKr4XQmjtYC4+JRNbjdjQISHBWBqX5ZgIyHkwzGGv
0DkeDctbNKDOiobmWHTqvGkDjr4CBZlOVS9lCm7fGEdqVVO/ZYsqeFheo01vtA+DGYtb6Y8wEzzb
paHmSvJE7GXMhr2kg23NqX4ouvWXrqarWSTjRpoHJE9xvQ3xom4FnQpgFlmUpSWBfl+LLjEaQ0dN
61XRpiyPYK4YRtFnDFYePmZ9n2YzvegiNU4yb/aNoVW48AdcqRP5NQnUyLHTBLaBQb3RjddUsKSz
VhFMA40Tpot2bLTwq+1SUgpL+RnoNa3YkQsb9ZT86pCKG0+F5SgqRykTHP4mV2rslyV6lKEeadFx
9p3k6i3rDQ0/ltofMiiKzXoMmr7UJY8fNaqUi0S6vD7S3Z8k6kC4UmuPvfUa/mEcR6FRbH0R+H1C
9qFCehCMw1BX+SZfoNI2jVdLeGqqwTol3WDw3evRYKVAjqLqwGIFOpXqzwT2GG7ORDOsBMlWZlfW
Rc2tDKl2gT/3xAoBnTXqGakexqGtySuAx1xf2Lps27B4ApIcbAC1+Gyby0M5tzs1it9ZQJG0LsEt
RrQsS8b0IIJfixaFcrSOImFUW9ojC8ERwlLkz10BpFCcTgkRhBfJXAVPVvCV4yfzRFodRARFMHA+
hQRy/YAt09PxIjr4D5/kNnnOG0HZtEV8gM0A3zwG8myJY+Zh/b2YDANZp605wgSyFE3actSb2bCt
3T3KKBt57gGQhwTRBEG3EWoRxVP0JpiyfJ2JLIpmUd2QiYpm1DKpubfTW4Qp5ywZ4fMwd/vRwgCB
C4pNX1MA/ZeFm7bQWW5C8SJZ9S0aEX5Zeju+qnKLHbcxbkOpFfsJMb0vRQGqLmOMXIkzAkeneHkq
BfFq1vl0IGyRPIepzv3KWtwyWSJwScP0GlUSJkNoSRQ84/1cXYtyyTwAeRJJRkF70OFVtCvsOl0g
sAJRai9RuZMDNs8gYiy/IEI0S7SPHhsivQWcPErXvGkEqKyEC5HTHLeumMdjH7ZAHzBRymG1eJ0G
zKrVyk+WGf1lMdSnWX7MumE6UDssvEK27kOBbEA2m5d0yb4GBW4EoRG0P1Nru5gLLTzXAhKN9YZj
ZyMaf1psE/SW9Nckktf9cnIeyXPaj3u9WwY/UjgKzKqQHkNsXGU1L4eq95RRGG7FsCIQM+tiIq13
FWtKfEsCU2eyDuNpT88QrBDP1LSHKxUzTzRzzgGPBT5aeBR5lgFBdG+JYaQbtRYLH/xxB6Z/Xt2b
BDcSewjthCBOL1wisP0pUse+IqxBqwrLzfUG2hdxraxWuzkBbDw1o6+Xgh8woHbNwvI3CFl81rNs
Ww/Nrl5WGi8riWwa+mGKAzYmb78QVezJb6KV9Wd5/WMW6w+TsiLVCQ5GFaColFhNntcKWrmjqw0i
zUaQHHE9+M/A5HEp5VwZS+Y0XeWZn0nJeyoMzCF6uS5JGTBvs9edyjLo5aZRA3VD98ivZaIURdHn
d6DP0Dz30U/bvc9WV7qi1UJ7MerH0JCtW9IdLMqgSIho1JXlmuiIN91rUnoE45x120oP04ua+1Sy
4DMXIXu4SSHfml2IKIKuGoi+zudJ4MiJPV+tFqcxuuaQlsZHFELdk6L1HqcZeXPJPcbZH4QE3Kgy
9G45ZGgaIv5Mvcq+2QlZEExr+idJKCB+R+K+JBLr5SK/NHKBflTROlcRUFB0HY+KSmp5Q0Wow1YJ
CnmPxWX4kdUCq/p2aIvoVc0nCedqjF5hWNhelTok42AQ2HgNk8eWMtjGKltsORirTS9XYA+K9isx
lXCrVFq1lSFQg4/exiMd4F4bT9l4NiV9PsB1Nx/WIQOVSXuYhttYw3CtF1TCgk6Yik6SEod4IiEY
bGiWYp1qQsOaPGS3XtFpgrKxRaweniaDXb48BT7lxMzB9CqQmoExJDJXaVxRXJuC9r1J78To2msu
N+VlFWiAStG2AL8fTaV/TMnjwJFQQQuVajzPkTFtpYyutUYF2y6zzvIkBAgOxXiMvDrtl5YiDEOg
+gQbnB4mnfyFMeafQbQQPTXiCF7I8sXS3/OoM9ygkrOtkdcoL9rpNSyr45zLb9qaBtKNUeEkQ4o4
kAgRU6Q9R/YZ5UOcn44ZFCpOOFaBScz3kjldyv9k7zyWW1faLPsqFf+4EAFvBjWhNyIpUV4ThCy8
yUz4p+8FXdfxR1dH9bwnupSuzjkSCSY+s/faRQk6YPTe4Egg0imy7TSllwjZUmfgn3EkTXxQ7geq
Fq1I1yUovazs3t1K7bU4RMgzhietLr8Bz++EeKIF//AkSMWyZT1q7rPe/wj76jtuBnYKr0yULmMy
7qaOTuNJBg6Rie9d4uw12IdDxIbfCU6UpRdNt/dh6DI1aC7D0O9kzODUY4nZZNrJon5osZ/5VrFk
ibUZ437bJP5SaGqroSlstGbbuNOTMyhMRvA7dDjfRGYEK2OadrblXC0VioXveR9OO638qLkZVH3P
NwJd7+JNbaLnLtwHbrLNIiEQi5ob4a16DpW1kS3isRhq0RxvZTaEPzdzanPZGqd6VTviaf4ms84e
fSfYDWN1aNIebUJ44xdOsipt474y5FGZdrxIDKTCieAmawXHfHTvqtFnZuf9tE6wZvGAYhKq6oxo
AjKMdKDd1HmyENhKfFnfNxUgCnkXBUABRfHQRLcOCFnY4hhyUJrMQ1/7VlkWccj8g8JSO4P1xxAg
5eH/Ox1bntTOn4RNnjn/Lr30IjPUqfe4vbOUAi14L0fUAp1RbnotNtdESHsL8rpQPYI/0Hy02L0r
iaXU5zcIkstixm6v3DE5ekmyryqYsnFULsc62RH4vqLr2IOkZZqsMwWa7GDr4LafzORU2Kr5JGg7
8f15YBU8deSnNKXxOij10qP2RZQ1GOKdfcKjtmxVdvVCw2SAWm9GZ/jUgnE/+W9gOJ5D0CULQjjK
NrlCBH5T9nBmwrzAZQ/RFTXMEO9qVX0wIr3tTBOsGLUKugPfjdOF6Y335cD+gRwLACfmC9mYJ3e0
dljV90V3zyKAwDKM8BVBxaS8LfpZRGJ4a6fMH5wu38WXGjfhYgphPBfWSC4aOwWt3NOM5QhhYZam
FUPDpGZWDgZ4A1RfM4tbFXKl1JAQpF7TN3iOWKghuBQHh3LSq+C70eQd7cgIlrgjHTR52rWr5zek
eStak8RmVCUcEW2VYRSYzdzs8kV0hQ7Gk9EM94U/PvhTceOp5OBm7SZtTPynZEmXzUwau+hER0vT
Y8dcaTvGhGfhoSygA3MT3HOac8NU4LlDrUQ+9CLuHRTRtnUoFJKITL9D1eOByll5OGRTx766Wvui
MiJLWCh3nfrWLaS0WnkKGGin03DmN72xuUvPfmDdwOvpWWdt9M+OLb6z4UEaxa3QMd0pE7MhsiO1
lbDcqO8WYIm+6oiQAMu4DdzoUfPUPvHSVVAEh6rlSuvwVeBdTouQZ4B7al4Ut3LwdxEYWWyZ4G3s
8bWL098jsyRbTeXqVWn61fXjd71BoFDsiLP/JNxnrbvWfUHG5NhXHzrc+1FrV7JTD2TvxVl+CYCu
616IsZxOqyj2vp3cVSWmDREDn1M/hoP+rw3fGKEG/vDmNWjLOOCmzF2D53iQufvVxEQcTab/2BX2
o26or6DRPkA0H0rEB1WoIwMMblICQNweRnux1VME5fPFEjnpa5XW741P8RbbZFhAKiziFwfJhSIm
zdIJte7s/cCexK5Itu165J99AKzD4W0/ForQB2RLxvhj9rzlPKE/lwOjqcyZK2DirTzjpWn8xyJz
UN0H54Fioqydl94SK840BErduc0sDI4oV9L3ktckDLL7torXhIPejHaFvCUot602LDQAQIXT3nNg
RLN7fKXVA+4o7KTucOtmsOiLeKsssdObcZvSU7C9W4B0vk/TeJ/axhaMywkkEsRwVLrt7QBCjsDH
GgWHx75W4UPiWNx5nUDEJhgfaOqo2W/emRnjxZ/3U8zFyElLegK5k6dEzKKhvEVo3MZfkkAJ0RFn
TGYaHbsND2Bw2MxxYObdzvAxGNttdhWcrgXxH0sH+sGoDV+g8p4o0tPtVLBzJMeH8Uh/N5aS0y3T
HiS3TdYb9WmU2CB1C5qA9zTVXNVjjZA40TdyjPeV4Z6b4K5OMUU5SIhVXb5CPN94iJRZ7t1Ots3u
A/37qF/7gHkTKvnElc/BUN0Ji1hgJy1pSm0UQzk7QxjvCAVhdKIbZhg30QxzcDCYwC6MkKfumy38
8jejcu+MbDmVxrlM8kvRoE7U9K3R9Jdy5sE5BQYbcscyWqNBYLV+tPvqsXRrSAvdTWuluHPQc6jy
JRinh7Qw7u168FlLnOoJ5UxPlgoKIhReRUpLVDkgN3FJzYWeCKdtRQdou7uGw8RNQ6yV1ZZJDtFZ
LP09kAzNS2xthwFe+GBfHQupvFe+xMVFYxud2txxafx0YmzHnuwUZLat9WLkLWWyDaI9ozRwN8Ih
oTeWL8RDPQD+kDZxiZB4Bu/E1PGMsZu3faWeGspzmag3341OFMBUWj0aMuLbO/fOkVgM57+r1Meb
mAFFObrDskm0O9NdFV71JaN2nVq/Fz5hWzsKJ14VcKC9Y3/rNLNR2P4o0zuUylplE67NYHzOjP6u
47fDFI4X+jggG/J18R1lqN9Gk1WMMz2DGiEtgYXRFFLidLeu6/G8aTVhQwP6yZiF3TDczK+XaKvX
zu2eArN5K1QOc8fBm5Zv24qYp/pq1lBfAVCb3I/lqRy/cjv6SVJ0ynr+DtQpwXxBcmFgtQR10gqz
ck9WISThuUYEejiflyicWJutXbulorfCS6R592Uf3hlmc/BTpO7pICYqrOq+kfdTCBl1NBa5RoCc
By/aHBR66ZKdTrIBoISpLYKE4rT9tClrJpOSJBa+EBEZu2GWMge5tFC7en0dlL2DxLO/T+03GLQX
OlcKptkV6I13+bT3gvIeyDnHVTe9yNlZ6FU15osIf1N50TX3FYhrthjAUYxW8QVl6TC035FAxie7
p7xz7ZWVa+xdx3zbWyjxBoORqWiJHddSyJyhj4PBJzlP0tWTLIurxjXP7awWbLrqtlLdqeJaPuQO
DXo2gDRNOv9gQ8vVigTFcN9R1VXjuhfuzpsYbFcE/VQp9ZHl+z85mBYMCOZOBRMaVtAsNxPnpwuv
jGh2tWFHGtw2Ntq/AIAQQB80jIIWfpPVEdprh/jWdoQiM5BxSgew8FddE3h0zo3PHkHdD5WJpciP
4rWjol3rYq1QcfRAR/AxoafZCJXii+yYlkfIqz0J5NPyodqbMcYEkhMfUje4DQ1hbnvbunV7+6Jk
hTTC0p5EkDu8jNHDpEHEDsun0MF45zSZQrzVQj9qhI3SOhu2OVnVuIYM6uYS6Sg7e8Mjw8E1JMv4
Xj0BpccVUTjPZhWSbFsOe8l9S9rui6Ox71O0emSVxYtQRggBxdXR9JZolbRBu4LVLiJtpIhwrUlF
P+WbSMFRaEDh94OtEIpnKBk3TNib8yKsPZSosdjLmQNb5Z/sF95lj59gWkJue5R1i9Er8Xfl7A8h
TUo3td/wAjpkkq0c9ybwkFa68/oGFCXfS/giQwMUgjGMsqjCHFcXvIOLdu8YFo4Dr7b3WW44y7QQ
eysXPkYOHSd8Nd4A6/F4NcAxBQpudZiGb05PeYooD76ykuSse/ScA5eSldnmonI7SPydB01siFB0
usXRqbL7vM2/027a1XmgNoHLjweglJuaexvL4afwfW53z7Dj6QCqCQ75o5baT1VM7lXiaGy9uZKl
ZCPS+KDURmM20FQ+chu/WQyRy3CjJLlPehvT/U0/gbE0Z7sWLWgAVrpDMQctEOtlPQxG9RSTkmLf
yong+hqDc+mvM4NL1ukA2amwf0VK8TXZW9cvdm4eCygzIc4jmzDZ/Jvge8InAAkaAc+gEyHjGsqn
ukdFrjnjvjXtY92ID25xJ70fh6Wh0+HaslcY5OWpMgibsT6xLZr27eTXH4WpVq2vYePsOJj8KCUd
Rl3pr3G5NDn65XlqWGOxCGK4yAbeDAK7eH5iVFyatUavlRDh6hP6WHiI3bWtHVkLwKmwATIsweZ+
YN9ga9q2H7wHIOavoUIDlICaq7O97Tq4+43HMHGZx2nGnlu2g6IoOfd+i5HIbHYm+fRhP3zRVrG1
aol9zcj+qXq2RKhCME2Ur0bQ7f1pBtAZ1z5NvvQepewo7qPU+jDleEqJVV6RcP2pD84u8/snK6Ep
8Txoi+pR77n7BBJlxLPV2fE+5M6rGlctbd7JTKOhozGwg2KzjpuIkSzWM9KjqViwTnFXTEPLJSRO
+/Ai/aDS+urIcskQZBF3w5n91rPLtBD17vAdx/IuYerX+1fWJ9gFw00QQ2jL7eY+GvIHs0BsQ1C1
nsZ3VZsfnSasb/pG3zNc7ugSsZ0wqi5hxDbLWnNBKg1sQVy5Zy79BZRoR/YuvO9h5SVQrwNkNJVr
nkSXv0fU90s7dO76rN8OHakdOtJC3dgPLqnebgbzrXnRdefSaLJdx0V+T05n5qZfY/kdoZVwSupG
u2GSjjXWK4yTFuD0sDSUe2jDhrE9SyMIuO/hcpXDO4mYw0KBmFoYCc9lp4EsNsJ7lQB28+p3Qho4
GfWJOgYwRTcN88V5inqsfcDxj7AvARvX9Td5OtDWiLOYzLNdxXdJ470GXfAYonOZnBylbZVg3+4p
RiSUIq24JTdALgrZPEXwCY2024rHqBjwIHdwMOJo1xicye1Qfeel2BsD0kDsvYnRsJC1Cf9sDPx/
AYwAjRgPpr3AskLdIwhq/kCMbf/Ho99PtfnTf/vav336b3/s90/88fclapuNFlunYk4rcu+TtDI2
+sRTKEWH7XnmwwQz6KVkTbACGnQt4cMs7Fki/IvG+X30z4f/wdcG9iYI3xiLeH2CqXfG3YwxpkYU
AYhey7I++GCd//jw+2ngeThPp0ept11zJHu0OpAiyV/gD160cuLCJBeyBkfxy7T55dLYAxzm9e/D
uvD+otVMjQGQGcN86Cccyv/Ac8gl/JObo6mQizUkxiwPmq1eg/BwWn7e3x/zj4fZTM75/bweMQn2
jCy8WnJlCUceBpKBD63R//nh92u/n/7+D8+POl73v/+3mh95OSoc7hf9DJmtdGaWfLEun+yha1hm
QstheYZi3ja5sek94oIsFgc2qeLw++ifD79fKzSh7YMWY1p3G2r9Vw7taI+dcBWHfnbjR4zjCFf4
mNjcnAnzGSkAQHujNStX9i6DDbcoGL7lOkecr5hVmf131vg9XSoffPoeKJTiWBvjuAoCEscnjkmE
uyGEMBzHWWaE+8gvL11SjwB7AEhIncN17M6ZxEHhOd4AQtR7HZya4BlugnTLi2pArtSN+aGjCSA7
qDpD+CZJQ3XoHCsyYiAQann2owMBsgbkuUHbj4C4p6uf9tnBtMPmGONH0kfxIdNY7LoyzOitF6nq
y7MSdYsDVwScqO6RLQOQB+mtK6fbe6ILsa3hp5lMwlq0jBezQtO6iVhaUpPiiox8TZ2rkXzBAoa9
nZv6Xuv1O6s31Llz5MmoEIxMkFdrkzgJ6vDFI1EWOXJd3A5lY50707LOYxPx7reGQ6i5l8mqf7wi
S9BfTu2ZbLJVUdonmSTuHI96mzSDv/cMK7zJYBISGLsKteHNgF6/9GvzW5lNcSor6veJ5UsbU7Lw
39QfQqYFI89qBk2giyUndaDe8VlTpceIdhZT8lO1pHB1Ep6bz2Qx7fRs3bi8Io4KKW/1htBOoGbn
2MNqqmsPbJaGkzMhNovrnHUKo7ZyMoZNZ0iC6BrTOxF94p2Yj+6jpLyakfAYY4nxxt3Bmv6xGA+Q
SqEWrkANXppTtGKK16xGbkqt7jinyiFRDb4MvQSDAPgcNf1mXIxn4kUXYxmMN8n847B8gn9iUt8Y
OjkUoee329+Yj6odmmVQF5JbUZCfs8584Yan75jTPVCBAEbgVWSlhMqEjQpGm/m74pJLKxM4sP/5
2h/f4xQeCattxbNznJJdWVv4iPviGc71V+tONxW02UWUVvekszNDk+eQ5KtUC5HgLpU2vLvC+tbb
9GEsQLQUI2oKcexs64GoXAxwtvFUWRlulKB+QxzI/GZiLCumaz917bHIseFqOs5PSkXD7W8qNjA7
6BhC5IfaSm4U6jvAwdhbsZIkliSlFHJronfOsvK6Z7syd13WKOzWJpiPEIRNTPqCG1KoEsFwFVGO
My6J7WXpY+iwje4h4GalDf5dn0QslPrxVhiqZqJ1oL8FwIk3zG+cpz7sT/6Yvfbwo6VL56m76tYo
kM0Y8pDvWGtTlwwBsGeSsfsUg5Bj1ZcCLgV71M5adQHp5DJL7uskXOUtc6vOwxRqlagNmX5/9oIq
zCv0t7YmHsorgjV+FkiE6hjHBCSGk/Xj0NwthGEXGycarmHC0T8OFaO+SGH9MfaGexuSQgCVMdlo
ZjUc+2zyl0PRvbSudbWn6zTHRccyum01M79JA/QaOVHupgmaqCPEIkkGSsizTpIyJyF+hQk3q+i0
5xCpN/u7kuVuVu2kA4A05P2UdRJ0pL3u06vjnDnyH4KmZDzslY8j8V7aaN0IAeilddw734j3dZN+
2sZt3wGCIdOZzbTfvJWoPbLKHTdoWZE4DN9lXQV70ha0Ww2W56pu2anppnk0qo3lRvVuisJs5dDo
of9IL9OEMaroeRrykXgPE4s0zqpA37dswobSwJrbBGhHSygBmA/AjiMtTgwuyopQhVqfIDH0pyo6
epRxgDLQuuZFRhjMQL6TVYhvUpk/PBD/i5ZlpU5U01amwT2C6WGHgBkvdOkYRxG9d7FhPrcOExdH
HQrPi/ZJO1grQr6eDe0sKNDqCvWJLcVXLgzO6e5Q1fGPYXDwezovscxvA/g3iMppjSN0YlqCrSok
zLyig9bwBuaSW3CsINNQSyoLaqjDzs70EmzmkvQQOTCKQMv9nvoNo3piSCAP0JcFrMijL1+55ZFg
dmRqdD/geq3qMjBPWJijv/PcSexod8urVPUjaqmPzk6/MdFbNoGsnTliC56iHQevfVvwZJFovTBL
E6keLT8LgeHRryEt58HoMTxrms27jotlI5gvNzgh1qMIqmXfdxczstq1cNk+ihBNYJZZzo3zHmvW
tHFoKXm5L3VkOK+hY3yLeLq4SWES3ytBd8y+alb0C8nLu556nfd2w7DQxTwwMPWIxzpipYkJsYCx
sIqtOkAChOO+D9WwKiauLhdCSk7vudZMDLJEV5lr6Y3rQFOfZlduIy2fHjQE15xI8SEyCCSpgPNF
unEfOymUECKYEcfPtn0CbOPGpoDLy+9By/qFSkf6YU42ZrruKXWQ51TEBPk2GTY1qjdQ9wtHSZvl
GbovJ/bXninf2lEPtm4t75jLYvzxjUvCVgpLxzXPACJYrCrWgR5dM0l2dRT5AEpw8amm1vdpXHPP
GNtiFxC9vPYdXEpVjj9DDf3BstofV0xPRV92/N3uwXHNG9jm6RMGgthWX9HQPQjEB1RqyLJ7PVzL
UN+2KXSYOPI3IhKMnwGfcNrYIP9GBsGR8SG1oV/gWpo9Ju53xQgY8AOx5oPZbAY9+NIb9Jhdq/UU
QPonea0JB2pFD6L7cGDnKMqc+URIT524Qt+Icp/xmy1lQzDV6BvhUYu+SwWWy/czjO0aaYMJN99N
RvgOLttsYhycayujt72lPoWwQook2+nQlNkTW9pO9xSpaT7O8abU+4NXMqipeQE9RYI089Y06s6M
XvKt06LP0XsYOkJkH8RB4XBSoQtQEwlXN9V5uSnclHjpxiY+TEtSdAcRLsLqedCc5PjHV+YvT3Ju
AeIHy+K3K/W2XZLWnB9dKbhNRbWCXiLF8x+fIjjZStvod0RIg5JPXDaLc+U3Rqwrsvj4+8hlgrwj
Gmc9OnEIky9Auvn7cJJMm4scQblVGk/l5DWsDfmW3w8ExVebtGxf+KzZ6X2MQEPPjypCFxHPjxJQ
6W5TWIRHmCvefuVer/EY1QrfT0I0ErkKE31947qCA8WtQbePeEUclsLeML2NBeykuBLlkYP9CLkc
CEJt3tT89kc5fxBa2G9iR3v+/VIW+wD8inxGmeJ02PeqSPZCc9auMoOdH6kNKmawn/OHrg/15VA7
UOECLOKu0laeJPclLFP90OeI/3NmIKt8MJlTdTh+R2cb8YqjA9SQX5V8A7HXIIumqD4CYK+OCEvE
ouX445ouPuBMa9y2CFRI/HNLZuK6LogVtkUKPEPP1BGZo75qJTqBIuHycXQUeEk0JEcrqhJ+xvST
npXrAfXosac3QazP1iKFgZGDAN4z3GY3ZY/kchp1fWz0FjlHDSPfsirKiCCj+Kl1sdLnZ5kINHE0
B5CFVRPdNCmVUTsHcJcOIXSGwgj0+zVfH1mFeCl4IR1DnJ8EZEIAe1j7JTgpb4yPmW8z2Pn9BxPG
bcI5VINVHbv5SYgGtgWtSk4iCtq9TPTV78+eMns6/j5qSLZZtSkFlBrlheTP5E52vMsM+WlGOiBM
Fr65mcht1Xn7pgLBo4uesFE7WIiaWkab2ktT8AMkOkEfRK2vOrTjoInhWOmAeLhlvwmX8ZcSWAVh
J+JXM913nujN1Lf5iZ12vfL9TYVIKMKRs/R8RknugGUrjNTC6fsBnQTYKqnjW7yzr2FPnYc1fZvE
8DA69ZQWCKA1sO9FjdSym8joNRXTci9Nf/6/DeJ/YoMwDcf4vybqnBLOhlYm//qP79+/b//1X//6
8w/94YPQ/wrQ4cGfcTk8+tPioP+/WBoIXcWxUOVjVJXzP+Po3FWwVtAb+b7lWY4+///P92tSRuq/
/mX8pzTcVLQiig+Tow9QFfLIheJipyE61NplpqlHhXfWHKe60oCXJNgGeI78QjeWZYARyvAS/T5t
MsgTQJGzS+w3bJVcjeo18OSW+BML7TcDT4TtNetDf/AJUQ8D9C4smjzEOrguu7yvbgiagNZRUU/X
cGZvPVbS20IP4m3ogVizM4aJy6ggfUu1mbudkhjmo225J+I4QojiCpGg1bKqpcPyzeOYmy62O7Nq
MUyZ6XLwQnaKcduxU2b02pVVeCWqlNF3ovXDvtU/MhZz7x4+9dOUWRAKEArAorL7aN13mLkyev1L
Hw7QYw03yPVlHFb6noxVhhzS1D77Soofr06Ci5WW/r4KC/kdDSZA9biojdskrtttY1nyaiussWnm
gcwYM3yJSys1v1OdQU3qsL2o85qNB4ob9xzpZXRUrFE/SzdilWzUlXnWJm72YyJeumAQ17Q33S03
ie4xJp7+PggaCtIc1dOHHXrRiyRJJFi2Djthl6hdgKAlZCSWWXvcdKwSTT2R+9gJMlB+piHfxTgA
9zXt/tk1SQ5SbZl/5EnTgOVPmo1hJ8nnpLc5USjyok2Rc8hkUx9kOCELxdC1LB1PbbzBVwj/3ISG
VR9b9r+VSRY8vDYaOp6llr+t0LhzKSs/jgZ2SiSULr/oEBDPa4TtDekDGt2YHm8HEeYPVWnHz0j+
Kdx7emjMekNVrQvXSVEPhA67RPK6M3hTXIB7Ie321NoB6si20hlKjEYXbuKJCiqPRh3NJMJDtgwW
0fNOMPRsQU3idZCcQ18tiavd1mlMlq1LvW+L0SO2tJpWzgSm15Q+gYgNmd6mZkGgy4oecENlj1RN
TlVHT6E3gTCG42R/iKG3CTWoHRfnouS72PbvpprAxFXngUGsWCiep8IJ7iIU+FB4tTUB4OTbjbSq
0jlTr3SfpWdle10qKL2pRjBhp9pxa5fxcJwm5viblC7xMajS8EUr3EgDT2CKlH2pZ3wJqnq873rf
Xrupr8J1N2bGaxPkrHOjUrR3c6zIG24i4hvq3njPpMWABzH1eFW9l/vo4ljMwacKqh2WSNTnBbFX
OBLxNC2wWFhPFuL1I2H09kdLCQpR0uaiXXpyooePSv8t9XTvhIJk1PdDgPNzIhoF3lbqzfNefFDw
/SJVbXya4XcnioNHmdgfGoKyFWU8ru4WH45Ty5FRjmFU5TpkE/2SRq3C6i/TxuPFKuVr49lIrEYv
rfc4swgX1zru843jBDcxno5V3cg7Q/lMq0TC+1nqRE6OvrTXfo4QtqBCWzAtUVi262RlxwF0474R
B3IZvYOjK285EcFLpp1vp9uqbTnWpDV6S2Yu+rbL7eRqdpqzrRI9I1YjoF0CXyf1VzOLA7LFOFE7
E0cjmskiSbdeU+d7wikE+QVhS+1fWc1V+tibmEEV6XOWpGJkMNFYPScaIMcwGsDM+Vpfv3XeWIOB
1Xy1E3rA6tfRR3XBA619Vo5XALdmLXA7ipHLIAoiiMaWicInsO1uo/mxeMPG2n+LPGYFZ5fGCZ17
WKybXvnoRZABhcsgtARW54ChgG/WxcrQVAe5vYFgRyTMPSA2ao0s6I/SBRBD5hZb6nlLytR61ZVl
fhfEigImSsJ9mnFsVoZNFINePESl026VRH2WWMyJwNkmEvFYRtxO0HTuWujD9DVZHZvEzgD3Wllt
sWYgTyGZ6356GXSDcvRo55TbDW6lvk6eJy3Ky93o2WWmvzBOwubEQMYC1//StqNKsbRj7TSD1L0Y
aR9uJiOXV7fI0XbhGrjlWBy2no+oBTzxk2OX5VUEvn9tDcVCXU/S8Kmndn6xNAnep/TKHhNClD2h
AMLAoXreVn5Sl7d6OxS3xNqJjYoKwBZJBt4HGsay6iZznToy4tjmlsfwaEzOrRnMnbwH8MtSRXFG
HMWP62baxgDdwROTI7DsU/aX2NKVeyOIdbpMsBVODgNxdrBTE97bvnT3aZL1D1Gr+bhdunDO1tFg
rRMSXWwbTVQ3oz6GcIbq+n7iGt9H/OKfdSKmfT+yVR4agYIyFEAD7JR4HzAOsHYMjFypjRcanwuT
hSZscSI5nEdtYkxHs5m8fZwQWlL06a3IGd06wrQuYZUzohuNLGTuGO4rNzVPcqiiCiQqzeXot9Vt
NHnJdn4+H2Q1GDeInuWO44JkFyG1S5Yx1lubZg8DP5hizOl2sksGDWGjFEPNv4MUDMe2N96ZGSr/
YAyCfWe06glQS3HbGc5M4gvdEdVtNYNcvQC5YB91iFrGUV81aRn3KIMCcddbOoBmlVpoUQPPADSA
5ykVuX1psyI8TV4w7BU3RhbAZk+Omf+p45X+NBQx6QwdHPGStHn8pvdhtlfko2xLK9boyDuOGi6/
mJu0nWMHswDpbJIuzW5J9Onfalr7VdYY7qtZJf7FHJn/NfF8aPYB7cGWJGW0I1KaZnVfjsFLYpYR
J3aMs+IolGAgpZc+gtCOnJNXAkizeyAFStyyHUzUzvICRqaT62YO8VWG0G9Ml14Cx4pRIjccyZgA
zFIGPPOVOY33UkSrIbD8cWPFLiL2AL9lXJZuuEyj/m4yTKAFEC9VsWsbDRVhbTnJ+2zfQQhkZrqz
lv0kSSbFQyQm92QYACMaUgCzRG8PXLKmzA4gMVxNvSOLeTUDd3jOMq38TNHxPgVN6z0YEDUOQiQP
guiuNbasgs2JAkXWdqQFVsPVzadXDsAfO4nf08Z99dq+/bAqRQVh4/pCEdK+eoGW7vA85MyZ83Vv
F9oNLw4hD5L1O9Ng8WNNDmyGphZZtuiF5SfEHyQ5rLmxubOcnl1V29ox3DAZoGLxWUesi8mc7uKJ
emfRVL1TaIv//I//vUweC+3bbMb0589KmRXHOfENHBZBX7wHUSlvVM9c67dsTroAl5wrmAz8XTvP
49qrLc3x7bd+bk2NsRFvH/JS0+mJgsQ8mrnDqisgz+zfS2rTjJEMlOGHql0kU6aBFFP07NWniiwx
APBWP6orvrOIl7plOOz2jbVyCIhd439kzjFX20aCaqKVs1jQ0piW+vZgoMchpQg9xbayBfkIvBEX
VCzx8p8KvIhSsqNtA9ky9jcCCv6uxan3KEI1S9391uIFCXQ5dR4FrfBuPc1j+Mqg9JTMcoEOBwyR
zGW/cZCQNWK07/77Kr0qFdqsjizcqmdjYXmVPP9VrsfCCw7uREbsf1+z24NtLlU0emue9f4z9AS7
dcmt9zUuJvcqhpFZ/98VvJtl0d4E97ZD6geqLxUd4tO/avlQn/RgEWvOY1cFBr7BAJKBNSN+s/Hx
/1zYGx0URcdPCOiR9s4hlekHEIi7QlGQrH6Le2cw2l3Xi5j1Vg8XEzoM1C4CmESYZtt66LhN/lXv
G6a763TK2qnDx/VP4V+iGlki2/eAsMXZSXVBs/unA2CoYq8t0wpOYmy0CwAMliJF0B21blAXnKAQ
4ezC3PlJCdZybgdcOz62Le+VxsVdM1miPuSAm7a/DYKL9xT2RtIR0JHU5787BdbjrDAHbCqIiOyZ
IgG4LYJWIcz88bdvEM3slRrmP/5349BRgy59v4IUPncPudefxOx9LXADvZJ0hQgfe5F/Zzf8sbSs
FbtJpinLf+8nfn+guMiCx5ia5e23sRA1Ddb/ou3MtpvWti36RWpNdfFqWy5TBwLhRQ0IqK7Lpa+/
XSsQk2zg7NPuvS/eJGyCcWJpzTHH6CPh8Srp5oepLJwrlSvbWg4Y0VjftCHByvOQMYk454CWQqnM
+GHtqiH7oERQkIjXjZwwl5HD6LvkAqNbep1klXf1PHtg+2u/5xiKbjgFhh8jpgw2s0F/VWe2S6AR
ZL4N9XQAbc4OVmXLijIo55EwD8N7qtG0jfB0YycHE13V7wTJNdZYDE46pbPIsOOwa/uw/a7rYjya
E1uqGJnsaBeadi2nlSwoDd8IBJYFsyKjYYT5miTzdNPRwQvqg5HFq6f4K5fi9rquCatz6IDF/3Z0
CQt1WFVk+chZW6hdpms9qIpBc97LIAOYRr+2WDTflU4ZRizfmGbUCUtM2mc2bTB/HGlypRpPLi2i
vpvExOsbimp/N9vQJ8j+Vslw269IEeuX3Wh9qTlvXjbqTKSazWi04T7DbSCZlytYm7fzacyd5O6X
0WdU3SUTnVfbLNY7DtiWx5yVWVq2s/E+QU52lF8moUzAru4Hc957rNW3z+MQlWMQ4VOzG9/V6RR8
+2Um4hLb35ouVCoxFfUFtRpEtmf2d0z2UPrMYvbfDkhmpzi3ePX6Gzkk5U3Svk+UipLrBsP6L5NS
oITll8xt5/e5E8/wJUlblbmh3wyYOhCInfmzzpad3TktncAa/zE2edxGaDfVzJu0nep3Q5Vp11mn
i4vabcu9O+ojDuRIO3mezmn2L9NUMGj8IBFhvZqziV3AMla5WXeHRErcZ4JZW6DFA+uOmMd0V7/7
7+erjDF+5xitezK4DW/koNW2iQ1hodUf3sxZeVmI93FG/nk1G/b4xQ1GdKo3E9c4gVZTOCo/CoOv
Q6qJJZbXtmAcckGuKIgu6sLm8q+RG8gKxzpAO2MZJucw3VZwbGiRe5pE6H4wCqfeUgxobLOsIKBS
R6L++stUNiUivBNdSxqlnXluih4cMsXgjFSoxO2SKX8/UPS1Ow9rQTqBnqbc+botuPCvSo8jT1YW
/UU6j9pNqLI6HqqegWJ0TEpOX49uY2DCVHbppKyMXv+oG0uJ2JybkIdzl1PgL5McGU11Z6f1wjdd
JrmxGBeHbKdiXF1GuSnjzlBkAB/kPDdXA/G4vrh6mem82mRST5dQmgNrjJA/E+vrES9C+9y1GPZh
gaBWe731POcxh5T3ozXQoqGJ8HrSreT2PO9xS4k3M1lwWmLpxYxmJ4jWYWeN+EB+jn+VoP/QaaAm
yRHQ4jW/tkQrundNnybNuxKHjGAY/OdMCNyQN/qkui4LsU6b2IJxLM6i6B2V0US6fgyLqT7PqJI6
6AIAZmnRIQLFNjsOsOZ912qXDtWzqzdTpDdSpRB7ND0vtblynPRwrGAXI0BYTEqzxs1Kqi7CVfUy
XaqGMawGfBXbjqcGgKAY/eV57Z6HzUwTT02M4WHKI7BMEdmHHH8CAUHX3ClxlJM1yxjndfwopo6U
tcyhicn26fkrGbO+6WeVnGPP1lvNdHpJIMVs5Gg69IDJR2eZWZf5lEJKZ8OrGG3kkBpVIU+NhbK7
eTOkOtGo3bFXrT8ZvAQUibQqnj4HIawBap13pFjl3Fq1dXNlJYgQotHite1E3Xvd1gTLIht6PEW7
cnxt4KPRJsLeJgDm7xcBUAnQF+oqtrL+OLQmtL4lXyrHWoxXzgp3UvxFjrYBquiWYH1CbLkODkZR
ktoo7QprtZx0sdOuEcegk2Qo12PFmAom5l4Z4APPgSM4VRnBjpxcs0+5oRH27UcyNK/G4Groq5uW
1AyUl5nM68s8DNMnWCUe+S85D5djhwitCpvZMLGp8CZIlVYtdNAFjzM0UIr5ceNI9WpO5srBjG24
3dYbW959DJ14i3V6yD2vXToEGZm5uCgkw5TmFA7dJxZyhA8sFTllNvQ1gQEoq1HxeB6k+wlkvWkY
NEHhcKc7i2SJHKk7jO3rviKlaYhkqaGgfjSL8WrgiK7u4F7CkCDISGsoJbVq7X7uE4C3cvBm7wTj
J+HPM0rq18J0laOVI7aHRtY9vpnCccSkq8iulmqeId07nqoDlQme3IQRfWC5u5KDeex4OME54qKB
OWYEMV0tLi0aqO8BMzAtdyRbGJSjTxxtoY0sQzp9neq7smxDgEQ/B/W0NvIt++h9jVYDYswetv2c
evAHIIEBxAG5AvMD5GK60ds6Zxfh0JtlDjAJLFO70tUInqiZG5cp4W4bCHRRXOBwgHO7jPJOSFw4
rThZLuW1+0kJSdNb+rwBNHZyU55xatvFHo6LcZqMMMC193PID9KhBV+Y8E+x+3jHsZBOqGXcH8Og
+KQKb34e96dFsWzzqX4c1P66zTOIkdz7URuX0X8Zq3U/S8y5g/rgfcS1fdf3DbVvv4oAzGLBvqtC
9VTHiutLNcCNbXKNmUtdRWqa3/oiHmbcmX/TBXryXyx9E9GV17+KA3YMwDAiuPOLOEAPa3mZ2ILS
l8QxtdWiEIhKIaiI+EOO/h86wUxG4GAXU/JNCwoNEzMCMuCfEmSEDxxwUr72TskgyTegXDM/eZj8
w6qOt54yOni5yS7ZqEgIKBno0j6i0S1tR4O2qkp3PuZVUHVXPQl2LBRFTml5ohc7K+SqtGF7kt10
ywn2KjTdTnm0dXGH9KtCm2OH0sU1ptiELQmmP0SSTTLhx6Zew41nUghjauxFMgPiaXL3C3glFrvG
pI3Bg9EqJksaQ79g60Mx7FzPI91tMOyHPE+PtkGOsYgZFMx2AorQe9Z+Lip6vakvvIjmiV21ok2H
NCi2ca18ERX6t56RqJfaB/3L+oENO23yf9U+uAgaXLQR3F7rH9mYunu+acDcEUEq3UDpGvSc6FO7
V6lYmVoyKjU35pMW4tUqdYttsN5fJWP2KRzAXD9rJFbhDU8MqHigwxoLZD+JrUNebMNl1ASzjmtL
qiZTZi2ZMSu+iUfiRIlG40VVhEyHcYAOlg1YxqaGM0lZOsSZXM78hzotJt5847xrYgesZpk8VUp2
yltr/oqIRm1Cz0aakoSic8v1H+QWskY4eAQ1zqqfGUGu+mrjUnP7U37JwpqieZWDxL/VYDyhT5cF
YvLzIvP/TYgh5x2futAz9m1KYG+ssaucFZlQBSIpGh7OssxUqd8M/Z2HjXhrTKl219qIJv9CnSHv
qh+CrKyoAwe22mkJ/NhlWyoVGurOo+syQNlYNqb/WaVxZgNnYpC+mws2h1Kq8QqI10ADkPjlVpXb
aLZpMzRB0SK6Vi6iz99EmxowuXCLaH8WbszBvcybCt0jDKzr0IIu342kel4Wr9wdjrmFg7RRClrN
gU599nqHQPFZzSl6Vi8rV3G4eAIn0msD8M6ylP27pFO0xVNOyxZE2r/IOnPuaETZeKs8L23D3ubO
Z6tYIE3U7dVfVZ5a6cVBt/Gw/kbp8aIScILQt1rUnyx89Rup+MANwrftTKzU/in5eKmR+HNtFjup
+4wNgeWytrZn7acmCXjlYPTbq6XDMjdXwvvfCUDe7HL+molK2u1CdLIsQWUfKhDv7H7Vpw1YsBcZ
yJhLKKsF1SJSC0qbmO31MC+uwp+CUIxgeWUqbKI01c4ANMDwCAubard/JwvBFoo2uoqcHgjT5gw8
Umr9T4GoU2gbmBNnG3hOfp2WaURpo0fQqybHKIUiTRisp4rSujdGWo9MM9lU7cKsTuh0SwONxhuY
2Se5iT4rR0IpAIeCpSbJNIZHL5jrNcXEs5SPnIUiG7Sq5r/WkGonrPcaQdeNXFT/oiEJN9mMs5Zu
1LnAPoZlYMdtk1Ov3muf3ohJiw3q0M7Oh8wQ7Xc7zj6eNaXOy4fbIhnupK6EgJVfJEVw/G+1JXUW
1GTZ5tfeaDJftQzt9EZgoiCufKdHbKHienEC9jZ0jD8oTUTv34O1/XgWm4zeYQIYg4MUnGab9QDD
NrePpir3uogtJhl6YsxUL27zYgiPKctV/1l/EkIR7xFkH13ABTelNuaHsw7lehnwoZT5tVQb+yh1
qBxlPKtB2kgtyq3Yuiz5neOzIOUoqbauG0gjUpDCN8/AIdrCV41MXU0pxMUyNb7+XLRLVUq37Y7a
FVyYtjvcVCojxS/SFAT19mPWzd3Ri4nXaeaUbJ/lqUhlYqss9aTqQXJyLJUk5aJRJQkMHM/Us3fP
OlVoJOJrgxE37soTSxE2l4NTvJ8dx/n0vKk/y1Wzszx/RxOgkP6uWblkzOEOk1xVs4L97Vm46uMU
+XjU09sg0oPLs4KlJn17k8b2tJeb/d+pWFqnpHeTFlRvVaxcsz9FmOB8pxqn0xs1C88D0zi+gIOU
tGYvTzbgIj4R8GcyAdiEdU3aAJKee9TQGPCJ84C+ssbEEfha5mL99a3jLLL9ReoyqpaLnBVRHmSg
irzYBALRkw4pnBuNAAfz1Cvhq+8oy6gUE2Tj79SvEsjlrKdfpoRD77MKpuEAvDP6bDv2OY6Ss6/g
jRKW5hnqWZFdnZUwy2nAYgOPxUj+UwmDjnMvypKczRu3AeyW0AOIMKYLhePFcaBqPBHQLPTJ/U0V
a3KcMm4448QXpAiqwj7S/HGQVoTfS2SD0N2bahFpREaVpHQmSJ2MVUdyXQ40NvwilqkNLTBOCQRT
S5pT1aGUqmISl28UM6L11RdeO4qJQverVM5Ghd212ZkOXJDfyGcQr8OtN3nm59AocIc2VV0fOszi
/jTMygWQIyaSfyemDWXSb624goGuDhd/VtUiZPW1oorFff4baS02rWlXRol1kNaIN/qaNtBaZmd8
X/+hsaUTdNqKcdGfig5cYU+r1C9qmxhqYoGe7SKvLZLbsNj2uwLuyh9kt6ijFCxgY7h9I7lV2vCt
jbX3Z2PFb1S33OaGnBeO8ovq5ggEFjVV+1VcajVZNPwWkd4pm1nn50ANR9Qq5OGNFOG8IKZBeyhD
0tOOQl4K9JotcMcABuL6wlkLfETvbiouyAD1cIPF7I78JOBSKcW5pA56x9fDvnJ8124HsMgTUfuZ
Q5NNJoyLk++OKjG5oWtmx1eHYrJ9/obIxjFjt/aPz8R14VJZGIy8sM//Pys4Qu9jj77QRra4f9b3
KkWpdT8oAav7HRcfnZ+gKDN8YVesQkrUKPooiskA8WtC7fWnGoPzj8fOtITKbNLYqj9ZBvnnKm1L
zecJ9xpjdUgBm1QHuRVnpm91bmT6HEz4kg6wX8NXHMFf1dVYjMHytbruq3mK30MLmoonIj9jlbGC
A8RmBemDIAHEbjStQ+fnX2VFnHyNH6vFdNRr5A2pKwbQcd3GAZW/aItz2hWryTSC4+Jc+aO2WGtO
vlVZuX7+v9UX25wYotlk93/XGE0Lt4Bdx+tJ19VVRmGBxvmc8Y77x4DSiRkGDB9OLradh8zmDUbQ
/PEsOAorN1YUFKVoJn9QHaF0Gx8JJhzSBOxJMVyexUdmReztTOJ4Qf+9Agmzn0LQSBOfeWHN0BOf
pP44hZazaYvkFw2yHwwXPpH9+VmH1Jzoi0HfzFb8QYskDAsCJvss5cgJ8vPK0yh98AgicQxavdEm
k0BrD0ENO1VadDx+ftdN2EBFei1QunMX+sIBkynMBApW670fyFqhZfwUKcM0h4hkgPf5XyuVtTnx
aqpdv/nPciWNvBbgGWX7WrI0vOKzvnTcv5EtA8sttwgJmAMcEnb/jXQ5V9CgRUUf7e9kS2Ow1Fst
UD/+Xbq0kIaw1TfAi36VL/uMilvVsLdSwgQyAXIv6WH8JgOUhigQN47p2YSyioGN/k8t02N6wscV
zNf/F4JmPAaPpmKqB6lnZiWZmtmcL8+apj4nwVExhu0vumaj2+SLje/JNJK6gEb4R2nTicSXUMHy
KuVNNSL4Q0nJTkqcQ0eLRkbw1GmjfCuwMr6VOR3h3Lfd8CEdDedr09ga25bE8qW76Z9yp0Fiq6s0
Z/6N5Bnb5hXGldUie1rq4OG8rACWkz6JudjiC8SZO2SIEHg1wsUU/kMGxapCI8U0KCcH8Q0Pwyst
NMHXivfBHZU7rZw8mpLibrkMR8Rhnt1SDrhLrtoQvG47z+4BxBvGl4CsMOZ27oUXPUcrzfesPNcI
kcbUM4UEmmgMTNSvlOGE1IKE4Y0dJJbm64aOt1Dp9m2WxKB3mBa/S3+VlFCBSwpw/zFdJplQ8Qf8
Rkt9VlTzSglP/WK86tnxvKetLVX9PM0Tknq/1VaHfCYhVSdFSLYRSh+YFXl/o++k4s9otXcP39Kg
xxDFNU7gVdfNmJx0b3Tmtft8P6un9pvF5PJBSrFGPBggUkuj5v44cHrx1UClBjpgX6QBGe6bD1Fv
UJKE+xRODCI9d8A+V1sSQaGhPD4LtlVJE4fuFZALhddXJKTjGaU7KrTZD1Lbm/3WtdSns4xrWCbV
qeTpssUJn92MQcn/lIVEYtZZDQk0cWvu4YHZlaa/iLsCzAM1y/I+nlTGBMcEF77qc2vKVP/5j9ud
wStXdB2tYs+fr42Af1HvuBH3+sGgXdahM8ipY2YLEnWW6lsJ+jPwD697TI0OAjG+qO74W6E4EOV7
brJRDVAsH2h5HDTV1+Wr9UY3duo5IBZYLx2cfxKPx0jJT0SFHt5ox6T6Lr1kUd5/asfNkOlY+oPm
2raZGfQST4leDV+rim2k1VekK3+65mDrLfkz6yJL6N2pkgR0T0KG8sVC9+8l5F6clKj68k8RuR9z
qI9p+VXXyFX8CzEZ1//k5+aAkeo/K8qFXjt4IlOKkN+oyoxgOiJ0mh4wun1/rSrHWcrFxlFc+GkO
qUKFCqxZ2Q7C5S3yWmUGMbt2zfCWW0+3SyUPhIMy/WQ0a1ppsMNV2B3lg80PTaOqyV4VaYUJ9YkJ
pDzKBxfsOr0Ty8cv0nQKFScwo5nMZmbvE7f8dJaotZn+XSP/ZrcAFOOiuVTZ40nHoMi9ad0gOPLH
k4uANBdBks1g99BG8uVMRfr2Ql3kqhf1WmgwSXAW3ksrYUUegy1ntrJ5nx0CRbWWyM64gR1Zt/gd
W1ujc+nFYJimvj06x7rx5g/0XhVUCq17L7soU/7wT7NhSAh3ZpdhxP3WBmEO9b7O6ZPAdKi7oti4
iJWc2IjM6lYA/jCoOOcpKMhS+o4Y+bUAE+aS1azHra7EHlzKdC1tiQxY1Qq70k7TA5LU0effa+EJ
9YDwJ0XqS0Fc5+jOVrOHaLt4FrNkCVgM76VtsQssMn46yfbyVBlVukvC5LudOHdSIqfeYBMPJqwK
w7nJovDGrcRBquWqXQFBIaxv1u1JI+G6A/sihfOQRjQooE6pS+m8LmKCCmIMLscAolKkY9h9sTty
uclXXtpeN4qdbrg+/PA9vlbUY20cjnGIul3egZSdP7fk7Ovxm5TX80Clk9DuNmeJPSuze2v0GMF+
qux1B63DCyO8V145+fgoUMGbJKBND8SldEpGSnacp1spumdVBubSMd95edMcg045vIjvvDQnpy61
0yLAD3M+kvHAlzZqfHvJFd68iPBCw9LPv67JAGI6TWtvpRgfpkOyD0yn2IQVGZs5LMRhLEVMk6N2
i9HCoZyGcO9rib7O1A4vAbZEEBP4KLFfcvd/nHpLbKQFMwOMW2h24Y9io48tGA2TTSDh8nLHeB2B
Uyye4uxWRPgjYJaLa1SQfv0i5o+6RWc7xCzp0xym7qAwckivJmEo0GU64axF2HcX5TJHAL+r0AF7
13zKIBV9itoDucsTuILji9JvarOOteNdOAPnIte2CeLY3EdxMEORvAsrEW9Ls917BgWxL+K/boAy
jWJwE1Fq7ICJSbdnHYFD7dQBM8avi4AhDoA60PdHTxZbF4aFTrQwxujManY0Ft4YEy3Rlr0FxEiC
BbAXGW2yu41SqjuKWPaVA4se4OA2Ii3rv6wJqiwnUW7Oa8ygB7ku0LX4Wody75vU+RoQecT7rlXm
nVU1+Vpx9+fVQQJZVlXdR3BTh3bsIaopDvQS82bKOZVJP2mlW19UD3L7y0bhIq4G3DJsF1bc6D2I
Lu/PqwUyErcBnZaAuZHZo5GGl1cbhiAH55FbN3LJMMB9VoboQ2KmuJ+A0vhzW5cg/Ei+8jVoHIPS
w1Z/2TvMmYsKQRxR7h4UT/0csuVV6jXhXMLKizG17fLvBJCOvUdZTUpQQgcQtQKmAU6A5tmVdKm+
WUfUDR7CtnzeSJgmdd9dRZfKYll92UiYmUYwy742YsRTHCqVn/btF3zp+Jc971tcmx/llkIv4OzF
enUtNxXRNNcbYHzV7mVdUXBp24jYPsiVhRDiszAFcMZq3geDsyx2qRNS4+jSCI3TOIQGdyIq4DFS
r9mxd1s3zY96M3AUjfWbBjQDYg5xrHJXdZxZWypm9SoUV/Vqscaedxvu7D6NAgY7RdIvNlm54kjK
7AnR5ytu6OQUDBTVlUoxYEX68OyYXbYdRDv9RnQgkKGakPBhM9awKDuvPiods3ETZ+M+Vcfvcgei
pebl2HpiS8PuJoMfuh6KmZD5shDh1nKrmveU9FlPzviwrEVgtKb3I110cC+5a7IiDNeZOn57WZIE
lu1ukMWJgsBQb+eFcKWpn2K6TlxAUCxO1JIye/L5zZTPm5/mXGJZFR2HobeRDl2v4lXqhuFrbn2Q
Hl01KvZl2+L8zq+kVVeuU/APYA64lRsVmzDVKuaY60+hACj4RXNnPEwkxaR7V8TGvVrm6dXLgqWr
Jme7AMqelyxxrflhWX9SBMBug+wqUjapJXWo0AgWc++rlcvC4dZGi51wQiWjS/VqqXaP59VLpznj
GoLEtgX1AiSq2AKD5FyoLbV3EXgcEQMv9rT4o4E17GTZypNFHZIvlzJNYswbnK1UZ3l1fRULDP+Y
WeJLsiq+NcIjfL2mcWp93Rd2uyHaR6c3Aphc11ggZH1ngAb+emcTtmqw4157Dd7neN7dqHp2UHpy
bxMMn4vKoYshtoi6vexxnFJ96NXho8EC4i/rHKWtzJWrp7sC7Pla7nUggh2cXgHqPdyw48nWVnuS
2x0zbpWvXkJB0Ligqeg5MIbwcm67K9jf531PFLtcdcT8Ma2WFaM+QNwOE+LRRUt/rmptC9Jzm8nl
ZnbeAHUzBfaG1qy4bIbXAMRXbdWzs6b2TGmQUmDeH4suG7cqW+3tYFeHZmo/BXNJyaxw4uOrZVGi
1MnOclj1GqDyBZ6WgxXSI2nBUeZkt7QFm5p2o6mY0BQrey9tz3KP5OhqcNXgb/U7COVrx5nTi5SK
bajFNHdGHxXN+MizFGvos1yrNSV8aK1G+A4VXqEDnBi8HKw3LFeOGvlpbiVHuXWKAVGSeZ0PcvNk
cbfeEGjjCuYaF2YOcMVNSSbxRoLP/7KLKiv9aKUFhETb2yJNbXOaejmH2vau6HyCnda+HQyNhapG
NC6mOWsKsoWh/CSXVXbbbQj0uNC/30nndTliexW2mm5MGsakBTsfe/RETGaryegoyg3huXhuwdFs
L+3YnjHDo+up9GgUHdYyxWbLWouNBSTzhhhoQW96HUJNKAZwGCNIpYriT+45gLyU0PKNJKcNk9dT
LO70ZekVZKi6EBSujcr8RIUbfjazOb0swAr80qh07UDhOa0Ves/CXX5YDyCFh4R3Y1er7LQ970bu
xoRFTzVvDrgSMOyTrLw/78hGdbl+ZzRDg+Ybdo7dQN4ay7vasEhGsDEjSlc/5GF7nGzQZ1YNIZ7j
SHJS8bAlHQd2uUIT9aaub+USDf9ztLXS2aBwaWYwqCms/blNC5QmBsLEATXhyp3D2+KHsHyg182+
nIP42sjnD3K7VmrUgmnjJoSI8uIwd+yFR0GMpQ1I5Hqvl23RAgmYRpihnn4ytc6+4CBy7UUDpHGP
7YTtsXxiDefGfX1px/p83dYX4UT1VtoaO9MDoGE7w5aZo/0grenLQk54MYcClSjUYk/XIpqKu7E4
wca0LyB40UqVNjtWUy87uknvH9vYO+iR8yjXdGoK4qwvLRAFOlDzkcvo9HNVR8XCZjbiiGd6SRti
evWyrLNCbHtu2/pm/ymcFkxhtwbMWmJxBUi9JIdbnduq3g34sduvcZObtwBeT3KNx3npYJDaB2fM
Gs+0qn14jFon2EXh8NWiYxggIO1VwZKFEWZwj/z4BOe33k5WDGaL6gfQAA+RZecwPZ7IRqjbvm6m
C3pbTlCtT7o4ym1f2j8iZA3XeIDgccaXTg0fctn7cXbFW9MAEq3njwPftc8iQSOa0uJ76MOKf94E
gkXrd149X8ttYB+56A2Drm+zacbL7W370ZdWekfFvJPB0T8AANhXbh9S4/OPDWFgc2Wsh/Z9WLXJ
HnJjCFvfjwoCAERcNuHs3TlRf1GEpPaTeuY+QLVRaWLdMN32TlksfXKLmKM3lknpx4lSPOnLBo7A
wvNW0YKZwyaVdzIzsB+O6dUkJrlhbDr28p0dc4G2+PdXmtIAgUR1em3e5xxerHXe3ZtZxfQ0Z1q5
g5MgnfyVPd73ccQt8tUCsl06AURJR804PxpVfjOpen8xmIO+JYPCeZYOLWn1l0vJgCIki3uyLxeT
UUu8dcC+V6jZA2YMc2tjTWN7RNefJbCFOsNhGirk6GVjCetm9G1b/9AZcbqsy0Z4lpjlPe2rTAdY
Tv6d+stt1CTx5bLF1Bm2OWWmyopG5vYwBMM7L9XsU4MDdxOl3OMnKuhCzgUXhT5yGMPtj+mRmk92
gpeoSt/krrMEkGVlzr1cdyaGkvmpq6kbQbxx4xVVfVkneO/H5qHBU+t7JE22k2kbW00dtEu3+d0u
1AOmGLfxh+cUgkJNpKLq93Id2g7OUSiYaTFKcNahTuCcRKh+rEXbKTQx8K6MJqT1yYzXXcUIQ2sY
tks4Dy+5hF5P70xhnnRT1NsxbnMfDaKDZwilAmBueYJgdPzdyrTqUNqs4j3R3W9yc0qVC+OxwaZ+
yr5w8v0sF6hd0F2EI9vvopwgEOeexpqsWtLgfPmfy9SCcFbt9CzMl4UqIV8KqCnbYFs1oK1yuBfw
0+vmWnHfnderQutviJ0vzRGKfuQ65eQYlfh47kvjKH8lH2jioRyzP8rtq1Bu66akC0WJtKN8qK1a
O5bLg/yQizexYn3M1kWe6UcYU3AaM1K0q66Jrmwb0CWlRBZOGw+FOw0O8m9rl6cgHyqjbo8gfc9P
Qu0WW3CmQyx2wOEPy4P81e8+bEewIIXSHpzlCaq5BWLa+VyqhXaQH8hPT/pEEm1ovqmNBrfJURm9
BTk6+Yzlr+i+vc445m/7KTDAPi6/q8Q0nCVxyF6RFykPe/35RZKLZE1nG2Yu0DK76wkHe4aTHPvo
putMAJidbm6Eonb7vikAms3tsVwe5K889LnnXzV8m+T/8bx41puAWpwRPjtOJMoIqb0+GvCpyHyU
40bph5B6o2Tsj8by56apZQDl22QGnrpvBlAgtKLh34h+PEwdvFVem5+fHCrBWbMmjMKse3NmLZ85
zefPFZzW94WZrO0pGI+drf14yJSh2aZu/G6ySQFnjnYX1nZ5JF5cHgeiHitAUzEVDU11PD9ogH6P
eKZIanvduKE7rAX/aMcHtl0rD5dQtRfcnkmHZvXRIfzHD3TlwWdQar5D7H85ePXPHyqpqm28Hou+
uSiESW6Px5R3IqTNxz4Mx6OqhcWujuIL2FvjkQ6H8Sg/75ZpmKODDhBU3BkyaVcsJ2DRg612GOHr
zKN5XEk7gOf5o5ZcjmbTH9PJytp9FSf9UXHcZD2O40wOuOqO54eMyP4xtcW0BTZ+Kz/P358cPZz0
KkzEdagZ7RF3VQs7WY1Q8cj0UMFa7cLSORpWWq2TKuoxrNNzdH4olr+0NbuF9Lr8zo2xfAXy7t0x
Xr4gwffu2ItMhdy3fNwoogfGSEYpwH9Xglj3ExMrrTIREXawjAC1RijF4lYUqo3pZyq3UfdwDiJF
mvlpmFg/wtxAF5ntr9I54CTGYUyVy9+YBywlnemOrxfPZ/DoOuVtGDU7GVDqE+0eN+UHmSwKQMPH
SbQr6+QmFsPEKF13l8Aa1XVu20+Jcg+AsX6OLdmW+wCwn6Z3kxJPPP8kxUZvm4unPJ6yncv7+CXF
lCmmtU3ClbqHqZhuCoaGvcwz2e6R/quEWHX2ELr4X80OFTXLn5NNr50HYd5950jXH3qLU6mSPkDe
WApEFuceYBZhbV5bEGZgk1vPdfrrpOTLSi/CHJaXxqQUi9c03SYN7T7ZiHGFgMjUG09QWAj//upP
gJaNv5meRd5axVomo4Q0KozeZyV7OFsVPBxNne5WKxmSKkfn0HqJRUtKQztQ1tiXv/oWBpz1x7pk
PDPJba0ygA83bU8BuGK8r3OxLnsOy4uRoTSKd0pfzju3W3yGRKo0IsgrEy/0kqqiAMbLAeE6zjY7
5kXzQYarAAWgbSg6AGjtkfQ5aDdbB1ZdTOQOxgfM1s07lKyVzeI39WYyScC48Chmt6+ND0PgTL6j
9R8Hi8LWvkaAwgChqmb2xR76x8IBBbgYIcCEQM+YFaD50g0R9nQ+jcUXzB8f9CyBu+NsvQ6ksGOU
u3DQn5aw1mKQUAaSIGFw8weTxGRP8a6hYesc4uqTErhvYF8X4z5Q6ZCxBtCbRumku7NpIpvCb0Zq
WyuWFCtbyYis6sOtTHhp+gLmpcZiUisSZ2VGU9UPIwUuvonMty+9FARjPqEVfBonSIehBTBlRGFk
FcKthLqHGwHWDZWDGJgB6UUX0ftzEsxDX11DnDrl2k1zN+v8w1N3vOQI/igTYXYlSCH2A0IoOJ2p
HC+p6Et8mQ5rLkkEUi9smVdwwvpVaFmPZh7n+6K/g5g1c2SbHlQtN7evM2OcHjUgJ5H/TyNGRZUO
qW3KHTrITz0TY+smB/21KyPOg3ez4JmenRmaFV3y5lotq4zM6QGjuYJyxNw5nANmTt4nd+bNOWKG
tEVTu24cl5gZZcvqRQD6n/Hcuq50yhulZwOq50HY7Lzr5JNMnAUUe1JFtuoj8BMvFg47ScGo6NAs
w5JWqepQuVp44trqF2W34xDnA1+hV3XCfilTaREV5T33XloFf9g7IhYrjCZPisJ/g8gQKxlTe/F5
UNX61TLhhzuD+n3xe4zzBGI7pqEo0r10w9nonT2OEVu1AaUgSHvfWRwgeTCpdM2hP792gdhRXl0T
CcoKcawi+/2YdvqNum9rvy35yQuq2jrImFuq2J+LllKtibC503Wb12m3IrWGTSyK/W8Sb4tBxO2j
Yet24kI3rCsuWEuMkuEGM7myCmrfZri8irIHi2LNNfzUhxfPSO1BJ2q1eH4YB6qwu0BHWZstzCbP
BhIx6dvKaKi+0OILM/YeZESuc02YnBHdMDImJ+LLIQ0pR+L4aWYA+X96SpJg4kkM9jsOnh9evCXM
HOOxjBpsgD/8JXEMNlz1qJwHo251mUY3+fgQBRVqsgNa1mAYWVJ1i91kNHHpCXVn6gK4A8kLBj6r
YlQuP5fZ8KGGU7HSImAvzvA5LkeduZb0zEQ4i05ouLdEffMyHC9+ZvAQA83BBro2F0cwzQoOTHTc
tgziQ7J8Tv6GfIiV+n/YO4/e5tVsS/+XnrPAJIYGesKsZCtYlu0J4fSJUczx19+HOrfqVAG3Bz1v
nAOC8mdLFPmGvfdae637Jl9sKvBJeqWumaApR5TyOFQVwWnHomvkEWUx7JiCf6e0IEk8oLRq19Ww
yfq687WCyOBxCEXClcfZFLbIt0ZSHGLZLtEJ4hoVVkml3OO4LPTbB/UF72LbkOZ1h9IEii5Umjsa
wp2/eDBAfjcMfjYPLkwWpvs8Y+MxzfI5GtnGzUQy4LUM9bgpM3WdYrtOhB+Pm9EcKot6kexkBfEr
m2RDhEIQq+mZJSdNsX78vJoz2c/poi0N44hQYOHOHfBknJ6QqdY8UcF1UdFMAuveHttVvCnlDn56
PpOVAmWtdYNASGsqjKBo9XbvAkrdsiiW7iRm+VaZjWyLaW6OseVARYT06jbFZWYNGqrj1a1YYeAN
NqPJTeKqiL9utOXwOHschiQjpXqc4i1SbAqvj8R0e48pDI2pIoEPS79lp5abyWBuZyoB3ISLCzIl
zU8209dOPbOpNzcxqXFKZtNcyDw1Mvb24/noYfzfT0pHUM9Xk3pXjXqFVJop2HOdIJr2L46PSeKH
eQgfo4536uYwc2ZuxdI8Keax4CuqhrFkuMIwgBCwkRF+Rb+eEPHx+nH4++WkVV4okyugbIxicHub
AUniJ4QX3hGrvG8mdDtnO43rvXBHUPPfftZqzb6X5sSfJrI+Dbqgt7jMDcvIRlblvnmc0d3Vrrv7
65BoyoZVEyfP/sYsSC1h4TKoi1fI4yAt6cE8o8RpRWGLV1xOXWbJIMySXOJx9jisEkiI0oB5djM0
MNB6wf+be6RQy9sIDQbozY0uNTrCNWVEfbKsDCrNS0ivtjRUynSjMNMJ8x8HPe4wib/pT/mS0mHu
+1tMVEgxOF7rwPKdEhGCE77dEf2G5kUIrt8aGoDFkZLBwucArIP1MTZtsYGgrNuSNtGhsnjD/H3A
YQJ3Onpux3uU4QjAH7tzLPxRewaNgAvIXwfzX2eYliH1hUCeheWJ4Y1x94Ry6D+ZIl3lZqlWBg4s
JV2ku0SUAxTcMdBlamHlw0yjDceebtRwHw/itkoxopknmBxNrWsOViTYSRGgAeAjGfDgUxmI5G8r
unfQRKkpTuajgGPQKt/cErQsmOtBhPh/Sktt0fsITweoF7NuleEphCvjPT5neBjmDKtluWuaEAFt
ZTi2xtwj09QRp4cI3SxUrFbr1cCgS3x4JEHCCu52Wrw1i8GO8qC5xCtiVhMaGY7c982yuW+q5V8f
L1XcL33FbGnsI8Hr+Q0npK3XGmaVRVJZ8kB82GJ2jY7so4Ed1UaATkZPQVjpvhaCVzInyIQuGSgy
SsgQpTdcjh6vR1hhflzH3Iu+6LZ6VsXrkpLCg34z3seI2bxcYrGMz7pR6gDkwHlcelS9TVqGI/xy
pQXkp9lW5HahORpen8oJEMpjPGcOwKzp3fiQQpyUdaRhkcVbTl3MUHqcPg4ilkqPz6bdCOHI5SA3
Ixf69+sHzeyuokrSpR/RTfG1ITL8BoMavs4yuhghEv4JsxCE47K4LD+rVThdOgiE8/jGKiaKWBwt
9yERmrdZRfkqGXHzXG5PtLtDxMH5p9M2bYP64NLO/NdkXC65n6rO0qYKjG5JyZcO54W4li2lkaaa
br62lFGWV+EU/zyYbPpimRQCHeJWHja2hHLE5nGpj/nyePk4zMs/DF3U4ctBvf1x5eMkVJ6yNEw3
mFmoGcwSnm6ir5angjZHib5OTAIIqR+phn/2UOddbEfl9AaTkwYqtDX8Mq2PQoaFbnlWOkMJzLR7
kpamch35S0ROIY9RZ7EWdlwfiweiBwqRrFyP7uoHQy6ucCJRNErXlRQxB4XNfzLlCjM/GaX8tpDl
tMx4qkrJdMgmVf9/YM2JYrtZlcW20cv3VaeAdazEk7BS4dPhmIsNF/yCJv/AJAIrwZ4e7AwXvzsG
QFRJMD9SjNSvYvUCiU6pwn2BhPB/EOmKJmOdVff/4tJRim9OPXXKPhvBq6PplIUiTl8xpkv0aBMR
IpontM6jTxsD4T0l+oOBa5ulHx/8ulJNJzb2+PnBsYvL9u4a06IGBocMJgZBSjusy7r4ZkbOVigQ
kD3auGWxweUskWsbwybNBilArb5aabjrIT2MeOxXIR5Weqh+R2E9AUss8E5BfErrhGMM4utNFZ5N
ihbuv6h5kklMX0X9caxwIXt0fT8mIwXnLkiSBOCtFv1BM/zHKmLWcjLbj1Os3+R1Na2hILCuTThu
PWh8ZnQ3N2Oui+v/r1L+UBV/mcrf//O/Pqm33DFfaev4u/13wXFJhdrwuFXf4/++/RbOZ/v533rk
T585f7n++YyK/+Ev/pIoFyRJ+oeoKvwnqaC9mir9U7Scf9L/ISuKtFKRejT01b9EzFXzH6IomqKO
1iaInSyZ/1I1V6V/mObKZE9U0JRaIYb9/yJzrksyiuv/oXO+vIXIdZkGxGRJMRBQ/3edc1zEqo4h
qz1JU4JcKJD5EFEi7uRZztAjzKjX/c3yLOO297RbdNIEYmGynwZSw3L6OCSNgpRH0tBIvzi0PQ6z
EIG5LofHy2JEXwGB4sjLBjkOlKUk+jgQmdabmBn418u/fibcc/8W4l3w2N8e2wYyo/+xl6iL2AFC
6BXeO0RhZaKzdTxO0XzO7aEnplGL61xpkEKEOnerxbCC3SLQiugQqii6mW31RKgf+2aUm5ZhIM7K
SsbbPII7zbwNXou+NfQQfBlI3cBhE09pOywd7ppolSZFrCn9MheqBy6D/SaCgIbxMnVrWM+SV8nN
gdWwA/1cqtuCjjnJrSpPE6wKT9C5pltisPqZax2maFyJRPnyTD2sWcXgYOxrI6A5O8Ry2tRIpPy1
1SvS6KQ4awSP63zszY+zOC70NdXsKrvN1IE5SHMV+eLAetcjcxaTuN4wF0SjHEtLDCQrSCzBEgBn
JfIxkrY22k8Eh7YRncRi2+iUQejoC6ktELBY3J9xrd7Uc57HFeKt+Qa5ofvmEU9RClZtHFwMnLYJ
o/8+PEK4v19C5rlvnPuQHEdD6rwHs/hxEJfI83H22GcfZzSNakGGvJe5mCQ+rvxx0JeXj58JKOTI
Y67iytkjyPK4njZJeu+W+rIQZOeZnBiFTVtfRFUSuzoqO6lxJNy4L/LqrKf2+FOLDhbgk0klHTdr
jyW/R33YQTkp88CcbQHxRduYPts2qIRzRcGl606cmaC/ip2/ApmgNwXtky4GhBGtofFCjS1xm0r7
BdJ6S/9IDkrF12IfxS7wrMJyn64hORbYQDXzszKe1fKnWEFSC2q4i3XaOQvAETkSHPveGuxqOw52
I1qwBrDyoFN6PX+J6Ntb0B3V1IpPeCHrvYUYJxzLXN9q4hq7aNy5TZl+cweGi67ucB/ERk+9u9pv
csB+En0uWG0Vru6RhTzJ/Xw/K4mnvWodsMdy23CIXVEOVO1udGJ1kw1+AqcdYD8yAyx5M/wYsV4f
rUqnGeupNL/KH+SquX3P/Ut81FCqg4nrtrv23Pc2dwIwFc2lzlcrWzbdVN5Pho2pPMHkEU5Xc+Ln
5fto6e5nuk6scis85VTYVat8x7IbD+sMY7UeR0oAcazhbBGAw74xWTcN1enen+JDiYsTfr2/wIlD
/Z0gnAsLFm+8dF1U9vwtImnU4uYNaEH1A2qHlZu2+AkLCa2MKnObpzHya5UOPeu25FRWd1LG7f0g
X5RrjsnoijWE9IOs1WmO9EPAtSvP4QbF7NoV7/TVWOnN05ibp9IIqOZRGSQuFnO8at3srO3wzGqv
9y/9cn813ew5GRCjdfVua9bv1N/0YMIekafY2cSGWMN1pGusSP23jiJ9ejH8eJ9NtoiiuZO3zt10
jBdlJ7xpkc2XYdiqn+rv+BKvrNtW25TrFptcu49dAaI8hYyfovEo0SaEnd85cCz0FvrR99QiqyxQ
X1PUDyz8n7pjWpz7XfU6HuQPHInrtxrzXZM41Op3RolRoIX9E3HZjCoxJs0uA2qVeUuAh+COvqXx
19Ds20e9deO1qLnFC772MU/CHg1ksy0s2yS3PaowR/6YGwqmjSV7RuPqNsJBf8xv7I62za/6o2xW
n/EPXgC0YTeudr65ZYlCGMWTS5gFI3HZ4Igw2Q+QX3AolK4431U2fVK4iue2Zlrq8z0I1/0zWgcl
24GGTJHVfMqfeeEWWWAwHnKvjN3op2o80qTS+en3mJn3e+pM2hWdIvzWc6/fmw72t7nTuNhvUf0J
32Lkz9xsDxVB061q2zr1S7VvZ9ykWDNgCAbGn/vsTa/iTJONq7RvjfLO2hFOFvn8qP2oUHz00ypy
Oal3IrXmT1RKiw2t2Gw9GW83FlysW7/D2VKC5KclG0ELx8Ii/SRBjQYt/ZxfEk/6Kn5hjYETGMGk
eRjb9CxRKHa9TZcVvA6LZZEqm6uuB6zUECexV5f4HRGPwSt8Vsvho0+8eV0ekjZAg74OMVJwo8YJ
Q5jN6/Il3EghNLQgOwjfi7odlSfB5dEz9+4vCI7ygXIMVdkad91rOK/H2hEXl0MQds/gexQWRHKK
SMK4XaG6kgZ3NjrWHWmTvSQMytq5Ce7tkxg2MmHGugg5KxjCJkEautqR6X3M98lXlNjm9+3UhpvV
M3U8VC5/ITNC97YioI/xregvSbVP8bg+42s90mKJRiFIZGdPwk4XPhpADvw0i2ZXf0vn9i3cw0PQ
pwOJAEjz7XUQ/bx4XYECYSaAWHqqegWS8dIrxANRPDbjsy7+AdVEfu4W2SwecU7D1VbLUNf7zWl7
6R1FsuTj+AYlxohw7rD083wOF9Hd34ZFltmLhpasewpTCOCpQbnwTi0tP/AeNNVaIoh+57FY0NDM
kQo02E9CYwn0N1iXIU23V7V38mRDF0nxJ1vzX2/RSz+6fDHWf+A9T9tE3zc81awX7OCPt+wNHrH8
dOdyW3veD2s7fKs3OSRrtr4t4vwZ8PE9GG/fvbbDfi7N13e4U51359bSNSJ6cgFf7FDUWyF2pXbf
Dz6Xh911MzlxvpaKfapb8zMXK3VreIUw/6wLPiyAsVCRBEdtjjqAkVRu03eqoJvkpG2nQH1Snufn
8EJJ1IaWJG2FN711K5aYFNNx0S5Rk0dV0aqbZyF2Ism7K08lFgqgZFIY9NT45LNsAmRupLsdntA4
fym8laN4wKvZGoW/GGvy+DVun9JxN6h76ufTFuNs7xWCM09w9SNF34vmnoyknaVAaisclaSuJvzC
jOEm4uC61U4mHjjNluJz9dXiAAoeKuCoIgTjysajMknInV1cNuXKH5KXufC6FYyioFcdI9sjGs/v
y6V7y4731IX0kAp2zeg6sRBdlrfC5u4Z9SqD6NYy1+VvUTn1RThgDSFpMGjI9KmUWmTtyS+Eb5x6
OI1o+5h8CMnY1sngMJW76hxkrASMxip4GbQcbs30VR8CGXFEOkIkK/5Wr+XefM8N637kp1Pth9to
OwpPBpGGbVyr0uGSTjLOXta0G33jS70WjrjLThNlkWU5bf8IulM/3cw1lCufTufelx3TV9z7R3sU
fEBD93YQpE23bp6HrfJeBUcN6bff+mN8wujWeC55j9mNtmpwp8TvUBNJhj3ayW9iEIdYH9iYJhlb
7hFWkZOIi6oVn3vQwdCRCVdNcoX1HVm/9FU5gOdTFuwAZMCdoOf54pf5Ll675toPbn0BNu+PuZel
TnOetsRKXIVPzI6EE7o9YmRlG8zB0Mw+qlv6Y67Dtb5w//mwuNuWR0Gz6ic2DvxA7WLdvAwv2MQx
YktnLr12tOfs6b7RX6XL/BuNrhIH+X2PXfaGNAB7lpY5KLu37+5QfqpeTdPaYh3JGHLg59CgoWM6
furWt7Pwov8wcGpfuojt1Yzt1auk+BI1K3hXjaOJV2M+twQlXMmnRD7zmvFmpVVRd+9PWO+tCp8C
a7VFkBkWZpp6YW/t6AtOLJSUJmDv+0dypC+jAjPp3CzoRK/oXDE9xZpL65aG3FLuDfAHNE/5XPQE
FUv6dJvqufhhn4ZlM+We8orMNiSHH+y9fbQF23VvQvu7kFVVz+1F/MqhN74ZXix66d2TCD3x5m32
5Q3QHYFTottDf6pPtbyXYrs/AWqb6Tp9j6GIAX5uq8MEzmp61Tn95stXijs88wGTxoyxzXhTHWSs
6qCmgl3y9zpSlY4QbzrDap4RFeZXC/xOpeB+Utt1pkMVcQ0RuqQFWtrY4VP6HF65og5K2ky16fbc
0xt1dxLcmkbH/LMiPKfolcMXPqYDAnxnvfwacXb4qe5eMbxlOGwrTreeZo9oQnoe1tzzvLTU3TDT
bI7dNDFnZNxh7imz6pCWGZuH5aMyTHiGd5RlJGPzONAQbW4QuyO1rD9ChUp+j50OJDWK+I+zx88e
B2qC8HdElQjDqBc8qGgAuTRbacPEQT1jANlOATXUBciJlgrm42ygGfqvs1zA/gWYk3/JoDf7adZv
acegNeDxi4h6tPfg//rXSKTjTqgBD7arQE8gvqbCG50GvSvfiRRpLSkdoQDT6JYPlA0AEHCFp9TE
3T6Xpg296G2gzpPThPd6Y94rtv3HqVKS509ZPtjyQWO5bZ22uFJs+YXLnjL996RoDcujHd/stvZX
tZ/TlQ64qyN0bo18KjP5vmQpw6+xxhAyUNQ1HEiIJPcvDQWNHRkPUqM4C5NJqJb4vmKnsGV6sWSv
Sai9WcUm3feiVYzoFHgmyn+lo2pP3Z7ivi2ftbOynyTsAreC4eGCCWcDLkj+e79OB8FtiUWhHvEZ
xJ9XjIrDHbrM++5dfidBmrd8+6cEz0JLsNsAnysa75zOU9+7ffVB1gkjFW/MaHYAn3PDJR4rke28
Ynajvd824kH60M7tlzA5t1+4sNxo9b3wdXpBUVPWbHyeMsQDEE/6RYnyQJJaZqfVl+Gsjosv0Byk
0Ql4m+zt6+7d1wQe9HeUu3aHt9nMLPwjyHb7lgbTb+RJHwlx37t+xKqTW2dY01PyQ1BMpjdodvje
/BYf1Q31G7qk7Uj3pS03r/oluMSJ6x3REfw8iN3k1/rc09nBhlQ6BavrTvmS2f+Ojc8TQc+12ueg
aUSxkcfjLltrOkwIjwSrY7u57YfBwqd9YWJA3rWUhj3NEn+GBAYutCZC9jYJxi2fBv2zAk8r3AmE
hjRJseYT2hNvoVeGdgswL+uYmNgFffGTNXi3HaMSHer7VwIeOrj9FTAe5bH+Krjfoz2yjsW78EW3
Y5u+6PVMd+g+9GjqaLx4owQ0ZtFEiRndl8wj+OFdK8WeJ/setFuzsc0v2hKEcxu5OX8f8IOTcEKd
M92rJdwi9vcT+bMCrOdKW9ThyzN9M0iESvYKG+rBhSSivjfUoE/igNWDBVlV/SmD7EqPjMSudrf4
DRylMzbyS4HRkaNublvVvR3voVNUxPDVKSI0jD2GkaFa/EgbbMVXasrPtrkXseiwxqC70EFUOPq1
2khbY/Sz5+IjOqeVpRTO9KPbyjHsXcRJb5cWJBmJTe6523+Nja3wlK90OIsHLXblH/jGJRmVgAa4
zfeoaQ8hpD7L6zoYrzyNyje98jmkIPQOuTe9lJKb78leuiUIDOIPtfRMEoGUNbjwBGUtnQjOj2Xu
NjeHx14WTtbY1coOgxTR55V1TwNVot5ltY1Hn5qmnjrKT2ycuU3BTJCOi/PtuYjc5FPfkw7kxp9R
tRVhv6ppkLLMb4I/0lPNL9dLsUyyVkjXR+6KDKV6VAyoEcQ2CdkfI/f7HXmkCL74Me/C/hMsAr/2
mH2i4SJ8rbILwlK20sbrPldfeaDnGAVZM9XJxMPaILyd79nL6uqJr+O6fI4pM40EMQHCDrSyDDf7
rljQ9HrqYNf7uxJZt9nv8G0WnRle4Bc+JtJ2Uh/1lsZuPpZR9GH8UkWAJX1mYGDLwzSkAMQD745U
BYQ3ku8V0r5W9DYvDBMbAXJEx78gx+fZU5R4GQWJt+6XJS56x0+S9uoiI1bb9ofmSYAeLDj9tUQT
oGaR5LooTqy146A5VLmSw/BhSngz4V4NhI4Z8DUtqUxa98oVf7PabT6m0uu4aQOtgtbM9n2ztdg2
/jTUvzIPXlv+YWzEyMa/XKDsc4s3w94kmUYf6IteVJGhvlfoh32ltdBPnnVImVguXvMP8zStnvLU
HTpHQvQoO2bpS8jKdMUmC1dDGntvw74ZlzLLYi+cPKG5fqedzL3tQsGTz+LKxor5VLDokThQdKBO
QINctZuv/QF8LwjPk9PyOAtrPlLWgoDh8nTrn/TIJLkpZ33FxrmfFRhqkDL9PELK0GOFVpzmQk/9
EfuOPEB/YLrkR2SCq305vFL1YicKV4fIJFRw2XLqL93Vn6igYel7Ze62ojXty2ftMB0KgHx60VmV
dg3BQmFpG8VTHEbT8nbHuDzxHKthPV2WlQLR/zNPniknXHH5NY4x6j+ssKillV/sGg390gnLDfA4
gkPptrik++Ggf6hOZ9oZfiO/I9A2Uy7dCl/dykkVT4yCCRZA6RlUQmNvxEqUMMI8hEQxusXaRR2x
EH4f95sHg6DXsWcRMN4d1Nmi1s+RYdqSZ4d++dyUHq4J8Wiz+Ji6pROEFEGOeBViMSSfauNU0wb6
DCUsmAijjRZ0PPlC9qbRc8NdaFDcQR9tr0ukmlb7Mpzk35bHfGa6aUib0u3ce9TuEgHxNS9c0dzu
8oGq6uCAivMSwDx2diz20VOxnsn9NQtJVtwg7p9A5/QQhG8Ng/Ft+hj2zDQWbJFaV8e7QireZ8lF
XG0zxc7W9Rrz7wnnaYZTsSZD5V7BKiVaGHR3Dpi1gh0mviqc+mWhV8hvuXbut3puhoB5oRU7NAPK
rfKxgv15py3ELed11dmp4SNwZ+TPHaPxJ3ZJj2kj86QbTYKuJr1o9BDWwbRi33NrOLk0dq7L8/Kd
WVkqvENshiNdRlbEi2D1lRGnqMsDD/t9RA+UjkrlZkLqrCGrZNtOl8BICO14afu1M9lFSGIZKCrl
FK/Nji0LDI3m3bBn26grNyZPDm3t7plPLL8WzTKv+JRExFDyNgPVB//5lZqzaXhNT3b5JF7YFCkK
oibR/xTwwdeFn3jx6sBDUa7q5Xa8XdQfyIX6U7/taSy7ApGipGzdAvNZWmq/jvSdHG7bZrT7Yp2n
PnNUZYMtrcKnLrK0QF0KJmZCKY6/RuYBgYDKagGHsKrm5qs3u36WvqbepTA5f43cCsK5Y/uyKizI
1W5MG8zNCY8NC8lSjqZRkWealI43nJqLtsk/05Poah+4jWmRR3JfPwr63bCWritv+GPWAdQhyYts
YJ37Whi/kWZt/FtgfLL8Loq7FzbJWfXEMzc27Ja52/wSi9PE35LFlSADe+GTLT3dQGzaGPvyTZKs
2x/s46bam41LCy0ZWQVD9KnYpDxDO9xgF37nR+pSWBUpWdI5/id/Iuf/oKWHuSL/yp1TY3jVOcNl
cG+vOTOAAA+JdVaqO72gdr7FVkGjY98jJst4m5VFjZRIDXdLKGSbcSf/YdVdGPWzLTzftoyy9nz/
wd0EmkDtjIwEq9xNx1Z3w1/sS1nBtdIuqQMlmxnwY/hVnGmDqeHpFjBav7nIEP+VdkextCyfecjV
JlyrhG6owewhEsYfxmv1hJzgFsV/797h/WJhS4tzjGh3f9iWzczOXuQLoddqi3wTcMJOel7Nh2my
+VfRVhyC8xNrVK0EsuRlAGSFM66WMCNEg8PYRXA6Yq+lQwcvRx7Bl/nF5KQBqr8yWOQfGdhft6xm
P7yGm/szs7e5jNcJHN2KHG7fz0f2Mu/qc3NhUUyon1C/eYkJE1x5rb7PX+Z1bvzpgjZY/sG+tFKf
s+4pmr7ZaAj/w53yESJKoG2Nb6ITIbLvd79O1tEpJ3x4WR1LCjrnVOaSrYzhtpNfdMbktQ+634y8
Z5M9p/vxiPAaTT7rbLby3X2r6ujZgZ1YBdZiGV1G4C2WvC5dc387YMYeBaOrPtNqPJDVJK+yp7jM
nR0dqIHp3Q/mdgzG0/Am+caOboiSZOkJ41GGLu12RPGJFXk8jdoKZQIpVKFIWy3pa0V4cmaNfMgF
WNmXVEPVDQjfbwLpEzVnA60DsjFWPqJJOKeVzwjHYyLerXzTp0wwvIh024+O2LoU9RX0BWaPLgN4
UcW4nbxacFO8JWhPpFv13GEWuoXET3sAH4B4it5Dy3LkZ6S2go5uNuVSsrDS9bBUGzbIvgsy9FqX
ALF0h29pU2/aj+Glbzx0+uW30dYcHjoRcyd7K5LDZ7I+AtNTodjSx8rV1sWFjG8LILAmsdAvUEbN
ffZURmvoJdT5ZuYILK93kUori/4tQDiCsSN8hsHwNv7Bh2QoLGFfvQmt1323r5ifmkOQHeGXoKyX
Rtbq1diKXxSuVr2rXoVNLfnRacQc1V21HqWL4oeuy8XyjWq+RkIGQUWBaujhZC2jFE+hqeGBuyXe
HpG7NC8D490t9KnkXSuS4FNO+VhFtohYiDWdp3mHxqZvnKu3GxUlICiC8cUhkmIMZZKTmn70fKN4
PbzFw3mlerQJTwwdavM7KunfQSNQ82pPPLYqtOw+o/AGRdYysFijRM4yEsxUOH9aW/+jvAJ6hItN
nb8CYpOC+KDMewk9e4aFfevsyrg0nV823szIJw3GaiUJYKTi9kwDveCrwZCiiQ6/25mAVn3jG46L
fXvDY1BUbWQsVHm5/3Ht0Ao8nqTJiUIiDYtZQA4/n6bn7KlFjJoJczC+Idbyy+QF2WTptFXuWbUz
sh3yvZ/JU5nUYIuH6um21W9W6cLM3uRMHkJlNpLbfuWWXvHZva6+2l3SI8ni3D6xj8nqZflN/xST
lf9p341x2ajA+jQf3uk22oOx3v4oL9ikvDQbHC1I+KcP9c+INTgOafGCjUZ2FwUrAzFHq1+np1A4
oNPeVQvGOYebWjzM8xPvGHWb8S28b0eZphcmk8VinXS+EG6MdFMgjKXimmIB0iHfjNefNHsAm/Gy
Z12kL3G270YgmT6gpXLD8d2hNVww/Ll5U7H0Rukgs4GJavpy/PvNl5c4AkzUwKqJFlyrOqkE5avl
U803pd+AmuY3+rqcRnDZFprRMT4JjsMnPGJhSWP4tSEgAC8k8XNoO8Fg/T2ntibA1dzczeNq5ccQ
5oMakxpvwhEQ95PvCIUztiwnDfJPVE5utYVgPw3BdfYMwDGYFKVBPwMSl8oNmYtPiVeTfO1vH3RS
FET3rtyAcPH0iIDTY5w6NGByBbNh5UfZ5eZIWBjnHtuZ2+2j52SFl+Nad2s2RN3uqcT4LNlPfF0i
4+SNaDkvd/cRjKgIiNHMT/2SK/b9Nf25aS5DPd+ltuka71QCdItWgPSDMlN+pAf6Cfi0fUngWqJE
ZPr9Czk8gKL5XtNrRsEkuVbpE1N6KPgGrvA7fBvvbHLyylk2pD4wCTY+UMxh+2aHo1ufxbU/D0/q
b36sCHHW+neBLoWbRt6EH0W4gyGr+as3xWFM3NlhmUmpB9aPyUh8d9vaueM8zHNhrebhE/a+OFXt
gSaDl+m2LlntNxuoYic/06UwXEEi8OeW5qjrvw7u+CywHMkgUzOxTTXQ0+kmAv1FDsbtHTONcS1Y
0SX2mnNqWKKEhsDWuAfRR0Y37qG8FEWgCwHgAoiDhLBP4Zn9WkoO0/BqJmgMEzuzUBBscCle95VS
5/E1yjsOsCBjXXWb/bS/r1eWEFA6YiwQ2ZVOf6EuO8VOScB01g9w11fP8obtUX1VvNprrkrhlQK6
MnZ/kSW7Tqjb7mKKxillqd5ticXOt9f5LCk0G3/EhtdygcAQQFmBQZ08d3VkBlZ2LKBmw6Vp61vk
zbU7QEiJPrQnzW02KMl3iMe+4X1TJpdqudb4c8zs0A75H8cb1e+nA4A5gNGArpvuULIk3FABfdUd
4On8SuXCBcZ664ApL9JBWOfP1Ut2YlNHuVzbCk7iKz8ARgn5KG4yawCH2GYtPovqc7IZnrWWngo7
+w2v4hUPgozAe1293/1kIztI3fAnnxS72w/q/+UGg/hOsuVt/YHfu4snyCU+83VUJ5RcUA5IuGsU
9Si58b2jPcZy+7sv5wuekiwIXRzZDBpiu+ylfmFqji8MMhY8ufJWZwWbcEt4HtElWpstnN9dX7yL
lDBeaQ5rW38YIX6jZwAma+utA9xd/t6VbZ2iFI3yrTWzRXPvCXfyoJkChCKyFszFm0J3xfIy4EPr
FSnc57Ve7tE1ifR1R2uK7naqP+MAiIoIHmWhp6WMfpS+F/xhlH2js7O7a6bXrCSU0bc94tt7NpZ6
gkZsc/f0Bx6XrFDsRrwNPNpS3uvf+Jx/Qc69/wIIH3l7RszyEDZYpCJaUZAoXZtt/Vtjwota0mDp
u+RSooxzMsTl2yn9A1mitFVZQIA9DehU/V54OnxHOLUzYdhV3naOvteeoQnZ4tY4gR2Otav/rBLX
wY1crG0doBBvEzRDtv3n9J1KzEEr+QPOsW6f6tFqaSxJ/GF4vcHcxaGUIC1178fbW4/lEpVdfa/7
ItiISGyLndnKnztHwcROsnMwu5Zs1pq+4itJRZj7NY16IDqAJ263WTFPofR8GdvyZkfH8oInROwJ
a1YHEddevy52ZuHNQ4DFouQyDZA8UYiB1cPtVzpN4M3fRma3NrSIS/YrUL0tKEs48pXP6z2+Oxyh
fXOlpe8CpCg4xRlDqdP4fksCaS0j3mzL3w0hyk/nsFNQiLsItzWaSj7Y4kWffJaM5lxvotFSr7cz
i4ImLkS0leqW2NU9356M/RCAM5QoPSUW87/y4oPkD9/poQV8Ew4dZGJYd/9F13ktNw4safqFtiLg
zS0J0IsURUkt6QYh0w3vTQF4+v3A3jk9MTF7wxCNKAoEqjLzdy/6uwHIE98yw6tenK+pW5kMf479
M+AJwVUcz4bYltX0zHt01+aqfBnHFPbtCvpuC8B556OMr/NHs9XDBWptGTQwF70BMpsrM0BfvyJI
0stv0QenXXhTGDavnQuQTzV5+enzk7Y6ZcKwG7cpNdhvW666l5qh0DriD/EZ45vBgndLXuYb3IBi
kTevoCUU/V4MpB2u6i+X33FPfzIOqHvKtuE6ZOGEuwA2essDD1gZ4BbelJ/9nm7WJrq2x6VCxk+s
hwiwgkLywsDy2J3zi3UWHl9pghjQ74/xpnmqrtjZPaZe/Thuja8llw1x7BqD25356Lh+9xb/4tKN
DrFXXLOz9EAXp/GoxD68F8bylJ1XT90X2xiHlo2A0mHv4OExZmEw/6SzeKATylf9r+5jOFv8t8C3
P8vINuSrBqXEPeNI2N3EcaZdj1bFi7HLnqzQP5l/6ujI9WXt8OeN6z3f8w+zmCj00b/06HaBfCAc
0oKhO1gtIKJ9mK+6trculJhp/ewelGPO8snWU584L1FAvJSxZ39aXzzWqyv9N0sEJ4r6nkCnobL/
1TxonkrFFlMRYX/0KDss6FcufmgwrPI1Szb/IR7KOp1tjf3DSkbLKaI8N1d4nwLIjY46Z1r+SfVe
6c8DRdLsq9pWp3fHteq7PvFOkGURuiooCV7lzYL5woVQLEiwczSOQeSZn/1z/pwcOT8Br0miEky2
IWLeugdxSJ/7PSwq647y0zU+aado8uSeSr1i6eMjsmPSIEY75xcQdp2uiwf1nbnu75Gq6hS+FqeF
IgbTfPwIpr17qT+jPZfWzDz1DU4IuA0JyP0qOwm2e+hzfuXim+qTK52+Nm8tLbj0jMxj3R7fcERC
8qwcwlcYHeJkXZkKYAYbfLDTPafpwblCLLtCc71276gYPejuebapPlmxBdo4kpY5ffQLOwg7jXWA
NWTgYRczCF9TaKr1Q1ivpytVNgEl03qMoPwTvX6dntub+SiPzTZL97GxtqlsX5stC8ylNzbi6D5n
4d46KxBI2JkZf8zfggALD1LMMRnXrHwkGcVrxixUvSgqdGc7bQnP3TpvDdEbr2DdzWvy6r7QlHYO
E/+V+4JmwqH88kOvP7xlwUMReTZ1LRNjHkXCxPQeQPxP7K7dt+SZhqHjiwy3i8+wXz8254Sag7YG
I0WCewgfBSD66T7pVONhm5zdj+DWUGprbAv7LvciZUfwHPVkII9FdU6UnfVtfacIwzhUHMQT+Yxm
ugNGj9/oqfo3nLbGybcArpSLTbGbr9NH+YMVR3lLdsVZ58Ls1/aneGSny/VLHr4TJgbaw1yUfkpi
yHvq5M4tnjAElfqOaJkaqJXC9HcN/veLGgLTRcqMkjGWR95g9xJ+jylezYw51lw+rNQ4R+blTlZ+
ra7HdIvNNWZl9OpsTTXjNBW2LA6zDLeZLoO7MrwCa8LeBULUQ3nstuvsg/eaKKt4nKVlwKHnYL9j
Hl5t5Vdc7FHmQMjGb28djUtDraOuQW6KPQiKF5P/2c/ZrKNlAw5v0677PW61Y8wVNCzYgvnc/kqh
qIa7qDw5AVpZLzK8Ut+V2QPSE2hUrHwCWB8Sn03Ttla/J5RBFbOMeSlh6W6YW5KqWfsRexWBtdeE
obl8HbuLvXeATYedrkNDxcVhBSy9CVlwwp2cnsLZ08dDDQnCOmj9hoqED5xnb2oAZbRaCUEhOuz7
0lPZVAAjqK215fCT0JFeKrnPxXEYr135FKcXLX/Iq51eQmQnj9GbxauQezk8IpJ2QLvAIEuAicM4
POi46+CI5UAWe50cxjUFwYoLDZFaiCLB4OtlGELJTtmt+U6M6+2Kr2MmeGs8uWIbQKqbkONjq+NZ
lgftLnszntxH6EnY+KfdugOwLndCrCiMimqjlp9YCbXjCX8l2EUszDhwDi/W1/B4B/b7Be3/h/Pf
76o6q7qVq+IvF+D+usgJl+lIAx+OX8CsOcUwownk1tSi/f2xKSAc1+7sxyHI3b3jYPBO2OcqabkS
KsFQzpqREcYhnjH3n+wKRr2cVEJqmpMjDHrF+0P3J7W5gLDZMdq+P6bOBU8jX0IDudy4OEk5de1u
OwNefZ5gz6OM8Y8qF679/bFmeaJOF5+X5WYiff3vT/+euL/u7684xqJDE/HQeSimwR7vb5vhss3X
wRvdX9otel2yOdPDYGbNJcS6qqIbNyaIKn2w0/mwqhU7W1T25SYgKG6CA6Ql5FaM0po8HH/jl7Sf
Hppwuo4Bvn+hw7dGBrp5sQqkaln0ifz0STfEp6YM3cbIDANHsBVeg9M+FonfcL32eEmTAEPaG9nB
VfYWCLdd2Uk2bjL4dGk4jNu5IxU8x0CMIBmSI8kDJ4+YYbCeKJ4tVFqaxQcTgT2SBz05izh9y4dS
7oeY+hTFCVufxb5J8ivAVduPO/SppO1KjIxKZIwBtChkVpNj+Hwr+yVot8HhGFtOx+QcZDQqH/NO
I4jdBH1AMfHjKGDxjr6pbPDJtPWcZvpAFbIE/FJw9IOFxxOUNBFSGGUxkGUMv9OEbdEOWGBPPbTG
VrIRpi3DZqmMSLejtyHRlvS01YgoMQAewPe2IuGNkE6UshsOSLE2S/LSVLOGeOmiFcRajsgjI4FM
NwwPoaX9bhXozBYCvqJVN/MMXl5FmKFos/2T5OZn4TLPyGIT9a2ZeqYNM2HE8CNsGN+g018b2PAg
gUOypwqfBU8olYPAWhZ0rJc8gmwHIXAqfnB9SXx00/EYP2Hg0LWwxZqBNiCZQm80ZumZ9fLrkZsd
4+g1bobiKSAdmdwW7aoqbBymbk4nOyoJSMzx4FTaLD+05tc47cxC4OfDGjiVSexxyH3Sj1i+Y8xa
4rx/C5So2lf5HyWB+RA0ENbtMZME7pgHFyxgQPQQq8wcmi5OSAXM/b5b1pqs+ERmmKzVc1LVkBRK
B9LC3NGRp/ZHZNvdVgusLzeaHyYtYyjlqDCPcQ2dYui1Kf9RaDDb1DB4PedmDaulDHZm5FD0cqnt
bb33y2Ecd900w+aOXObBYIq6Vb7WnIm+SsbFTtZ7FFGQI1MWs8TJ/jQyao6VgyH2zEzEiScW6ILr
I5CoIM3ZAOTJqF3tD5bA6o+Rhz+JhS9BkbG3pSojKo1TtmOGptViOM3OdMC6nKskoRowkvZdOOwF
FRO0ugMgagxL+FpvsRho2adZ54y6muTNRuq96gK4znZ1w1kR82RRMFceQFUV5oZhwtZGeMStN0LG
flWKJz1LWVLl5kWl+9fkY8CJ5AUDwwgtdLy6wlNOzWB/F3+kSPuTmrJyGxrBuPjRrJQ4j7eWC9Td
U9IkJMZv8VNNMVzrKFgMeIZKAXs+U7ZIC0021HLIys1kWkeLAzAsDlt5z2k2zEzBQxkt4mco/mj7
Tz02f/g5UfUVVXqV4WfcjgfVgPelQDJgiQ13humsJwMYIk7lD1HkQKRx+BYh8VyVNqYWWH5sUfv3
67hJ563WE3vXOnjPjTBVwwGL8+9mNmIa4PRXM8+vRvo4kq0tOzDEMcWJRu05g6PGWWWCIVYJ8Bnj
tp2nk3K1jby7lAQhx+n4rdjK+zjyXZeEB/p3s/yg/mpLevsDYYB8tZN+cQxGjsJ4LSyVvfpOASKG
lFUPsm1OFjHu+U9jLoz3lHGjpoNV2syCQ3xGMkMcJEWENlpsOK2Dh9YQf2S9k/iI6I56G9mwImdQ
6wGAdAyRJQSwROKpvroqvkt9kh1LHZg4qakcOhV3j6Eum00hpovWTb5m2aGXOhjZB41+w1qsgPzO
zJCMDlT7YzyT+90gv7GjS6GG2hmDxbdG61/Khuukn0u/GxXaeLznaLTa6JxXNKAmoP1s4v6tpAzb
6eZsWVW8L+ubJoInEYTgFLVID3AR6848Rib1ReICkrungCWydN5IAGm8IE8A8FEoqIRn79pR+sLK
XtxxkStY/Qc5YcFesSmHpfWVWfnvqbPcrTlKAtUVZvA5Ls625qUB1BJNyyMP+Zt66Uuo5q5aYiBh
0C/1kpGWFlrbOeyhTbSR70buq1EqGZNm5hRcZjDlEOg6hjN7IWc5TD/MzdD3gDjLIrH2GUL2EL5h
oRB9x270qvRPk2xfMahfPuIhsCNOqsjCiGIKVmqim5wn2Wvs6tEmKkz1oMVgNE0xSWAcOB6qy2TE
6bgUs3IixL6nmC4APgZL9FCglTVBxXhgRGGwGQbzkgZUo7ZplL7bYFWiRpVvtdk1z/NpR2rCSjrt
1jaWdPVohtgwS0xClqxQnDqYMdqTuSF6EYEIbzLS4fSJp+bNpQg55e2EEIBpGVO3FOJGzHfqKl2O
LAHuiqjUldUwXK5mzEzFxOyLJBZAiM78lSkMDXLnNHdi9o0a9kQp2w7m0ryrcKk/lGN1CMwwwxeL
EtLNkfYlIVP+ygzw8QuccBPQhaUijkHQaGEgnkgoC6HD1FCfmnRjN1ddrYQfmQog4UhjnxhMPVqL
3g/9NtgBwFNkuxMKxAwME7cr8EO0EsOwqq0WV7kCCh+S7/OE8xu8VncawGJ78P3YNtYaSz9mnghl
UlG2OMOZyS4GaFfHbBMHEOSbSPulOkyXBee33zFQKxOyCBBOvrhZ63iBkwNy4v5Ud0Z+04rkVdTh
DuPLDqirlczhaUaUQvP6ENFL0SbolthM8sb+1aam9pob50lvTDbyaid6BpiTkqLY6sofjjgtu+P+
shxTvk298x1k+W3USObG16o9ynCvj+ABmhXLo6nhhWKR9r0ecqZQjeuc3CL/NAOCuwcFFL9MHsfI
wWBv7l8mzkBOVsoaqrtKtluUrYxeQRqTQLHXObXX4heP9gb8KbeMtzwHyBKQ2BI7oPElVGWlK1kG
G0390VPzlchfPAMqUo3kdIoDSJ8D/Qu2YaSxV6qxLVKoC1H7hN3oPsaPS40hNWhqvXXw71vnIZof
PbQ+9FbWdF+dn8UjQyxRnCtz5NSbEYwBHlS5Rpq9Ki49n9/rzLAhjqs5ByJ6n0Yn2lmSaQxu6bgA
G52yC3E5WeWaO29re/AHQlgoWkC2DSXbYhaZ7IN4PhitfKyzMt4WOkHGMdMrNYLFXyY1MqS4R6y4
tECCbN+IWqAd2KZj9xxKdVqsz7NVk5Qe4UTuRqkA6bMIFzTjwRI5TpEh8KppIWRU1D+m7L7xMedl
4SM06OlIfccBq16CfHb29ckdO+M2axa6WzwjcyRpM8XJdn6NktjYoACfd656wHiRwUTAWUvGzUlG
JmBKLXCHgytExN8+NpnSjy3pG9b8WIU5gtsJKWlrrm1srODWYvw1zza8K/kwYhzQSbCftrbUtTvB
hpT9q67ryT7L8keICKPWILiEUF+rfNVxN+q+Ihofc9V4Ndi1vZ/s+miMRvhUYdITahjrNVAVHUx4
NkbdfdhuJU+562IfTbvimtV2GD8K80Gr4lOLVJi0R8yxiimmj7Z/kb156zLsmgmQ6jhMCWzCPEgp
INNnEk+/YnMwd/qku5u26J7UbghPucFSVkzpu5mK32nHAcX3hQSDYR+Z1XtTQzEWefuWazG4hlKe
46A2IQGPBwz3Wy+3GlwPOo5CbAqakgxJE2ECOWHh8XDBcHNaqds6dJSNUw5rt6Nyqov5JM3ox5Y5
+eLhV5Ay2SHowvQpxjaklU5n3VbPeSSMlSARRt8YagXluGKo1tP1svi79VVxQVS6uGy31cLsTep+
7+I3sSZtosaEcGXOWEKaIbVni0KkNqdXY8wRKzpxh/i4XXLT6mOt5H7ZOu+lxj4sM7FNVWZHJS7r
dLsM38h+fmyQFjzjrMi0qH3Px4Q0HV3Cm5SpjbPjW50erUGjhcYJy8J3hrmUhsikyPlpgjunhHrj
2TH8NFMnOzOGqtHEBgvMt4IH9lp0Bf/ptavRQEskZeQ7hr6FZfdKDjE0xSlMNkFAqzfr6S2IrNjL
erBavo1y3ZupP2RK66s5iBFdNPN8h0Af2o69LqxHlewDLtYN0TMHAW9izIGHHEAKnS4VCjMW/Wxa
+AzIPVey+9RWpyYjNaNfJm5wBbl44DhVOQEwcq+X2hY/DWDlKequzBReRKai28jFTg/4AoXaMAMZ
+4+0L/A9Mxyfal6s2w5bvQm0VjFzWJCMGyfI0qZ1teiGDqp5lQqAWDK9JmGPgwr2NnakZps8FBww
LnbN8RP5y1SFsSakE1qtu+hl21fE3eNRq+BbXYyicI+Y/e/qjHgdKzajrW6N12FQ6bwbiplATxiF
1s5Zt5i9hiLEHn4plgnAoO4tIOS0D5znueeELviu++U0fcM0KjmqYnhMQu2Bf3xeOS0Nm5AtGvah
PttK8pHq5Fi3Jkeoz1n8ygKWoJ0+aSPs8UHvoJZMHF9l+d4D+KS6Ghy1wM1+KRa+mJHojkm36BTz
AQRyIvMsr8UW9zGwPgXcZXSZTfNVGh3Ahpk22cO4zPnaSpyb6KsfzUMzdenRdVrODscA1mlCVD5Q
WrGlxZ5MB7Qmq1mSf0hSyxOOLki0o+47UuBUNAwH6o6mxwVXJz7eU2y0/YXk6FbMZTZhD2GniwG8
RUlzYdWotqZpbLA65zJOGx2eLnxEq7bkQ1Tam8o15TLKQOOtQYqLtaD3rRHf/2DWin3fwK8j3Keg
2zbWUodNrgSVs+3huDQQH83SsBBVNX8mll7TjaZT3mf4Nk2NBYkR9pF0TXzkgkCe2zTaDcP8MCsa
9mkOvL9xro5u37Ve1QRwB4PYx7nxmjaQr8WsHfUF3jENFiYjb1+tzAaCUzxL/prDUDlgCPI6GOTw
VkNrE2gLE4jvM9oZYoYVg9mxX5jYvxU9QqkO7vQ0cV7nYqOb6BqmVz2zkKKSJYzbLsyqlu0g5KyX
c6ls8OkKPLrgX1AzKqXRvuf6Fmmx6i+rvs0XisB03cZnLY4X75r4WkLsqDQYhtVU79o082oMVG9K
g0IEK1kwWT9Ts18ZfuXDvNdbtBVCj4+UhVcmJjNkC7ktFO0PC+VPNNf12iaoB5xLqlwBBL21hlg1
nQ68phEyUjilb8UuDa3jPheTyUVocaLagIWSHv6isdggzrK/5ziGEwLxvW8Vuh1LvqOgIo5eb5rT
ZPLPRjCq66oYN8SAgHOILrpO1pcTPiFxqJhJrUK3d31bah9KB5giF/RoerMlnQuxLx+Y7LXrCldB
4y0o0ZYiwTooHTyPrI8+O4WhUIJnQIJZeKxJyqoEkLKt6zcuOQZMhDRRRBnvjd7LlapDPFWsQoPm
rnzpuODPDZhGZ53TpoQK0DrQ+VQIZDL9iey4eJyh6muESk/l0seatHAqNVwlw5NAOOFIRiBjpp6C
OXZuGJodGVwwImT4FeqxerZL1StNZFTtAFUzrcbiNuvKl1Op0Re9zY9JcgHxHc8FcUC+orc/7G/v
ucXsxexCqqxLWffNjnGmOYbjJqzjd0Mx4GXte8mGGhuIeduesRpLwymH4UJA9uh0mhfreb01Q4oY
G6+GRpcbti6gCaM82DJz1oU6fAVaUq01mOIloffrKWgCVNfDLiIEajM6LG/FpH5mgftS4P291rP7
YgX4FIxnHJHfHbWV29nKW1wEDQe8S6ieFSslhJz6c5DGdmkz1mVjkjRiGTNh8wNUDuqWcm6KzaAG
Dyx0yRH3QWMVVgXDDUd9rgjsIbN1FFA9EcWZ/RubV3xNx25a49p7c+zQ9YM5gPVfty9OUZBgVxve
WNbIUkv9ZpBEsipUo/GysNraQhFbOKpahfwpcPBhThVmPASSrotRaXAdGTA/bYwD+TDWDv80cEG7
3waEAkQOSk49KFiFcgU9AlWSEpfo5Gn1hogVxemMvTBw/BIhyaBF4u50aotDWBrfcS7cS5xUj7OC
qFNq+rhxc7q92UHxkhcU8gbB4Ym5CWplM0wdmKVbdGf9S0I8yVn413SENdzeJeSmBXUIfukFzlez
Dkl/AM+Iks+mKu1Hh3E0XcO0sgb71YV8lyP1Q/NiTL5ZiT+F0S+GVBadm7jYffMTMnjzywauhKz0
GT9NA8yRYT2uopm/TO1Lcrk2pObgPxqF9k4G0xnja53UHzBSM5go5GqKAxs7Pdy24CBMGiuGyvwq
nBsNKutIYErfv4eheE1K2/QwsAderoo3bZrznWamx4BY2fUkkR/q/UKy7LoljRBUV7KQlirDZr19
bISDFUOYM+cII3PTfvSiPzbtBJo0S0QdVoNfQdu3bFai9Qac0TylmFvPjAuw/ZlxxMgOt05Uot4T
TbH9WuOokizybfXmk97m5rsr4Fg5SfVBwPmn0omz1lgn9tpHyTf7WgXmYVT0bB0VLYyVlmswz/Ac
Lt5wULZ3QYOPjIDNUJxSiZA/gfqeSxb/DlkWG8m4oh9hf7bq7ywsKEhVB3pxuTgZ/u8/RlNzld0i
qFqsEEfXLJPL/eVhbTsTQPXSRAyECNL4F4e/L1pe+e9uXlt4Itzv//3x/uv/6/P/fn0eGj7Xv/tE
ytKrYMot//AnIzQSuCLGy839p/uNWEwSm8V68N/d+0/3x+7P/nvx/3jsf9y9vy7AbYbcV7UJ/ClF
KuzmY34I0or/hiCh//rx/uj9/kx6IEVWjtuH5pY3+hPMMZcbzi4Ut//uizn4r/vGorNFRxO/2fls
7tJZrF0CjzS8/dMZV8Zu5r8U3d4ISIuoJgcTQx23HAf0NB9q8xApkXmYo8DxyD2EsrLc7er5/z2R
Li+xLQPkQei7f79wf9n9rmAotFgmHu8PxaZhHMhZQsnWK6mBfhnfnvvr7s/cb8q84Y/TdD4lsY5w
2yoQdCXL370/3WlkLJXa92RoJoRhd0DdasEViHERO1I44LK1uBXZNWB+kLEX1xXor5F0ty4BoBma
qVnfTWHvN9q4uP1HZTPDb5xhiOA6Y5fdzyjgWhQOYUJxosbHlA3caEDMorYFLhRineI4trsbC9/N
hov7Cb6YTP01G84l1O3ebppdE3ZeqQ7IG+7PDOE9Q7kqfmeSqfy/38vaiA116q1DgDnaNr2/w/29
q1AsziP4CPPvxNt/fy+/v+b+tn9fc39q7EBSVFmgCv3Ph0r/88nur74/8d/e+//79L93qJyk3bp9
u//32v/2N8vY2cVpc8xUCmA8s1j+nBwjBdNNvCh08X6GuKip6OzsqTuljJ6xk8I9Y8DS0stFzOjy
MyWiYGfXAahAGe3tFItEK8KpVxBPJNsUHL8Ld0M0+ElH3FwIb6UusfLCYsULXPE5NMofC3fSAxFX
RBVmlPoNlQsdp0mXjVOBsCxmYmCWWkDn6Rb6iAMMHkSD224DsA9BUoq/mO9tUveZAqw8p5Ilza0V
qLMKoTRdGnhVONSIlQDrh6KB+OnQi2CVnqxaPDyK/PcQxsJvKjhQ1AJen06PPSM6D7k87CKrfO4s
AIQaS3KYPti6MCXzKLrBuzv0inFmhPt6VG+aXVwob9v1mCkQEeJkl7EF74YleanD5nut0pcpQQyd
ykHPVfaPBByxmcVBfx5VgKUeBFPVgen6hQ2ehe5hKMfJC1JEW4mAS2zO1cylhSmODVcZ348JoqRT
ieaxBFsMkksUzNk6n10oNGr3Y4ap489k5Hqaqx7LSPbQTwPI6G1wCB0EIIrt/lrytzpwEC8MYxRE
PYwe4vGsWXz2i1l9U7RfyuJxnHUAjSaIfpo+tmTxwgkgeNCI0OsGsEE1wLWjYX7Ypv6ppT3i2ZZh
mjGpO9OCOx6VEAPKy5BCN8Q69hcqAywsHXxOGsxqV7XDnFRNsUtPVDLNh5T1QRjluK9teocQDDbt
4uZoS3EGJ2iG7rlWqItVOtOuwMNkauM1YPBZpupJ6o4Jf6xP/M4pH0SnEz5kBhehGV9Fvcxt+TiC
U5jhiCZWIumxDCwQxqRB8cfO4mMWSITjYS0eooIZGtsZnkKx4Jhk2jnEZURXhmbdtIwDaigwUxVq
6yJV35RO/22lhMGEiCv41QfGAVww0fyYC+s2WM34yOxRI0t3SX0E2jVtd4fN8qZmGHIQhkIEb0Cu
turQBRWuONrBLTUG89pl2h9TQ8UfZy8hBQqK+gLervE+tAp2Kd38K9qJkGQEZdaSnZEuvF6r+wYM
XBo/KbA1p9frSkR8ep/5VcKqpufqDLhCzaoXQNpQYNvCVjxgLM0vU/s7HJrotWS8FQRu5UUy3tQS
47aAue4myAn1TOM9w8wXrTYCvEKJ43N1waizNF/UsjtluQsHzmERNXKJrM4wd4MeObuuCh7aKG4O
hlGwjpAhyEjgQUGENbbDe501H0rFJ8grSLB5cK1K9bGNRlo/jvcg/MGkFNT76UdNLfHQxOgEtJYR
HoFGsGngYaUxNPDEDN4ijFah1Cp46kQEeuRogLsIC9iZDAeSIDDhD8Q37RqMCmVfuAh8w/5owLCT
CHvaBksllvONLnHjq0QewqnN6y8sysm4wv3XI9RDfTDgt6mM9iC/pO3Gng15IwUalmECUYZjC4G5
i8SZmh4DPxXS7UQynh2Hj3bPnhwCCxlGHG5GXf1wEleBDVPAv9TSl8mI+22b0oarkW2ehyj47hih
9aqJJYYGvWvs+Vx1nzzGRG9xveuoZ4Oeq3scBmgx08odmEyZIaSpgUxTcx41v7I7+dyXEthSPtdt
q8AtjX5req+va4YFm86E8zsS1kQNz5uCEsNx6RclonTddYNmOmvzDr+TRPPFcOEjap7WBh2MUUYf
xtjW2wKPSmB8mLDjVB6LUJL+Y8EmhcixnYUwfZkgqsANKE9hGlutme81HWMhU0SXMqMSjcbFCQH0
bhMkzmJjrVzqGV4YYNVLPxMHXg1X2ZL5rjnMPqZKRV6ohMaB2JPvBKdUBm3Fz5hgSSibiATNQXkV
CrHind2gQTJxyiSe8aiQm7sbe3szkP4IH0lnwKPbi3t0gdiiHm9jp8EHN2KmxcKbtWo+dpBrMgJA
HxaSGWeuXQ7xKa3m3G/y/MSc9CLIU4KAHhuk4+EiPdV2s+07+P9ynNPD1PBFu3N7NsIYc5pqCBgj
jO92CgckG8dLytz+ICuAlZwUW21MdETDpbtXxvSdJCXPHsf3zAJMV6zkoZ8F/OgJqYWlIWFSGn0d
mlDhp2E69U2SHerNJPNrVqmsqYX7SWoqw/wOia/VvKYOyZecyDcLUKuYY1xELXbmXNg/1nKpWhoQ
TpqfGskFxMyOam8evwKlPktlqjDN4b9PULyrCpJsJ0eCXEfPqtuaKlRdt97Dy8lriAi4gPJ2+UFa
mNsBMyODWh67PzGTEripSUUv2y48upH5FmM0ThyQ0h/6xcFGLjeqTBFThMVLJKLoEOWNe5iM8S0S
GFW0hT4dVKo96CXcNMIMfTOHTpDAgzqmNZlmtTt72jI9DFptOy49gGLTF9T0kQRmqltSXHhoudH+
89P97t+PuPxCi+34ofDvDwyEC9F5LJ/ckeqzSDNMfmxi+xy05fAif+Vjd6yKqdhSPhIuIJc4B4eY
a6a/IyYBpVXonuoKDEgad1vgiZg373oI91914XneS/r7jUHaBA443NzvRsJhgk7D5hndkrMVfIQE
es1/P5TetpLYo6m9RssZnhrsB12SziuLq4Xmkibibkl+92T/Z07+77HBcdk3LQRGd/vnu4u8EBUl
baj3sC9T3MT7noauWL7LfzftUqP2ixm9AuK8NmrAzt094OBukRqmIT1LoWzv9v/DkgGQ3L3I7/fj
JR5grpnGuJm+s8RAvMHd1PzuzJo3T0PnqHvLxrHIWW7IgZwAFUhHlIpcnKoWd/u+QnXWlOZDZJcs
EEtIwbSE891/apbMvEpaJcMMRrHhYvNf6/pSi5m0HNy7f4b7TxatrmcZULjIQqtMYhu61lEP8NiH
yAr2Zo2biZZC+g2rCBF8ppKhFulPdzv+QnXqbZQ4mLK177OkzqPXy9fABjjSk77jBaFAsmO3OtEc
qn5o9aTxevbQVWfBPrA1lsrFOhmvS9cucAvA8SYLcFOoIJRWoHVTa2gk8tDLgGM+VkEQb9Xc5nRy
aXn9jqiEv/kCi+ttfw+ZkAFk+llnMPRfNrl2ETseZuVolhqnOBaDinxJsKHh6kV4XDImMQxnbpiv
7stuVrfjf1Ig7sf/fldnpJgRU7HjcIcY6C3fwT1m4H7jjnioOHAF1rMrYOAurvhapEMqlduyh/FS
U/C6i8n/v5PyfndK0JSX0xx4fevcdF2+VxWaumFeuJL3MIJIGb905PGs+/ZejtXx/+TG0EZGJ8az
hhnh7O4Z7mC+GbLzMrPGfDLdliRr+zbqMOVj/oloIBLGhD70avwcffe5/hLP5RFoihBl1OnuUgvi
uZxQEK9RNNmn6GV+x17sZ7yAWAQv0XMO12NrTzicrvM/mCguF+W4ZewJglihSwIKwPbe8AFBcLdO
MI4EDX8rFsMxLEg2LOrzDT/pRmL0uumVLa6O0bBTnuZL911yd4I2SJiPX2JxBAb4rnH5qh7EnO6N
P2WBxUH/Itr6CTEaIGGOGhzijXWKv1S6GOSpLr80Q2dAbyyOaKe6xKdybsYtihDN2ETmN2QY7G0r
jEaf1fcrBlZ+/NgDx62QGUO0eBZMSsUG2XmyGE05p+k7fNROsNMwLvDRx+JIkAG9/lRsZ9naulk/
5lm7iQ/9//J2Zr1ta1na/iuNui6iOWxukkBXXVizZcu24jh2bggnTjjPM3/991BOIlvxSVIHXzfQ
FZx0KJKiyM213vUO5+478HhqvQo5FmlcXDH/gpqBZUV/CD8MV+5Tjzb8Q4cHdr3yLrRgIxDwk3LB
oi1pJJeimCtMsaCTX2A+O+Y03WfZPfcBCviR6QRTo4t4G35CcZnPUoKGyd8qURSgiIVvgbAXg4dG
OSsCRlgz6HEYRXXXVGKsG1DinZsL2Bar/pNXnJn7L069rAeo8hcDOm+74GW4FsXasd4p8eqFXfs1
FYmXpf+VNsl1FqR19a9/6DZ+7tSF0/9/8/Svf0A8UU2VcoLQYKipmmlK/v3z4z6AOvOvf2j/zIue
kBxDQ6ipnucKlJVF9FXZZuvoU3Pu7XE5jeEtLFX3OrDmQ7ICVrQu7MvxM3cIdS0cvXjydhnkXFuW
LmUTkbOTT2rorXx746bXeHZ2OR6qc0NZKY7OjJ26YaVD+bvH0QRm4N34FXe/ZbJMHnDhuEQDus7v
2ptwn9zmdzWIw0yfl1/Ccxxr7+NHgcBl1e7ic9798DBVbliE9WtjNTCRWFk3LGZwDdbQZpBTQ59G
t28gbCLVqJsR47nEr7iZwywdBeqo+s66xIa5B82+kO3CaZZfyvZJ3iYX2PH6XxEmIGiwvqKAMseZ
3NKlzTFMewg/QYZUn8Ctob927xgs3Bb86Eht8CrmX3iq8WtQoPVDJdsgmHUvzBtu2Zrx4x6yWfEB
ioW9y5Y7hBJodcGGY67fOZSoByugyF7Hn+DqL5Ub4w4XzCVJxV/GTxJht7EKbonULHf6vW0sgotm
o679ldihCxUfq3yGfGqB9L6+wQYQwnPyIcNZBNULzKYFdGfEkTynFmqAT+FiFmxSAvD8M56w4Wqy
ALg11NkXjMkCa0F1MCdNYr7GzBKzTybYPgLCbTMJL7boFLBTX2h7hpWaT6VzAUSOu/jk3sBtC41v
N8ypMuZKscaRYcNX9JbGtfaUJJti3T/SgnOqvMBX5nnxMGydB/rKFZXbktp8raAYmk9GC7sH8yNM
Qhiii/NwZS9+c+dP5v4/3fhSVzUhLek4unh942NkX8Ho0rudbrc7NEv+fFpjuL3eW869PjFMSQma
px+RzcBsQmj0HkVSNTl+T1zl35wMQQg/nYwmBIxnVZB9cPoUmmHdy9Jpu12ggxXyv1rd+OmCFBbc
nCsUNrw/5ujsCH2kr/Ku8vrKY4CLzPI9+pHg6nA6//2c4vBtWaj+/T/8/XOWT5W9X5/89d+3WcL/
/c/0mR/bvP7Evy+Dz2VWZV/rX261+pLtCIuoTjd6tWeO/u3spoyJV39ZHJIqbpov5bD/UjVxfTiL
b2kUf/qP31IrfpN3YUhpcxv898sjvMq7+BBUn7MJm3yZefHtU8+ZF9xl3Zeq/tc/+I80K2v/8F9V
1jz/1/c9v/oN+C7f/v5yqZ4W4uP9KmyiL0CmVF0YUuiaNE4WatpzP2pMX24d4iLWZaL116aW0l0N
Ay7wdVmZj//8L+2ff7mdZleY5DUMl8//o42ZyPE8Woa6akR3+cYhLLfur0S9P5yNWaDfh3Tk70yK
lVwbjQ0BwD20U8yKvu/kxU/whxfG0mndhMbrTGonDzITDz2HSWRuDVO351pLmsXoND3e0rw6vaHS
dtNJn2w2ML9chrADpi2dHLts00Yq9LvN28HKr9T08fgJpc2vOqeLz3/9pQhA+enXtliZVMdxDNvW
T6JJnFCOlaNbYmtlvnwMHb4FfBrttjLbYDV9n+MWZe8+ZHbbvDts1akug8e41Je/2tTs3bWsq3R7
2Jw4vWTe5vXF4SO//iL2z18ErFoyPDFBE1Vx8uuUPmPPJtLQHycdfvZWWK7NeoSxJXVPwyJ5dO6s
KNR2pWv2++mLvfWJBAbpPCwD/fYPP5W5Q7SS5EG+9cmwEoSQVRSrf3XQNz6uhN6WGi7KLKLqwhAo
IubdFCbb4948RlGzpKvG9a8v4Rv3gq1JZvGIvjTH0k6e/K6I2kFVSrHlARa4QecatlJQSeY0O0zT
p4v219tkWUGJI0J3V3S9vXxjY5MsrWWT1+7Hw05/+YEY5HEBSe/h8KGicLVlUlEKN5WPPFF488Mu
lCDBXd/DFqXV38WZMmxS7LKmw//6wmivX5uHNdGBlejoJj2wJJ6Gm+9F8Yp2iXjlPhBbIsi5KFZe
4gHdhSpD/7a2SBNLjTDHABCiHUKM0m+xjiHSlyYrDhSUzqlzMV2Q435ML43fh6aHxuawrxDIdG5m
CTQxFnuYtn1N1pcbUxSMvLMxCjrsuhtC1duEtt9eqXWo3aTMpi506Y/UEJVtbP4/HE5RXdoRywuv
UJjhJvR84CZ7kEVlrXURtuR3hXrw8J+fhd+6YuUVLmK8Olfnqet8ffHtq7g1z2NmX+eHK4D7ayh0
GAXIJ+Ji2A5DbS1fnJxGWHpLnExTvjOyggrawghAeoG27WT/JP1S3nw/aScS62CknYIMmX2UtfNe
CXWxJ0P+mrdYREpBisEWl1NCF4k9PT9vHHTTnvu1SkV542agBIfL64fWgyL1D4cf9Ne32M/PnlR5
qUiYMpZEgDAtby/usFDz3Sb2SDuwO+YBM3iQwUpVIv74fvO82OTAqu6G3mHi/ovtggyemoSYevWH
23qwyObS1AgB5o4/q2JYzGNfhBgfUp9jxP05c/1Juc/9/J9/fU2j7tB4u/K6OXkNeSFUeX8YBBqe
Tts1QqmerDrp902o5w/To3PcwrQJpWxU/zJRXWM/Nj2suhrzrmhl5kOF7lFs6jrZ1LbS3/76JKen
/HVlJKnibWEyiTfpZ6eYrxe/EROGUpFZI7at63+t9MpZNHqiHNbF1/9meGhA+mbYCMe5dlSmbNNX
eL0N1mvCQpP5fTMRhEtuvctfn/Jbt5Umdc0hzUzTzNPmQ22hvNR6LLZjVGXb0Ib/RGgMQw1tRE9y
OK2Tbbwod86ZwYzbw3bRaF3abWB/mr7BcVNDNUFvMww9K/1d5tnXmQt4cfhYYoY7vWbyNn2UhHbE
TRo+96X5u0V5uidOfw5DtzRdGoIbxz55ZGzX0NpR0Ywtq1GU4CrDN9RcBS1SDI32wS4i81HIgYIm
cPo9vGZj47WusZm+yfHDJAoOd5FZy6fDDuwYrSwqLvfu7+3EtEjTSFILX7rXe6pgwDCdGQgi+XFO
KFguErhRRKj/dF5ZVF9kUWdckGJ6aUOXVcPY2av28Pl4CORV7XJs00us4sdNNabB3PBz7ZImAauV
Hwd0ZLw31BTWyQADpCgjl/Sxb0eOMipSrU1mLLTN2a9vvjdem1IVtBLqVJMJ/XRRc3UNqoKMxHYi
Np4bUaqBTLnIbnIFrzy1cJJkEUWwtwAtm0GbH6o0M6/giDjwtqYf6jf7iOIgYcSVg8PEdt1fwxt3
7v50Z73dG5/0CvO740mlo9Bx9pAfy75Nbw87zhuyF+zRAoud9q42DZJoKPLJQoUfsej8RlxAixiY
ML995p2YZoBj7l6VpYfFP3PYVQ8r8XjUwiQUO67MZjEd2sjyYl+NiASm73U8vNGVOE7nPm4HnbFt
GYTv4spj7ocw93g+yuBZy9gyPJD1Vyf16x/3rZVFCMMhFZT10FJPVuwodmSfIIHdVq3b71WVM+3S
JtuKvHQW0y933AL1E3CMQjbUcbOivW88Yrz/85OSElaDZtmaoZ+u0H1ul1lpFcY2MHnkHcejQFPi
nr7VlqwO02mdbJN43nBteGq//4Pt8qC81nKcxB2zdCCG2j7emznkTRs6mnxi2Jb8pj2bSu7jGkcf
KYQKTuMIWnEwm9MvlPt1FhdFrpCNq+JqqShl/pAacQ7AbXO3pwP15vStjhumhg02aGH8MPuDrWs3
UpYysPrt8RO5De8UiYZxeTiIrWNE6eB73ZkEMx9eGcejHT4faOo7ETvx6rAPvw96UNBQXR53pFdV
STwchrM/9uZ5pfcOLnP5G6RZe90ITpfMsg0wZuI2p9XnFOLKI55gqVn4F7llsBJ2igKtKqt+Lzul
30P4YdEx4AFc+3aILa3Ha5yBZba1lDTv5nYgi/VYgHccSquapPZppEJKOlC+MmrzQMueb6STA4WK
5dy1DbOk48E8eDWLJLWxH6jsWFycHLbTC2ulD+62IUQdr7iw0HZvHt/2x/qpKBlb6Fap7dIx5l74
myci+4BUw0Rs/qOTUT37LPcmR6vDBbEnaIhE+GCVRP3yeGbcICEeKpG4fuPsWO5nUkGhoZnYCEct
LDfpOQNRiVw07pVL1dKrrQZonieufTWV94cLyFXCZLQ1lG1n4tM0fQGz9aZUnmIbuaaD3Rqrapqa
1ppUzEn51YOo8rP2Oh8MB9DL6SL3WmNe9GR1Xh4v9FDbzrwX7s2P75dW0EPL3CPRBIVr76uY9P78
ZYFTovkwBvo8xL8DHZGzFl6uXnfrw/f+zaJ2gNxerAKCjoD2k5eooxqomOTJWpvaMJf7xCB+MVaT
pTr64zILpLL0tCpCtaomQ4+ffRyWWO9lYY4ccRrA3JSlgmX6EMbcwjCVWAtRGddPo5HAD9WR0GD3
M1Iu4bNAq6qWeGWcmXANAKI9RzwWvt3vY1mUaxU58lOpSmNjDXxuTjyzsen0sHioWyvb2p4wzsuQ
5wvbkHC49oIYDaQ0dOeuHn0E4r7jFtpaq0x2XVl+2UG39bEijMuAwGivCQy5ItWVY1CXbGXlD9dF
YXPpRSuY5GCAoO0qP+Omz4WWPwyZVY+Yu454gcKGp1GuPaqAodRS/xxea/2E0qx4wIGGVi7RgmGv
2aCYil4r7YE1H3zUBocnGl8JSQxEhxTkDoErS2sdycco0HlhoKMxHwfoHE+Vlk8wEuryx2SI9M85
Fg3rtrCKfQmetTI7CzFO4Ams7CqnNc9QM9HBaYMGN8IoeCP2tn0hWGhnRi+4om7g3kH+DVaugWqk
rGomVZmu3dajzvVxGFvvq8ob7/TWrJ5yR/A7JbJz7rS+rJ6ixNMxxTJqZzEij8HdfCiduwbwXWIB
TlK845Lky5R30G7HmusmGrX61rKlQBvLvJIItYfEL8O1J3CkoHO2WPiEP6kREsiZ1rk/oWdKaPXX
XpE4BCfq/T7KBtkvYlVR5NxMY21XBAV3TUQn8GjJiKs5kJpQ4z9vo2RpVXQH5/lU6ynoYKtVJdoi
JsFD52QMKDrQhWqaPAKCWZ4z1YPUhcpX2/lKEvNTmgnOYW5mT86WGFvAoI9cF5Pa1OBebkPFuatU
l93aNYBdrxj9da7ZNDR1TRTecohpMiGamroxyw0POZkVjx7BjpjFtFlhPkq/cXDHSUuH4fKgle88
Y9TX49h5EEQ9KT7iPJPe2mMwXMZFi1Sr6jNsYNBE2kstUElRjrN248UDh6lgLc26dMywjqxceRvH
I2Z8qrTJPEMpjwyD2eg2EX6WM7ZkGByYkJB6E83jkI7DbeSo5qLJ/JxQXhUnv5R7cvK2rdKbOq8g
Z4Zuk3zJzLL+aosx25i61ewcaTbpbOhDlyyDiBcXsWm81zo1R4pXK0N+L+OorMBmB/m5Hy0NyCVN
L7JKLb2latiI5pwmx1o8xKumzZps54St1s1QYvgfPUMx4XXV+eUgfbkqUlZPDfgFKXrVyQekpfVy
SPPxo/S6DIPUxCPpvRPjxzQusHM3SSittJaf0XbNlkSHjqQ0QqMJUm3xMorU0oJwN6j4IRHIztC1
TBSCCX1U4PTTy8TG/pKFCb1iprr7JqqUTRoV+SYs/QrHlGb44nqYz/hKoNwMTpbcB1ErkFiSWZKn
CNJClBPkwJWPFv4l+M+MytzF8GLWtPDok5zYgtJWdoK1nerAcKGQIHj0UUBZsZHhzVU4FsrGUlos
/NMvj0IbaNBe64Y2mPM0QC2OVpEDUfMgW2w8f2NneYUja0XUajZgR5Nkzfs8kkxrWxjEKHmhDfnq
59iqsnsnDnAsdMiTrBTEUOjh1ZXj1skNRQsS1JHl/UIKnIRzD/0ySJweXmSWk16rdZNfx1XNTa1I
2vrHASE8uTMhj0RVAWsvsrzWsUPtXRBJpEs1TG+L1dArVRakbHS020EduWXVunXuSqsBV7RRmmJV
FsA3PKuzQsUNAPsCaIWmkj24muiv4x7dtTVg5l1XDuWm3ZjAQrEusm1WxtPetD6vVlFQswSxGtNv
5xmrbc8ooapCOnPZjtptmwse/canFRC9CPu1iYEOFBdu21lmtbRUUZzGD3pWeLTp/kHvl+noAzW/
ypOPZujb+dchxx24aq3aXcRWXS3SUHRfEnQdHhJaxfzgSNfZlL5TrTELYXCZ9h6WmbEW+p+qlsDt
HN8lE6apN3MHlo/7eFQa5V0w5hjZ2bpv79qSsbaMg2jhd12xDhXc5Ac7zd+PjgeJxLFE9741ywSP
zfyrHo/3vS60q6jWcWSBB49GwMELRjS5/uTVvveEvLJ75zUWvxxPfLgo2sgjMNezuvGs9TEMIwwZ
lZI0A+xSe1w9KB8l6/gsaiqvW9dOr25FkQ2XRVUbezn2YOBlEjWYjfArhDNqYedOSdsew1KtRkNc
luJqDMYY+r1o9klA+m6JNOuzaCFbQ2kyPmWObLcoMEcdWZiOOBXgmLAtv/TxfxlhpiRFzHLhoDEI
E1sQso7eMFe6dzjvRDda06jQjT3zY9RJZGdljBerCFNcaIrB8HaOGILLEpOBSZMO89lvPaKAgy7f
JpbhkBhqNltNqqRViLpKSGdkyVtixdW0cxi3aOsD4VoYW8SpcSsjrMLa1Bjf5YHvXqhDM97Uvgrl
q/W6Bya4BXmLVSWCc1oOAkOhmWFLYbudHe1kr0IHcfymWjMqUC5Ca8zeq0Gpo6OIGsK1dcVSo3XD
zbND9J1/1dqiumzwY1n1vAi3KVN7fDkc30XnrYHO+Cxuq0i4BC3mVBZYEbRWe+PpbUftGbom6QIs
eQ/IHQ10GzGlZqCzjBrqgHq/yNu0m+sJtnAYLmf6ZW0NROsMTqHZCzu2BAui1n3JdNlAw1CKEftD
7ACFKPQFIuRxXTVWsK8SrXjfaEN1Z8eDWLTQaWdjiEAiQsGEv5CPs10/htbcyDsAKA2rnyc1qXkP
1SqRxK7SBvFccKmu2xGkIo1Hq8R8zQ2udNXq36tlh1YhqEEOAqMwyDIySvKp8tRcAv2b8DL0AKlJ
w7371Y39/kNuG/VnBAXWE4M9GcB5l+j6qljDMD/MYnxFXdvIvo71WATz0h+HZm3V+VfT773rKkzQ
k45BVZ8bXY9SPctSAPo+KLCIhTc6i3g7XylxFy50BPUk1Hm0dN449FDVkKRDSmhEbW+jhvwzRVjt
vS+HDJNOb2RyYblU/m6e4o7vINc4S/VeufEVg18tZlAr1knexX1z1/tFj15n6qD/ssgeS9cdviiW
wE3VU72CBc+2271ALodIABnAmRdJ38Jtv5QpZa8/WRTCn8bf4VCFo1XjETVqltbnUjxPSv229PwE
eddYrv+iJh9b5bOnmR4/y0ldrmL6cq4XGJlZKnLFwCMc4lihj6GLLUHWet7mUKbn/HkW6l6C8f73
Wp1LbZCM3E4vDidcoX3LL2PDnQJl7ZCzf1G6dxrp6qUfkGYziY4rMpoOVXxnmI9eFtZPjeMNRGMU
1s3frOatWKGyG3O0BJLUe2jTVK26HxUPTa2Zj6M6lbYvynyndYQL1VTH4/9HrW8HETW6MtKDA8yP
yJTqeThUyA3ChJQFrLOWL3qAykCNjXysemqpinCaDWOao+eewD4MV2I/Nh8ZeKNJtfKhNtYnPQIF
Ozk5nqDUPm0UkDFDDJgQhD/qFoYk4CJGNOT/Sx1DMuoQPF1/2B+6hqDxwBr8gbnR71oHDE74ZRI3
/DaFOvQPek0EW1iW1OSqAH4lp9tMOmayUyvh5q12q1Y2H/tdP5HJqL+uopo9CM0yNvqgkTBKkXJ3
6C5icLl9H6RUMn/RYmRDQEOS4l0G53NqNKw0DzF1acx0W4j0K4AZhb6RkZXz3HbwRlu6rOAPkSux
v3/RfzDNZSfPre+LLqQSDJvbGnVamTMQ+Kt2xDCbayFjBy2YQ7/i4ZOxO+1L1HGaG/u2SY/yh90J
4OqUs2a69v7YogRln9z3sPYXQkFAgtb/c5maOEP1Fga1RaAvGWHju2NY+D+07qOPkR4zgaCePfcx
Zsj73arlwuzLu3oIGhIy/EvDQv2ma7W7630snqwMM+RaBNbMgwB+JigaZNBj/tiQD2X7ek4Nhc/X
ofHBdCFaqa5DYHQ5YPKt5anchJXurtMGh5bWg76rmZChXWm/F4oHCzFIqrM8mXxcO0Gplz36pnbT
miSrmYtWQ0Dnq/G73iAUzAnVKyOy3O1bfVMmuDy2oxdnYe90nyWc9PsOwSSmu7I/V3SvnaxxvvdT
amXEW8PrPoC0XgSGgv8xHq8LnNwooircxMwwDVYO4JNPoMfci6CRZpD5Nhjoov4BiDg7NF5lCpey
ztrxIvGwgB5zPHZSxeyx68JcFJ2RtoOzgxVyYoBy+HCVRd/62PVhLpvI+aFLA6GdAjVa8+LQqWU9
NgTdoJfL0LNyXBVHseo1D88tR8UnMvKgnaInWuCDiMFRvVMzHAZKo4EiaEIVDHyN9Gg/U2+R2pXz
3A0kCTlWtvSpSN8rhZEie/3e6sWNlayKgXdH1/NG9w0EjeqYGA+Hxk/N9avIK9+1NiLRSGud+aEB
hOmES7wSYmlVwjyxmC1gxahS7ed8pdiX2WWXdPmV7pGxgQNQvVCVuj/zMpJoILpj/p5B5lYrq9xH
ppFBJyFFoInsG0zzNjUE4TW0tohg+Qk88Y0nU1PTc5GZmLbqJmLnOr44NJVGqnruTFO760Nj6ce0
h/iAfjCQAuEW7hJQmmo4gqa4aJQ5E0ysPfGMnZpOaZjkY6o0QF5JiAF6yivDgbosnSq9VY2Ahyew
zSuRYCjxox2tayxVe8WhJ/rRkzJ0iNedN8Arft2Y5q6OdY7Tj9eH7jQ2Ioim2BUsagZJW5yy0E//
6FOtBCd5laLT895PnerYy09hiolnndD7H7rVyJHXlYEW6NCxJmq06l3I7KXe9ysgbczFM81Cuah0
rq7iaoaTCSI1dTISz0RGboHf+PrF2FdDhTXqczMbtUph8gSTeZU7WrgMwR5iJn9ujDcibe0QDuQB
6WNzd2htU9MVi3iod4f21izS91WKB2WWuhFSvUyuPMfH9b0Phncafpi7V71u2sRIoPpEzC2pPFFk
RvPIo005Nr1mNkVNOoW+wauJ9ThAY6vpto7/i/HoNQod8W/a4Mz3QOQtMxh9LDYcEmp/aon9psHs
3arUAIv808aYNr6/zjpLuz1tjt1wJH7SQEpcGvBFf+6SJ3+SAAMzmZHb+cetckJdiAf/EPIKxqkP
x71WNF9OmubQGZw7eEOgY3+vcYYfpVeoY3gzX6bVKLzzplYVf6EDD6hw/Aiximwn3cqiNYf5oZH2
xuJhDFRkRlg7zYIiIupWHcxy0UQ1klrsOxaVquIw4yFxz+iMg5KK0KtTuVCDUUPSjvUb95H5vq2K
cqOXIxmGrztuq+rDAml8iTRFjCYJv3E61NW5kvpoJt7swfMSNwTp4WDHUK/fyVRLkCyWFyr+YUtL
Fs0HI1YQ70aqvcJwuFp1RW+ujMKdnIym1O5jX6404TkWWphBT715EuiYuYtRYi3TZotDl95bRGIF
orLsmVniEotTHg27F4f2x8JLMT1pWsCpjOAiKRjU5oE7nOtxa2GNSAevW5mbn0V9o+ye23iRtMjU
o1j3sEyJoPSneXGZIDLdV4qafDl29qGQ/qpKp4geBlIw7uLyknqV2IQQBBZFctN89GpdLi2vI+nO
xbUloWOcpzS6AeELMqLfHsJLDFflc+tvM/NY5noJpPqX/X9StTuEeXL3jAEUgqy7PkwJIAZoReGc
Jh+OOIDpGfGCzsBfvAUEAOWjByxTrGQOaEDE/bdymexg+ayi+AURG1eI4VoYRD30h86sCSBTwh2O
3saCSY7YHAACV+LDmaEoPIAEveQNHLoOLN9En/pxy1iVE+UpLItkVeVhSWa3rDe/BxCGfFhVLe5X
QrPHL2rlCQTQoAiZXsmNAAMGg5ugBJptB6V0z81PxC55WBKhfXxWAKRtizL0739CFlTzHAZ1/gwu
xFYq3zeDiRHDAWDo1b79YrPG2bPMc+vPox24F21pXIaY286aBMuAI9wArKlgzx2AGJxiDqPeuNc4
UZpg9Kbqbg+4gyPJAx/KEgWMqbjlrnZae/0mAGFFslzmRaOfR1g03DwjEf7otddF2wNEPyMRqcB8
CcQfAbHZBQ++2THWmXCJXFhiU0KX2RQB/setr5LcayJCjhmr7/8mVDEU+BHGOra3B7jCDujRMB8g
ZPcUs6gS6V1RvqYXjcL46RS8EGpnz3RVJfE+0zFdiAd1plRYiD3DGFZA1gT2TdqtLf32k7TAO6rR
tXZJwh+u00XUAtnkkt0rnblgZ4KEGU9cuP0UfJaTx6UXesFo2CYPmknMhhKX7NcD2mHXMQBAkxBm
pBfuKhYZM6k26i5VTI2WP+EfmK1nT76RmJNzCGrtNM0I9IBFAkiiNfhNwX85wCG52uRL3+3AtsJJ
CHWCi+RViw2bg/3yiAfz1uD9uRIYVmxFEon9C5Sk0c3ssrRl8DDafRFsjkjJKFKqjN7FPNLqrXcv
IJMs0jF3xkLEvcj7hnd1+yFAST9TPRNVoVM9PmMoQSxtUBelA8An58kFIp4psPMPgHOI6HvWND6+
KMx5so2mBHe1kw/D+1/CLDgVNcG8V8dILJjxDz3ukwUJrHUXLnWvczbP2ItjyRsjtNLLF/gLBvje
TOipq1Kom4O68HOjVxff8BjD7R4O8IErwvzdAZJx4ybZ6h2K87B2hw9VZ2N0dhiTsjgUsziP2s1b
AA13v75wCoVzk9K9+jY9/YHUaGnlXFgDf0D9QrZm6vi0T5PUv0RswjS8B75psCZ5A7UhL4BVSnOz
1Z9AN5l0l0oAJgtdgaRCIw6un6evBwgHOnl4wzDAu36GcWyLcCgzC5r31VtQjlqni6xjdtAiUgH6
UXV30ZlM7Vo/dk5ntbWbQH4KKp+RyHFgq8UtmYuRSD4dhrb2IMxrIyFW9S+hHsPhPeLrqb1SBr2/
PvxoVlySOOAEZbXNxuzpFPxxGNZe8GTlzHn+DAFKp/GrCEP0ZD9QIAap6T0WcBVjhgkJUkTbXXqN
hmo5M5h4nEJCwAsJhr6OXHdthhtMi0HLVWxWj8ch8gEgiuMCB+us/Bho7jwRVX7/YqB8xImiJoby
Wg4QflOViPNfj5ePgFHv4YAfFhgxHOfMDqZnM/jKOGbi7pFa10PlXoZOX9388ch5rK2MYNkc953j
3DlEfj5nhoXl5w8oiXWbHNakdW6PcFIvEgayJdZ0Z2ar4YInpjmfp+6CzIk+HsfSOOXYcxj7/f4X
+NI0d/ZGboVnjKmeXEGIo7Cvf8aZRgIywzokUcLQPR6Ypv2iaik6gddT7APqZCWMpuoWlYclazLx
UuKy/wR9yiKTsU0RJuSSHabczxCU6jHjSgvVReg/dbwTFmWLrnoychUy4is8qvCtGy/mxjvFpOjM
UMZbPf5sx7n4My4Fedtc+5ok2H2akGvdAA1gIjic4FPl2HbnIvWyz4amyMXPc/OApIG45nUxgVUH
7DQLQFiPgJXu4AY1QuxYPk/T3WxK01AC49PPyFVkPsSe1l1Qoqmzrge1Jczk+3ydq06CnSEr5MoS
1wDoAPa5VdtftdjpryRRBh8OE/cjnMUchcxfzfx0gLNyuq4FrrykgH6HtLoskqtEy7+0qqVtDF1y
JxLvWEyIVhyld25aU9y3yX2T4SGrWDmRwGgXliewVkGdeja2Xjj/PayV9CArQ+0b53buj+sDvuX6
2qXhpe3yiHEhU8FwIor2E84VYOhPhlOEu2oV8ioxa8TLYFxwdB4rneyKtzCuYJpY1+rkjPyaINDa
uLOOeVzN0lr53DvqpyPqleUoNBFh2HuIWdY6Nh1vccC/fC+96atcW55iYFWHVJwxFk54Y8AYceAp
V0U1p/Dt1wckrNftYh4XervBCjRwT2Gwsc0xpqODXwZ1tYYKVG06uEezkOAGHOp/xsOiALqXM6gp
jgevQTHZSwxNMuYqmMO4KknEE3/hgIyJQmkvRerXZNxIe3WAx2B4WTBta/Te3yGyQeCxQipAgcvB
d4gsIkissMx9khnI4HtjKS11nSvFl4GqloiocgXd5o44LMHcNR6XTpVnixPYTGvqc0SAAZP1KZU2
k+tfw2deYuQXUYExU9NU4X0kyqVBn401HCBai86KHKdun8dRvPo1kAY3DhZ7nmRbAxuHIrHieT1g
GwcbDXMsHUOeN1C1yBXYKnQl2Qw/oLUs+xSTqQEB5hW0ZuvapYaj2cVraC037XLWmvU6tZyM1S0n
T9zWvKsDxuZ2jjfDcM1ZKy4RsZ2jbEyXM5QKMXJDFkFSgMwB5xc7n19gbaTeO7VJ5/z34TY8wob5
6OXW9YEHUkzza0MrZ4XmpDg4to8WisyZk9WkHP8MvYkKI1+lic5F569fom9905Nc2zkffwu/mVaF
2qxK2wvKXca9z/Bbp1Nmr9HzYK0X2Gk2j/uye8DU9osFKX9fVEZDGvMQ4OofZMTsNUlvEhWqN8O9
0vjIRHAITHqYs1IjRS5w8ZGDq9St3AZD3jMhMw+ddlH4hCwUWtmuMDMBlFQV1cG3t7SBpn6N5oVh
P5C4QSg5YGG3JJoNDiaJP0GSP52geVYmIkKhFRw9/g8QvThxiap0FU18pirFteCU44KlDsDA6MYQ
gRqNyQ5O6PiINemVI1oM/Vk5+lVAhMbZMwXGQZuHtwjmV/e/B/3iCKzB8AuPdPgftJgYk7MzK3Eq
cnewFdIxEScxKHyGADPTALTD7T34DNJiLXAU1fD3nRgzL7DAvDDxq9LrdlHQdpzwZzrXAOmKSSFY
viDRdDjmfBDEa6zHljazNWocxV9AhFCVKbKGWrs9wQmRZzk8ArUk9PoNsDDPMrP4f+ydx3LbWhau
X+VWz9EFYCMO7oQEM0Vly9YE5YgcNjLw9PcDdCweu32quud3QkuUFUlir/XHlZo7KoFfjh4dF8GN
lpraKRnL+POfRTcyTYiV1fvOIs3CKigYTId0ItDsbzgiTq32WR/wSW4Vg8oL2oqAFG3nSSuV6thN
Rf4EdAynv0CLVh9Mu7KXRJ78hi26lkHqQ++3uIh+AoxZU8aEY9LjegUXfSu7IRd9XC8AI5ABca1F
+G0ibs3LWwJu1fFzrNQ/pT1l145HaTGbvIGNVTAZ7kotOudJTPN62DhDS0meAgXlCqJv/D5JDaqI
u+6sWdpx0urodBUC/S8gJKtvyNqrPf0JiCxiDcHylLefZzAyFDVV6OVrUZbVq05oCslLP/FIGRQ/
zCpRcDa5SFRq5I/F0NyHtAT8UKJCf430FBb2N4AyVghoL3NKVf+EUpJLzR410twuOkWnQEh5ZKZ3
twtkSTxhMGth7D0HwXiIo2rXayntxKVj7oBGspsrkCklvRGjPh6vYKY5tXIzTaKmgBat0hXRDLKG
tNmZDYw0Xd0t0GYeFiecH/7uCm/GlQXqn7osCpzMziS/qfq0e0M5GyN+VNgi765IZ1FYzmbMOREL
nRB+3aZB5zfMM5yoh4kGZIKL8MnlSYn/yEXqTyRKqhQvFnUH2+YdBR2xOK9aGdOVEeZoW2c4VCS6
9MyyuP9HSJRuJsqIw/SLhnt0b6DmWNcOrcWqLI1tnYkaq6QTbBa5FFln5KQjXH/6DSntFcU/J/bY
3nYk73N58JFJCbJJ/wkxbURY7+VE1fAsq/pfUNO+ciiUB+HaXKFTyvBo/q7TD8h/0qPTK+EDwzWZ
R2pnrSj60I9aiZ5fC6rq1KMA2GhVPt1ZbPM7acxJ8xpsu09WzjvMSn6XcYxiy9zaqEX9ioTvBWqV
/fTsMuqu7Dak+iuKh+q+NeL2Q1kTJ1VPNo12JNoNdwv4KnDUexIH/+MVgJUTrWBK1PiESTXC/oDi
2/pIYCQskqhfTNoZX+yem0X29Z/grItqYTtFVUwBoXLuM133RDyZjwtSm+bNU8ZWgVirSdRLk6U6
ZZgAYUksECtTt/zPkK1TTPlNVgwXs3X6HaHzdPmoqiihLQz1IUW7T1/YjN3qTpfcErlPvDj4bdsJ
c+Qi2Qd7SgW+xgrd0AuG68TdbWVa0700FOK8ojkv6VcYVyWT/YcTUReHuthfL3huqQb0SPeDIi8p
BP0pLwzz8b8AdmNrvGSp4q7/W3CXuiVxtNKR9tgh4DnzBzHaFeElEfSAHosgoivKS82n+1VsEHcq
Qd6GWNzkm0QNxt1nzI3jzZ8wX3eyytMgqaPJu+ojQhRxswDAiQuTX/biy2Am6r51aKx6B4JlIOni
lrG2vYLBvd3RZweGc/sbIpxYpr7nfBnuVOQHT4Zt28cFGU4AoJsa/Wpolcj9/gkiRqoLf4MYcb3g
xMLhyc9ImtgffgOLNdJ+rY/6QDvz75BxbVDgG6InuzHVNlZWZt3RIw79tUmtwDiFSYlOWvpIK1rT
/PK/Q8kFJNq9U8fNcZHZXeHkFgJsX0gKct8h5R69rKcElC8suPKcPoMgZYo2dj4KbbWAy7kB4y0b
hwW2tpHIdiPlHpVuD96iyvsNa+7Dzl61LerCN43efwc4x6o53NSyicn9j/tEbCYC9TW6ncZC3Ri+
iYI5IihR++t2CBT9/e2uIfo69TuQtT7MgIVpItNUltIq1FAP9XTN1cE4aJt2ubUDC2by7X/KNjcj
Pmo8OlVnkEEFki3JVsYKnzo1SB1Rf85v4sEg0NJ1bVrPV5cOOaG3YvD7Yypb1YsVkLkJc9G6sJix
CFQJoQCqpD/GMcZ2qcKRI0UIGVgkZ6wYaUdB1Zo2o35cwHCyT14zIztMcTLHxBrFKiwHcRxjSxxn
dHzo0Z8RTR2tFohcG5C0J7p9zHnQ6ZToLwtcngWdziZg18fQCMZ15fIKnSYEXStsJuURIR6CBcON
yuPy/kB2G5pgulHIWMW1XtoMfz7nnZjKkCi2rtsscG0UCkQ5EQGl/bD323685P20veLt8JjNlhgF
PF59cmokWf0Tmf34TKN7q4Hxk4LLeZS/LBj8FOYPhWM+4IMNyfX36irtXtmlNiNFebTtSMblXyH5
xLStlZoZdw2e29ueRjwaPlEHWCpN4KQE7WQc1uesdjLaFQN7k4h0XC2QfRNU7HQuMMGC2xs5Ul05
pcbaHkriIWbNpSCPK5b6x6vsUnTD57qslMc0ZYGMPwpzn04a/XgtI4ndRcO5NvoCSE19WRSZ5BZ/
bps5eXpWZV7x/dpOc2+wIUubrBPH7SLQNMrIOJjdJWqFdTPrNKeh6E55NTsNyOhjrJ7RNchap2l2
LgKr4wz8I2Pqz6Tm0tihhgc1s77ng0Prc+jKzcIE9GoR0blGs+VCB3SdBlLcRntBgP9rko+3WCb3
mR91DzaM7sIOFE37YCVdcvbT3CJd0s83Mk5ht4vwaZF+hppfrZ2AwIMMTXc/wMvCPFOIl6c/aqsO
HpTO//EbiTA0DcedmU43efCB0IHqWGAGpP8tvCyEgj45zse+nKvJ8xsmM/vkh0a5Q4pMu61vExI/
EwzBOFZPbddS91nuWsWHEK9ZirNwZxbhcFFMi4DvX0gHjX4rWE+Ffbu86HLKN2pqTnuea8KjyJVI
A43H5spFANz0ngza8u0ZXnEhaTKfZ6rLW5r0f7yTExmKic+9U1xwGeoekKG7C0RMqF9NRZvbWgh0
6i8Kr4pnX3yK8/7hyl4I4cC1hkbMjNXdKG267eUoH2sR7AKj9+9+1bO61vcop2bFzKoKF0lIN2HS
AQ8H06lmnECSCr1hTXFwP8bysyGGel/Vbrmvg/QzsCQ6H8u9dKjLQYH7AnV0RIeYDL8Yrj+emqz4
8RsBovKAroyqjZ4CkydXHh1rXHUfDP+xmg0E5OLa35oznXzhA5OeSiFnKLEmEDxS54lH0VB2TNVc
rC35w+015WamSmo491t026usnb4Eat4f83asN2YiCrwk1cdIpWPxb/RJXZjhrUVCzoraWRIWHTe5
8YOeAjRbHM2ab0hJLzWj7+rbX1kVlZmDulYaqHNbwVAjlQ9X914FwAptV3zNMJevkprUG00r7yAx
6kPnJGfq36g8wrG4ou/+UR1Cf2u54tAp02tojhxKMwejKXZ6kJ3h+bJ7xUwRs7jtfqFjVNpONYJK
HW3/zsrQ1Zj7jr61GkqbDbOKecUV9ebqCsztfdDYwVOrCdyZafZcYZ45K1qCZdEwvuNcH9mYxoR8
KH6SLm8Fcdc/qZvWTYqL8LkYXfkbjLT5nlrX1VClE4S7fBmw6q805o591bbD+Z3QkTV406AZt0po
bRZiRw7QwyI3x6fgPKgdSRe/0DsdEvlei4OtZuBTAek6MDMph67R7ha+h4Xh7Ne1c6NMN1Xn9Ft1
TpL5XVasOVGxq9rcXvf6RKej8jjV+lzXZsiDy4XpPvHZh6GCtMwxT4TS3eVNxZ9MB5XPMnrp1bh+
IoHPPgUZ0bAycV/9zCoeKIP4iyOy+p6CLn0QL52hddsyHjaDArkpSEk5v1NHeS+6Qw7dRcymhjLR
RCOSF7uecA3qkihqWsikMtHvA/CLtUVv+or5NeSlm5ibd2rJVob0LOrz2FXK3qUUzFvVZTCe2qkk
uaZEBO34q8oog3WIietc6pTmVpoBNEaJNZHC5m4gJd0zkorjvrKVTdpyTbEqEmYUhcIhsrxv9R4f
cGLXW1327kdZjx+7NKqohKRGSnflJ4Wl/WMwGnSPaxmSrT8wVloffuyysnukPWs9YhjgGhmpp6TA
4NAOZL3NmuqsFqHnKKY4z0RWY8ns1qkJ9XCbcthmrXPuuqa6J5mBknHSFzaz5Dotq/CU1gTbBlpV
HBWkSTPNpYREXgjartQJmH6xgVIvW28dMQ9qiXVYaK9B0JvgKt0OkRmdewl5npjHVnozDGhp2BOa
OMZz0bcmoxAesoUS06RTnaWjHM2BkOSooxBv4ca4Hqs5MTuuPdpkBHW9Z4EKp5pr3VYFjXpdgcQ1
NsLmMFqaetK79OJSvSV1Mb7+5M6qcFRuhtrYGEncXvB7Rp6vJe6m6txLLGkfiDGT7YZcUDc+e1Ov
lFozoM5NRi6PQZc4+4Vb6zIQCvISK09xSQVl0/S3mYjimzeNuJQ0BSzfMZZhuystRGG/8m7wl8Ty
x+aZCDDE4jhLzkZ6xOCNxonav0MY5lR1tmjEBg5xmjNh5AZKX+iXUbYcjtqmn9zvMzMXFl1/qB3j
tcsJNi5j8mEMFZwgbshqV78kih/d6DW94T2tmV3WmFu3Gngd6O72na1TRXfJrTbwAoPcZsU9NMOJ
BbZceDvD1F6Fq/Mq+8ndaUPEGWIQC9qH4DR/UXddEqHdKHCKa9bDQuH5DtnIMg9fLeuUJMHzVaSu
mT8GnLfohLMvsPQvZp0cbNUi0QK5ellkAXyouZ16WLRqqh8HXrqbmhTwdV++Lsr1N4ov61aBHJpD
6tIizmLovVN9hqxgL+P6RtFpSqAhcVG1O0+sHyGR0uKDw78jUstt34yvC++HlfLgmJKI6L9zfyDY
eyJuvv6N/uvGPvBKJzbWRokjqfqgtDQiXBnAyvymp2a+roH9NmCH6KjJY/sDCVgO5mXswmJNJHzJ
bJyYa2zSJbY0BRKVIq13WrBTJT3CY7vREGn7gto/kriBT2ED54ZwJLib0Ja0AsIXJLE1twL9RRky
SHpF3cJvzIxhHxWXIjaaTdNtbV1z+FM0j22JffVv5CEJtBpGYNJIjD69C5oupdly2GvWODOwMIlW
YFJZXrLv/GQTOzoVlY7i21IhjPzKKGpxA9Mz+G8qe0fdUbrdYwFNw3XsUvlrTbcyuSgi+dQm6uub
7H5mGJsW072Z376zjJ1bB5Tkxt7CNLqIKym+10D+ou+kUuwX1rEy/NzrKuMDB8Qd4+g3cFni83+S
j4yeKPEU+x6/ebTTa2O7kJD5JB/SXMs3i1Z/JiIZ0ldUjB7+TEYKstm5bL4sZKRL9pIpMibLQNFW
RaA/LqRklrUufQBECMRZvc7oCJ7JyanH/oEFsVnzg+7yQFDB9JOljGuRr8Yaj+mi9PeTb/BD369a
/3qMd+NgP9FYO24W0tKPfUDRUHhWEJxVjYqgK3tJDsd9ViaXdwJTcL1hrXS//uYGcAlmdyCopUUM
l/koMIOv1N5/7iuBCuLvjGYlo86T+nZwEwqhLW09gea+WQXqhnIjrf0iaO7EXjiTjaaX2JsArrGf
SPb+B4Yz0b8lXV9vFv9ASuuTrcjNQnQWDnhYo316txH8ynUaZmlzpR3CF/Spsr5cGc/UqO91na/5
K+tZ0z666jr8NbgSJvwlM/GZWSkLu31/9RlA5B9N65NZaeqb1QD60491Ip9jk3r4jhT+3oYh5qlL
yEGcXPQuAGLU2MhhLOyNgQsBSLHADfMlei0GF1x9GD6n5PFf3QhOS1mLiS6gZt43QbXViih5h4ar
KA8eDKuFC0gEvbJjCLYeWOeFNs00c5ek9svMnA5y1wWVttfnFhcI1Mr8mOrNN8VNGFOa43yE6QMg
bFAbp1pEc4B/JXbFpJ0XN8N/S6k66SXglHs3NSjNWG7nKleatuK9bRHMoKvuQx+V3sKukhmGZdot
tA07xrTRXZJcxCSrjTnTq72SxBtNTfdC0xCHi9Fd+67xSkiWeqx80W0XKjbs2nSvIYsgZmZQt62S
K146+slaSqBmu4/mHhT53XQd7cayinPHZfioRYi2PBdDTIfjUFcpNHSMIb7wdeLL8lY65PElDOAi
xnA6XO+vGwPHzzRS02cVEZuV6szNmsHbu8t9LCelyp+ZE7cUNWCyQRn2gER+16UyvJRCJIRxFx3M
ld8fmvm+arkP/cm3MKezuBiq4NLryj5Qa/VoyzC4LDe0zvz1liV8dT0EVH2iDHsWvfXRSMUsMk38
G22+iULLvUlrxJRhAABuDeBR1CYzSdHsTJHhYgqhqZaKpCgtX9NtScvE6jd/SG7DWrdKQhdIpr7+
Si0nFo+lFlzZZSeJ0bv63b3T792cheidZC5cLONJqGqnsR55RC009Apu77/iEkiIu6nMfht2Teyl
pOwyhP7lJTHN6jwZIYEBAViZiViFstnHOA5ulywFyve2fNlbfLE00k2Esyz2khWajmRLcqm7qrrx
afaYjFFteewrP9qJporFbIKl2PVCwTqwEHkknFH6w4NbVnZ1qI0pfHC07lzrIrxrEf1oUXhDXudu
iIgvorO5O8+XzB4PFCkf0Ncip9NJCXq86UGtHkwMQF5Bb+AaFaVzGsq2oQFAvrHaNbb9Sxmkxe7K
bGO9VB7MFm5J73WPrVo/1OpgntJs+jaKInwk9+/G1pvw7DhS2Vcljpph9N1bq13lZl3dq4nt7itm
jBVSYxv1KzOoH2idp4RJdqJ26rY2KXxLg7Tfx9mY7ZNkhCvtmwEI8SdFrkZafBiI+FcUh/gFVKWr
juqyXaV3xZ0KZLYa7GL9C3GehUrgEQponus8f7SkvDWjODkXVbKqpW3d9Dj6t47Oj5sHurPj8Ox3
lry7MusmDQZIHTa9HwUvXZ1dnLl3uSi3kLd4noks837l2gslpUgobSYI65+BFYX9TOwI13iap274
Xgv1Xg14ysgcqh7T+LDEWJhh8bWSVX17ZeHtkSNWN4dXt7M/TLpOcW2F+YRfPdwtxp1hQDrQiyPT
arKrHMNiTTGs05DnWxtlY2K4wU0/3umTsHlJUu+xsPUuDvl1VGv+mqjSflWbeItKZvwmaOWpCIoX
vcjUNRXN5t62E+VMXd2jO2KNUwq5dSyGgKZJs3ORAaYEHdvP4AYvVel/Xgh+q3Aext6ozi7480L0
a4NOAxJY3bGclGd1DIsHTYgDuzfiSxIi1ssmumRuNJ11A2wU3LU1wRlZzoOfiEDuMnDEm1Lt1JvU
iLWbWqWdhQBbd0tv2gR7Nd+5fJhrY3/jPOYTI5xh0cNEIMFj39MHF5GZ6y1P17f70DeMedbcY+Ru
DpyJ2OWhqs4dMMO5G0jpWt4tKHLdZND+q+UDb/9l/ihd4Cha/6Y4MKi6FASvrIu8GDe08zX7vree
XF+4e4nMzbNpE/lNhsCPTUCi3quHMma5Tn19HZrUyfDEfggnKgyHj4syARl1vTZEcl7sT7aNqmEs
qUpeJAoiZyDl6rVYoCoqjyJemm9CBaq+gthHfOZE+56K8/WsWIgEVY/ImHQjvyEHGRFaZObbzMCB
Ut26rGmwd2OarWQSfhUW/MRS6RVHFrkplrt3arqckA5ZBzX4sKgclhteWA+TEX81FAezDVp/rsEA
MZCXBBn3gPnLW8Uwg/tlrJOaAqrwVg+mAgl4iwZisEklBfrmr5I6YJ3hVPTHLiUo9l0R0c0Rj6AB
PaaJlsL1ztFWZk895eLQoiUsZu1AgeuI869OLZdOQtIeaK9E635giS8JZLMex976Wgc2RZe/qCY6
rbzvK/IqiC3C9GoO9HEHIFaY1v2akkxB8WHRRjlLJhezWvRgAj/1FLYgFCZsv2fSGA62UZ+UqSdl
bhZWWJl5SBJg6v8UV4jWGPeJs4tKFsHREv0ubyt4zdJ9Lic7uo9sf+WYwffWkNaxGPmJF+VF13Cp
JMtppaZzuZpFh3uZuSVyuV90GOy2QWoTj4LaaLW4xgidMFi20htgqGSzCDNUAIqVmrgf3sUZQ6XO
uAjiosDauDao/yLSGHr3VqXXdeXSEPmrWCNr2BbqGEi1NTbE+sjVVKvJtk1hn/V4bu7Ghvau3mAZ
XRkYEe+EdlD6oUbaFu6IvnooSaNbL4oOpfXiidYWs4mIOo5VA3AErxp1t+TLlYYXM6moIz08BBcB
eyri07vKozGq7JAOmrcoPcIy3SHyQuyWldZGH74C3GGvRs35z8KPUc5A0JA1uDk+24keXsLhfgpH
Yz8lKnKEstmR114TOupcoswQVCqjBaFsfKUUPZWyRUU+qxZvFh8cEEm3yqPMW3QhndVulNYJmfXI
RslL6zt6j3Zru8n9rxoRToptQFOuQ2IIWQifMlel4U5ze0pV0Yvg1DZXhZF366kcos1ge8PIts0X
+108opVfaqBy9I/9viAND2H9A4FxCDx1/1tlKd8Xh90iJ2EcfI1iaoMUl5F70ZRI6PNVFNrHRVfC
BeI51LLHRVoSWP4nfOWTF3dOvl00Jn1NAnHCObBbhCZNhjZYFRv6gj/4QfDJrURPKNpIkZDlBN44
RppXuBFXBbnNQ0JL/iBAmZAC17XQL/YYU5UkoEKS6iGu2q/TQD+S+6OPGB2ukpS8tLlSbJ242ToR
5hb141RFAPwIGfny8PelM24nt4s2SmFR7ZUlJ8zz1tB/dUssaZWwmMuMZB3PVj+lCBjeSWWK1R1Z
jhyB6VBupTaeF+sf5QvP5pCn3qxhMa2qnFvtYBVMRmm3lNEqyizpJal1PynG61XVQpHVZrQMOtB0
Ua1BpXtv9A0uFmJ+eis/SG5TiSaT6eY/tS6wsojRRvmNYgJeHk79TaVa0RuagcKtOCw9ncbARAMa
6tnSXZuxfOoQS6sOzsrpWcmKe3dydvSYExvV9OoRV57clJie7jr1FM9TpTQTFrhZGOODecPQDRXZ
+Vr8OLDYU0PgLfqYkTn8KNyYAdVyyQPQ0tjjsmoSECaNo4l9kULC6ZMdNM1zHIXmLTa427Zzg3v6
Sveu2SdP6XoW0FR+ZZ178uyAnct4pyu4rgiTy9eZMXannmFPt4Ni21JTOhse54ZT13wm2fSzRW7i
3hntvUwa+7YsMOH/p8zG1er0Npq6U9aK4TGDS1zNepspUPxTaOTO2WhDBi7D64Xr76bWcHelzeRU
ZnUMEPV3Ac4USYh/a9jKkeZlXCRzkp32TFUxXlkDQWBSHpXOCB7RKXxvFTqSf1XnjLqQG7XMvub4
tvZAe/VeKM5n4ud1eg2F+kEPJn/dRIICpKTel1GE09+RMPHDXc4Edgxz8BjDfSlmKsTXg1cxFC9Z
X6Hs/Knk0Qt+m6Jru7WTZRBK01TvGkxrBHCRDkWFxJ0alOout7PBYyRs9rPCR+s2aZhE29w1cjJH
jXWW00noAkCt/YhivJpHcdXxjZ4oj/hW2O1XQ5IK0PjajYkg7iyiDsNzkeLWLMs1/q91GhY0oGlp
T94tHmoYJserw5LKrxBJ+aIMyhMnXedtINa96tQgWa22s6X4AlHdwALI+8UEKpw0Xo9znJ1aVxQ3
5PSAvauGEspMNxWxHZFZwn8Nxn2gZTtLsJVmMkHVUFG/iX+4NRh+Rj9j2jKItQpc2TAFa7s2ch/a
ylSPfkAiVDAgMaM1Zl3L7CY3+2BH7dAR+3ew6RR7Dh9oIS0hyrUw01cu8iFyeUd7KyL9k9/xyIWo
JhZr6a/CI5wchLynh6nj2e6vQmNAq6cxVBsWuoK43vtSCY+LJklNYTvjQYYf/qBL6qYEFMHuRo4a
DKlmHmhbXa1aehqJ1HJnhZIbxqfEbg6zSKmyaZGnPRNn3GxVNf34xxiNcvWfaiV0TVQc1uNuUSxV
CdJYZzDs1SJbUpREefTJX0xMr4psEpne1Uv5d4KL18FQGueCci9Ps1GW5Uq0W8RMZbHN0XbdKjmj
qqjmvGqmSSMk3pNEMbg1bK9h727GEI1p/VPgVIQNY2EdkQGgNAgvMMMSqkt2g4U6qHDaQ0yY6WKK
/U3xlNhhtI0yNtHAxsZZJe7RAUa+w+j9pNYmWbWRfkl7Q9k6DRPcYpz9mxYK1CY7G5gA6eT8xMrt
cLrSBu1X5g/p5KQMONQJaJT2RhmqSuLzODZqbyzd/sgBeunSZmewp94umilFq896RZLYm26qLc+d
Vd0s0ilRjCcD595FTlSuLRoqwtRhFVX+dpjMO8/qBuK1gjrk8MKY63fy2R55qThK+nw16GpqfSIw
U/cWk67ZmdOl5S/3J3WVPwaYxMjbQTCzD4gLXFRWllS0NeEXFYQEUqu4wpBsGxFC3TntbNFbhfFE
8h3xOrGWFbhU7fGuN1WGTr8mOq6VZ+QMzWZWYSlWTqMla9la10tsljadnG5tZJeq1MbdVZfVxA07
KeK0Y9J9iNdWreq3dqHE3rsj+KrS0g3A+HHAjUWCnYkVv3sIyJx/zFz9lFTYmKUW+0dfddf/6Rcm
GN2LA/dEaP6zOcVftDbcMxe2xyKK/36z3Nf9+oHlPiVVJSeCGFaOmigbo4Sqngt0l8baeGnRXd5c
7lxupO3E67q2+nVb5RXdp/6BmMfqGOtxdSS9e46omt+/3ol2vzpKzi7Kiec3l/9Z+zzPwoZg3sy2
Wch7rhYrP6lGuH0+O8unk19wTCZqEc4oHj8T7eQ/31SzPCOWIOQAycvj9UZ2I1WO1/ftkTk0suKv
ShzKo+TXO06m+lD1o9waZoHwmhSP5WPX/6BKn35HvXTWNUTN20+rBRPK2eUHX27C+Ze12+7cyShm
rLcapNoDN/Ofvefln2bJuF8ahiFbH2UiMnrR/eLoJqRuWxYA6fzecldPgN92VsAZRFJwBQ1oU0ww
dUfgrg3Q/IRBXYzRvvMhX2UWfLYm89vy6clcbVwaDhGP+VNtCOAUUs7Xios/dcnH/v8tgk9j+f3/
/uvzt4xLIUGIOEuav/cBUkWjEn7/zy2CCGSivIjqP3zSW4mg4tj/NlxLCFJCVUun4qFfOgUVV/u3
qVqmxd2O5WpkOb23DBr6/CHuNzRgHkc17H/9n/lCRAGhsP7topilHgD58vIV//U/9BCajvZbZyz9
3jqhoKZK5R7VQBQ//1a4Y0Wg5FodHg1s6oXrHkZ0nNBbU7z+OBqsxF1m6J4Vob6RdmVsKtWqN45k
zDaS6Js1lD8m2Sh7M6zIJxhRhgRM4n3kYoruMnTLtUsxPUOVQp96adDGqgPKZRGkYRqcSi02P4Cn
O9rXQPT2I6av86QMyC5Me3qgfY3TKYM7pELKvzPbce0OOuerTJstiBuuoWrsUQPCkOL0YDj8iEtd
UttMS3Knn4c0gV2v0h0K1BcCf3QvQT/npegeCTQy5CZQCRKpwKW1MAp2SmkCpcbpB2dE5KUSxJ7n
kGjBvm/0eJNbY/Cxt44KPCbQWl7d6Rnp0KYgjsCeDpnPkmb3M1kKpcCI1R/7tNXPDaFodw05Mpcy
FKvJ74q1Se7JLiC/OnHj6mVeOlbFAECHNEPdCTaUVWuK6BDOijo7Rrrgy8ty01j6wZEzqaiSQM16
5KZ6vx1bSmaTzLXWEIageTEKTyevtDX6oAfDpSnI5PvVVTntSN87lVXFGDnOO/bkb8i4nnlOIuMM
Ny9XiG27TYmZidRsbZ8Y43eulAfVFRDBNQJ5B+TcItfLGJpxnZJBbRAFfodi1MZjpKyHjmxn2Sli
Ta/YjvYjQd6NcI+TVwMxox4y7E1Z1k9Zj65RGfKTkfcAzVWcbkMrx2jVF/5xcm8d7ahXuXgmoLvd
ZEUabQzT2scF0BFuBYdHEOWTGWcvZI/cOmnYeUWAal2xP6qk5yV9bdwzdBFyZzTZqiNO6M7SqYDN
befVN8N+mxNSqrcpuhXXjjYSPJhnJBdu4fbD2rLK1NNHuBEqAVcNXQEYoITXkDWLq6LJzvlgpW83
/GrmGKaPZL6eSRJcpXVVeGVQ3gZ6/sn3a68gT2xtIoDEHQZl1PvlPpOglU6kiI0Iyd3P9ZZC0a4h
DLxWHc/U6bVmJhySRN4EqvZgW9VaD6fm1iFEH9FPdJMkgtNCaBudPW/VKP0TfNu8B2QHJUnMFQHb
zpcEKtfK4zNYUP0w1uXohS7zHIi+gN/omCi+W054k/vaF0LTzY3vU+xNxnF3CwZ/p4C/sAUMmEFV
rAONypKEV9L31OES9JZ7zLPoHtFBvBlaSxLfqH11MmYvhblITUz/phjSveK6lWcr7eghPM5gIs9T
cBrqNclp2rr30+5QZnGxjpj20Zq3goTjapuMlnl2NEa0LA2dtSSxaQySFFBr3bvdsQfOmCb9K8at
J66XypbiLz67UuVso3oBoKl5OOEgQ8M5OHE4YZaaKE7W8hWmfTLvS8gU1m6AGukNReSui4Q1B2Sc
tlDb3gUZcTn6Ro49oHO29QcgEYMdCJ7gNrSm2itHsqmLnMzTqkyJweFXtCJkuTo6J12UGED7L7oo
Puhpqa0y2exNSUuXb7CyWwpiiXCAAw+U6iKyexSsx7BEXG8a+bpPrH4lsVSvQ+dLFX6y2Zm23y38
Myj0vuVKRuY6qb13TZPfgs30ZPfKj6MzxZuU6rB1OiXFNjK0cuUjyQVhzylhb+ONmYfTnYpCWAb9
o7RAvWFRMkkeu5x8suOHYyTa4ZSQvXRoRfglHYyGP17ypSJZLigH+haa/kcFaOWpSfG1SWkfKCsf
bVM1HFuump6gHQazBEjSFOW71rWTdZ7FdwQTDqs4RGMX+I9ZkP7oOsFnGaS7R5pFKnFR3eUTaT69
vEsJt3Doew/N6cU1EGeUqU/ThL5HqH8hWu9ilfVzBGaXD9EdHE+Da1IJ9hYs+qqcUFv5Tvua+WN0
LGNasE19XIuOlsfOsjmqcLtENizlgNjRAJskIf/YTCNeekR3Vfkt/x72wR1htMNRH9WL1Zi8kAca
zzLnRreHAztwuDZGsYtDE34wpcdLxwa0sxG6osgQL7qfvqY0TpCLPH4r0dSW/fhpLNGpyU58pOuN
mgQZvQzq/+PqvJYbx5ok/ESIgDe3sLQiKYpyNwhRrYb3lnj6/aDZ3dl/I2bUIkUDHFOnTGYWnRfi
QQuk91okJ920kYyWzoM2o4nYU6ZATlnTuzcozPtwCEHdIrNsN2KdUB1erks5/h1K+llR2FbC8KJJ
5IoFWXBi+W+1AEzqJ/Tz6z6tTuBvDE/Plx14Q4Nqxbuc66u+PRUJ9rrlIwWtoP4/nUQLEVWaQOhy
Mp6ER+mNdftnoQzvlCvkr19xzD3+s5yNDv3pvpIkOY5SAUsjnFsX23IT2u4qT5ysYNh+gNbuzTYV
nhRDAHwSnSKNKGBeUP/AcqeJRiJKWDZT2UYujcxCPycTtwg9f2N/1FlBlfnBRSZ/Exogq4M523Gi
3hq5l50MwG5hjdRmi7F1rHcy5c+PqFGPQ2zgXTyq3UNIrpges+PTO73J3IlzgzzmvrSW28OoZJwH
xEgf+smazC9NGF91sQKgpf7ApUD/KM9Q30HjqJicRH58NJMiuHX2ADYoS1v0welwpEifuBHVdkjf
jISe9A2sQ3K6Bn1qDPkDsnX9xOUh2gtcCJqIjJeRHQxFnLeJBO24X234NDxuKhvDnRqHliqI/5TL
VognzmIVKQSm+FEAYwGWHVjtVG5mROvxlvaahSykOZY/k5JvreYx0LIFLc9QF9+BtD6LGdoLUa1+
N/MlbBRUUPVVIrvQVGT/TPpCafF+MCRkrXTjUA8L0jGtI8Wnx0JLzz4SQ84NTFcq/UDBo2quA9iy
HEWKgSnEGJ7BIOtT3GUrPyEycBTb8i732mfUvc4jnLtEItMmo1nLkh3MlzDb9LF2G3Pa5AxWShrc
COj74rDQ/Qz/Y8mKo9GWu3RClxOoWtfQuDlXn6UmOspm9Udu9G1HkknupZ35AMmh1W/Sw1Q8nSUm
NgKS/sKG1eijQBoHI5jIYMFP34PYv5fD3z7uhqDq0O4glVfY1Pu/53D3yL6VYQnizKxcKTLeuzI8
dpH2RzcgKc6h8ZPkT/U0Csce7RK7SucCeKFFD1aIoorIiMWgN9pa20yagOCgWZ4fOVG+EBqfSVnv
6SkyuDgIx6jWZM/MLBO4UEnN3pJPsUK7Dlw/Fqwjj/fFyv0F6qHRRvdo7G96KuxIMyS2iEBN+UdV
ItqBs6yTrvCbODnNK/Mr7iiUgL5fUll1JBp2VFjwCjE7QYjJB70LdXZeluFAWdkTzA0wF1dqAJci
ezJPy17r8quRagimR+KtlxAOtApMy1yIL8Oj3Tamvs2mdHb6+W1BQ391TsONOZtUxwx5M8eyyiVr
qDf2FkWhdPER8isdgN/MKpGAXVfA+hcoV1JZTg4SLm95K1hBOEpeY6nfczYGPW3/rKw/ppFwN9BU
0SQqnaWkO+FU2DDINTdHp3Cs89buKpMa1FXOhAmJG+0FQiz6veBkw7EDIptKAaLWiU+2iRxruW0z
DJ2alA8/oaeqrnAOFmuZlEo6aOMuClgyJLIpyiJ8TOROXrHZxc2E9ODvr5o5WPS5hfiQrn82IwHR
pd+//D5exSFcc6Cnz+9z//5BZuxFgDp82r8/ft/y70NDjv1QIn7/f8//n6//ffHvhf2/12RZulfk
oQyyoeyhz61fxAlLifb3V+w+WYl/v6rRpI2pUAzNu3CnVcO1MjJ07tZb+v0ByPi/f/v3Ob0i2/Lv
w4E2LRDkyKKGD88azK/i9zt+X6X+50v/eU7difiphMlmuaM2UO2G9cdSrO0zEiQGtFAEFfL75O9r
fn9oLemcWW/XThwvFcxaOmv9x/v/fThmEkqOvRE7TY4fYf/7FwluQNAwQhX6abtZ0wqmdMZLLhOQ
F+tzxjhnzpT3ipPNSegj03uZlYwMSZzUpJOKmXTS76+DEEFwKNxiCJopPgjHTkW0c79oR+KJNL2Z
Xqo7OKUhlWSbdKszf0wX5Qoo+lQ5zeSMezwX0NS3IijBnbwtb3ikMjX0b+SDvBJr4S675EVCxEgt
ruZBR3ZT3xlEQQ7Fs5/0ZD1RflzehuNcI/L/Yp6VebG/ldSRK7+lCoc/7CDyjeJNDavPH37Yv8Qq
A2yZyik+295J9hXdqYxNAjvKoamNSH0ATPiur+DqBf036kF0QikeDsoO1fhJ9l9Y7JijxVXu3TGs
HLpKBMobpsQuJz8f7M5BteG1fsn240iA7E6F2yc2UuPCFTnwgSPtmNMbypdeVHUXS8hpz67q6eb4
VETOOT+Z5wVr0diUTwZflGjhQDAbn4pd9Rz1fvWMgFoLbZja3gG5AntZ4q0sv4NsmUXojQ/kIo/8
lAwbxEX3M5qcXINv8jHjvCXu0Xc0xgty0e5gfFC4tB8T4mR22WY77GhvEmBuFJlKEG7dINrwOBHB
fwnRr3qZn1PxJnydu8rvQ3fZICml7PNr8YmBzs+JLW0qJ7+W1+YSO5CDoVbahGYIBNnQ1Wl7ZBdf
lv9uWKeHM0MpCR+CLYQ7hKUGl25pPeAi0D2Z7IPBoWkSISbN9tz0i5LBpvUe7+qp9r4JTKODdYSe
93gvTUf4pJfvIaJdzOVtduRTbieHHozhrvZMYhfFJTxEl9Y507Oo3ZjuOXNGnrZVSO/cY+oKjnoO
/5hbBGBdMNYf4Yu51SI70M/JUd/qf8o7/06stfZN3+b35CY1QfhHGPz+TU1dlmp4jjykXWzcLwZA
2ViAoT9jRw53yGfq7o94Lt/oLXjmVKwmW98K3mxXBKNu8hl+fFs382yexRFumVPAY9qG0c6q3Ey2
Ze1MEgl0h+FTtM3tAAStQX95r7o1P9lnLzi+mLmK+1k9naLnd2RCJSRunb0h2RIpczuvEIjY6LNT
JXZFRxsZiRNXcmaHfhaB9Pygan8LD9rTj/L8nIxbwfkBn9/ea5L8lZueKH/z7ZIz3F5SF+KhtKfB
HSEtG+8yx0H+0SpuwV6iCgsLAHEjNEoIjoSf6FKeUOg/1CeE3JE5voEHGfcA0ZpgQfWCkaqOuQv3
IvG31a0nmfSJUvj/PEtCw492hemNPbmU56FiB/iNAvOM4Y12y+I2Nz43PTVBA5LGZi07lCjBGk8u
ypev3YEIRbZe1YA8C7keZ/lmsX0f08Pst+7oI6eaPA3H9tRfe9jAyeNkHmfU/ZNXCk5bOPT+D5Ky
G1qQ5Jab9C6A59+V8pM5geXkxKgrRqp9+wZYtxEc84WcD+c37b0gMBdO4Zi9+1Dd7Cg80X5LsMGe
k7Vbt/MKktmOezoORrt1MLufLR1x7OmWeahq2OWpLuEMbg1yHLsIKemd9i0U9uxk2+WColC4AYG1
6Ju52SZP8ZkuqpbhVEeU7D9JksCPfks84FF+9pl42W7tMrkjzqkuOEyMXBXUJvXZC/Qv27jTaBlo
z3GBgbP3K91vZbd4QuzlLF+GvyUgwMepFfzBWZqNHjs6FVRoz0+V5TRf3VPyjOoD6NXQndCG+ZPR
Tk56xdMlldWMXhKQn1xcqZYcNnKtB/MCH9BBZ3T8o3Vu2R+b3lepLNufiyvS+vZvIp5Sxb5LdgQ+
V3WFJ0TTslvozm+w0cyEZ0b66ZTbBfzbOs7xCSpb5bAnaDwXtAIdoh3lPv3QQnpBtXhCQcdOPCBN
RxZLFTAqXrTTWE23+H24TMFonBidZd84lZNRUbubrkG/K7JFJfxcH8VMPp+VHj8O6vhRHSWmqHPQ
TkNiUgsWmibZxY5dGDkVevYL7decxBPLZ2VD+6EbPVhpD2AeetkTnlPyNZIfI4bTw5twigDY/MzU
Tz+pi3u1nhhX5c5hyREIRXSfuxHGYYq21WeLHdZ4yBg0QXRJOOj9+f7AUxXduXZJ/2CgnXXuSdVU
X8VusecNkDfxj+ISLC36MfbHjbquPbq/CcNrEYzhOu0JLl4qP5O4zF8+O07Br+iSXxd21DOXKP60
V254vekjpmcOtwng7sbepqYdbjsfUtDy1G9G+5//o2kLP9aW9pHnd7dZdBPDXlzyrE8u7cbCS3mu
btWNjmYxGKXJZiSQUYZz/si8ma6a3+IAK+BnUU8azm6Q+lxBtsA8sXHAu8qBmUxbB6A2AlQWpqH4
4WTAjLwhySEJDuf5FDn1iXXO8RbuEJTyRC/asKzSP+ZfvfM1mVCTMwppaLtjrzQBB5TPScoNznZx
ke6lT4+MzJPu8k+xMzDnufVtFM4sOyH5uXyy02tv+Yt2SnZ0vLJL3weoqHV08rR3ehO4BdV4JwTH
ajylkdeLkR1elm3yow26k3a1VxlPtZHbo/gav1jUPFkDT9kLgfe9fxNvbNSfGBELLJuybz5Tt3Ew
ntiMxo5lR7sDpllAktt+tB++aFm5ZRu8R1/hp7BH83of+YJLAsB0IDrZ8q7qzg0sS1y9s/wV7RMc
HTIgTmh4v4bJxTjB4/eR/chfz1AA6aZgN7LdWuMTk9PdTClgCJ2Ht06iwpEBps59WZcpZAyyRna9
NxWkcTysY+fPmo0aU/5V4qJh62jP5NPyMnXZ+ea53gvYQoIGQSJZgTu0VJ8lPpy646dYbB7FGYTZ
XuX8EkCx566O/HjvyDTOLTbGcDXQzJ+uManfJEZRTkRg2aORxlZT92niS8+ZYzg/gak7wmbvioFm
43teLQvVcZ9GxD2MYR8geKf4UWsPn+0JzWvrXG8MLwh9sllu6MPLcljlz4qbtDYMqst8CqdT1Nxz
wym+G+GlzSNn/qMQTcqKdRT2dSkCr3GEpAMUdpYGoKtN4Qmv6VI9Ubb85q7Mryjt7BllbmHTG180
fV/9vdrtUTEIlxe1zj1x21SAUYjcHNStSXFq4aHUbBS+hEAov+m99XB63S4IExsQOrpM7vsIGmr8
pFeFwwYC2T3jZ+R+eUrdRd0od2wb5wmOtAQEBdPG9h+YueJSQn2zfNyV5pZx/NIINNriqLLxTlie
mHYmu+GncZrbYmND6xrD4eKCrjKxI8bjuVNd7bnRYUVj+XYPmuGO3veyh2JE/8sVbJ/RPScYOyQ8
vEW+Qe7Cs85oTYHH3ZcXWLqd016BFNS++qP+CHD8Hf1nChQTN+KjPrHPjbfM67eo8I5bMiay6Ty4
nsUmu2IXSJayhB2kNkkSt/2OVEnWkoG2Z1LQkavTh3BxKhDcWDF2PCQXR78OoCtxtqe9Ri2CTFDl
peVWZrfK825WT6RUlpwWgb7wHKZP0exQrPg03kMVpt3TPPoM3/gH5uE/44Hto0f2kHkq14wCArH6
ltHOTwKBx75Lt/UV14X0ozhtG9Wm/FePjrLOpcf2H7LXFWHks5/Ru6TwxNn7ok4bLTpoJh6xfnzs
RA91iHo5VNl53ldola4z1gPoyvex+COohzTxitL9TJCOlzwRt0j26C8GOcXmnF7eaU49PLXnxw0S
0yT7YvUMVq/JAsTnSKqIty7ZCD3sFJDDOGlbRYcIcn0Ir+H8YSZI/6/GBRHB4rMXbTzCt54MMy54
bFedIz8vpzmxLbCnfo6EGmrrQTSccFCXPZV11rx2ItFogOPeLiIuRoryndMcw3X0WErVLUcc7YWi
zg5QkTlttXvHSTCdc/9BgxiwLQRhg0tgJm3GetPSUiXezfVGCV/y1AebSISG8AhFN7tSsGY0U+pL
Ehz31lphzXuDaAsOpHTCneF87Gs0UJzpx4RR6HakZAF4PKBTowTm0/MAf/gF8Vkskl9rToOSU+2p
DM2JIm00BqmBbXPQm1Bav8x2Wbsxin0TuQXIk+EvccKEnb2SC1FD+udBwELW2lY0Z6LLwsMtU1es
IaWAh/QewgGoy6x6neHCAzity29jnUqqYVZAOQY9Zu27jp/TLeoJkg+CvU4PjweyRG7BOaK5VHoe
l6jx8/hAOrqEKzwd0Kq1w06088dzkUUuDUgTge4j4ujgI/JfmiP3iK/NBCx3vEG6v+i7LONcbrJz
kQUw5XKIMQLlkn2MHVS/TOPcin4j7jiyJRk9+/v0qZLbuteCgzuS/HAqyZrzgzyeArRn2IhnzdMp
fh3UiLMcJ5YOCWS+HyDPkWhxyQRPis8xTelYzAM12YDCyIWbhpCdH1sbhJfKt1byivhPKNj47k6B
Ni9gjfmFi8bm5Kat1LuIXAhHEQ4Ttm7JLzNQ/heOB84nuz+xb8wdyPPGP4FfxX9tyIf7+B39tdiQ
v3Iau3mKvrKv/vBZbyv7s/6jbOa374VI7MMSnP5PrWLBbaDfxPsJhulxZBLeDHwalugraYHObs/E
spvkWFxS5DvJsZOZJbz7QpMwcuerziB9Ke54mnUv/cbtMhyFY8w4vNQIlLpwB5ubuW3v4xu2tHSb
C4gpSuxkDFs6fRAaUU2iioyXys/yhHrhjhuy+yvyPCQPgnby14OXrPs9FXzMDZFetitPZb2Znuc/
AySBlkQ7rHBxg74JvQ9wiuLGK7pPcJRC7YWVb8nkPUxvpv0MKxPlgRv1w/UREGB1m5iHjHruOXab
6bgeJPOVvcU3EbkHzQ0zVl2GgA2XcX10r4UeR6rhyuZlR+b+KnRFN2O8eGyQLeM+TZvYQaBo3kqH
mL5YgvP4Sbz6T8H57+J9GOjL7xoaTvvkov6KN+nCdudbCoKGc+8O2Z8MWcif5FJcjH0VGB7unX78
vZ5oPKXforccLBqQEDji5Nf1Jj+Fw6lMPxZj18k+N7XK8CAwgNDiU0UKAbd4LZgONwWHynpL34nJ
DTCstraRf0gwCXf4vcU3Ys3DhR6m7GhuxTexmaRV5zNLqz8RqUpvuJfwtD8UmIikC/yTuGXGjaA9
kSvJbJPME5BYELt4tAxOQkHKkb5JHCUdoGiPZDUV/TwkcIltQotKpSJsJ5/6R1f77BrwSrJgZ0ec
Js16+TFGP/Lk2zz5BO0jaM/SNT+qABo8xMQtYYaY0Rfu1OqnpPgr2dYbX96jmsuK5jhGzjvap3Q3
G9048sQXOraIa/ZgoZHbOULX7Hl6ymNf3iL7ZuPNqsq5Cjfih07uQz8DVO5+WEDbMOAeZKdLHEwW
zQmX7ehmX+2hle36RYsD4TuERKI4BcCF0Yt86zxSxFGdkMwLIhqQa/y35lsLpsP0Eu/Dt/Y2cWAS
dELP6ZzItOMLjfuca2u8VaIrVc7XvIORQjrRLny3ergjLoRbOjkduVofNeHsK/w7XivrULG86g1p
riy5TpkNm5udWOkvieUaPVn7Qz2+T1+cZ3zNZxHQUq3pP97qv5A0wJxjrCLaEv6tO4qqTvaZX18q
R4kO3QVvZEC8wRkqoIn7nsRrQXPvDYgL0ow9fizZge7n0dmxw56dNHclw/wo+8B6xjffFx4RJnVR
dyCHKX/IH6nPRIrZU/T0mLaD7D8AI1LRXQ5ARWR49z7Hc3nFFyg+5UfwYlANY6VCiVoDOpyw1U6j
qkgeZE12/KRtkPu52x0fGRwgRGn2Amto3goUNLqjuJBr9tJDl3Us7sK41aE3qWfa2tVvK5UB6SQM
D36o2e2LV7M/ze0zs34UKQAP+2zkVk9WiyeQ3ysOgoYcXBrVYPvpiAyy850MXanvRONA1yptufMf
GRkLCM76D+I9+4Ju5FN9s4zL3O311Q/Vk/NoK5u62rzAgTbjPwiHj8Ke7xjI+Afh3/LEqv8mN2LR
SpC+QFvT8NrQxaAdiPHX/Iitw0n3AQMqLsrV1aZ7ps2iiXAE0ZVihx/k6XDhS3IeeLxESyQswdWH
zpaBRnq2uYU96XOnf+vf+GfNuG20N+u5QbCNjHOoOfrHIGwIvJ5Y9z3OSjBKDtHb24j5WWoPNwyr
cSLSMMsvcYKwMTtmyQ24c37EovI1pK+J2tjMNJnrcH8Tv93Qs24leLjW9MqH3QkuYT0A4RlOEfE6
CV15r6VoaHgEn2/CE8dQ5WJU6QYLJhS6Et8sR5uCrE0go2uQue3oz5t1QD65om7CkFIIszkriaI5
EUGHJeQw0FBZLWBxxNxeidXra0FUo6dP853RGt/wtTBr8Wqu4nX1YfTwS8OP4RZ/E7rgF5PLxUAm
PmbJ2NCkncBi/5PXbviRqFdcTCR9EmpCHfXHO9Ztfi+kYOQ1EHmX/UTR6Vg/CJRJarC1nvDa820X
HR8PsjEbiVP6DeLefJcoYkPCIzUTQkAJtoT29pyAFQlE1R3fxImddgFSYVh2+iJSpsw8ITkBJBae
GOSkQd7Oi1TbooZznG6qBxu9sfGrfTaZcu+vYMkOJDwasjU4oOYH3n1OXhgMs2gTCuFS0OhkwkfQ
mYNXOtG0oDo8nBFJ2UjpaQA1ZRd29xfdYTwq2OKk3Gk5NXlaSA4GtwRkBEytkazSz6S9QfAAaRXt
0u07XdovMyYjyOIdKSUuiwlSg3H6iUjn/FU5FJtHQEWiAmOK6kMaMKIAUzJCpGxHkBR+PKaj8lae
Mo+z7YNhE9O3ED+L+NskQ5O5pLsE8Q7Y+CP5zKItpoGrKW7znU/CrGgE7CL9tXFTTznoqRedoJae
475ZHZS7Ku9lDNwnlNcn9D9ZgdlrmBIkeLRfyU6GRtMcMFhXrJbMyBBbXJXNeC1eqSRrjwO6Wa8x
i5DX19GhZlHfaa5uXec9G5lkNUiwJ/PIAifTZHL4QIRuZY8BwXYVuFjI+urOGo6A3Zg8tOFTCLqP
QMxetfateASU2iiGEr9mL7yWxE6Dc5F5suYz78zGiJrv5M2khAirG7BYZ1R7+YX3TbAA3XlT8erB
nRimNuCjrHIbkRzV3qjOmNvS+qiEvz3oGIR9yTAlO3Lts/5ZWr4ebWp1i+fcKftCexMw/VyzELrg
sx/RJm+DmQ7eLB6afFFrt5kzfBOCq4lVWVL79ZgH1RH7E4IbXFEsuLT842jPrzgmauQoJCuqDVfP
tfLJ/KKgqvpEPp3ZRWmkbtax4X575cYXYskYjxqTMr/w1wIaiOaWskc2kd8JuWgTT4NC6QVeMv1E
NhTWK7Z3/Kee/zCow/TB2/meNVyhkYbdE56XtoIOGXDO9b5q3J2RGXEFZcMlSdTrKYHx5wV4zVrP
McYzZyEjznipwoYxSkXXXFY3iCbymmvQchfVDZu4uGYWSVF+sjr5TH2+cO6FwqYS37nrnGRjk72S
9ucBl09mvV/dEY0/yeStsZScfITUUs2Bu94mIUq1rhLmjHslGgyz1XNkUjnnGVWZiyahgVAJO56K
N9CW2mfW6azCXbG2Wlzm0OXquUamCKvAUgo1LNxF6K65S4ny0yoc7ug79sEnjNVGFP6qpO2PZrRB
ao3rJ09CqnJAwZtFa3q69M5a4SEpV1lbP/ufb+YbLBSZkEQhrAbpZnNnrEnCk1qxWxbqhGLKeq/0
HyGQ5VPnesvw8/Uc/OX1sewYVt5PZXydUPoTNx73nibI1fvcDote8bgqNhF/4SVMxxTMMaXh9ba5
W3l2uLS8Q6VyHQKuMdFs7n+pXT6OO+dNXC+LYJ2kGtimW4Jss9cJJAa1BbTg6Vb/oJ8ASH3qd5w9
eEkkWhxzcB/H6ZMvHq9UCeCTJ4hWOdwO/6FUxQfqpHm0J6aHvHBG1KyqV0M7sSs0dcuWL5R9r21R
0iYhbasUgUUX/BuTyIetGyNBLC5oNFoBU6x7MfYq8Y/pM7FsEL6DFzLt3CG3iTgEPSr0oLlE8kbA
NizeUlwaYJJr/QAYKN6vO65bGa7Kpqhp5uyjKotXKL3o+Z7kiZCRTLiy5vnyENQzPacb72GcEf/I
Uf82ztzPxFLCH4R4cGAaeK21rAkU1P+B5TE8jNoKfSXjvmrtuYS2w2360doA3CijzFXwOqZBMndM
w0JKwbBb4xiDmFRuvCEWD5N1oF7H+mAq6VoX0upYCvgmau4xqrzJLhXY6hQBIaWsu88g7OOquGw6
DZH14aSvnX7Ys8j68/BMgTRqaRgKk9/pX3IgnjNj7MUNbgsonYASm0ky249KV4m/xDLg6tjHWuzh
Oc6D36WeCDGmkByj3D4vlos5sYbL2H+kwMQ6ervl20I9AmkTZdQd7E4+9nz84j/KoBLRbg0sxQMx
lklepPmi9sYcc5lj+MLeM7orD7ndFcFVO2A48MtDaQP9uxVcaWTdUuZaBzbaW0B0ZI/gCYTjUm9/
h9+mgXeJ0LzNmjSbG3z5f0YYWwrnC0wl45OVLrEwcqlT6Zmv8xasG3f2ECCCrHuR8dGQuCyccq06
Oe1ZfSWHx2h0i1dlG0l2WYVgCgzZlQWPASu7TVz4TB0DRdVaiT2wOjmATwYWC8TjVvPWQKqEtu0w
6rw/K3eMKVIVbOV/NiTdw2vbJyf3h/tjXlmWIXU7dc1PTvneujeXkHsicGIxJjsGljCPS+L+V0CQ
AbgIHW8vJJmP8NQam4KPTGj8XNyWZc/Xr4tgJJXpjMzn7JA918JAJctJVEZ/EKpY3mwFRktKDQ33
B0JVjRNgPR207QsZLNBzor+zGa19/A1KtXhe16vg8MmjibSgn5afRA8sMgJcYmCVqK2aXjLLUeeD
OIdeI7yJYDx/t52p+vq4jrTCCCg2Wb7iwpmJa6F0QOHcmjVW0v45gJKLmvg64EiRUJGyHO01JnbA
lgPvosIIespFVQGF11G5AOlvXsizgeRAiEaCQSiVZIguRh4GbIN1/6gOOiYCOrbA784ra2tAU9Fl
qptm3zYEFS48drbk9BS+MqKifATZlZK5l112QIUNgZ/ZbWgDoHRI0NzXda1cmEsSrUj0tZQ9aYPW
k6hfaUFoDdHvidbqKDBwbQucBlIEVlBY67g9HuYOOyzLFtafEL95MsD3I9aE+hM18nGjqUGBQNiq
OOlW6o5lyF2MUUAALeCos0Fbj+47+ifhbpNurfipjwCA+xGts2uvTwOoFOw0EJlmuq2mL+EbxApm
TP1pdoJF23VaSnkdY4p7Y70b7aXuXDCI60oakOShlQxKX454tGh3wfDQlzN6orIXNfsx3j9KVxvf
x/5lrXqRSohRt8dHcPJ2h62SSTn160HDXsxER/0ijWBRpgnqZsPCZCpYsiD+SUnRof7xxA7UyPXh
ZBk2W6SMbhxGZuWw2iniTeaeP2HaV58j3nYX4c5jM97yUVH8onML9ZZZ4yQvRU77nZAhW+cUj/Uu
eCWdFNeHulvTNRxgZLyPAVsjZGdtVk+afS+A/fwgI8LXG53LzuOTqThxbtMjmA+QWY0U/R+rAVnP
7JxM2hZLAkB5SeAO+yybQbuwLQGnh91rg6Hv/HrcyXzU4vUorvffLHhqIKFyYev2CcYO2SQvTp9n
bgiwA7sC4ufSuLoYSP0ObgmKgkwYGJhhr2ibaNoID59m6DEKi8KF2ZnQ3B736kIfK8IURygvIR4X
huXXGLFZ63P+wZphS3FlWKJlXCebF7GYMUZYDqYoEgMx3zJpWJ4C0IrucD7yMsxl9wUgBAPFeSdo
W14+oINt6/jLuQOFEAeskk6YsSGhKSs4Y3xzN0IRuGbtrL4PZx/JMh4yhjhn7BZxJkY9U8HRLNL2
a5GBaeVdRQQxB8z40aK/4krJSWfUbNVXASyZdl/9PT4KFyQLMCH50sHvACCcZmSHR1Y/msnisGXP
kE/Lla9nMAGUZPDEuHvjGyN/JjdKsE68uh7fIE9If4Isyh1thRn0Hai/LUgLkskcztDBCfkElOB7
QTJ9c7bojtipUNgtEeOhrQryUaPTfaXpZwZzfSy0JdWiUUP+PqczFaJsS7cb2kYGJUwn1xmN+gXG
OUyh3titig+oaI9usUraP1Zx+1pXL8mqeS8NlbKzGgkY2SqGX6KKD2HtEx391C9WwfwM5fxQbOhA
McUUugVILYnelp7Qorcfisa4i4YwKuxJpr8Her8inQox4rNF4qzVpWn3aLNTneiw8xdmpJvUGwr6
uROFsBjNX0JjD7VxjF+alemYr5xHcyVPGtAgW+iQ08qLRG0j2cRQJQfDS/Frosgs0SyzUqR0rNzL
DOk6rzxLfX3n79vDlYUZQsf8farNYGhaUDV//1as7M2ZzA1StsMOFWOYnSvHc1rZnia0z2Tlf2b/
+wM9A4CYv4/7lTM6rOxRdMt1GA9QTqMs/p8fShdoGrzTbmWgiisV9X9fAIn721z5qqhbUgRaf6Ci
Bp3138e/v40dy2/lvz5+ibq/pNjfX/NfqqywsmZL6LPCyqMVVkbtvHJrS2Ol2Sbg/d1+5d7+Xq25
8nHbX2ru76+/T/7zxvXdIDsh7f77ZA3Zd1xZv/3K/4U8jmTBehG/P9J1ZrLfy/n99fdJDUKxtTKL
55VjHBWwjWnDOuzqdWB/fyCmNQAa/Y/nfv/w+5wMoVlJ9SRQjOlAuz7JL1HABurSIJCSEsihsocF
aF5bUe5sJHwNt6e+IUdojYijpjmyDsrcOgypieZBblRBJ9S3iczMAlhMM9f0Nj0kp3L+2+ViS+QX
3iMty/EIml0VWr03re3GlAVMW0oKDekfAARjGZ1KAaCMgginRDdZz4o7cp5IHOKSdzCb6OLwaETG
7jGYtvCYznXPgTyKdKcrafqk6A9CovypnVc2oYmmBi1Ilo01m/eiu7YaCUGthdQrUgpJCNfFpJj8
yGzSQJNrCiEkSdRWvzxkVL/FRxUoKsDXZoJeP+OePMAcBlqLspEFQYuQgPxc9fCVOE+9ROVIQzfj
uQNXWZO1MrM8PNbFQBuELSp0CkW4tnHDGYnhAr2b2NLGTZdP5KFq1bMg93nFzEhHD78r+95FRBzA
nnHIUJ4mIm/+zIPAAR3hBulk26KaYnoq0Fc05xCCe2igzdbFrpQSFQpUZZa87vxm7RUx0oRlGsmP
Wqgy1ROIkEIiwkAY/rUS+y14+kSfKNCmxM+VYSRbaQGDVJFlpnU6icQspEw0fI4Vg9Y2k0rm9VWx
iB3KVdNatHQ8qdkdCxht8yf8wAFo5gjiX7FjJX5vHqFAYBlHjoEMWpBX6d0iA6RJmbaZFYHDK8d5
jEsKML/a4HT2JkAiZEiWCUxbSg/RaqBDUSNf5TXqggqxNUkhAvWCQWuAPLJOszWxa9DYCMR4+qgG
rhjVCUCBgnkYehSGRc4uOjftyjlacOwBe9Zx9mH0eKOidrdSSzsgb49siQbRtEa1T9KJDMExD1tB
Ru48Hv+LvXNZbltZs/SrdNS4cQJAApnAoCYU76QkS7Zl2ROEbcm4A4lrAnj6+sC9z/HuHdHVfeY1
YYAURYkkkJf/X+tb07axq+oSihGjhN0iZ/PhCTvr8t6po11squIeO5ipDYjFdhT3laufFjOgkKLR
iwVluTjKf21cgZRgtA56SGsuoGDbBIfCjeMnUz12QoZfYIWNi78LjQgu5VSRZ1b3p0H7mzzS9cW3
2nulfHPMm/4bDGJnb0yDVoWL966x1NPgpMx76ZxuizhI15OIfU6qoKto9VbpxWwWg7ct87y3xmI5
F5di30vWI+QqVsQcKcQMZVedBvDpiXL8k0FJmy1ziVIJdLCTDV/z1KILtPT5PnOYf2fvTcXKHE2L
sQ/bx4MYc5e8soVYe2KXxzn67guoXBbp8t0Yw0T5VDZqP3pOeG11c8VP01/wrVyKyPkl5g4DjaZw
xhRArwFBEjFRvu9kwARGl8t115dOc7aX5x7WGTXn1j1XiCOw+Z2CUaFic2c2SToDm17I7oxDariz
I//NLuvyUNbyEDlElou2g+9bfTOywNIGN2YRxcN6puPUDe2dbxXuVSXzjyDX6dZNk12QYHkzWFQa
pztMrL+98GgJ52hSjaV5pUJXIVqPFlw3YQb0B4ho3i4RZm/DrngVLSIDUQ0O2MZXJ/glyLPd2iYd
Xp0B1zOxqGje5kPS3GEahsBgLScjqvnJS5Jjpv0Lp0j5A9LffQCqzu3r6bNTso8bsLlJQ2cNctbD
kLRfvW46ekFvXZYUmQbZ3hjApiXew4z+PNvFdBK2uIKRY+rWqL/jJCTvSbz7hv0NjitDTYBVkePM
DxP9XRNnbIRSf3n0PfGlBYVE5WNJT20qWBPWFKLauWdPiAlL6hy9WTtOp9qBQFsndJEt8iEckkkE
Nh27gZqH//U8EwpySKMwuZvhSZwXFjJwmK5DqsXT0GSfIids9gzG+cnNPsu4Js8s0tcwXsTFpZ8l
SU3/1M8jTR2kWF1rORejvk1z+AbvF7yKSX/NSblBop58rrcxltNTHXyzADhdQ13fw44uDhmmY9wD
9vdilUjYEf2sQLdXW+v0mjvJSyVH9nl0MubCuXcsIP86GM3eAhGzc0r9wll6pxtL38uyZ3s+GtbN
oQ9KmTyTuz72P3pWuysWX+6wlL5nU3TNOlcgpy0LcGssO2uT9teC3W6R03ZpvBW8kjvyMkTjpx7M
4SnGoUPjYS2R4B2O2yy9TyHgear81SkHf4DzM8KkjgnUQL4Xab7zpfulhzq+SzxCWs2o5b5U46nx
Z6Zaz5V737A9Uq23L+3ixRkhqcXd/GSpmKaYGJddGZTbEBgMxsewv8IPZ23L0DJ4o7s3tjtcXV1+
MGb5Co3/sS07agT5JI6LPV69VMeHPk1GatDmo0fV8DFTd3x48GDdEhh6H6utkvDgQbQicbEEzmg3
OrkTYWa1Q/Bm72NI6iRFhaZ3i0/Yfx7JULgSMPZgEfiyUwu4KY8FfaObhhkV7byTUUHJrOqN1Mhd
kfk71u/e98jG+8zJ/lx5DqVyFZxSVujHMkbWIZPhas3hs4MNOa7akJZJUCHg3lp1lx312H0OpcPQ
blFVdCSbrSUOfqaEE+H1HJDKSOpUrRufpE1JM6+Uf+rNbl5jKNkcOiNSExj9zabuqc0FDdeM7QwH
TwH3XDKCcbZ6yqtfGPc3A5/Fd728NsBM7+IUcHw18v4ljpdlCdP7OXkM/BJtw/B19ibErDO7Afcy
LxmxU+10bS3A0EnyFvuShXnc9i+J9Wx89Oh52DX7KBvf0pmEG2hORHGlhLMAvriP4/Fn3KnoYJ2E
r4+NpnXr9hNlgKU+NSVL+hxMbNKW3pOfdz+dfoSSy3KjCSiCt8HymkYIMSBfxXqeuYy/qa7befFC
lo8z0m6GDNtYS/7gTPezSJProGmhBpnYGyekQajY5LAN7wmjxaeYCDJv6gSrpPrapuHJuMNXJpxn
Gbj5BpR1HuiD4Trd6WgNFgmLC4HmBPlUa43Jrj9OYVqfMnRwMNB5ky4GX58CvQg92oOdwP8sm13b
XP3UXR5VOjT3gAko688sWKgQBMnY7ZxJPwqnl9ccIpA/YcTJkwwnaQaKi4DwH0EdZdc2GlAHZflB
Sp+S6+RDeCCG6mjUFngSeyT/4kxWt1ez80XI/HEZjLx3ivYF2zrzZIB6M8OQDoYXyuJMcW+uCLAn
4OgCKAJVkwufaoY8FdlGb6XzRMWsL4Dlpn1Tggmo7iuvy6iAk8VuJGikIu7O2Tg2Lx2yxb2mvw7d
4VnKlvKFp/nKoDOzE6RL3zgVpWFoW5j36o99NrAdBri9xdF1SgfXPXlh+AGCc3ocsm5dJ1ZUzlQ3
fmJrqg8dNmzkwNwtg6LfEczwbQ6RuyVeezGYjClaOt9ar3kkIiBEAbX0d+vFI/N5x+aRD9eX3qrJ
ZUlqlftKTvPe61sfPzbLCIuRqRjarSGhhcWl961m7bsjROC9bCG6T7aBNWvIXkmbowq5SLUbM4wR
qJJHtGsLMzinaCyDO6C0+N0YJiuD00IEeGWj7pOwi+C+Gans1m59hNuFDQHBZ+WQHzxFy4Ntj6Dj
gUMc2U8Ls6yrAqTreUxMi7cgZ0QQxob67ORt/gTjLTskA831fLVF1jU81AVy49WO8oNTjpKqWRrd
hf50kgb7UaAGglWhIZyLYiS9Lc+pSUVA1JxFsDw5BMS2Yf2e45fAH9GbEluG0M15jV8LhQU/Y1G/
lWqB2htSTmlMxZzn2tHDrPLVL0D7JPKLz7ZNXUR6jvNBg5anUk3Nz4vLZTd1AU55AQvCUzH4YrY2
OlqqY9LXF3yM782s0nO41CmVk+7bIPVpsQCXl31h9kvtnCMY05tQddW5pYxWxbxZO4gfe6j70MYY
n+2FjaG/8nQDGxnZjDbDymyf3Lfu1bLSmal3DFmzZO2pnZGjs4ug5JSi+u8XAiDwv3Q9+fRjfB/Y
2aPrGesT213B3PlzaaG4Qb4dJfhQP6DXOFjPdaVOUcVGQQ10Ne2I6bvo6aJX6oHNEMxE8dPkiUTX
TOh45pUVbYcF/Vb/OkbTC2UHn+1TwCjnd8datQ0GilBfo0EYGhLFaeVgnZVuGVua5NzR6bdaOzrk
zcp5hGccYGk+WEtZbXrjr7tQe2RbLhBOxvQMB5bOVYEy1BG4TxxTnlTZiw+eGU8j5ZExJnmG1B2k
7WHTPHB+MpxmAuSpbzN2Bj3LbWm9uTgLLoGTvk4p06qdcDVytnBBs4TFPjRV+5bc7Q7Za+cwjM4y
lhsdewFPaL/WwohdP7ffbOO3NBVTLlEgin6yvDqp/TnJaBUuI235IDQR8n9a/dFMOIFVNd+SlDBP
McU0KdGadxr5f9LQ/UiSkW1XmT9MqfhoKTMe7HBW9D2WTfDDxMivge4h1bBIvegFES9t8lQs88tC
jsDdFFIAHuryoeq6z0TTHa0ijj8W/pduHH9OWYiINmErqSlzQFdMAfxSuyV67dxNJe4QFCROPaFX
CM7kl90n7VU49rd2AclQivCioA1sQl/CN8vG5y4sx6fcNu/CYCMJfFwhYxr6m07l+Uc/LV6leVnD
xN8W72OV5k/l1DanoVpoA0FJpOlMJ6gLKbfm3v3EhAQmsP81NuF47EN6eXBrRmZ6wpcgKOVUFlE0
wm/5bi10FhxpduOM98xCw7dz8i8MWON+yCKUkhXjux7Tn2ldvGkVN1R1mw+tEw3XCi3lyKyqluAt
7GwHdKxHP7JfXr4PgTM92IO1C0s+JLgV9aERETqAXVuk7genHY8qL9nTmH4Pjs+9GxySpMZYnNxY
sOBP7peyHqklKFoXejlO0DXupnnGdjAAjkjlCSA6NZfVmGhaihhzrymID802MQuLKVc/4vGlddFw
7SaN91qF4bsorXqfDd2PSvKNu2mkD/MiH0XhUJHOFBF+rIoUezsdYKXxQPENQ9Vg0UcwPpET3Ib4
tvjWuXy8ZNvB6r6TORGh0wi0VHB5bqx8jh7GUL+ltCn7vvzlRzDnB4kHtUXAzEgThfZ3q0ROBC5u
JiSIPnJKMw5UO12a9kfl4IKKgv3cNfWp9eCo45yn/j0mX4aue53GZXks/A9hidM4H6ziAPOjQrsI
VMki4IDvfCFngST3onvqc3KWE9MNm/8BvVV92s//D9AbvBEZ/negt4f3H+33Lv/+V9Dbn7/0J+gt
9P8hHM/zfKBa0va99fX+ZL3BYvmH7StfChU4SgQuTLmqblegmyf+YdvCDWwpQukFnuBHf7LePPvf
Ybs5ruIP6rqY47o6vf3nf/jw43zbdzwRKhtIAv/a/8l2K8Rg2XOUjNdq9PqJLXgTtfcVc/M5Aih7
vh39vvn3H4O+X57DtRqDZ5xX/b++dOvhVyB7YWg9EKlltr/9rbqRQFtvvzR6AsW1Sr1Zl6c2Kp4i
QjMvRbgMd8o1B8LmNnlv2k+JeakD2l/VYtRuZB3LvOd8LS33xGvhCPQLyvUVciySlxU6RjaGNPvI
pqFZupl8hOZQOpglEqyTbCYPJtSfoiB51dT0Ni3u+N4Sn/sBJk/XDB98jVGsJeHojmFoPkfEhhbZ
+AJdDd5BK+/htzk0UDP/rI06wbimggjbGX8NqaUtkjx7ju1tXL6oUH43Br+ZF6FSHGR1p2fCWFid
2PhLra+lBGVU9qEDhMlsKHS8sdwHXsJczd/ZDMLN0anTQbbjmv4nnci8xvURsYZ7tOsI0VaK6k8u
K6hobaE7aEFY6mfBgOhxVaXo6sWl4tpJfzh51viLMc6jGFN9zO0Mlv0QIhLJyaBGrZ4EeFW0KF5i
vqidCpACRtBXhQmOU4VK2jmyRdU+GYOVqR6qkVzLcJp2FYkah2p+i0Dd7seAicHLPFy72ISUH7yE
MV1mEMqIcdpPlZRvfRzSiLXt/n5OabWZmgY4+ajAAvcsYhAeifDLmDkfyQXzcRKw0Ffl06ID9E4N
aREWpqkqhojcDiNOhlZRRBo7gg+gBmTiJACTbEQofo4pvDwzcR6kDl2rEENPZDRNMfliG/pBdWWz
ILVZVg3KpNiAcC8R20u5gc2u8xC19rUrpmCbeay1cx0uq7Urp9pLYjEbvPD7KB3evE4Q8M8QDTRE
Acf+WY8j6F3/u6WSbl/YJYJaudr68uYajCiJPS7IDcv2as2b49ur9SO5BnJbBZnFKY0PIpXe4zKx
9S394aJEWXJ+COqdhjxm8m93saxfqlrpI72mZj+M1H10YZ1kKXZgnXde01B/W/znaXaCTQwfyi0S
D6vPzCUw0RQntONOKtNxtiEmHOqooSNto3QgBYCQ23njFBY5chnUZQ81udOoH0Vb/kga9G1eQ/HX
U89ZX7zbtjWzZmWxQuyA9Gdaj973SrHqVx0EQ+qc19AQUjovb9nIplj0T94o0F1k9ZZQ1ODJyc3G
jYtveYKZ25l+LMX4FUxae/RzUgd1X30PNAgg8p/wKonPgUb4PBi+K8ttfCwcFyv8MTn64zq+wo3w
QGm0JEqP1X3YEJDdY2ELInwmlvHAgU+RvvRR+kvmqItZwixhnB3qAY1KiiLAkrK/MwlJqGbnDeKT
W+lPbV5FR4vGTR6I6vzHDYERm9L7kpao/TKWPGQsPOW9FRLXQGXU75D3O0Ngn6V7yCIr/aCg3xgv
dFmLQbxKw4EurHeeaq4JlU0ICarAx4VynwlMteXwM+Pq8qxlzwAgfAdUxrARA1Yj1/EujUVUV/rF
h3q5WXoax1lDt3TuChKLinaL635xh70vjE/H1szXbDEwF8TbEo/evSgn1srkkLtucxwaxFf99KEp
2D0BYlaYxVCyqPzzbCH/iZXGVRr697EKfqjGNteWVghpU0e4yPgmZPBcp0GxjwuXbWijdv4AHcMX
j3aKZisb5bKL82DeWT6VKW+hiJeOdA+ixkdputV2UwEey756cP1KTZ02trCP2SW9pX4matTTuL6B
hHUBFlhnedclGIhxMIhKoby7HoFkEcZHIAgz4cCtoE2fo9WZo5UW6H/w0s3gtHSbWM3euWYY8en5
5YNo02eHgKAGmhQKwRbW92L9GDxaNYvGQOZ6HU2biN2JOw4p0ZHhh4q+0mjF56JeWnYRZQI+ekIA
ANsqYSdwNw44oxNq5EvSb8XgCaDu2HO5tCaKLNfCl+wpszeSvE6RjwRqgSdHkglix9p6b8z4yoDE
o9m4B7J/BWv/pmvzyGRwbeMAUUHCoJt4xVNoU9+I62uYzfW2Nb9SF490VbbviaSQ3GNmU27/a47m
4dzlyaes77AnsWiuWY3SPOl/ZYQn3FnEEvWB8q6pr18rDOu5YhPbW+mALtThLM+KiUi+4NfSI2yq
EoSC+Rifun48ZqW/KS0alk6IOH7AN2krSz4IyDt3M1C5+8RzfpjJfW7n+drHZjgl41xdR1zKMUb9
0KWe23sOjRB4XX0VMtSm84cgqj7Ts7IwBKDx8jMsXIvEbxKtNkKIETPO4R63MVmiXMhmK3J/AvI/
KfbO72GKWCpvLNYOLs6ixbuEOdcyioevvcntQ9SK7xEuSW/gtWM1/NIhlh/XSwG5S6pOXfo0Yyhx
Y+fMBKS8pblTdhHv4FD+8gu2mYFAcD264zYiTOau99UzL3lohpxBj1LOh9TGkuC48TU3jXUdh+QC
LBN3f4lX0MsnOGIuAnUMlxJw6yXon41mlQFICcMo5IuyCKkVcD1tmoHNRlqPD8Mcwpl0qICMIUy4
Vesm9WvZ+CkhqdWvENlIZ+wGmhbf5kKhjCZOfBy7bt525WguM2kKdquajddCg8jdFiWCRcmwc4pt
0KwyNQa2uEwvaVxb+5TgUzbjO5d/+E7klDIQg2z8CbVNWCF8FQzHuy41RzLBvkd9hIql7miLCUwB
Z8up1ZH48RDlkPXVzbL0MHUKdZBB39MXnmayD0PeDAUx8nhw3eXND6dYl3gBzHtL5lfLLuE3BY9z
71JUFiUxTXjklcS8PKyhTV64IGEvYblP5WHubZLu+LKgKXQtCiW9tWfcjYVImL/9JKMT17wPAwOG
gIK6ValC5GrplXvkJA808jlRGpQ4nrCyQ6/K+r5P9MZxKvSQ0uYEmnCojKJ8VzNxVFM6MBYdbZO+
0ZBFMOfOrK9Kc1JzOuxNgWwomKL5alQr9oQX6Y1voU+Wlrubm9k/mIWZVWN+zTJAOAV/NzRIKCv2
f3vbxknb0Y3d9h5EHbIjUHcLGC1N0u9bKpSHMUueK93mV9/S7r7uWDB4crjnHGANQgr6svoQ4ojT
sxrfVJe/LZn9o2vVxyiZCoywSD7yYfjWJAsy8CHwz21GL3pmft/5/vzZQmNxlFU53RPp+ClcqOrW
NVURjeA7Gt+8KdxZfYLJd0DdNK4Sp3ZODsxhZifTGtrd8NOlhfSI1AAwo+gPUlufyjLQT5iD0siH
VEzzw6vaah+HVDnrFByPw0S+xCRti6Air0XEw7VT015mZOY2nWq3RZNal2KG0FWY8tGvbHPw1Q3u
lJQETLOmjxdr/GRN/mPdtg95kSB5Fx4S+IKC+tpytPGNJgk+yj7q04eslh7xpziAlZU4Z2mV9NFA
9d8lhITf5QkrG0LAxF225oA4MtVXO4uhBuTNO1GGDeZ40VxuR4NrHgWdkpNrTSwbFbKBSZmZ1YJP
TlxtvlhziTQwB7fiD/5Doriw6XQc52weToZpc5MFRXXI7BHK/oyrqczFSQXrsl2FVCoFSzm6kRjk
4+h+doaJuCHt76nlUSycqa7QsG871dN/RunURcvTnI3RccrxZRpbnSfVo20E/37uR/VcjLrahpQX
TlHW2C9lID5kjnc3OXTZsOvAKMjUbnbWEg8y2EFP2T2VifuSgQSc9LWrF/sD6RwAIGcaJEJ+RUMa
b2wvio75VH9qIHNfSt189EO9Fv+xW5XPHWU3uC4LPpqlJPWjKpHFhHV1SF1EfJkdqb0BWHsepPXR
pv95F7GzQM6zQsVs5wvq6ZGVG7WU0pDBWdWPlbnSN+xIWWNxWlcN64T1ZiE64Y+bvz2GkuVnGrPi
uKnOaIUyLf6hPfutRbO1wt7PeKZ1NZ3lFJmzXVQYCX7fH8s0PUlksCRpo+AZyxmMYhX/yuyF7dpi
Dd35dkP0NTJaMbqXmKDLtBfDnaw8iuo3/VQYluuhHaLBWqVUYd98j7WgSN7NDRX7lTAIeX0C+pRs
21U0dvvB7SaFTmyN8XAcvClBUdmO/tHHIaWm0iwYZNFZlV6UQUhZD8cyDnaD031JfMh73grS+31j
VnnW7e5sWU8NiNb90EFoH2KodDfl2+01bjc2AzsbEPWHxu7342MLt84ZcQVN8/Lni0fWivW7vfDv
B0Ps8rVrE4Sx0vfslcjHWiuil7UetvTGT7FzBejN1ZDcage9+8/DCEkb7up02s+J9diPMW/M6y3E
qh2MnYn6Qb4q8MIhKvm4YNdpMTrQJpu4Z8e/dhmaWPdItnzMIUMybBOHj/52Y62fEt2zxiemN19Y
MRKmsb+p2sL1q7kdTaVYHCrFG8GsfW7dCTnlKqS8HWnbHxFDT+p1YATficLWZ+kH+lzrYamPcJiR
K4b2kXkBrqRwm3NeFXzBt/tuazVn1ifLUeCjnuKaNnLjt+fbkdfmw9FXw3ZwTEtZn5vbUdH2Hn6p
6eu4PjXCKNaXCewQ8efJdztKg5T3PU50ZpwMx/7tbItZ6zi72xvnS+LEC5GrZkrATFr1in/oE+kC
4cMviYzLHHn4rU/0R0+TKIFm0YCQNHZcHW4PLQs0tZBtKFXmz7Bz0ZbetIg3tSTEzz/1ihVhzSj9
hjeEdf2euu1T0wsMvNl6ZmY3eeIfh+v9OcHikYclpFmrqc5hbHEudOvh7f7t5nZ3sSIaBm0VVteh
ZBuerhsxG9Qpm7gItiYnDoHHhOxE5WuSyBpKyb9Elbf3Mj0PtQOkSNCIBceWrBEhatQYgrnJUHcc
5CDPN4msslR3ptFbQNnzMoYS99n3DE2HYc77c0a4FPsAbnIulG0LWXxTref67YZr+s+jWcL6hUD4
z/u3H9u3B8Mxxzw4s0f+1+/RF0QwcrvfD27Zvv7t1ZZOlEjH3yc98d5QwQIpvx16Db0b5grWJuuD
pF6TetemjPO/nzl2RXOe1pvb0e2J48Q8TPVmRmzNKeFmwFto0ZN6zD17hYTejkLRvjagN8lJ4PE2
p9S2A/YJH2fRPprvCptXjdpJrFzQ23P89ehvd6VTHULJqGICNqmb3y8vRGcR4qoxI66f7e1jDQM+
/tvd241Zf/D77t+ektSLD4CBEd1fr0XKTJyGtRPZOytu5VFR8GSb7ZWPNe1y5j5kC3Ycw/xE34V8
2B84M2+HzezepyqT+3D6UM/oIAOSNs/RbXAK19MruB1Sxm0QxDMn9PWTdfs2h/VL/Mvhsg50QctO
GpXJGj7HIMkUzm0dVh6JCtldPvBdCDkGO23ZX5j69Pn3v3+7m67PuB3dbhLdfEWhJ4jpXoXdGqE3
0jVG/9/3IzPb6JKtwx9vZ317t6OK8XMaCUWkTNxi/bMhc/zrh2QXT1C322pLp4wd3kztbx1fuIDI
rrodTpZApaICtHrr4HuLuMnWo9vdKW7Zgd6SE/rie2IcmokeOt7bjWDWZ2xa7xvHekAV/veTcD0n
JaG8xPLwxfnU3/YOpv+/nN+3Q4r7NE2NDAh95HlaJPmhcJzLX553O7Pt3nlwfEvs/3Ly357z+280
jrah02u0aOvfJT2C66maWMGmXvDnP3j7lU5qei2TVHrtkNMG7RI649k6+9Gprs7JevS3u7cfiLz+
n+id//X+/9ORcTwu9v+uI7N6hP7ajfnzF/7ZjbH/4fhKOWtLRf0ldUf+Q6Iic6SrnFC50v9L6o5Y
U3ccah8iuLViaJf8qxPzD7SfIbOWDAIP1ZP8tzozKlw7L3/tzITEIniCSAiy1VwlxJrK8/P7c1rF
3X/+h/O/57Lvx0qlAXNS/mXCxdO3iY9Z0LobGuoidpRRlJjTa2B11y5dOmhHPr3Y2f2ODyfdWas6
EJ3tfZyhF9TBt2TVDxJu1uXp55QpctDFr3nVGc6r4FB961f9oYcQcVgViWrVJgrmnIkGx0Xb7TVl
H/AwmM/Uu/NTWcEsGUzxyaVz9TQrfbW6ifQew9kfU12QlWUOsorCc26Cj55m9dP2CmBjeXDjNrjG
rdpEq8LSX7WWVFnZGEdeD8ROEEaKQUs7qLerHMdRUcgvSZjZj7ULxa8gwlBn8fLgK2ebSXgQkfbE
U1PJdyWRX3fJ+J6SMEjih39Nw346eUH3uVl1o6qgFSoiinNeLSzCI+fjYPqvJhUQKlDwjIaqm29w
3lXO9DmHRqGFd+96Q/mDuvGKkD7G9TI/TVFln5yhPyF/oRZE/CxObjc7RLjjUJrZ+3hEE4tAn/0t
KtnCIgvD0Y+G+ZsgpbsmnNLtyFgiZj+9tFohmMT4sqn1vFzwmBy94jQjy51u+lz/GCbodRGh7cJV
wRsg5ZWrpnde1b1q1fkiqnjwVuUvoTN3E1Jgr0Ug65L4OkTeoSuS8uAgG25W/XC3KomjVVNsburi
VWdMILE8gWXrVwXyINEiO8vzsGqTO5hyqyDY8QMSzFJ1wSPlughKwwkDtGIFvtGe90uI6iIi018q
q71mkxVeIxPs5UveQwVbwum+IHcHFX/ywzPNuG1d++ytympqAw8krCGp8lM2OfW7xb/HtoO05Hxi
p2wjGqxWrXa6qrZH5NtORdXAddHJUg48EcVZ7DLRVndQuvvtQgg0gn4fvygC8RqFi/LQldpx9Ma2
3RxF3uEHX7Xk+aoq71d9uUZo7q+K83HVnvurCj2Q47eK7t+x8Pr7PF7qC7I9FjCmP6EfOPmKLL3F
lTsq0UFdR1/q+RGdc/wks6MY8WInLRYXTjBMz1AFdfDKhLNc5jbYosaM0C3op3ZV1Y+rvj5zfnkt
qJXEGqI1icW+a60IL0aFXUkhT8P8VF244tjqt/al9DSQxZDpuO/TLwieaOblVC8SVcqrXf+0pg4q
xFh+jeeeqKkAPK3bAmvHMemGCu+AGyG41Nk2ThuiXcggEUGJaL93zJ3lW49mdSGUlICoKc9ZYp/K
wN4OI3qTgqj00gFzFUhpYCXIvdRrEXAG/IL2B8dDjG4sz4e7fu7YifbNflIFQosRn8QAXzI1RXwI
s/yVmt8mwlQRT7gr5m9pkQJXIP85hPbfGgYuZ6b/xBJq4wYpkQS0SJuIswa3rrP4a4o7Kt+kxG5K
bRseVfdEyNQvj+1PgPI+TkfSJGjGpb79HkgErsQfQKjWFOjn5jhl5U/+b0jduTrpGoVXxe4OfjbK
RVXX0NzhLKLWhTVKDHeffp0gHudRZ+2om/IFUieb7ORzyaC9kXOPBbSo0Zn3pCS0nZ7vnlsaXzAj
MYb7ckLw+xwDASYkLD25unj0OoOqxpc/xyRhk47BZRfJBt7QaoqY84Hokh5wSl+wFCKus+0kEpgi
B99HAGvVE6Bc+gG13tXh6z3KEHNphsj7bqyxMA5RjqaLoIeQ3J67vnwl+DHfM1HRtcvSamOj/yHq
6Nq5AKRpVCCbmt/8GGskBSIojXG8J2U42M6y/SbXPGlv4l02vdJYD9WX8h1rSnHIq3Y5tXDwc1vj
R6xp3aXIzwiC/1lP+P4jlT8gTJnx/vfW1h6jZBMBgk9ucRMmpuJch6eqdCEwuT5sMOt9CVF0p1OC
2niy2y1VYzQ4SPmnEBNTKuIX5tw9KvcPSxsSMdSzSs1oHmRZwphUlT88aX227OjimA4aAJA4Gbsj
3YrxSzMNO/a7d+0ajlmsMZkV6thkDc5Ea/XcrFGayxqqKdZ4TfogLAyTEZo8vNIZ8w5IGTRAqrPd
R/gT48u8hnUOWY9W31XT1szICToqhYeo88oHew36FC66Vq/DxBsr2Ig1eaAEVvagq5qrE0H4mXwb
zXCm5g8olGtOdsSu5Ixfe7KqNtEaNxqswaOoNXv6x0iciFNp79QaUIruzj0kZJZ6i0YJip+HqvfW
DgPgWR2W0iqBEhB2WX8eEeHLkRhUIXUDUqLEPl4PlzQyzAkBsd0h+anBGqRqkahqr9GqQdwlO7XG
rXZr8OpgIxyXtzDWhc+tXQNa/TWqFUkSg2/U741s71PSXEsZexexBrzGbneVeNS2/hr+SqbCQcbi
YdHEwrpoC7s1KJbwd8hvKUGVNMSkRWDFFBJCw8zODhQ3rqepSbNqIZnWAXOeGcmMvOpx6+QptRUO
Ba/asmluLqovjyEKXMBKhFixnyJzZIDJXVjwBSpCpZpM9yfSQAktB7uIoJ4TIQDRlrjB/aA999h+
tAh8PiaCmvqcxp8ileD8RcZ7kJEeqdquSJJhZMrNSXmRztWPEBMkWebfo06G3aj3jbamK04rdLwj
/e2cmDRp2nH9L8vHLmUZEOb+1oJrHRfWx4DdxIncAXzklgT9NSzFdQAPNK+Zw34x2+hYG8UAhE7m
VvsKiiIbPva4elWs3WO8KIdeYtG2mziGIRFpifObkOA/ihlDG7y5/QxG0j3dyjW/SxzeWlBULkoZ
m/zgohs/TipaCJSB2NpQqOYsg6KpXQmKed0Il5xmZ6nFt4x0I4iD6CcEduuWQexo9//F3pktN46s
2/lVHL5HG0MiAZywfcGZ1FCSSlINNwhVlQrzPOPp/WVWd7O7z7bjHF+fHbHRAEipKBJMZP7/t9Yy
T6wSF9AUNms+WFihBG9ZMXX4Y4zfjTXESUBX58xCfdo5YQ3IKihIuutwCl0Dkwm8cEQc5VhxBTNT
0azEZwFMvu98louISBxkkQSz4gxOcpmRQZLS+t1bff+tZw6On2AFQqle5FxOWAfZ9OSrEPOImRYP
GYOZiR30S1vIQxhBY5Km9hJmSualls2+KgJYQXebVkt01EdR7d/a62jg+MiFqEtyek/X5fTedUNZ
lTcjCU66CPePmtxiO8ZZ5RiOYXIDJlNdquDJQclx04RhdiZ+kaRA39q6ZUZ5JZVYSLkmnVnmrwdL
1A/65U7gYWQQYZKklMjXIqsz9X8UdPVJGcUUXkL56VpeHesoL0+h+trPSYsHCWsZ7q3teE6VJlfX
ysTYck7vdoK3N0NLhfwETosSuzVazdlXBY1xpH+91bu5i4Fts+I7oT9WDTj4ujbya6tPWKJ6WKVJ
jjklyUhpzbk+q1+qc32oN9eCqTALAvHgN9aVHokutjmqtKiLifqwXbJ3s+6a/fVURrcLAJkoHl1R
1G+Dq98W/V51tnvrAnYe7Oey7ddL7LbiEq7AlXQVcFFJ7PhGbzq11/k/mwHPhHjCjTEziT/IItYo
umUw485Iwqo86UbBdRMoybqJSPiQkRlWGLVxqePYuOS0kvH44PvZGKg+/+wAoORr96bs3vNfrYGp
IV4KjEIX/HXxVW+0svrXnu4PmKst9rPRf9G1WL3xLJXv4+MIy8SRsW/oGkb1QMEd/KUyGYBa2ugI
9Y/KI+zap4De00E/OKovu9PMKLqaGSsnLUUfcnziTAIzd3qc0F2Fa5OBKK2aIqlqOox99Jr4U3TQ
H4r+LPQHNSo9vCy9j50umoY6Plliokx636/+wD+u326aWFN1JEhdH/Bw5mHafLaHhqalvpBnRg0a
H0uDXwkTAv9Xw0R1Sa7vVzDXI3WldIjPLCd+vQX6r9R/r0Apc7n+5QzbeJ628bkAsq/HFuWH6fyg
xTBu4pmSm9dbjxYrYk+gG3PtVlkFBFhfruJLp1Bse5T7vsfeeqlejHLAzYcUdJy4V7q1fv8O+Oz7
2KDO+bR8btFIkLcY0WksSeXIcHDeISzMQFD+2MwByaueldx0Lvi3QMMpV9i+lg6lhzGmnbhPY+zH
uyG4a4zm3o7Ch1aydjNibvRiuESppcgmeRadeKr66iO2z9wxUUeKVeVQMnm3iuywBuXdPN6lZfnd
8qxXM8IVNjcIygSM+lSYr2lM2E/u15+jsfxseyH9N4evANl9921c5qdKzI9mu3WrBr/jubhN4L43
hYnqV44ONDIrz5bZ+4bZzmHwyP0xVzeD9BlOU7gw9fHG57S26xs0XXe9QgOjPH5prMUDI4QhE0hA
SKTzVEQ3YbgmymDfK48W3BfJYxDO/nOKigbUKLnxvxnUCfZLgZ3+4E9P7oAMfPHHSyfEXd5+n20M
bZ5qcpgPYWwotCK7jd35GwsSAkkM494YsPqzBbGEkWC17vsNlQgyVWSIsCRqDT6x9mNKq7rMHxY/
+0H/lO7RgnQAb/y3TtE7xgKCaA7Zre+q8GF0yG5aP/ntOVBLPRuPTsvHD96t+ofMQ2IRzw55FUWO
ZWVxN9BKZtY33pnza+hhB9dHeKIzyejblq+EBfwB7hEzZ955df3iI6uxHMqJFNVJDs2S89pXxQ5v
NJG9de743En/68ibsMY4MA4TDiuBdD+2eXbxC/OJ7OOG6oKzr9v1e2azph5TgJN06h4FreBU4umD
tsom9S55HWZnR/33ZQnDahMFOF8W7nvbOu1ucNAX2DG2P93wgLJ3H1eHVcw30KxHuiQ/O2UVGPRB
vMNuILNn97ZJ833nYtM3xOTPEVeJ2Q+JI7XZPRU1HiALlptoQSj9fVvt7CkNFNSfybt8IfHHz8pb
L5xPSIUvfbHcZGQdZiNuWqOYv5eDdR8X7csKvJBZwZeAnuHW5nu0UuA/m9RUN0itH+BGjqWZ308Z
7jTMSY+tHD5XVfHEq6Q9GSybyEp97HRYeImcnBGnRKZBsiGVErwEKmVOkaw7g48hmh7mHB5lBjnE
Mk/xIoSFHhJMQB0xLltXuNhhF8FDMnef1yWkWUAXMwTSbyN6LBOi396WJCT5ELZri3dPP2fjjZ00
yRHRxhfMV4JdqOgYQxG9755iZkIf/624Gd9Me2DwM4a9aweIWleGA0n/FvsXHNE639+Gxi5WXA71
aeNg5MmNLK3nzgcZ82H9dnFKnJTiehxF+PCuNcyTiX9U9A9CgmVHmOppUWQQ0Mi8bRUt5IMNDeBD
ueaIAIp8RRbVIEYVqFGvmKMY+KhWFNKqeKRckUmDYpSisdnBC5NTkDwtWYzNQEHPHrN51Snd1Ip0
MjNZkhNo4BQABWWCQ8WKi4omCKlasVIB0FQHPBUoioqe0bjzAKuEIqxSUCtmFtHeGUZyQ6CwFI01
F6iXk0fWxeutpXAtxW0ZcvjpKJIrAOniV77Nbmseif/9gk9LRTKwIOPStnBYJbHIj7GPcn6IvPX2
a7rOGCdNREPU2EPhxe/4dy5wGfnMfJEVbyYAzzBYQNeuWDQPKA0t2EOnKDVIDZBxRa4xgX3lrtFx
SVEIhG3rFOWG8OgWV+AnUhG/SdMp72xFxK2KjesVJKdouVxxcwkAXQtINyqirgCto8qAETCwXaqo
O5Yh7hadCkypYvIK4LwYSK9TtB7D2i5R/J4btT8peyyHVhkagTxCY4YfG8agSxk0P+Fmtr0TcvtU
YKAiBJvpp6+IQaO89TVBCEpIcwpj6pEGjVuYeBcOH0SDAEhQQFAcYkH/SCb952H037mlEwahxAMB
8KIFxJimPzLFNE6KbpQKcwR3tAe4R7vzO6pXh7TDXybnlsYXqZN7A6Ph2oOsyhRBGSiWssBCDLTS
UoylazDKMKtNyCSabIZBWMxmJSJS0Zm14jRNgE0bcLNVBKcsoWJlIcPtMEyEoHBDzL2HnIX1tvcx
njbEhK09QfXDHRnEuNqJr60iRl3FjlZApOb6jkoYo24rOARVQcCk1btbn5dW9TjN2dTPtwhrLk0V
f6kUpYoWMABajRW96iiONVREKwjdqjRp2Lor3lU4HzDPwAwYENbIIGIr08oPoy2furQG0VHcbOOe
HKeZbg2JVRtgrcEqbCdFgWuUeC4ztE1lmhHhVzGgRcP4EI7Olohi3BsUsQu6u2iGl6sa05Hjquhe
oThfY4H4xbNX8b902VCjQgQbEsmDlYNqg6F9AsUu+k7cUPBGFz1sBFhxxKWPoQ7+BAfXm75nTvZc
DXedYpFHOgm7fIAJHAebNRPEMqgrFTiSXEq/xxcBqnkZj4idTTq3E0l3ZoDJiusSNwYMnQBFx4qO
zsWnjPr2X9qO3ogZlmKqLeBqwcA27SYPdN7rbSpeFIdqRWNTC06wgA33S5Jx849+ForcDhXD7Sma
u1NYdwPfbTj5Hbc5WK4huIdWxqFsLj+m47ekvwkVId4rVtxT1HgIPg5WwQHt797L3oKQrDd6Ee1p
ATpfgc+ZN2GimH81gdInRaeHYOqO4tXb5NHJeT2dN/2YY8yAImT/hS/2hWLdQ/EGVFdfekXBR0R4
KSo+AY8fwOSrpiRpqsPM20m/1bb4hqaB+2qPVnQWLDWVv6HvG3ekMKf7XpH4s2Ly+UwYhrOyoEDQ
XFpjkHycMPwGNtyTovopmT45ivNvAf5dwP/eCs6hrCbUk2mD77oqJU3Fa2vZ1X7wOkBJJARSaQly
RAWLUhfEyAw8pTcolPIAIB2ZsFIj9MgSTKVPYDVAvo3SLMxKvRAjY8iUnoGCCpk17huZ8eXONL83
SvkQ8DnSXrUPg0QVUSOPmJBJpMglGuVeKNYtX3G0qqpgPljLrdfcT4gcsOeongtMH1hfLcNWt577
JafRXiumRx+bCvSx1dLrVTefW11H0M1nfXzdJHXMcOEy0hslXNxi1cfYAtdD6hFDg/IbDJM2d6LX
bD7XW5ykF7KT4Yjm8pGeyAwbhOOXPnXdjHhKEEKFBrhS3lXp7OL+qfvbZnqXrsUXn1LGHpeg4eJ7
KASx+RgvZV+icC791YV1xjnKq7KIikAUTZeBrsMFCcrEGjO5XS1QG33elF9I+F3OSSGnizPMk4oG
pu68uGRGK3iICHn0Az2dEX3oyR7hQlVLVSyjqa2KHLHZFOQVMZ2JcCw70+4idxDN1E4zEho3uPIF
ei/vTYxg7NXaaMBAKNRgDp0n/L+YqSX5szvZ7cFVvJze4MowX1YVaoZz2ylUC+cUTzhKW2z03vVc
ZU4PqCppm3kWRXnF8EXhMl5wsQjov6vj68myjXeVm1tYh0/DJce1oc1kfTJcFkfrXMfc3UOaRa2b
InFtFY6jKkVN6dubsEmJoMBig7AjulsYctQnqXieWpnf6T2hDvWeekZjgyGjnhM71CWw/fGD73gp
KXuDspvGMuxi2hZ/okRQwoTNvhTSti+12hvThpBDOp9j5yNGzyYoXncKjIOHm50+l0aMnHrPmkmt
NFF90foZ3i2M0Pal2zCbUEiqICH5DBatD/Rp0Zf9OeMT602yuvSm/XPvH4dMeDscckgU0K/PqGaH
63ZndfzBpnLu0xt9eun78DwTidKt+IOzTMiOdZ7eWyLmMFcvVr/ijEnC1iNCeVur1yiWFWxWbfSh
3simJ+Ktfcpq7sQFJgcX3M70v/+XF6HeJOkrIzMERrwodbxwISQhU+Z4ynBW8Z9F034IxqXeDnEd
sebaVI1J3gyLldUDnyM0TeK8yMJr8SQ9DkTGfrRx2lrcr0VgMaenpG2MVLO7sL+1bMjj2U/fsjn/
xhwI58UFMZ2NjYZVJe+uW75UPVdJtuAdU1lEVWTwMHIZTHw+eLvmEt+qcGEtYdA8HJOu2FsUKg7O
Im56VjT9THBiNvLrWlynf+I6wXrzuIYYrtlthCXopuUMnkPWS2WN74YCAMF8MMBNDd4FD4NPZoq7
dvQuUY9y0RvNj4Zh4asjia74LxnvfwgakZZt/b+gkRu4urfub9jIrx/5AxsRv7l+gDWZ6SOYDWzr
ryJeGxGvsGFAhM+00QXa+EPEayLi5X8eWDDWLa7Da/gdHXHkb0Fg+pZP8UT6FlYX/yl0xDT/PTqC
DaXnO5Z0ERJLaf4dHaE9g29nNMsbKwzPTppjyS0G89brJwZkBqTITCRCzPpoLUNDYq2qiotOkYN6
8B88P7aYsiKowb3irM9pJE3vjeoWcj2EytiOuKGc9INl+DUJRX2eFP1kKc5Y7zlqrx0G5zw2p+vp
62P6HLYL1DyuD/dVxwDkZDetZ+fw/kzmDomI9m6T7wsj+TIWFZmLwWYMG+OssbrMpFXgSHSLvsax
NHtX2mNCal6FmaxsSF9DJGXiBftcRjNBosLYTbER3+R2Mu+llD/HfmiOHiyzuMUa6uQrQfJauCaB
5Wy6UNk2+vknljliszgz31KT9/tcRzv9PrIsPBi9bxytua1/IXr8ezQc/n4401xZO1YG3Tp/8PIo
3bgoDUhZHe70NMWCra0lDm36Lqo3ucuqtKRhvxECy63Qczf0QgK8xUEv9cZYlRen3qU5Q3oUfzMI
Ok2iES++68vQr2VVL0jv6Q2voz905vQYqKp9o+Dm60af64lZnmnrncq0QWxA28lVXZ2UKiY8IF2D
rcRzcC8M2saOr8xu9V1Ub0x6xFaVjqeZbtamL2qSpPvcOKxjrPyPZqIe3eSymofEamHuE8rOVBkW
hfGHIbGVdlOj9lmBfzCooubojtnRp4WjZwAJzn/0TKrT/CEyxgAr2hUDHQvT6XJwPNANiAqzG4ml
MYlYR7JgFYm3wQoDDqVWEexNgAW7ah9NFlBC3Vj4Ovq3qWKIQ415qo09FObJ9LHuVkdJVfkHf4jv
Uo2qa5m73mjZut7TmKiVP9F/+OQt9OUk36pkjanPNpb0iSg8MxM8+HGYnEqPKzMAsg2UU20q8+XX
NHSqA/y5KkF4qJqQxn7agnwHP4OmQJGS0EErVnXj/fXsWssN9DNF9z53X9BiJZ3pnMZUhLy7w6Og
0HWwPA/x+Wh/Nzpn4RJt4R0sDyGTmpg1ICcXGOplh9wBI/U6JX44bIm0VW+HXODJt40CRPXb4GYW
GQ11/fSPv10r9iMWAMc+bAlwn1iL9AqLBHQvL3pPfzfdYqL0rXdpDDIDKt3TgOZNtQREYvxoxyYm
o4a+Mu4ads9UfOoC3JNjNGNdM7OqWsxyv+J5RAIfOpB4BOORQ0xzdKif5Uwu4jp68uK140tu4Oab
DQGmGGVzxGPn1FbzYbZDAvX6ybxMqksi82NnNvIM8U3sqYK/pUbZ7aiyt4pOVhe5vZ1mnE78Es1h
uITtPhwoVSVp3O6aEUdLj9ZWqzh9IbB6yUtGChAbFNXFbFHFjt40JavXDXarstPm6BsGQBAQY7Du
8x53tjHxT9mYsNRyYTeMsSOnhLRVSwkFMBH4fRKv9/Q5f7LGfYY9sP72I+JrgdUzRgNW9rBTklyi
uB4posA3ck0weW2wQdqblhhpniPe+PWSMtQmzdjv9BikT3kItzbCgLoY8zc0R78vOOgyjBf4dZEi
by3rrjp5pFy4a8nHqa+FX7tC9bMHQq40I21l1degTJx95oTw8cHDskQ2NeaVGhR0idj17oqHThaQ
lBaN9zFq9YOtusw4x+6oxz0EFokh+q0UWNgspP1MyRptFjd6kfbjWhj7pKKrgQ4i2Jl5S6Xmz6EX
tupmFjL9NS77MSvrkM79xmuT8mRatXHMoukRJ13CYjMyjer6LqmsDgvVATPVMCFrx/MW6qkVRoZr
Eu2oGBE7n7a3tGJgHcNkYNEIyqz3HHRs6Mn6UzEEKPYU824paD5WmLw+DO3hB+5vwz6OsTha1D+F
7SDDnue8LxnZOVWCJdwUm9lNfVDq84urgOQ5VXNGvas3njr5a88m6CKUDJttVBEDx5qPZO+ELp5g
ohtRyz7jJFncrGZe3KAIKG6wdyO22ago+fd4weFeSrTxwjAzN0N6DglNCeAMQNnDOL00SoxXBBcM
x4JLxFVEcFHxVHb41fTEZja+/0gr/tSuuY05KYsuJ+3I8qNzEtjqXqDPQcyQFpATTFhMjPOULZej
ZbpnrzTni4uaFWNzvvHHMKhpxWCYkcj8bpzN+TRN84roY9xMC1XYMRQEsmAYgDe9G+0xnDz7Nohh
KCKEt8Z4Q+dpvAmaYNPMeyzxdvjjhQdJrRx3ffVJFa35+yelD2MmQthHzxcgkaKncNZFA7YIaiQW
930yRieE8EjFesCEC3VwhJrTRW/wC00PDt4Zg0CvkqhpT64mO3pTqj2/LkhzJibLCxXq/+sBnIRw
gOyL/L2dpw+FV0+3tpUwfvW4+9s2EUyt9ZRWk42CcHyz6ZC1g0GtIx8/ocl9Wzomb87UEvtgDATr
gPbPgjbk4n0s6sA6Usswd93iXfA42ofz9Jq7sbUJ5YC2YPq0ZHmHEl+zgCP2wQBwAJ34MjK+xI5x
at3mE2Zwz1k4I8IyuvWoqFM3r/cd9fCJLyOlhuSux7ztaCtZLY2CY16TI+AmwWthJbf9tC4n6WA2
ujg/oTPuq4U2zRCSlTX6lUIv11e0Xj3tuPHgrOBZXtu8ypEUiiR/9XByvKdzVjgLoXxJDnqUxg5J
0d59l5m3JhLoQxLFX72KPteaBoitonQ/rllABaM4pd46gpiYLOH85pQ3dKlzDxvqaiYvrCOr15Bv
dYXvqVE3+F5WNnk2zd5CJ9nbD00sXwo6UPzLXlzUH8KECpvbq7tPwK1lJd6gDGdz6wsYSKarwx7j
BtI2pglxgCieEzsgDSCZ1sO8ztZrxz3JH82fVHCJ+MiN773p4PGdNzsafypoQS7ggsz+ZvnDGvkv
yPKzRUl2Q4EhOkY1zZ9yhHRefTCOeZX7AvFkVfXHCNfHBkc30kcQcLZqfU6DJTGLr3PnfF6WyXpE
3IgFtL0ZZmVqa5OaucxfG7eKb2yXvuWSTIxp5N/AyH+wO6c8CzQit2YQvvmVexE95XjPw/SmKpJ8
5zzQg06fsgT3BdvJQfcK7+z4C8ixa/b7GQUucjccetO7WdJoBTKuD4brwlb10Yvd4OfPRUD8T0mX
oyfeA4HYoRQjEVmldA75LHbxiid5Epf4t6A6T1JueWm8Lz0cdFoP08MiNvMd1jRf/aEXhyA2XydX
8Q/yaaJRcxKV/wVPVrR9rrgvY6KTuzuJRcNWODScvbma7gYQyhKki/KutTEdvydQIPiS+9Mdpre4
pjwP0WMmIXdkD2FvjvRi4hb10hK/CJoM+JCb5HLS606S6qF3KPxUGU1FMfH0eU7hfZPuq8f/J+Cz
7dLu3VrZCKXeC8QDzhNretvjMA+chKFoDWGO4d2KHnJ8XKIY1HChS9vaLjZEwY8uahkIBciEqDw8
O8fQPBrmLHfVdJpD+WFMq4Bv8QB/WuCfZ9CP7z2ai/WA9/pA8kVIZHm+VDHrE28hKjV8iDB7TYEw
p4Kc0cL9YRj1sbb4w82OTCqc36Og+hTN5bcoHnjZE2UYuizKEtNDgevF3yqP4F1vHL5Ypsi/YUD0
NjbjfmK5DK83fMZVmTWUR42lL8ElItfbUb6LlWGTBSFP4s+M51ujLJ0WpYIaZ0LDBbcNllgu7qgH
/YTrRj/peljqn9R4nD75j4f/P88VSYtfUp2o/lXvMDuK1KrGUXdca1Yomz7Wm0Q9cj2cnOyPhyVz
xgOMNbrRErXoymRP7/XSrM+RSd2HNrdRsGbQp/WmUM+6PvV6Tu9J2TF7+78+fP01aYX6Ux8uHzPc
hH/t619uGm50XmLM59Sruj7xL//A9feMWaimi0KSfqN/Wj+EzeR4DPP+TNMv2K918+mqaRrCDpa+
FdCPerWt5U16c33O9Vy1qNX99fgfz/HGMNngjfkllymOgWqZcN1cnwtmyAzzeqyf8w+tVTnU6Ury
m3rmv3xlQ4CHTeaXxK5df13uo0fNpvSxFi0a7GryHiz6wYfSolqu5WPXjdaG6cNmIQtqCgFu0RQw
1xq1rPL6+K/jf/2YUHM3/Vv087HrU+lQFWtZMl+Zk/PqJAm4o0l/QC+Fc3p/0we9uwqPRcXcGNtZ
ybddRQrqvesmUZrm66EJRJ8zmJ6up/ReaUTZVnbzhDbibz+gf/5fneMbk1B5/fPZ1+eYQfBY1xWh
OTjKX+JiZNOW73hrkpBaG/7xv0qY/7ESpvCp6f2P//0/v8//Fr1Xu7f+7XfF3P1b8f6//vsN8rnh
e7b8vYipf+j3IqZv/RZ4AfXuQEnV7Kv6zQ9+cz3bgyNwsDX+Vaf8vYTpBL9Zwg4sqpiOlLZlUvi8
ljDR4lHYdC2BQRWOyP+ZEqZj/137JnzbRH7nu2jg6PDY9j8KmI50YvrvYUTUH3lvasWT6QKQnI1z
VYd3YRCxUFrbS+6J56LOmZj5ZXwy58fEyIkXnIjR69sR8BXuwMSLmCyAat7PPdMFAG0UYE7BarOG
L1PObXGWfsyM3t3DueU7RNi7PMQzfwqS8Dw103trU5caVqSGf34kD7+kfP+tHIqHKil7NHu2MP/9
38k7RR3ZhKwWlqk8H/+q8ZshAN0M20miyleLGNcea9OsOIVq+Y4BQXtBx86qI8BzHqEwCmplWBBV
PuZlTbcbszU/lZb5WobOZXVNbuYtjZo1S5ObtGX1J8M9/OFwQe3/Inuv22KH/bEkXZe1jHjQm7zA
b1gGs7kPg/AgJLozezonhpoz1426j5f7QlJpPSxrNt0YeXVeoFtPEBAqWhJa3wzt6SbokPHNiXjL
HNDjNluwhjHbZ92xkqqHFVDzuWBrdG1Y6ZrLklUers2P19OB1xI2X0T0hHtn1wXKE0HhnHoTJ6yP
SFWgl69q1nqj69FOGD7OrNcxlO6pl1jMQA9V6HypTrVnv48V8bGLgAHU7cBoaT5XZhKQfk1fMB54
z8qAhM9ImualNgj2KCWgQJWxaJuVLY4zwHZEbr5+twQjGdLuPJszZTDiH1ilP8l8pFpbFeFFSGKf
cS6gZ6kO194M/rLR5wzE6J1YvFNdlPExcbqHWT2r4/JTqNDJnnHRSJm4kUvpQJDaTCM9iydvKG1E
5wzDsnAIxKVBcnDRe4sqAXafkEXg8kiJhhIVAo2oZLKdN6c6IsXr91JqQEsV2/x+NxmogbCylkyO
12AT4jxiZ5D8uoWum+mLYz2aPadWUjELmn+3gfQoxMYj1rlqU0vAdSeqkpvRQMg4VB1N8Xp41af0
JopmHixW4xC4zuNqKjQzx2nzoje1/9NS9HFeIvSJxNc6y0f0vLfS5aJqzNlD9re6lxgZ005MLjGY
kbuxyfRLHILgx8a5aav2NufuR4qQ/dWXX0yg1P0MVra5tvBrCsob1HivlcHso55keu5rQUsywcGv
LgHxsZtpxxvdiog8+JpqVHx+F7ziSFAcwjKl6E/9oi9WeUZcE9+USyRx50+eo7RlTYCf6HZ+QC+Z
YAqR3eVDkRybINphUOif7MAlDAKU30tBxox8Bm0wA/5pWuIB6er9cjT6/DY3jXaLm4WzNVpUunRR
BjFYhzX0l02iat3MRnFNUHW/2YQOsBqbkHY6tboTT6QAvKkhmXtXn/h576x7tSvlT2Sow0xUKmU9
7C+OfQyglQZ8RYuRgoBZEXtt48MzpOIggpkAz+4mw4dpZ9f9a5v0b3LNjcs8nObVx6aekLhy8EYK
RzG2IEnzMaqX8QaREnIYFnsTLm3F6u/qmjg+3S6XzGRE4e/daAo2Mq+/OFPsHGzUBVQLu2MYxUTs
KQOBiLeIqzg42g7mr/x95StcX3HA/nE9j9H3SnmhNmqTB08Ua5dzRqlwG+RVt9UDJfe+5iSKcY93
YHNc5+IRlzF8fABUaJcQeVGUz21OsHUXw232FbbVGUEpzLdmd0vog0ERJ/+gC+IVQQbnIHqJVbYd
ORc3ss9+BhHJdgu+I1mI4bY9vqdE3kxrlB58O73FlIUydR58jj3Mu8icOZhR/gq4UZ3jqaZaEjY7
3/cIDnXj8OIneNPYqXzrO4fiN/z7JW4MGyYxe54i/AQa56W088u60EaiG3VfDfiZYnT4Tn1HROXX
sGfwpeGkL/Mlp9qUtN1R+gXCVVPuMWsksigQ0MvIZ0FZkcB0rfxs4P56MOxxn3qi53oYig2zT8xm
cbO8kFZk27I7RJ39GiZGe2KcePKc184CFhhzYiHIuqKls+ZPY4Zc0PZcZLBLs+XF7Gu4GfoS2s2o
POPDfYKSMncBuondim3dvYWyVRQWhYzSrHYLkb18OJNLcFYCeUHW9LDPDYcwvWCFo1rsU+O1/Vkg
Rb8pnSeKA/OulOZdETtfBDJSAMQuqd/lEt8LHx+4qEtpuc/NObBK9066FFSLodl2/VATv0FhveYn
nKX37i2H3E8nQS4cZutKV74lShQDe8emkYHwD1l6ZjdHc8ExNK0IHcjCxzVqB2TEJvCSO37AA/2G
NJtzQ536QKdmr+fexPeVJ6SVp3Y5TH29nNKiABwLwg95mGe7Kmk+2VZMywwzUeoJAew805d4bL95
bUzPMnKWjTEbNY3NtN9jH76C5MhTGtUI1KZl7+OMoxR+1qkK17u5BYLD17/duc2uc0ZI5Lqb96zV
GY9WdP/YxQJz18k2x+F0GwziMK4FL2MxXjxEm5u1xOpJdurxlOpcYV/set36Rr4z5PcwJA+AkQXS
1GZhLnm+1dcRC/9kocxf74dMqchcmxD1gHELoTFh3+WXxGRmRowqX2Y6gg6e9H74MEm7+Sjr/E54
w74HGUaFJ1q8e7FxZyg7OH31YbZl8VKiTrezTzIA+Mkk2Ehikzo0tu3DWi1YVGaXeB3NTZlFdysS
5smzCr7nwyMRZvnRGEgUG8avbu++JjnkfSQyj/4kl6UlMoSovYXhHUaBVUT2QzJM2EPy8WNw5+wx
DxkODSyyMGGtm6XLSNg17U959cGNn8K+nz5Mkf+lKUH0u7UY9kjiMgg6zCM+5wF1HoHuHZzIEUdb
2Tx5vvc5tQMQ82GykCpL64G+kf1QxLisVuHnOEFzXdfTczMBIwHP/czRY1VL0t1C1hzSgBkZPXbC
uSvCeXPLxbXRK+U5pb23636CkMEwlxG+g+Gx913rHGH8UpbIGdZEVG9V57SbqR+pJcqUzFw6Cxs3
C9Eg5h3KPoMp8BBiWhVF/a0XNNxCnoVd2NjsF7fW3Nz5CFuQpBLFt3Zn2koni9bMtjOj6eti3gks
el79ioTPecB9ajB2rey4Tt0VnWnt3XhUSKj5/Oiw4iwwuf1Mq5ZaIO5pUmClmCPMJBWRll3iE7KZ
Ocs+8GL55hHHV2+8NaIYJkjTRE4DSjjjf7rc1h7pJEz/5s2Q0kdw2Rh1W9x5eCn04P1t8c0P/Hjr
M3dPux986B8rhygFN44puRYPwqCvnhflobNTkkUDFctsvXR6nhelpzy3MC0jODsPlm8rVWRMl+Nj
6TqHBoQcdeujt9of1tKzTkWJAWSWUcXP5uBDFJanaiV2dJhTFgx+uPXK0d/SJsWGaY/rmHxcZ1/u
htImk3m68yWeGVUPlN/HwcEOh68z9v/U9j8vxD0aXvom+27axgJKwugPROcgdZUCzrfoHkjmK8ko
jtxd7lPyM2tzOIbGuRxCuoYJmdpGq9NhUZ7bbfWpX34s5YDcpZT3SxNgFVmiKU+H5oX0ntd59j6X
dfixIkJD5bt962nSHwimaomXfK1L7+jNwj85S0g51oA4xu0cMHvrted+4BucOCVtOqvYOR21RlUF
20yC4i8TfXxyoLvdxU73kzUDQJGQgijxFPEp4xyXl4ds7cgyC5Q5BdEebneDf+hr09T3niP2YUT1
08SNdo8y8VaUEWrO0i5vLLjQOPDfq+Ft6uwX7jdHJwCzki5+rTbZYOvM9ZpMpLeva3tmzvmT7Bry
MAusKSYAbkMGd0EV3RjZI9jF9ISPCtPCFjvtZH2y7OSJEnq4kWbU72L3+1p+qQdE7knINAhAm+sQ
o0G3flKukUZuvpCCQ9WL/FiTsjqfRvqpMd1NJUeiryJ/PZfpSI0TT7K4LzBKQc63AdBcYgIuRmu9
4b5fP4bkS7nnJsrSWyDvb5OVPbXSMY9F7rCSc5M7DEWWg5vJB7sX0x5zeMbhxrEZUpS3GcgyfOGc
ls1plXAEk0c2y9pk87GhBIxyFkfo0ErTLb0JuEUcCDL6YUveWNvQxz3QMa1ql0TjXo5Bg/w/5a3G
53AT+elLk1ePjkseW2s9TBnz8fb/sHdmu5Ej2Zb9Il6QRiONfHUnfZB8kFxThF4ITcF5nvn1dzHq
NpDV3egB/doFpJAVGZLL6aSZnXP2Xpv3bDWm2kuyatxG0uwnLQrq6PdSo4gImffh/e3vpoqJuB1H
e9XSfw8pubFBEY2aGH4Vtb9UGV6nhHu/DJD7cohpIt70lMudXrIWdjD6AB6479KsxJkJDdZQweSQ
sMwsuxZT/SryEEOQpWFZCYmIob5ZpUA/vXaYzXXwAnFmD+h8U1SdQUgoEObC1W5RQGzrBM95r7lN
vltUVm3pOT+nAHdBs9w1NkHSbQAE1p2w/hQtAuZ0ddwV9rXU6BVOGWfivm0uTo8bf+ob2uGx+Agx
RvumIa4FWbMYmCBOadZLZptnvXG+AubJCmH/1s5YJWQGriJNvxID4CyDrt+WhBCuRzj13BLKmoHg
puC8i+WOkMLi0OPjDU1SkyrSoDJplztqM4TdcriwOC4hJ8fQcDwn7i5ZYXIURCKpTX/6OYZogzQ9
FMar29ADmaGlReNX1WUVxICDa8p4D249ANMXbslch9RKSMkqmCFwOh2zL9AXJzd3v0rYDWZPiVhm
ZeiV/bFf/ZuuxiTHZfkThnmvmBMb5Z8xa+dnApMIgBYM6tujGXacuHMbA1ZWflkB0+XUnh80rC90
ACzfaDHJRpZZM3+x9/a0WBuH9X3uBTztgGjPpo/BfBK74MVJzNw6TraRjgs9IGwb9Y+JOTddk2dy
FBimlcYwG9N910XdfpgQfILGgL4WvhRm7GyJ6fHbFItAUf2Ydv8jqEVk3ghfJ4Rwfh+mVt+0ieKh
H9+z3nmKmTcNWnoRCSb/JlsF7qUbYJZ4V5zg9RF5E0AwIDiB9itrlwNOlquWqWIrm/qJH8yxCUCR
3zrpL70d/SoFv4LEavJ0h0NeV6bRrusQ55Xd7zgbiyOinTtjhgjMY1xQ6kIEDeEWKnAVAUlFwIwv
PbUcxoeKFKus9KoIzUOSEFiqm9G2rDswMKzu2kBxiXIo4S4ZyYHghA17dSCTCA5hOfXgy5fqGV5j
soMIAf4xgZIfYWfNyBFb/8nRI8VMe6aUsW9RETpg/aaDyO06xdtuhvfecyCZ++UY6dGvUsvYXzUi
OJza2cAzyqos36AiTDkx8DhwLOghPGNVIuqYx3+9kGkl3pzTUC1cDGVjUmQIbomgxQlK4ILVTiwB
pr3RXPEuFwCSBE7E5PdWd+6o16tw/k8WpU9VvKui7EejF1BPK/zWFAH4c+vB0lFLFUPnMIpcSO7E
icTZ/jUpFTb/4MUlUhnehPNccIjcmk0AwaQMHjXS6cwpIFmesgjge3atCTTCvYLi4eYOLqY45Ntz
yXFjLIiaTxAYF2kbMKTAsixXqjAEaDGUGLNIMo7Nr9iIMS8JtGdSYfxsU0Etzz6B4HDCnM91C0Y0
QWmJj68NAqwakgRuUVORV4TIT7UNmKQ3YxxnptqOVhSCGHF9CPg6Rs/q0xW8YS2Kb0RmJpjvkCGT
E3sfIUPaE+ZC+0SwISWvBGu9ZoOR7ie3PlWj9jWOLXts9x5jJY4rdcDNdG4sqEjzmTVk6LUnC5nK
GiX9PIfXiti7Ke+Y5Q4uf208iD4gjjqgYTeusejmO1EZ5rBb0nn8w9Ei0uobmnsgQdaED6JezC2j
8k2dOoi1NFI63fuGwfhscgE55b9MRoGDF5uVw0bJricZ5fLZNaEJ8ppFdMFNuYmpBDKgr1sH9DQh
hX84Vw2Xwp1vdReEhywN0rscNVhN9GbftIfWLU9CcprPymFCdrS8YHx/YlJ17Rype4Dwf2BW7W20
pWhJrJuV1a8knTwm7da0+tfSkteWIWCPA2biTKGm7F6q9KkzeVoGTv1RLm55Q3ifwoGUB3g4Q3Xv
4qpvlm1eJGwMWfA7oLrRevjp5nRvQWyLo+7HaEaqFh3eAKjOvuwPrtZd9fVZM8ufuineSOrotgtz
cGvovpZSMzaJgd+Jqvyh61tA6UgDmkK8BMaTZktQOqX2p+3mswPSinsRmRJ3z+RlOYbBsJm+Urw9
alGwrQwMcI32MWmk3KlWm3gyzE8ObNsxRtDRt+Gv2o6PsOAURTRa926IHxD22In9RxBbiiOFXpkR
fkSm+xBQca7uHzjGfzQtfyrX96yN3YtdJl7es5A78D5wnItNyye1VYmE75KhJi2cM8RkY4rGHYah
b0NOR0Ss5aXSz1MYC4TK1THlmLotGjIdYLkaO3Al6GE0e4e6ZNxNDY0z+vtUINm0ykPRebRzTAsx
cRaS7O4xzqGNMmZfxN1AV7/TjqHmPsXUCmats0snr1pgLAcUjyBiMbI0dQDsHhPacWoWxAsgXaCP
6dewqLag0RBoyNKzOuxWTjxvJzI/VcaR2UEqtplynAdB3xHeshi/y1lHkValCAur4g6CXXSIRUo3
XW/vA5uwD47YtDCX8SvHr7oZ+tRHZEGKzkhtbudOQ4sAQUhLXl93GWX9mu4MFDUU3oYgQFySsMiJ
Rht0G3JrdiG7BtiQtnxm1aT5WNOZrA4FWa+UEjtnqBAoQAVwl/StTTBSae2tDjKMhHmUPU0AUaaJ
QN8WRdHafTrUZfledvkLHivI6HP5LTnrbrXHzI7ORoUMZC4asvi6YTo5UfPdRSE557E09iWZDggJ
U3UOOORz1lo+ptydEKRk8iIXboTamR/yRS73LqmUWi6ScwXNtWsgF4mZPYQVNO+caxSllBg9CmiF
sn2PVSn2MzMct8FizIfmkOVTd4mXjl6aQRh7r8g97ZDjjgD6+hQhe/bHjLDIux0p4dlMoxJaYsr7
RmTbkoLSr7qUYKbd7C4S+WYJuLAPvEVmcFfAAG3yIXmYNTegApmexwhpX2nEFnOiNX8RDBdrnENQ
I99XjWvkLn7/xR4qb0rcycsd68klHoG8BBOSSnJHJM18zymZ5WvuYfCp5jPOp++KtgxGGOtOVdlD
VuDrGJah2lWBbu0VYDU/SNQn6ischE7wWjjmBXnf50Tv576GPIiy3Wx306itUXFsjmhbWO5JxXKa
Njnj4iIshdweOvEfcHuCzSCmfkvhiGXXyX+SmVjnwKQrJRwqAhk4Fgqo7LHVDHleh/6S9vUuTYhk
5q0cuimrbiNpzUiTzGM81ONF16JX4itjJG3TR5fU9alB/rZxQiy1crJyT3WgcTRdv0bjfJyntVkp
ySw3NmYnWl8XEVoVoI8bM0FZM8/mNa5BPhSCSD3LUNOhVzXH/ciFdwarKEnkfJvLqzYQTZToVf8Y
F7qvN+LINoH0Uj9GhbSORfOnCTUcs27wPdZJtU/KhWEGPqvY0E5kXMb3yvllMhPZtylHfKXVy7lv
rZdRmOXVrS6FKchj7jmH53tdZ5yQhymilpJREwZxPG5DwxN6rZ2suwuygPXbsk+0Ztud6fR4JPT6
W/XzLZyTG8iIc7fYvwAfIY3tf6WkEOzrkU9UUYNCo4SJFf/UXS4fK9G/UC4Hd1i7h4UBJfIh8uJj
oC6U9BPuUrBFfYm5FeWYtvQ3WYYPtI7GPUshKRKd80TScrCzFuc5IIdjK8pyfGzH+CdOi0NHjYTV
ki1+TMvXMY5oePFIQj36IFrF2a/TQi8eJ8uPdfdXbJfPBpayazCBckB/TJzYHP4KAyoO4iQflxE/
FFXdwBAMJxXRN28VU4JdOL+FS3rfhTRRl0r97g0TK3Pkob0Ckp7NgT/2lnnmBNE7nA3DAgFtXNSP
CRZPaiDitA04GsLByjiM2FPoY2aQkLeVM8pNFLR3RF9GPsnNEbyU6DyN88GyINk7QIG2cbmkPjmz
jmfkaKhSa1d1NbLcbCQaYOGZrC/WnYZLcZMENdAGXLMbodSpOqeMJW6tVGTD0gK312oySidvCStJ
7qZyIEu1P1Lj94zQsJVDEni2Ls94ZKU3OMtXjmYu7Z3oYAakXLj1L+zkDiIQ+isQp0otJRrYbKOD
7O0Ha5xLhktQR4SR2AzyDA1mH6fyCOYhkrIFrS4aZOJH9OBPUBq5r5jZGb2c6dell2DJvyiuoj1a
f1h+7sdUAWARFZExsgQCEGLdVM1PNg4EksUxXhRB5IipSXWxwMbkpjxhT7+lKQVeOps8nslwddz+
PZwSfIkgx2bNeavz4aOMxmhNqBk9N2HaKcp0Z3K1hrxumHtUNHc6faBfXl5Tyma/bgNUobbumYiG
BrObj5VVlhsiPDd8eNOzskjrWi5xTsAb47f+zrCwP7KViLSod8qdBT5fyz6EOWNpE4QMGvjx2C1k
UmRV+dRr8WvVjwdXznJDYzHzhopFIKc9kxDQTGwZeki0PXKXBozr7alIvd8lreq3aJB8d9v7DUJl
P+7z8JLr1XjfdRKGJqGn0Wiz04+1TwT4KV+pgTidWkJCa8MT8XhD32of02fczYufAMiwR0TTmBOm
XadHPQuVJsjVcH17dl/STLYHQFvCq3VkVtpc7gWBEFgt4i+ODQsxSjGxasp8TOug9dA0mpvY4ARS
gWzcJCq/pRpox8ACKgErYQX9IUlHYv4dYnsHlKLduqxTXBcVPqg0G30gHTQbE4SJGXp3aV+XuBLb
YlE3K2c3cOPlIikIWbTXVDal7qQSX8XIQX2aUN4GQoRvaXdt+j8BZ/PHRRTupQUBXqyK/AXRw5wi
nO1Fz+32iNzvyRzgZnYBbbkxNNtrrxuf+Txnfpxq17ZHXcmJ/6QZbM9D1kXnukoPIC09XY71awMh
G6u82I+FgZ473TdCnUiSpr3t/qTRx6ggCes8TZWsTT+sANqWknxZzoA9nO/9LAqyVx2Ifk6SK8TJ
APwl2JSuTBxPSjAGjm7s+rdkqf4UTc8Rucu2WWP+dq2y+Dbt/M7K/X5uynMSqYQc7H6vFqPeNxrL
S9Vk90tueCD8IjIIFUVRwNF7nDdcKYcHAFA+Cpqttui2N5SYNBuiH7JxvJUBy083BZvQmlpi1dBJ
wKn8VDPkvG4wgC0myznViB8aZzfdxfNwsmC17RIoSn2fgrqhcGC8MTXeHGrHrOqHeyNd9n1vpad+
+tWQNnzUORutmVsoayP9lOa4/fOcvh4gx9CrpNPdj4NGXOcIwUjN2jstY/xL+fJoEzDjDePyyWlD
A4LzkfU2gkzYnUGHmx/vH/7YDAaomOQe/wab32zkj+Z6vrE79BxtE/vVmKiLTbscewsF9mBmV9LG
wasM3b6WvkhtUvOqr6TpSh99LqlKgUZLjPLDCCD8uI64U608wmJg2mAn7a4qslvcEv4C2OQKH5QY
acXHmdTLJ+PKM/Le5GdR+pEaj80s9GfoVGu+WnubiZeBAudVlqU+kxYRQO+kR1svw4sle/Y+MFyU
jIafpOYO/n58ZtfYMGvrrrbd8PEZPNJpfW5iXlOwVhBC49EkIKhM9OWDiGidqFgz/ax2VjBldWDq
ztBY0NUmCzCnz9N6mlH8dpPiapU5dF4BE7FLTtlkpE8KY2A8Zae/XzQtyU+WInGJrrEXVdwLLRoO
DrFIka0U9bJLhwASTX/XlBTzcS5iJkcO5FlC2UWmhp2q7PcYeBbK48V8cPWaVZO5IqoBJhFE3N93
k/Ur7Ip7hLVQcaPwWlhJ/pZnfNZwghiTYvULyYMX0zrpNJhXwS8TL6QkmPO1YURIHCsHrtl1Ulbm
duInl8V9bxNAHNfPZj8rZP6u5tGpw7xyp7U0vRxL7GvLJhx8IGk4HrUt6hNkzCqdHlIBsmHqICKV
09V2snKfthj7XHP0a46BHOJ+pmJhbkkfc+z7wTddpgc2zGRgwlbpV8YS+NHMAaWhQySN8R5dyrJ3
i3wPyDW5kPlxAydB13oZNI7JLo27TtL8QqN9qCZCLeN1cliC0KpSZIa2OLptUF/+ftFV4sdrxqRl
xkdZyZmmf6TvK8gMVKKNRBeWNG8RJyp7Hoq9Du1jW+M16AsnuPR6awKB6sUpWu0RJi1XE3LvtoAu
sHHUgufUdE9mTilAoOwDEKT1sHxX2pydpo4JyBwenKIQOwM9wRwu9+AbX8Pask4iihH3t9iekLR/
YDMGrpFV4FSccAZUjGFFjMlbyWBzzlLdrwdxmiYWprKqj9prItFuVORU7eg7j4e4ZXMXZsBDhp2S
4IOJyVuF2nvi5B2OAxQQd1huZtYR87aYp7BPFQDc5cvZuL2Qr5XJsbbStnpBnOJs9/kp6RxA4Hw+
ZuruYzsnKjdWDyE1QiOc2nfNvN4STqQdrKn6Y6bxN9GPzq4Gc+hXqpFEWs+kpeWSR2Apq/3C3VQK
6zPLXYQ2QPs2BfIzXVOntkGKUoTq6KQ2gKaY7lLnnnEfhk8Jg8cEsAnHYlbG7AUa+nhB/CWgOAkr
vDIJoaIrnCO1P7sMCz9jWEC1YbFlI6FZWM5EcAniH/PkUAk+9JZqAU4rA7W44Vv60NmJyd51S/jQ
MyCjfTe3xGPUyAMLDAzsYpdmxJ8R9e19uBDeSrNw0+uY6AgXYiHuUK3T7s6wYO+1WWUAjiZ+U8iz
Ip+BwxcMqzkeaEx2d015C+Ng2blxLA86NDNPm4vftvNsGoyG9CE9lfBWNkFBd4O+uotjyCzy9zwT
VNv0gNxuvlHyB8cuYRpjuAgcmkBsK5CPN+Xo1ErtkW4LWIdk5JoJ624sXVrxjCOokaEppPp8XSLM
0kn2WLYFldIU3UXI+fauNOlwj+3AFJSi10bv5yD+JwVhmyX67BlZ99tOHY2AEM4PfaxdawuMbmCx
7i45bTPdsf1SVtHzYANbcqrlUU5t7JtmgAqzhGjSWy1Ht8W9z/s4OKwt76kiBzDu5Lc7U9tnbnEY
xtLYF7LBn57Nd0lhvKbkFe0o4GcMV3z5+29yNQN2doTdZdEHsFIBA1NjIt9xFSP//fJXjYE0gTCm
TJ8YQkdojBozIdZHoFK6o+Jg4BOXHFgj6inUYUVXrzgLaDjrf/r73/9+aac63HWa88Kvzsj3rx3Y
hTdLnFD78NcN+/ePQtrRONfGQ7JK2/Cnv0QrHlRmC0Mq1owVGtiRw277S+l6LMprPBNf0BQiAEks
nTrMpOJbWTB/0TB/v7zC4ZnvnFV9VmjJs2oIPU7IS/3XH7kuhtf/r6X+P9JSu7R9/yHc/R+01OeP
uPj5NyH1v77jv4TUNvAGmgcIO5GjOKblAmP4r0h3ZfwH0l64DgbQBxuNI8iH/0aDUP9Bf1UJRxHu
4ZhCBxTxX1JqSdo7jitLVzq9dvTW6v9GSm0QVvLPGBHpKBy6JCYhz1611PbKivhHjEinEl3rJm05
9PPGIsKOpjJGak/vN+LLuGve+2eapB6GeeuIM+gfF+p/onA2eIP/3YuDs4AVZLgu7wZt+L+/eFlA
D7V1FwnvxDkjBpN2T3mOmNju9jQHJ/qq9o8x/r++LOr2f77nXgbW0MS8bPMLFViUc+Dc+z0JyKBd
2nuw83b+v3nJVaj9j7AWrvK/v9H1U/jHVU4ZOAYO5u1DB45teTQUHmvQzHDFvS55/V9fVZwc6xv4
t5cjR4uQGUUxqaRB3+HfX67NNDJQBgKww24MAHQh2AAux97JxLZw6nNMuq9PvGnLJJSSmaTS5Ozm
I2M9hdgZx+MZRCnlLSG+O+5cd1vM8ATGmhp7aXLLMxyTqJRW71kT9bdADcaGHDN9N2P+Qyv6PaAk
mPjg2TdUcSjCFMitmXf7Bltd04+c55LxGmi18PJkPEubTme8tJCXprbw7NrZDfzPa+ngdaV+lKW4
IXAlhROQKecc8NmLRZfQzi8I2SJIA43H1vCWojLfaPH0YjqgU9lyoZhnwdMZojMjjYpsiHFBx670
EIx7SAnQGge7+QBoz51nfuASyiB8zS+Yl7dj0SPcyqw7MhbUlkyrsxqp1C3rDpHdcRTdF0PfiwiQ
A7mF+UNxfY6r+t0Uw8s4V17btmfNGt9mwZYHVyXF5Gcwq7UDLzWQxI1UmHbL8GKxBj+zP/u4rbY2
uJDNMpAQgYTnZWoT6JpV866HNR+MKKkLNBjDFHV5Ca/TnpzJA2pRp19GIX7o6WA0MvkkRBp7tuBH
iRCAmePkW6NYHkuj3Fcj4Ni/15/LBmJ6/lVoZHWlOfjiBSFStTXyjDi62FjryNiXsnxXoOKSOPVp
Yf6ky/QS2aZnhYwxm+llpnHIdLhCPWSjKFHLj2nmL2H1XeTtR9/WmTc7zsrEbAkl0rZzmtC+Gqv3
YEIlozDEFY7cmfbwgj3zRx8JUO+6zFt/Tm5OL/psXefywa7dNXpYGkh3tnFloWnoSkqD6MYQotpU
DM5RK/JXytKXoqXQoveuYEp5pAZhJCdng1Qgc/DylqvmYDAfbR3TMe/xSMsjRT8if/rJEHsb5rpE
EbxJtQdMC8ZGJfGfNuUd5G1AR0DrThjvcb+Z9GPBYvwCiDxtkrL9dksk9FqkJqSPjBtT/ra2mD96
xuQgA+ISiMXeohffGEZZbWuHX6SW4CeXAlCkPoR+oifinLnqUNt1uo1qfmfVFo+u0dzkwm1CWtmp
TFxmdRp5faaOgQA45rHLdL8QhtyNNfcPPAcwHEh0GDYhTWJKGaV1wy3DNwykFqwftOuw6NQ4eF3n
gZ8VbhGcvfcBFwM4277SpM6rd54RjeewopGlCHNfb99i7RsGdflFl5KToJM90s9mPhGSHt9JKrCG
0HRkMBXkWaPa0HtF+GWt0Gw7Pa73DRK6Z9x0l5nD+ZZa492o7ZCJ+IBbubK2ck2wRX0zM5XQeQFS
RQqr/8ngaSOL0smUzXc8vvdYk5IjeqkRBjfqz7R5iIvJ2Ld9e3aqDvx2Y9Fm5fL9vfN0+lqsuwWi
q+pdCN5HFtf5PkkCP24CSEHrE1cqOlpqr0MScQed1hgKeYLiRHIYrHLTi8pPwxA3RLceaFeTQaPp
P7nRPVGDXRjdbxfJk2qsX0yLEPq2Z42XTbNz7fFlUFxjVVbvJNE0nnL7x2YG8wXaeG8MkAoM0mi2
w2swoDfprVGBWsirbUjU9Zb1c+2OwaPu8+N6OzmlNngzAj3q9xiPcvySma9NLVBHOQzNrNx+tHBG
JzYPZESTeS7n166iaAt0PvmI8mIpWPL/fp7UanOLP5kYsTPqamTmGc3LPOBNofbSGRRtklD+dC0L
FcFezFAdFv9p9AoR3DjD85/5UOUifmiosxa77iFXzi2mxAHD+tJN/CHg28dYxo96Tlb7Ur1oAoFj
g9eRTgIdkvWmWNACqvKNSOiXephfGjenlxJcqRQhgcYT5OBkeqFHuwtV/ASRyhc2K24xyh9R8nv2
47rGNPl7E1svdeEPIZxUqL4/ZTK/CIu7kbXsqE/m4yizR0PPH3MAt+6ivMECby3W55hZ5maZuFyt
lu7kgCpOdzAiWXVONQl/Qmo5EQHtude5FBiUWadRKG+wQaktgmywtM5KHo1CVLRJRUGNbiVm80Gm
TjB2prFluoiKRSN+YsUoAcHSc9Zdmc3VS/c6pwcRrNvTupMgraNm0eYjDJv39XrMNX8qJFrdkEcp
TzMIysPy990ZWsYYoY/u/t7tVtW9120Cv1dVexgxLa+5nQ020bhkdth2JBXx3OUkdzcJn7ZL387X
2/xRyfbMvv4emSFsevoGsUL8oJb0hCx0A/HTN3C57V0StLxOmH7fZJ+LYVfbZF3SrL82OJKI0Q8s
NXQq+oPxGMM0H4kpGdNHZ2zmQ1m1wEsqALSjah+TGQh16TbgKBp77dmeGpRXW3KxiKAd88da8i6R
tD/IMrpgIT7XBeSfkYFmtm57UZedzaR7lBpsFFgFT2zQ93x+8D6GkoRRZvDO+FJNKt9JSyybNCnp
k07uny4s9nnD8h/R7/cMqu/W4S2gfCyRdFa+tqwDTx5X/Bf0FexufkF6DLkx1n2WWA1JNjk5a0YL
Vt5gh5xAUxS9Kr12AgtEZtcEtU3Or6amIdYDedtAZxa1GvzcIItAzRD6urAlk8ri57CdfrfW4ld0
OpJEAH7qplPKP1qPm1GbW3oSg3gDPeY5Vr7PBg402hpBkdg196a1G4pcnBYN/rLsqT7pGzAisH7b
ihu4LkdeZhLvI6ymtky3RVS127JZ+uNg11iXQ/e6NNNjtEQaK6v8mAJm4GlGb2QgtHebZTjb0IAu
XgRPjFIVp03ips/DUqIEBVWwTbPsUxqszQ063K2C90QbRNNZqtdZh0SsVaIyIVVP3tF66zcD6WhJ
XZjIA4nsCdVjbwefkubVFhHGuwYbke115krMwyEGCRRiaCGp2oG9KG7a4Bwbt3MgliMfacnCKpi2
qIRjG28F/FRDU17vF+egyYaclvpqjnZx3y7pa6ix5AyT0Hw0pj7zu8ka9IPjGiRTkDFTFTGkXCQF
HMZgYdWAv1YkLm1eZ/xaFEqNxGw2zgBGe0AOM3fDs9P1EjGi5rEnlNw9ukOPzrmbTXbyRo6av7Tf
rHHjvY0aIlwDobsJ34sz9s8J9krEm8FHWbPt/OuXWHFjw2wd5HwV2nIi++/dyMmxqvUxxHsHittA
+wBsEiOTGbvQMBj0JaS+amFAp7UDT2pOQCeQb6JnrTAkIm0SSdfsS0rPTRrJ59mMb2ak1vH7EN4l
8mKBg3FljYqyI47XdIMC9loXg3I3mz3DjYvMTA6B5l3DxgvLrTyCrsK2qGB/qs/AkYjMkWrgJvWM
ZfoeFA9VEBkAkZIMcw/uCjih3c7pILFFNNsOnShvjHe4r+v2q+XR9Mvqm9Qlhm1D9CUZ+aHVUTO9
Jx2RP2Mxl+MuKV5dQLykl1rTN90c1ovFkjvBVDdeV9taY3Sbmfzef+8p1ohYkd2HkA8wk5147rQL
gBMAjOEINp+MsULx1xcFaBZsOFwLc60gMGCgidkmYRCfJi14yKzvMOPjbpErEbhXnC1MtL7sudfa
ibTL0or9mTB5PELxZ9oNAOfymMojyYmdsTXftZYBYBzeGOlA3AiKjjgv6Jw7XFbs8EYLqU3oLzED
8D4UDKipurCp1WqfjtZHjgCFQ9ZxcZrhIcdNUwkw8FZI5iRbN1B0mq6k/PxBjcSBbUo/qYaGrSHI
p6tqyRk4b/aa2QMkrkJ28hm2rIOqrANARMlj7QpdvFpCMJ2Coug1CMPQf1wUs7qtGRlcK3rowIzR
wupkNyRD8JyS1bB3DVSKTR/y8Ld1uRsSVqNObN0oZUFEGQNt1zzJOP0EI1vsTXXsFdTHPiNnbZLy
ghT8u6dQZXqZufvGEh2Jemz2Un3nofhTIOW8ayyOtFWJnKQmkxgzSOvuJ7s+2hamlFZHpq6n/Vtm
DzdVqXZDLgLXJYiOoYPWOhNB99hEjLWUMfqM8i5a2P+xkCICWGkpaOfkxdSz1dyGZp2z6cUqaMdm
xC9goC53hhjq+5YjRWfsNB2MzzRBhOEsiYCrasEFtz1FBoOayO7BzJA/aePG2Ycq2JnNNJBs7Pzq
UsPyGqk9oZu8iWogm0rL2z1eI3uzzuBkBD8mxGtTNy2H17nC3pgc3AEdv2kFT8E5Kyzr1qYljscg
jZhAwUCWW6nD6grSge9NQNmUiMOtpSuO/L9PtXSRZ6B+G11g9aGL6CWawX9P5CrIN5cws48pc59s
jG1HTlQlGhI7IEc1sr0EPzOoJ+vEAThHE80j7Y4uGaSMCmJaBVE/zkAfAESjBnGYbItnlB1XzZk+
ZQN8EPken294AbaOHbXhlJ0BOcur6dOB386yyHNmtHrpj0FBzQ5t03Poku1Q8duekqF77EaURji9
YBTbE5Vb252mbn3UkmY82L0NU5PJhJgXLGtr3FrsUp0RF42PwdL2w1gvR3rpumdYWD1q4fO6uzGi
SmwQsVAIx/g9qCt0Jnd3/TSgSeV8HyE32/ExRQjW6TocCke3trai39DSYyhSXxvKYaMlOEALfTkw
ArsvxwpbUob03573GBOYBTKIiSSuYz3aIajUPbswfxdG5TfGkN4NefapNOBTrpdNXw1ESSnQ7EI9
/ihR9LOKGHepIeGlBSeS2v3Fmfak7K2+wvxRX+qfdJ6Pkg2YdArmYBEtdlZ/7l16hAe7LX7roIBg
IhnHuawey1j7qNBIkPdDwZXrNZsJDtPBYEfjdLNpbeywEQCqq8HYibu1+dZHzFZFlXHmLMhVVzGN
7XTVs/XIWcvy1ltUr0FXroqh9DMxmcPphcTcKnEA8jJPhaRbmALwCgJ/cBzp2b1pnMCa3zfYbgbr
VSMrYb9AmqMTnl+EQ9srxqEXwY/BZsu0TauB/sXLTlb9D6Oo25BHT6pA0ZaEaNQynDBOVADayVhQ
lYabErFSHsnmGFvlW9VZAlM4hocAdxQ9KOIpEHu6Kt2SL7/cV8iKM9IV91zd09SYj20szzBfM/jb
Jck0FYqAzCT3V/LbZLZzkJY8uSR7HsowOeMCJ5Kej43DrPlQaRm/ZThrhF3mm2bW5F5SlXgqzfG8
1y9MaggDiVBAT8myS9tBemGVP9jkptF06TufxGOCXYbC9XrO82hFWACDSvPtenjozIloOuaK2163
gZuN0KbQAufNqvNAG3RvOiRl3HJXHw5z1E1rnNUfOwJRlexVUdKUq7hcog05ISnCfrIF3TSUpj0F
0bDVa4NQy4AML3SMWY7myy4JFqfj/FIRxrBba7rUqht/xnlK12JrY/BBdLSzk8TZBxhctzLiHWC8
6hWPYzRn0Ym4QaC2UrsrdXHLRgw7xX8ydR7LjStJFP0iRMCbLQhD7yVK2iBk4b3H189hzyxmMQq9
brWGJICqrMx7z+1E9AELAQKgcJNqlxqNxXrSI9+BITwb6eLhKXd6SYI1/wyWmWNWMJCmq5Thl0MS
u62n03CYMFpzWIuAsNIJXM/5PHqzVE6EMxBaCYXbK7NKefSJse/rcfQWoSENUiV9t0zxtSeLRfRH
JWwGLbkaoZBvGChelFpRdgVVEL71VZyKxlYMSpRESctjB0UoYhLPVI+GrxKG+aoWQm2tiIyL5kX5
itrmPrbVCa6V4ShBY62sed5lcDoJOgOuU2nWAT1Fg+0l2wyyzOI5aTvYJ44a1qjwcjbXHAFVM0T0
meodaw7n+edWrffk4owc0JKI85JFWh3WhohaNzAwFhlEDIxL/SiX3M97PDdmxMKOwZ5dj7jJFXYN
SjkjOFtK6eRjq8Aq5lmq5GzfZDQwp2U+TeP4IHYCmIksMqaboy0Te6plQ2k29fhvaUxeIC80GKJp
EOsM99qmDP0xGMCWy7D1GpUOa609gqeDUZ6CVaM3P1UuvGco25wWPvp2SdkUMs2C78UH+ETGSS1V
hQTEqrKwHaSz6oBIsfzCSJrVE9QqRYFGmK+FWLkVbE3lM8UoAWsQqcFT4pxM6jabSTXW8kuEVMJt
LTbMcSopWFInocHGJ1N4o27wBJEII80pmAPGf1hzBR1l7ezNSEKIjuT+6jBI+KJqzraU4wJDsLLP
BESZc/utBypdOk1+tULatlkBWCOOIFWFnI3edcis+9DhrD35U9NsylwCoQ/BDSIwdN0ZKXGhI1xP
o6T3NO0JGOi7zm0l7nlu7mlHo/dH6wFL9hmvDC3RIVMEcGyoRKdpXxQSwT6TnJ7VSvhClhaTNezI
YvVpoUhDRNVka3YjaRt+6MKfTDyqD/4ZAkY7k01aRpavJRAelIFZgmFzBgKtiATmIDX5umy553gr
FFn9eMGFuRdUThDWImmr2kp/iqdjYbbqxIdjT5wRXMlgNWgihhCjRtgwUbA9s36nXptWioS1pTXQ
q1gRXTmN+88kjkgzagWEdCHcn25WqKujhmUrAp6NFh6lIhySRqcBZJXPNSgcac4y8X7+ZpJNSaCa
YQEiw0zlFLfJ5IDHyy/x/Lm0pIbRPznoAs7LSCI1ho00Fiz0NQWWp3aB1d9rFhLNZ+8PH6NdjvVp
JBWUiph4z3wsX8ZOFbA2MAUIJDYKqX+W1qQHN5J+GgX6zp2IhQkB75DfhR8tCHbLQlpvni3Gao60
S80kvqsUDkaC6mlD5NVVtenV+hMO5NzgCYpqzuOtFnxBBfWCxDxSW3kWdvXFYjpPsKFlh7r5UCZl
p2etPRgQSEllJK2H7nXdejmaL7x1FsngzWfaPC23eO9tWqK4gBC4DD/AUEFnSdlRR/CupSF1e9LO
bnmd9L2iPyHR6HbcTsupEA22va4JvEpv92EVlHiTpLtQiSzyLUyG5xkjAn4gatElLKKN1pQSrQHE
0mKqPAjZs9W6/jRlYANTL1woUD+ftOu5nx9JaO4ZD1yAO3jyKGyrGE7rIjefUzpXq7Eq1zooU8IK
yk/6gY94Uu6LoN6Ju/HiDlgio0Y7VTDqh088NHf8Z6svN1Uo3tWGP0iFBiJQLzqzBrFVsCpXF6pr
hmlr1bJfpouGZ2GSICRKbx1JETZxqnuc6VTySvmNglzifbOeNQpfZoii0gfmTT4WVXYZZtLUSwkf
JyyR+C7wwzXzezWkXUdQO/8oDrdNhpKY45UYqOwiddJyjMEcF07RYUDjL3GgRVWLcD/DHqOp11JX
rRsKSNh/nAEFVpciqEV7wsPnNxUlt8Z0RU8akvQ6LIrNZuaRRBgWEPolNmh/zdxYVUkyXsqhXhvG
9CEjGuaIfWrpLLmJCrGp0tFKWQmqKW1dBFj5Y1k/pG25HObWeCwaqnEAqI6cUz1FUTm6anGMunFg
m24U0pY4s4th/wFZEo/L8yFF3Qbf5XnGyzBKSOpAVScmXiTEX006T8dWY9mPBUTBOXhUZDTDapnB
RnWGUWGkLG/SoJgXjai81Rwgg+8jlkB9rjayXNWeHnTWZUQRn/+Og/WFGeEsyDzqSFXfp4EVo2s4
8Jh3ocHQGyW8FPzzTJFBcdBsUSHzitnTYMSdryQz7eTn2bZT1lqAeINMkmOm4OQw8guyei4joVbO
FD2RADoH/p7qxJCM+yCF16ZG9Yi3kWCeCigWf1PX9Imkcch2mnBpi6RxhNo444Qu9yPDhosubgZF
fM1HKfbaRtSJo4kfSV+HW0HKWg8dtCeUYrQrGdPZYqO/aPWorjP1TGcg9ptAD3Y59YvKdAlfurxu
8vQ6GEN91M1+U3ZZ42MhT3xV8tEeCYe0VO7RPP2QqMtYSIjmHTVfAxYnwpCbW06BOhYJIPiCaWFH
aUs23pCLIQdPADyfmWmUFh3A5t5oL+QahBtF1cK18KjRh0od3YLG3JL8zP1IaIv3bz8MBX5BIl8Z
/rMjTPox1Ni2zT49orXmgtNSBdBxqEksdwStwAFUGXdNVRCxTmARNMvyYjxxbFRMEEUu3r/FHrEC
5OExuHRaReZIFH/9u33hlHLKFzNNtNP6WYhG9P5G4Q+YA+JRJHBibp5F4mmdPB1w6YRenbcdk8CA
7JRq+FAn4wgEl57C81nn2PKnNFx3OflqYomucl399WHkmgG/1mojxKRVqSCDi/x/d8OQWXfr+RrL
Z8lVp09VNd0LDAhURTQT66QsCe0tGYfNdEOJOtIrJr1oNpBml/zKiocFJX/rJMri9cR0rmJJk7dy
Yn1aIxNSEivwlpowW1KqgATvFggCnAGlQmYwBNaCixNcevWm0F3cGiWImhIvN0daQC09KB8SH1FB
udbCzry0PVNvhGMen1CCnBhvLx7YgqBJHZqumyg5FkgswbrMsUNeRmHdwcWyak5RHMF4rEXBNSfx
L5YqybUiy9gOxlbq9J+ljaytQmaEjSBAcSIwycd/3/UthGBuVIlZ/hR7VgCutzeLErYdrAaRbaIL
h3GtKmQMjVTIJO6aBQK06kXr0nQjpWtjusgCz2zS5YRrY3pB+TqX29lkxQ6lB4nKO0aV2VYaEL7h
iuA9W6J0qkQlBNk1IPgFnxYlIYcf9sh1I0xnzRQJp7ZyfJdi9pup7DST3vR0FUxHD+TsrU4UvxEt
X8nUdzzR02XRZk6U8TmiOeOFS/JTiAYTUhn9YkdeX2MZH9ogGEz6FXNV5R/zGKJxH6HrJMahiJxl
6S04D11yJG2FjIVlIMcO7k4B2NQ1OVMJWzFuCbGUkjec0yHPZJ/sNHTjqyokky7l7MrGvS81Ggxy
rXRuX1exb5T6N4Y8W5MzntkKPb9mhl4xJtm7UdZnUFgr4pJOStWIbHrkmEV4LFwmYGDo4vmv76CR
d0rEHTieB84SUGnad8KsfHr/P0EVH4SueKoIRbpvETGQOcg74Jr/Qt+DR9gJwsdTFqygXE6We1kP
vT0Z7a/FSB5/G91Omr5VB5qN2Xxpq8lAkcxU1VGJ3fI6fBiQCpatCL+DF8WpH83oSYrxAyOzZjw4
tBs0+8e8qmWcWDV6/rRFF8z4SgqGT5hexX3C0kt5mfm0tl4Y0pWbMZZRK4f08JWU7EWraCgUxS26
ePyv1XA00jlZa0o4+1Q4z1b4NOxR30Yu4J2iUoMXmSMa0DByCYPoLqlNAHURdopVzOom4H9lU+Af
nLYBRA7aawnIeeyjs4SAqMqlz6zraeJBbvFH7kYn4+bFkIzpHuF04+fCk/ZXpHslnf8gxvUO8XnL
VqbF5Ktp8VYg53UseaJHxIDfiyZvCPRxJ9fWpg3LwNe1jgpJlv0pEUxijRfkiyScMKzF3ZIIvYjQ
BLNdFT5lE5KrYbHg7FiMt0okRFMn5G9DcQPoiEkfMuH6aqhu1Ne635fWeZTpdepoAxm96OtCULDZ
48lJ1VHaVktuItWU3WIJ6KlwJkItbHqEVz6pU9K0YwTIDQQOqUWEUIz1GlhQu23rOpbdf99KxLmK
dIdV3YNXxPIg8vP//kZT5aU5/d/P18/fEndBK7JG3JNAtjPUCpwxYgI6mPrYDVfTRbrdbpO8iz0l
CV7EsCK4sDjci9hsTtmoIDgtQsXnjJOvgkG2kKAs1sXiOYBIJaFYjiprTYhmKgCbmJLwFKua8LnR
lxJ4R2sFxxlkNeKDr6IzflMo2IK0IRMxBxwfnKp23KWRtZx5O/EWAyB3t+YaZkzUtThYJ1EmOcEy
MQuEMjmw8VK75FGmKGB+NY3VjIQe8GO4raBDlM1NYltfTOEWjCBrMmsvjOqm0LrSS6rqPcUtTE9h
fE9QmhMkORxEPRr80VRz5AGkU2aWcggbtfPmjCupxMvLhHfXY7CPEbeP012eT76FD8TJq5xjTK4N
h7pMCiQt07pCyr2WKZzypPBiS9k1cYBPhtxKKGGNJ6TlyySjzEiCHAGsSi2pkG2Cdv+Baw0WRHWb
8ZO42MHPepN29qiPiE7aZkeDCrfOMgygtcBBCjKso0hK1Y2C8G+lidPzrIUvC7BBapR/9Bkp17Xs
QaipQwiOBwek4vJCg+ppm9Z2KSU7MX8+7yr6PEuZ4muhlMdhNAw7oo1I8mVrbRnjbwxLDVxjKryu
gShV4O6FeMbMXSR0U5/Zi62C3SYeTQ9qRgvBgjoqBAakiDLcrsVqnj01y2+ZsNGH0PoXZDoJR/DZ
i2K52tANjE+RaK2JKe04m25LYf6dCzN9IJDCQCNthyhEX/xMMgEZP6zqYp5Ws0ZjD28HUBuLvFMe
kQwPTmXXWV6Texwx/qrS0NUDHSq+wCqQVtXPEimGV0XmtapGehQVw9x6Hs9iNPJZPL8MkZbsMLh6
GZbv7QysDMbJ+CcnI1wgdMVYm1fGUv4livaK3++7jyA5GLGKE0TbMYNzaBPRnZSe0J2geaDNi9yw
L+7cyNoR8w3g9iZr1l20qDf9jN2pv/QxofZySAdTxO+liAvBgGUA70iC7ljkOoPsPCe1XJW3DaJU
HpcBD7aljr5mZLTQOJ6vmy43dwnNo03U4voYhsDa1PgSt6PG2+ARyDehpSu7EukKJxJL3hOqvfhT
KiuHJKhMj0xj7VgGTNqT6NDWanBEFCXjx0zEsyEFZCbVSrFeGP3Ys4DLnLyu8CrRmHQ0SRuutGR7
ZxQ04Ur6uzMIFPZmmE+3TmXE3ghdfK9VQQVcVYv33qph4KhG/oJuh4xPo6QUjnRmnszMN1LA8Url
KVvpRdBgZ+VYmCdp8wTccJcTQ/UaBlSpE/lBr13NRKma9OxVMk2AZyNjYrGpMIaNbfLaPn8pSNXo
leYoyjkpDV+hrADeplx9Id+vQPVumS8sTnTo28p4QWNVriRSPM9BiqFwLmVa3mikTPCjKAX4zyRa
ZOyWpehO8Vuf4aSpRkbtgSUwZ6yFMyJvjSQT/AvBE9/TdTEW1aJS9n3EUPP55109kgtq4ejAA6Qd
WqnbNYmBDVQ3X7vUfOlGxJEFbv9phEOUPucNgpQi1A/fk6XTVlnUME0OW8PRJ1XiU0omrxzjxm17
sHDmwIUQAME5CN6+GV7OXtw0Gn1rAB91yaC0EaX5IFOh0CZJiefp8k9hXvaiKJXnRE8IEq6O46iU
PiQO47zwiknO3BdhssUsml1zjSWZSTCm58BiTRsKxFG8/gBY7S4d5cCWWsaDaoVoQi1AC6B07FZl
1NARx7MRRzoyAWM4aOrAOGUMzC3KHcXB0nftwmTXNeXi1+3I+EZLz00cr/tmTLbTU/hFuBY0hYG5
8qRk+6A0ybZetkFt6Pg7cbpBPRDZCDrImOWyZuLWuvnc/JhBQvsNxs9z5Q5xv9h63hN5X+SclCD4
xMHzhMvYZDWiCWWBZyEphnZfN2wPelQzAtR9vLuChxoMC7wM2cKMFJDCcarbStlSumeDyF1lLntF
03UciIhgIXB5pjL3O0nF4VzQED4ZZbJnFLZrm4as5cAsvcoEhsGCMPFyBbQQ5lEYphol6+KN5Lgd
JmN+5vS0KEOMhXoti8jM0nVO+BO+y5mKBFAiZ4iEKaOavLS6VJ/DeSLGghYZS/fiK0/uK4ciOYxf
F5B3pHdVGUm7yFwKBYhjixd4pTS4MC3IxOjiVkWpwKSPMpaSsAHUUBvOPNEd4E0umyzqljPGSpm+
3cEUpfTYmoSjQLbYZ/FAxWcY5lYd9NjuY0J0MnH2hxD2hK7JJ8aEgdspykNIqt85a14i1MzcWfNJ
r5icT5qkHISFFTdqwXrBTcvWWQhqbirp3PZNsieInvZAguEITOEJ3cVksBxbIuZP9n/CofUIFtI8
PMqJgcksWljQe2yl6qSOOzXgECIbp07tsfVFTHD6Ss63QgRocoj6PUaacmPOUN0Ss6z31GjHcAkG
gG4V5wGCYxQxwjo/xxKqI33XTNa07SYVh04ztH6l9i6zWdBsaCO2mgElcpyR45XhuyDi+AU11Ppz
X5/nKWdraCR1zT76JssciCLFfLaC1o3RHC1ZgM7QZolXACHwg1TBgwW4pOz0cNub+AjrqrlgNDRW
A0UBFBb4DkIRKc4yTZEjB+Ke6mbmZhz2htF545Q1u6nVT/+OkHySdpPrgh/Vy9rI8pDGAXKCQYOu
CcJQ0Bt5VfewI3rej5fJxkEz0ORmxaC7qciJuhZl5OFCSOCqXJEOz0FDUObczXWVBk9AvhlSfDBG
OeLxIUkARAcZuRcFHk5Z31l6t58TrVurSXLWypl+CUk2K6VW+00XZtLOiGE/2WHZSzvSdwS3ehYA
//7m35fh+TPBYiFP05qZ1nXeak6uG8q60dt1qBni7r9fsCEgqm4STw3qfKNMs7iLn3/77zu5YPBf
YBumSU5ItXkwG0+9DJ2vyVj0HbQL+jaG3spI+zK8jQjf76FTb2JHOhdv5sfwbe0lhojRQwL8Qy/Y
pb5SXzk9qBfYA5LqjhdzPgSfwDo6KA21byEsFMDSUmqsWtWLAOO8h4MHvWItrjO/cPVv/uBU3nT+
aU3LkuMHwdmv8iVuj8v7081Mwgub37mAJUtH+8XYx95yEERPWL82wMMT+t72cspBtt0ZHIpfxoat
Slkpt/RLNzzANgvBL/7k1KlT/FR3EEtWfTCqEwY3/RK+qsTi1V9DdWBVAA6ssJkw4ATF2LpzZsPM
wCKeQXY4oJHOYVsV9O8cy/TjiqND5iX7IPMRx8jX+qsU7X6dZwfTgBL3zVtHqecpWFLJ13VpOY0/
9QapCRyz6BOcwHRUkW41q2pb+SCR8xvlt1pgDXZFtIssIBfcJP2meAXn84HAgM4SBgi39HvNVV7V
r0zeyaINI26JfruD8mKRxO1ka2LtVWMdMl+0h129R/NGzFLyMXzmg61cEDCceXPzSv2e/PFRTdvh
Lbr3r5IH5BvR7QG6YrXY842tDVGRzwFUchGQDEdAEuAEM3QZdvEC3Rh9iXBPBBv69jRgSXeC7ric
2tFJ9hacbnIF8CZAQtFWwLswg93I82Fg7jH/ERKXgdfOiMBp2PO22Oev0km7Y2Pu8msv452zg4NK
ZKM9wFpkNHETL8ZdxinNjSNsRO7r2nnrt7gEFtrFyUrY5zvzQC+Zc+U92WTT8w4IOXrM6/DxRId5
xW9zqN+Fy7TN0Or7+Qb05u4FFaUbHfA61w9SyZDY0GD+bql7P4GxH8Wj9DMxAbA1p8bwcGrY6D4w
RjxYhXNlU0I/jX38++gzOnbWo7WJkGFDC97M4M+VTfKCZbHnYDttjYTziJM7/b32iiPHchQG80oQ
t9Fr9lRYO1wRcIwh6N29bCfb8Da9CH5y1Px4Y7w0xVmLN4QWBKHzkC7yOdhQoKa1XTy6zk5/m12+
Yi1s6Z3QavVC/L7IQt9bp3xrdgFdwUfvqY5whRECoamD4xZFHhqT6Dh9ZtvmYJwr/3OKVu1e8SsX
iS4Yb2d6pB9YQ27GBdVL+abaJa3p0FVx+oduBN31L/kjkQJJBbhxhIlHUTl3a2lHD2j8YClTvhj9
PaX1aMF9muEZGr0j0HMR9ea6uFlfWrqqP8oXYcUUpfLVe7czR0QQa+mr/RBTl9kr6QqHeiNCqETq
uwKG+Eb86k2KVuO3bpdO4/en/Pb09qDLXWxxnd6ycS3caR0lHZeU7pB4R2r33b4lnwGTK9fwtcti
2M0D0oZ548C4/AEN67J1vhdvysW6RAmuajvYLPSTj3xCnNqTLRzw9ksgSMOn5ihcJkf6NtqWJ/1t
9IwP8uV2RCmsq7/Wi4JV8kXK5NwTArUzGKjwy8E+4Ke1A2zcH8GuN67ZJaP15WEZzV5o479Bi0xP
z1QtKic8N+ucBegpz/bGv1A8qIh3e/ZF2/hB2znPWGGOI4IbjOusQHfcCzUbDjeNTMfErkg5KByN
AjQnNHDDJ29Xr9GnQGqguGq/ObpObjcDxbSZz+LLdtu1dI6QIvtJ6ui7fh+D6HrjZoLL8dyfwKfk
tnmqLjDVnmAN9q14J4y+Af6xhVm20t12G7zAuFXnldhcUUdOy1m4EVM4X5MXxN0CnWE7y32QfNJh
XmPBU9eMUbsVq+53eDQPUK4HR3S7vXCbztZ+OQnMVSkbDhYs2kPwO8K23IM5oiHMkPTOtihRwL1p
d+NsvIc3toR3Itp+hH275vlLON3TOQB8RszgunklPIV0WNSjK/FkudgaVtG7/hfu0IyHzGNt+R2s
g4ojnFuVselaOlqhTbRB6FjbNkS6sEIULCqOZbnmrSHw9E8MXWGbfIhc0qu0kU51/5ns80fArU0h
joYZDu2KoxviGcizIy/nBBQVWcS6Zj0UR1/dtLUTbvLZS/6s7hVKvuloI1umegBXw+yXzAQIyDxZ
MOVMp3/PN221ZsKEzMLgPt8IhCfbqK5nR0FCwzxkvVwibP2yXbih0wFXBq9jGxdltmWve7UOEiyA
HXZIzbBrf9rrvsVjIp2Et9Tt1tTv8jn+Dcn4dcwfcdjorKlnLG7IGXrHyH20w1RC6je8pR1jz5y3
WL8MHWEbK/IZph3SXwKYj6Aj3ijUpX1NqKABKsMRPmn7o80NfrRjOtryOX3SThckLnb3ZYko9xAd
kyXGsuDAab+Fw0UnunuXOa3f4m9f1X59AIT7VTzk+/yGW938ogcUbc1dccxVt32PXqvZbb955Eh+
7XbKl3Dl0/UAWUYOH5gxEjqNcHUVQ6W5p9Ga4KZktHtpIzNV6+hycpV4pm3lIcZb3XSnDWwSuKhr
yV/Qbbx1ayKvLEA6AHJ+Aojtk9OudHEXiI5xGP5gswU0wWSaQn7x2iIhXA0vwvvCJw1aixPZyQSO
yPjJLeZrtsuKXbC2aADY9T5aq1+qdelPSBXLaV7NXvsdbBRhZcVef020NfDJ9gV2Lk7GjmBT3Ft8
eDusijPcPybS6/Gk9Xs98rFmyHvjr+Tejm0NzNKBMb126dnuhdtMvRGvtNfmMiKd/ypQYboCd+G1
8UJarGhtDWTKQBZdHszCr3xznXfrZjlxh7XnvNpIhROJK+ZXKCL6HYECJqYkYqKv/LxBbiXWg8Gd
r9OwM1LvqbYEXIt7EuBU5CmFR6wMB/dYv1ApJOWLrh6IqGwBAoAC72E62tVvc+2sW5esA8rQj4QM
vQsLFIooOX6hO1hc21N8KnBXboEZhbf+8YQPMofRWKOwEDlQFShcqm/RWEVs+q/aaVIwrYCRchEL
gF4qwQjCWocJTZC4HR/DT/NDPrBIZL/JZfgwaOKtwXV8lPt6E237XfeuXiuQFAyIUZneFBIJ4J/h
hoqWdZQ7lVsba+ujy30TkVG+KxXAUafCcDADRiszOIXLrfypPqoIGwccR5uI41D7DTUX70fxh8sr
V39xmc1vuBgxZGW6jXYOOeFTAl7ZnWecyGIUt/RL74Uf97v2xvAzeAiCvRyWv3Kv38q3BKTq2ryH
lF/b4hW/70rpICba2aHSnIqLhY9EB6qMMdU2uNku4LAbRCmr7IU6ris+w8gu6ZECG1v1D14nNlEM
BWxfAECwh9nmlQFcUD204SKc8xu2mUm1KccZZicISL+QgC6/bGw1ZokdSalPuulOfCBlucFFnraC
AuXNDo7mukVCDTFrWWkX7YCoPnmdPXAz6hc3vrAdCJrdJrh/4GOsig+4cM1vv29JsnULtieEdqjz
X4kBELbBmrrFyS/pTiEQwiu3mWdu4oO5r3CFmVTBK+MQnagcwg+emWw3lNsKP4zqd6Jd3WAKEGH7
dN6maNrdxroH+GS427StdjSgoO5osNOsUNcBXr7KS3kiIE/cmAaHHxIL1pOe7GA2KXap6WevgeQs
5c+78FFNmOIuQ+YASOtWgI4Cjwoq9sHSI62mPJua+6TWvnmF3BSElPVdwRRuxSdn/XAx2FVTyngO
NBvZFg75fXoBdDp8WFBKt1A8aLf/zJqt3TG5MKyUVGc5N0wAvfohrrmMwTVAZTSy3+0iCj8ZPgdh
LevohQe0REvuqdv8EvpIb03Wz222yfbl52Da4S67h0dA5uAa6kePhueXbsBV/WJcQy4rBavpYp2x
9uiYQztFPr6Nz8WVly2dxQ/xotzpaPB/i1WKM8I73p8BnTIC913pcHGFXfZBA4+DQvbbBjs0Jc+h
+z2EpE46A+HQdnc0H1h3v5K/Zg1fw9xUrvod7E1smwFnPmpkuzxYV1yNNPeq/bjN25XmtG70kyeM
tDgPrTsb4cwbmY8uexT3S/9Gv4D9un+j/9HVZHCsODQ44Um9Cu+5J36LswfAs+VRPaesh8hB+ci7
T7IW1O/mj11rrJ1uWZWtM27gDilu8B3s2kfY7BIkvht5LzjGFgJZHRGBbvfmRvTqd4uwXEKFHnzY
f4jqaWZZ25LNB+mEE0ye5luX5tK9oO98mLBHcEKiBeVZRSTqzfvok6o6+WP1kzJHj53sa6bLF9q/
A1QPdgXVRbXNLt89+kuk7LMf7Y278xp/Bn6+tgJnih1rR+ILTsMfhgxPePjyGtHFdA0CsVmNP4S9
uIbwprhkuMYOq7++Y4biRAduq6l1k027JUleOku352Lz1I1xhjM20rl6HmJNRg0+Tb3wOL9Ib2+1
xJTeoffDDBf3ORtj/ZGhcF9NnnrkxuEiRRd5F/1ihDWvGRFQf8l9+GYTEG6SV7wX9zkHqLrSL4E/
bYwbaxQPhfHD+G2v7OdtgmWYfFtby1bLjV82vXehA4v7mYROsBCA9A0VcfCLnpzjOnLc5BdIcE5l
pCKmtEGzgWq5ssqH9oQB45DgirmXx/ITkbq1fzY5BcY/bnANbxHPkx08sl/u4eGNEnreItEUL/GJ
5UhmycGGRrbQyoQHG6yiq7jDVXCuvfHBsVU9FHvIvbtNeoHn9kZuvEeORlNC1n2uk9o7ZfXL8DGu
mcg8qhfkaoIDZabcDlTR3vzGWZ0k0JbYD0cm3MYTGfsx8Hu1ttxIX82FyEsIYykSscIZ7+bbPO0s
ZzgG3+P0ADQm5L4m+qXKsdJG5r82jimtf54Y7D6c30Yb37f4/nx2pmM97qo/EJryelE9AJ1TD2R/
Hfr8YOlru/lYnVgAUSBa25kXC83+qm0xwBq2uFfclqHgC0bjyE5pBRWvEwEQtITYIxlwHZ+VM57C
r4KKLHInV/ypTchYLmv3Q2ANf0oYbADNh+qzfcNbIXPmlC7CCxHYoQa9mDm/6htIokcrC7YCo5nt
v+/SSR9wolYgtReRyOCGpxk1P+6mDzWyUoZVJMb/+05//meRtPEOS8/zT/99+fenKdKsPO1q7hh+
ppUG000atnPMUAHEfZxUhHK8CRm4WaI85G1E/xcVsSBv//3nv+9CM4V2QyutTrCfMEgmvJwDF0a4
cyomtZ8VvMaoGoi9mHk2xueXBFHOqmfagfl7URDKtXtVmqiepvJ/XyazOfRqpfupHmXbaQR8NhqI
bjSS67KGzD/r1/otW2vYm1Kq/PcLoi8atKgY3LwSOMD8+6IvL5khsLwbDae3KdZ3yJErt2vAo2WR
+UCS2ayjipodlSSORRrTKh5VNB+0cOflR9SSu5CeQ5oZYwUqKkgl/NENbGb5R07F1uaTpeI1LwHv
fRsDokf11DtlzXEsEDiaW1jA63D+VZ55lQAUqW7DHqfZW6LLLU8R0Vj4Le1eldeom3MY2gs753Qx
2j71F7wZNG0YrAXVq9o+ZhWt6/P72Jwwlcftj5Akdyurbs3UXjthIdtpUYmEyz6VseBfiI+5EhS/
U8U1nXdPmo1zCo6sEuSjwpnUGoJrIak3I+DcZMiaTTwDh5lGWYMvvwQMf9yxM1+rftG8NEQ3FEzL
y0gODpeG2qZUA1pI1Y8Jm5dYqN5pxOnblDVhawURzr9oHSjNvi2mdtNjyWIJyrJNY1DVQvkdRWK7
GgGXCu6N2Q/q3h/EMF7F6nPK2RoHM7Om3VBQf1oDfcI6p1MkLOR+WfL3TFPZNWUDfiIyDieUAuym
j6XX/tQRmaQQ8FSmfeZpGZVEL/bb3tBowNQclP9D2pktt62k2fpVOvY9qjEkhuzoXRecKUqUKFGS
rRuEbMmY5xlPfz6oqk/bFEM8ESei9o7tkm0QRGYi8//X+hZAq7++DPDUphjSPzEsyJxs05ICMycX
PaG+WH2sw+B1yk0ngEhkEr9sy6tEd4NtldQzAk7WpQivckPnPV0Oj19f/hNzxpmuLjVDhZNnkdX6
JwTG7s2+Nsln3sAK/uXCjVcrrO5KSIFDmaRMbmlRCFPxVH99XQ020afb1nTDlmD/EFKcppaqlZX3
eq9B7vLgWJbYykprHdjd3WAhwh1VtPdJeYNn78aSKD9pN3PozYwt8MOrCx9lusfTJ6Dptm4IISWf
6OQJaJGpDghJy42rwk4ICwV2hPLuZw76yVv/1svpX07UGIZvT3etfTSnRG/JJrn1hgvDYbrW6WfR
NVSrhiNMXZ5+FjNwNV3JgmozfCRVTtyBeMhffYxrrgJR4OtbN84NPh0ziI0ZRbWEdZIdG9HNG/Oc
oD4rpQpod8mjbZioKdmANWONxJOv3tbqlzx3Icqk6wrLatGz40cqgB8lvjL+xbIOYQZzrol0jgDC
5A+50QprLvassnxy0IjkA/rVOuHR5g3t8QK0BOckJGTLwKkPX9/VueepG4aNl9aZsFgnY3rw4Mip
kYfXKOElacGPmVlFd2HifAzQ0ydl6MwbUwXQBUbpz5nT44YeaqmXm7Y0j8BrDm1i7zqbmnjNbMmp
zNpdehhzMpw8yX90DjlL5g1OkR6ne3ywfEZTXOV33bUrnGue+zp3xLusJ6hJ/hIX5c04AH3IrWKt
Vu6d2vi/iCkrV19/WfonvBYrgKFbpq5KR5OaOIlJlqboNU83OCVIdqyenUE0gOvf0IEZEp7pWAbJ
JrGNbQ8OSp2qzc4qLWFQTtRjPwJBYvXvntTfnah8rFIfLoMH1GDsvDs3ccoL8+PsumEImnoTlEy3
Pn7+GyTLqKSV2QEfl5E1bzSwN1iz5uPEpdKS9jGi3T7Z/1+wWYUGJU0PmRylmtmUzH7ps5ybPQaL
tirQ3oNUPBkCHqITTYHzuolMmip2AW12wpEMPqWiggBIz2Q+QVGHLEN3o/OTt6+f3dnpS1y2LlRA
cBYD8c8xKHGm/GsM9giOFqWmU3sGtVCNwyNxrBPQE7T8NPNwcEVAQ6aH0+oPoUO5qTLLlx5DHX73
/p1wJZ40toB5HWrvtR1Rh/Vu8jgH7hNz+JY1CIDh2PruD5ASOzyX1FHD9mrCMNUTp+rrGzv7UjSk
Y9m8iXXhfFqXUKoygFQCRLOdSX7fzDKwEKJqW5ElAwsexTFBr1siS9HtZs9fX50E8k9rMCNsQqKp
EPmMk/eB6F3RiIT3wccarFCxAEq3srX+pu3CtebZj6GZUjrp6gu3fW7hEipUJQEDCNrdCXIu6pu0
HeKOrcCErNG77MVyspevb+7SNU5uLjBrHV8pYxYd4M1IuJZwkgvr79lhyXzQeIIMTPvTsJQhSBe9
Zl4U2sroaA6Q+z2TPWMMpvah/0AJiWBpFs0N5poDDih69QiNY1KM3WIXlO1Nq+IndUCjdkNM/8qm
luAP/kuQg9OskAq3BoMZBjQJu7yahwkq5dn3eeD+mKBkjouI4+svTptm858LvqGqpmM4LD8Sbf/J
a0WYeWMoAIU2Hir2Wc1bfCbiZKmjkYJMykyzq/gRNzjNCKg4nlLQT8nZ+eYEcn39UT4PUD6J7Uj2
qqau2afrTmHZqjPkRrEp0l+KRxve16ls22S7CGs49GXt7gzgFr6x+/q69plvQHfQ3dkW8cXOxzf0
29orPa0ey4hogXH0F7bOtKz4sudZ3mJeY90t3Uvboc+MQoP7Iy8Bo71piNPNsaygOA+Dg5VMOLAm
kHCzk/2Wl+HT13d29jpCVzUeMAu6mO78tzsjthQnWmlnG4eqzujC4iUbNyjcC1tN5/Mbg/v57Ton
+y3FiC2SYLgO+IpakaQJYINbVqSV9QgGtEzQcbyPg2ybVWHP0p1/F2QzFOGR26cU0TbtSpGTJMtI
lgZyLQ0Q9SpkMzQb/YRPnA4OP4OU0CFwKwQ4nMajmkQsN3b9XE3XMEaVZW+qiH5hATVEnhKw7D14
CaYx3aUKEBpbs6i81Rg62nUnaNxprZ3NAYcjk8+weod6f9dxkMRZ2SGbpL2fNz/bKV7GjnwCpYoU
X08fweVfcCyl++b1NTo257tmI56IgqR6JtCa0XXE6HjleP73LrFUtKzwd8xeHLzc/wVN3CEdi362
bTpUNEfNXpWm+U1d6eF4xzm5WLvUWzNJO7y18OKEZKnOnN5/Iu796AW3X48OTT0z8qFkmkw7FbGY
ebpJiuNRgTjeZCQyAw3Q/e6hjdOD0ekPTil/UIxoZ+oQHfD6PMskvKukL0A40Sctr7PAvBpS8YC7
/ZupFUvNzx9HJX7RLAOasFGTLE+4wTj41HoKaxGo3lPZWikP1G3muBbXvau+lRUGbDs64HmjZyX8
p6ylkaoACjXkD+IEHsxa7se6eSAuala17kqERIMoidyXhb8U+AxrwR8IY7pVgH2I7zskuriuDAIg
hv4BM51XvoVDujUM7W3wNGJh7T2wGGDlpf7apNo679Ebd4AvRBCQgpwsi3JEY4GTYT59QF100aKy
mwff0t4+/kxrXVdZdUCJu6ha8BU60r46lle94W5MuoNNqb5WYbtxexYwTXwz9HSL+4IY8vQmTOkK
ehHUCL98VMbsBgMMJB7ff/S76Hvp5+N1TcCx7npkW6TVjWjsN2laVPSd8jnDpXgXtRI7V3qHWy67
57DJSHLxYF0YF58PsYYuYadScTKRZ9ony4abwDDVywGZNFwyUqHhSsMxnVuSgmRSmqsgkW8BanZk
GaWxZZ/0KLpwGVU9vVDX6DYXPs707j55Qxm6LWBRSEAf8vRIQkWlbbs8yTawQpCrX0XEaU72tQQq
kj1vLK29QoivktjUvfZ2/VPL1Afo6SZWUUcsszanqego3rar+wtvLO3zKcPgRKZalq459ucqR+kN
BE00FnGkWAiobeUOsln6LwjNvZ3bl9/dZARXaOsxmfEguHyl2zaN6l54g53ZmhgAb3l5OY7JP6dn
w3qInM4dGnizziOsgGSNKzBRlh9QEUwesz7sh10aI1Q0sm05oTbqyY0uiIEpgzjE52j9NJNdjL2A
6nx/BwBwvMlcZQpQxP0jorkuLWpLCT7GibjgB7UOgQ7klsjGldtYRL5RNL/w4M+8VjgLGYAaTGoY
un5yDqiiOo8jXFbgWpt9rUu67+UrYKpZG5dHAiePcTOg/jFGKDLZ69cX/1xBEtNrU7PhQ9vSNE82
lFGb43cCs04EEx0nHEwg4IcjVblVYBXXnZ7cjwr6oa8vemY8sUOHfW3b7IAM1Tq547zKssZrm5jM
JqSfyAlJSH0drQYUSHhrklZmpLjm+tcktA+oqd++vvzHXu/PmSZUg9vWNaFZlnm6A/OCOE8FucGb
0awF7cWWkWHpqO/UOSXU2zC2Di0mATrcZESkCsCLjkpEQRZsrzrPZWMcm+nHThDdDhUO/7x3qI5k
r8NwbzQ3AzE6YYZx3y4vPa3PSwQfnNMFu3PT5ONPm9zfNjqFSX3aahI+OFZ838AfPDpvIdZ8kJQX
jgHnBoZBcc/ia2LLY55cykcy7Dq1jDZRBO3Axunh2evEbG5s9N6zEXZVVMvnrx/M550xtwc+nWXZ
nhaa0/2VyAFtKk6EGIi/Xuav5H0eATUs1Fx7/PjKIzdZCt2+MB4/7x+FyvHb+NiVc+GTSWBWFCxq
1442StNcDXG7ESK6DSz1+uvb0859p6ZKactwAA7qp+Vatll9EPB3b7zUPFgt5/WMiUZxjTdl9r1Q
jOtI6KtQNVcOxAFRscKWBq6rZiB9b5NCrzKBw432s+JeGllnzux8B5rKRt3RVYuj359Dq1f0Pg1D
jMAlfqAx8B8Ms2cNcK/roN417XfNJbnLCoFHaZeGmvl5f8a1WfpsE3IYb5mTa/PyqCX4o2gjTZAT
AtMf1Q4IDCpUXWT+hIIBepth2QTiAJ8kJRObO0BYnHi3vothumvdcQ6M8OaDfutomAIdJrWh4Ubu
kwiODW8BL5gx7SmOaXq5wCWHLiRv0pVbpfexwFbeT1yZDxpZnQss9bhK8IzFk7vt+EE3UApnaXYg
jT5+O5Q8CVQJGhS2csqqMOK67qWuzKuyBdQwZmQMxb638h2jmANCBtQR/KCGh/iNoMS5krUbCF1y
rmvFK7TnVT7t9y8MuGmSni50HImmMozmSHE64MYQpqsvWOiGTnlxQyRzBC5Zw1VSIkgrwKS4ZnOV
pfBJME+94dJZGnl19/WHODu5yB+gTSF1GPknC0kiCjYOXhZv8HeiquK21Ug7OnZ94XR2prbIKJIW
B1wWdbJJTkYRrjcjzYs03nQGzSXkiU4DyIN1uipasmy0IxQEJOE8G0T/h8JQr0u3ve7Ijf36hs++
3Sz2lY7uUOjk2/9zKo2hirEYYutGqyBhNPxr0ZfrynuNkuEbweV8oir+URbmfrLGJ86Pr69/7gvn
WxC80IWjqqfVN6aB1UY+q9kQuW/T910iMUtK98JirX/ePlPtYmWkp0CpXj+dtX0VpdqYsWJYEe0E
6aK5Jv8bgZZ9iAYN7gNrVmjUm6C15KyrGeXQyWctMhO9BCke4Xng1LAZJdvdqU0XCPmcQNLRXZIH
ehSClYbG6fIyfG61IapBcJSXZ+ovjlU6sP3aCHFnc0Vs8ZWS5698lfNU168H9eKqf/Z70g0geIAw
nE9dmpgvybYoc22G/lbRGhDJUf7aUCKFE+kgromDH038Q4CD6RQgVh27Uau4ClI0MF8PjI8nf7oc
8KBo5grNIKnk5D1H1BPYJ6+INhiOcetA/XdAQaw8w+IYiFEqq6s7UmoObAcO0qnWqvPddsQxQVqT
vfcezpUgaTcVW6WQlyPYaXKURv7VSg0tVtrjjaj1o9NTrsgZBaqRv4o6epJG/ZDk2avs1WvikbF9
o5oU5ffSMZeFp6CsZaNEPZoiozyOWnFvAG/KiSKb6dZ7kNFN953EWGa6dY3R+L41oMHkdrnzGwPS
hbqihb9wbRv8qfWcBpxtGe8qatOeFNopuYtxMIvMAPTOy8d/21ay/Ph684KaiZ/9CNVLr1Nx9qHb
1FBZ+DD3ne7pSzz1FBASXmlFeZXCXnKi9qqji7mYZkLZdWiDfLJMtabk1PLD4msOpXYknvI19Mqf
jV9tR1UclYDtZd2xUhdl8QCW424UZcd+VM6j0v8Z/tAk9JHGR3VgDXdYvDYZaLJowk7ZsYUqWrHe
WkaVkxPA1BpoHqdF2LD5kQoHH9pUjlOnxUWQefd1RdPKVi6s/+d2FpoqODvi8pbT2e3P5TC2mz4M
YIlslFqbaX167/XulRouNa94zMrhVc0R67jxQWbDhcONfma/TDWIpdicurHG6UZf15jO5CRmm9HV
3qC3fQP5/0SO7LKQ6UOYvzSasTE2w7s1OctMlDv+NzWzr7MGBY6X3Tht/ZASuzxFSqzzfKpNrase
lYTupisqPN5MlfWDX8bbryfquaVV01TNYrPPZuyTqqCFv9qXXpZtuhBFm51ui4aiTtI9lFG6HfPo
CkXMyvBxaKHSHFI+HGKRWac2D3GNBML2sc74t7E9/gx78S1x1LcRPFzoPGrJ8BpV6oUD1dlHrGn0
H2m6cKA7ffUKRYZB6VTZhjfrvrC6Ev7Tk1fnO1UNDh47rTTul0PorQfHvJgwdGZXzbWn+rKumZKF
+s/xxXrX1ZUoGF/EqMx1RrTWi2tmzpq0MlMJH7DXX/mj+pbH6hvV6BUQt3XauXtTbx7w58+i2kHG
XLP5UdObr5/kub0AH46zjMEGjGPbyZKbuKWAPs+THOvsGwSy1TCa30KT9dLzbfhd5rWaUkT0THNv
efJK9N7ThU9w5lDFk1Gl4VicrpzTPWBui6BOUspKxdA+TM+ns+TGqwCb19+EbB9UNXrKEuu6j5x9
gJ8MMUcWGt/Canyrbe+gpOJbCnFfEVhnbe3CDD3zLtYMpDPSELyQPrXhW5CX6UjRGSV0w6E6ezfN
4hhXDKDAKw5Ok17q+p69IIFbuqnpOr2Ck8HCyHAzvRrTDaWBFZmh8xKwyQweK9JWguBKgBJff//n
liBB3dkw6DMLXU67td+O7PnY9aXqUrLCs/w8omTscYfb9Y2XpZfq3B/n1JP3OwqA/73WyWCTShiF
QkzlMQkrqwpc3KUa1C7ONlrwWvQZMDYHYaMw1r5a7Mc8s3HgODtnkMxYa4Fp/ThBfhNhrzxadmU+
EEIrnl1hL90GBLEej+tcayZGktBmOGF9aPpGTX0WgsTO3uVNefzAICPPTOgtQunL30WqbQaDvaDZ
gl0Jx23la9sitZckA94OwZun20tZpajk7CsH/zVlFr3PNnU2rNVC7vKy3csE6IsyrMux2itdcYzA
+DRKTKSsvUzaYWs0ONOK5lcY1se24vN56b5PwZck7vhgxrRBdEmgUYY7ex7Y8Gti9ir5D2frR5zH
MkHGb+Kq3wiy+R5V1qZ0G/IZjGEOTlv2i1YlIscAR7Mq8KB9gC4l97ESiCBx4IkrK6VAHXrFKulR
R6vJa47mahm6FSlY9W70hhgkasq7wyrI8ckYdXAF1sIg99GRXnDFrMX9SUNlHXodESewrlYKrKhu
COtN3kT3TcKu0JACIkisxvwVE3YfvSGQBHPv97a/Bi6ETJyK9Ywwhm9ugbY6lMY6JRTIUfIDJD18
OYz00UkPAM8XRs4+zFb7bZXyCjQBx0V4hFuSg2T0LrEEFXlzhFm/M53yvQ2yg1emB6WqEUq4CJoE
XvbsJ6Sf5xosFIjX7CnstyANCQOCekuX4NmGj+TmuLvBFUt/45vOzozcG5VIqwZigOGbq1rZTuOh
t4qDHOydYw0YR/mQ09wHlb5G2Lo2IvCHrn/dBc23zPb6RdoM66+n6LkVktOArbEgGGhSTk6oVlEV
9WCxCOmVuygtVmG/uxtyQpqRAInBWjaj3HGLF9a+M+c09iXTcRWlBEKkk8ua/gA8xRtwjtHk+ViY
9YjifXphATr7CjLZWU69WBqE8uQ6AuUPCHsCNomi3jQd+eWkjbQJDl3KJxk6Odib/kGW+k1AKE6h
Xd4dnFt0eZHaFt8xZdfTk6LMkyLJO5P2Ab6NuEBK2qB57xTrmv97jwSAU54zc73xngV/6QdIWaEi
XqslnGSHamPThNd1XZIzTKCWY+3cRKddZcJMdkmi6QBozhItZQpW7saL07fMq+8b30OzzPAbWigK
ZE21ZokrIaV87xEY4mEaTrpmMWTW0WggwUWsks0wdQJjZa6XQEv9YXI3qcOrkY6bdCRxx7fnmrT3
ia8i3n/TK0KmxxbTPaleM9sI7ov8UDoZ4nWBUUCtx9fpaWbAwfB89dHCCa0nzk9RYkFrGGBnhQdy
s3cAfNl9vLhKhyRhas/5rBsGKL2F5gVUZtrwhlgM4kF70lADyk5VYtcLPSTqtS8hOWqQhGM3WBP9
QRYByvQ6zt8xT8EnVUF09y1wfiQPnScINqjFMe+7YjWg87fz2oPrIHFlawAo6DDarXVVqRgn49Kb
NT2+2jZ8GqMc7EYyKcLxeQYuF5jIgl/PwXOvSctgFkrEbAzVaY7+9poM1MpM0qhNASDSUNIfEyve
DZ26jjRia/6/LnV6NGtzsMMZ1MeNbwNTTMEMpxTVISXOu1q5cFtnd8YW5ykUJ2jNOMb9eV9qoedZ
IUruK9pUPll6Xrr0+2w17dWbCGtQos5H3OtQhy/c5rltMWUZalBsrzh/nex0rBLBQBqzvPQc7gGh
Jwk2l7re277caTnPl19//cWev6JJ6X6KNf1UXoBRjW4FlOGmDEtMX+URnMyr5g7PWVy+17xDwDkt
v76keW7tnsSvFDeRIdunsp6xyuH7k6WwCfvYnwsiDlsEjBgsJTGjajkba+uhAspEElwXPzjOsYgA
OZYDe4Sym3p7Gb7y+qDwoqowuIbmJqnZhU7p4wMCBlPJIE2QP2In5i5C0UZly8UIN26t3LbmYzmu
PTev57bDfOtwopE6QDF71w68qZgruyAALEWntppr7kMZY4arAcIl0thkif6oSsxFLmVXVMoLvyZY
XJIzvNBJUaAQS8J4NLnNiwpSEso+EsKyOafNdA7N/3voQJkwoeJ9/Y2eHbGMV4O+Dz1oxKV/jtiO
QGUF5F6y6Yr8PR6eJHSRyB23cOv2uljWzSLE3zheqlqeGzxAgKhaUr0Vn04CVasMfq5byQZI9Xs4
8ujkWL0Ocf2aTCqLvswPwH6OX9/s2dHDaKXdMf3LPll1VFlGKI1BHka8PjIYNXOJ+mp67ZeZeYWG
5jbOiuO0N/n6uudWO9pb/3Pd0/NyOIq4zUw1wcjcr52Y8RU61b7Ttecya/dfX0tOde/TUwH1TqRf
HENZEU7q4nXnEOtBItOGeJx7khC7RYAe3aP0qpdxTZBL/sskyY1W07geVB/vugMjgyKhxoN23cqe
mdXG8N7iDOSRZfW3oWccQFX2iQvf1IiR7inaG9Hje7cSEPJc83uI8nGp64jtegL3KuCCfggoxxwf
6waEyRg9sC6C7gU3tfLTLftZbNBYSCrc2cS2PX84RiwnJIjTa8tZlOHBKhSOGRr86xlHLWrDGbt8
JT0StVHh8qDE7GprrzWJt6srgvQIhEQetUzN7ns7io78N845Wm2ukXDtXcsD49zBvCTXhJdvDVEi
mhMgTqSP0R9E7F9NO+aiNJ4d9sJ9xcggU2Hp+f2z8EYSsOpjmDV78h7ypR0puz4ylx3s2UDxfylj
OSxNv74iW7bem6VPWhRWV5J5L7xczk0ZOQVP02Ngrp4KNeM4r9BS5pTQcw5VmfHcAp+oVfFs5uaO
3u5zTUjZhTX+bElNIr3A4GDTFT4dTRwoPSILWR6s2N7rEO+R0rr6QqvmBRjcIEWmo03dtiqQG8sN
STNM3H0fhOHGC5OHsqGDmet0eBNiO/TwV+rm35DRE27VjhNIItoB4oWO0EBUh5S1jFsMv5oJ++Hr
WXHGACCwTiDn0FlsqE6ezApPGWJ0kjGEIzdZIZHCz65S4O5LbS8S7or8rXwW4OMTPqlZUFnBFEmJ
3nrIKIh7eA8VWa/bhjW4Th/I1UOfhXtpTWwBvlsA7mR6xE+tsXItA3p8DuiyVkigiNUpElol7zVo
/c3XN/U56RvaI/oAbdpGORR7phHz2y5KWoOT1LoRb3o9XBaU0aGnOcc6I8ui1PuVJt18kSVwwxNd
O/rQFDi6p5h5PcJB6jRaBxEHAECVju9cWIXOaS7QYtMlmvYH9qdSrNebY+62LLW54183QfyqxMXB
z7BBmwLbcU3ISQnEuzL7I7zHW7+vb0y6XLPW5cxZV/ZTt0r89L2OeFAg6meZm7wPxBXYHX9Fkzq7
zEGyS2jXxfqiqn1eQNFBIAtAyEYT57SDqYauZ1ElShBdl6QpRXj4moF1w1WviHxGD8LX249ZsO38
K9lBGsjCaLyRKqiGzn9Th0K/pVlGJzsGEGS4UzZnUyBw04ZXb2S+DPEP4iHTZZfWt1BRwZwQrihz
mFapxXQxg1ZZhPBUyexktg0wx00nuGe1AkqZZvYmjqQgZjflGOUYV5lORo7hUwaeulxgUvyriHk8
c0og+20LbsB33/Ee3j9XheEv/E4qS7XIkZMqxr1jBs8pkqOZ0VDg6fKp1KM415H8aXeswVbYvHmm
unBNNjJpu0GwtiisFyil757rXfUeqCcvNBeekR2m10lrP5KC+TLtB+vYeK7K8qg1zZtOX48e+XMb
6Bqdfv5iQ62PPtv9rmu3Mq9phvs7mPXtwgu6XzeuauwlLwNPhNGa4iAO9LIgNEXaB3KQOTlCAWSN
bUF85fVmjCfW6KC+pNnw88IEOzcUEJ4ZKgIVzrOnHbSB/kFc1Uay6cMsBgVpzMD63ide1a85yvH9
BPLQCmXXhdMChn8mSrQLKpIzexZMfw7icXN6oZ/Wc8m5Lopk2p/JjMfXxfmTZYMWbmXBd4NedCOH
YjniDZ0FMJYvTeMzOxeqJLRxqNqyQTwttqf005suCdJN1BAgmafhRmQgy2ww9wujwDaVYTK6dswH
kzmwSlwfYGi1cfOMwGe/dtZ6Gu7dptC3xjBlALYS8CDhXKq5bZvevYGQuSAy6Rg4ZIeytVizqWFL
WJb/eo3958/+v7z37O5f25/qn//Nr39mObmrnl+f/PKfxyzhf/89/Zn/+3v+/BP/vAl+llmV/aq/
/F3r92z/mrxXp7/pj7+Zq//70y1e69c/frFM0dAMh+a9HO7fqyauPz4F9zH9zv/XH/7H+8ffchzy
97//en3jEUAgxsr8s/7r3z/avv39F7aYyZT4n79f4d8/nm7h77+4Yz/wXtMzf+j9tar//ktx9H+w
BDL+2XVMWiGDOdK9f/xIqv9AEqBhOkOui6LHYuymWVn7f/8lnH/QAGHEWOxYEHlNr64qaz5+pP3D
kpMsypmO/6yz5l//8/H+eJD/+2D/I22SuyxI6+rvvzT7ZI7qtFoYnZy5GaGClsc0hH97CRa90tdF
XGk7xdUe6rLIboi8NK8yGMlZJ3/0Wl9eqQ3ENjuuVbrKwXhbFoO/I0Np//GrhnyrqySWB2CkgkNr
8o0eYLf7+JXZx9pM0fxkpeXeT6Lk31O9OmSKIq79FEzgqIFPi1I3uNI7CoeDn+y8yCJ5uiBXV0mY
NIOZaBujSIv7vm+/o/y0drbV3ldl5d1KilQEPkQBwZHQ+5Rera7Q1PTsVZNbvvC7qlb6e2zRwcqy
3KyaSbVEI9Yk7q4O+43p69Wt0Gtr76rrRPe8g2Y25IkPuJIDs4LqM3b+q1UXm6RvOxqILfk8vZY+
FBHirsF19GXQp2Jb+647k7YhDjQsyP51rbvW1ZWHJDRfDdRyhx4WMuhMhU9e/LQyr3uwE8DTYwhl
OCSCICv04cVTVVzm0HUpzJkozxOobULvd7VOrSOOK4uOoNo+JOCavMKR107Tg1Pwo2TrtsQP8gzx
6SBL3kNfnbgnk3tVC/1r4g5uc2HOy7QetlqtcO6IHe376Aw/kZ1Avu4q+UDEyLzR9WzdtpE9q6JQ
vc1IW+HF4SfzoI0g4QRVe21RHrBU313rAkqmiMr01lFiQOlTQ6wm17oKnOuuAiTkG+a8MVtnRWyM
uw9x7iseyfT6L81TjUOAw+AgQzI2dcWo5tzhVnU8684aeTS+6ZGSrUY3id3ej65q35tdvR4svd6L
wutBpRKIoXQmogviDIi3C298IpNjMveWdS2LnTsAloqLJ4/axE5rx3Huq/l9V0gsHDZni6GNHI4g
cOf03ta3rTO5Z4HOOCF8WjGoGpYGYEZdS+yfnYJhG4zbRssvWrGn0sBvJ03dEZOXcjqKYPSn4HUy
85wKRrJbjuWus4hva93MWiRIrIya+hNdoxuSHP0t3mN1nxKAAXkXC6qAOaZhIr9QGJpkxJ8+DdJm
RD740x0L1+tJ6U0JYiNXIO3upOd32zhKQrLccjBPeXffRInYqi16JE4wERhe64UMOIXWCLh20JmF
NCYrQmHN3YJ455h0G4Jtx3mQuN5LJ7prKOSzRCTdd5tnNquM0DvKnzn6xQXN8GHXNiFlHxPvstAi
a50itFmGlclRs1XmLToIFND+jRVbiyKTw6pu+IOelbPfkbTiPL3qtrjPwJ7YoGRrsxlv7SG8aRu2
z8Ngb4uWXLY0v9ViYe381giWqkY6dEj7ci/UbW24yY+OnvKi7IW9thT/phRjePSaSW3t2zuYD8BH
Rq1ejqLCla8RQ6VoHnA0FQl8DoGryf36BpngAxE1LwQZDvdOaSzNUn2K9FBcZ0Z1hU1CP/ouyEkz
hPEvZbuow1w/EmKQEdonwl7dal533xM5tvE5/s68MBbwRqC5s+fbtN2vxDXqdRE2j1ppMbGD6RRp
4OLHgbMfUnIEGpu+oueF10RWyqWRfE+S2lsGXWouRSzrRU0SCEqlapalI8CQpnm2rZ7MpCnUJoRX
RA5DvFWojM8+it2U2BZE9kIHHJOdqPAHOF5Wbkow94fUbpYVLhY+Urah9l8unWhYhsBTZoRD9dd4
UfSla0NVyJui2YS2NtO19s2WHYnfYYbVwB/nmuaJJe0GeI+KfU1oQLZDzLFx7AoCVUSqYmuStmMy
OJq6RFwFfFCxSKqBd2xx0mwgLNWjMjeVqMOYxV8aTvOjNJUNFTH+OMXU1oeb2A7hqmajiQ9tkNmu
EDKhSqG78wHFYSxzuaxpNkIjFmKnj8ORe7odbfdBsONahgKEeKVZ+3gs0Kg2vbaPRTChyCYKnEOY
tw9vLZQiWOluGaw1/aktBkCuzIy5CrF8ZWOItsqaaNJM1jtfVTcZeXDXpmsffCsEHtAZYNJiOsaF
Kx1QlcFtqQE9qp3HwmQM/CvzynBfQRQEa4+OYZlr/lrrAgow7oPSKCTU+3Zxw0mI3glAeTOd+1ad
AWgmKIssGfhs0LLnTeO0awhiUMmqY1Vr/b0DYMgGFz6njDncDMSepUDRt4pA8tTnJgFOmrglhCvX
RmNbGfpPhVIUxzfuMwrcIyqTp8ykn6sQc430PMAyl2XXkNZyrSfvuOjvUP9Wc2Ip93lYKlRvVbl0
0+CJE5wxb62c6eDTniLnvl/aBGbgA2wpb5T5iuxpufRROpBlFhBKp7MZcPIUjwq8BbofQGZ5QxV9
aT4QEVluCqVSiJk6sCmplikaqwWaOEhstGqWiG0evXb4IWi5E+vk3YWlBMRWqME6YJvZB7SbCxG/
SAXU5seqU4zli69Sl2t9Rcf6Vz6RWftYNaYy00idWfcpQvtu+h6cngy0KKOmHo+IaNyj3XwrJXpq
U7urVQW+mtbbM6/xCOAxEC1Lq15CtKG3qAbXmY9nwo8Vc93l4mcexGJv/EyA2bBXgPFbdCthar86
OtUsiO6UivoWVIG1lNNETF33zrdwN6ekhBttBymOlsnH2pYTjzMrBZuLyjau876td0MdbOIeGFSi
mQWhAeULZcxwoySkf1WkuIH8x04FNc+BqPZ/KDuv3siRNIv+IgJkBO1reiulTDm9EFWtqqALev/r
9zB7gZ1WDbqwGEDQaDClVCYZ/My998wVlNikF3u4RNhtJ4cM4uWuFfa08DzmbTkAbsJltkvydth3
JnNPaK8P7ZCTf7HcilrGa0zMwNS9+lQ2VFF1Q/RKXzMHnGHO9TVRlPZcXyB/TytWytWWp4ULebP9
qeE1Puiu21leZxxCUT6EteXfAlMFN58MgnWphmZl4yFdIW+8TN2m4oWBNtCELtFhxxONO7bo9BnJ
3tkup+acKYrXIo6ObVBOa1ggKAqNXqwtl/g+9oCHvCQ5B+7lpSLDGTwQ6AeD5DqVi2s4JfaqmSFd
QqCKCO1LjtqfTZbcg7ObOu/XMHDjocifNyjjTZJ45E+XY/iQgrndktdEbkSAdZncgXlDGUI2Yujk
p0z5CyhBvaPPyJ8YhDEjKYpvIBiTUy27p8JL23POKfJQZ444x91MDkGJ5Je+4Zghiz+2Jli/pg1w
m7TlzhjchyJ/SM2YHDYi8qTOTg0k+C3O1uLcorfZYcP8bszdhBhDIiOePXXzVHBlwkYFBv390hOT
PqWrlqfQI3FBExQB4W8ms+L+6GySLtjurnM9FdvCgnBhRtWVAQDzFDV871rodlXL3de3GMGIx5jP
RtZcXA6znU+cAKOodFibPeziJmS8ov2IJ4NNxEolPf42g7vQNkCLejVwaiOp6JlDQFiIO57IiSEX
c/lvA2AfcsnLeM8zhjA7YdgvmYgOzjwTTuf08Z5F3qrXiuiROkw3Zs8hbqFUSjoRPimS/0wA6b4f
ftGY3NdTX+ldi/gVO+ywmhMRbGfH/555ZbZlL9Vt64mGpG/I8suV/Wmq38owaLfFcrLGyxnbwYLY
urNjMoRq4qPVTV+lnqOL8OEe2MC1h4Z5EtBSUpGrjmd7jZk/ip7b1v/JfLM4p8KwXpveOnUBpVJG
DUuxUr9bGF5YilgPpbReeTnJIU9jdMVme+td5yjTiE9wdPVeoQxtSotEIbtlgjWS/zdUzbzpl489
HkT8MA/j53Toyg3nkBkPW6WdAISKcQSM9WjL9BfMu5IkbyREXKu2YdZPQA8f+iblKTBbfynWy07q
Iy+J4Ilyk3ETbnihqBSXN3dKkl3m5cYzzyzbnayHvDZvJuftwZ4btugjucR1lHlHJ9DfPMJezovm
eI6q/LlkpYSXucORqbuKYpMpshOMz7EpoDclHBYyY1GQGi4jOVj3CJPkp8YT2wBdbxwU7U2PjDt6
Rkm7qKhyoNJ86XLzvUjgC+NboevCkHmO2o1KyVhNuoBsSY+5tYG4jbOXP4A0+dHZk7RAlrTrEIt6
bxbr2JufczQEMUgDErLsYxkvgeZQ8zYxld/GzMNmNdXS3oaRHg/RTApf4gt1YAj7mNVRvisHImq9
kmGmKJnJ68ll3qazn2HoBmtf5sOha3AZuyqyj7GHxH0U7SqIu/Lb/WLUSk03OJ6X1HQegTKWt6iC
yt2M4KWFM/6I6ITWCbCXXVGbYjcEVNmlPZW70qu+CDo5tjBJs6KSLk9+XFjrPnft77wyXl5bDht2
sc6mc1O9T/qJ2EWw2LtZDidvOe5btIYY1UmAzRHaoABwaTnLDbaikGeVBDOey3nj5WW7Z2y1XODz
ITD0j9AMmgeiszu2pg+1f5zMtNrClfOOTe8+w6dNtvSMZ2UEfwFFN09gq37acfGDdtaGsUEiriXo
EXqfhL0StcFYJ9lmSMFDBpFM3wbI6tnk+KyfTI8HG3cwP3cRPy0kubCzVrkkKbdyOvZPzM363rr0
nfhh4fc2lB2s5STEtiuBg7J9IZASuNjGi8Nq00e2vzJMainHj2IU4i6B273ItlVEZp1Nxrc9BISP
4zi/OG8+BxpMIutZMnQgKQ03R5irnVn4x4w1+WeniAnyzJedeu3JxxHA7bKmfgJB4h/K3pr3iTAf
gnpJFSDZ2rDr1WTpCs4Q5QaPCHn6ixAW8yHrFQkIAWb5HJ+8FORXxibFNDu5b+S81S9pK16w7e67
rsouTul6F1ELl3ViIVC9KAKZEuAtnkosctPtX3wq8YnkPxhby0BU1Ud7tmDJdyQZiKYpjk6kn7oq
+RzGhbsWPcqjxF3ugsCdGShw3we6+hGmjbw4HdrujPV9I+3xgfTvPPev2ZAhb4zY2Ju10VwQelyL
LkxRp3jfyRTznpwQnFk3tzSEwjGvSDH6HcAoyMj2rS1SloJNHW2dirta6tj+TFX7Qmxp74n6OObt
A4/+lIkp6p+4eZzIhNhFTjrd4LqtLA8feBkzV4ryxFpzbdLnZ1dH1+V5cIJ0o4nJcyrbuRKDxlR8
qd6gNZP2nKhrFnrmznHpFIyaIUFLrQ5LDGK6NzUAW8mnH9hwM6rmyxxv68X0GEaWua0TMW+7Fti0
V5hki9HAJmJ4TwV30tDzKwT11OhExvNAqMKZeXy/TJ6La1wuk645yCgRGNQQyQHhtraORjH157rA
YhP6KWGfoxudY0wB5/t3lYV9o48JO7Zbd1MWQFEiH9QOVZl/kJb1GMdm8sxAMn90Or0dbSN5vv9I
JWSYCH6+8cbuuwyT9Mb9kt5GM6o3sqNhZNO485QoH6t0CC+haFnz9dY47GaCpUAdkw5GDi4Bu5Y5
hyCjYZIPom0AOPjJX2QidGdKvPZs5PqZqad1sKbO2oqWgOdiIGBEk32Qh99Qs+lLAXuIBHoz2Nhd
4p86h9ah96oRo4swXoeUaAkANntVjvIED1CedIU0jGEUtPJwC2V0erT0XG8VUq51P1f6nDJvUHJM
n42CTNjsb8wmPsg8sM5+JPTjsAy6jFE+9KhU2YG5ikhsFb+qMXdOecvdbsRm9MppPV+mQr0TCBJ7
L2bleS8R1iPK+Nw9RpNTr2uvFXue4gn7lHQdC9mfzSKjQ6k5Iyfoc0RfvBUzeR1IB3o41n2xN2It
bp0fvvR06js8YskhizpjPY2FccQ0fLz/4Qlwy4IEtfWEvlD6tXW9XzOtZSG20U8DpfCtLBfmwzJ4
RACSnuF+hRs7FO8hMOwVZXJ2qML+cQbkZObDja4LIUwKDrDlLMpTzR/XwRApbRB8ujGvUfVp9ur5
UjMFuNaG+4yzd1hX7BJZVZg7qwrsS0XUOiqTqLjEA8cTCqOWgZ7guVvrZF9TeW0cpDvnAlb1egqO
YOnVtUd3wGQwvXgiGdepn4brsRvLjfJb0rAVf5IVk8gVFABRG795zaknDvWIKaep5wfXQ8YTZeFw
1XMXrm1RxQ8w75t1lsvhKk3oAWbjV5uU0+KxZsT82APA6Wb1ojuGkKltk7bI4c6T1xz30Wz9zHVQ
npuBhK8opk3KesvYhx3QtCQg4wCIEePWCeJI1hJtt3yxC9Hu5yVvpBfeuR9MoOJ67A73GsQ36tOs
oDg0zWidpNU2qHwsgJiOWje5SYyYW3B2CKYwCSml8/CTaKTn0avOAwjTNafrdyUbqA4MxreCp9Uu
aP1unapDw8BjZffSPxrOIkNJSFnrZ4gStnSqQ5g8dE3afA6y6hOatWuHuelTrq8C+ObKQYPyoHPL
ujpGvINl6R14fJAFPnGaVmnj3+aWXIep9586LyCR25vTCxDmFRtSiX6jfKwjpziPVfNVlsS8+8Fw
dSHdr8NR2UcIoSfbKV5Dne7ujWTRaPrGTn/FETID8aC5NXBO+Haboxrlz28mpqeFW3yPm/lnEYGI
ChqyfDHEuy6gDRlfQ2WirvQpfTQi83WSuPN+Lgx3PQEmPczFKVZNsOWDRtA99sfSMDHXGT3B51F8
dVT+NYqhG2Re8N1ZujxNcvFSTY85CeJhrFknJDCHwk3IE/+Un7NiHi/J/Qv9ul0J5k0hF68GUELb
yyCPXc0uncIGUtNCFbZbdbZjEqSJZoB34VcCs3lGI5gZ246C+VPCLjWxXDR0hTRflbNkgpd5w4QG
uuH9GqCUmzahMQOwtssvRt/me1/MdERZn+wst6Z8lp8nTVE26eyhZwJ6CTzY2EqJy5yxWpimeMFt
N/IKznNndXCCjCC36S0YYtapw8zEasqLYYPBWO6GaNoOqUhXvJeghQiavYF83xB8We5JOCWrw51+
DcKtrg0nVNNh8bGYci6EOQWgYXBOesyJ0tXJgVkSyVoDB2LdocrNpU+SDXlkWIN95gS9Cz6NQWUZ
y1d3oKsZMV+R8oQwT3WQAJUPyFBEe7oFAjlqzaQuTepDPPHiyMvuzKA/NWHOu6CYYlL5xKctQjsy
WXr51U/N+YGV1TPFes08T312CAbl4w2QNP0Nz2zVwW7C9zTpN7TFPL9MXRMBQ3h24FTEcuaMuVYM
2Y11mng8h13GSxW16yfNxrtufhayri5GpoyXjv2OC0rt77lKF1Zf2Xw8l2Pab+eehAM9QxvQtVhP
kCJP+rMbMRBXvFlEBg3exXaLd1nHp2kSoO4kvUZuGN7JqVq9IQLpEGBOXIah5iFSxNHrAgFxFUAN
0z5dQWzvsxGLr+cywXFtRj2M4LutrqJm05U4HAz3LR0aCaqdI2gQXv7Uo0lWpXOiILORkIHPNns9
EFzFVCixbMQRFXaW4nvU9sNb0DqvBYfInLOLSsKrnPr8yQTS1vmkMsm0Ci5kBZAeWbOKFiH8KzFA
aAhyQISZFaOCUBRb4rUtSSFUdhufx66pGP7MsF119JU0KiNmKnqf4kuuc4+A6AfZxs+NS/8dzGwn
W7rfoBDwyuIw+NwH/kOdzvQWSxxBXw/GuSsaRGNLx9pJznYvoRrzkxnUyz0jkF2YUl+SGLuJZ5Kx
79sjE3CUXCuc9PGht2V4CnoKQ4405l5u9JIry19JLAO0OQqpi+yil2ayMfXgD906hB6cveWLE3vX
zFRk5i9FTSTIky4aYxcsWT2CS6m1/LlnmNTqnbKahNftV7Br4q2DdehcSUgsrH7To8OPVFx65Fy7
xme3wCzU1gDDrWAwHwowll3E8d221lNqEWrWyF++0cpD7vVvUtU+Qw4YbnAylxxpoi2zRnlnxqa3
cLDz05iW1aURZCtNpUJG476Zhqr2RQHxyK3G8KkZYkhU84+iaoOXlJOM3QnISXuJ8UrZWqwZ5mSv
LsQEA3j2ek7yZaoUYIVkkboqMUdS1fTySzS3f6WLUp9qyTqJBK21XcNpHlNA5MGYr4gJ8Ff4zhue
7xiD7XqqNsmIdmA29akSvj62BlbkduxYCIesW9MSMi2l0aH3GpLBgepuZ1Rd16SrGduI+MS/LJdw
tvm18WkKSGaFzO31h8Hx/Fub6Le6HIiFMAX02/eGTKKNpzzzNifVJRjibFeJWMPYkAXsJYZjcm4/
uU4e7mRdMgOxBnm2RPHJ9LmcA9JAOPFC8rbG+StY6mYrna8Y7V0es0PJ6hbnFOk1gladwoUw7b1m
KXgym3KdMOvEfrpxUc48z2xsL3Ng3xSYc7az5vhlqMJfYTrTLjKMu/j9uDM5Wr/mpXhWCSOdNC+j
LTmfsFTawFigf82tt/sV44ULd4d1TWKj24Rhm6LxpNqdY79bZR0p6Dmk5RHwMBnkJll1qV/uCG6a
SAiMvhrtpPZeD2PKyjIovo1cQChezYwurQ9BS+Xpgh7fjWFVfiu7zD8H4Txs7v8rz1H2o+aa6WZ+
cY2CRHSWkCy66DfsDj2OnB47TROXdMW+cqZb2EX9URmRuPYZkA93Gm7ch/GeW33NiozmIGm7T/3w
vTKmdi2sEDS9z1CFnqlGrx2UV+KSmV0H1PldHuGXCJvki1O8T5FK2LuRuJeENsypuIrOCig09YAe
z2BToWVW/hPt3QILBNWHIn3r6hlygtvu7hXhwAV+7RIDcrdHUPxY68s0WSlrHBCX8ZxQqFR184jJ
XF5M65cIiJVY1txpQvUfpN1r2Mb1iz98wWB8c7uYVSdHyWaK/b/6DOtMHc/+CplY+4L/Kjgz8LmR
+f4+dHn7rOSWwX6wcWxoCe0Moau3kl8jh9WmruT3XJivrkJy65hButuMttL4xtA8TmpS63aUj3aD
tjCLzH0M8D1xuhdb9MeExmTbdyHSbi511zXeQ9XYmwiOMeth2ozKoW83mmtL/8v7CavKOBBw4Z3G
hlsoMq0zvQ9oDeJr3QItnZ/rZu8N+PX6Jy9NWiQBCa+k1++WaQEOoQRiveJa87CzcnxnljbfWoOy
nUW8D4seobOGTsuYICSKalHu0awQDvVmlLHgtqGcIRKsY9pL584o2R07c6OUcUmbAaBh5AZXU+Np
49biIZThcUT08XVQ/qdBMUlwZMiarIoUa36+3L+7fzHmxjz1wjjkuLwfVE5Y/thG75WU0G6arIoe
ynBA0dsD3bj/rFt+NjTASFubZwXb14TgZtfaDoVXAsihMn+4fzGFVLsOkc7fPwvnCZdry+bEs8fk
wVR+8kBLMB+V0reUwJ+H//v5/TvLLFwKBKCWvrczY4ORS1f6yclxi4uNv/k6FNVPnuocs5U3LXVl
um6NHH0iaQs7/n2PKDVyvSSzYsCQsmcOk5qnILDfxLRk3VjQ60wTuZqRknCEj2gj5qreWgFFsRnD
HDB8nEmmCIeXlPHlpY/LjWUGz66LpXSy4wQ6AdTTlpkgY/ob6TLR2uAgbPzsIc6ZosnQfRvoylZk
m35Csf4rH+LPcgBH0KUn+hOUJL2ksa4Y97ST3NcSx5VR22drZOuC1wBva3vyCs3KenjP82+u23+3
WAh2qrbwROyFVa+TzPuSWQAo66jBRexeiC8SW/o+KjmXRIcoV88Nu9XU8Tryw6tkPTNdW1l0eGC2
usJFs2EEWMycaF2k5vd8xL8aEUfww2OVRIdln7gccchWJgudXoFnSdIH0lL8td275gpUrbESCTFC
AcpRGKMH2y7GR7u2TObV32Yrw6uN03e2NBIL33vK3Iy1b1k/OHO/o6XtcHrWJvM3O9SsqAPITCG4
mm4ZUkdO9xQyLSdQCWJQlHUPxmHMxuiLdEoPDUtAoQust8AZunZaoNER/yCahm85VkJzytmPGNWW
B8ea8bJDnDf/ppkt3WJzSJFdr/LiR9aDKEscWQDAyNuNAcIh8ba8DmcjrZTU+uk2Bj+IBdVgf6Ol
uEaaj7/KWg9Bylhnx0KLGll7BC13gArZ89H4yPcZgju13rwSvfMSlN4mnuP30UI6u9wX+AnXSRzF
REx5f81xBbcTLPM+8ofnrEwfCh0+sU8mQ6AV5spMx2rn1uFZkEnIToSmzfZh0S2qgKpyXn02SIHX
Lvm91rD2IudnkL6nHUzAsVHL0E/mK+bL8cYp3INWEiBhmO/dEkv7hGVxa3YtZAr9MvRVsza66iyS
CfduDr15yOyXSMRiZbmNuS0TaHXk5DNyq7+Q87AfHTKLeX78dDzzQA2/A0YCnrVNj5zwDOyjnchz
PoEcTbGeq2dRO1iTwXj4ITsmaXhPgTewbFBeyYy4xWGooKLk0bs1yltXM6G04WTKPGq3Jh90W8U/
ydjgg4xB//iNv/PGZINtUG1aPMU8KOu9cPLHhuGPdEeXzT24jjY139hXfuN9jUug3OAkI5eLCr85
tX3L0r4ztmyyecYUjFjKBj6XGijxDT6fEJnEtsNeMoq0OUZtAyWuzLcOoLipLxnsp70gg244FEaB
HXpKbgAp6FNTx1qXVRBsVrrigSMKMqtlU78suZarBtJtYrdb3MysFInxyhuQ37NGpJTxOBwAzNKt
g/gdeVQoyHCqjlMwX5BHBYMoZPG6cqF8cznHSJ22iV+uLSN9KvzEJkgrm9ezEWy9mI3P1Bk2B2HO
Gi1n9oXt+IFNKantFgDqwSWcfwjMH20GLdKqKO9T2MEY0PO1Ub5PcDLWumSwP7t3X/qnIsAzo5mx
1BYgZhbxL51V5at6pwv7L61IAyTVA6XT95QTbeU5FVljiGyypnZ3Q2i+VROjICYbq2qUn7uB7Anv
VXdWu5tJPxP+ePDIIyg0W9zQZUhnT3qdW0RnLDWnPTjtkUCplZgp5E1/SPc9CHlkMLglI5+3p3mZ
BkT3MkdeWWh1cmI+VNd08f2kR7q8L0mS/rCioQB69yvP8cYE8RCRLRS8TiPtRvhNcBJtWlZWO3+k
O2akH/kMoG0IHnacfi1m/NGqFH+VhfrccdclaKNXZAZTrBfzmw70T69vyn1ZnMPeP6qy/qbdTm1m
SXAAc0Ay9hirRoIBBajOTrcOeNn+ZjU6orUP4yvRmD90CBY3s1mpl0lxYZb6jmrgTRX9cHRb/1c/
B6Ts88CtMmM31L75B1uN9cEMLgit9iT/wT9MGAYGmw+i1UJLP8nK8LREysWT/6V0sRUiJMUOPCgI
9RISZ1cLKHxduE0zTA/2MjPoPEb3duo2KCfhXSpKo/+Q//6vvvafetrfZHSkdCI1J8oMzAqRWf98
ZXY4R17EsuGUNL481stMzA1iUIyEJDPDZ+CfBddAdvEy5srWvR95uzlea5eFrWFRlA0zluEGHXzb
IUsV0/MfXuBvel/eOjKtSFpDcigI9PnnC+yjwu2aQIUnmz4PAXpNKZFHu3SOjX3FC8dPPYA2DFlJ
mos1IAPdC1rhD8r4Dx73+wfomabFh2hJXCIfPkDL7hpDoUM8+dmwGMXIqCpcSs2GpFAWnEhLCnJp
//1PX/7Nf+otfbAffCQYEjDVfAxvrVTglWiE3ZO876jJMFRVsWQUBgDilj9Vufj6Go847n//xWL5
0D/8ZotUK8TXAeAZ56OB0fKLpMgz7bCciqtHBGAnOBJkkTfWoSUkaRo0h1Uzvuaz/6vw5nrj27fp
XuPpzmd2GP/SY5ZupqBnEpePkqU89K8EcoDjFN+1S+mO+OFPAtW7APXDywb5gtcTWhDXykeB6qQZ
9uDds0+yq5msGPNpWAY0BWuITSrt/iatNbsDbL4Esc/kNoZizi5IcGt0oP20Q5+YDKK4qJQlvAEt
vO6a6ZCK+qlsS2IyzXLb1Sj5PAn3TRboyed3PfjdfmgSVhDxQMOBAuNSigjVHAZiBtMJcopE7Fla
X42hRxqm3D/cIR8cI1yaPlYprhQTWy0ryA9WtyK3K5N32z11TJJXDXfvypTVtuq7r42kBoxrxsGW
l3yp3dTc/fuVskh+P7zjjotXJqAbcQTC4H/enFkoBsTwjXsiFmKbz2OzQ7LZbUsgtd4yRP333/b7
TQhsgFQfcowDwow/nqJuK0WFdtI9xcL4ORTlJ9Te5BAy708t/Wssw5///vuE/C9/HrF+WO0QGeNg
+PDWppWumHvgFU7D0NvGBgjGsN5bjY2duFtGHcvSIC5YBJB1XpbkAIQCRkFYLMSwZXla1Z59lKp8
vktIdQnZPZf0UypB9pNyVM2tch5VUxEHzjT3Dy//d4m0j32U45MGbDGSfvh08rgPpyFz7VOUQEFn
XJHvk6a+WZ2PmcsLxoNlGV/xZnHi81qRWC3sds4yPLdsj33EIyVUqRCXWGYTLjIX7pW0mc8Czsdr
NTKv+ffX+18u5ABHuoXWmyS5306dQAyxOZeOODFeYNDvoKQEMABenkWKFRbWJl/MDshvlDb/4Ni+
m/w+XMhcw1i+mEDjF/34GPQY2vK7tTiRuaHXVT5PK8tHyNPX6dmSbPnDup+uVuuDv2RotE4XbW09
QtRC8venCIv/9kYQa+CT9uSQEfbRo9+bcS6jwCX3w61QTWpbHm9cc9F+Lj/Rg3OTUQ0anlH84W6+
R+L/810ITOnhOLYx1y3srH/ezsvGyzfzyDyVpvmNKSDA50hOXx1/r2X2PMcso6UDEU6HLHFoT7Ln
fO5Ic1GsSiL3zYvFIcwM60dteQey/Z3HXp4Y3K9jqy43NW5Ksi+Tfhezwnwcbes2R9QVZWifVEBE
X9qT5Oo4BMKI3ty3+EBXbbQkOaGsfVCx2komKyssI85OVzVPvskNtnGRBZvBLZ7Dujl0BP+d2Uks
R4IzkQIfcnId7BLtrDWpaO1GAh1YQ2FuEyO1x6P6lpjqWZBTRp4SK8PBImKmXUOZsTYxcUQXlQh3
P4x4T1VpXCzZT6B95cFI0CoZOn2ujaVUi9NL0w8z2zFMt3ZDD5V0JlHHfu9fci97aVV668jFoh/L
rT8civ/lYU3+B00qrj1By/AxIyOP6RcnI3ROarD985w6e3QHP5Ko8UmjMM++QpyRQn3rEovWpXFa
wJb5K3Y852jONWtmbmRVoS4WXbaHRcVkAGEjK5KyPnaV88mZc2OFR0H84YV/DPfgwbVk2GK2BKcE
ueeed/YfTi6V9YhZKPxOd82og/JkNqZfnVLOD/CCb74xnbLM8a7pPEOliDK203l3awMbIm+Jwxlh
jV4z1ijRQVxCAn6YOUukhPW4ZuUpAVYUTBKTz4pl1bZn17e3wwUOVLJhILRXW8FXmQyI7C1D22eZ
sdcnpE+drLG83auqlk7/om9IFzgTg1FsMxEzOWbLfLa1fBoNNiBZ/RcG+eK8GbOYfSGn5aFiZleT
xrQz3nwJedvRsdygzuLvA6QpeYcfNbnVqxpT2KFoUX85Yvj272fpx7jk+5tLXXAnPXEjiw+3slk1
0dz7PLoy/xAw3nlA6VJtEbnhLgoISVathsm7SEjTwgYoXnnWeoyQSBDMrvZ1+ocQLmsp0/9xtLiS
d3+xWKPrISnvw+up4oa9ZT3NJz7e4eg1CCw8bzsWZv1AChLi/6e0JXbIKxFBjma5i2b06rnHui2O
igZLuRX9ocr9/cznJeFpAlBAVsTvgDZ/xoirqmA6iSiWaE7dVcaEIhzYMqSRxUBGILrzXHO6MuWf
ji5pGtrsxXlJ4vpDXsHH7HjhL68F4bG1ZILyrBb/PHk1/pyyCc3p5CgLZyAehWNDPFrM8m81dHxo
oRDoYFur3LSuYW28jtdmDOWjSrMcNo2+sd0P+f909qaiv0WBGifneZzf/nBdmb89nIgbB+hGFcZ7
R+bkh34sk1E8ko4znIxaBCsslOZRK/OCVDagOUv9AyNXUm1Q/z+GYXAwgn1VcGuzalMXxDnTevCc
T5Gq62Pdxx1EWl9fsmm4RrsRye9zWY0aTId4aIEtvnA86DOkLTxHQ7kVHWdwkTblZsLLt52L4FuY
tz/NGUVoMclwZ5itRnJV5nCJc6ThTkLg/l1iHVXkQPS+c5E003uJZt9uSAp0KlBk9aS9bSsqoivw
C52diEk2YrWd3fnevmuyRVTm5QdmAxKlkBvs5iKPN10yT4/c0Bh15+HEKDRE8Wj4xA06+XmUbILv
X0oggLt+Kuz9vfMo2OHRL8r2MmOWxCCSu4/zhAqh3+rOE5+siRo+SdUnLcpvWUNTC85ia9itdcTA
+as2kYUw4CbNOq+vKnKINum64PF+gibMCM9jNL04pKKYxYxFwtgOiK4usWU8N6LFizMip/BsdVXl
F5b9Ce6DIDi59UR6DA1lHNa/RviRuIN63g0eA+t8VtaDlcU84HR4aGywAf9+Rf3W5RLzQG+P5zhw
JBinpcX4j6dADBWrRNjVnOJU0qbV63vhXA5bmI7kJFbsC4bp/3/rOxb3vO3Z7CS83xJtW2WKth8j
EFdp2u6Mwr5mXR+cEyPPjkkPin72QSu3MUMZxFkaP8/fWgWnc/0/GP5/i1yhPAe6s2QO+JZj/nZD
5ZhArKp2bLbRxmvl+fmFO4jnr8N8FiXwHiOHfXSj8GrY3bRZnBuzx5UIGDj4nKTMq0J/QkSZ/6AC
YUYMba5E9zgamqJpwZHN0VNsBNWGoWK3nskGd4CUF+Mo/nTE++JDg2bzdxCa4Er+DkEstrP0U//x
WdoZS0noZskpGqsYmENknWbtmCfdJIyw7/8dt6J1un+X5kxOyolcDS+cT0mLCXp1/9YHeKlhgups
N0nj8zim8+n+JaZ4R/E+4oGrnc39RyR4MSdkXrFSVTufBIFEVdW2B4kWjn1HJTdpio3iEcZGXc3s
TRIXgaaTgOOO7lrNv781UaQYihkzznF5SiKfiB+3+aWDyTjFyK94sDcdYbJN6ICVJzhQhj2qpYyo
CNtJD4lRssZOyNDNUG+HfsmfPcLEa5dvJyxD7B5O+fLl/h3kPDpIMzf5ijGZKlWaJGK2WGbq5KUN
AYNAWlQHmk+yXlx7L3wTec0YvVQdTytOMERz1atuNbpjg+M/EvPeg7+llbP3KtxsrA2QjxtuvBJ1
9Ho3Zv7twEIyuOq06tbOiCuom9jAlJld3Yz4u9XWJ6huBMfa4LvIHhh3EqfWymwKddBhmq1HZCOC
PcZzYvXWa04seYN0BVpWylaA9JO1Ndn1maSKeJ9xQq8n7fsXT8sNY+ZwVxLJe6/LpqG82YnKVqVK
/V1mt9GhxSt2f5Wsu685q/ZjF9cLISR3XsiEiTdBytVA78IiHmnQxs2M9mLIorskiJ7oKkoU+MKe
1zXA7O9t3t/CsCL/SZnBXiEjru0gfMHzv04r7h/TqOSeFNTS2BQNlgoZyisJP9ljlaCbLVIEWO7g
use7aWeOtbFSA1sqA/IH+vEcZ/uEUx7P1oFrUBGNH6FhlUa+j8gxW5EWolaBo0hybP7COnto5WC9
DnYqVyl5+FhAmb5PhaMviFoWlZNz+R/2zmy5UWZL21fEDubhVAIkIdmWx3LVCeGamOchgavvB7y/
7WpHdf/R5384ggCEQAYyc+Va72BkAM8iaBWHHqzrAf7WqnPFxMlputVrz3wCL6Z6KWCaQ1VAh8yG
CrZlIlHqiV5ICt1BuCL3pOhHO0d+Vy30Y8QEH8j6onp92AZzIvZUObKyUV7LwnjRy+LV7iKwpQP6
3TOE+JM6tL40WgZiYApsvqg6mTLs/jqG2NeO6hfwsylCUK3uLcSyyB16goumQztd+Zm73oQV/56W
lDNQh3b7UCG0JKCTPWy81HlF506N86SC66LewnhjEPNdymm4q5Rl2JdSWnq2AE015skXwLCI22ow
lqsGb5cQoO1VHykmSYmJrkf8JkeLeXA6JT+IGHjfLOfqvkzjClYrs3RIB7yvi3q/AIR5EsDFd1mC
WM62meNtCp1HoaeVTWAiJBWsQYBhibXpmrSE+9qYdn6R2Omxa+SLY0jlURuhPWMeBWQP2p+no2jn
ymGoPQAN4PJL+zirueXKhuylUgblC/2pXcqou7fRhHaqE1qz9SOiDNG+bpuBOome77WFYmqZr3Aj
mLduT8uXYZyCFciPelQ5YISiddidI/C2MgjINr6QI4lPekov1Mk0iFIbJL/Vss7tAYi4I7WqG1Pt
SOBYxE7CZrC3KEajJwMyD6LBWRzm7FedgRQF01df5CRZQSjwT3JwlRfssJmi9Bfyu7lHxtHZN1aq
+XalW/scH4GTPWKJmZlR80RAu6/sUr8nWoLB4nQ3ZT8ot44mpVAkHuDxMMmJAcNHJb1q1y25O/YO
uRR9EmfuQYy0srpP0Ay+YtqLwYFNBbeEfDUKq/FxUrSvUtQpdzUNqmEuu4/AYwYJNPg1cyuCsZEu
qQ2lOKImNsivVT2RiCvFU6YiMibg0rt9Hd2BI7Yfs+wHgwMF1U6zg75gysM0ckrV/CkMf42jXnlA
e/VDD/1iDEcgUFdnUjqMbAzFl5tZ22dxmQdTHp2LKZizxIJ00r8hwNkekgLHoqjOULgDkHRGc/eh
k7G4bpy3eIhODgwa7K6Av83A4bmR0NAQqy2ei+x56LT9BAULIclpQm+pDigrohlrMNC1jhHu28XQ
bsMk04FyEFzWdC4PUhb5tQToQ6kQc+9ly0eDvD2EWXqvlyT6+pouoKpL3ZVkOGpDuYhTUpTyKZqL
ZwZ/uqxID692l4/nVCbV53QDbCXAbXuiYwd+0jS6OVXgQ7Ra4kWV2MqoaQ18SLe7c6IiLCtqyoej
U5Te4BykpqaRywYyTtrvLDLdWYupyKqUakJjMrwE7FQZUfEGTlud54IIuglds9S/hc2M8+RgqH5v
49uc5BkGcUCUm7SW3Q7tB2rAAn6YdIjw+dzBKVtuKUqSdpMXx1XgGfuxnEoe3JniEC4NTApHyc6t
fKMOyEoxjQGxhmzNnWg1+P2gXEEnqZpnk78/TH3rVmidXoDRDV5lVLEPgAsHzo5n0eezXzUZqqFa
AxN9PTVl4WSvtCWMvmq0aTPTYxXOj1VvpHuL3tWme0L6MMKaKhomDDGu9cr27oHxFlZXXpe5Kg8C
/W+URU3QZ/j4+BiJ2vsmlBWvnprUQ2cZsuXcrcSSBHMuAT5vmdI32Xkxs1s9GayvJgocndHkMLsq
fZdOYnwEr7bf4MBVllB2iY23wjLBF6Z5fHIkfGFDSb8pSn322rG9Ms38qSbN0R6d5aRg3U2UxXxp
+gmoA3pi0d0j9Nzt5Eoxjph33uZZdKuS775Tu/nrrNchCb/8onayc1TbVeBWA3QbwV/cD5HAyMIQ
3pAsJvbgRojEsJy4SOfBP8F1y5xJPfTdGDOTNk8FFtQu+rmPW5lm6LXsZEqtye8uv2nIu0MPNS99
2Zz1FYY9RaB38uyChWh7UjMcqPswgok99joQPTEdNa6iIDl9NsvqkESxcjFG87zY+c+mT53bEG6j
RtLn0C/ttZm0NW+JJ3IVLpgTKaEL+7ecnfoWlBkoYx2ZNerPyd6RWwdX0J2cIN9AeghtgTl9qFCf
vDEgVyizYqMUhh32oiHIEYq3jXcO8MLxhnq4NHZv7wwHTRkHHcqtKJKt6dKmURR3AtyKei35ooqU
tEc1H1SrLE5ZWiONXSj3NZmSdPiBZVwDFEFvQ+eUgCjZYYtGAlaGhq+XEPLNGkK8WEmOUEchELca
Bbv4O+Di6Vj32hVMK57oaVsDARjCgDkfyHk403ulsdtLCIHzkKjGWxJq2o2xdKtQYHpS5fw1nITu
UxBVdnEBpcGCBZTgaHFuLfPRQRo001MpCIumAbHHhDSrxWOpdfJ50COXKuq872e9JHncHRX4wCrR
+gN5vqdiVuVzvoBWEWGGUXxuUN8eR2+28PYCTOKLBd4zciXWRRl66ChiTAJykYoHVSMPSBEWzJ+N
qyklL/TqbSBIJN0tjM8aANeTZsd0Hn12OyyGc0caxUyATyZUBoFXUv5ruvEbmcD63rzf5E6wPZ2u
W2gKbNrPHS2+MAXQ6M4BdUtN33oSrd6V2gXFUitCqGDgpVx0V9f74QTEo0MSzx7vJUecZAjPN/0g
dYDi6RZqw8wOZWzdpbLeHqQih0qzALtDyQCYSpd8t8YMiXwxwGl1iodWyRjfCulRjvT6kGqdA7Qv
BXpiCFjiSXiajZBUN+pvmiKZ60Aaob7GtaYx+zJq3WNTTC+mIsIHMkegoepMvRtHaHvoDw27Oe2A
8mVIrnUZExlYT5D3xuWcdPJypw4oErQ4EXybtfyu0HeDKVm/wzjlv8UNmOmx5OIbf0laqqTNQka0
z5QTjjWEPDrvRr7SreCGdTVUpNHsxEWDQXo0G/s7sgEqnLJz01MpW8K5CLKqqT3dcDSoHGg9vcOA
O1QLgI5SVoVytDObWQSo+jw3hurFTo0TPYbmePjYE2WB4d7WCutN0LicBbLQkHdlEAGNfKhNEDf0
IqcksiEoT0MKcz1cxwtmX1MRB6n+OoAwQhCaRdkBTK67WnF7QGtBVzfJKS7ma9Qsla/rS/hqxuBt
JnMnqnS8RqNOu0s77dZaGKZbAOBzEqvXUNPvHGRMfUVo+WWGce0kufNkazAhAfjdDI1+rsXc3htd
3d2PI5jIsV70/Tqt2N5dATJ8L1qUXboB7O9gadPDJGB9I2HrvDD6OJ4xg4qH/uPPNWoFIwhZt7Vw
NnHEfFokpn9MvF90R+hnqZChYcpqeeDpfJna0nha8I9xawdsaNkW0f0qMlO3wOPnbNJPZaJhM92j
ZiCyEeVXqN+kEO1HfMHDxUASRXEeBYIs70ojNOt23y0JQ/paOhhUyFC8bdAaq5BqYomUS6fXHh7X
7Y48GoircjoVqzuF3SLOrY/jhE7A6KH3XJ3zRkP5Is8Q5F6BFUpe6ReGmBnhCBX4UV3+Lm32U2FR
911bDPsU+ZWncDI0PwWdd6NVmg+KJzsX1JxOvdVf1Clugolai220V84E6jedwS5nWX3oHQA3k9xL
h3aee2yp5MeSUsB5Ji+9JbqWLv5RjpRwHWixu2II0wv8a3pl1XyiAv8kyvm2xfM60FEqmcsuhQZp
1Dupi1tc1yCBKhSVUAPvV2GjLjVeEjzPd02Xd164Upz6Bkx33YzdoYwQ5of9eKYPGQ+Qr21fJQ3m
JkP3pvYDAuLduFBUALWzG6O1+ypn6VkGtxwZzBPMWXZzW72lZjZ9zQ34J7Nf5LlJkIuXbShwYIvq
ktlXifB032eB0odB0efV2W6y71HfSIc8mlaZcoqLm1RSD2bWA6qFIVm22qjY5S3aOH5pdC3W6cSR
Ydp+n2NnJt4Gi2UnuAaEBVxQlcqLmUw5+s6Qaceoh/yaGGTNKmMICIaTC57MdbhEN1MTCx/wP6qQ
FEuAfaN6YlJkNWJuXwlyCj1oAD3mhL201ZrHJJxuI0CWx0lVf1vtbNwUsn2ZbfgQnQ4XpZlTcYyB
YrqypH3TQRl7JtMKZk/jsh+5dUerfRE2HYKqMYgPQjxsglBEQjJN3dkpKLNtqhPAy5XbcE52YxO3
N5IxPDUgFfcoMBZebZshM/dk8MZIyW/II4eimi7CmAKbiURQIwM2gKbzQPkCJ6/N9myl6p0i7O6B
iTpv5kqYLZLb0S4CfFj0O3i652rIJ+xe9OhKBt8dU6fxrCiS3d4CSjlLcXNp8WjZ521zp9TD/GXw
wZHvajlq7zrA5zrsNWvEL8cajHM0xjx01CJ8lFu/iZYDNxqiIZbSnYbyrl6fcgORYpfZ/UszaE8j
jGSYRTMa+freSkNeAmSI9nT137XlihCu9qwQwri52twIrnpyhPEiVc43YpRdo9v5gVw+YS35jUPe
llBn8vSmQZl7m3C25fyeL81rUzuVluJ3CuXXxWDMktfk5Sghf98nQ/4Yar8UNLn20tTMxFDGUW4q
9YsdvqGm+D2aoMrolsBoR82hSipM/ydVsz0Yl4obdn3kw2w7RpBiskXrcAJHSSZ24hsIhD/1gajN
IkGwM5XG2IU9RCAw0rDV1KdMIzWmKIP5c9mb5Tdp0aKbKi6Z59jKk5Obuy4yv2qjMd6pSX5qZSs/
p03xELVMu3RNRwUmnO7FrEvAr6TM6zPT3ndJbZ9wFD93QzR7ndCMt1FJDE+ajZOZldod89ELb3xl
YkVA7Ux1pQTK8Ra2VXSpSkIFIwFozL/EjTfRYbTGEjBJHx0W2fodK+SlIGfC+x6ABYiZptoBUo0t
RIhQO6/OTqe9drzquzia+5O2oJjLhLD0HHn26CASP+mxQZ+pgY5Kc/uuBbmix9CBmtwUGV44DWQn
JpxkXQsbDz+ceTXHAWhxWcFiyUhaFumjY64syw64IADfg93opNFQK99rUtgTJocYYIXpDWQxge8s
mtnNADNoWaZflok+3yKnDpnBKV65gljUTt3PGnu5IxIjMNHH5bt0QKUHoo+DYv4gAlOoAsehGIXZ
Vf8AsQGUlPA4OURqXwdCJWmb2dRVqRRngUkSEzNI5F2MaDroVks2lnmcXdbdQRfE2k7O3IlxxxyB
8JbwzHf9mHkqdl3B2GdvQ28mNzawn11ragxYBEunuOrvRe9oJ62zGExmecCIArYonnSpX6tr/8qH
cjtflEKJXM0oRz8S41eht70vevwcsswkGWpZiH/agundtNJTegHaJu7k4zbWDz1KE7i5+i1zrEaD
F8bLCS0VkbspL8Sr2amnRIcJbaGuaPuyMdWncqJ+NqNDNELTQO10uoLwtPAlp2Yqt940qNoppLMd
bLM7L7J8v9iZcitaBESGVoLFLQSNiOmnvU5x8j783goUFex24LVuEOGwjQ49rhTRv8U2D/laUZSh
5TFvEvDyBCkHudVONawgjHIwuA8XOFVK2HxTK4SKJ3Xw+iRRLp1oblUxmSdphg9OXv3qBNUd7lGG
SeaoJlMFweWUZnLndkptu6rZPda52j3kbaqfCr0nrSgV1/bWFIZ+b2TRBRueH7Kd21496iQJQSiQ
prAHn+yv8tQwWp1KKiBVW11zA1k3kUDkQ50chbP0BJJ5fkhylC+y2V5BHMlN+pA3tnE2h1xx6UKu
ljmjICCaaI8e9LRb4tm8EIKO8x35ZFfDvnGXInqKkapMsa5BrtwwRYcDmjHdZbUSwSGuc4iEjXYv
2XS6utrZxxD9mX09QGZkcmxQlljf3ma1p6nq4YAGKpJdRhlRDe/0fcWoCyVbxF4xqZafKQNDm6SS
unYS86uYf9oxpCypDplXqlN+K7fFW+iU3waDTMmcP3WFqj6r4wLRFAAkih/1WTXGn0zyYxeuFIrc
4H7vGLBc3VTLS4eGia9B4N6R4kZmIdIfWsPwFjrPx4oOaY7twCBk8uNJ/143c/Ki0OXaCiZTltP+
Msh9RtmzXdraZRjk+EanU8a6tLqo2LrDuLHUo1Euv0RSxTAacipY2qi/hOFXpkJPBWmihyrKNDeJ
s7t+yGWqGlgVLnEMt1Qk2ZFI/iKwQthJKemWtpZpOf1sQPduhl0YCswvF2AcsRl191C7XvCRQnKh
vkhqIh9KU7Y9Srxa0JiZ7oZ2OH/DufWiCz18muNsoGDUvGQG7uBN1jZf7ZWYEIp6umuaSr4XSvkK
u66+zlX3uxyQLVNFmh8yIVlflllddewW6baaYYJkYtF9lanYsRscFMs1qbuNpqtuSAIiIQuhjBkI
/jx0NQujqhrK+D7Xi3r2W+DUQZgsOzOf1YBhUg22tQUI7QmE566k6MSrMce3sVo+inT6ElbS5McI
7V5CRZy1NVViom5FFM4kr3fQ6N2p9HSuNE0kf4f5ORsi/TrOixTudH5e0wjC4Bz5/WloxscYIufR
HGXazbo51+HwKDsn3cxlXFLiQ2VVynMUC89S5eJrSxHmkCNq4beV0j9bTXFiMuCOJpz4HZnUMOJV
RdcGQUnpTannrwKZlJfYgSWOj6Y3Fq6R99mlWICa4f53sno0q5jZ22Z/ruIBeWKuDSck261V6xQG
BFp3g+kdHvj79es67oDS7jP+GM49MJgH1EXOxq16tZ/yL+ZPEsZqvSPGQHZnKNF/obrk9gQYiYtB
O9mqQzX5Ag2B+YgAcnsR9l0iHgG316gZty5o2oPuet6td/v1Fq7Z7s3eKftwN3mTp/pGgJXsNbmO
L/ar9huxHGJi7LPgKiO7CnOUzfSh6b0B0xDDywrf/j5R1TrKJ0yvruKqPnVfMWiiZpnBkrJQjNqT
2w47F26Y1PuDwHToCKcVpAicEvk2njFuM+r4KR5qv0M9Df4U9cyhtusjkokjatKDDlO/dfapNksn
DG5uIeJVt/YQfxVVQZbSMD1K29r3jDhhR7ArISCaWUfy8pc8gwBb1WgFDJNU3cxA8q6DkF+WqPQ7
MeZfWElBLlUREWiSfyHNvDcQMGGYjRsY57r+RRtNsmcpwWhanjUoICU/4vFL65lw9N3Zv/bChaMZ
XLMBIajHq3UPobKpheka3dwE26LR6yZoEAV937RWR5mohgeUqmkbWEi8BWHTtcG2ua1lHa/GUBQX
hapbQIHsIsWXgkyu32AwGTi1WVFSZ+3TZksR5bgYo5uiaBZUhYXmRxw1LBXKav6U2w/bJ0toGvvE
aMkYK0UZhKl2sagj+tuHYTWWAYL4VbD+AiFU6Y/9+FaSmIOVUwqlCLZFlIYFDZzFx75tDRGcdURg
JM/hMivrNbuSUTxcwmbZbz/dSGomnJR+95FSQ8wZ6iDsouow93nbneVaHQ4VonCLYfz77F2XlO/X
+bQvbZB9Utp8NS7In5eyif3WwvUTGkPSu4x16EhJTRkwLyoDpOxRpEmXAzhHdReragxniHq2mst/
LrZ9ER4FpPmqM05bVbAtKNuSR02cjOVkTojjSKAoNJkBYcSAi/x2XwXZeiG0HOZ3bOH/NwD4fxoA
WDaArf/FAKAq+7fy7b/r/2/f+bf+Pzqz/wK8YVq6rCigUnQwHv/W/1cU81/y6j4ja1imqvByP/T/
nX8x83DAGZqg86lsgvL5R/9f/5cGhwQ9eXzlgTPryv9F/18FTPffkYRAomVzM/LUYC2Bkv4EQKuX
imp5OMd35tzdhwrRrryq2ZbUSXaFJJ8WTFP8NNfOcFFSLx+Tb3Zn94E24T5VocJrQNYfZIJ0ZWFQ
GMrfNpAAnEWMr6rdPzBDXIs5KFDMI1UpBc6T1Tsl0GLrpTMwuRNIG8Yqk44qsOUnvJC+L4goVFa6
eEqCq27Wal/jbPpRkn5DHAXpQqYM9zHZ0xISZCZl2G8RdBMyLkcEvifER3VUUshAatkVscYXySi+
0I0nh+p3JCrAT+2htRF6Uga99GNkSA5NjulfFOaHiK/tlJj8bppEr/nq9J5Y889JJ2vL3WMw0qMj
MNAdfMgcDv9MefFtWuTsHql5CneMQt3SpiheWWcJPcHjsIQqIg4z9DrBwJY4yU9mb+dyzCsfk4di
N7oKhZ8DQsOMoCRsknVIhwpIuqWaDmiLUweGoCEjMX2IkXPYgQh1DZv/XJ8G0BrIa0eG6ZtSjvpI
ja7NIJh+UXlzU5UCcO6X+WTcNWXhqnVmuL0e2ftEQwcNgBMyCvIVhQi0GiVotksWkz6qHzveARL0
4MZVPX9V2m7yGjV/Y/4EXTuJIz9xYCPH5IWB7tq+lnZfnRRQH2pDlVcOcqA6lbjU9IWI03ipgnBi
kaNRmZgtgm7cgTzZISYyWd+UfHwwF2RpVaqEe1DBMyU/FcLvssB8BYXViBjjBDv/DS5L2k2FTYlg
huDq6Md55BxL1r5YNWzzwmKKH+fqW1QZFK6MEa4dWhU5RWZXzqvwmOMIyoOdbiVsV/boyriYHMJ2
LSkFlZOtHDAeRP1PRm3M+a5E6QDDyPpWLihZVXGE/uvMRJjQoaEYKbT6DWfQ1MW80ZNkNGEapUXc
FeEMf9JI05sB2Cexc9oUT8K8SRAt+u3IcU0mfHiVk3zx2okKu21oAHYZlzXqAOA9onO/Fvl+ZFJf
BCmqm/gyUuDUNWO+yLIV78mM3yOXVrpxO5YPuNaHQI/PetMp+x7UOr8Hvfa0UHZDp0w7FJDSKXmY
uj1JSPyt9B9GQ+kER0K5vbMk5EwY/uxdr+yx50hzS3ERXCGGwr8rbvXshPf7F0dbk2QGyonJWjwn
i+tKuvVWtOHPng5sLy+KtG9n1U8W9DTmiRrjbPyyygmFNgSk+xRGMZMKVGQps7mE6+V+7JQSqnuK
uDPQ+dGp6yOgRAA8KECW3a5VtABbm9fGwMcDuPJybQVeUMhsAJpBzlsvmH0kDnFPjOb8UhaDy7jK
UwN4NVnRQSYjvMOQ7VvCCFxZZORtzacHhndt/OSOlyCOVLgR4tr31YmEMc+2t0ZfihBCQVNv4p1t
oyO6COqulCv1nCXiLTdVv+ooQRtDwmTL7NDMlkm0M5HJEJKrxClV41fKAbfofyJ1YlvrvIFXLsko
u+s5KnN2idxapaM7l1beDBLeB602HYjWYbOHwnckNA2q/DXCRxDI5qSR5gnvoBHE+AUNZDFO8PK1
XNcJvsfeV3XpjYrNQ5bHb0aZ3JWFZtxJVkv5gzSe20TzfTrMN/Fzknh5rgBNTymXTjISCEgdNTDq
fdlMMBiKMUyYh5DAl/xlPWElByY3b+/iVfemN3sHBi0SFeikzitaaxEtAD6jDXJyLYEwCFOcSD5/
7NqO6DD7Upvg/Tvvn61f/GNbJUUNxqfmHbWlMciWSmAgyRoFn+simT+1LDyksaYctvBoC0k/RUtZ
i/6QEem/+3ERhHYWrlJIdd7BAoKUkFVog0wGbcEW0V23dCdTzZjmhAIATqxfFjpq14wtdQ8sU7qN
IfbLCx5iCcEhDHQCVLtX8RHZVrdFh1bxfuE2kHclMvwUCn7sU/oJahWqaeRgF+teYRgVVoSwxNoT
pkv7oCVVUOP0gank8gTeBwmuyr5djOUYd0l+nPXhjvy7EmyL2oggcEXxaegKnDHWgmZjnHmvsiA2
cExBFasPi3swcggcK5O0q6IbSuTOSaPwne/aOiqObQZoTVmfnKE0JHWix4nysoy0Ffu6Zn2a7Sww
035GhC8K7BJ7c4iaUZEcyWZE/jTZb33CTU21Bp9Y43cFYM+TbDM9pFZ3ZyxhRfFhDT8jtQpk67Ys
sVjUQfBVR7QV6sBSfzijGR6tufIjM1rcpo+NXaQ4bbAtnHU6MhSIM+62VaWne2wj9IAabbaOEnz/
pkfIw5qQ7oKlYiFzjFyRGUk8oWGNzrcwW8uyLNDvLWN61OViDIoqiE1rwtkLskuoyBBRzfFE4/yG
7XblFz1FTYH6t5wrx6JEDL4QHbq4OlBKUoAYwmxvgCYP077XR6Aqa3S9Xelj8WmfGlFB7Ei07grR
F7KXrHcEuO60X+oq3W93qU3q2iuS5td2bz4WiwVe6WPzfQ3VOd8y5AcshIZgWyz9jK9dgj13CoV8
Jm+Ks0DaKtwTYU71oXAwvFifRmIQU20LLSRvbinqa5lN+fY6LBLNN9I1GGmy+ltFtw41IgjnJeLO
NiXY73Ee/5AmgLv7Zr2/0/rK49CLxtd/NgsMqIvj9slkYQDpbR+h+mCuRt+tBQhwzlCG2Y7YPmsl
VAvHLk73KLEBG/jnxJjjFa6pwh3YjtXW5retvZ/m/RLrL/g41ftltu2hGJ5tsov+p+O207wf93Gp
j2O2fVWINcos2RFCX9a3Tx/+j5vbB5/O+f5T//hZ7zu2e/bHv/HH6naW0B4WIpApmy55K4GAXf/N
j1P/cfhf/5O/f/7XQz+dedu0CoS+LDK9ek5g3mhdfJ70ND5XszJFfiODPmoXAB7rB+Gs1IiXratF
lGQUXtbVbdsonmkkNPnYeLRQZPKjZeqh9ttIYf19tasJ8aQmJUulUOVQqFa72tSjR2gh9xNIID/J
Ma1n2ba3hQIHBfEqYD7KqLTHOrd7t+4mbH+acynWf0LHhLTuEGmTGUapXuHyt8vNwjfXGf9Msjbf
6QxE2CTWd1bRwOPlha7WpIK9vnLb5gTSFU7sf7a3ndL65m9rn75SoRQLto2waE1gbIt2zWJsa2qW
UjFKiQOgARfBdpKqwMEIzC3nG8N4xUutly+2vdvqH3tRYHtFpEn3zDWtM6OE4aH0/BWFLjrjGN2+
IZXyUz/WIFpS+PnelKnP+KS+RarJPGhtXtuiX9dSguGdETqpp87595K0KOBC+r5lOmd6re46Zzii
pF1B11ODfnT2pMN6N64iL1zvhdZDzZeK03ZCJqb8/PWsZNl6xDpOZiJQE3KuTUExefs/ALE/ho3I
/HLrELZ9222g77VOfO/j96nriAmnp4Ko9c9dRKyI+DxbU0qFXWD7bRSAX7dElOS8jvC+vHrB/fv9
EH19wK2Wv9aTYnhymyMmOa99oEwd9DDbFmwf7WFqU9SAlMntE3NfkJ45TvNSBuoAPxlObVTtcktV
EDjnYTlZfwsIWPO3n7D9rpCq/KlX7/DA6InetPv3A//zaLfNchh+kDVMdlNVrUJM+Drut6sMayKI
dDFvSRfzr23b2bIq5Cr4VFXZCuXrhOwphYn+s9GX4maA73nMkTMLYI9R3gAyF/Au/K7jonh/vtuT
6LZTr4/j48EktvYrH2ficad1jThzaCXQ7FK5ohHYI3r3MWNpzS3bnsz2WkfyqO1BjcYhQMjtv9k+
2xbz+sg/NrdP31/o9f392+Z28HbI/34q2AUTscfN1uS2d237MdtmUeWM8B/b29r7zgVQ3U6OkLTa
Th9JAyKOCGhth2yXZa5JS95WkTOhqb2vbu17+3FEfv80wGy70MdPBuxBTZE4UXKGJ30d99O1bcQS
Qr5IfrFK2qRCp2DWvwFUqQ9OPOIB3sWxjNUWh7+vhutdg+JqDMQU+GqRd1zf1G3tY/GxD6Mt3Z+h
JtQKMPf/3gdt/1g/Kgz526qzRSfb6vuvx7b8zkhvpqrP/ZH1rpoX30QUjOA4R9nf1EGOrT9EbwMV
q8rTdrOdtcltax/3/mOfVQ3MzCNDwi+cXmD7YLvkx+bHd7e1j8f48cHH+T59NymfB+xc6MO4NVvH
OVgxsg/b9tbyuOO44Gzb7z9+qXH9QfRZdrdzbc/0j/dyeUPUpwTXt954VcZabFuNsb4CQ7G21b+v
bqd476omSuJHVJ6pyxK8peti60u2zW1t2/exue0z1yj4/3TcdrAIfwjAkFhW/tOMxu0F/Wgzob2+
xu8v87bXgba9eB9f2Nbej9pWP29vX3o/6x9Hfb7A528B0Uwghz0pAAz2W7+yDSPb2vbdv+37OGT7
VN2iwG31Y7E9j4/NbW373v941hqNiWz38ZXtwE+X+tu+T2f9dKVo7fAn/BsGiFdbm6VWCiulwZpj
beAfi8XWasSJ1/HkY+e29rFvKZAW223bTa+x+n7k1t1uJ/849I9PttVQj8adghbL+xttLiVIoI+G
8sf2++rWrv7Yu21vx//ZPB34OmAgh2xRSOkRHDc/ZIreqqxf8yUzmTz1vlHWwLcbkm+OeEbgUtvL
3SA/052gyw/B/568cIVNw9A81yjL6Q34mkUx56+lXoJE1aRnRF6d6wg+wVXD8RGcdYIXDYZrcprF
J8j9yC0ZD+WUIs6nhST1ury+LDNuvFbU46Klgzu2EtKN5ElWmH60t8eiOUBX2SnjZPrS1sd9/off
u5OlhHq3TqrgBgLuRumQLB3D6zawfiycj9H2jyF3W/3b4Z/2bUP3tu/9Cn/73vsVROZcoELLcszU
bw3p1oW9td2PbWeN+yZS56TFtga/bmNl+s/Ov37+6eumQeEViS/K90CwyNqsXy9sq0zvtiPHrOng
/Df32wfz1gT/vppEebQ38uqHksASUABNksMT+1z0eO4lGESkIv5hlZdBqnnQ1YtIdeuYlK8Uu3Qf
iAP1zs4KhKzloP6NYLR7/aWrk6uy+mBMzq1Wjm9QvupvtqR5alcYX43BeAgn+Uetgpdeu2cvIfQ/
ChSygMBaMdIfJSZcgEjdQQF0LkUSMIJuwOjSKHCSSnvymuQZD72E2cg3GH6Gr0ZEho1k91ziGiHl
fQwhbnv5XLUI/0JSEHG1+Am+2ghugacxUKBhnD0yxL9mprq4SWUZriSFL1C/v0bxJO2jvFBddGTc
iTwbWb6RLBiJ8B3kAzLwIXhBDFRpGBNSXGgC3Y5xRJbCxMWxlIvKDzMoaQDivblmzcDFWI/EAg0G
t0kE63M8FqufkuLc6fgsMlXuDwC5fhfSNHsFGAuvjvnlufGC1BDwBhJzTV1Z1zFO3+J5jI7Wou1J
DnhdFX4ZzOYepX7XThPcs0zuKly/vfpdc7DKGWZMy5wGW5vU8K02NL28+C/2zmO5dejKor/S1XO4
cJEx6AkI5qAcJyhJ7wk5Z3x9L0C29Sy729XznlCkCIIkiHDvOXuvnf3CH77Xpa4gpWeYLalpu545
44gzcD+N4sO0A+kg56a1M/N8NRG8geJnTqHsAgjZpAzXWbEpNcprkxFhDsxSQP8J4cpSsmbaRuW8
Jlsvz4wdMIODhP17kw5ytenzmOEnTQTbSuY86KBwe9PJOkvaxj5lC6ERQ9NQ8ZQy9Q5wrnXUx1Ij
YSqDolw/2JNHUJMJWFSz7LuIuOEVCqfwJtLb5yCItjExY/e5jXViQnMo5RkceuTSDieo6NgK75xN
VbZpfVR+hdqvxoCgvozoknXWCbT7hCpYdvk2pnruFlOsuMVAHNRoADLGvNNDp85eWuuSjfW4UpKG
VK1YolAuzAdsom/MPplVaonYZHW3GzxU5WhaKTpnlJlaKSdzsXs3euK6bC0H0C0Zp1IlUppsMITF
kG3xCVN4adjjMhJOWmqyCb711t8Gmmj3Td8UDoI5WZPWwJZfsCkMOAIPWdlWu/SKkIqeeS69CltU
Lwg3f6W2Xq8TYdyDJnWmOvtlEhj6Pqrye1QM2R1OqeiQ6dB9DTBQ7HLi0gBNcOi30EfuyfYOrbse
7zVS0RhXBGGcvX9C+F7vep3rSk6HrVVyfzu2v30zzK7jPv5liX4XIqBc40mjOUes9lgFGBX6O6xj
7xPWxDNnipgKQgtDWtZeYhDCyEo4/Vdl+ZxEurYO5xAkqSJzACm4PrKzxW3wNjVG4dgqkUd5QpyH
pz1jSs17mCdG/Wr0tBKi8dnvzdGZGuWEwPFVgjW1zqWQ+i341Pp2LD6yUg9usM1XToGAfuPX1RLK
tOrUqjqZVtUQBdm/KKbBTkKNeAyhdNqS+SG8wICAmcZXBs6g0ICOaeYCdaZs3o++RsBDrZCG6A1w
kQlRs2vOGIrMPhshZuvmXmJSpOWqKOxfKaW2dOghNI3TKQlwYJRY6xoyrU1zHxvMNUXyZIdcDQkc
yLBOj1Il3YHncqmU7nKFumemo4RQ4xvFQlRbhRcuf4aOMcAozb3P77gey7tcrpQPP3OKLn8Ci046
EP6dDVnTqzphQ0oiIcUK00DF27n++IiS7cnuU2mTjOOaBDp+FLhAKSrzfuBECiUKP2sBddvSGsMR
JUdtq6kqH1p/7PRcPpTeE9k3SJBMWMz1o8Z4B6eC2SO6UI5WJcUUQbwbxQvXeeVFG6sl+7GfimOV
zEVyWWIj5OJsteFOqwoimQfJc5HtcYUYuS6leEdWNADGE+MZ7GkVEiHN2JUdyvogxP9SWNtOBV0U
Co067ZTtm6oKub622b7UmBEaitbS0OQo93PY5Iky9tuGH3Us+/7sFU3pWDSZMUVS/beLahfOyeoR
rv75zM8R2JJcmVDYRZsVcXYxNZqyg9ZgyHopGnqmSkUryJf9T8lvPvwJXWSjktChknCTdykHlLIZ
tDhGp5ry+wX+WZ2UB10uSNYb4/jYSupBHd9K7POXhMyZpAiScy9JyGLTqNvTlHNyjHezjHib4DOg
UJA5Ztp5q66DUtugWbF8k7Bs6v1PnB+Php3in5XZUbMRKb3KyUoRUrFWzfiWarzbpFD2ZLYYEEc7
2hIk+RqJ/BKBEndAteOqqPLJoZZ/VgC/Tk10tNGxu61nvDNj3tYlxVo7RJRI9U6PUGvS1qMR6vmE
ECnFqi2tiydL4UqtSBZqO8i5lKNu9FAPtrAR+Fr5tFOzzD4eREEveOBwPMrSQyLYuj5lesf2DG2l
hk9y3Vvr5M3DlrUmtTTZDDPlIPRbImQeO9koVp10UyZxeFCQvg7gyWnMxYGvbigeqY6ljCREBHgD
LWxA49y9GdpXutscoB4ryjWS97xErPRUPMRj0Nz4HtYngvO2FhHoLRnobsbJpbKHiJwElL+St66K
Uz/U9i38tH5fgcQO02mtkLHAaKBz+jTPXc/udxHoIZRqepKhuPL169EIO07jmCS5Qh2U1Ab0irFl
PZObMyUkdaFJh7UXznErU3jXKmPpjKnBaHoBUmRo4IRUozGWDAZpZfngiWtzSi4x1P2V+araE4po
FYF6o5C2GEzDWp6TvfWAVPMsiApHD8d5tyUfoQ3bI4lW8qqIj5r0PPaxufVV1NNKIkEmD+uXCVFb
WanT/TBK12FdshkIbiXmCKMd1y4y8wrQIpb+MqLUGFLC9aRErJMZWq0OabIjJODRqoMdlJ9y30Tw
wwwznrjI7T0TZ1tO7OveNkZXt30GzGGAZE+6Dlr4HoybCryUqiimW0zyVIaTQNKcyZcvpoR7xSP3
xo5pPikRw/1qfKPS5qF/Cn4V2XQaVBPYL2SGUQ3FJtjnpj/xAxGGlspuod6hksDpEuqSOzRcUEEP
OH5cMcAEAsRViU5wW3IIhqPjpfVzh/rCBaT9Yund3m7JXCRwzLXt4DMd4xeUJkAXqEsAZG1ulVHF
OK13Oq5a6z1I43uwfvEaQQwcONNqNnUChskX+l1gPqXMf+a8jNyt8HOs0aCdUv1sSq+mH4CoahnN
k1os9VN/6ude1SgZmzpn3OLDPgCh7eaEX9+GXX0Ef2/uzVkcGkMfD0dOyqVSJu4oTLq+fbcSrRMn
6bWiqtG+79tHa4R5BJZ7VaQGwZk4X7tgPHfIAJDqwvOzmnFb6djoUFkTilHsQ+naVgzsXgbXYosI
RsVsCyanSNp9FOhIjXWcO8Qy9SnxY95h4KfaJcANNtJz1isM1AnKPSpY1bMU6T9QzbuQs4Np7Tmj
P6QTdGTKVEe5Il9BtjdI8z+mVvv0Mg+fORKgkHytVaqdSceI3KnoQMN09gYjlWu0gN5yEtH3Papt
uUba6Jd7c+4VYm5bTyG6zywqK1cOcMn4oRyuU3U+A3HyU+v+uh2GOTEIAbucbKd6JKgVYoFT2j2D
8FjeSgMcSrWRd0OUajcpIWEoewcrIOQ0eMnG6lLrfnVpshEpSVBJV4lPdkSRYaApikvDBFqAfrzE
UF+0Zp6aIPEnQQOptEKDUI2bVWFYJXu/9RAYpYubYT94xW1kjttcaFutaxK3VYnLC8hIwb1CMHA2
rX3akm5kKI9jKX6ZE7yRQifgLzS9ZFPoKqwu8viYNjyXOf5ASAVuIgPIkuLeXFlYIh2I6jsbxgKJ
u9rKBhjH5z8oU/vQI1o4ZNF1K8/UUguvBHEhb1lqnkzyJFc6FBpiwFFZtELvjtThkR36eyhP9ZEM
yOliJ+nd0FofOtGcz7llP5XIIp1aTX6FkWRgiyC1hOHublDZv0g5r2JdeUwq86lG2UODVKwbUoYP
U6ZgnVdBuzd1T4IduqSZ3AM357FotPSubnodAH1KBD1ipyiUHrLZiFPLDcToMQW5ThU9E9OTEWBc
k4dkTg7aSoYesefk+IpB5q29oQ02BuOBaswL10KYtsqp3UHE6yT10qtQoMl1ApGO/hul+MokKGfV
k0q7hfwx7gwY97jNQMobbUpEHAMdXII9NA3Zcs0KMXDn32ALijeS2dOHSbjkxmi+hA4OyUSxP+H9
mRR/g5+/5XKGmxawMZlEdceQIzDjdU81FCF7dAB7uOvjgtCBBgr+2FB8TizigEscaW2jP6VMlyKf
Vn6OKg0ZMagxDwnb1AGQseQm3amhDjyRtthQ9SHwxrpzU1Jk8B1VVw3ZUUPC5IMzWUJCpE7u7yZI
E49p4ujBF+0TvBqT4Rgas+TOqrdpyFkzTcfdWEc3qWHmuDiGPQd1TnBPyEdpzKvMSz3I9CrMH5gM
8Ae7mwhzp+4h3gpMMHByhTpNtvUI0FvDAcceuBEhZ38/08WB5Nhg9kk9ypHKaZ6LVh8YEtERAd0R
K/AOVY6Rt360wttAax7BXGVgEohJBX0E6sPY82tUPkQVL1pJNmQTU7MmUiIHBFZtyQFtqo6ak05g
BfZjUEDdoe99IxTf2KIoy7Zkl80xijGWHrBRYhLiSigz+h6DhyMqBau5j68++EzYliuCjuxtEca/
w954p3+/nT/iPjLaV50qFyG9yUM19FTDxman4zuzUxJ3LI8Ivb59VkgZ7Ez7FNobX1dbNy4b/fhZ
QiY4eJ7PNzCtW4UpiKP6GAPm1CB8AHjKJn7SQu82zCsc36+DSwsz3NGHjrj6Fs17VrVcBtqHSWmf
cVApl5ytdwWl4SIP4dwRyE2qIFm9JtQ629iVehfh0yc9wyRFqplrEOQ+ARnc1EKV3bAcCidTCQgy
2yg5WqL5f23x76wJm/HfaYtVWSXX4H/WFl9+d2+//lFa/PWSv0mLBdJiFWmxIQDvGbKNcvdv0uKZ
B5rlVRP8139qClpiSzVsbSbPc2klEeCvWmJV5ynd4L+WpiiWLoz/i5ZY6NoPmCVCYhM8tgJ1Gjqp
8k/wwaDRhg5jkXoOKGpEXYXqpFJhyVGxdfygTVY0boA+pezAwVvbkuXdxIGONZc55aRUDx7p7Qzn
qG4YkrfNGgUuFIZ3Epk3DW3vVVMhDMoVSnGSGN5E0MF76et1i+CR8EByRWX6XJ000TQV2QZTzUOV
eiNxQJBAbEGYHgyVrbAOVewTYDcaDPZxf09VMWJeDOElyNOhhrWzq6LmTm0HXMO6BnbAF7Mcr9mI
Cj+n3HfmOiIwRW4kmTmMToBmO9SPjV/dcxw/VomcP6k25Z1suNiWVzN6RHSgdv2AfSdC56wRAmCC
KCNMOEHCRs2NU9XaY9SzCntTHD1FOyRym15LWMtM0kBcW0E2TLEvdUg/vJGgJjRxWrlEiz21JvJs
MR1tnVQuog5f8ry+DqGsTkUQuH1XCubz/YEM5Ahmh1+vB3m6ifsXHU4Jpzoy8Mqpr51+Ere2T+zS
8gq6AwhUDTKVFQs4p6m3pJQEXHfNOuK9B1Iaqgh3lBdf61MICSBP6zX0CaC8Ik1QS5YaG7v4bFvB
GRuLJ6k0oNzCbEP33NvY2i+DQtaKxD/yb1TjSPXcuzANMgjXhql81XPxWmfxlVZSjuASgY7C7j/N
un8Z9LTcMdlc+1FounZGMk8LwS4iqYiaC7l0YZbU+8nT4DLKnMuzKluZ8/RDz6nX9YrG6KO1V7nc
mABxqNehlyZk59C1DJ1gVM/XCJnz/cQZuZPEdVH18VkdK2LrK/uMi4wCpRmr68S3KbZ2Bw83Tpl+
zJslnyLpvvHcIoE5O+VpsWEMziFgjQifGbQTa4nt+roo5SPG8uZk3lkKgb9+naMnbT+BWGHjEfl7
Fmrxtp4l9UxzoOgyGz14hfzka/BLfKvX2DIeDlQYaEAwUE34mtN1nXpRa8yfqV9hdSrdfOrVp7iw
NiQX7QgtgGUqkMOYtnqM1IjQGk+bXLJC0QiE/oNtMF2wwbde4KIVrpfKFyUY6m1QKykKkKE7V/yA
KBDsbRAqzBOleCB6EqwaRb09TlLZ8erKIoe921mGwuHeJ3P8kB8ztsie8jCqT1bOxbpW71WSr1+g
6t4lfvYgy2S/5l2i7+xwwLM1HIeu948VFYv9GFTmpg89azWKfno0wpCYOEzjbxLRwaKve4a3QAoK
wenD8rqdkEADQMi+VPPo34PisbHC9AkQRH5OFSZcRc6IzsRruk28QL1YqXUKNCXdzWeqrFyl1Ex8
f5JeUASem059KWUL36e1K2k0nUzZO00WnmIsOOgMKAwea5lNMSpBDjGhIdFdYrCJeuJF0Qvv6Jfh
sKZYQAugpljrWY3qGKOhuZM0JFeeHdc7w4RBExZacqYy2jNgZxTnExDv6o3UrfW6ZjTc5VzOIa27
XpWZa6mjzCALXWyrDihblPbkeHveY4Mg/b5Nc+h+FrG8CubmOAWUlsvStvbr6ZqvS4AbG0QZRyfs
KDTlUXoKEt34ukmi6JzpII9NjQOOXx4kQO0IYBdXtjr8Rl2i38V+qM1NGKwGRNS32YCDCdttKRuv
o1RQQffTI2f/fAW6E7CgwKQhCB08LDfqfK8lXYZZyHx3ebzcy1QDbTFKuL89PyJaYXvxeHn+++HX
kss/zcpmTctTf9xdnhp0Y9wQy329rGJZZPn/jzW26G4PKpIp602xwuLQitnmNi3iqtl29XVXIr/6
ECw2rPnestBy8/2aGAdggnaJp0n9Ypb1/dTyzx+LLw+XJ+imaI7XIq0fzaSdiJT4+9su7/jHJ5CW
z7Us8PV2y1r+uPu17PLOX3ep7R056gls+/uH/3ri+/Gyjp/v9MfjHx98efehwlc3gH1a/VjP8tZ1
hdeVXO7Nz7f6+oLfX/3Hqn8uvjz9x7db3vpffrKvV/6x+uVzILim9/X9CYuio6NXJzkaMoktvax/
udGMktS4n1t+eWr553KvsPHDJjoOfTG8+FTPvl7wtdRAEy+mXpE2lPcMEJwAk+hvnsn8Eavc9zXm
GiEuyqG4SSWRH8wRpUhUzBq1IbPYXZb/fj/VVEqyNTzp8OP/y0N9fvGyhu9nv9ZSE8CGNfB7jV5Q
OlGh1oehjImdB6MpY/0MO6QtznJXKpEVfj0eQ6opAUmx7h//zLy428f509ciyxPL67yAnMxB7q+8
OLQ5D0hGefBTG8llNk5cAQJQcJZ9LGOMjSNy0MNyr9KQsKmtCsmTEHpXmalV0yW0PWT78/G+HKLF
cioolIvSKAoHG2Z7e+KqFfObMQrO9lZtr+q6+23WvzmhY+TOxtcE4z4qOhOt4DTfjLOkabkh2IyJ
/b94+L3c8jJ+DVAU0EEK02yh0BbHoa7NvVYQ9yMP71lgV5uqqlP06TBNV5rav3ipAa2Qq31o0Eoq
ZmXiIjNdpErLwxKTpkZXbke/QWWQgyC2xcplS8bBNqMaVEfbMnf1+xnA1h9wIjNKy6HZOWlKm1eb
+2tj27Fw0h3k+d7ysGgmsSWKYC8NmJqXG1qrNlI0Luo5+jAYE5WVHWn2gIKaf9JFf7Lc0Dp2lN4z
d4ukYRE3LDdtKH0WAtBgkRfIMG1PJfVjMK6rvg6PI/2K1YiQknx36nWJJ+2SAWEdmIi9ppGSC2NU
pyFoIMnvJoabjYrnu1Rw8pgmseU08SvaMbBUA0Quh6hSUsbQgqZVV76gKT5XDEy4nPFTRcMtfWAs
XvRAlLUaa3RvysajIGl4eySf+jiJAwU4cRDa0dR67OVog9wvRc2i1pqVO70BOVBV8y8966DQKUoQ
/K8zZi4HYM0KVyzpr/dsI2CslesUQVXS6OffgD27bHZ+WyYrxgGoxubtb8434NHEvkxurVnrJc9y
fUpDMZeuRIWzQ5f4WywWmyRsOIvo50sUNmUMDRjttbNYU5klgnrpgY6jtYf4NAR5+i1XWsRMy40P
KmJcqal26aVM4ATQqHsvalR9tHD9yspITRTC/qIh/N4Bl3s//jeib3KDgZq4NZ8NbRPHvORvagaD
ABo7DfPB/JX+eGyYQQiMh4jJDHw0XMR/1Lh96+Psgh5ZSpyou+xOy9dbdrh0EbgugsnlGctDJG7K
+28t1res6/t/TSxBb0T9/EPa9CUH+tZFYlTH0tPUpbscdcsutNz7vvnWVnI1YdQaaTvd5mKvzjd+
yfV2ufl+OCbyS+/7ySobcUeGvT6tFvHt111VI+2e3APQMbMYV6kkduhlr55vfjzMa20Dy9ZDYoXH
pp3dNt83MKkY7sz/8xUKwewWB6tXBzrevfK7kUe6d6rXHJabICA6ffD4vWj9eDsNBqRft58UnrT1
Iv5dNt23NPuHIBhmzqFWKrH3sBpvW/yidOzYjSYULmNvVpBacLsNBaToqKd/4Pi6qLcj17zlC2kc
0nou6NnKpBhkNdNAh7ISWbI0vDmyquGgYOyI0G90snJleabmKp1JrNiokTs6KpS2AjkhxCE6+WF0
3/cNZtW6SNai0qgRzwdEG1s+ftL5hA4Tf7d8n6+jQALBnHXUHSd8bbg8/GOLpQcuJ727WZLaqGm8
Qdl/v8hFlx9+ufe9M5gQbA7aXTaA0quo8bvDPEXSkrdBgFG2q0w/mvMNqRAznTJe6TlghGa5qpEw
fwDFBF2OWAeG1uA6g00XtI9tYUsbv0p8t0xUOmtdUKW0WfUTEK5hOwV9dGy0rN0CWbwpYxprMI4k
jnOSiDF843fEFelWZDuv8DDhNzJzBD2TEu8COQTuWe/VCBNRmyFFWEz9jcaJTaOviuJ9PnkQ4KXT
ouFSa88I0izDu6YJq1zZFsNmeR5gD/NVlWw/5qqt9KhiNM2U7pKkWrc2a/vainALWlV13xtblYnv
6mvt5MvOUzYPTvr8Pv1EvirI7hQuJVSC0oE0tRIQ8FzDyN20ljFqzdf5Gtgixs1cAoolTgVJOFAQ
5v8tz05RgN6gbkBucK6ZJv/B8xJvEzXkg9Ta+wT8+6DUcNKh99NvKA4DDcdDWHYPulTT2Ekzj5J7
AwQlnqhbzh8ss6J628bKiQbTVUVlYC1PJqPwT4wR+TEou2dRww2z+gZ+Sq9sOnoazoAhBPMHB/18
k0mSj5xJJruEY9GqcPbV8p3lleEOMEbeNIdkvlnuwTRvDp4tmoOhtVSZuyvTGiJi1gNA65xLqLom
9CCWBTh6kXO8mV3VbrDA0leUPbdrQmsnezXXl/m7BUVnruSBiMPSmE+6802X4pXrKLO4SctpZpye
4Jg9+lIzMeee5qxFweYx4kfUC4jLYg/+gxkSp9PAa1cLWjwNV4dl66TjbCzQQoXmqQT2fFEGMtmk
tzjrDv/QJS7/XHSHUj0eMfwH22URZT64lnvfN8tixremcXm8rCAOiVMrBD/gvPo/llvugjmI17AM
Ppdnv98R3N0+zEDSZ/oHocwwoxOyhXsIbfi8waDVenQHB2c625OIb8fKm3ZRfxtVWF1guUBXMudC
mgTMxlNrJBiDo4/2u9+nj1MBim+h57dDZzjF1EnsdiUqCqN48lsYuhbptGqC2Tdo6SRnsJrAHNLw
rYZjj1/9A5DaBEbAfiVmAgXGSGXJ60pzpdVt71BORbRK5vWhB1d0OynBh8BbYqnaa006Co3s3rsy
QcicPSGJVRaH45sJgHqib/agUAHbUWjCAd3p3SvhmMvzkE77tYHUDmNQ5d2Von0whml404Ia63fq
mZfSL+oLMcyYqKm+vAVKfkviF7bGJAcfS2N730wQcpYniQQQQxu/1XacbNrJKPaRb2YkPE6XZa1s
NXb3UNfOdpj3VzrVYWd5orGklyCi1dbDsDnoGm3sdCxaWleM7XOZDObBnl5KMZibLNNJ56rt6bEv
gv3yJUaCTVH5huqpqEtxzQyIg4Ix+7VlIK2oR3QSQM68G3J4xRGdzUiNja8yUVeYbCN+ToECb82h
EVuRtMEzfiV6VGyEdgwG5NGGcuzNxLrRY4tu1rJ1fJy7YROq150/ilOmwlpYVjlinekGnVZpFhG/
Pub2BsJN/5LCJFpeGZBEDbZHhaQP6u6u7YbX5f9yQkpv6nvDlQLl6jwZ8MW1+a1EAAIokcsH6oP5
vh4qVIyS4b/p/dcPrJXsTuB8jX3Xy+19GE+3ywr7guT5TrcayEOFcQHhGXz9gLqVPShyUDM1jBNA
tS1YUT2iYzhvErk+wsXoXyea8puYGMydQtoPTZ3ktKyVnGGxWnYxhDne1bLbLS/USvS1eq4AkB/D
YwAh010+fiYYYipm/hjmiH1TeUAAVWj7wMztm8inzGqPavaRtRok/0B5GqwJr7Ai+QcfBceNP0ho
wuclWj/b64YUPSMRjjbAa8tDwUnppoayzzGY5h/hoEEtD0dAX5m9DtRywjsnUbEj2t0mG/RrPenY
ootKghdGXGRxQHw+CBS61yPu5a/16CF9xV7qALJSDZNMFGkDOevXVeUTTje/k5/mLq4l74Uo92Id
F2l/ZHIgrigW43SfP20F/wCFQfPqjwo/t6dwsbfS8kr2guprHQbNM1KurdepNG13KER0ynKq0Ukw
dV9LtPRlu2mq36xaV8H6aM0JDYd80Wc98fIuA+cAO7Lekpww9GyQ1FONDuBi1jS7lw9qdzuDZvhp
WUAugKOZJMKcm8a0z1wmSGuZvw69yyIazfeuNZBYGWZ9hi86sQuKiEJ+nXwkf/1AOb3qQetV4sf7
/JzwXiQ99eKdEufX56FwuWolKbh4UuWdYCG0bqlqyXsqHZd3ElOhAgjLm0vRVfKp9RBbexMAjU57
WhZAZD2uKrnULo0Yi5OG+9xt/Ea+5C0/D8qzFQX86heNHcqRfSPfIl4puL5NNf3trLudLNCenTDK
XwReI7VptbdShdOehKyjZP88ZnzGdUcL/1Fq/NuvtdnBXUHI3qMnJdKanlZ8NIWkXdiZUPMGUEwt
fqxl0VhtRidtw/JWz7Vul8ce3o08129zg7bGskiWE+ZBgfaNDn3kFnFZXRSh9cdYr5Gjd0X5JCcl
zHO+BkfPfStXzSPllXjTcEgcyskKrvrc1hj9ZPW7CgJGmxdVmdg6RmNIN2IclR0DKGk7GWp0Z/pU
p1GZVr9wc9Lg7qTXSNIy13cTlFuXwBy0Y+NbwzpMOby0Sbssm8dQLLRsVfioEVC3QdgrDkqYVVdD
LckrRSvm0dHTsuTUesj5OiFuBg8+VT8izmy66ji0ZXuHZSL/2t6jDz5Hs8dXKSpwWSITOPeyH5yG
Fr1Z65nB89TG5+W72IX9TCaW+mAGUreZMrA+MViPKwEeBPElO5zozssGKpnNYeWdqpsOheA+DLpx
28S+fhd2kD+WRTzD31g0rV49oJaupdj92VSk/ORpIlvrYd08w/M8LotSrXsLg4zrZNrnR8Qr6VZI
Aw61zLZuDOh04GVU7aNNq7ViV9JL3KrkjzR5fUIiEFz0KCYvLk2a99S6GdtU/xgksKCdbUpXKiLb
Q1FqiAjyrn1CQHFe1hU08qcU+dE9rQY0jEM7AOfh0m36RP/wqfWPLrTxg3ri2danjkyeYDhGU+Zf
pXWON2X+PMvN8rD1beliyexMYj41LS+bX78sofqHpe37//Stf98ht6FV/W8d8v4/dm8pKo2wIov6
q+2+//Vf/wloa37lXxvlpvwXQwhLkK5oKLTc/9okN5W/gAwhKFJXSFmjUARk6289c/0vKs1s3Qaz
Jeibq989c9rpho3olha3KSBmyer/pWeu/4jE1kjlZE1zOjFNeEs25ji/PyPe0HP6JWe13ayFjEPj
DHFnbaEBfyhPyY7M84nERfPgKWs8Vu1986Z9+PfNIzApfBGIT7xxQwiAKT01xbH1tgKBdrYtbLRA
xJbvQACnaPGxkz3ERApl+8K7BSznKpvsjb48U0NmFClZHQ/iV3m0XXNvu3r0b4JpxZxF+kdW6dd3
RDNm67pq8udHGCd5rlhaU2vCn2s+tkLcBi3QLUu9jnoO8qr9lCQuFkUcvuihuP1jh7j+epf/yGiF
52HW1Kgd5t/9n95d45eiNiabMq6df9zCDN+HktHFtLMeCJqVP/Pb6goOj/zabNLPwHPmqeWneafd
5ijlj5TS4jtpY53tO4swsas5V+FGVGdxorzzll6mfXxDMlF94WTf37TFql6Hl/ENZjmuIOgHoB0j
F4zDR/4YnNRreVtYvyF0wYtkmBz/jhniX2svADySzcQLzk2KotyhDue0r+VD+tCh1iOMcEZarRmO
qJOD14BaKTRMZJ71CTjiRv41OJ26o4FtlWS6utQECM++K6FUrsSx3loH1U1f8wek1MFHdM932QxP
2SfkQTKnN+EZGia6UDj4b76160/tVYRubhP9Hnep27rTuEZTGxfOp3IsQe/bUGukPfP8+h1VaGs6
kpu+12h2yUPaV6+d5abKunpAqUAzS1HWCkLV+7mI/ODV2yS6Ga8nc0VolrGqrPv8Jv5NtxolvHTO
7/XtdAv/JntK+3s43DlMUSRNp/E5ezM2fbzyQkf/jOCAnkmP6wR8mXUWrXx/11mbHsFd5AImVU0n
1misPndgeBmvCzBFdCLkG03eYDAxb6pXImze82vvqskvyh0IUwvbVg4GF1XCyr4Fgn3BhXfxDwB+
/WvjiNpvpM5Nq3pVvCWH0kKV5wQ3uat+Rmt/o7QbXCTA2/p34mZiNCixE8HeXHnPCs3o/Dq8b4Kz
ddSw6TE1MFaMO9fZcdpqm2ANCA8EA/A1/UX88s6AF4zz9AzLwXbTK8QQr8FZOas+m5ZYVilboRVM
ga1PTrQ1T4NwYIeOR+sJ4Cx5VGPuJr+rG8SmwwV0rnYlvyi0jW/9vQm0HOFYuMqVVS9W9n3HlkAm
TGSOeSobR9lFb+2+WqVXyq0oHOvBfzcubX1sJCd88h6smyl02K9R2Dcuwmh1b1zSK9JYGkS0J/Om
1ta4vYpd9t5vsmIV7cpd8kx+VORwDSRU4mxf24/0bXIKYMVqWJP0y6HhJL+7C66q9qhE91G+Kq+4
5F/VHAmzMtLBzAByvH+m7mXeaDgAO0cBZ+Um6+aN8AI3wRS6tsHeU/Nc5Rv7hoju1gFOX6yM1CEF
GeQHs8IPOvLzFzQ22drck1oLb4hQR0F1/jyS7rLTTAcY9IVk23YfnMGvgtQLHtSGyDsEHWukQmQh
dQhMmEL/Sh6CNSPLFzw2yVZxxt1wTbnO2I6AD/fRQ/M6urtxFzxo8kpCJ4fx4sqExNQ4+r33Vn9K
1HixFJy7bj8+UdZaa7Zj3wDkHQYHsnS1J5Zp2A7+iiqXdaW2D/ZNd25eSFWB+v4y3spPspu6AcKk
W3FFRvv/fnLk2vePp0ZLKDp2OVPgflGF/iMrFlIpal1DKXc19KjMnrZYjJ6ssP438bA/Imk1a34b
3VZMW+ZKpxg/sqoZIY+t7Ilyp4v+fn4Lexz2oz/8nuowxebQwJErub7/fSDwL877Cu/wz9+OXGxq
8eTSztnoXMP/vLSqfqkZg13XyEJmAmTorfUhi3ak3zFON1TpVei1k9jJxiseI9/WXGG95WqfuR6S
6c6UCKwsxv9m7zySI1fX7ToX9XED3igkNWAS6Q19soMgiyS89xi9FnjPe9fohTQBdfKwDoustPg/
s/faT2WAsGQxZT5qGT7SXsOmECviMe2ny8RmC3dJ024kZcauJMaqZ06ySd8sVZsFqBlBF+25A92+
yUjrAwB3QC6TXIpFqSFmz4ztEmOf6hsIvO2LXPUaVokYVb6IRCkrSuZc5vLQ5UhqeZcbQjhvZWWA
aVc+d5rRP4ZaK5+srDjUSYWyNzUEojnDioy89jgZBNDMIadYIFZ3ayh3IbmWYW4A86eJHx3yazNI
2UINXs8m9xXRVrcX81TyFXHZGajHNzqObltFLy7oQe+MLP0Ze4PMxbtCnTFcCVFB8mxxWVitFYXF
KAPhDqITHG8IbF/lqiHlyFoqF5rAT9+QISWPqPfiUnxM9UA9xUPNyH/RkWYNqJRLTSDXVdxqdXPT
szh1RMLtphi5MynQa463+SM/obzhmlrQZPCWI+cz60r3N+ZbFhaU83VuspwuNoIM8EZJROPUtcaJ
yDRM5+LIwWeol7lRZiyd6udoTSqKJ5gdco4Sw8i2wyALGDu0dpe2kjeNyVUphT+WvN4zbXnSYExy
f+3SzL+aUg22WqVzni3yJRm6UwRs1OlKHVdyrL/0MfZSFXfyCF6VHpgKYc16ZOuBUlHXH7UlfBSr
xkmIERBxFpBscZWmr3rSHpZKUHytFV/VsXippuwjugCCz712ah+mqHhMgvCJgJGvxJywpPEGXojn
QGf0un6tjh5CPBMPBMGRWq644bTa80RCeoOUqRhHQgFnVKNtpcOUXRRQUEeTREHTR6Naac+xvJwE
0g4d1eKVNuV9mZSCL2SqsG3ALiYD5kslFcE19uMLUYGOaJI9MVWhuRGmb2xB6KGyp6mSvwJj3o9z
gY6TyFnG976Q9rOtg0njoNCvyFVDcrSAMp4HXoE5CKki8MAtJ6YOblWFmDEfK7VaQxi5H6lbscME
2+6jN4Cus11fNjEQoEx/W1m4MbCXKZHmjiilmiVzOrPeqledNX6uMbVYV9UlXsy0BhhAZq+Eunwy
gKftemAXOZlLgfSuDQSzNaKdUnsV2neC/3R6XAYNPtXwbLbjEYU6EDlxoyJgXIWF7TLbLVXaMMX6
ITca/aAg+iDGMr8QHZjgDQwM2QNhwbnR9MoxENYAj9A4LwyTSsB7WqcGpPeC0J4Lqd7hJpu3Sd6v
qWIqzi3muAxLmgfCQgMfVUDoTuT3OaXGGhxll7SvuPjZlWK2rjnIIWhUMIo9Iv80mAIMVYTASmKM
DCLeGC17798bIe57Xn2ri/y6M69Bh/iBNX7rJhJyBiIMiXiIRDSD6pjuDZYZkZUefv/P781SvTEH
gggU57hJ17+o/edfGOQ/fCaSw6IVmmOEwOLzmp1TCJ/JjrqMCyixIQEcFvm7DgF9y/IQe1coqfB8
LstDS5yj4VAEVFvTbU8lmCU79tmWUDQGd/l52cr3pPJatzllp+kkfWSp3R5A5uqWa8GOtLl6p/f5
kU9/fWRZNf00vuQN1AhHFH93u7yRpSneGWeql+ijPaqbCdCSHZzLz/xAxS7a+HzlN14i/c08tI/R
VsWNimqQK/3FqNjoodvF0A0okCfLEdlKqmQ1OcZZvLJ+Ad8ZkiSG0IP5F1Fn2KaMnXRDWEMatmo3
dwkUMjl8XBUwt1MiOnpia5/m1fwyd/V3PNwj/AqJqyIeIQzvNvyQI6W9jGQ/sJK2BYthM3WPk3Zu
drZ846UkntUOr6Y9vRi+4YuX2Dcax+AYKyg1lJ/sfUn8wjE/l/dksQ2/Jq1cXmn5M6cThx5zvUO3
RYGBVHR19uzLcJ8NXEItx0zOBi41zUeWC1c4lDfzuCVZi+BIefSU9iCpO0L5Zj5s3cEKHPEElZCr
KWJQNrltbVe1B1RitZeptuCN+lWTcO646a3m6nTIvdGLzU0k2Aw+9ZATxUGsO9Vuy3NYeeFr1vmV
q1GenomeW40bO9DSzZtc+QpO+9EpyRBlWak5AmiziwygcMfNic1QiUI8sDVzYxKl6JL3Qu3Lx4uh
FXYYZSvzfOhMxAifcBKAHUQlCnbHIsGLbyXPFvXlN6o8pTk0n/CReXlqaKIe2w+swdnF0vcpi8Rw
qxcP47CbrLtw5iJmnTVtr9+x2g5b3haEefEUr/jj8NE4q18DiNHUoylDMtms7mU2elSN5hPATHYj
ydmMD/oXYM3b8hJc6KCINYBsUTx0T1g5+bfDd4rft+JY7YYvurICJdW3sonP+in/6EtHJAr0dXyO
Jwe8mXXmY8N8sNyaI5FMTvlMtsRjRLPV2eadT4DymdOuJe5AGCuAuo6G06mfV8Kuq53TZ41idXEh
5eqJZ1UedqDXwUDUu624/3vur9ifEJTzmaSIgjzX2YZoP+GxBcBg1H5N3JU9hzseJr96GK6l9AZN
AiawaR5DzY1TLyFugr9LK3lOG0c7SiR2HYK9SQ9K/HPJK7Xhd9SpywsExTl46dOXcPFz3SECMusP
wqdaePFDKDHIw5/m15RiZ+uymsAY6E+naTccySMiZ4F3LjJLwUZkdOgRC+wZc56S0KW2yb5mUh7e
ROuYHQOo5IatB5CobREi0yfb7oB+zo4GZHy28cb7akazF+MTdRpk11usNZ/9Z+KpW8jF7THaFhM0
RTd9y/xOdygHaMEgXb9gm0ovnR/A+h0xXdstaRugEWSbCGI2wOzeQ90bj0SMDGRmnQB48mY3mQx4
2Xsj0Lo4k+ZEN3ryYp+mT4NPnUcaouX0r6RWK5NvOsqudaQ3aSP7+nPmM8u5Y7KgotJ22SneKM8F
kwXPOB4Q6S2PY+5N1xrv1TW70dHcu02ywnrUEzHbmIAqF2m78YXsJ9zmZ4jDb8Mb4t53HsONXtcs
ttF+8IfFDskEOWa5u3jWDuPzdAklh+QtEpThXojn4AFvfUcag00TOLo05t1DexHu9UF7BCncvZng
rO33aNceYBN4FAq3YPIsZA9ctYdHIvhMf+Giv7M21qfs5S+coN21wId1nDblOTw3f9CzzQb9VUqw
7EVAmUfB9Vx99q524gqrPinn+Dk9IKaT96GyJ7A3mG15tmdMqumx6naVeNVv6sl4LF9ytC0kPRVu
EboB7zpty3oD/yAjlWYnvRntfrnQ1J05YRiG0CXGn9CRO9nGugEFoDVcg3w51clztwr2PO+5iw/z
wMazYsv8JimeQmL9xTxrndMg5RL8IdhGwnaSNrxOQYQzAp7+TZyOJcKbxKFNxZgYEFR3YrAyltQK
R/pK6autPykqLBT+3VG9RU+CrZi2tDFvsm89shhCwIM7E541BHEygmMIV3azQ0COs3M6xhB8PNM6
1+cm4kA6sxOX+FT+DDhUdrztwtflT37+vcypXrjP35mvIO6S3vNwS1VkefM190H93sJ4r0if2OsT
8xaOp/gdZ+aYHRakM+ATuoPJ0jjTT1z8ezj56SEYn3pWkKHwYw+ETBlemVy5/ljI0Yn2TPcIhz3W
6K+C5dITjKfszgxCeZMujEAGxZYu2W7Z1DcWygnl3C1851ziYqAoH9aw6U/DpXwgQ1P7023Ius1f
oZObLI9Z0PEEYF7nKOP6iJWUc1jHrf48Vc+hSR3upJpvraZAWDgbiavdPXnvDCe9EEow36a3IICW
zzzMIQKOd2yCjhgYgrcQlfQeklsA9Iew6c/6uXwvg6P6UsUPydWs8ONstW1yX+tORDEfExANdD6x
20BZ2CdQJLcLB8WrtMXb5/dEuNkRI5Gt6Hc7GtT+RPJ01Pi1vOm/Tcj9+CM1F3eKiPn0bj6Kyzl4
LLaGF9z7b8zsFVXAE2l4q5SvQbpjh2fRy5+hqAbX8qY64UNFPJCTfoCeqn+UTf9eMeH4mff5h6zc
cqw4tHUIHk7DYcT7TRn+yJkX3yChXAfR1+Jdt4+9+V1lkfjMVR2vccFvZTp2Bt/xiHpldVduzRfM
4ihYrQsjpQ9lI37zB0nzxxB7M15mVtHE69hJDZ3GCZ5gnhUH7QGDq0Z0d3bLv5WFItbLvzVYJ+lt
sQ6ptGEVWGwU44zIYbgO+i7gWJzFd1ZYNAufwyLSnogwlt4W1qbojWwSrMt2U/LRi2ltR5Ur3Sg7
KRCLjBKojhtadc8A0d8mAYM1SbbVE9vo7A2FWHBqlJ+2+dNgJ7rymAAxAAYJduE3NUxxaSgSblDk
g9AhPhApduc15NClTnVPempcW/1GH4+iTUvpPmyM1cCQydJ6Go7Dl/FnfCfODyjU8ll/0zdarUsE
Y/DTkhzAQYNH3MQdZmuv4USmPKeQI/nGfjnNbn7M/Zzq0h2Jzj2TzHdv0BypPoIraXArCIk2EYTe
Itpos9UvwunJrvAboAMH9VRvGflxeam98Jzdi13iI8dqP/vKA7kVPdWHssXBb3NSXEy/PpvmQfSn
7+HbPPOuFEInf1pO0an4Yz2Fl+6ERkv9JDj7hTTA1UZk1y/TvJmLH2m5zppdZA6dF4HXBZzGZjP9
MUyfSC4ETas+ACtPDtOLIErFGcxQZr+h8hSr0yweploL9ywnnUgzxMMYZtIBABfflcTuNOTEzIpg
PDzkjK0NxxIByXrz+/d+v/r9MWMMuZCnactFuZcO1hTjevr9Ni5Zkn7maxZ22zFPolsrSgAeJsVd
JTtxxHWmq1vVJb5P9gyZ56tSSD3MK7IxEzSDdmQ6hpZcQITxwc6x/+ZgOl3EI7fYig66ZnLfLLRL
gpqLG6Sm2nYxRMsOCjBWHcR2Wx5ggvTkLy+IpTexTFhVKBgdfmfRa2EQQWEQGUdZGg85iEKvS7q7
lOqRV/ft+CitOaR5kW1qsoNs0aLg7thruXUAZjiTm8eWNbZbBthZIpWDS6ig+8DMypoQWRP5mDB5
Gm8kBdCdZGJXlXiKCNTdaDUsACEhVRQvOs4uJWg2tYbcty44CktQAg811RHhy9AvEtNuJuQX2QSb
DEDLQe0516t0YZRijododSeuSUuDCHIrapW7ri4DhvRqn/QgAYuZWaYqJA8VwH+zMlBech0l+GrA
aiwtWUf9SIU8lsEti4N3UEftviO2ayhRxuoJ17920TZZusEiD8XUKHdpeKC9vnaViCCVrbo7y3nq
zTE8CmumqCCpYxeO1nOUk6CR4MOIBnPfGuExqKY3ckRl1DoCa7JOvwbJR9Y3OI8s6VutiNXTBtb1
w5wkvhjEnL+Cn/RqdldNmhW8EZazmBX0gmVNNA+mhyW85Wii3kj5aAWWxpPY3XFkM2DGpJgET7X2
g6utwc+dvQxRxrlapxNTNeunLoyDhKLIBkPH7KTgPoAV88AMeaNsCrS+EA1wiKGtYGBci9HPEmgM
kuiGTCAQ0ThE24BpXt0vzzWO9y1kaJh5AnkeoT6yYwjH13n9x2SZ7hRNu2wFOTNofGzNYnl61G2I
+0Wfmshw3SJ5K1YMqAmK8ZdUxVtPbAielkO/vI618DoU0VnnDB0shXkjlKkOWPHffzZPtB/R3KUS
MaLVSP/ORC02YCUQA3Yhg5Ug0Fl86kT1rZjSbV97eu+sIgkRFhPFtUWcyxiR2RByD1b2Vvtaaogl
cxriqqBEVcruuahhlRcqtHhjtD6byZXi4FPVKY3joYeJQsFc5ewQgPNY6t3KpDfwRS0tKCssVNxO
Os5HtAGbsKJlkCOWKEkdQyLMCOFt8nD3EGmslcg4WLEqNTiO+JmkQegGlXazZuNFSJCTDEZDPS3e
02r8TCZOGhN0/mwxDsq7nRZ3+0ZGp2clg2arZK7rxJskCpeUTKRbjjAiuUg6vS5XZq+e5W5rxrVu
W0Ws7weJA8AIn3pih3xD8Qf60qQbIBcKIpCjftO20IOE+Iks+Q8NcQXDJ5gRZtft5ExJgZtUnIsy
YULKwNxCCJVi19bM9GJ2iFwiPWVeE6MDcmAUNm5hX11Mq7jFY/Ms1fM6JZshj7USDsfuwRpbsIfi
+ExsKPZhWaeTMVbfdMv7MOggRJZsk0Uj3FbwfEJd2IDnvSk8tbw75YJYEUparVFbIFH9a1Jm1CMZ
2xiu4fnRql8Ukibo+5O70VkssMijPKsABZPQfBrG5LjorYsZmhBV3BMlPB97GiIylgVhdpN0li8V
m0BBxJOpE+SJuVVxUmsJbTWdgBrgFZcy66PO6FzLKH+ekHrEA6+VYimNPU84xNS0PleMGbou+I6w
ZipoRmCK/gYUJKRHJomHkpRVujrt2wF7n/weTRSyVXcX9QMBOmc2G9vKqHkDdO23NbG3J3VcbGsK
/OJUzsqqXg5PzkNparu8rgmBNM9T1fjDqLNr68RxlzfNVwXcbhY/wjDnOC16wcbcgTuDoHP6m+ye
Cps2Zf/baNEpK0HdsE2g4KHFme8fOkFUpHBR2LdR7aCVpzoT5GPXMxVphLVXNceH2CwoPJL4JjYr
81MDDVKz+J3K3llK6zFsknxDUBUHa1pt23bZdTre5qQRD2UDvzARs4dp6O6w5mu7zsk0CeWQZpma
iOSMWykIH9MASDJSLuFQoNrCwj1ZIa9G39qov0mHhkgiGNMmayPdUTEY2DoonG2QYovBT83qDGs6
YlXDLa38uZxG/lfFWK0Zh0MWhc+iMbktFu60xftajxmRyuPI8HeQ/Zarma2b6SqHUs7SAlgGb7+P
i5qc5GyvkZX6sWjxQcLauwPLd8tNatCsq57HKaOJ1rvHCeSUE4zGred96swqF3jZ8hW1TV2zz+ib
2LaG6gq9IYqwDSroi4obxNVWUQQ/rhj0KZklObFU7CDHHAYzfhR4/C8E45Jslr5hPok4iaE0NRxk
UoFTsLBGcacO4gFHGBA5JWeCnCBjThs13kQVjT3yQRrMAN16LPTlLsFV1S+wo0Ss75ugGIZLiuts
SHBA6SPAhVAmBGsZJcADoBZWWA8CcFpDff5QU4tYIeBcTlmlu0Uk8KQ0d2rS9Z4pSIKNCBoVdgkW
eJncEcEG1FQAm4uMelLk9deDZaNE9GVQjXSi64XrrHY5kaLEYDUmwEqsx5uavCUfB8nPWA+McTPM
6E+DIGqeqRMcMSe0Dm1/auUI9dYQeQsQ4dnsHtvcZK7ZNTti3LaZQWy60Wi3MefIrZZ+h974nPIU
OXFgHCt8kW4Vctiwtsqy+LGeWz4xrfYqT5XmiGl+TwPxeWyi2dd0jVWd9WqIsPvkYdpoyghgwWpJ
MQj1NxUXl9MmgqtJSsqapjBsHIbQCbNxU0ryG1YSJNE6MwFznVlrcvawCMIhqpZH0r7IuWInpULv
4mOcq+MTkd5oPU3piziS5qRiTmCMDyqLHM7NEHQPYbsrM+NTl2PRbQsdw+T8k5RhtDF1AuUCnqFS
Vb1+Yr4mCVRssRrJDrB/p574VBv1H6OuOdl03hJRG+RuN7W6m26kPK0decBpWsjScyD24RGSAY0/
+ogy6AfypuLHNAdjx4oGja+JKIhcXqahiCBWLC4Ka9LAmVQy1wg744TSGA2GVJ0McQKwbMGAbkun
m5fFj4vhMigbwcTeL0e94i9Noe7bfFT3v1/92x+nrMTJV9K41ulnzG7Ik5Ra249m9M83v//PbGZi
Z8Xw/TfX8/emHvgEcMGSvLyiagsk+S72+HVavfgDdLKFA2eBoxMFMGx12O21aGDCF+G2DWEFECul
FO40CB6WjtDLCPxowqrbD2FY7lSmTtrqxUzr7K+bfq5uQo49nkwJfd8mc1PYslYae3k1bv7eFBCc
9t3dQvm+hz7y102MwADIZL1LWnJLsvUml4kt0eq++w3u6dbgntCKWCoQZX4Vg1GGNKSlx6xOVf93
6f3/hYL/L6GgKiuICv5TH+B+dB9/qQHPH/n3//xvlygu/0Uf+Pcf+EsfaIp/0yR2ZOKqoJesX7Xf
XxpBU/2bKRH6oVq0b2j9JNRj/6ERlP5mGUgHLSI1df6zSvv+g6tj/k2xDJF8Q8L+pF9l4f/6H3+m
/x5+l39JF9p/+/O/SNj+XSNoWJZkom8wJAUlxf+R0BmMQjhEkF93BdYgpA4z8IiJikprcQqH2qdC
lG1ifpqD9FBZ9B2ZpeLEbc232mJwoqnq4HRjCLtSHXYkw9kV8X6upSQL4SbDNStzjQ5lCvalgQ6x
QFOmWc2tkrAPU16typmcNj1g+Qql2AvjyNotybnsZJCTGee4RhWcipFnFCZ4xaei9LN5AXMGVGtl
gO3DCX3/P716/5W64794SmSR55xnhXBVfX1Z/lnbYfUmQUAjDkUYH9YW8q3CLAp+ahXDzxMErr1M
13FNBt60KGfkz1t5Sd8FSdeY+jMkmnmkXcXYprcKHk14tCoMdG1i2XJa6htzEJigWfrbbOCc+b/f
dyLbV13NvwgiFUUzJVXXdPbbuqr8m+gziGTAj2jXdyR7v+V1gM5MyW/5pIt0DxZJxIt0KcbXIjYI
w6yo1mujHndqY76WiTDSpYSKPYWZvgoxOBtK2dMBxfXowfUpkezE0Fy5Jf08rz+HqjJcRea0LM2Q
NUYEPlTLDgr1t50TRizJy40JCSMTofnONarxKugOdRYj7yqnAwCXV+hvp3RUV1Cc+SYP4bMBis8p
Y2knghiyGchJXKcPunkNI0yJbdX3ZISmzzCOBxxbwiDvcoFjJjYZtgowT1WaQ8Wa3DRGhrmon5iS
atLmhz8zRtDaZITOz+H5vlCaNF6LyIZOjnOvsL7IDWTwxtLPpFXYwa9nzAO/JVP113qkf5ZaIuzL
lNJdeKlqljCoOf50ZIwgh+u0S5T1W8JZZ0ccqI66IOKo68Uj00GUZhE4TI1sIqq/pwKmodPANnU6
fgmb99qJe/VGlfAnpO+y5ZElTMKoy4L+nc5P00AlnE7qhxntJCYldlB311hDBChWWPBweNhp3h5S
tClhltyXRfesAEtZ2agsStUVyZK3J3DFjEwjhaXaIvuQzz+WdDYdXSOhAfcaVVPzVmmspcoxrpwa
hKVXl2zKVdPtGmK5YGE4eYcwWEuQL8aZqVzkoK8didl/IB1DTKe3FKI0XRdwdhkulsn0gvFnNkz7
3Og+A8abWrQsdrcgVoyLD0HPJ37laLiBOABvKpdbaKInnsmgz4fnZpjBztdIVGb1venaTyOrvUTt
3zBHmjizi6+WlkOOmsqW4vjSpASzx/3wqtfVfWFtC0sfPurMxBCyYWiytlGDQ7WIzAsYERiEV06l
fKrFBblDIvswbAvqYyb4lRSiLJQQnqzzQixVs13DDRCjerNEDOW74TIPvR/J3ZGcUOICEsecxl2b
Nn8M+aZYw76ny2glYPzYBj+Iu2XG1u9TJfEW9iKlyRSiRNcxgT0VaRKZcAXvEa2YKwCv1TBq2mUJ
LF1UX83UeFoZxKqwHJMqEr1oSpDsJaG4LVTd6fP5MsTlQ6K3H6Xc3qNs8EkY3Gh8kuwi6t87c6tg
qrZLQx9xP29baaW2WoFkAwtDXBVwYdWflhI/p5F9tqb5E8zGe5PNe2YgH4RJVY6MO9g12Jq3k3WN
B+0t4fWUkuiSBvEhrRMfbtrzBOyDhPWroWl/ApI/EJB+qPPY+IaUohUIHkhqOCVroU1/wXZTe8hU
Bpoq415JthD10oiQtTH4eSh9F3zybDNiqDuoGRk+80YXCXtLdARZmhgz6lyIX1CmwI5bcV2OlQ8G
sURSSmD0Av6Dqwaj5SpTLgQFuCUNL7/5NhvmNZ7SG1DpM7Ml+mo0pZUJ5ofcIs/ISHa34LqP7XmO
aRn1sIQTXcq7Nuh3SROh5gs+ZS0/CkX0aM3MMvV5eq5Ib3UZlzV2MIqsD9Z/N+0WVH5A5eBshAtj
v9QAI6be5hZdRMNHqcnjHQ5lD/2YJ6HbWtTwPtQlhPlh+s5Aktt1wLZFQCbTwRmqpNv6jcQy3lKK
T2SHn3IXPIR65mKCZqsYoJcyzXe4mMfQPATpDgd2iOpveFt2swjlspYs3mSBX2awm2MLxwkzX3sU
WPeIle6XwCKx/jLPjyOt3vR69BSMmrRloLmD7KeiZNYBo0jhBofTRbSaXdFJrxA01aTJ3NQwzrpR
voZWQ56t9rbSdG1zUWtX/xCRCbqQqo50loiKLbgDPcLoJELYV7QslnoWEn1nPIH2WcVIkTPOCzRh
9P6OwfGGWz5GZaS8KHG0JWqWfXchw75TlUtWNUQUT1fdQL0TFsaLhCs1SVs2ywaSg175UtrCLruC
eFm+aIKYQOx8IF2Db81W/YCw6YgliDPQRJ8QKe8yg7mlygo3oUOKLPYMgopVacrhC84LgckpXYy+
DD+T0t90TGNTmH/q4iTuJ8KYt7GuQwRnsh3GU7MplaHayLN2CTtVZ1Cc06D1TyCyR5anM9cXzp4Z
cbSWSn/yGmWLEpSuQePEdl4jvaBFvhXIH5UQvGIiPilBzxGllAUmLpHRgb5aXU+5EdPcox60h2YW
nH5GlGPNKsLv1Ef/+ZhoZO6axhs9sEUTbUXuOyE65FAsXq9ryodGIZJ00aYRZJy0KkHlVUzsdNqg
KDERvy2sqOqK4fVi8gBFBZm9tY4jRkgCcddcVcZikYisHtc1vuVK6S4R8QSOmVvVCWy5eCCL+Gsh
er2e2OjzGCZ7fcMLbYuIiM1rL2Jm06yMxVP5jTUfHbREtu6stPiCE5/81l0Xsl6CfhR4pvbUQUY/
DsHOWNGyTW5cRXXkxVbJB4zRDdXy7BM3+hw1LdHWQthzcakdGIZPI/uwNDT3cjecJ9Z5UQVxAa5M
gAre5LoVLB1BzPria7wlTqDVk9MY9K+LyaK8LHPdZuY1duojgeeu0aXdfX3quiBhZsjrAaT6Dcv1
F254fIOR+DYao60JpM2gHn5lkvaYGwxa+k4iV4VtfyNXqAnB66vZF/wJ+OFU26RsExlloa7IhOvY
D+8qB6KzrHnzQfFMvz85A1Hndl2XL/AsXCzdZ+jOu37WHwR5vCRVs5AJ/UT5uRf6iQlurNmaikI8
WKwd2QQtPwXtXHv+fXQcj44K3y/P5gyRUX1QdHUjpzhTEv2bTFne85PxUhnxbeAR6mpLNq66NYOz
PtcXwWq44+pILDqAODyYXWPGbOGs7NoPn8uQg2NM+9ZvWt8SdcXTKxjRWjvuunw2dhAe2c+N+U1Z
kWRc6iX89HXBxKyb7xhl+30/SttJUCdHyaCAyNqMumeMDRCd8X4qGTWrqE+3olkH+EOrDYrAZmMu
sUeSRHcorfFK1qIMRosI+7qQW7eSlb3UwJtpCPrR+qE6pmr2JIFm3CQyHQxcvz9ml7DvyyeWssvo
L3H+DMyLWkGI2YGo5hOhUzpqYoaYXQ84OhUfJURzBYKHQEv8vgz5+Evjjrqkh4JtfcdhE3jFAtPT
THji03GMj7O8yPCCV8lAxawtD5ozQ3eR5ISJgzCMb3WeEsJgga2uCmDBQ046EaZhG+rkFEKIF5h7
tUGjuJXJ4nCSpcUTka3lGeO+2hAOmaphNQBSyshTXXFK+cnI68eIKSjM5axzhyg69Jks+BDGEWbX
bLL0RS8dkIXZVl5Jdb9gMgCRNDK6RAW1cjaG9UZcv/uPP/5+Jc36odEBc/5+c4QFTsJOATLnHz+g
XLNmmaiOIG/841f8fjWLy7AxBuFa92pFAKRogS5BiyYrfhQu+k7oDbisQxyRprqGcQlySNDi+qb5
vfm9u7+/6PeP1SRfiyQZNn9PuB3WkODfL1MxoMcIKiZoJohPEq2KSEGJpY3sqBNZ2FWyxKCcibZi
IC+LmcficbE4mbQs4p/KHg3WO30yB0+qVrkQCP5KEP796vef+P3qH9/IVuyMqZIG2pIqwB42rfPt
rLdMqnP2wlM9HuM2xEBijF4NMAZnNsNdC2TLIbB69BGRuZwTa+2cFA1BotCyw1GXA2+d6NIIUnQB
Fo92AbI714O28LKqlphNofOLSJ9AWQ4IvgpZ0xgBiqyJw2EKOhlDKgu9JoFQTiVDVZfVSGfHWXNV
HVi5Ieflue5kX5OlmBwJcPChWoPnMgb8ATkio5jdcF7O2KsCs6aGh7fbpol4SSPB04cSxgHYUJU4
wWMcNS8dqVNUjIVXA22dpbw+iZ2yXIWcQsLMCy9aZmsjwLglm4b70LIZO46DdmfW8GdplnSX51Ss
bRMQu8ZoPyMxIEewiTRDfYikhKVGD2QWRCzZaFwrCnB0LL2QOrQMxN4XDiczQb2U4UI/1Os1VzUH
xavD5paranOQpcZAy948qpI8ncaFxkrM53bT9QXKRMYekd6EF2mK6dsLDctUoO7aIUhu7OGRQPHx
oewoPofuuKSCtS9VDrNWyIsDcV4KKpSwfQ7nuLMjwaLSNAQuGtGQvRlGeCsDhE9rgu+GBInwaVyK
H6XmWl6JpdOqS7ezxkDZz8N4r4me8o3RWE68TUzXlAliGkFIbcGgUm8a5gHsrHHInRro+cPcVQxS
suKNiQytX2XNF1UfrmmaWH7ah5+AYeddVaqf2WREB7iCqTfpEK7mrkd+JSgjUsYQPWgv6/+bvfPa
jhqL1vWrnAfYGkNxSbp15SrnhM2NBsnKaSkt6enPJ5nGQAObPtfnoj0MNNiukrTm/ONxnOrxXhOa
sU6LnqdmZt5iafXuaU0rDjA/OfYvOLC6EdcKywNiWYJQzvqEyRVwxe3wmdjX4+DgvvANElqm1nyI
XXENqZnPNTgXDbGe1wgNLofEyPae1TanUA0PmZuhfPFJDJjca492kC65lYZFlHkm9hGqwIj15HYc
EVImklD3obKfYiEFbx52ucGxqIJQaNkGEZqbgq4qINyngIkEoxa06hBbT0S/+FSOlQDzsrqsauBT
Ow/tg8iQtzrWdTik+l5rMOalPhXMWWOii7k3SHJjVhcXoozCK9NEqx1mZrlTfXiM7aLYRnnwue3T
6tZQ+jopehcjF2HKE3noB82YnnsJLR23tD/o5aEr0pPV6+XJ4ao1LTVgUeuPUeQglCPXdetGxbtg
TqZxi25tBBTxDBV7qJ5DXLhcCf0EP06P0CkEmnHPeIlJoS+C4dIhk+bgCXUTj4a/LZ0Jrt5OHfyx
LPOGUyH3akyS+rRIOwX2qVFQxeQLIZ7rui9J1mIGUR4JhNZj7zPOqEnuCAKWN5JLNqrD/Ei15Xrq
JutgkC5SkVe1ykdMKwwUBHLJ+L0Vl/0tWVobrU2PMi/Cm2SsLgMLITQ224ItJF9FuDisQjtVxBev
DStH5jo9TnqGGDPJi12cwKx5GB6j1lWgCkh4lFWd0bdSyBsnnrOrR3Rzdk7/m6aqT+T/q50YGyRO
nVUhQCr0U0TSPJN1sqVC1zsEBCmknX+l61XPqU0CROiOlwEk1FHShsDFAyUXt764dMTAM0YWI3WL
wdHuREFO1ABjY6BAf1dLyPFOkToG3nEdIF0AkP+Q5bpzq4cQbNRmkKBsI68wFWw2czqFR5Jxe0jX
udWYG+XArzTK+xzSdbCbhq4+qWxaV1q2IKZbqAwANmE/QLG1+97pWZLA4VSW+Mij4VxkS3lb+iDN
5MLt56jqdgjo7155bXXKy6o+TllzMstGvwG5PCMz1qataxyQlfk1QWPu/GH5LI7PSYvmwK816tnk
/KmirQxcjfORmr6wT8iB6PN94ldoW3UQJU0q1Ltw7NCYJJivcq3SjllUvxSaMW4g88xjAmqMpgoL
EB3KsD3GzKu8fhpXygJXqLNjXh+8YtCDKyKrrfXkjS1TCHda1ybbQaXTEWtQctZSaLDJaI44Riin
IioC2HUHb7X81vJhbPxHhf5qm7YlfC2M5HTsXROz7vJpWtbxQe9xeuWOfqR+T8eCxgfToeHjrG+H
r7+mEC9ek31OadWc/mVLylhfc8DYxpnz53g0rPQWW0/xmpjWxYjNSoWREs4SWaSZYBDR53SzynEc
HVUsA80SviU48AmkS9/TSSNWTupjEP32h8v/sXz46ffefqnrc4LiIOnDklDMr4ler3/PZZiln2P6
+R98/ZaW/+f1U1qAiCiP6Hp7+4Lf/U/Lb3qa6Kk1J5dy+eXrl12+jX996nvw2Sok42b586hGdtia
Con/HDS2fHj7/n/7e1+/NcVdilJhW83zIU8+9BW2yjZBGVtkFgsnOmvKCKHE/Me17ZEjOfi8IIm8
JXpcP4gSUmz54BI5fwQyhR9bfu3Nf6Jop8WqlNFGPo6sbCLP+7Xocf/Wo3aXFd49hWblypzfce6j
Tz5Az8Yh0EnfcElTGz2/9WTvs9YHUpVbz8zu/HY6zr7/nUacwnjKINJJ/vKd1/C3xNbfq2I6yH74
HOXlsDWpPgqDi86sjjTeEAnXBxyJo2PyeLDi+cqhj5Pp3Okf7BSbskyruzh2X6KyukKstw4tH4ND
+IEE1JLi2pSEEvEiSQno4+ua3BUMlmTVVwIRbRM+9THFHRAEKyO3PooGIxIwD94Qcs1nLZ2Y8AMk
U7XXavUpzXNoWsRY60jrbMT55F7JdrzAk/hCSxq2ceOuGOyHJB3uo3qsNp3pXS+8QRHE4LrZ8MlC
lx2W7EPCrN5J+4uhkCzbjrrK9X5vwoXr4D66RNMURe0XG+9LZKmTG6WEwYU70wjfm/PPjLi+whBv
Gt4JEWTAKBjx1YZ1y6SXdGqLuAb+OyzutLQ4of1Y4VrF/YqM17GvTKd7hNe3IiD0rH7sR+fWKRsS
821718ba58az9bXfxFdmre48Y6KCuFd7wulRsPjlOR13e0ogjhlTWpoG6bFqg3Cf++NtFYr+sg9e
XJpLKVDBBoAWDhshqqVGWBd1aGUE9CLE5SGGhyuQ+GMpchkMZn8fDbjlhWiDp613koxWOAPRjPug
D35NyarLM2hlJwz7oVbjZXgY03F4MVlIoc8ImST0fNjWKjgYXXBZO8Pe7/2Ltqh5LJKsEZuYOpN7
dHX6GYFCd+hXkvGiJjq0aPuL2nP2Ih7XfvseMyV65UH7NPj1edob6a4MkZHTeGQm72iul0CvkO1e
lZy0rsk3/jAkK/bPm0h6wdoT1ceS1Bu0xP6GJrRwZyWWuxo7K94ONU5Urh5KHUxCPMPAH9ekiGoz
0bXqKqiH3IJltytH7Wl4OUtxcm/tkpE9nNcWURKJUeNz1WiumExiEZo9kXkIELQCoiFFeTElvIDV
QMiBP7L9sZ8fPXSR4y02YRrmJu+z22VXtoubzVQBiQ6UyYWIO00ZVCiHUEIDJFKwIcaN6wQPcenu
Cr15ZAU7sDUInFm8dzZNB8ihnevYMmlXUCSUBHI6lVH2BU8jGZh3Zea/eINeb/qyOiIiQuI1oYEP
fPN9gyf9zG7UekorTBXgqPS3kqvgCtKxkXWtXVB7812ZwfiXuQv8k8XwEA0RGbqqK9SuZbpPKzJP
YZ2U3XmECZKm7fK6+WH6NPr6oVPxCnioovMhWVW4KGlxfZ9xqFHDDFdSiZz15Fg5xuX8X0Bh1Spj
UAXWtDZpy3mqOZJcIoxFJmnEa18i5k4xQVGcUaxqehERaXIYznp2W86ORt0iETBBMRKhdcvREsYD
Zot2EoRsmuEllSdAOYC+TAThuYWwUvhILEdCdbOQkzobCuDh5waQ59SUKc4Tz0LMq5BSlin52hNh
mtJLn3ADTxsrJ8PMkvVdkLn48+zsKm3IUgm0p1zhLqBkgvANF5hOvDeJTeP75YU0kh7Wy8kv2U3g
soK73h7fN47/icpPoL3GeO/tSFo0NwF6t2RSX1rYR5mmt7Ffbtyh8FakST3MNDQcF5rfNmp3nsh2
cqjjjciJunJT8guH2lMr6iHRxadI0giIw4w4UOnmITEqcgxufjv/+K0br72a0VxaDvidu8vqgN3Y
ZvNTluALOtaqcfTrlhyaTS/qT2YdNbvEHMNNrR8a6DOZ0WEVIka/V/ZL77H31s7J6bUrNcP07XxH
Ft2BQLVwbXbY74oAYb2vfTKj5DylYVvOKLrZJ5TZABCeLjy0cQ4FDkjMNfya5OKptjqgu/pUcwdJ
wGYKSx/7GLCmHePnQL0ojTSOtLAQwcnLwYDU1QC8sYRNOoCpLl5SAIJtVUEYgMGsEFgSfz0V1Ifp
xHwgkkQq5mGYnBDTbm2QV4ognefYgCtO0k9WZtJEk03ggAlBon443EzS+0Qp7UWlOQ9uSrLnxN1g
GuaVlvdq0xn2h7aZrV1dJomu5nuiWW9daGSOBIW4SlIM1qKgsMRT7Zq7nVdfePGKESGpl7fCvodO
Q3Tnk6M41CMXREBLdO5rtx635Vle4Y9sSZcri8DfKctP1y3B49oXmdUZCAF8TudoikMUE06uasxh
V1npT+txQvCMyNGyKvOi62rCUSp3k3aXul7Um6obCVbuLnwdSz5Bh5gGJ4YDMwv3C83//7U4/5sW
xzKM/zW06/hFNl/GHxQ5r3/tVZGDludVf8MnX9U2fPZVXKP/l7wtQrp+0l74Ohw+6gvfo6zWZoL9
UTli1rLI6fqUHNYaqpFCWi0VcKwFpyjonZPSZd3PuRrIYagm7Q49C/FNVGl9vksTY0xX3JwcBlHq
4/7nXIYyQYZvkirC9BPYOKb6Rt+53KkISOqEzlmNaKHUiKy1MQbBvQKoehJF/2GOlg/5p+77OnDu
WsoQbhhT78sqTFZZUaEnKAGHkdcYoBgStc4FJeUIEb3EM24bUeJmq1r9yU8NxlNNi00garz60HTt
psy51UTFXxyEq21sx1WXuaL/kDRa45ZaZm2TN5r/Qio4XE5VzthGn0/ywEJJtpGt0uqDRXPvhmYo
zgOb4vrlhUqnmmPJjT4Klx9f04jGY5bq5cFJ5eTtUC/5aIXz7jClCdOq1fEXG2egxsYsKvT0nIS5
/65PpjokfdLTn9ycfEtRMTI4pj/tSSVFlzM08tBrHV/d8LAFFAkJvw2L/2qISzyMUetLxJdxjL9x
aAj2konXoUKvQu256yznDpqA2VN0lnEuyZ6dyR8jexzRFoPJhB1+gNybLX2co1gU80hdUYmhvRDa
zZZg1cExjVT0GRxfcWB73m75/pr5u3JNXY5nmCQoQs1a3owiJyTUFW5BKpckVrjrOJZKr0JZWfIi
N6zNEAw9MJXbxibcrwF1Cz2RpsO5MIMI20bG2UU4aEsFNer8NN5hE8D8TeGghiinTI+TTaeZtHGa
tgm2hTYOzadK0z2xNarRI2EstSfW8pxrwauwFnZNs+ar44htGgfCBcL/rsyn7JERN7uLKjk+1VVE
HVNh+fcJxZFbehmkYNKr2f1h2k8B+YnvQISwK/gjwegVb7YnkhQFeevEq77kh0wmRwMxNKHxHKrp
zlKnbiHTZtxVJdX0PBXDuPNorNplmWm9DMKi7BvnHueoYU0qWodmEqdgSXobXXJE8m/5XVZtWQxN
zHo2hQQxTmtZusRnhWlzCz44XsQTsWBWSf7j1EIZ5CLH7t6Hg7czWp8CVsrEHrPOS8l3nruO8U7B
XKo2zr1daujNXVvaT06bdTTu6u8KT40MDD2192dJN0tQKHMAxIVphEoXYotiCQbOnUut9bQ4hmBY
JsWbnryapqy8boiqvGk0i6yyccyvndg2qPIo/JnSDDfwiTYGMEH5q2+TgGvXTKSpOVg0PzvWgzJQ
ezn56CmGWcGNqgaEPKj8EfIWMRfVQBIpm4LamCUkJCknCbU1Q6PtakD0i87yExgGi2JRbXCuWwck
tY/6lv/RbXQGeHo84fg13z7P/JqJdlC6+0RYNfFvhhF+otAsIU+xPEg61mnW5XglEwkFCi3PiAPG
xCI0AOLc/TDVPje9RghwsQ9LmKrah8/aDL0RbbqoZz9m45selIOJbUrq6LK3Knmc9Kp8BBuA7a1d
9H/WqJV4iMJK1+aWGGj1PmvpCYjoobQ6Yj25lZ3BIOV9IPBfiPEEG0RUh5qadz4/v3Wwg0klhyov
3QaVeiiPXZBEK20U3czceSkUdDG71nSEPEw5bkk8Mg6CFc636J5uSwLpVUZAgSnz5NS32EdWvYwh
FBITCNASFV4Dv1e7SA/B78f8QzmxUMh4NA9lULuX5dhp92ma8fDvzGja+oMiMcct8BHgA5vkNSMz
USlUeK3LgYe5CYYBjEg6//PyZKnTNnjxVZ6SKs8dCi9IMspyF1WCh5YiuO5RDrTaCgwt+llvlths
Xfa4M1mKYqdCHs9VkZk2t8NAahvmNBzgEUM79CnfSdYTlD5QTgj8Pmh+ccmJO142Mi3HdVlO7Ybg
8OlCeoZz+p//Y/zP20Fo6jnfYqjF1J9gGFoe9NGAfMkQoSr3dKVPW8VzdJVkJdhfEBVfBnY/UpwK
HpNNX2v3y3lpx2X1wfeF/pHDaEzxOnNy8uyGsUC2x7GST3n1IejBQjF4jdeoO7XNr85RgpmOltTV
pS0TDia3asJ086tjVWqujiBO54stZ2uPbG9DlSzhbxywKiKvywsodTUHTmOnq9Pjj8ds0JGQmyOn
p7nAolOjpqm5jg1/JSaDM20+eIv5WZ4YJkew5gb3hdOTsvPtBJ7GzFt3NdYo28D2kyf8K+587Eqe
XqvW50T425O5Bs/eSRJ5V8vxTFQtjgur9NYhVpOzEJJgv7zUBhfOTVNZHJHzgY0twYetwHjRCDde
wRcFx+XJrdeYrv7TGZ4o39vlXdIZGyT+xnka8/54GF15diDzTZlmzqaWkm9X5QjSWFqZvgfRfT3b
G3O+JqLELB9VCVi1L8SkvwsdQz+ZbkxY2jxF/Pm81/jZ9olXMcrMZ35V+vtY0ZH8/bnvFGOA5DUV
d8vZ32p+edOag7OF0VE8ezRtg7ByvpcxC4HvVCflDqg25iaNPs8+2mnrA7AQ+2eH9X0cYuqkNZQg
tsjmOg6mYpe5dvCyjAwuPXbPE7U5INHz3DABTd2UHpXx4UTwWRV53lWiOSRKBfSHxDYHpjJh0wp3
mm7exonlEF1S0uwo4CSdr/ufBgtP9/Unyxg0ikV/HC6yyM10qlZgZZbnBvBKvPrVmFH5jIhtb2ub
ZdTILKK2udFkzjYEWkQduNXjEA1IgttjpcS/kkea3XHgNmiGkSPy4CDzWkNn1tcMRjhaOfCxlqTH
woSgcCgp2nw3m2DhCbeVY957OgOwDaiLCZaZQCu5qaJSXC7TihOO43XixB+pSWk3UW1gpp/PyF3q
Ri5Sgjj7XNAxwhA6TzEt0/ImM0N/JzL/0g3wlb+NMyXMxkqpUqVnOhvipUhVsXu9hd1E38dz3LXu
xPX9ZHr3A2MpB7/pH5ZZB+uSd5mXWUjAa8UPVzPhHnA7+5jZmHq6Svg7P+8gILrg8afJp3R5wukO
Avmfpp+wJOijREdx6AOPdLOxhiUqskrdhabR3/xqFiobBvPBVsW7fw9EsTDQI9MMmgBeavqAki6l
3QbD7vSlGIRX4vemkezGrwHOdkXclhHvDANUcfZ1WoqUDeLQEE6R4k6voLBAhX4xOyHlcrkVicbJ
6EfBN5lhRl6mqNFNr9wOm9QySTWOGMEK6+fXaYp47n6TaFV7DgeZPPZtGT+jQDeI8zPetUUvHizp
dcSB9bOBuEQ7zbRF00N6bvjimSjGy9eJyzGMcl/7iKrcWVVlRZH+wIhW3ZmIIq6/m7/S3H80UmRW
8whGf2oCm5FSt9BXLc7h2uRZ2aLqJW6QBIV/ZrEpk8CoNh1yyyxW5H59lbT0q/8vs1hmmdaea77f
5xHxdj8NZfYAnBda3hejxpAYO6a99Xx0weMAGLWMaZZL9FYEkEZtcXpihCnXjA0IJwSpat1E+IZX
8SO/DW4k878vyrY7JhOAZDO2n12iEbZeKJurssv0k4xJ+C+VRVyQbnrdbtQr/eTRKsTSNU9zsFg1
mVcjyK3VT+2u50QF2CthUvE5NE2TfZ3pylCpR4ThxHIxgW9HRXkBUkl48cnFmp4O/sk26RgFdHG7
T3N+/xVYSfKscaEgjZmHPsA/dTH5MfAS4i2SXubxr3VacdICDV4lxVj93RxoevpNgu1tP9qNOFau
gVJzHgZritzWBcVVOwOAaIOFa5HSROWFcLv29Ov5MOKrHpyaVOyo9KOd5lreY6sjll2GxaBL1IOW
DTFUedHuJzNhLnVt/2Zywvg8MqX/bBaGf0T3UpLupOX6hsCEHmIGFTraSBKNzNSGpvo2U2K0n4uY
Q/vz61ypF/6cBSPkZpktB53AXSvqKjLaCAHVdWfcvk2ayYhX6WwqarV+GzdbGlUvuF+aFeu/uF7m
zjzgL3Pays0ye7qA22s7di5+NX/mYb4tIlavZQhN7KbF6dE266zggbtMo0Cv6X1o5eMzLB8FTFXP
MopRf29YdrhCfslw8W0+7VKOMDxN2iaex4wS9cc5wQbirtVluxkUZyguhY/LCdbOG20h2L77gHkq
rYL7qOBfWw6jRB/kZgSMZyme98GK311rDX+MZFQeBpOp8buZtkomf2e2PEl/mmtLGLdjzo1zO8xg
SBqyEEXzWUzJHs98H7F3OAMuOp3hN5D401ziNt18N/iykzLAtZa6xnekrjUW82D2r7rIdv/LHBz6
AOyJlMPqp2G4GvQU7F9EFJIXDbvsT3NxQ3PIGU50foS34TgZcnny6R+BWrADtBE6HhluIaPteUNF
kxx+npcBoh4lkmKOgMbH42H6w/u3uXmiMPao6frj387OjTCnlqh40b777QCNiTjf+pqZX70N0X6Y
5DsZDg9KxjpoP+/o2xAdqGnYaOxr6+YfwOq3k3Q1bx48Ce5/mqY1SWhso4iv//NIXSYg4Ayc2/80
Vic8AWecqNkuqJfpEFWqmywBy4Bde/1EQKlaVzXGVw6u9Z8HbXs0h/XoQFNbBpej8JKPy8Q99tiG
hHP/X4ZuEy0EHCQBcYbEecWhflwAtGX4FqNObqIYLO0Kg8PTX0zhzBkpNKTotgko2HmiQCjPvpvE
azfd0oUrdqHtNnA8fRm8/D/O5cszJLOYwX4czj2O772ehkzGhCAjFyoaHEbk5Y3g6t8N6uFEuLfD
H/xqWvdjf9ugqIeP+euJPZFwSY0mstMytmus+PsA1SD0D1BiG7Gp0RuTnY8tvHU7f/nl0TNYXNGa
oBfup3EeMbe/ihragH8705tl+jHjCTj0sbXWKf8kKdjoV84MYP52wFehx2xoyZxkIaZ8Z0jsDTX0
xXvTwl4fYqTmLa/bjcd+vh2skYBZeOqCvtIZXHTySfvi5WRZlLO+ryvcmOcIfNPfbgNeY1n7ogwv
bTvyHqlS0hn7ckR6BtdF/v1u4OUZMJvb2GL9uiDgtiGVhDk2vepkh1tkWRVwjtYnPRPt6XVd8PNi
ug9yx9n+cmUIJo+J/XV4J24rZ6FYcRxhq/9xbxh5CUINjnjeHSKBkshShLEG0cfldVjOl2+LhNdD
0mddDkX83TZhFsNVqM+GkA7UpZt3ob9cK9ygcSg01zlYpmBGqGb8fN4viATY+/xsxGP+s2Pg7Go3
7RAT0Oo7H74tG8VCNXoDbpoZXf1548gTY68zY26XrYPqnGrdGPim7KV3cKS7iYWVzMMfQNcOoHrD
8ITtVzc5U/+9gxTc8shho/tlDyGsKThaOkDH2y4CBJtfloazHSNI6DQhRWrBZrUQXXw0EvDx006i
GVn7LBsz+ArUvu4lBBfgX6ykef66m5Bsgdo7ChrcMiwoIKAlZGmHdKtTxyZgUTyWozfw4I617nFZ
XIw6IAjddoBRluWlI307XBllqWtkRhom3o8yQlJCtyej6tgKN9/PK40zwoqjoYXC/3GtERR1kfF5
XFBhoVB/cEivu5Ao9r7GLjdvOFhPPdI2Ef2+rjlFB3ipTLxe/151pqG9py5mhaq7efRRaa//uPLY
JfMmwVtk1HTlk9J7Y/u2+3h2whQ/HVWKQ4Y75EHUO7SZZGZG+z7SelKDI1aHX+1CUeyxXUARrL9b
iAjgoQrCagC12YpofCS/2CnEzq8NZ9W6fo9X5zdrkVVNrHeBvvNSee5Y98LxeSv/uCF11mg+SlaC
1YJYC4/8QVORW7zA1j+tSvRQk/ObKo37+vstKW+UuW7qar9sSonWBXvofCq1/2JLkpa/RZyD2LkP
aVK3KS9hXSLBrdv3RSDX39al0CVszau5kH65M/lZPqC7TMXqdXEyAt96iKd+/cvliTArUGP0ALs2
I67WIfbry18sT1Il+FOE90WLYvqv+nz9tkOJODIvbbKLXsHzZY8KehF8HCZx9dtVirwV70DrebsC
QPPPqsi+40Hz/U5VWHq4n8grOv/9OqXNMQEpq3XyFXN36TZdebW2bwpUhET/X/zFbmUmw7iO+vlZ
PC9Ymul/8iRTcDB1yAskSoZfbVotrWcXWjXiA65l9rysXKZ3O3aN2GcisU8VVvQ/b19jwXI0mk33
2HfSWKE6Mm/mLSyW/vtQ+S/9SGw6MSA3tSXQzdlxQtUrmPuykTVFIjfLjiW0xLhxkpFE8m9bmW2i
c2sj6J+31Yx8tGpdTz3BZjMvQEYcOQLUM2Ir+WFJS4hBWMV1W66+YwjmDc2JzWekxKe3JS03nOsJ
ZcfZbxe1TJATMmmfopYRuwnf/+26NgemkHQ3Xv/dyjY601xZnb/7b2tba7Wk/CY1DjwXG7Vo2PyX
JU6lRXBwvI/LHkdABuP1hKNiISmWZa6pIXNELvpDiat9b0eMST+tdVyCNAGYANw/bHbpQL5VmNXG
npgUdb2g3GQdsXHOBMfbnhc02Z3djdnpddczJU+1s67+uu8pvY0/dW4d3Uc5MdI2oFw8eZuBl/p3
PEijkE9FOGemFjfqrxbBOidtV4JgaIT7E3xDN04a1Peh3952YY2hAFbpfFkO44HUtlRmzdkbc7Js
iF4n3tu5Ck4BGIwsFbj1yFEZOKQo6E16qH2Bmejpj4ujjXedTIc5cTy2xrv6Q2AkH6VXJvTymEQZ
NQSK59NwPu+SJiPBCjqoRgRLve2yVGaJpm3hiIidzaprr2jbS6/P7mE6Lkb4jZ3Ex0a2AvHUP2ya
kRpfEPdDoZMYzhazaB5mrqa1iXqvu6DZhSrH7O4H911hf9KG5H1tEWdR6sSM1IgmSWQoD22GgxZZ
2NSN0GWzTkI342R1IWGGS9NKLhL0++tG51j1mhJub15PxzKkbMou4KsNd4tZIt84ZLgFdj2tv+2q
YyfzfTHs3tbVShBrGuaEOo8xMAaTxrHXwqewQk43765SzDEh7n1ZJ7hCcf8tZBAR5jjIY3h/9Eid
jWh65oT+uMlGo7HqfYLSl212YX+ykMWyJjDOno3VulVg/k0QN9h88o0x+nG9zYL0lFnieSGOLGtV
0nl4iwyF1yvvkajN0o4+RL2b69w5M8+0yDuWbddL4FT9hN9bVt7Waa7bdty/bb0NNslVb4frST7+
e/lVPmR1Nz0WUZWh2MsgfhD1TaMr76D8YWCCCwMA9Rye9Rxsvdz+tBQzrRzNVG1+WIzdYLr1pRTb
ZayNmUoR3X5HSlVcbLFhndNcH29ouF3kJZ1zRNf4+G1R5tpVWzMzgxVO0nbyjngO2BSm+mBFpPfP
pFXo59MWyyn1GdiEXEJZMVfgX+9IAPhnmS6mq5KmulOG131FFsGl5UwKwyspnN/YrXqIYST74aMQ
T9j9+rtOe+cYFLrxhk74TJjaakEI6Lxqkx6YbdIpekLjoh2tgdAMOYZ0BhGquMnxHC1M2Lf9W2HE
28OLsVbUONVKQ96FXAbnHuU8dEh4W4OwvRvanFe5NPqdyNubUnbmLjCDHtnpP9RZlgFCRUJfU6pU
7QLC4X0LFi5OEQ0HpcU0SChMVeysfGP3vcKOCaMm8+pcY6WMehJslw1+zGW8aam5mik2C6OP8Mz3
RuvgIOIBEsvsjjyw8JxvBeP+NYm92M7/vdd7vJtEHXZfREm8S+IRCfm24KcalEpA8PtEXmIW4kyJ
FWq+hZv7tu2XBs916l1u/sTRAach5XXIhl2IumXt58XvSLxIyS+lbpdkt1WvGd3efgk9JMHBwNs7
gwAjbaqTS+L2GxBQoWzfem5/R1YBLk5mY45721rTzIte4R9UIC02w6B9SfX0YaH6DK0/4I7CKTjj
A4ULV1x+8cpivzB/JqIGJKegQmwZ9LfvSfs1D6IxsP6DGMgGoHUIt79CDaSZXpUtU9lCDfaK6lin
87ZprE6ZdHNs2TMAOiMIqkB/MeXszTWUb+oYayIdCd2c4YRk30NVfwcoEPZhn1H2dP9rUKGOqWGT
bt1dsJ1cLujCMASUjsBobX+CGIY4/ALps3/lHOPPYdRfhFXdI//S+zUOjK8qJy0nNHAu320Uov55
905DqtVtrcDHC/yQ6hTqCGKstiL2XmIXu74ozX43FeK5qXRxXhuN+YpMKCvQL1Vc7yw7bzYytwic
EZlxHsRTtFpozNxs62tzJLYcn9g+lNUNtU7VFUbl+Jxskl3U5KDwZtOu/cm9wYLRHwb+8NwL62Nu
yPRGNhXFPxwhWqnVOxvg4aZv59QRsA3HRZhUxN5nipyPoWYGF2MbqV3dmS+wC875gnUUJvYnM65J
7WnI651Snkct9+QbV1rDhTWletZDf9ymMzweD3BLROCoH3CQjpAuP2ku3yjUv4FCVN7fKfmh1wlD
ZzAKzxZIBMlKuu2kYosp41t/wt4XdhfdGMqd49v8tHH00NQy2i4H3XL7TYjT2BzROA+kZZXUajke
jQaanm/nSme7B71JMEIIZTz/SM368tFsNBcJP/DqGOI2nRlaHQSG63eOPVeXC6RiiOCTZ9v62QKr
WINH6ebQ4Dv7AVux+vi21ZC/WB1eCXdni8wkt+z3MEvHMrlhq8NUmfY97g+NgMlioGqpMV4A/2wD
/UvSjdpWiu5yxl9GKrjJXEVJZ+Ty2bJaLgoer2lQnf+IxeRB+o4OZfM8gAyYIRkrKlp6mdXZooVz
htqF3SGo8gdoRneJuhlamndGn9KamNj/5LmJURF9Q2l8u7mkii6iaw2kJg1Id5hKbVxnlf0OjWmC
FQgHa+wR9qa8K0my9MU/0I0eReQKDBlIOso2ngabCPZsg+UafTrpCtr6G5iTCLJZq0qU58ijeD87
/Bu6qK2N7fnDgQOQEI8yLq8WkCfD4n1LDucnAmHuRBX015TQb2WTeLd5cYcbmUSVBfsx4gGDK7aH
zjkvOYdzzsFbmux4ddBU7Ikut2BgtpB1PkZZN76u7JroQ8ChdE5YsGW1NgUtENLDKYyo5XMSFNNd
Wp6PqtHvQI2SJuzvlw9DlTxQQJ5cDm7T30OXUx46hv0+CNF+C92ctuEEnlFJWiRjys8dwb+0YEwa
knAawc01JWzAMVbMC1EX1iGoWofCMJ0DGvyJ46+8tINA35KsV28iR7n3emi6h9R2M8IgUnLtp9Y9
WIHpXLT19CyU42+MYkTSSfDFLaqlMz/PHWQBI50gabrVC6OhqWr+LR/9HM7J4jSS/+lErX2fsq2u
mrqkpzwqiP8canM3kmG8sbKOfoeoVQ+Gxo1roNnbOljyVz/AXsJsCZuoP2EWx3cKg3hRwH6CJImY
lh/csc5ZQrfZH5CwQqexrJzQZkze2XntRd6tYUzDGc7zh4X8Ly05rqzK2P6AjGmTdqzwNa6K0Aj3
ixrgB4hMKAI/ZDr3dveboQt8hvoqIEwqfsRoIve2SftBrtXRnnMNO9I/WoFBR2McDfXuG3gmMABu
NGuOnUU8QL4BlGK0wiKCMJMIbv9U5PVugdIMv3hAZ/oGpjmdoAeEV8hgRtgX5G5fslTcFIS+5oZL
oPwsNOg44widPtPJF9gkVeeSjADIluBjPGt79z5X5OoPsaTyty3rnUP+gYz98VibxseMZ8T6DX7L
hH3qAEcXCI4uwGpbkELkARoCxBGTmjz9X/bOYzlyJs2yT4QyCIfaRgRCC5JBvYFRQms41NP3QdRf
f1Z3TdvY7GdDSzIzqQKAu9/v3nMjSctEXUhaemdFLohUZTFYYIwG2a4QU/CvDN13/H7zLPwfxTmb
iB1IN7YlnVIea91+vNkYKiaiZmh+3pwMYoISZQ1yn7j9Z5OUxj1PmsP/0OxcLaiPnJj+yHYdIKFl
Rh+Waye/N6fDTb6zquSKE3IDyGXnsCFZOC725tnwYFrcGyonxj9yngJ0O+vvsRFk20Hn1v2XqCde
A1NQXxs1m5sBglzITqgNjV+zCcLM4yulda83H0SWJJbXZfbib5Uvnwb2h116pbn9OKt9joX9LRqa
69+KX8ByO/VAp1oIbEtixK835S8prcCbBjImTRiS3+/s9xGixKqjeHMH42vyTEGxr9LK1R89MLI4
MaiY0I86+wd+ugDSuR7L46wOBr1i7xpnnQaBQVC+nFdA2p96h/reIPotg2KtN1O3qSJybBUJrDL8
/qMbpo4+bGNLdFub75iKNeY4fhLCD5g9GNhQGUQK2hwBzNpe7/bZ0pX+E/Aje9kl9W6YaD+5uTJm
YdGVIbkbFonHDou9T3/oam503c4yY1+6FM0E5dHSsvbSF+LNgRvwR3JMiuAypillwk178udoOs5a
eyUEfprWtan0RYSkbzIiR1p8sDH4Smxc9fRNh661teH4bJFcD6rdPN4cHuzcaoRrBUHrb21yEsqz
iQ9h03NzLQbi/EsYJCz2GcWuhkWSVs0ZqSUaD8mGFgqFpDUgkH9ZQGbT0zK2IQ9Pun5qZreQWZMv
wA0iZqpW5eyjGHxiTjbunOuS3jlBNt2NeD7ICpVU9pIQnyF64hh/qZuFzuYuaU9/C5xckZDoQu3k
Yx5Z2Zq1kxpjgVybw6IKLXWBdJ80YVQrtmk/eVx+TsqQ7Jg7WMs/8mePhX8p4y5dZK76aFb/JoNC
dseUTG23UvLNqTkIhcaqAf0SguL0IiaY98FEPfPfThSzZxYElIVYmcRYJ3xhHHLR3AW61JazYlpE
m3IE+6PURbG2yJX9JZ4K1S68FKMVqvBfCqoEVrLopqYlB8/2ejayDJ1XQkQE5H+42VnYgGkq0Z4g
XMCdibq+XVXEh+0Ug/7k0jWSxzkjxkY7AUXW7s/NONB8UD//p84a4y6PyZ+sblqrQdR7NVAJ1hSu
wVQMUqWiimtWU5BjC3bikxpqZD9f0lBVN7IdNpqGUgYhgQ3D9HPTYSMrevfZd+cKvkC2Ix83p4xp
sLDfx4X/bnaYu508IDWdcoYwG4enxiS+Os7cf7RZNfzEhKstdJz/K0l6Y+lQGuIZTbSeWnaFnPfI
xSDTdvIyd+fOSi00kXirsRVa3Tw1f8u1MWUREPhiQsscYWzf0dCZW1q9EtDahf1Or0v9llxyodLQ
VVAV9L/LuEQ4VlpP2ZILV+fmDp8t81PHkfWPA8ehAIRYSZ97s66bD6ZYc4yk0W1i02Q0Kuj2f/fk
6CpeBPK2h5svB8sicAwdfsBszvkfSm9FjlQxzj6L2WYKIHkAn0oFv+fbPNVpfJw+zDrD6qnFcb0e
Ctv1+mDYh9P9zb2jwGZcNpT7jn20yBpqB/7IwQLrYDlv+W+S8FT5B05l5vo/ZeEMWSbDIrUtVKK5
AUu/90cfblrxGSv0a8ysh5tOnOsFadtsZ6dXwJyv9Ugx1s0I9N8U47Gr5ygsnJ0ps0j8J8rqj3QM
FOlxdOzgIOPszh8ZtIHAoBetycpVVPqXf9OS/eCrT2W4/1tP1mP4QVZ/xOCqH+uGIqWW07aHIgKy
a0BgcZNwfMiM6OVvtTltykMTDc6hsOiuG4uqX0tN7n2/TJf/qT/Hbg6LFZ7H7MX//6nDvI3a8f+S
OjQMTdD//b8TwB9/ho/m3wOHf/2PvxDgrvEPU3Ucygs0U4dNafPJ/kKAa6r1D8uAFaTO8TVSg9Ca
/wolGtY/AIMLYBqq7WrqrUD9r5Sibv7DMUzK1YWqOrYDQu//JbZoCnNuK/83ZrSm6abQWdh1ntOW
IXT3v+cWVbLJAEgLKiPiuiMv1l2rrsFME2SgaG2IR7hGFrpfPuCfhaA5jcdcwlyeTAqM+CcQp4+G
PzHTdB3u0PrBMLMPLu4ckd/eom2vQ7V7dIWWgGYO77GnX/uW/FxhrsAz85QDIgRaTzyh61EIpOoN
k+T6I1cldVeo/2O1GiL9Ag19YUQa8FmMo5wFtrWTrm1JL3WOVifC/JiUDqPDymRo15yJEMBoybFb
wp0kSFRBopNW4+XNtCHSszaH9qBLKrUCyMa18hW7UFOtREe0rW3864AH8Q2s+iJiuK9l3mTvGN3B
W4i00nOSacNd+JyhS0Jp6vnBbnGMx8Zlrt3blAxKukWnqodEFQ34K0DXlTIjM9K8V5AQZC2OkCk5
bOvhzrL5fSwNVCQwhfuClpx9lFbZAXAD34AeBEuwm/oJYpB6sGPnn++JodJPt49rtWXsUlU9OYRS
z9PI7zkvIpIISUBFjC6ao0rR82FOk61GskAclV3lkpsF4EtjCu6KStnkRT8dpxFGcZ22tJ+bFXbC
iY5xJ5PFP99lJ1DdjaTxVAxVjIhCLyKW9mh3DR3eNqF8M+tChmj+S+DnCqDYoFzLICJupjj+5fam
htt0KfXi2lER6w721p9sFBMntaZzBkiEo5iOZpvxMbKyeP55lWNYj6B4qUpb4NEoVoZZGAHcRi08
lDmlPDaX97JVEudIM7d9rAkfhEChSNAPNkTWgmI+Ps8qSrvwbqjt6Bz1KcgqybrThuyhalUfNmAL
7kgXKScrGeW1QUWh3j7CW22b7TWvTXGvqefO3YVCq59UpeCN+o5X1L/e3tHNei36ogOATINoH1tP
XebQJalErypAs4OhdvQj4sl8nUq1XI2qaXlxY7wSmx0ffaN9xv/afTKYqwBuCXHPDF/bFxh7vdBX
Z8uRKg9QUc+2Eig/85igd4by3FWaIOrmFJ5Krmzv5tJ81C3j7Fpxe7ZU3EKcWK9kFcdvp8poKiuZ
rBF5pwTECt+KnlsctbdOgJ+RpLcewj6J3zWfyhaGMM51jE2KklU7XDe9RdY+76ZdGlNzCTUyvJ8o
iVlGiWO+O1OwK7vE/+w4/fnKcIE30D+BZZ62YYiAjkmsecUR7qW+pV9Mf4B+0dfGZlBMn4rOPnhO
Es7LpO+E58zFNlliOOBGAnV9+1uXVgtNimQZC9vZJqTsX+xGexkThZikwPQ31Aw3Hd8Ee9A03XcG
crv0H5IJa97gMJzMOvfcDHBmAo25QTpEzjHUyLAKGMSPuME2FKkLL200xavIrD464Nb2Vqc/ubo4
UdYWfGRKRLtYICZQPOp4CpMQ5kg2iIXDzXaoSsPeD8T0eFC4w7UAaXKlI2ArQdsu+yYH6jJ/HPmB
Vi4s9d7tX9gMCbd1x3iz45TS2dl4D3l3uDdF25/wyEGy+teHeC2TTaBGByDD2BKHvHxRofpvJqdA
NJrfHUd4Y2Xo813BhKv7LmW4lFx8mBv3JhjzpxGfsJX071blkOSrwvwRdfsc5U1wub03BD3HgBBU
QcI9MWCteOQJxOYtG4MjhlH1JVODlVOb5uNImvSOifizCcvSVq30gUqb9L4t8g3Sq1gKazS9Gad1
giiSnpSE4aghY8IHOgWhQMBw0+uPtGj0VLw79rqwsWWXwqI2K/Wrn9DdyCrujl1loz2iiVL5mCBL
VU194fWjSabrKC8D176F3fIcCKW5KrmWHSTL5YpmH+C6ZRltST5i2Ouib8AzFydVla+BjZO1S+1g
fKEXztxLl8qw27sr8pAUrctK39WNsF9Trqo01JIX4bruwZ7IXY3QKF97F5yeyuW1gIpieDaU8Ffp
seTXr+rU+4c0qiDil+1vp3A/6ZZ2Kfuse7YUQ1mrkZaBhfLNtesycruNBXIN6K/bGAVhE9teOV0l
7uqxyZedyi1c5U5BS06Wr/Co+FsLbPGzXfCigNOPDkOUn/2idDlnA2MMA5tqdbCYT7aZEj1Ix1cd
/MVaE0F0zdRC3jtg0SKhhteqB85j+la5NYsiPepxi2LKFF0kpcJtHsuX2lTWcVTke0uR0dPQ4FgX
ALt3ZRVFT3pdMcZT+Ylufws4xk4UdgTZtAsCldO0ZdfTnWnJezqx5OGfH5vfzbsYDlemPvvl1J5w
BCAbzG/6nO8H8CeZDxIyROr07nD7U5LivEqmUiNHSXmzgb0dbZrHE/N7a+VEGGkiXS9hjBDJJ/1f
3YEI39pJ86upqrZxO1lSmmwUxI8YlqH576Pcv8FH08XEL4Hrx9kaQQaiI0Q2cas3wwLhm0TBNkxV
uZt1xVGJWdh7uKN6bfvHkgO3lrfxebY71neZ0mb3cCV1nKJzmaz1o5FDBSqkFJtMJbmQ6A39kyB+
llakXnsfM4IW+xrmKt+ibqWG0EhYzDCqN+bMGy3oIAR2dDGaff3JQ3gi96W4l4CkC8Qk+cLINz51
YvgQlbsUspRwpFgfZGLZy3K8RhCi13oH+9NoW74sEqctRLs37C97jB9JUPNETbBshBoWheFeM5nt
NHX160c0tcMAZQQNLawBO6+0frEw9O7bGMZdWuP1gl8UrVsSiZC14mrLDF8sTdG8Ti4nxFiaLKRw
Xm1rqBA7kZDDkF5Ft/xCkgGy7+fPSmtOMGk82m7yeaTjMap9Nir9S8uUU2urZ0X1h6VEZyrDTa85
97LgWBWn/Y8tbdraK6gvUWQ9BbJ5Tmyq0izfYnCWwIIaf5KysShegoLeDi+mX351BUA7+voObDVs
o9dgFKmrlulEH4b3wVSAjl2rvdp5pFrfC5doYv4NXYeLuZVLty4xnMhZX6q1TUsga+zRhOi2a+AR
B196QiwRluB9Cfu6Sr+iuH6dhLmaKGDIR2pH+yg7+hoNxj08tsnUXopWvfp28lDge15ntNTZKtyC
Rd+Pz/5oeCDbAfaaW1+fwYvtBUDDHpL3iqvJm9j/Td3d0DhLEpf0a4bKA1nUj6RvyKvAEErkKlas
7WgX24Qn8QKF8BGtDteiUuLRk9RkhZIWCGtaYjiknit9yO3+kVM99eoOrd4MJlfc/QMVXtaX1TNC
cnRuyTreVfocoosZK9KZtiDEf6wSY8YCPxU2ipDLWg/esawuVUCJC/S8I/unZMNTzQ596KHacMY4
7SIL9A1Oh2XoA75zVR+J3bUvpFAWBuxYOLqc7yEoLedtN1Jz4mXBqyn9/Jy63Zud0SI85V85waxN
g1ipcj8iYWNUF7axzfTp2JewwE0ov3xybclBzF7m7ninjdj4jTjJ6UsGUV/y8oDTv45JdshUgEk5
PnFQliWdy9Smc6nP/aBWuJoC9VktDObKoDEH14i8yqRZpYKB2qT83I1D7glL4OTqAxu57pmR8Fsz
fx5NM98oxD0b0u+Xo5NEizH8qQT3iKFUX10ZUQyNq2NpPdmZ+2472mfsfLMC3Pk1CF6jBNpegSVp
nF8nGz+FpR/1tmmRObN6GUbyjopCoFOptYoUtCzCaqMmfjqr/xmj6ijKn6YR2DyK7AjfbmcyBeCi
Db+Id923PWy+wiw/NAjaRzuEimYxRFJZi6AGvsNmcmHqAVoB2FaE4YkN8ysa5ksgTZAw1tkp3ftU
H+8KiHCLMWP27MhTUTV7USkHtkY6PvzwO6Rz7XYBZoLmCRyBSGIxHReldakTi5bX0Zur7xQVAGu6
Kpzmzs+pjOvrnItkMuXCYG7eK/2dosV3cSneafy4C1h/LWxTi2KYinXXyGPQiG3VGaGHu2epxnQ2
ZHdd55cbOTFmCWh9gAZyCShCWs8FB3USLhQZBitwHKvSeaeykAriafqRTk+gPqkOjXVWsLKGse8v
2TSQ6JysZGv00QVdud1YWncHq3YByu0dRPeuUOx4LTqNhpqmWedDdEKvGby21bSNFQUrTVTqdqxM
j7LeD2pI5E7Yg7bIVcU8c95fi6Cs2W8UwEgszsca7mnO1UNIuZ+/GN0mvLNr/zEq6t+EwfJCdmiT
BvXNQjhfwUN8daRxBbwWPSaF8eIj1y+CplRWit/vO7PJ1uyymh0xOaRyVw4EF/OLqNoXjfLmY1/T
sedHY7JOiAHXq4qj3NZV+lNTxeqDkj5GhjNB3S/FKiW5vpTdhZMfHZUjT5OgG8ZV5VJJM4buWrMc
qGxdbIIJcNDMhfUcthG8FSe/QFGL150rCU779iHhVTso/KTw1naj0QVeqaYXmGj6qjKdS8/0Yxtg
C7BiN2bTUrurEkPWyuHRvzSU4d2qbbnjnLgzw9D3JsfJtrWZvEVxwYwy4xSfN+q31taw1FMG/b2L
zFcaImZDPK5Tra1em6xet7XjjRz8aS2MaI72rQ/dAM0YFDz73k2F5IwTzlFxh3MzUJloURnwVYvI
vg9Hf82x1kE+dx4s7HyLoDaeVd1iuYQCAhoXJnjrXBozv4d7ay1J1p8aXF2I375zcJVDz/JKM0a7
x+DMAb0clafGh2dP5n5Vu9GrybB0XZs9+yH1NxyNlKUswgSUZIGnVYKDdUCOaWbH1tZceZ2G9Af9
ef/2QcO1XhJ9spkk8+96Bll7ah7/89/d/jpWoz2nsWpz+681TaQFw5Xd//iUt79UCd+vxaAeb5/y
9qG+IgNf2VRKUDK59I0gZ5QzNos4A1Qo+k1jmLu+Ls7xiJCU9z9hxma2HdVXBI9TtCPo0SwgD+yK
pr2Itt45yD74J7pFLq1XM+o+4Yn/2PH4Uxl1upAj/lLX2Bl9/zMlAPBoSHpkETtkIUPYdmBox16B
5DTxWKH/jPSLJk64qkvtVIxRsey+p6mw12nKKtCZ2rEqLQKxeY6x31Cx7Ln4H5xS48nZtvtkftON
yV9/mlLGOR22jKUubbmVM0Rm/svbm7Bts/XUm084vBWv06OPLKT4UW3TbdeLiuOqvUgHWMmD3rqL
GFM+c+KAPvI8a5gAS2bEjiOb/e39kjP+nhRC0qb3BXCLTRPTipc3Rb+AR8NzIQz3iZXmnmGyO5t0
LNcQR9eTbeT7aqKtOQ/jd4JT7aIzAv2gdob2zzf633+y0P/YSgXcxOBiDk6nM4rqKWzS42s6ww8b
46zY5rduocGp11YPntM+ODQJraCRdnLN+gumyRPQDWjI/MJhf1mrPsmOvaF6ugI9WZMbIFwngBNE
ogVcKqXyBB01ulRXUdHRr1BxnlmlCO8+1waHFMae+sEv8mDZlLoHnD9Z2tF9VxrdfpQeUR2vdZX3
inHzorfzczS438CpdhGM0HmLYDL3peCHOqv0XqJ621im2up+wJxU5tVZiYK1y4hOU5X31u9XaH9s
8SsGpFCAZfiuTSqTQOb3zRQANpA+akpN+7RQ75zcrVbhQ57o/taQ/dnFHwHofIZVr6dGHDoKVmF1
JszRhRpvsgG/lKSJYXT0i+7HF7wZoLtjaeEk7DcdB2pMUlCYGpsrmIHDYyERLgtg53PJd/o4jkQf
wIi+YAnc+ErM+WLYuzqM0xoGWEqHmqMkizr2TQYN6Z0OjZKMIISG8jcpxyXNMXtndMB/E/w3LRQB
imMXHeH0MyGPFLs4ColT7PR8GBfUIpS7xsy8wSk9ptfHKvOfihL7J51kl7iyiSCUl1HkzqYWb9Dl
rkoa0jrehPsivpNmSNE2Pjdav0OTfSNeSNluyCKxv2wg+RTZC5W73qAZAMOjEIU1jB5LXOGZjacM
uxAiFT4mp2HUWF8ntvu4Alog11ZgzKV1T6HJw1t0dDEp1VuI7OBMns+JaZHVzZegPRUsN31wUfwV
Q6RbIdyiTI7EmvqTSNJ30C713mi4OPOg9kRfblsLk1NWzlFpP/weAZifI8HuEbD8kLCMpY77Eidz
lZeUj3FEMwn0JzSi/pXGwmXcpj+91bxoYtzEyfTVuhWdSkpSrE3d5sng07U9XfGc6CtXZawlBnqz
VeXJsRN3JcJiH44SWIo0D2oEtSx6yGz1EigDRIeRip1S2WntqxDNVmlfpB3tGVDiemHcm4JAzinA
UW0NNKcE71pBO3Y68xfk2knRfA+D+aUAe8kO/QTUD/e7MRpoKOcm7X6qKXoL4jtDq4hniBI+Qkax
HTiudW/xRDPNdt314dEFJf8my+JLs5Kd0ShHaLQXP3h2uBGNjl2IY0Cicfx7zR1cmNTp2tKaa9Wo
L8KMD+aQgyUBSJX2rNHJYSIA1NT2FRfXTrTFR1LNvpSI2rnCIEjRJvItFNAWykl8+rFFgZQzAv01
i0csFtdsKqFfdxt9qn5LBR+F396nKs8c2AND49PIlH/i//v0eShoWvbruNqpleUerPD7GJfvcnI5
YxLjEnmBsx7tv9Ow+fcaj5UErinoN/2tFkxn6TR8bBztCmCfGbnH3fVUqP196jjvpU/ir4lwFffS
1fgGp5MzDFt3fJIZjupgLPb5vFX1y/y3VdqNymidEi/jqWYJkIF2Ee5EEwat8NqYr4vJXo8zmjue
ghNL3xq17T7VsPyZXzpLWOkzy0/0N0M7S3Zv1pifi4m6pIHyhG56sASbsgmlGFe1AxOcNoE7UYAv
jCIosS1xEdPAdCNOkaYOi8iwr1VsATQZd6bRr1B8HdRp7Y2CnYcQwwegb92z2RtiS5sWGMZqZvX8
uPTD8dumLGSpj+ygccMFbHimYriff8UyKx/dFG6AxRMB+N1ab8MvTF/kH8qCbQ4/QvhGhAJNuclX
7ajhmIndJ33QTr3FOzllRfVU8/TMJnNnptmdE311jTmeBLWvC9NUXmkGfTMi7E5R7K6cCVpBEAO/
f+rzYg78RJfbjdSmXPrlL5uPJ6yAhRcMKekYlTOac0eLirHoRxe1XdH1JT26nD9wso/q8GJb/FC6
z55dmTgsEo6aza0nneJApNEj4zE+V4dtmyuGFZ3qa6Zdm1Cqnz5uAS0J76J+dmzhl5ZudRdoLfc9
OOOxKLkrdX6BNXZpZz5uAzGE1xBoR6tUEQQTl1LBctdRF7V0AuQQKkAoPRTIRgk/YACve2TtWFq0
8K1888msrPfBrFB3qN0OETi6/pc97rNMr6bsinUEIMqHnwL1kx/JN/pxwdiJdSVysCcMsJNqc9z7
NR4NDn2/Zm+pXtXj/B7Gh6Dk66cS2GMpMe32uv6ZOfCqmx62l+mfTCmfeopQskatzvD5MJw3GG4b
SFspQ+rU4qDt9szcJYF8KdiXNohPKsmBTmPoRmVZVBXrMNUZHeYBlQ269jZpH1kfP4+MYBZZ4qMz
zE/IqnlThu7DojF0QScm7OVOOzop+9DUASzFpVIvhsJseY62qwG4DEtZju6u04k2TSbdVA3xGVsj
P4alQWrQ6804ZyACZAyBm/Rv7GSrsg21TRQGd7YSWl40zjy1ICHpETrrPqWFLsa2XEuSDk1dr+vW
fZnUcWP07ZekLpZ4xDRyzwUXO3XvG0p3RGtc22p4KQ333AXMMtJKeUWxNVWa6sHC5dtsLr23woh1
lgUtisbPKBy30VQllOTUv5M1MZ7vOLMy58O3R0tHa7MQ9G7soa+7Oz/6RLa3uYXI1QE3zw39rZnV
FJaN78FRPZHZvHBhkngTRrVAsx8WVtN26xA8WiikV7R8A12oEsytUZVhX3oaceWjYgKUc7nEwTAy
F+yCCi6nsalEZ65bzf1iezMnEnDZT8oqkNT5OOn4O4TtV1YL2KC02qku5H9fszhA+vhSjeKstfJZ
czk/yeYyZB4v78HGxrEai/6iFJBpZccguKG/EEDikz0liFGUbWykOINJHw6dil8sDQrtGGYZxwcq
cJ/VEiZO1QcuTDD8J27zISargmgr9/glT/kgopWg8I0B3oC8RluOw6tk9pzTmUHt4QkuImV4VBOa
5gOeeW7BAQ1jxc52yw+hM04Kg12bDYhY3Y9TqhvmKi+wbvVFr2VPQ090Pqrgo3chlllKmvNEnbwC
x/dYND+5gg9FaYy1QOfXymetZS5tUW2E6Bd9loehyTpA9eoGw35oxhcrS+h6GJ0f2Tjo/8z1cK8B
1Z2fAJlgBN17fGvZOqvAGHZdBggVI19cBhGbcvcFH+yMnO4+cjnS+th6roY3pTWkOkfOvKax7znQ
PoZ+/6EnmJfG1vGM3Gk3rWq81Zk9bvyW0s1uqN+bFH1Lw0G6wgKceJpsWJy0i8mg0JyjQqHDk89Q
EqK10bobQhD+XJMJ0xRP91nS2bKX28Z2GeLUQKDoAN6WU8MenZ7JrAMvZVnfvVA5wdjqQpMG2XVV
s1axpWlUhsffFSOzZZ/HjzaAhzlAES5rajYWFiIgX1lnGEAAUI1Wg9K8mxQYQuxgY6z6tAnbGImg
mjwHigLnQerYlsAhQAF3xpVUB+KYfMjM9DtHhnMf7z5g8rJCGOOjw0NrysmzQ2wGYXHoXBofapdC
SqLnS02rV2NGmVKpKx3AgOmBVhl/NWpTQKYwh7DqWJghI3U2FbCZNF9827gXQ5AuiVk+q47mrFw7
fysCoLjyGc9YDqHOHbcU6WgHo95ouV2thS7Z2z7apW5T3aSOe5i5Zx4P64ixvnX2U+5kJk/GNrYh
XimBUNe+0RlrObDIlFY9sv5oPxGHP+zbLLSuuca6xyN7ofRZukvG8Rj2DRGQlOQYjdV0qLLExXm9
Yy99X0iGPXEfnhSDaUOUDrsocZnRpSpRTEJck8M2xBJQlXVApm7jbxSZrMyYmoe8YYsg6oHacklH
A7Wfy9jiQD41ymtR2/uoAiVbwpuoioMalGQBAgQVWG2aJ8ZY33dpR7doMkMCCpA5Yzt+6pgnTlQY
rJiekfHKaHIhAkIL0cmXtFgFRGoZGnlFMQde/ejqy56Nh8N3NoaodsKkCV5TthFZq5jpJA1L8oFz
7FqqKj76mEltl9vpvqMsfoI7qud3Zs5goeScvVCc9KHvAvfFb/doOEVpKt+oc97UWmSA9SX1pJQH
uc3F1x0CSHEXbfh6H2FX8tTsIN7ZRP4HURZro8s/1ThcgS0h9hjaPGOVGfeNIiKC+Gzm+p4l9KG0
LWr+aFM0AWmwmsAJoz+7ooOA/mb+F2Kb/YX/J9+aEv9fH8aOp7FGgUPRvQKKMzMWlBzmkYGtfeYY
XA+yVC5VUh9C235yRpWZu58mF1qozTqFa1ma0ACCcMex5KAI6qiw5o1I7AQQKPPDcjQtYzW7G+V0
NGzKLRnukH1s7rI6YdRhUNE6g630Dr+r3bXkcRNOTLU9Af4LrwZg52UV5HKTRqV67/hQFEzFeKrc
4qELW8mxI+TI2cFBoAVhEvRlCoaOu04ri2Xt9t6E5o9Xl3gzAY27VDkLBfok193JSJQzpgKcH0N9
1qcOXYIzHOadqNqbk/JRhfGT84qgf0iV516MO6PguNcHJjZal6VH/TH6jrxOkz4nNGPMWhATB/mh
cviyShxC2BvuO0o8sFvySk7GwM7VySxPWBhlmUa/dLrD+C031uOEbTeCiko+574bA3K8AS0XSdYC
ZyssrNupcw5d0a0poAZekYenrE7ts5LYhyA2MUEZCdKafItwD21oGB64zH2EipOqhHSrWZxEWmoE
LB0EBq0fnCjypahDj8mHOKedXPZyyXKBTTrL9GXGcFlZ0qTUrMD/8QjHmN0xpFuWTfdpFUJZmKLK
V0Y3pwNg7+Tat9Y4Fc5nClDJqjle5spTRnYZMkgNFlzJyY5jsmY21G3ctKjYHXqjjDhSIcpXRq6v
mFnmYLSZjbqJ8D0t4YltSmT1DuHbtFzWZ98fz0YO3TEOsgOEsm6dyEoFAZFtAUL9BlqMzJX8ioK6
upJXxOnmKtgq2kssMawDdNyJzzHqqTlS9roGYAFsCtGm7qkt4msskC3DPt77U/808tPoXfs+Rh+t
2Zb4bYnphqq+Ci07X1O+l3rFqHKpd/38MsUPsC1JbuD/0TRq2qj2yXnVOO5n10QMLTUrYbrpCsqQ
2iL51kOmPKpVPPr+sMU2Ad0HjloDV5+ZcPMxxeGWnbRqT/Y2DTrm3UVBukF/pr2URzlfH9WW4kT5
bGtzraHjr/0Rua7vMCznRbaUUfphjYbOk1M/uLr67Vs5O1r2/uxvncfO2oQdoG/y2nfjWJ1dF+8r
DqQtxhpJiwlphJ52dwgrzXei9aAiR3bAqWpX97ISh8gmPpS1ybqyFX+favq1bbcdUxUGhWB00tB/
YTBVrxEreG1aeAWFHtNCC76aYmiSbGJcRkP2bjk2cP95WXLCgee+C+2dEhaZxpsy6xpPYcU0B86T
pUXCo8iaH0ZxBacPjFcBKfQOnS4f3XQfaMbeGphs9wy7UDTF0uq44PjUPBniRmzqg2VXKB3CvSph
amK+aL6xdnGIStu5p2ZsN6NhNLh5wEYCtN3QAr5WNe15UpXvOhjEvimBi6tu8uAcnUdtCPNDEziL
vogt9M7gahk/Vho3d0U83QckoZe0h/hDOJwHKpLlfOJqkhq/nTlnP6dx+V+EnddurMC2Rb8IiVCk
187ZOb4gp02GAor49XfQW7o+2jpX98Wy253chmLVWnOOqVfngIz4c4mnZOtZUl/GXqgvKoe0zaop
X2xP11+dxr6vLfuztNPXMDeCrUhGfcOq1rn3EG6treWnyRFpFInUEwUnAB/77JAruUhx8NBmqle6
S85RaHv7Qb6QdDPgHCPMVrerT7gWmEeltWyD9lZJS7EwUGISl0T8T63V61rJVRja20ghkRwbNN8V
LtxCyy7BqKV7oxvHG8NNTlmo6kMQ1zNzUr+hcUA3O5m2NSr0isVYj9pqp4TRsC/pdTT1NRf1FEta
2JOeyJdTGScByWWM2IZKrhMHAjQug23AfGmlAxduq6Ff0RzZkmR40TSIAWDFSk7u5DKOzoOBXeBe
ZCURprUALG48zLF/u0HHATCici9tx9gWeXHoGOwfDM8/ay7BS/pgPBl0CG3RwYEMgDalRW8cTMv7
SCRtxxGs3YYEP4aHgIPxlrJrUdPaELie0lyCOJ272b4ePxtTE60CT300pEltARwDmNTy1VjTISOv
cZtaA9r3TKBZS0kRJ/C72aMD0VlK3jMkFcu8L3B1AicgDZ0xEN+NXMP024ZwZnbdxnJqs4/Orowb
o8WZln8Gup0+Z0F2F2fWp505ayVzjWYsSahEQKeVjwuvv884FFDUqnqlXXe/2ipwnW9Vqxetav11
7BSbwI1yRqamjfWHwkjW306YU5j6bsM+UN70eNcQxxz6cjaWV+GedYrdVBG99IjcN6mFtC/3g+0w
7zi/Y7hKF3IO3iQc2G1Ouzomm3mRNSn5i025szxx0FEm7bHBALcqCbWs10TSwZ0Np3eLzfAAT9mR
SbrWS6YYsXoNTKz9mBXeyPYAmUALb0mF/NPXMtumTREtfQU41I9p2lUFBXKLH23tunCyOF6nvm0Q
3TasXDVv1iz8ZRjHuIGKhDGEe5QsNi4wJrrD+otOdb9yuw7nZE2w+9wmFmUsV22pHvPYVxvVEOtV
BLa1sqN2XLgsTl2SkoRpY4JMmuipMO18aZZ4LaRpEZuJS2ajR6x8aEnw5FjjR63yPwouD0Ip97as
dbF1/MneZMwdlghXntOYEpBs3ue253MTVjutMre8dHpFj9cE8ODJ/lHvumlXrXJjNWaE4CJDaOx0
yYhqH/nhwB8qoqOfDzlnOcHT1+/opyDW/P9vM68R1r93HOdn+H0aSSkE8CFSxdFIimp5veP1PrJy
ENpdf6aP743L31cMsLOl1Ei8A0xO/Or6gP/49vf5//4G22Fjevv/8138fZN/X5HrXTOt//OWUGD8
dyvRZkenJljs+jTXV//7Rq6vZkZOme9+X1he47Kvd61SZwJyOn9Wf5/8+u3vs1y/092h5nzgIN37
3XvoiPbg5U25L/LB3CtjKFlmYqLL5+8CtA9/v/u9zZsmoh1+f04QWdFV+997Xr/DEPufjwYbQaR2
InbX2/8+w/V+fx/8+1q/j/vnaWxtlvUYobE0HProRAsYBnVDePP7RioS6Kfl9bn+49uSkC4ww/Pb
uz55URfhxhzspzTv2Zp3qT5uvBZe9BxCfv2SjFPB/IEv/9z2++P1u0K5J6A5/uaf26+Pv952fZLf
HyeqUPY+haLdwov9/uL3xX5vu94lo5FFB36+9z/Pdb3tn6e5/ugrmDkGkZCkoDF7+d8/4++fe/35
+lQzfG9a/vM0f+/03572+ph0Igy3aeX2GhnaFJRlhoC8ef3xmihqz7Gi//yoDwqv/z+/7vVNMnmb
xJ87LuT1/H3Q9ZHXL//cBs03AEIp7OXvK/zzMr+P/eel/tv9DD/gPf0+F/rC6gA64nrz9QFC9swA
/3nS//j9Py9y/fHfX2t+Lndj0q7/60fw397Xf32a6x1/3+v1PtfbIhRk6961ftqYRFJ0vsgIDUZo
i6JXjD6M3KrVLYnH8ebvctFbz5rdZMF0jkz5dF0NSlp4hygpCaK3yAHgCk73IV+bKTHSKF+7jUMq
HhexdM0J96FwHWyZ/tbHERnS0Z6/o1tXC7bYjlwTmGnD7pcXM6V1pnv5ox7U+g4X/jYduseqJc7b
AU2+cIuCMWKD+q91SC4IuhsALWcy8lCWtdTMDTS1UXbfcAFWaYSewEoUew/msPQAq1muO650jxCM
Av/dNjf0bz8bHg2iczZRhSgC7hLiIsz4oxHEazOnSgrTc15WhJjGkCGwikcnBxXUmTxPKKdEURMz
cwFPBqHZr+yV7xQIAiiFmaLLNUEVwZ2s2v2gj9D6+0m/E55j7qaed+awXR3cF0oTtjYqNZCwU+iY
XhNuAGZQiTED73K2+nymq5K9Cju9G2EazpKZDwkZGrGacz8GUwtC/+nJEtm+kPKMSlcu40a8VX11
KMsx21BAxWubazsVyikKmUglpE6u2LGXK1Lmx4gsJTJmED/QBiS5hmwM4iTAXdHzUGLOIOWzsxVo
fUDBjyEzxEmasOIDr1lJNuZEZN2k3fCncflgCLd4Y6bOeLTzscgR0hGD/QmKRD8YUg7AonBrdzp+
Swsu9FhHL1X3JwkoIHWdigDjNA7paeGSUbBTZAsh+fG2sYAmDm3TXMimF2tq42dqyWHTVHq5zFTz
DaoiDxnaowvksQ6t5K2ljeO9qZEs3fYalXk24S5O35vOj9aM7/Od1GgQyDaqN95k9Fuhso2HRmNN
UgbMRnSNu9TDIO/XO2gk+mmY0HzCJtIOesE/Wm6syCWClW3Ywgs9nbEB55Iy2dlH2h8V5NOqHs7z
EWQmjjpn0fTDCJsyuWE8UIl3RRbNpTTbryo3h6XJ6bdEBggoakQqF0VQl4SeCPZT7okxRb+q8YaI
hhDUDPmWJdI5aV1H76xGhiI5s0WULy9BnCLmh6SIZg1bNFba0OO1HJRkq0JhYW+HbjzUrY2ODhpA
2AR3o6EWU+V9yqwQi1APP8ZO2yhP05Y98Ru9YZ3pJ0THqMDK5ROpNitfyyGirz1Mr3416qhPdob2
4/oF4pPYiveWoeOGT/S7SQXe0hqzVRB1j6NBSJnun1qP6rvU6LymXb2otPQrrYx2MxGyvKLxKDea
9wwmkrCSJA9wSRXtSnQFvRCtPE2c0steQTCMDeMmHOhO5ExfW/3DJu6M/Fq3W7f1Q5NWT4jps6VP
p9Lx5ZuhugsztHzpWWqTqe651ANrCZGLznigw2UispciYSCBl2Rb5FOMOxI32tlCI8WpMu6BXT5r
CU1RbGvw27NNk+OAxmR+sDwjXOtwqwwLwWWWjS+h330AOamZGpffyfQ6mSm+dtShZBEyuzefvCp6
6nAfHEHowjc5EnqmO53/oYY5MDak/4oYLykpyJ3A/FMQHaN05y3p7Qu6zJcu80/C5G650Z8tHf2d
mkSy7pC0KNmcIHoqWlPjNo0iIq8n4gPGT6fbdkH2mBbtu9EWzIXUeCsSbdW3eAYdOomwk1i7BYOw
qisQSbU0WGsovhwTSygYqOOSj44PaVFLhDDYLPZE+EYLbFrVUrFHjHRqdhe/T1MeLbmpczu4Q41C
EEHgJ8t5hOwM8A4JtMeyRschy177sM1Whp/NynjaEU2Tv0jbsJa2AqUDBximZD+tnHpG3pIgpaOy
Xzda9uwk5l03zM3pl85h6lvFKVZKBBGx+V1q6Xcem19NRYQpDddlq9uEpLo5jpmWcg0m0DI2ENJ4
GVOtaAxfDVQKYJhylvESeEZ1qZpxmRfjSbY0OhsaVmbPG47Mjd9gvdOVWa8HWO1Etsob5lbkpjhi
Zbkh+9ZwgAnHRSFfFKkjwQMltEeVQxK4sa+ZqruNi3koKy95SmPLcvdV5Xw0sVyXg7iNvCxfCT3b
RYZLXkegAFP2AfoPrz8oJuuhU4hVxVV33VrEBgsovSsHVu0s7hvRNxTDKrC0L69iwBcQgWbNQIKx
R6PkOlum3o/CmLauysUWss7WnvpzGhVPxaBvhJEhRI+QhwCcfottDjOtfPX1Mjl0oM29hS2rezTA
j7lNAuOkspWom8eonr7KwXkxS3Q1tIZzp4JwQL4IzL6UhqvRIGU1HOdMlBAu/oZJaslQxhHNPg1Q
qMTOFlIf7hKUam9M7d/9MHt0ZHsaHFA4eo/ANds1IntLB44Jwl82ZkttYHWniFSIbMTnptc0taC0
3cZavbJqzk9iQODHsOtGfZgx64t7B4k9ibmcm++jGt7DhpmgmyEJ9UraBMBemzz96t34yaqGt66a
fhKGtF1obacu3rcif2S+ykROL+8lrtI21mZSl8EXK3qACKG25RR369Sw2hXO+q3ww4/Gg7zZYsuh
u7kuvBzph3J/GgFCRXGFnZMj42UhGD/pyC000S+qQgc4NXuEVHGXhjq7JIQRa0xRWxLv9295k8wN
Mm8PaxSNeo+0TRtFuYhirs2aeayylv1ygKBduCY0a85ImHYL6aZHZX/pOcYjvX9teVN7Xb7Ekswb
fcye/Vo7svI9xHOQd9sChnbCiyEpE2xzq5Ie1mGwaXZEgWwaPpY5QR1nCJarBfiW+D0CJ7BsXXmJ
YQju6Eis9WZ0VgNgqLJ8yFqIbwyFMKlw9sIL+8my4VCmvb0shvoFVcjJ9NVt62VLworupArf7Rwx
QevThkr67M31ffQHmD2XzURTyxL0hieODXJeAMbTjKlqo6eigR9m6SdOyS0k2Wnv40wu8wveANQ2
mIHwzHC6tC+Ooi03Zd6waMLyJktokODy4dMU6DmtPHwkqfVHzsaVXGU90uv2KaYRv6sjpioIelxc
C3gM0J0XYXdEuhUt0DC+Y4NZseSaGyevNoCuzlZNfnwp01UVoKXPYjxfjNYtDV0BFuocyhbVgqsB
v4B72Fl8yC4fo+viIMhRWa1a0/UXDR52+ixMVvMH9NQELaaImdBQL+ymBrHWrVXgqEcucFSSd/63
PrTtyRiJvFSlTdSHetTEyG7Ob9/R/C7Gkegwo2/f68aHluUx1YhHfotkDqQCOeEFSQRltUI2z8lD
EVahCazg97J+6ghS83RHjIG396bsxaWol1zB206iA6c2HntOz7LjYhifBH4sMqhuBj/hcKnie4Pl
Z9W0nGtBkDImrE5hXP5xm5j2uMG4PLWegsa7IDj5NAZUKVMNhc7AJBTE3oZx7xkm79GhWAxpsnV+
eKEEWSS1fTbj9Jla+9lzLLm0QwN9tDl80ZVi2AJF7+L5XGpAK6Ze+xHKmKu5c6eFpHKVToV0u+Ls
6JdOTe/W7nKmTU4G5tCjBnMykFLggbqNL9TRhp+yYO4OmWron+yyXxumPVBYaVxbXfbBTnuLDZVh
r5beWvTGmbl+0hKD3pmytakmpphT1G3R5VokNawMr3hCQfTJTrla2inEmchg4u9y0Gh/zMD8iMt0
HzhMB+NIHaW45FIXSz9CTJzlFKJQuhHcpd7Sx5QD/uNct/4jaM8fRjsWOaFE7a2RvK9GnNILrEZr
1YW3BLkLRCTV21AnBwIq7ieL5kwn3yuhoVb1EY3pZfQkBZLRQQZPXo+AtiJ2vkwx5aOVxQBOOGs0
g1IQpzBemXadM5IdaX8kLVkEXT+SxOeYG2GNj+aMgUw4AyM+4VTE4Sw5+7FnAFem3AV7xMhwUIIM
79NwYO7zlLmcpXneV2vYLdpC9OICg/g8YmWeN0lE5o7NGUzoiwZjQGAjQ67avZrNUTM2jj4wBrC1
B1GKTSfYjrFIlRgDPXyg47M3e3dBIso0ZWHTrKMVNW9dZH2aDtmEgdk96GOwHpVBhGyYZcu4piIE
sphg6QLiQmEScoZArqHGV0DqFmVq/bEYVyyAdv0w1L6um4u4ss3laOp3Mer6RVS5q9Rndq/5HCWu
bX4QQPwTM1/CKljuLbPfdSO5Z6lp3Fc26B1p+IiKLaxzKeBAHrCOYxAvCLB2AzG4wjbHpYEo0jWg
LofoeZeGj4QHccdrYlT7OlBHDYFiVSL6azL5lGQFCVTOoathIZXUz73ymcGTaLtwstnyl6wWZTNd
aAW8SvE9IkmSOYRcBlb4xJr2zi36N7fpv+KcLC6G2o5pvKPvhBtuEd1bTNUiGGpsfVM/Z54tdCke
utS9axmGkjqbnzscSxozykWZ+G+Jjf4E/dNjAGFb6AxC2bqTUOrNMbfBiqHSObPFSRhMPtOQUKxp
wKihuzeSXUcHWGIF3/6W5Jons9OedPI4YVqO9zjcuhVog7scZF3XJcGerdar59979NoRmeQu9KrZ
sKASCmwKTMfFl0Sy5Wrs7QOysUVXt1vlkkUmcT1nTxUO0IOeBDuOyWUtI2s9JAY7sQ7BG36DYq2Z
Dp3nQxNiujQafH5hPK39Fu9pAQGs0l+1LDt4dQvwdxi35RBsyi7D9FK5LZIq9RWBERtta099gSec
AqN3FzZVJbuv/kZP91TS9p4onGUEfhuFTOfwMvDVMl/D9+G/FpWFBs9Lvkc3eo1UtB5HDMla11rL
xDcRXY0vpYizdWBuMzAki6IrIGTjanESRnuifU0LJuwB085VACpb9x2CdRufaIUasLvv7rhbMouv
nPRpGLh62yWCVtlTcnSOWvpeM6MQ2wKRkH8Q5bcM3HCRRvKiwmhjpXaM6XU4ytT8BASxC6KkZdOG
HrlSX3E/PgH0Kzda6RPXyBm/9jUQcJbPqdT3hAqOGz/DrTrGIVpPVTH5ChmFlhCoqmAtMnIt4VUx
GIDTuIrj7zLITrqLpoktmM223ib3Mm520UBAsUedDbrP/O4tTB3Zk8Hseovw7d1FzeJOA/0TP9+n
lvwumQFt3DL7TjKsvn3XbyozukwhQtWKL4Bpmd/r000d+Tv3duBqyql4wan8EZvBhpTQPyBZLoGP
zytmjTJc0go699k3huNYE0U9VeziwTLedLVAV8b0z2V6RWDeVptb4ZEcT5lNEE0WF+0mRsDoMGwG
+tk/c46iBjEkIpdeOOs6HLc8jvTdNlylSbQ3Mv0JD6q2ipn+PUOMD9AXB3cq+vaHl8qzXtDPPLp5
S7UJdcVGZwF3NIgXiDpQJKGldNktUPBybqLZhZZYQfi23nTHxP9hPQ95q/GB1vclHx5NQetOy9Jx
pYT12sH9MMK+W01otfjP+OEJC8FjODk7Y9a9iTAiRLcBY45gxGMPi0sWf1dLCKYqcT125i2osjv5
w8IbhIj5Kus0RN1dJtipObWJbqevkBDorxFo08Volhc76x8HdAqk38S3idudLB8dmcdMFjiZWrEJ
PPXYvIfRejA+kFJ/uDiXG50DM7Wf3ch5MJ1ihT//HPnTNlVYULLx0NScLSHWaW/YNZb+2ir7U3OR
hPB37TFVbXDj0oxJuP4TfzkD7rt9BZaycs4NC4Av4nxZK+MtmDevnhaephqthlGeUtOZaNw1XxLm
OVqB56yt0DJEyLV6gDoEWyAWCThaqGJawm92k46bymaCXAbqsxDdnYyIw/YSmz0NGN1MHBFZNEuG
FNRUSO09Jpa8MU1biTz5oQAg7EI31UIk5VeUR7vETg813mI9tb8jDywiM0ZyDkFlb4Z4a47ykjop
MQlVtpfdgJ9El+uqtD9SoznU5pw0S+J8kuK/TZT1GQXFXR3ba97CsY1uXGgIzdSfCg36TQr4D8jh
TdBb94HScGcEf6ZCezRnzxqOnUctfe/QONiTudRCXVJzmWg74XdZyvhyW7U3/fgBIk64L4v0WwXz
hx1l76PRvaQFVpXCwmnckOLixf1lTPtzmcQPWCg+KCE+9Fnm7JbdxpbjeyvDnjQqLuRa7pM/NZVi
OZku8ub22qkctgNL5soCy7zUY/OAap1uQvQOITOeZ6qnnFxZVND3udeLhatrpGn3J73yD5FfnE2W
cKAoW1WWSAyItu8RLMZ9/BpntVj+qWz5ZVvZZyAhp7ZmeQcvdYGEjcXFwR0TYP5wKpJL+nWA7dWh
o5elhjxaWf6AGHJRuGhICtQvY4+FKTKCl4RA2KXdQn6BlHmMJyCiukRMr5XhFvZ8v9SXxOwSxTxT
rqcQIn5ZfDiiekc6ftPlgbeOOU45Q15wO7hroMp+UZ5JvQ+3JmxHt2/DtasVSyuZLlpQHIqsm7aV
ba3tFtIPlzxtbcPQNTm7UFF2O7tDYT7rqQcPi938R0nLvx9cmjdgmtiVU9FxFBdnK3uGILOKsvK2
jtRr1KF9nQ/BaazMBThuHBkOBwq9/At2vy0d8dfAVRc6tzdBE5BOE5g9q5OxthN5zET+oCLzLR8c
wUYvoqzt5dbzp3UEtm7dFfED6gWuwzpNGZrH8M3V8KDG/FWq5Ivd72PvKbV38YNYxRSsIAi82qBY
ZfBGedDuo4gSJaBRf9I8sa7RURHvYKegmMxdrQnaesloUTJUUPRH7VS6Uruw13wZcnq7E/zZWpJK
gdKiZ0+PEAdDDZ1xkaUQbM8F+dnLiCeAYaV9se9djG33KOLA2w2TdpHsyvdhntLE9MJDF/dsGrV6
Y42NBooP0b0c7e3Y5MZBy9AyV1MVMolw2ah5kb7NA2M7jn61tzUPOf7oe0scYPm9NsIZjCFzbK8/
/r0tyHcJ5yXjm5WbxSlaYGlyrVI22/i83GYR+eTF8OqJ+MzghzBpF09V5Y/70s1THAfuu0Mf2cBA
vXCtVtvx92wmg0K1FQGdPiNfsrV5JrK32ZILv6x7rmFdTQMyVg9yKD9aBQIqdrj6TFq/F0bnb93g
j+sS5jFmjIYq+sZTA4w+wbGJ9DV709pRYWGitHd64wc3MCcNFXYeBJ9WIsDmOLTQoSoJH4t8pCPB
qh2WJa864ByZm+caok1v5wbuF3xtzC9ikRBTzYgo2FtTfNIFHSvlmy9+emmRIuARPlfzy8XzBMZy
jAqB6Hvve8+egIgBGVPgv1l2Y3KadOc+lzcyAcOAsuahCHG4Y2Ta11LQ0nRv8DAuatf7rgcAsMST
3452dpfMowNfy2kbDvVR6GGPC8LijPCLcd3q6tB26B6rsBoW5YhkDaEbp7W1Lzrx4+uQJHX4KejE
qxlAqztBuzBc2XBkWe7CBAy/BiF1Uyfd65A3lENDgq3Ryv/08dScVaq2Ie1t3WanbIU+F9gRCAuu
qrUf6a/x6J798A8qqOSo17MXgQ2njL2C5TF5yPvnwMKW0nns0aIQeWyJ9XtQJSrhEmWGn7B3dpHl
wZDZJrFuvKQ+q3VKsJKd0mKBBmVvjfgoWrovTicu7LEfHT1/aXIPWHSNwaAzQFCEGqwwz9zGsxQu
QZHJPzFk067vBJ1DmlToNGl7YvydMmYlWJqlVh0mzbkMNrkZKIN4lHm0mIVtdM/5mDAk5j2tyqBj
uAI9GKPczHhTA3s4zYKwVGTeMnUcYx1M3aORlRSqVoWzGNLPwqJhZcvvNKlua7/od9k4u4syPCOm
2KtctUh3GEw1E80n100/Wpp8XG1KDbMpHbOsjPZh0s0FtPlmO/hf6VZCUaW5dKvnaJZ6E3nbPHoK
3is6LBiXNGpXdcI4gGkQQ2WYQdOjGLkLwLwAmaPZ2eqav+0unTYjaPJWrv3Crqn5GXs4XQ9Ct6Lj
F09tz7yMA8a3whQGR71CPAf8rk7buypnCNTYDf+avjzSlz+HNlyFlr7NQBqy0dPWpJaS+6TDQsNu
akv+IdiBNtbPirE7jlIWMdd08djEZ7ipN74U1lbobbXpxnI/VQkGDVI3IlOA5Au5OIShaMgSp2nn
YWlI0uHZKfCB6uqJqRn//4Lsx4mObBA3ySEDvMnZ7OQYX51jbXWbQrfqZV8V8Um5zE+rmqa9tAbt
WHMUwwADFqiQe7KBePX9gtyeuf4slX2cur2dspJmcflMVKq1w3NGYq8ox4No5plQDc67NXJ8W25a
U9dm9qJsaauJiMNC64V5ZN6YK040tlmO/Zxn2MZcgxgMj9RPcybYwrdfCk7RRnrzKXmTDbxEOnIK
W1ltL4UQFiq66oS/9kXBduZKoxwoeykaGk77VT481w5/cWXzkmaKwWwIHZY1RjKO173YPrzSCcO3
R1PyGJZ3Oi0UjigG3fxX1lHaQHkEibAOeG1DjhurYgk15irLZdazdjyU4Am8fcHGfaFrubY2W1Fs
GRZbkU1aBTLMKOp4vepDd4S6z81g3SXjCziGk+zcDmoCZP4c8yWoHUZEoIlvhnjiTtofkWt8Anb4
KS2HDBePiABmqDQOfdOvAVjQNnfkt6kyPqIxue1mp64XeM9Z1Hk7fErdOqykXCg0qCuzqnZtcawL
jmTyedkOm7TvC3kWo2K5GQpz75o4OykrbI45IY3vIbQ/dPNPN0zfbVHd+aRB2nZ1OzWOfmhijOVN
8IF2j0cL08HQ/RhAlloNkiUzo+JxtL679MyYHfxTSdStm0h782vhIVWo9SXrHZICobnrbPK+olQw
02HstUQZS60xUYvMwTrsa7dmyVqZD2O64rK9T6xgPDhYcRYxWx8i3ilmw3LYaFLbZjJ+UFqmb2rv
1hQahaE+PncDgKpGpys81E+qYyLi9PjuwoKI8d4HrzNkE+8+PEeNesscRmTWH7OLbz12+2yCuSp2
3fAiTLYDLX61ReRr1Oy7urSjm7DElVASWFVRq/QNet6yewMegaY7OKdt2i1E+917NPRlQgu+C7VH
RVOgNDN/EZJvTvPDeiL8nW5rpvI1WpAPja17Hbkj5LBY7HMIu5qQQGhs6DYQxkn+8ulfGx17Pqhx
NP9l8aNb/afqoEbnTr8zWHu2aVHC+sw+cZQHPBZzieaxMzbd+p6/KOGowldUSzvbRhYYz6lapVqy
y3XYQnVg3VaNnxxKdMlLQN8hH/JilP6R46hYGhVeGzL4+ovEmiVqhCwD6Kyo/SDX9IYrbEIVbC0w
lcQwUQt0IHIzJmVzwllG199P5K0+ye+kQQuiouTB1P0AqDKt16gktj2qaJxgoGtvSLKIczLoVNm/
a6CLRYKMXROXrmHMNg3Fl+vCB3UFW6O6uVSzMycx9GkbQrW7iecvNt23XPPdw/UmfCpfnU3nQaYO
f23jPQIuGHY5AnEI6OaMNyXuSPMhC9bduJIV63AgjcekjROOA/2lkVG/MkyToCdr5zl4xsTkv4Rx
BFSmpqcNMrlf1wEbmbyfqIUW9VBW+2poHjtXTlsTA9K6A6Y0gMxmdsx0DhYIiTp4lRaOh0VJeXh/
DSZxlHCssQ4qe3Zeabm26qa9dNK7zwo+0GLCryqN+qJ88hLTGCQlj0cArynGG1Wf3NTBSJOfNiOO
ws++NWCSuozlk9Z4tpyKnI/mXVZFsI0GDNYl6LLavcmZiK2wsCMnRjkfSG3TMWI1yKZclUDLEkxb
gdNhDS8Pad0Om5xoxy4OLkDJzqHDXoVtGTpYCS9WS+nHGOihfSkpcoYfllxgbK53a1j1XdWmtGEc
SBwj80/BdSnMFDsBvJkkqiQBrvHYtrqVKoiW0DLwb5Xh/XHtDu+heh4USjNRU264IwrbZmR9tqZv
MXi72oLOmvxxHQ7QKc++qgGShu4qaj8N1X8xhsfekk91iphCcXCZzeOQNke/RuGDT3ONzvzJSOEa
uL74Eh1ZWK5lgJbzTWsZmC7hB8D8mb8QLOfsfSQ/B5kMT8aEhS+UGtP2kg/AFd9wA7ZtpJHxA9F3
CLxk1SfZI4QI5qYuTn5k5MjpxpvOYnpgi+AtukWBwqqyDPpp3ZpqpXX1GfBYtkWWsR+74EY2DIhd
ehGpQYAEPb2E5X98yQv7p56GswBvQJW6ioLoiCG5WHB0agiCmk0q8Gmlc3XGHOXGSSIs3WmDYbOz
dpWt9gbEpDYfHrRxMs4tWiBT2lwG4h1cCsJyfevHTC1wxrAitJKEy3ZKuRjwuZnVMq8QPdVedCRT
Fz9X9mEKpU7oP1ntvXGjKeWvGjjKviBEKY/vCNIxliFrfVlvG2HsnY5cqBRA8joz5HvmxFjrBuxK
pvYT2u1HKtJPBVGZo9/c9kRKoVvvl/igUrj9DbhampBJkq81LWGCZuHnM0uQIAIXGx0GJrY2H3OH
ZhnhEyvsgcjJJ/7/9+5njV9yFdIvoE1L07/xdXyHbKvs8GdohvvGdH9kpl68sXlgCgGFNNFCPnTF
3Bl3WRWwHRDGrN5hjqrhuXYEeCM98r0FMdsVW36dqbMbWEdZGZ9G0INZKtCJzdOsQoUIXzIPWFgh
993gHLv6MFrj1uUMKlDv5SzcgaO9Wm38pzZxYsOyJl8AUHMf4J6vfwq3efFlSDe6KG8qQRoeV07W
dNJZ/F0uuvMAUALvbM/wZN16MZI6XchNSKFaSTdb27PNhcXn2zV/GGh662jyzwOStFVhiC/izu8w
C0cHGEKHwZ6uhvKzBBBG4Z6fHECBaVHlWzXa+hrZnE11AbGxcLZGP4SnRslqEzbVPT6wtW6XnP6p
ONRsSkNVkcBHQMcq9yvA+iFGsuQngriGaUHtrRn+H4BTFA5dHMpbNmEklWhjjwUi8o90NpYDUbxc
y2JjPbjFYyTrW6u1VgNQB95GvOrx0a48uuXLmp6fAzB3UTEuX8YjDD3XSk+JU92FsG6JZ5ZMrAaG
GEOe0KzKthV5ZOte3qhJN6A2dxtcE+DV/oeyM1tuHMmy7a+k1fNFXXfMaOuuB07grFlKxQtMEaHA
PDvGr78LzLwVWdndVd1maUiSohgUJnc/Z++1UyZlVbsvC1AfHTXhuIC8o8aCCLv5EsOvXgdRXWxF
pY6hmxyCUCBUR3EkATBu4de8xSwWsxG/S98yBVAhHDgm/QAgvoc09IjS7JFCkeGpTfqHreo7U6h9
7mXTVknmuxlhzNSDDG1dZCWs7eFehcbXyjyFBndNchId2mE/PDQOpWlBrOy9T2dSHxS/zNp9pYPi
j0VIryQ9GSxKI6LomPzqd04y3kUDkuqhQ+0hD1WY5TtJecDO7ftRxwxHearxq1oc4cqANmv0t3aE
d1NTMLVyMCuqJ2ylsK9EWj0FRvJock/ZuU7np83se5UkpBUesZusO2KkjmSLbJOEaiQWuASLhF6P
xgYZJc/ckMlOhS6mhWcsVH6IS1DVpIM7SjErodjoFSMSAC07m2PzPUj672lLr4LUIFk/ZnXXcdFM
WGHKX9Hdf49H67Pry20A6dwQWeULbaRfRoCArFm129FXSrI07DGQUTzT7oxyfo4s5zVxxr3QjQOm
zHqjKf0cD9qCl0Wj0zEgWi1e2/MPtNTbWpAi07TNuvfMnVUzworhK5L1+yz9ahoL4CA9UNR9wBKm
c/zKt5m8xwb0AVYn+eKVDWok7z3qkLbT6TxrYBJIcwAUGObj2crdJ7xWFLhz90U0/bkLyrsbyv//
fhv/Lfws73/D4Ld/+3eefyurqYnDSP3p6d+ey5z//n35nb+/5x9/42+X+FuD8v6H+qfv8j/L60f+
2f75Tf/wyfzrv3+7zYf6+Icn21tewUP32UyPn22Xqdu34O9Y3vk//eEvn/+T1AOd2ig5Af996sH1
c/jlnZjfPwYf/P5LvwcfOPKvriV113FN6Xj4B38GHzjeXx2byqttgv3nfzo/+j34wLT+KqTlWkLY
jjRc29H/8svvwQemIBPBMyxPYlq1PAo4/5vgA/mn2APTtYCdOZZhWIJkAtsWf/ml+vbxGBdh+x9/
kf9H9nbNEiAsD5MIs7sewNZjsPR5mAAMjEubWQYzPTkmq2Hwg5YhU+pscDd/2Gm/n16/0EO7L+NC
LZ/LX/rH8IXbt4CfQ73SZV9IlwiIP36LvhUaMldZHIrMq3eVFTz1Xn6Z+0lCU2GpQZ7qpaG4QmLI
yg6pgIeW+jGNMHKRA5NHGNyhumxW//xb6fZ//lamAIXhCMfUPcP9076BLaU7lSuKA30ZUgwzTW1E
N0ssms73XCXiHqjdvgbe5xtG+NW0wIV1lm0jJKF6aGmPAYbzbYe60TcsK+ADcroC3kyXXuhUAoU2
+JUBKk2LbXFfOs2e+cR+0GVw1MLx5Z//MfK/+GMs4XCuuZxOrjT/tItrWIMjSr/iILxZUIwbJeNR
2WyrOFgbFenEetDEfpuO+l7CKEuph8KOt0tVnd2xAMPp6HeF7r4FLL22/+K7/ReHH/Woa5g2cEbX
Wc72Px5+4K6EzrpOflDh8AjUZwNILzswCkx+SCucyTSgvMmo3y2vU8fM0vOVPtSHzI7GtYG14S7X
wJwjCvkX38v88wlgSy5BvpVpe4JjtOzTP1wcCQNBpbcg6k0UAKqAwimIn2EuBGFTFmds2KjOlLcF
O5j4eji8VvlQMkejzkRshERgHv2Lc9JaYkj+EFNicgMRi7DG8qAUeLq7fOU/fKUJsfscBmO/NxI5
7CyiqXGV5Vuhu9qFMk2DstdeLWUE2McP9ZAlz4W0F95nRPfDjnd5Ax9ABNV4LQDIrcqe/lM/ZibT
yfBAMVO8NQONoz5oLrORwTpyCSC1UvPZJuv3bPdECHXmrpBJc5HjXeJa1oFwBQu4rT5vYvCPkzsa
2z6YvpZLi4yVMUaAsjybLUCFpmoPllG+R0rpOEUw62SkhhoamZ1Do+3KspmuTbFxJ4LQk1rfCoIJ
NqNT9RvnFkNKEB6S8SbezGjrVkNBp3vS3ed/ftR1bjj/eSdLyetc9sITuvmnnUwWoBsmlJL3+tAR
zpmXVyMMTnUBB5/1eHNIalpuN178GGCoLsz5BNOnuE+i4l6DPbWij5YyM9bCk9c3nwuBZkeTbd5M
1HUifNHEBwesuebgFNEHqeok9pEYeOxffWPZ5rCxsVi8B4pmaeR662zE+l6ymjwOunmfuvqzN0X9
IWoBhqcqBzucemF4VAjeeg9IkBFNNi0CGd3dNlnkXYljKw9DCSqvs8uT0xaPHMLuSs4JLXZlyefe
LKaHKLgDl97dFyqXvkhn+TwzBU3bJrqjBEPnZSKJmRNnpsOzsfUyY1aXs0oWVgNEpgqJBm3rXRSW
xaEqkoNpzulFeVV6oagO+6/YjKMMLzpZZbsZC/GB4W0jbHIRuLhhGOtNuo+m1jzbBDEk51SW6my7
fHu6gzTAYP7lBME85MnbpLXdnoGNhpKcp1MBU+iKP0bHVnK1HXEPIU7b9BXUBakX3nmIaih8FsTE
TIwO7KdKHhjWE8T7OUICvSpPbceMEOlRe+5Q+CRqno5aZI7U/StCkztjT0z2R9H3L9Ru3ePt+CDY
atZ1hDjMGVq1MwzxbkWePBKiSsF4sKxzotCU5do1rFTBCi9zzoypB6924gdHuadc5QYxHGn8EGh9
/ECwa7QqQY4ZDaoPTavlE1nRAXdmRKD2yKpNt8MzHfXpWrvFdB3QJ290Yo1XXTaddSehrBWa1Fzt
ODkgbSEPrlJfYhUW53aUkD4AEdO6QLOYWiOoQBdIzcQYz0I137q9qS9VzYQ5M5t2EliKhugKtibY
IdKKEM9LbrPu+JjgBT6yUI7vQLgRQ9ObpJB3pAAVUHEOSPjm+7JAF0a8Aj6LJD7UU/ehBSTyrnqV
v+I7O2GEMPaYOoxHU9QaiwqTmQbPDFM8w89kB8vSu5uYg9sVFAYrmw9dCC39tkFnGR88l8jzfuhY
nKYWX13RaAFdzfJmNXuFezdXo09M/Hy+/YqBLX4DkdncejnqVcCT+JvDNnxolk2WLzmHC8Y0qwIY
cth0KY80tn/76c/34cZvDeA3eOUjX9fTkB53RFY5suc19xMNSS0bkVhHzGzzVSzviFzR7TNX4XSs
LnYlWdAqnf03mdM3pzVsmDPujCQa4hOzxOPUIqfq4yh7um3GPnh3Z/gey5oKzYdi0rFstIRStqPo
jGd5fpzBFNx7Ge0Da/TUU4jmjTF1PqOeA2BheK8yBoSWD+3wZKAGlmX4WhW5s2cVM5HQktDQtVso
s7hHV8JrNQCMaUfVRi8x+NbVu0v3IoZrFafxi5o4b0WPGz+zXqkaexgIcucgTVR7oDicTY3WNwPx
f9+wFnX0L25u9PeUtINueu1sUidRg4OhavY2DuMCwfYejScQSbJ3E9JITmT0YslLvK1Ga5ho5QxO
olVv20FZ2zi3zsSAgDZzmsZP0c2AUEfHO7kNGSL1MPlZnmILHKhQYoWXSOrjHyDo8p2H85ObFSae
bODW0EC0Wkt/LultRkaxyZsxeIiy/Isyumhncq/d59gBiqZzcVwgToEqDv+vz31Be3nNyvslUchs
uVvV93ZUkA07PAeYTwj3Wxr+VhQcifwsNnTCqBG6IR6zmOb4sjfhFWuHuWhWS1QaBAZMBnHyBnNQ
3QscnkldhdjppvKEIt54njihm/ZXV2jVAwPTNTdmXEmxR03dHZ8ce4h9gKoj8wZ/zniVuTqaNGME
mDSMX8zWnHdm3F5R2lB3Grgv2K67lKAJTIYORuGLhCLXrbFIRWvkjMV7mM1PNs3Bcxy2ZCWiDKQv
ADWDtscW9J12RB0dSRazXkTgDMfv3g1Jrlahc0/BGvQtqPNtTTIRHHFnT32TVHRJtYWJr18EC0XA
DZiiuMa0m3N3iTUjmUSLClRPmvwqSBJhitptK6p01Dy68pT0RsK7VHQeYTnDLBzO6D8MWcxXzJOn
oky0t3neIxw0CQoDM+jGyDyMuLrOS/Q7K7DMd2hU7kwtOs7DtIvS/i0GTwkiLXgWRroOU2E9pfCg
qXsKEB1Sew270AURV0L+qBDou/VDYyWUKFpIyk41VvzTQMGEchlH+/nk0sU9RBMk63GQ2Z0AJ3n0
Mso9SbKmSkygSp1bx8rNmXAvFRVwod45Wob8XNuNymqOdmhax7nt4UhCkim/CbdMN4JG5t7oqkud
obUT3mc0AIQOAuNX5i/WAVLvZ5yUcJEE6WcaURSyI4bJmuZmW9gLKSTDKUJdZnwEeUWNyjEZfV1V
08dLHV8sTe9mSbfsC9v8KBHGTj3BqnRKYid6JYPFAh/c4Oozq3jTZXTHbWkYB7MLm2MXwGBvkPy0
9GdxCqUHUdvXut9OKc1linEYn9p8j9vqXsJD9zVo9hXImtojRlg5JA87CekTrhM0h9vfoKmwfag6
71JSFz8KYnZW1lQiplp63F6OQwHizC7ynvu+brgT4AEyFPJF5siYAePkvY6QiqgU2hZ/4KQ1MNWT
qAWkHINmikYQdeTc7kpmpTVZAnvPqO+ypm/2Y7trW606lH3V7/vxs7HQYw0l8I05aH5UswtNNWTY
RsexplJ7kElNoFdYNvusNIwjw1mxBahkrT3ZImUOqTdGKczJtuVu2AXjmw7Gex1N/AlpnOd0kUrt
oCcz1w2foYKgWBeFrH1OpAO1SUjSc0IrDIHX1kA3ACuHfD6oLWMIiYzbiwez0z7nRY1irdLOtLCy
zUwQwKZrnS1njL5Rah0n9mdmxvN9pLZ6DPhMVx7M2gSvgjm5x66iMh7FbuIDbcRGCc2oHhz53Gm1
uyWXoT4NsEdAVz43ncQUQw9u7Mo3OFQVEEzvWe8IQaThjA+uphGN/BnkLYAl13aTl24SPxoL/Sgw
q+Sx6TDOtJPx0fcaSgyZVzupoUGJtH5gROvRksX8O5nF5atofm5Av13tli/TG3my16IRM93ytOv6
8czowj7GJkMFS7v2CFmeuhzFsOZt+3pAV1dEw6myLRi2kx1cmJ3qGyKX819lFOAGSfpPw2kPFBwu
SN+w9poIEpu8sE9kQ1onr+3w9ff6kYRALhReiYfBPrl6NhGVYaTbBOQbtcjlJ9Xtt7rqRAXVXMEj
jdZZEQ/npgthtMDdXKNxH8A8TSGGEVZG9J94qgXfPWy6hLVXYhdb+Reav9qpD+PwbJu9t4gs+2gz
CFSNSTShCvESDB96T0F8eWMbp8eRwrM/zt4PR+lodASyZziFVExt/bdNAf51Vfd1QBAxLD6HhRaW
1lWysUSZ3QENfc/CeoKGdZUs3h7M+n7MbPteQ+U7lEH1SIiRta+p1tDxmarH22sYbRoC43vXbytD
Y+KsIYGYImTIabRGykeLf3lGEZUGCiSk1e2ptSvpv+04dZFQQS9G+mAt8pjGeMCIaDxMKcEEadbQ
wp2BrjaUVQ61QczQaMvxKgZ17kRYP1GAR1xnPDoSQV45LXQ1KruU7GV9dr30hXaJQ6sYF5Q5EL8t
qnAnwkg+4twXj5EtsRPzBQNF+bUcQJ3GOnkSkm6H3i2XDIIqvXL2LC7Ks8vtF5sJ6T2Wpt1pddbY
W0mz5+hUSIEds6o3bmmvEhZBJ21ykYfkGd0gymRHUwsfjc5tfLh67on0aIJImM11wzgfb5syo53+
h+fRRMPWhfy4xbjEfbab7M9YttPWlntqwXhaaushq7r+6HDFnJh7o8AAfgdEwNvwG8kJ30Tjj219
1YMZAkps/aoJdGKZg2mRicJhLGx8jjF6ri7Mz3qX/dqU9lf4DeFJy5q98BKbT4vPfQk7ep7CBzEk
NGfja9Ow5FD6M1O6fSK76wgfB/cXyrosx3AzGNlZcc93rUFDszZ+qbHirIl3fyOdGoekoNOUxM82
XZFVA16JSVkP7nHxwIGIzr1v1mx+LDC5we1fSLXp1v38ngtcBHaBeDukUUP7p1dJ6ReQUFeRG3Ju
Yv+VAD4TUz0wG3mLlvGEVCV/Knet0OtNVe91mcDzPOhNdJ8WduDj6kQejh5RLvnWwYBGJyPNDwve
YXBakJ39UbTio+wemdijeq+J75hHpjGyceQiG9HXVj/ucWmlwDE1uc9srqQa2VwsymZN/s8nahSE
mVb6MaYz+inHxXdrK3APqzFgSu6GJLZQTltPPYxu6kZHZ7k33ja5hYk6Qp2feJ8Ah0H/dq1fG/ZB
ugoBv2k92CQ9rFSDCBnHwUorKgKwsOcPvZuvUoPebpXo+8TWHjXsU9iae2c7ouDAD8GsfSnf5PQR
U5eUFg8shY0itW6h19vTDG68oTddIoRAnh5hHmX9U+byR8Curoag2Mwao7QmGfZVWn+k70ZS5feI
Y4GkEZyxW2rEBbza79wu7rj50HExoFCit7ewJTj13sjLH4OFziNIaA/L0bNewyWas7YOZaw8qpy2
RN6MEkLgonsBBvBrAyeQLC2WuaYXkOiHle6s1+2ppQv5kILIXImi+RIXZfXGIbnQ6H9tanCEcVN/
YFtNMF7Vs98OdJJoFAdrAKno97lzsDBPT6YDbt7NDApijhFdtcwj0ENHEpFmzq5V2mvPTQfjv3ui
x+Zuq4qxyg2A1ukSsVvQBNFeZUj9ZvHozdeuiku/darqgRQ+wKPjKieEbmXajsPC29b9HvNeVQb5
uc8qCNfdi5BKnAXtZOLQFWFrRc1O1BGdLsiVCrzbxsoa1Iya6A+epb4UFIZWg9seS31cEpygGVCw
vDMy6dxH1J8Lzb6ng9ibk/ioxFCT+uSYJ4I2pz0idfSLsfDT3n0Qs32ZA9I+U0taPmlnAOp78Lnp
0GNweR4oHO81uo4btwrqu7KOnxwUXRDi3TNHDXkEQslTIDwHGQBlY8ImNk432ycz5eo/OGNa72Tv
LAoERotQ01+8xUvFrACXYjjAWeTbZ2by4Nq0o8uELIBqenU8mDC4nhDNTl1NMRoM3xwnxQa844PU
oC4XYwi3iu4hXhuEF3i9W4wyaxSd7soI67u+bK+pBlAlWqBHKZFDq1gEAeugej+0NaDXNCbPy94P
IM7Q589AEwDxHWVXMlrmTgltbn5xLbc6LuXpeX172EpyRVZtYEB7q764XRbgM3ouQUJp6WACI2gJ
+qjyTD9GFYvIyiEiqv6K/fYrueMulo1FStHrlnu8PS8wII1RHB3suCqPlQ6ACx0KONbl6W2D+R/D
0X/74xsf8ee7B2dBCA/Rk6sXvsTGWff2u5MiFsOQr9tbWzN3OSCffY+mdN8sb6D6dJxLYqFrtOsN
7seNipwa+jsbVIVyN32PWHQTAjQyMzsHWRcfMo3eqn3XVfRjurh/KILqnHqJeyxyZAtZlX9M+Yi+
wWhBt3addpz1uxbEKktLzd0i3MSVa0cDCoJkfgzqHDwQeMmdHMIHx2/aIH+KkTE2wjV8DM/Fb0y3
kcbu2DT6CfL0xvArb3Ceuoauide7bxXFObWeHXJ6Qiy4/XDQSjsFC+xO14jkt43loDpKYdsaw9JU
CcCmikjsQ7r0HLSOssVUHGYzAC49K+D62qjlxyXliuKp+TRy06qq9OiV83cONE3yXrMO5lDgG9YT
RdgMaaKYNa9DNBt+5tlEGFvrJJ4ZiZu2ZMk3mZu+dCnZZpRROtRod1bSXtyyLE51V/geZ/FGE2S8
9bA84V5F6L7brU7Gw692njcnMDzcKmOCI1q6Yec0K66GLLXXynOHHXw395CpsH/wFggp7QX1bUzJ
gJ2V38/KfHKcqPQ5/QvcfVHxSuDFqSgS7aMLqM6ZruyvI6lM5EsSo9l6/bZi1r24r19YX61LZzTf
+zB6wAngfOYo1nog1zr3l7sMBveZEAOyf8W0r83W/poXhssiy+KYCorkWRc9eiMNmx4z1ZrVs7Mp
gYsedG0wNk5OllgXYO6awcBuiPQyGFfgEXgUHstqSHyBUoV6RnvE0UdbO+rsa4i/nZpfKTegA7Sz
0yCrgEhuQqTIfhhgU1k62gdiLhIURMVdKnv5TCntGFI9WLzY08lirTYZZfTUoBNGgFqtnZqTosuV
c1V0cBG/z9q+AZ25NSdkISwGELqx3g2BgawTty/RTqu1DcR204WlRpLSZUos55I0BJIKzf7WuO10
sL4Uo1LXDgf/iA89toR+qiDN0uaT5mFISH5u0Otehgb2EmqZs8yIQ3bEiM/ALA/cLy+9TLoHPbdR
LjEJNgGNlFR07xOBRFqPGKDk6EJh7R67loG4DYW7IWb5e1vnyIcDwDIaBVRCVqJiZwvas00T7ZIm
xH01xu2FXIlhkwyQ2LRZEIQxNfuum96jCKXEODTyeqtBeZbh0xKyH6X4QFNZ7Qrcl36v3F+BRleb
CMPtkRacToWroY8Zzq/xVBd7fRqeOEjTwS6Qf8QpOKUCHfMK3CISDAezLepA4u44r7grgENKyDFO
Kfy2Je+PjObNU0CX0DOv6ol07z5TZ0qZ1nmU706Xk87eNg/RjI60sEN10XAu5iajWDO0o29N75NH
HFXhiXOYqq3FXj1OcfErwuDh1Nv2KYHthHl1eAuRCd2jwSfwkWheY4AsJUa6MOlkI5MnLzXVCRyY
w/ZupmIdOjRhzIHUxBm02EnF3SMxiBTIre/4UBCyw88cQo35dWJO29YolmW4ovqouUyJ8203GI6P
zjPcjIP6JoYpOs2ahbq/H8t9vy/xJPo5pNFLVANbz0KqZdpMHLVr+cbULGayCgbWUhqAh2JvAgXf
zAuLfeMMxQHOD5gPQDL7KWV3IGS/xrnrvDfgoVeAfdTdpC/asD59CknVIHmu0k+pkhu7NsV2nPCX
4gouL4G2lh7LRU/XbSDE8S6aWGFGFO2GrhP+3LK8pxxcvXGDZ+Itkt1sJMUXNR+sKTlyQsUotWkh
My8ic1YAarqLQyY/Dg2l+6jlLmg0SjsnjcaH6uH9YLHYB1F5cU2Sf7u2S3eSdcc2pNmwtmf2H3NZ
+0T0eHdiTfoyjB6+14WwKpvCeHFMDK4WlCtZKWuj97Z+e4n5R7otRaKf4FB+9kZm76os0Y5F9xjj
hsMPu3hHGVydYi78CFkqVWtT+lUz4wLpomkdqXA7gRR6kIlt+ERhwJkWor/asEYqxLFBoszzHFbO
wRvLV1Mm0dlqUTFOxFJsaRYYZGK3ISejlj64fMQmduEr60YS+CIiiHMJncCTwTr/1KoIUJs32aeS
6eIt6xqJpfJZ0tYXSxPdEXCXX0C1uNDDfRW52cFYM15pS0CCKNC87cZlViEbermQ6CgkkTW30d0K
oNc0ENMCE3AbqAAKD+0N+h4pRRLMaD0j79GM9flYmWnvm/GE3DKuzsayiYmsmpqwOwUDE8IK/t6q
o/N0jG3t4lWxfCZaQflBssjN6hOV0xwdWSHX7aD9IKmczJwuqJ4N0+3vNMw+lvsOQGXxRlLgJ231
PRa9ujiZbM5E2e6dQZKKMSfBkT0yU9qIn9VUWVdgHLTrXAVcmArZKcddeIpCvBcFgfPrWtbFacQi
xHJyvGgJs71IYLucu3a+/NzoYfyJayADNWyZR1tk7sFTr8ANaRdg2V43WTgfZasjZDUZ5enhLZrW
OCXaI6BYQX4MdxC+6e8bai8wMFq5G/uw2eu9A7ShqBqgU1rYHxIqQvDPFQlYxChky0Z1OoWWqmtx
yPeASEq0FCsrZvxJqHVdw2FGvRJZrtwlGU34vlAvuhEP+8KR1rDJCmO4kHcye9yt09a5cwuHOcnt
tpRxhaM8SffOeGct7ejUyGtjY46yvVjjnR5agNIT7vkJxGG6ZqTek/2TYQjWPtOSJXihBmbBmaQb
6vUb5OS8FhQX7E/t2Uwy32VSe2rs0dpWc5odoiRn3RBF9FUd1qOe8VI0oP2VKcRWM4OEsTy0L4Mi
PmzIxSUdFTuqyE/ekEaHGu/vnlsiElxPAnHntu1n5fwROaQxC9I/n4gpuhSqEe+BQXJWNNiIIWd5
Tzxzt86xT6E6wQPdxnXhmw1Iv0pkXwapR5t08MCdWMXSI8fKjy2H2f/REUb4jN2bWt04nUILQWeU
ON0KRc+3KTIbfwpgw2iRfopoG72PgqwKG2RjwwQV8kgYXMhBQz5nLRYjKtuwH1Czl/Jritl9jnOa
B0xJC7TyzHQ1tHiTTp3H7w3dWkGR9p6TwvO9SK0HZrLYtagu9Ll+JFSFSGhR3lGl36Zo3D/GXnxa
YfcNo1C5D7x2eq4oTVNoeI4rI2aVMoO+Hhb+A0k0vskEZFuprNzoeR4cstDmsg9jLoA2fTGbJWWA
wobfLqIPzkv4fLgbhQFoqKZURgvqC2EUkHUZTla03ptzmMhn2t3Q4Eijxk5EHtw0L4QDup3w+dvH
Ps3NAxgzFNIjGXF9U46vhWd9apjpsJpkAjSZ0l/mjjlsMeuzf7s3GyUNJTBTs08Gz7fBo1OPDFwg
yKzheRQ0NpsEfj2aZ+syt84rYEv1XAjPvAAmfU3rB5tu/5MNo+LZazAdREUs/SghAnfyRHM0hwoW
PTINRrVlYyBi+u3RPHm/P40mEz1VzGIvtyDUqTjxDobpOSSgdVl9vG2KYniTTZptRsQWpgcMGTwW
fXoCYP7/w5Qm9mGYLtSYS3JJ2VjLIs1bsMe3R6KLGUxQtAcbLvAEJSqho65FDZnCCfxKdMbL4yK2
kS43BpwlXcvIsgryIyT33zeeiwl4hedcqlpAM+i+I+FA6zovvpxhQfuqBQ18eyTT0iZ0wH5LHIvc
l57y2fG3h+PyMA51vqjDrSgixXJDW7k6Ssaw47xsbk9/biwnIh4upU0bW2l5vH3A7QN/+6i/v9aY
3mbGHLXH+dTM6yzNgq01Dq+3t6W3124fkMIlyla3r/CnD0wrpFgIF19rqqXH0h44EFoS1cffni8v
hhEmtQEJxqboSTlwsais257lPm278nh79PNpEGlMW/G7/+n12+7/02s/n/78fYP2DoaPv39yFmKg
pzVIhX05gNHPo3h7rmkEH2I3Do+c/IKeZWweA7Mxj9kQQZlRVo78wkv9YXA9iohPtzdo5ldPb6vD
6IwV7hAJ3f/2uc5ccEbcHgYl+MbbT26PZOS2W5Gobz9fur3uLm+7PYI01vok2h9+ftzt9d8+sxwp
AQI0xkyrcwOmlqeOcFh+f3R7evtBF7MWz1L4p3H15NH3PKgqopbb2xmgF64oIlnbI9OklU6m5eF2
mKPb6fbzsGbprl8uqtuVNMZdfbxt+uWRaU8gWeY42mrhMB7rqhiPOuV5yns8/bm5vZZHM+tELA0J
9F100FleQljkDwkTLpLbBrhluA0hSiIQgcjlJT3CJqQCmUXvGFVLs1pUTBFWzrTZOTZWxSmm8OeJ
aevmDgkUFtos9xnnWrOi0+wn+YJf7O1dXtcAKKMXWRSPRkoxdhi3E118Oi4hLvdQojiYfOZr+skF
8RSTNrWeWO+RYtG/ZLF+l+uJu9On9LvrsQyiB/5il/yDuVo6ilzTWlG+uZNBxmGLERUhid8axgUO
CsjiGkleWJOkaY2vem3dKT0Jz6EZ7qJ5KTvHwTlI7ejo8AVXw4oQ6a9U5WiT0xAFc3RIq4Ajwwci
IMBriDtJEZ+bT/USLEIMTJbl6FlSe+GTXUhIb1ZGhz+D1nCnAA3ZyZ1wvJM5tcGaul2/mAaSbtpY
bfdmZs09tTO/C16kCOUmmtxvlYUtlgDvUnmHNky/cbeGpDfw94Sxn2g0JJN6+kacNNa6nMNNQ9YF
dLAKK+tFH5wPTfiizYGLOuqbq+izTJ4DgFbSOQjaFJreRAcn0llDMITHILkjgBrruEvNlRaIbScs
C4hz/KWOAbANXQbiQAfgic4ioXPT5yw5g+CedAeiRCZm9gWJtk4F0MfDLwCEgG4O5RnX1XcDpVRT
gUVEijKzopMAkzL3KcOyKQ32XMsC7Qhs7KCFXbJ0GKJdFWW0zz35Xtq+7rH6MnJm/FWDe7yHnKqu
RQk5ooS/YHod+b3MaTbKWPcsdbMWjxVTL/p/2PNMQ/oBOpvVWNcdHSvqk7oeX7zGeJoUkDEwgR2U
wPQRTsGFv70FLEHQHdKpZOfE7L2G1NXEQt5X2cUrV+cPqTZqpmJKuAP+fQWxgTwUuMr6PphNuhlG
tLAx663dia+sJ1ouWZ1sN85tohYxCgEJQ3y4C1T1NikDzl4Zf40rojMRP28WT+V2tiBEGLl8nByL
jJ5gYw3HKgVH0ij2cdfguwqIk6edkgd+M5p77MYEniHa2QkNK6SK1PiiZ0AXR02bts1Q634RkUfR
1GW/T8LRW5uRMp9HjKn5IIrTDEh85ea59TwXsn2gm76brYmo4+WlEK5S0w3yURRQta2RlJ+2nt+B
8VmXfFbOwUnIbUlMqghzqDuH0BqdZ62Dm2gEgdjRV0S6aQXPI1rig8facVXWBReoEUNOsi2J0sfU
NwF/QWtWxYNpF/NThNuobLBXa1PAjEdw2ngo+pC0IFUiMMumYNH2z+M4JbgrkxcGiv75tlHjcRxb
8ZSU55hkr6ekNr7De/JYbgUQn0xIP4kAD5rMn1kMUl+HUnMfGxqpPVCjK9hgSZ5Bs3Lm5TLR4scw
co6RaZxLGrNub/WnerboFigAULnzaCjDeRxlvJuyub8Xnf5UFySTi9zjRxNV68koSL+BMTkICYNX
pgZ3jQadTSnHjQRdSSZW8//YO4/lyJU0S7/KWO9R5gAcgGPRmwiEpoygSm5gKaGlQz/9fGC1mKou
q+7ez6JoN+uSN8kgwsX5z/kO9DFtP5hc8uC5dRds3t8571Arh6iICgjvDc7weOelbwVpZE7+Y7sL
9cRTML5g8CAXNYzjhhIbjk5UKy+5uG9cJe+hccn70sKcOOFn2MP0c3knp2AKazdnAOBtSaGYoOXk
czMMzJkA1O4Qr6BAGu/2NLj3dqfuJixXx2VpkqAo4ikgFVEHbQLkAR9eDOCt+z3n1g1HRXzrEOrj
sCte3fEyU7F2c3BCx072XpjzeBf6c32fGub1y3TTtGiUSSXO0dIeB5e//p97iM01GvA3Nm1wlI5n
OyQ3TFdYfx+rWAYr9RMP6k1mquw4Dgy9uyKEQRHTV4df8QYMpA3aZd47q6Fjcrvkv/kWrP9iYlZK
saAK0zEFI0H778zrPkU/fYp9/1jQ6ajCnghXxApgjHESsJF9yy3O5xgC6r1fDfEDdFwIAQXCOU3G
W93Y8E2RES+rtVQMZvE4qOilY8x84oYqHlbP55dI9c9fOGu1Vv/dC6c8IYhJ4LqXeNz/1t9OdgH0
fDXxwvlghHLHVKdoCB9MGzYl5gV5cAZVBdNgngZ3jg9cmbJvMCRMYp+A7O5CLf3v0642VfzDtcRb
hbaDFuT8xpfiSNYvjsCIM0+a1PimSJLl/N98//8lysCr7ltkBpTv8mN8xTD+xp+fko8x3YqljqC+
AXQ1SDrowJHTMm6b4dXCAtlidaI3Lfc+BjdheZD3Kalsqg4rucPJfzeqH06WQhR11Ye/CiJNWn/j
nfeUwkk4THUFoqaIHTjAQFu6vN9+/RD/P+71Mte///VfvnPKK4NEd23ys/vb5Ja7RgH+SdwLcTb+
P9vv9BEk5fd/8KX/Hvpy/gL40/Xoi3A8FNQ1ODL+1t2//guwqr/YLAkoJUCZpJI2OZx/C33Z7l+A
jTJopErNtvgyvurfQl+2/Rc+lUXU4vgqTPT4/03oyzatNVHz/77NGD9Ytu17jmspU9ie/bdvMy+b
aNrNdXpMhEPn01S/OoozoEgpMa+t/jm1vfg5SkfGfWZ+EB3nQirh7CshL+ABoA7PDnPXbCzda200
JGA0NOlkMcq7cUZvgGTgPBG5V1E9PLk9eCw8jTcgWliCk7G4o26mfrfbe58++iwRy2fYwygo/REj
SweLNVvoSoxS+KVdYnrPjb/4W4q5i5uX9UEWgW2nA8S+Kvz++84yLVjAiX/hJNzvzYZDixXTT1yT
0wXZpKefnW/cx8o0+M7d/CJLNz8uU1isA/rxQ7T0jetk+pYoDBYNLuO6ZTdMC7d6n2eL6HbsYczL
uTIXUf86zRBSY4PdpO+W7hVWEkzuVZWuVU3uVpjUbkV5AI8dL/KC7DtVD/PyPIexPA2q+Q6gswxS
pFKzmfI9CCZFxHiJD21v4Anb1RRXP9h2Qlo7BmDkxkFDK9+dj4lAZfNFhxxXeLHeBCVqee3ap9Rf
wGMX9s5whpZ6CfnbwAhfVfx1NFExEAV0uRKgxg3gv5JRzrFcxis+O3/nWbfRo507kgU4H1PvDQkE
hCqHVPf+m7ikzwIE31PUTx/hWIz7YsqxdxYpfuu2r47+IRsj6j9HDDG+WR4nVuUnOQ3XrzRG0afT
xi1g2vr8CJYLxw2jKHjzHTA1VsBWFBi/lXXWHrpNL9v0LcSdjWWRDI1qgQUBbDyCwOV91ByztJBH
b3YZM/gh5KjKftGZEVLWpneTivWjsigJ9ZyQ/qt64NDoWNOhtrppT5ycpjSfpKCYKb5BQjrlU2Ns
o5QynLKgAAMSAEp7hvvFqJ34YqJsV1r8qA3mnXPU2M/COLMH2aevKInT+9zy+Y9u8xCMfyfc6Gxb
TAAVd5WAk6WxZ/TsHzqX0EY6+PYT80DFBLvQkGLzz9YW2V29fmB0ewmzITnG1DZdRJbz3McoXdo+
04VQnT3/yhZh3atksu4JcNJPkWPLSGR6y5J6n/BknVU4K0AR85m5SrqeJbduo9znySbMYsYlf9TM
ZNui7Ykf0BBKDCKE76PHTf01ZYzwoxaG552NQfDrx6VkVIkXxAuxsK6a30q4CsHAS468tjSHNFx/
p4SiUsLUB6uwoUDP7rD3YF6ZddpvXsap7C9TG/9AEc9PbcMV0QFQW6oUeIHA46YaylG8tj3Oy3VM
ukuDs+fJE0W5Lcz1x59hquA5x5ZrNED5peoO3fqw1iFHpAqfcqDNOtsx4VIIvtm7QOF9otwcz3p2
TkIu3FakKCkJqwt6DSbcVcmkZfmjqMyD18JGYHrt3PPeeXe6CNObNr29mS/PywSnV3iUvbVJesHv
ADgXU9UuLmloZnjhHigH4ASfxt6mFwNT4DlXAbXDvNEky0Rb1QQXiWo92EnS3KfcxdK2/JQSkHil
KGwQcF6nV8PPd51M+nsaSE0qdhjr+326M4TdoRgl3Mn95a2cyvrRkxVYKxzQepxwqS3+h/KZHS6l
RwGKU3wz6VGi4CLcN8qoviV4hmfh7fuGnElUdOWD60/TlRFOsc09mpG8GaBXo9CpcQPAUi9XEBLY
u8fOa61nmYlHi4zjoxq952VhEMigm1tH5A4PDT3aOPW9H+MQrzTSU1Snb9EYLQgu4HzALA5pekJb
cDY9YabT4K3OusJjQtYmJNviVXO0IAWltfEDHv14S0PrscqdvYyRKVzhErjK22rHPlRBi7Cfy7l/
FzMrv/lbeLEFbtoBTS4S8aBXeadUqAnRNPQHGD3WNuoJDSaDxJGuLSgG3vcoCf03kE/hg2zNc5vh
NAKejhU+hcI0pqTm3cKw9jOZaLAg6ZoHmp6WWFWfqTPKR882Xsk/XYrW7V8rb6etkLZZ01MYwdJh
j+nhT5r4/d4QFohpXTEULNFlsF6CQMnkfGlU9pEn5g253rioMA6GLM9e2vlnDZaljy31CiL2A87l
pa69NFhW6Sez6BayYjrSLYeXtihwurB4tw9WjDI2E0Amu/C54OuaXT5z4EK079vG52i51khGs6bi
tUuOPk88ZRZ+i1MEFdz+FVWx/wa/0IFmGyGa5DV91iq+pXMGn21OrpPImkPZ8j8MI/dFbAfFZIeB
WfvDRWorPjKJ+QhjgHRjVuBhyuJhO6ilwIMMImcIa+yPaPwHN7aOenGql56CCbqUiunwFeNS9nAU
Jh2YXut12Ckdcec3jHwJ1gAdXtxx52HHOEWlGAMVS4ps5jIi3caIAP370zLpUF5HvqNZTeckNZ8Y
yhDSkq5zlTxD0TjuXepQzww7cYc5lnNgp64DC6tegP7wx5rn71jzzLfZvIih9N/mfLxyMPpOAQ8Q
LpwlO5np14jyqRXN0Ou7BdpgndF5LufxXBnjR63Phmnjm2ygW1HfTaJRmpe/biTenJ6I0LArph6N
7w3laK1mTyTQA+27YPietdTIxlIXhLSovlis71YjnOeMe/kpF419By4n2acNO3UsG9iZulTHtusF
M6q4eqGOFpi5YlvvrdbeFBUujtymzae1bAI9RWRu+mw+izBXR97ucFrGn25+pRKO0CqT8UNnYv5q
m8y8ks0IvG7wL3ZDG8TY+mftjO3Zsx+jXoorXpZJ19FFmsm5nemPq7FrbPoKg/oU4uSIIe85utbP
2g8RucPwjqpbUKoZ2QaNE+BuKOOz2+CcSWt0Ly/Pf0NH5VSAxXfbj2AOebLJ003XSPS3ThvOS2t2
IC9cWqLNRuxVFx0Mj9hnkX7mNtF71c2/WpgwCHIhOicDrTW1cD8tCUX0mkDxxsmi8gBIsd8MCmwt
v2caOaLiEzY3aq1YtvUYqS2sXfGQ5Dz7FTNcUqaU6/CbhgAbfVN+hImhqXq9szsjOo1LSuOUWo1a
qn8cXKwaKkVCmLFdhGO4liI5MpCqUZt2sOI716l+9wTI9tVE6wHdOGROZHnSo2qfsDW8j1W8ejxv
nWdUt/TwdYxgeuIShriiTtMw1TRZMGZ9+TE0u35iaTOWJ9PJfnqArU7S0gGTE+9ecS4MiA+1h3hB
lvT8b6VzJaQ6PmIE+u7ImIrb5cgIX2+BLetn4qKIhJ13UXm+x1Vs3gl6dWReXvJh/mM7dnzXhRFK
WLSwKXiJvfUJizJEpka4Q2jpk5B+WRM4V9em3VPBUWuSI+J82j9xZi0g707Ur3o4HqSMaEey4bLT
7j5vBjsy97nnvhWW1hsjW8SxqJxla3l00DMG7S4ZI5jBxgxOT3J0nNX8KnWfHGwrfPGMNjkyG0sO
Tjo+kq/nQNAu+Kl7xOuO9zzzC2oPDBhrZ6Kx7YfXUMhIv/qQNo+1LHd2ND77VtKgmuP1TKujoL49
oEpDnB2L1j1O2E3qmkBIqbOFvw220R2mayHrt1hiGO2d+qSGgr2zXq4ZFTSUg833FRCaKZqmp4qA
QG8n5klPMCaNyd8BNRgC2+AQ3o6V3g06E/s4L3+VK0MzNGyKZsqZWdkMiC/uPPnQqaFnt3OXA7eu
AkS53XDNMDAhK9BX6bqjaEJqBXmd09dhiO8XsXZSu6Grbzrp6/UWYD3iTFnxXz6VpYhwPSTDQ2vV
N2+CzZ+YSbpv4vyZqW56z78/567CCJSR2jYyq9gmDjExcxzsTUkhDc5KDmWjN053aUwiL3SppIDV
7F/EWHwiJBWb1ijzu6ZPGyYc5As8I8nunBG2J3ciigfmeqfcZt7BmbSP/US4yx1IzDQRf9WUO7fW
Ju0HwowYIbvlzgEyTxVVNV5tH85H63F7Wv9lMqiYb4vSgKKemb4ZO4zjBRq5wXuX5Th2RXeqYOXi
0KQPCayPv++dklZzq8k5VfonAy4UA23O1EZLK0RSVEe8jyR4MDpBLrSOZK/vS7+l/8V3dGCKgekF
GZCq/8SQw2PHPWDjgqpK5fTHUzXgT1R6GlKyn9ISvCFtcCD4vnmrZBDbSgkBPtI2LMcFhIbvqzZg
u2cohL8094eTFc0ULerOeiB3DoQIW1kI9cDiEYhJLeRR+pFmKkJWhfb4tQzwq9vp/C3FzP6oF8tB
9VftqYMCtcRRyg1qHI9ua8rAsqIHnzj2C3SiD7/lBFwN/pHB2xBYOBGCcJ7ii5ymG9kKon2dUIfV
0Mnlip1u4sIC74jgS58Q9M9mTNRttXc8FxOQT2DOu9Xkgpmm0FNQZ3RseUT+OE2H7cEzjOGQgyT1
08Z8wM2EKViHY+Cvj+XaFGCuScUiy+7ruX5PYt/l8cPJp0o7wcMxf9NAbLfDGnNNq5AmMM08fVyA
utIZ99H7Sm5AGSRBBpx4PygXPdkoz8BxeaOElbfP3TQ6yym7lJZsTmbj/DJVO+ymEAxsRR8bU5Tc
OE5ROLKvajuYB6C+Ee0H64U7UXOGA6u4zYQVsW2YfxD8LSwRcbqLo+Hn7NARRXJ3Q3Mhpj4un9tY
k7X3i0Yd+1WyI2bHwbYQPRN7I9q3jQcGMStXMh1ichUXK5FO0U3XqqPWdXmUph8HiYfRPqtBLGam
e5+ZSXVvSKzoHqcV6ONibxKtjDfa+ZnY0zYUTbUjtmthYOmIS+MgZgIYZ2z3Hev2PpRkHpz5p15O
HffO46In/74eKDCrytK/b8K1CDDTxxZcaPAVAmWI5vI7nBHISdUHaB35ttaYy6wlvIej+MnNlU/I
h/C8qO5deYN7qi2ne2qrJ6JtB3bx7jFkPzpIpJygwXkWI1odAKrZhI/vlpH4ascQBVIohZ2izejN
YeSDGLf8VuliBlMzkeWlq75MZ3WXW4b54pIJ4Tey5EQR6wbYxIi53ywpkWlPtmN1j3muKqJAUXxw
VRb4qtCntnzAwCnvmDXmp6QMdbP1SmaJpocdXaP+70yfzQ+2Jl7LEMOHIaEoY/diEumU5oPo6j1k
Etqz4vCNQe6hF3W2j1L866bNaaeiCJTJ3N3iFwcMYtkDN4LuQDqdUVweiZ1KlnpLEr7durZF9n/d
AqfWEowZ0le37aa7GovxMGdU9LRPc9HNeNrGLcY3/UJqvNB2t/Vi37nn3nFIu1I9dZO4YkVd9Zw3
/FR0WrjKhXkQgnDrChZV3Iv45bLmHYpCbYZI9H1CL0Do9LtKUziVtNZw9LhmFiQgT8ains1Cm0+V
+hw0WX4xVk+1iQFfw6upFoJHBtvBiTjvtu3lRVINcZwxy0LYcKd9ViNSedLweRsnpxnII9fh+yQb
P/LO0G+NWhAMyh+dYSQ3mScfINbwBYbx59eOleYkrTQQAhPjHnRg43VAiFlMt73FGeuL3drwafAj
x303HFjkrBPLCkf2Zzvq8rfYtuNg9oAAEQMHCQOuNCoORTJYj6OQI8TUMDpUPOQd011cJW6lj8Cl
YJVgROAiQjexwUPNXv1AXY1PJaSNo7WUMCPSEVYTsYdTAjtx4rwXjeZ8HEMGg+Dg8VlTKMDIJvrj
Lt78xJD4KKDTXCeOgNZ8LZy+/pai6KsuRTuyM8DKU442JauLU6Z/UtmKeyd2dk6B1ROwlHVKTYpb
/QmbZ6dF/ODuGBmrUzPN60ye2pfmgNneOOlkyS7JBBKYiWe3j6bGo6SgovFN9beKecthaTNmB0V7
dCy7PAyxHyIiplUg6V25z0fHOtQ4dTbRPFFXNUn5ox+wtMlT7Yz6w9TU05qomhtW8kcm9vExT0OO
+NojzGj496L6pSYSxlMzb1vdkXwX/rfY4NVS6DNbDnvwwtndnjSTYbFkCfYCbjOcbMan5lPJpdqP
No1WLXYa6p2rO0jqzjWO4yDV4j0eOvszMj7C0Ogvie1ggnHDk2t50QW+8ZkfZnx0tWRUbbUHmSpx
hA3OFLok3mYA6oStKJ6NlE7TmtDIA9W32C9JHmW4229l3xx8sgWsmvUEeIhntlrFWnvUVydpETPV
ADOQwdtuSa1yW8mSxUKUbzp7nojBIaW4Py07JqtpkCWQErtoP77gZvYe5XgCOuLc+ezLljmGR0dP
xVa7a1+0TwX04gL8G4op3RVKhQeEc1SskiKIKs0Zv0O23kYjVkZq7o1jQsB9Q317tC8zmnJr+hg2
VkehtFPT3fqlWAxY65iKU4lqJJXcIOh3YGONYt+0bbYnbkY7A291esMCRKD4iSK0a2VzG89d+dBP
/fCGJW7BG9E+jFL9HJzKv2Wp6d9qiUIAtThT8mlkFAushxgbknNKWa57MgjZbg0VNrcYpJXB4e5+
jLJ30Df6zHKZbAt0hmf0kW01VdluXKbiNHHWQ9aH440bgpj/GBgMCM7UX6+pIDiVCcBPNVrUeUTo
hb27A+WXvLteTUlF+9Y4P4cBiBMKhyLCLP64pIuQLJE/VMTJOZ78k+dm2Mfq5gGHIAdbirme06m6
uQz+D5y+plM+yweOOtEpEll89GOcBDGhMBJMBnz5ykJxbSwXvxFmi743zw6uerTgVm7CgfGaQTZV
eSXnI/aK1GIWQQTlx1AnTKprgz1nNp+mAvycMsrvysCauGTRIcFzx45DkspgSbZyhWFvgqOStxZJ
ZvYj10VUiLzxkEbegycaTdnbduqFvdEpsnGWXw0G/HbmT2dz/SB+TQnSYJHNR2v17XWJcxNIKHvQ
AJ9GsybHK5bJ3qw2HO6pNWxRXA0+yVh7u1UfH+dCCTqDxnSjB0Hbt7L3o2z7s6dls1V4Vrc44Kqj
Q8zO7di+PE10E++XBXjE5+Tv9oB1OFVPsQIpRruILZPdZFfjuY+i8TytLUq8bGi3bbbxiNZyrcDQ
4RiYn+SDiHCOC7IWundxxS3NswzXUGNerf7cqKJKgO8zG1zc15nDHTvvAN/avP5+9er11X0qI3M7
NW6QD2o6cqRmcaX9a2smThVEAjDJz6+smqvn5pzO+JCKGSBbs2hYJHzAdbTJKk+c5gZxcBwzvaNZ
bai7cO8M2XvV5r/qqkpYiyiLWR1yZcLV0XbyP17Vw06OKMJBaKYZsC27ICbsSjTEO4xT8xMHNruo
gVQFCbb1vy3hR7w61azFk8cKR4xjeJp0Nh+iDEQu7XdARFcfpjAUQSuoCbQ78Yh8fUDyJSjC/CUA
GD6cAVJlh7AfqKVK8bRO1rirYpjssd/uIyu7YZg2txz3qN0kRGKOJIakUNuoLLCLR1TQ1cz/gc5m
13LGkObS+RhoukDc3j2jDlZ05VbteSmKuxXKduCoa6+JSmpNMi5ZYK+ycQfDgea30v+BxeVXJZdD
V3svS5r/DoWxF9UAzxYX3pZdEqiUf5qNWJ9N+k72VizeQuENeP2wyM3D/OmQIdkQTOcUmB/0ZDzp
SZmnuR43i8L6tY0L4zwDD96E0QSOdeYX0ZSvwl5k0AuhqaGR/VlNTzy5bIEVDVyrD9aVabGXOrxU
I+w9M4WJjj7BwxNFb4McrNdqofUa4MbRYRE4eQ1h7IjU7X6p51c/t23ovogDi67aC01D/F0PdyZ0
3wcMgtk3VXXgrzh9OJ7GaG46L7ExWViZPPuM5+jNGid3J5LO2Ex4exljRIfMGFmz+0h+zC6edBMT
CTTlwF6dtShW4H1rxifcZVyF1cnveAjqNbc7EQ2qInvToNOvvslx/TDrut1z1bz+9blcjZwzOiO2
OvdVJsN9O3svhf/L6d5oDbvCdw8pzWq+Ey+jdL6l4LAs3UdV0P659NmfSYCw8XFAu8bKnvYxEFqS
ZuL1+8c0SPV8FuIgq6R9rEuPoi2+OLYo8JV6JYyVnbduxlsbk+hx5KHMoTYt4d7tubf/5Jjiu/bO
19oMEkPejbm8ojhSUoLF2sB2oaz6UyQDb96SMk0OwO5t0k9LBIXIN1kKPIAXyA0fhNjf9U8VPxSm
2++M8E5o7PdDv16qLSKh+ibJWhgjssw8XGtFe7M14arDpR6iBbl9HwgTcyf51tesha5kqNeYTz17
sbkb7TQ7Oqu9ewrr8TguBiUQBAobeyU49uevzMZMXzciXc9EqOfEu6CQNQ0uQhRthsxbt0toxrob
KRrYNSZdvXBonik6N7ckj6IiIILhB1xYaUaljmCJIrQ76AdVEl0hnKNGlCZBBp09SDyPC1v4nNyi
tcm1ZtS69dl2Ipv69NgeGB0vvlglDfgS5Cnr2S12up9+0RPHG/VYx12gcGGz/sBHwlEa1LNdnNpF
HuPW8Q8RFyK6OccjOOptH0fyiLm1PuerL1yk8tw3UNAc7PdHz7C3EdgRMnjlcRjXiH/TcE2y/V9F
DHfaiiih2hQWTjQP6Qt9YGu4KZdK379PXO+DAzGBNtLhigXj3NckMTeTYx6jNoKnYdr6nIck8ly+
3kxVsnVo4QnMUKTESig002DtOCmNEjd9U1A5Ju4GGP0T50k0PBJngNnPy0rNKhqO1ROgoo07TXi3
/GFPwvetXr8sjDQbXsNvRxvPnBB6FObwUbD+fG13Xx/qdW2X5MjpXVJPQMkvkxXz84WV3rSr9Rzs
5K1xsONEoc2BuIrNYFj7xKqh4a5icS/Mh3PFhHr9bjHrTDCw6baxy4I0NBdUbFzFpuqjB0FhWuhH
pKr6x7qDbuVmvNGzav6uxnoXJczRurLl0rzu0ut3/vVPY/6dAgTqAvRk0dNkfDDArLaiLN6mZ7sk
DMcLSxlKs585+NYcZ5BnaROxSlI0Tbut124rzH/sV9RGdM3Vr1JJ6o1okyN6hgAmlahL4d37k0m5
Ujq8W17xvY9cWP5Uo2yNnONvYVmSG7L9w19PJ86Ofltza5cM1RTmf4Pj6TmrTHUOvaE8tSOWTQAI
h94c3xyHPYPlnMqZkNAlUIV205LWolqikTu6tlIaDVK6OPyQrSuHsUX0ySdVZf1pJHFqBx1zIj/9
tW8jYPUnQ3+3hfEiE/Di65Oi7PASRe6xMeVV48M5eBRubOuOah44a/HWG+bHXtNoheN0Ei7Dydo9
SLt5m4c04vFuIWJOFxtFiIxtvJvtVl7tFmZFSjMkh93pjt8ktHh/fImG8ZGT7TO3NRUop6Uh1KcB
QSblH8dkgeCuHPhijZbQra14JzU97KqQ0C5ArGP3nuG5PC169ra0cPKbiwZAUOK3HhtOTxW0Sla6
8JDgnN+NYXhruQLiTNftI4oodHuuLFodQ4smWD+vp/PYT4c8xyPurcKc7VXRPntpUqrqyjh+Zp0I
kRWRMRwm2yALzNpkZTQjfepbLOQa73TaeYomsAoQc0F1leEah9ZuwgN9S/kxMhNvi2Inaas09n3h
iJNQeg8IGrmgUN+SXMHwMjnEeLRMMBK5tIlCTcBx0yfjIxUEVJq3eGr772Fa/hD8iikQoYHYMXsd
4N+ACjM0nyU1pUa6zW2qnkRNF6hIf5QmFhbK03ALKGrmqAVbHSOmpm3e5afLY/oKrpU1nrjxmOyS
m9QXA9g6mx5IpjWBnxGuBiY1wKSw33zgeEez/yWojNWmRW0c6accoziebecpJQEYdAAIDmbhkQ9v
0pevlLqe+2M2hOZ5dH6HFVbMWEYnh7vktnXzbutXf1qKaz/8EnlFFydLx9mnf2j8PNqmnCCPoywl
IVjnt19T/Jtqemw7SufDIrwkYCch7k9qOyT1ydZmteMHAEHkIpBJJ9sgLlsBA9Bs29GbvpFrgUoo
3Tcegq1cVoygri3uRxgDaD111sl86BdQMfPoaHVXMWDdMQDyQEvigEcR36o6i+g7CQhqHwfx0/Wp
ixf8YUzBXyYRHMSOJOcQ4k/PBPWxxDB4gxdQRej6EcoMeTnHCKXp1rZpdMKCNZP0kXAC0+Ep8vSe
qmBqd8xfyPfOk+q9gqvUfbdgQB8iOpPGBLmO+OWGkdqjyQXbKQBf6yg6sEClR1XR/MtV+qPoT3Uu
foXtiDZhT+DGfB9PEq7TQ0gRe4gwxGrFKUWkAbg80CSAIL1h5wF1nSZ6uqUHR65taV2SuLbIpr/b
loSx3MKncRTNNZ3jdUfL9n4P98uOyDszuSKk1U1ScFG5KcPyJZh2ggHaPkzlp9W+2B4I337Eo5BM
EBeYX+H8wf2xE7TAb0xELuoN17K0Z8wVau+Bp2KgjIWhUMdMGmxHhI7XGjXfWehnqCau8fC2hm4e
mTeOjLtKeZlodvvifFQEJjz6S11RfXgTYR2XRAeroNfAyOJMTaqRMS6aBYuGIRk26az44Y8tJdDr
N+bUPvivGbxrGcpjooEvJrH1S6EHN+JiONRKRHH2kteNeZkrZ2s3Bve7AQpeQ2jKYJuDCR5gB2s3
MwHCFOgv0JXmyi2PTVrkBBtoyjbJV+dJP59oc6YHS9PxaYybuBgJZSzFM7HHNKAn54fXOrela+kS
C/ugrimveHQVTmHTZmyE7rjN/f4kIBAo8FxUQVk7dxbZsetJDIa5tU/DkekhhdC5tIkzZ7x2kTle
jTbytzFPR505ZwajOWUN9SGVBvkJoPDOJOA3wFsNIs+aN5E2fzL6BU5ee3agU9giizU9CYCRwXTl
htOS1lu2eEySvVQLIZJh2FRh0yF6TR9udR/5GsxaLX/ktFAHavQEiBPe5wU1XJh/qK3sqHMDo3Nh
EEw/GHxtxZfsc9i3bTn1nPQmbEjrf2V0hdw3MEcaKki2XZV7SEFgo4B1ugVA6BzMEfMbN5Dh/KcS
8XS0S5ztyi9BmzKO4K4a2FbMxptVcm9F8SOhU5pWOwm20boV+XBHabK5seVA1yBPa93UYyCMikEz
c4sA/zozaMxI9UgRmBF9a63nsiuX17WrhCdKjhytR8sy9zAW660mVoI6KdB6vVHAtfHv8I3ZgDja
aVcQNAEE+VHmc79VtG3uxXSLipTLPQVYFKnQTyqK9WnQHlP4HDIWJNaW2OpOiPSld813xfiokB36
CjZRZVYx77nXHB/iHosG13SeD0xktn62YxqAGFPdjxgPKR2HTO5b5kW54XvsV2HQd96esEhycWV7
zgryzauK31Ezviv6tcaG8/9ikGwxmRgV8wioVsYZwaHhqanzx9AD6miaPDZKtiHmPoiNTZGcixai
cVvP39KHqZc/7Zy361yXrzVFpxsx+J8JzPV97Ddku/MZGxxtoyybl3zhalEOHe8J3GDDhqQ9tXp2
uquby8pnSCz2ZZ9RGOf55C10gK7NthWtdIeTK5zuPFIIufcmztCsff8em2xEP3TACl+V53UnsZ7c
vfV0/fXhr3/0uDi5s3SDr/ypMTcZIkdOXqSIcroMERa+Ppj/8U//0/+vQMXYdFw8Fz+XwX/mE4dU
QCCduGfObm/uVatudBRtsyqccRtBAmiz8Zym3Xj++qf4P/7p64//6P/7+pT//Ip/9ClSTlwWEqcP
aHjKWGkai4gT0PEY4tAuMhcSRlRHbuc5BKGjkWfiBTxU3L7KUf6KwJE+gpmmwdnNKFlqFGFtsh+1
K8q9xI68dfksOWAz7Wx4WuEOD1F9VtaAIDgzdu1pPc7HIb3jyTuwxJJdmjmT9H48PY5rW3QMmpIC
S7HBUcqkEpmDchf2pj65RPx7OgD6PT6WbQ/qxmjDz0+igz7Bvz+smdO2EixzEDCdndt0B0f6YAfp
Qk/tPphDOOrliIpkpqySVESN3AkR300Kxy3Iz0BeaU8vJ/uztsKnGVgI/bxoVAyxjX78YdWueQmT
DmYmQ1DXQxeaSXNl8WPrpzaaoY35ccBRZLnq/7J3XtutY9e2/SK4IYdXgDlLokRJL2jSljZyzvj6
0wHVKW3Lx3a779flYoEgmCACWGvOMfogRowRpe4KT03yW6ys5KGTXmpp+KS46i9G0X30CsyQkTKs
larOd1kUgTHq0dWMpaw6pbmOctD/bsfMvuuzj3EIj4xduAyK1RN6aOrSI6eCwYxPDBeWJjMiPJJG
tAyk5j4hnLMV7lERgW2QtccOuDaz9IAtREBDcvCrokABSTDoVxDHko1cmtdU8BUOtW5YSA3oJ+bL
Z2wgL2bTYZ9h4EBaOyMeko/Q9KgUWzxvb/qNsg7GEXCtUmi7tjG1nZqZ11iQGsa8zOj6pK+nclG/
MPrBXOFnPsUN/KoCYI3jNnpHY/ij0Dhw64IXzCpF2GVEzW+HO48KbGGAastgLtCrtjlpNiWhjVA4
gwQu45CRdOr3yR0syweSvSra63K7KCcIpyD1BtCxIrPNAbt3paXqFhMl8nfKqbjm1xFnQT4dtfQk
GdZWKXJCseQt+Pt4P1jZso6SbqNOczxycAmobckY80q0ElbGvpC8RIZvN96YKIK3Infeszp/k7vl
DqoVmm/yLOfvL5VnRTcoofTiiW45lcxBZ+ad3Iwoumi9cgk7dG/+E27FaE+cvYgsgcIyRen7BjqL
I1N+ml/I0iCI8J2EjpKzr5NsRs2g9Ut9g25jsOORWqxlSB5qPtPF0y6vk97qNoXfQtkdgN1o4kDT
Sqarnu0jclCV+BSmBEgmDe/bUtMfbMMzdEfQ3J1RCPxwGA+jcWX2H1krBnkvpc9ccAoBIBiewOqc
4VsM6S0MjqYm3epeI0Xdct+qXDooob6uYwMXTfzcly2aRmg8pKO9KK5PkiQQpodW8W1xJMWs8RNm
NbTMVEVF8hzPkJNnqWjElQEFxymC4QVqCGmPEfWoNhSipRu6/GHBjT1kWvEp4kMu/Si8bxAy2GKh
O2EXrzsIT/epT2erGeMnwzQs+IWM15k+kFQsprSmzZBExXAjCq6/EjLVxxekW0A84fhZCVWXTj1k
vSVs8HTTcSyxkGJ0QOPtA36WmM686XIcHdKRoIJmORTGfU8px6PjmCPqWGFuvYunWVRnZBmVKXQL
Jp0H+o64Q+PuasbUOcgcNrB/0XUgbfk9xH2AmqtJl5IZDzt5+vnVGqV6q2K3e+lYObSX974MMs+L
qG6JjEgdl3EGztfq5Hs6fas8vIV5Tq51B90PNwXh0AaJDly3vZGzH35WfFTYOD10wFD4O0rhQCks
w4HwYDGl0eCGoJmht9O9tBOVRWlAq843Vj5S8ZepG+QBue5S24JR1kmCRxQUF8QJjVDgalmkjZDf
tZJGwgwNjfmmyRGoaKIA/dh0n/qo1218B8SlakGzVNr+IxEzwyFF+8kjwmzPkCnDjVorUb2AzXxN
EwaKOCc6u6VgvcNxS9lpuhmzlhJhTWexmcB2khw8jXA+6CO0XNV0udnL6TTpKT/kIALaNT0HBQAT
q+mchpnwNxE+wEQC9UmFKQm7mYZ2odDzJN/RRN/0kud08HKEZilw6XLqYIOdm2Dh0QdyKX/bmrl4
bivU70YDtcALhCf0isnoBhdExrXTkxvB7CJSV12lV1w1e/oAIo7X3EybBeW4iVj1e6Bez0xC3etV
ACdrohelo1R+mvmSpHutJTSxk7iqKM9dQ6NYFBFjaZ0ZnCO1OFA/j9coMlLGZc2RBIAtYd3ZvWto
7+S+PHiqP74IWba3jK7/TBRM0SCiRv8F2F8GH04L6ODkqJPNsFrQtXuSYTWFI8nrbUgFf8AyMPo0
US05D57lxnpROq38GKobEDwozOLFq1Wd2VKnLdRU+e0aiFHDzANVW5rh0m1l5oYpgi0FL8pC8j2f
mrf7GY0qOuoautCADNAjVv44GEhES2m0HoxJAk4Um/mKl7bOq0stavd6ETTg/7xoW5nmykyKR2pU
NK7iyS2QgEPrhzctvKh94F/TUqKMHmiLgKY+RwZnNqMI3+S49PYabMRDXSvNilF2vtU8RCVRlj1k
aORyV6zQF1ci09kCFjOqfUtpv2z1mO7La+7nu5CRLZGI9/rQAHCUxmUxAJoNA8lFK4CwayhyDweM
hCmKv6PuG/nWM6nBysOnBcoXvt86g275Wy78rVki+Wbyrq+Cjh1lgSQ/N1hNt5wKm7WKwuIBzxfz
XDxNn5q3Ics034yMcBeGB77L8zUcM410KQHmX/qStqKh67CHMzi9XXGc80EavfHXkexTAqbcdjR1
8a5GLo18uUqPXhHRXQ0pprYAIjmnN9JLJY/BKoiIwDGmNsV8kzAn3EW3zq/zYxqFOdyZQF+aGKnt
r7sU8tdVrQ7EnITHQR27i1n7z/6AxwtomsIJVb4PTVdbKFaLnqoISGAmdWVtlBZQOJ9oVUEzON/1
Ed5zgIgRjv1tbVTPWLSjg6dN+zyncqNGknooIuFRa8CCUQdIl7X/WzL06RI5PNEOapmjkmndqqil
NdrBDf5u/jyoHKs8QuQaj7vK11xiir2VEne7wB+ii/nQ6RESIsAXhGw0CCQsaGllKk1hGLA/hIQh
saxSS8oxzWScjDcCwcRL0wW294fP8fLlDPwzoU37aWjGMKjhZ5SxDcoG5sEf8WGN70I+B6yz0eUK
E89Yyce2FncBWPk7dteqoTa1i1QlrW3qNksd1ARXcTr/Y4ophaEUYvZ4CGIULeFTOyFUswmhGkSB
sEG+kiSOqSfwb3LlLyuUEvuyk5VGDLO12uh9EEK1Cxg7R7F+rWOrwvvRSHslQoefSbJIIUEkvb1G
2yLn7suM06qsItzKjXLOoWMfv2/MJK02sddcPamgr0V+QN6igBMHQwet2VT5Mhel+8YgY/o/70b1
pz2Y3WgqEv0u1TAVduUPezMAGYkeQ+1t6s74yFtPemnKsHUiJTQhews6FY42eB6f8wGC0ogXekEZ
X7lH7Qi6II6zbaPGyj391+pskOyBZgEDi5pgf6HY/cCBixmnMa7iQOZ5BEwefYl36aNQX7Dvq2Wm
678gnFU7xMH+nYwNEcmF/xqXMZqifkwIiunTBVAECqeqbzjIP92TITVbk8SqPZLQSy3j01OrYlvT
d2Z8VklPpkr//D/vJ+WneZ0dBJ6LIaCsY5M1fibCpQohlj66gE0ju4S1Ju1Sd6t13mV83VAeGEpq
IYjBot63IlJWv12F/AbWnQK6lvLwyZ2wkD4dCmMAcz4b2EKtLjaaB0Iiod/ofGh54p3NZdGPw2PS
B6deTODERGgZBTd5gTLXPgidukfD85+/G+/7r+Zbvpw+/YtcmOjHfzbfpgMu1rQdkb3rcbxFXkr5
dNVlSvDq5xUWSC+DWaXyh6B7pa7gnfY2GSTCO9hHrl0Zg+AyzjdqqMXL1KTZSv8UxNvQiI+lBUnO
KBNK3fysbHKUEa/QsT17ihH/sRRp/smQlfo0NKTcCHJU/2o5RerikN50GBErKP9TSwJXrnQaM5C0
nicaL26ebBOVblzai09iHb4ERN4/Mrpp1jEOmI0K8/M+Rghuo0VCiNkB2Bw94UbVR3/AKhHZTRiQ
WcScw8lIpCd2XEGyDR8dciJHjrSX/UtpQvkuPMkkOqnaIS1vnA66/CG3wLUxmeWE4OKlLMPeBQue
3tpKbz9bml2uWr9mpHihcUcKKmv3dYuOITI0sls1CLk5tfx1nvQgu5hQAzbHSJoUyPmMptWfiz47
S+WofXJq3VD9dPc6EEgu2C7hvQ3sg9BVoehLmn7CZofjQkg2mC5hamMyDP0V1+1yNQpYVLpVNebV
C7Y3hOPVlmMX/25n1Qc5xOWitlyOujJ/Tg3dsglDeUSLpe5CX0s2tVIOa61GitmGMuF8Wa0sY4YZ
vptJL//5V6j865lIMwxJMxRoBaIh/TzCaPAEAuiReGNRMN2ISJcVSptHo73FrXwJJpqZ6pF9QDFR
3seAyCj5gZdFQs+M3+xqkqfoOQai/J5o1HlJdfLWhkifXBw0Or3DQEgf9g65winQTKr6kcB0o64S
4D/UIImVWSqZRf3e9V8QtiHaoDrqqMl4FGu2jM1O20AQ/y8H32Sv/2F8R02B6w26BDnsovQjalLQ
CmFsZMPfjEZ2DqJBPstD4Dl6LAQn0IH7JJUJrfHSawYp0VZbsbkyozkLXcMEs6yaS6XisWwNme6P
5h0FN9anYqWCTAbPct6i/vaSFuXgJIQc+zcJ95+tCDgAvTB85CDKyWy3xaisTrri7+RM21COjlZx
79KfNgptEcuJtio0ws4Dpry0s/7LLpD0f/3TQyRQNUvH70H18SejwmjFHEdw4W9aOW/PQ+yZx6ZU
6JfJz7pR13cjqMFd4QW/DBXthhrkty5wF6Xh9SvdECnIJRYpVtG5bqWHeIhQMSeyck0MT7ULmIwm
F5G9VpTtzQpeXGQKl7Zr34teFDdyMeBzE1TxSQkJyKl1jrQqxK8yZOdacZHv08b2s/gppfF2HoPy
Jnh14ARuFO4qoWweLIP0ozS/NlSEFkUCJ6RpsksM/P5c0kI+9N7waopVi8w0WVX5gDpc058q0M3n
GgDZmfPlM7E44kKXJX6mdVDfox9SYCNWJ7loNKaGCfaQTjg2uIqACqmEjnVjfq5o1SzqQT7O2hLO
2dsqZsrfitCZtaEY73NNujcbggSborxXlIldgyDqPmEymFsjimP0kmt6rXshy/Gc1GmwNhsNN8Vo
wom19rVY0CroxIBTnnmnSU1E9FQtToRaddkJCFKxKXq5igLdyM2DrFUCoiXkLz3SshX1jw8DPuIS
N3VkYwFLge3E7oWwjjMVh3gdtkCtchMlcZV6xCcxfV+KUkL8lmkgvpOEaBXIUXoRg2aD5BT5XsC8
3B0pdmuSF9mj34V7NN2VrQsUzTXfdJdSIclrsqs5FTwxuGL8B9aIKC+Mz9W7JhHbCeAGKdfYvoiG
Uq1HHxEKzkjGfg0GxxyqM9UT5g3geH+TcHVBt3mUkGydu4TiqIrDlGQyDB9Muy5l3FhL3dCUZQ9s
dxkAOaW1nqIFNFBbDIF4xWee3cV+HzidzjN9V2esPppPKMVsxWDeh8JUPyTNQIMnd4XH/3xChZT6
r6cWQzZUXTJVSdWtnwm7viRQGGoNAQo7BevJRHiODfIKUHTL9jCqHy2T6Ps0D93FIFXxkuQAMI++
9Nqmhgc9gcKdAK/5mFlWf6kE2d82Fpe1hMgropuDTQmyYNWC0N0oin6rU3D9+ZActUyrzvUgIN0r
2spW/Lg+WfCdLc3MmOBdoAr7l6ndd8eAFG+FJBvLIEX169KcByEars22rm0odjzPo5zSG2nMVUiJ
4MMifmi1rllArtGOGqwv288kic5w9kbbnEq1mR0biFmo+/k9BppknOS4JoFUD6qV35UhmTFYt5Oh
viWdbFy6KFgquM0mn94q8XeJ0FS/oN1tA3KYEFpeZPmd8kW7ETK65RnYaQYRJ4MRLleSrtsAD0F/
okPg5oS87FrexZN1jb6UO24U3bvUaYjkhikYrblhC/eChJXJB68Ze0WnrBcDpt0kVGxICumsJ2y0
x2gooFOod+mI5oqBt7LzNQs7YE2ECfZ5MHuepSxVbNj2CD3sHKUMzREmHdBhOpJAzDwy110Zo4zp
sCbt9dQTV8jYJ1HbpIRAXI3eRbuGOG+ofEGLa120mGGUjRvLjIpTgB5kBFuxVD3MeKgkQy9MflkR
wgArlEmiceW9TODGYv7F/n/Mz3/B/CiqLoPW+feYn8f6zf8T7vPXE/6C+0ii9Q9RE+E8ifpEx5/S
gf+C+0iS+g+RCp0FcougbVE1/ob7qPI/GGxwxdUJrJaY3jDj+V+4j/EPkf8pXIlhhpkE9/2/wH1A
fiv/fCKC9mUpCoMckUGOjCbzB/krKwCMZ1hqj7ok+FTEPYTYhoZk6I9FWgBcqmeA59fizw3UGHE3
WcDUCKMxISFivAS+xqCedsM6pVeSTMdPm1GTazL14A1FsAbSd/ENqdsQm3koS6FjDKSaS0Eaf6N0
Cy7pMJITPAxUZZiTrrJSoLqvjmg6e49w7ZKJXWh4p2QEgd35IQ6U8ZnSvEGgdRfAgoHiGnU93JGm
ANlAKL2l4t2KCz1a4O8X7SqgiAgFhq8KZzrNzvOiIGXm+DAvMryM2z0e245jsCZWSsiRkMwPBZOM
9WtX/PEy80N/7KV5q3kl/ix6hSMK0tBvkVxMjVspKvT2eV50CS5dqap/1f7u6M7ro1ma+c+t3u91
alczGZw3jGnM/7WoCuAjiF1A1Dk/NLeGv+/O677fBhbmNKGc3vZfFr/faX7SfPNj3ffrekGubYeg
7JnrlwjaTUS18xLcgL+Wvh/A8vzXuu/tPG0CLP94yvfD81Pmu+BLIb8EMWGP00t/v/78KFMu/Kfz
I3+84tfaeQPNAzTAoIfPB9exxRv/9WF/fKbv95tf68dbzXfhB3IRltV28f3cvFfZ+/N9Ss6yk8Lw
QKg70ZrT+TYYYDZ3Km0gHN4s4ldEtp4UVN5LIlmmVV8bptMD35t8vca89ddG08Pfd/94OKp83q1R
uT59Lc5b/Xi5+e6/f3h+iz8+pYeF1PbhARPVgSbUDiexfTR92HnLwhPMiI6NAG+xlgjomO9nU0dj
3mjefL47Cn646+7ntfOK71ca9ZoXme9TV6Ue/ffNvCHXT9jI388xhUa3Gyi7dukLZ4Ui866WIM9T
ZP17sXHTcpdIcrGbH6c0FC1yzSLbhGEeUsRIWbQNkUwd/uRFpN4lGgn1wEqrnWs2Fc6PChBOK6yM
Whg2Y9A7+QxoNidG99eiNLGbNfYm4+gJxfy1OK9FF7RX4eyv53vzzfzEebvvu3+85Lxyfnje8Pt5
8zpXxiVOHpa/KrwRQUGbZO/tUNCNd0sisrPJgxCrWNGNwHbj+hVyHGe26UYB/gSJfD6169OKCedJ
TaUE5DA1x7qpTaYark7nV1wwwjmNanHNNEQt5IMwRbCSPtlRny4TYmxmS4s5fe956ftmXpfqBJZl
8tgSocX+GEtsFE5SoMzAXn9T0VtynZB0FOmFsvZ8oM8uyh7s3lIBEk66BknfwTiYFNBu614tXbur
SEVw8rImNCEoCdpCMbuY7zIttdWabyG3TegMJOrtQlpWxDSgJnKiNmwQSEMIzyc6u4ErbaoCr+qg
6LZS86Qp7ZtiIlshk6PYBxNWC5FW5FgWyRKJqLirXhofJtOCnjfiZhYhf0mgJwPPvFSZJaAxuUEt
iRzHDJhgaTTAyM+Etz7r6qt80r7Pi98rA3xXCslQKEc4guYb0KMg4/6+Oy+VgyCtJs9UOx1I803k
l9XaSKWtBcedmclkBRA8ggPI+MTplWOr6zgEiBmRUBhXiIpFOG5lc6E+0X39EJXpL/f985uX5nWE
V9JDb8mVIxCSiWdG0sN0FGAiQPZdWogyv+/PS4Xc9LyZVQ4bUwGNZrT9LsqN6S+s5JzwUnrVwXzf
N3mox4sPBVBuqWsZpJFXLlaRQcQA3pidQL7VCAf8a5HiK/Hz8tYfRzQk0NTRLhQAo/GoeMwvTT+1
vkTns/K8aIjewu2lN0SO1WVlItvHuxOYxGZTFUP8hIq8ouFEKBsxzUvs8jkILlI1go003FWEBzzQ
UVf8bfXQv5LWTvAPLvIgdcaneAPgzcdxQAHBwQPHTzH6CLDuX4J2nXvPDSjtflGKm6F5Xv5S8hOS
bLXa4PVBT96i2qcrGizlaqnRNxyMTWoikjx54kUaloX60bhvzPl56bBEfeBI6TLGaP5EN7YUlqL/
ligHaHFpjNVp35i0IVYU7UPQQhmdqW0yfsoy1gUAbf4u6MDDAjoFquJEUIIjsEst1r5HHe6ytlWU
fevdjE893w7aI4XtrKFXuSnDY6bjol4X8cElSggh70BUH/rMYyluc3EDn6KCNtpiT1rTlRqbGi70
umJ3yviEOOGofKzgKBVIoLaC6SjYBn6Dtceeg96meS77BR1GXtHNz0yKknTlIzZvcJndM3PsmltC
kmXjXfL6Q2/X5c7cG9GCKr3ZrrUAA5+D+CYlZUTQnKloTPsbwFV0b8Rc4qAenLx2p5sbKoWuuVHe
4IxhB1zTJc/JFItw8MFQRVR1QpZWtQjy0ApcA+VpRFCAQmo9yIxR18hv698yPsPn8skUdr24UX6j
upUYr52lY1Jhf9+4KLL8JVls+GpjYBRP4R6YS3f2goX0WB+DhUKtC8MmYB/FjurtoG+x0eX+Fq4k
yds1AoV472VH0o6kYIPlTB8PpvweTtEynCaBFI8H0bqjxZzpa2Jh/XFXGpeo2YfBriUSlmDpPiZF
IvqdeU9qdYTZMu5z/FeIV8HLeWtMLHDKhd84tAwYIEQy8jPt/V3uOZ6y1PkDtusx32u/OWZV7cMf
ER8tChl/+m5CWtyl0Ra/qDJBZx32k1CENjk1/Dplgz7cNhSgjKEYdvSW1qQzVc/3Gj6RnpDsFTki
SNs0C1LDEUEEiLFOdQxzL9Yb6NHiIb/XBHTDVyveQfdRKYJvk3rjlguUlwYOhXHZATiuD0Y32qCO
YWPG5FUdRlq7y/61f0SQHG4kEHHaXS1vOySwbXvQ6tWArWPN1wTyaWvxpqnBMTGltqXP8BVzhk5y
TletUXR08j0kUWQt4hVGoSq84FoOjHPwTPSOMq71difpjMCd5MVSdhWHgrdOpEtOSUIM7nEw26OK
X1O8lOFWDHJnsiupKxVLEUWChPrCXvYWrWa74MiiHcsSXXQFG7E951q910TkUPAMpWtjnkngLsNN
Ytk0NvSPHEPHIxIObamcSEWlAAyZHls5Wiyffj6yi5eos3VjTdJLk64mqW7pZM9A6kn2Q7Gv6AuR
MFu4/cKaYFYLP8NGoq7i4Oo5QaVbpxvEH0KNNN2GPmrjKyc5D1VsD30jxpxnKxmd0EcmTgo+r33z
rCnPMC4NDAab5l7+cJUlDko+Grq0HBtWbCKKheYJtWFtEhOs2DpaB8d7xKiHjh8sk7WP92KzBFEC
aRHECoVJi1Ox1B3a7qBDO3onEYwoxAZDzxugF7uoRaJ/1lVwam2rxO4EoeIxvSXHYuef1auwrEdQ
3KvRsOXilYqfj+YXqSHWaU0iFWPRFmslPko9hZljiSMIRW7+SM4v8eSGsLfiu9a3+8hJ7lDWSOoG
FQ/SnSHe1BfrlrD/f2VPxj5WN/2GftNDSmle3Xp34x6XzCgt+5tF6MiwpjdBghitqoRjWViEz6Ky
Q2IcpCihrQ01On4YtHhAt0Qo+BgFc/QdcuGqwRcar+q4G4a7jklp9Ua7sYZGit+JRgoIWRVLi62F
K690UAKp2cO18a/DuDNNDXoL8ew77B6Gvk6bBy/83Q0vrTpljmCo8G8JzKy2hmN5bmmJiNwRV0oL
ZH8dm9AXbOJNI/egk0rMmSXY5SKSkrcuP0jEg0dr9hAaOEi7VE6DHlaiHYOUKWycqCPLGBU+EPiF
9tl/DlR6h3a0Z0KD0hIsUAQx/ao7xbq7xy4nyQvci3SGYnymzLMXSkG71K7fJXpTa79cYw264uvT
HX0nO4hrVijHysUvWrP5DXmcfqE0vFXvFJD+q3CR7oeLXi6VVwTZoYNXwVjySzOWUeeIH4QrIbS6
hoEjPhinLlzyyclrpLV7gx/jumANbe9RvZgf+cY7esfP8gYFXzthqJ4khi6JbA5Q10fuCEsCi23t
vlrQE9xQWrORmTp4hFfa/S/7M182v6qVvtj6oi1flBM5hpeBkwIDAOTE0xGT3sIbbn0J4tVNu29d
B10uCuCenLArAYH814+PbNoRO91u9XoRrZVs4V5I8mtlkkJWJsi9CnW8oyXU6MG5OT4qR9vIFnW7
8rrlNuYX528QmGSvdLXP2MUaW8QEWd0zXcLx545IO1fDMtjB4HdwouGGL9VVm57GnWJASl28WzbG
/Q3UIqIWpNtWpUb7CvVLOQxLDw6MXZ2EX+ITilXSkas3j8Mg2WV39NTuxEdvFx2tkEuCneA0IsYA
FuNjtkaDAO7mznzBPMxj0i2JwH0647vBpybCCooG5d8tmRs4kAj78BzWBcTKB3dVZEOOMNjtN/K/
+Z2xQnyUrmjg2wf5qTpBrFi1F6IdEUxeor3u4NwY7VWDt5Cd5iCUOVSn9lJu3fUr6AXQO4fipKxM
sqY3hLMcLH955PBORg427vagG661yzXDXo0MEIb0gS2II7GZ6Ry0lf9SbzUa4G+Ewuzc3Wv11h+S
EwECqDTXjD4O8i49EMc2rjDKOJEjLKHr2GSz2+HRdRKbTRbZMV5ZK9kJL/UWL3d+jU75VXgO7vtF
8xZecfFcDVv8XTxBbd6CNgatZtcv3g0NibawroST6gangAW3SW2XC2lVvtc3zmT8dNjDaCxiNL4O
v1iCdDmHd5fxvjyYvpNvo5OwQU510K75wli4DumxF6w4K+MFW46A/vuol874ghrXIdjY4QwlOmRE
6C+Csskck4vLS8K3WntrBiXbeM/P4Sm81ofud3Qy1+2heCMsIaPy9Sz+fk5Owf2wdH/7L+lHshHZ
E5xjtL22b47IoMbU5vz50JDl4KyaV/ExuNMzKMP84SsOqsC+ip849ARMAw69bBuxwtV6b15rSKzL
aI+7cmO+qY/lywAGm8mIo76VL+Ev1elO+ET7h2gf7eVHQjUuxZ36GC1Fh526lo/cOoj9eYN31M6c
fVbYBRfUCrWDsSGZZuc/Tz+6jXAjbpnTW8OctraLV5XFY2DjheOTJHfSJj1zSdwVn/xWs8c4tbfj
HurJ47j3OMfUN3gm2ZGrU/Q5/+7rW3gmHYn/9xxFi36f8Pei81fbtb5TCBRHJSmSnedwPAefNYTi
G49xMCEERItvMkdh16g2T0vYTZAjuGa8j+/hg+BS8ofWZ0vtihRElU6/aNPpFh+Fd/HIeVl3tFW/
FXCpntILYbabfosIdTOc+o/yBZcBvZ0Vv/f02jEk/0WEPCKKJ+EMlnPlbaakn1DaYEkSnzrlOVqL
W2x9237JtRhjM2F8O+GoHOssWBr3yedkaq8WvvWBNrDw8H1zyewvEcgvW7dW/t1wL66N83hohrvo
WO4ZUiCC41gRXzKH7LiNe/kM7nAqNfSn0BCBvmOovAvPwd146+cT4HyWcKeMNLxRdvWYfXo2e59v
rr03PBFbBXFOnD+4DL53R6S/6lO9TRf9FnOi+Vafi531nsRLSC7dPc0h842l8sV/1g7tGTczn3qk
betU9y3Gi9Lh794+GDc0MOcIMv24Tu6m8cGr9F688hHDfIH0svhsh8N444LYvsOf4uMJ6XQy5sTG
EKE7VpyWhiWufdxyu2H5TsQuPjC7v1dO9PVtiEqO73jL8sy5lMvk65gcu2FdPdKr5tJ67o7s12gj
OsVS2DeeLZ0JCecIZQjkSK/iFvarfrCWJtBXW81ZmS+LBeB0TjfQ3c6EJp2yTV0vCL65lSsSjKhX
oW3i4PU27/4CZuKa7E93099BWrVJqHHCM5+7L5YSJ0n6gStmYzcost678TG+1J0DFu9FOwP9W4Qr
65Te8j1N0b1fOda9jCvZWIKe5pImXxgOUofhR/uIRY3Tc7ntnHIh7KUHcw2kioYX14aLudBI07C7
T4LPi1dv1+6zNZ6Xz5bzxCbZQPVwpE24Ch+Cu+hO26er7n4FFke6yfwEIrsXFvIjUsjqjmPWfaK2
yB9Q/YRqmgZL8Wl4G97yS3mN7pNTfUg5Cxq/rLN/NR6kc0nCz9bd6evkRJ79EsH6y3u4EO77fcvh
rGymf/Te9js7AMr2JL/FF0FbhiR/IzkE79I6OO0xkAZ2xBDKEQL72fSPXGnEp8o9mPWKcfFO39FY
XuNrzrfMF+7ClXRimMmvVn4kiSlecZ7OsC9fvZ26tZCuhyvZXI7Gp4iX0vTuaNjxVxzrhXGtr5a1
8HaARYaSIza7t258iHdvzQAfZdlqRpuQQcaIVzaUKeeLkdcElhGmQmTWERY433ytq0gtNmWdWgEt
gBnAMC99sx6+qlEmHpesC++YhVCEmokz881cifq+Oy95Q4d2u1NU9PuUoubPY4ox3gcrxx8gPURQ
nra+R2wAjh8s1rQ668rYSsDf0zbYV8JrSzFHGqcck3ZJlHGwAcLroa1iH/HxA6Hb4P4Bvip6Z5ma
/LqcBEPzDVMXnQztrVeQrFhOpbx5qaqAAo2wuuWeLkCFbZaRzxTPSAEo+WsxqsWAq0DH6TKusm3q
gzgJTCqY5qNnYtQcPYUKCQlv2VhokA2nYNZxCsAelOJSqtQGZ8yMNK3qO7/d+b5UIeyI3qVap/qC
kDT0GVHnvUeDqu+nQXni9FF8xF7CMGj6xFS16AiIk1NOiyZXmQsMsh+zk6wQEK0XwpkaLe36MubE
yWdSPAXATHbrW8MAvT0kmEumXsqcPzkvNr1OSSMgUyeZS7pzjXeu685Lxtys64pin7hegoGS8vd8
M4Nk5JLq+Pe6XGjQCvhkbqQDxmyoDeWuLrRy10438935RiSWwGk7ZmDfJKWc6F95Od8nYA1JdtKu
5rrsV61WHmWEdQVuRxslK0izPM4xEgB966fK8PD3Et5Wap/Tuvnmx915u/lp0Ry1SEbPq2QCPNOr
z0isPtHUOPRWOQFA/6TeyXWmljLyMpF7W9i16pzv1VOk/MoBLSQFiGI2nkhJ7RoM9Ch+OROpVMXz
qSvVV3T25qXIxNKb+tEiHPsLkWAoqd2CKmNCfF+7lxQwWEUprVpBx6Ii5wRWUlWnRqo/GbLZbL/u
zQ9YIriowKNm/8fK+Xlf9+fFtl9aqZHvFSTFO40TvlxSRK69kvpxpU2Bnl/L8+r5JqVXucOrlu2+
734/WlQuFVfgSvNm3+u/XkVpprjO74f0Lr3DuF+vssKY0ukCyWknFUdg0QW15WrAMUJl08VYz+7l
GHQzftuC2spLZCcv4PnJBrPU7fdj85I3paGa48h3mJ+g6EUlLueH5ptCFvijqVVMbmJOkvq80fwk
qtd4K6S5jTi9X2/EbPn1Ut9rv+7PT5ifOr9oaEwi2Xnx+/W+tpxXfj/9+zlfL/9z817z0lVZtg8/
njK/YWeUpdOV1LS/X+Z7u5+f7I/7/+cn+37rQovitWyFdJ6n/Ta/5B+f/o9v97U4P9P93sd/vNPX
4rzB1xe0GuaZ6IjxXE9/v/mT/Nt9Mr+zUQX/+8f7452/v+ePLzO/7L98gu+3GF9JipsCol+q6Uoy
B92Ompbs5psf637c/b82ATxDXevHy0hz0+p783npe5v5ZbPif9g7jy25kS3L/kqvHjfeghaDmoRr
99AMQcYEKyJIQmthAL6+t5lnpvOxM6ur5jWgE4DLgLZ7z9nHZQR2ec3l6b9b9vvXqI/47WPPr/Gs
5bGn37ZVfi5f9WKjdK52TZfia6SvOcjrrXr2t1lPdTg5P8MIlA++6qKql58n1VKJbDZ9Z9j93Ueo
V6iHy8eo2V9+zT++77cf9o8fo153+Sb1eZdlk+yC/Y/2qEQtOv9/tEem5UrPxz9rj25p0cb/a/2e
Vf3vAWPyjX9okAKiwlyiwDzTsC3HQW140SDpaJBsl7xFlEEe/6H++SNgzEa4pOtEHNlolJAweYij
/9Ag2c6/gDwRBMbbMKbgSvjvaJAMVOT/pkGy/cCzLQ/4Mb/Q8W3D+k1njTqq7nAHm9fWlSlv4dQD
AFB6Gz3V+UT3TM6I3AWhwKmOo4LNXebVwl6P8J7CqDvnPs+q7yzvYwrbOMBNQ2+Rt1JfKWbryqHt
vWxATtK292Q/tM2klRwdwXlnlqcmIXxCpxJrDA4MexUpIWqxEOxV0LGad8zwZE3crA5RER0a7EYI
nR7LkTrWEhcvOTjleLYe9SjX9+V4O9XGQtcyAXOCtzQc70hKpXSUQuUgKeTZcMTTBPDlWojioAku
rISdwXPI6m1KHhntS7B7ke0/CBKH7DCm+bAQqZShIm6CuSeWjI7eBPelp6e7RmIF9RgOMsW55tNC
IImt37uvLcwLfvbYNdFDG4lXvxHe2nRQL1t5Sm17iVZegUxKS8iWdZ3wuik74NVJ8NOdiHjkxhov
TcUCMCNl3d+QRrT2C3Fj9zR4tMV5bYr5DmLTg4FBxSG8c52LgsR5b12aIUFq+iP38lCqgecH1KAs
2yRsh3GD5TTLjk7vTR93r2ihgbJBQpoYr+L2ouosJAQ5CmYy0Opg5zkgtImIta8E9+7wTbgEGy2D
Jaov1nXcl2+1ZJ1A0KCw5VK9sozlFCftt9r3n0jm+GI07b3fec9BbLx0vkdrWaT7oHDJmAtZ7+go
vebB1NorjRpJZo+rZapPAoXqOo6a701vTTB4yu8+jsSK4lG+hPTeSqRP4lMIcIVWSH9RgikzwunL
DbS8Y9g5AFITkm7rraUnE/D78Crz3EOrY8rrjBj4QumEm8pufpombo9ZX5ZdPMBMiB4Cz7zLe+OH
k7O18vqpGOnG9+VMnTp2foL3WMFKO6V9RK3E6zEGCxpCC380IOR1gCHjavYGdrw2fkM+QZvfq2bG
2r1F942BfO6thAg+aienNSXau7L8KnQEfQE+6ZXB/sCFsvpivOKopDVg0LoabVppY3htTQFdluyx
1qt9pftQD6g8wXCJV+aS3yf5oRTaHVZZ/MpQGj33zhyJHrIWyq12AhkKzypj/fn7Yky3uQvvIOpT
/KOUt/sMlOuAFXk0iod2mmH969lLa4SvVhnc9gPtvYEUb4wpDliHgcpmbX63e/1eA2WLEmhFgg1B
BH66dyyT9GU/rtghgJTU9bMj3O9DRfchK0w6NZTZ4jb/gkRz2RKlyWh9urN8vKSVqJq1aSXwy8Wq
aajNDp19X3qEkTd5eOvQWylAHzdBKRiq7Vurw9M+Y44wk5vW759ERhc+D4qNjRaCwXtPc9pF/t5H
1LzRRMKkySsS8vo63bdfxOizkT2gJFB3xYyEGgXxesioCwoneugn60Rg7inGFMpK1Utsv35GPEBe
zz/5gm9FYt9rcdNfZW3yAbf7oI8FPIb2S+imH0xTgxXu3teAXk8pv/dQJ2O2tcL0OmkibENooXZi
rOBHyr+ncyI2lEl52LKhUps2VDzHIe1pJvcoK9O7ziDHJGp+pr2GK+WWiIynvtUfg4gKbG9wTI+p
dT/ENzm2TAp33YNrJS/ChkbcQQJq+uEgNOEimxL3JrmrHrYwrhLsXunbaPkpFnj3Z+A1jKlLvjHS
ppOb61+ClJ3ZdEAxeb34oTu3ZPXup8i/6/LkR2hMxlVNXhPeqJgf2T8ZlTVQPYUGFTCW28TQ2PyF
S0o8hF/GePzsrOpRr8e3CZkKjeDy1jbBEPbwrvnL175n38dBeRApJl1vKN61qX02BKox036uGCh2
9uKvIAA3BkzxMdcfQy4CQAd/EtvzJESzgy35c4rKUzotW82s+80A+XfVYzhfAWskzHDNuIaulEXR
kZgTs7rFF0CVwpHI/vJZ5+NN30s3egjbJ7OAnRfupg2HXbOsgk835VwxINj3nc9ltqcNTGY+JMEh
D4Bh45RSK77Q1OsX+5bMs1OUl3sI9K9hov/wQhlvY2NCW+yBwCnvOjTHbTCJkzcTjTUWaHjDATZZ
u7ElUMp0apTzYCLN/D0WWyo1j7qUphf9tWUdpqy4t4sQ3L1H12GonU07BASMABDsDUiF5UM+5j/g
2ICBgY4VjNO7b0362p+q+7ExVok8uqal2RKjJ9He8Y/FwaErHBiKMr0+DVp8BXQVtTe3o0ycdQGq
BMb6kUC6l5XDivuVW78MP8dyKXEH1D4Ego/ejF6mKXmMfOrfYwrFaGisfcIQ6Krz9K9l2AOxtmI4
5v58mBqLED3yO4mov5607H6OuZ0QdOY8TvKlFq5jV+x0Z3k0MIZcNemIjqMBCYg+oM/sG70kBiXt
wVqn7r4WBsYs7xWDc7ySezv4AWPX+TBtGA9A7Te/RQIzGVkwH4XVPoyCknGSgu74Wsb63punH8HU
bzTonJDHnqENfykn2j8kEXxLwfrsFl8cu0WKDKjaVwQPNNEcy1PDoQ/2RkdraJqqB6syHxFNn0gD
jGWTkmpQtg1a9x58PqBQXuSXTwEcWqzl77ZAs4N36aWmPqXpQBprl1BSTR/WnlNzvoNwjdei2VUl
xfhiwdtTOuw3I969NqRsOiz0XPy8+eoIehokcSU0QNhzS9L1rrmlWIlK5+rGHmLZ7S4q871b20dX
t4+jK3tZyfIcTMWpBZnJFv+WGGNySBf3e5wRGOfh5kyF9hFgl17Vzp2TxsFBZPQpcgp7XZO/9cLR
d1WNSaWzdmNG60PXSVcSEZ4mfrx5QgqP6gAgaZ2UdGc5xN2iebfs9KmcOeW0bfPDmjHY+c2zlekB
JWFBnlSeX+NmR/tF2MekW8/VyOEa1/4LPR+n9p+TEVie5YWvGdF8Gyduv2l2eTeatBGiKn10i/BH
Wbb6Blgsl6CUGKn5FbHrMUxsekR6wvlG9FdWMX1YdU14QKTf1tbHUhk0//InI4CG4n0rSNGGORMZ
dHWwj9Q0mbsn37bxjBT6q6bpnL9G9oQQluTY8Ra98l+JSHS5+aE9RhQUHVc09jZEo2EQdASgqMDa
oLZRfzrBvRXob8Lxv3cxONuuE9dZhxgssGEhxGiAquoZnjJoqli/7zy6WinEJt9CmGP2rrjShQ0K
djKvzEi7hbGK8/ww6LS2piz6llsZbJjovcmW29hKH7GF30L7vSGiFcVQoZ+szsB8XmDtwrLdmQbN
0Hh6mUt6dMXSfFl8663U3FPlwNkx8vzLkLvXlcHf2E2UXwhRJWb2XlTRq1NNhJBlMY5Ci/MunRpO
f2utRENi0sHXXPQdAZSQMpm+OulC87av70NurPlToNzPpLEQkMpFKI7uKgdP21TsAnPv5MBSDLLn
qElHhcdFy58/U+QnegQGt8UCtfXpV86dc+KOXLMLH3dTtZXHeSPCJ/xz/crv9Rp1T3KjBxJ0EDsW
dNqHygKDk3ac4OY4f5QECRqTdOt0mVEFgfQdZ/2T6y/cppShBSiZVCRyd18zQ+K5ms+ysx8RSptX
iOLfJ1989eLxO1iPH+aCLkirPpIAPVits67iEMQQ+AIEGhiQgnE32j2iqnB4NMxiNzviGu/QyTWp
EM1R+wZwEBEhILqk2uHnrbuUSM7E+2qmxSlsmp9xzyV2NvI3YdLoMfw9BCW6bGb2YAzI0mDBfcY9
nRO9FDeGnt0FxuhdebH70efICPCEbJZMXvAmxPo/qkGi6kUrue7FwXfhP81687Mj0AQg1wch7LEM
T9hxwiX8ESIasNZMt7n/By8IMXX65ITzaMXOVRA+CFgwGQjTsofeUgH6IxIxW3tZ8wBSCMEcBsF9
TH6Dkz5Pdvk0RxGX/1VICDN9WrJLMoHZPJasHy21T9wQbNvBca4aZ8KXCfWlIrRqib07Eep3JvTl
9dx08L8mBkGdu0r8Yjuaw3VTiS8mBEGkPdV+WNDZ6cGnHc2PnZU7eF6a+1kYL3rtY5RPr7XU5fyC
qRndo78Gro4AzmXnFcVKaOZhTKCs9JkLtcZ4yDR/104DA4AquxYN5/UmeDENQp6qDuOilUDz1T37
rrXwm/fGS+bFG9d3iP9BDjeKYp96xWkKn1Jhk1yWy7talGzCTbkAJrg1teRmgKe3JVYKZXNFi2/m
HIUs2r8Kv4XC6A9DQbsyQiQYP2n4nsgXoa3dSXKXW1xbovBAOnrPlh2/+GQPVcK7rVmvUT1I6OWP
wdTJsx6vS/PVNscfSRx+jxbxleyUjyF2XyKb++3APzL+vifI8GeT1Q+h74NgS4izx4y5AjGEGQFN
kOF8ktJyMFB+tckd8It+QwbSzq9wY5PuSI1+35jcLEwFbblBzNUmcVEoRVX91DX0VFLMgFnJoDbQ
oWVD0HinuJ9ycE60KKf4W9ze2RmitqjmMh9oJCAm2aOJlngTzPGP1Le3Q/TkcN0z3c3nIBtZAGrQ
+KKSu8jiidCjzKDmU2mjcF0j2ajZooAjX7OvA9OYMZLTNovCWWIBqf6pTlsQ3cVSrt6XZD0Gdf1d
vS+fIoy9bROtMYv++dmqj1YSKbVx3BZJjuwPqmVTbQ67VJuAIo1DfRbtK6n+OBqgoaAXQrw12/dQ
FkLUg+BIIyW3QzruIjAqGuFSeW9IbZuhLGxU1zEKEkoKsR69jQLsW6AKna6MX+iz7ssoa5xu5t9h
vCTM6VyMEUkGQxnZC0kTR8APqCRiaITdX39tKf8ux4FyqMuScC/LMGqqVlVeNamsCE5skonHThvI
rlEAJTE72w3UfKVF5TrTdg0eWy7eIltW6s/KO+xjm18m1au9mXwujlr6UudJ2aF0SzfZq++bug5h
WCdv617B/h7VmjuvpUSrr5RJQq1rtVayvqqRSxtUXf5a/+odakuoZefdQc2rBysHSUjEyr6Bpt6L
4VFt+ITUwQxJp6wX/7V+1DPtBAcIw/uCSAxXhvqRZ5dGH1XEAfeUO2an+einbuN3OVJb+X679MYF
ZLC1LYLQYa+jBFL2h8iKt+VSIUwx50dOsH80gosUvSlKKSJ7GrxEMD3LPch/DDeUdqr/54t/+Q1q
EhIN2g0zlrQ+fuJ56yUxEvtytMz1xfAwtATNuB3cmsc8BwmkVtVEuQ+V5OWo8U0vnJFKskP/vgat
Jr6Fmexr5P5ZcYnQPPXjN20o9M1lDXOIHE3PJ/dV7lXqJ1WgX4FgjWcHxkhSQe4u+rbWHXIGu4ID
XZja9vxSeVird6pP/MdlwVAvCN7oF6o9AZoItQQQoeonE6Xn7Qm6AXfw50EmX0BiIy+wuS2uoxkX
s2yBDo4gW01GdDSb0qMsFfrySPvH73Wr/BDGNIODEjWi+m71lerXLukN+H3MP1blgrFWe5I8NNWe
pGYvyyoP1R9nJMdcvE3oNWIbe/m9p5oQ6vXq4XK0/rKLnifV8wtlUOSXku3Hyj6/pY+dnfbSd+X2
vFXLJkKUHbWHyxGu/jz1FrVMzUZyL9THcdv1GavJS7bqOftiSbq8//ddUM2rraamzu9R8+fJ355X
s78tO++2teoTqaeqgrsoJ0caXBOSl5t7A1TWSh9d90r9nTh9h6vIJJd7Bl7dkYfudIyG5BYXCDc2
rndXLv2DJ4VdFVAG9ByLdB6I7KH0rb1oEdSPdn2k1vgARrjq0HmSTNhTI8r0dm9pCA0abdhrM8Ev
6qHCXntsjZZAZDXv5T7d9lqP4PpU6CsXk2AFvxxjqqANz6jX//1k6Yf1VvjmlyyvFzA0T7Odxics
gDHIWMFVQM2HpouUSU0OJgmwSSsxShMZN7Dio5N6IsJguXJ9Yr4LztCFPHzUQyDFKpfZy7LJmmjF
qafPk+opX+32l9f/J89fPjmZvGpvt2Y6XTtTu2wvb//l486Tnvw5vyw9f/UvCy4/8PIpf7fs8u3q
2cl13sqwJfvH6gjL+M//aFPuHL99/NKWEfFt/fP54y4r57fX/fJTLx9DqjmKK5OxlHq1+vqUnQtl
zLe4JPeAwGLqVr9MTgnJQmYxB/shdK70v9ovxoSsRj2oZWpK9WXULJbs7RDqGk4b2R8mVqM6NlKb
ox5mtTAip5wRWhQRkyovI4obzY/BOHiZz4oaKWNJsPSgzvuqD6seoFhw3ovkaT9owSVVlvGg2jOO
6pOqBqTOBW7jdAxqVL9zJDOTezGPFHJ57+CLJj1O555Oo24h+mxE3JxhRtR0OkJlF8f6RjV0ImnA
01GJV0np7pXX+WyqvlicL05q1CRvBb2DjSEj2Ex50Kop7iR2+PpaKpVJdAXZIyGaamBk3pYInVMQ
butSZpD5Mkml/mvqt2Vtq5NnmQosHVKE0ytNjnwQwJeO52WpPu0yNKOoi1A68NxoB/YubriXlNuT
MIzmqKYMqfe5LAPSyD7gEPsyzymp40or5UhP6ER8KXoduf3VvNuaL2FVhRvVXlPdNrAbCCvUFr50
3+YazySjayrG8r6ukQ9qSm3p35ZBcu8oDDafqbq8nztw52m1oceSmlrvB6tL+/rSkXPP/XC5ZVW7
2V2ArpdYBVUzLlGodDU5K+D5KE2YWYKKM6nrs+VebVa1GX/xzqdlRW2We1W1CW11BpY2S5czvZYS
GaoWqYdAzqplhDSTl13kz46MmcvHvhKnukql7etbqCM2IjDv14e/W0YlZq8lnbGLDRyWM3CT80Nf
Ug7oPCvbXJbNTdRD+qDKTLKLvW6jGqVa8mFFQX2gFulsRDd+dQwpGFHbK1KbSk0OnEpCwgJIc+3Y
5y9bRG2gy1aKW4PBqkdGi9oUlwfVIb3Mng/O3q022Zz9UJvnN6nAZZOp7SQqExsGZS+1cWokw3Zd
uDt1xJ03lToC/XR0VoTK0hqJof6COloRrDfjXinx+qdm2h7lXfrB0TDNcDdKUyGrP0M6Chsh111k
sNpz30XupebPk0GEilyPGUerVajL9Xhe33JKzRo2wUXEK1+poyZJkWl2mf+qTpTqyAnmCfaYmjwf
U5WbHNyKOlrt06J2C39aWWx9cpewAceaYWK/IRQi1s1sP5ViQx+TgrN6dpFnjLCEmOwu9Yvalxob
8VglHy6zakotczRUx4IbCbWnxXI1YLStj/8jsfgvSSxgnkBE+WeJxV1GN6Mq/l1ecX7Tn/IK+1+2
ZRgedBdSsCwn+AXxoluIKFxAU56po77weeoPeYUlOS4uKD2war5PRh3Kiz8RL9a/YMVwkkX9wcUK
yst/R15hgpz5N3kFeJkAqYYZEGiEwMLi63j+8/0xIa3pP/638X/aMYNhiMEevTA2twrPq5hJj/CI
AcrD+EWgBKwnsu9qCrjrQfuS+YZFlQvnZpwVVwRgEQGOdAS5oJ1TL8j6Y4PJnsg4hM2hph11mJ4U
lo8lKlZrM6D0FWVygq3PeCpbWWS3oZPrP6ZGp0DYVeKqYMRt+cvang2CWINsi2bFPy5WERw7PxrX
aTxht6owxtau81I7RbZqO8b4LTpgxhRw5NXU5UGzV5MJxIBC1drxYJ6rp0zSMDGkyDc1ovKIBom6
LeGcL0E+m/jaoz8eIgKVSKgIi3XmcO+gZrOiIKQeci2Oyj9frJ5QD4l8h5pSn6Km5hInXuAAP6fw
jFbiZ9zJCDW/QA2i58VJPZBFSHtjAbVA0B5CEClShd51PE/11bqgWocJENRDZJDzESJ6TBecwyBq
GCsEgfYwNIm3rcJr0moIo+sYffgWHcbLQ0rXZIW6zScCKqTlFSajsx4DmlymY9anxE2uKQUum+62
cB362h1UrxJdylXaFvem8D/dGsXy2Cxi4+r513wp8nWc1G++TwhRMHsPoUhb7O0uHvnUL09dVbpX
bUQ6tK99G3zcMNaYb8dGw+kcTMueRsO15TuEabSDt7anxryJetO4mcRsEz/RwzIMImyhKa5YHZQx
LnIaHmYXQTIdjPham39apVHejEGekfuEi6IrCbyxT6SIDdfhPGzS3vyIxDLiRnbTq1LXzRvIjePK
aPtwbTmVdVO3jvRkcnFJ8vHLTJVmyoIZWyScuNaBRhZpTnxDHYW9s1/yrYAZTIqXte/qsrglmbO9
iot23FkiQnViZJjgADrPO7vRdpONUhWcP8EZhbhGHWADcsYkJ6buRHvTudbzxN15/vKingtANFCa
1zdFaI5X6gVuSro6yuydwZ9+A4zJujHkr+67+GXUZAE64fItn1vkg5sUd7PpeARvL89uBMOsp/R8
NWflck0A33wt3IT14eT0LrRPb+mj7TI3hJkZS7pz5uHGVerfTiJi0tTytp3b/dsy0X4jkeA26aOF
oK+4OJGJDOFAa7dmyVWzlcPOji/nxlZOqoWXB5meDW0a0btOzJGSrBs235wSbK/mTDm0yEg/peHr
Ue02I2K7knDTtA+LEz1PCcVi9g3zVGFgl/e8zsTB0ljufR4Za0vGCiAm17ZZNN5aMhR5cBYMMn1r
r896cxI7DSjE91ls9sc69U2UTcWbKosI+vv7KnBX59LpuaajqqgQ9tYt6NK9HtYY/D9zn2hHxUcB
cwEkJX+3HbacHxAEWcrsVQQKrIuRCibkuL1aFLS45gF/jZvWMtoNpwTqzlLlkNRjvBYu/VtsD8Wm
bbKeUVPTtUcV5wv29TObxnET/7taXwn11bIJHkKa5ZA+DRIlu9B31gsYlaKnUFmPAYSFGl+bFwbv
Vhtgf5M3iOonLUX0biQtNma1JgdBVLhPfZv79BbmE3Y3xu/7GaUFOrDFoLdityjRkeJM7NgrYLrc
zVC2X1myvOgpuhRJvlBl5M1OrzfweEPi90yg5HqpU1S3CpwzCASgvSdlswPFGG8LzZ3B8ffPlkwQ
aSjnb82KFmzISk9GNCuFJroVKgdBJUMvN1wqyTLqrWAtEnwx5gwcw+tIUYnK625scOcm2vdSivMS
2gBDibXPAQogxwauGh6qSVXcuhRRReNjjUnw8VSaHtNppzipdoBLea+rqsdeH4h/kyNzVRV2nYTL
laoVh4O8eIHyRLyVEiTikZ6bpHRVtZagIzL/BnJJ2mkd9dbMsND8ND1P3zhDCJh56R68fAy5EnUW
HFKahd+c7kckb/2bIprzq0XexHorxHjGsQwAGk5GbGGddX8mftoSbMQrc9J4sRYHeF7lq9G2zdid
cV+H6bDxirTeE6KeoHjqt+18aGhqHxIi4hm0acuG+EWNTET71cwfRTONh9/+djU7nquvENDnjoBv
tRq6lA6HDjNRzakHVat0Jvc6N+cPISNsl9S1GCpZ5capgTIhudQpK4DYSpt4levsHZncQTNSunEc
eVetGYAIaEBIqtDP5XbyLIrBIG86Gb0Lu+VayMjr3ARLN7gTOGW0P+tQFvWVK4cmh5cwUEiNdjoS
r1pP8EJmiTLSx/iL3nOCGApiAYJUtFf15A0U9Mf1xb6yUCCiJCZH5p5DGSFYEXdbH+JxPncoCrAa
aZaE+9zlWlC39VpxhBRR6PKglnXL8KBHbb9Vpzf1YEm56mVWl6e8ItEoEEZeu46riGvrUO/V0R/p
BmcDNake/ACSRkH8BULV/hq+o09Nj7A/dwrFUT30xkAFFYeHOgcVC6f0mD5gWQZUXMzxjoHfsult
/U19rzrfqt/y2+wiKzilWxAqTQXAw3eIHuYQZjX1uLGZpTc7B+pg4wrthX5UD51GBFhXsEYqPbKv
Da9pdmaPCJH7L/RHWnwybW29lPW0RwOlkbIFx1rumTG5uRUIcNgp8jA9d4wIiADmj1b6XC8WYaMR
P3OVjrGxNQXSgSbbQHbfJAhVt51ncmJurOyEeC/bqT6CaloUiwSsXfoX6pnL0wZmw2GwyCukwXFZ
rKYAddcHb3wj3Y01QHzMXhBdquaUmyqV5bLL7HnKcrODReT00LiRQUQ9b/2FrlU7boXPsKl2dF2I
LuIvLs1yOtpprl+nxDtdO6Byxpo2buQV+Pbb8kdSjMbR0Czj2NSUI4wgeLjwotRUKu18ZSLtQGpS
Lby85u+Wed0kVnTDstXlxWqqKL12Twt2fVn+2/vVE67EAqqpYWq0laZZ9vnQq+uCkFd1FDYtxqiV
P2GFM6siXU2c0MkB2zYhBsrJIp/ncgm9zKqpcbEBAqmn1by6zF5mCzR+xbgQITS1IJAMHXCTvOSY
8uLTjjMjajUv5HHk2D4S0w5VbCzLAOrB1ydyUPx+8PdjI1bCqodr9TAhf13PXJFXRAl269qABhXS
IeKKzCkaTMcwHsOlCrs9AslwN0fdZmj29szacOtowrAkJ0ke4zZZ+a9+f+qXVyVDKvTNVPDD1atK
Yger+rB4nH02qpSivCSXsie9q+6PZ+rMpZaonmLU0tAhlsV0ZTsxYrcqCPugxzKrCvHlU8zOQUnl
TaPEDdGOOjtdzp6Y84f/uuTykaEsVatPVMumzvQPgwfRhMW/vSqmDzyfnzlPqm8//xD1UjWfNB6v
UvPnb7x8lJ4Ca4dG2pcnz5s5Qfz1h/32K84/+/L05dP/C8uq4pR6jd6OWwZChyWcEehkKxmrbrpr
UtVqa9nrYn6aSntaLZRGyc9obu1Upx+KKxQ4ZPmSJqhcq6B+yUiA4mZ2cbYliu2dEXr3XTbVXxkK
/+QW/b334mazUJ8B7q6VkG94uVERv1uYTrFKuviZhDF9PaQZKgnQPTbS7qsiRFHbde68yZOg3/ZV
/2RVCVcanw7TwhUF1NL4tAiEakOjv4JYXij3GiiHvFNUpictTkChmKha6BARgjwxChBDt801Lnwu
USpihsrB/elq6iGM+X1PJ7sjGHvEqriry/5H6MbYkSdEjrE+fjP7CZW4+9VPe8Q6dUoJUkIYWvAi
k/FmaaSbjduxmgh+ashtX1zNOniDewSoXO2zLqP4xXrLO/tEHMHAqS/5Fvt9eRvH38X8QQg0dlQy
k0lBwx1bxq/9SFPYA7xmNwxIy2oiJ9PaWX19Z9TAtJKogTEWDd9d0hdqPXB2ZkhFAuUVqBxGbkPb
vyIq/+5o69aVBYxi5trKWwE8zI/ZFG6hyTgtKdVdXZDVnbvAWKyPLMwfAkoTL2PxQarmZuCW624e
UH9gP0cJIkMl9fuG4iPdAMu8Yqol87FkxGEPwJ/ctwWeL2FRQXeoMqDnek48dGpNOOXjfje1KOwR
d2PCoBNG4HmwC/z+XV+6eD210Us3Ye7LCP5dUTiBpsbwcUMY2U6zIepMhbOZWjvfJnVcrgzLf0/Z
048pV2oyksdlq8fJE/l8z6FH2EltauhpuQEtuFslCdrYTX14FDqar7ie6ClGWPLh54FHqg5x0diP
ie1/8ev8Fo0To/cIzgVabVokQGiaSRC3qG0CyhnrkFW+S9xgpwl0yVExXJdJGn7Xxu6af4hes6xY
daKVSQ+c4Iji7DC9cJpMaGvgzVinVbqQX5kfnUW/C2gUHrKob4+6l17r4zzfBYDZD4WW39YQH6aO
/dUwEPPZiAfHplnTW+02tpBe+WGxtpOJhG4IkIqnNtmNNtLrvv9QXQhf96aDqF812+e0OhLpZRHx
nZLx6BSRzT1R79wA8UUiN5JmZVIYR9M1ArwbvUci/9JZ32o50Velk31tLOfD6ZxHGwfC1xqdXc0p
ajWP4IL9ZtBXYlranbmI8UbXb5KOsChvQqdhmxXkppH+SW6Rx9tOtxXBOO5AMFtmQEAZuvu5/Ek7
iIyuzj1xZr3Sp5hz35N33ehB9tjW1aGJJpsCloYXwngpk3Cbx/E+qAkNdFMft0Dk9rsMUxTj/C5Z
lWP3PYxzZx3awRfHa7p9cxrSzt7ZNnF9DT7bq2SYEKtpOYAXO+Rwc44LVS1u83wK5jUCe/wbXY4Y
VoTDD25ycc9M+OlDTk5VMXabPieBe/D0VdEFx8KPIb056W0TGv3GjbI3mtJcA4Jp3cU58MKKM58n
xWg9dR+zLtttFoevBC+mCKRpeYNni4X+pfa08Jj3GeICGIR9Y58yHa+NNtkWeDSRgSnrvouexKaQ
cxRuimLYJL3kOU+MovvutkTqCfnc3Q4u9hH/SQwkjwYo5ta+qX9PXPPkzBY6GJG8LyKXvg99Jdsf
WGyMcFsG401oti9WCzRxJsFmO4+saPNlHPOfdQK70w9ab19BTnE0dt/6nTIFf9MI8Ym02W9BOO0X
t3oyYqLZuyrDRuJFq2qJCU2QytrYtoovhetvieNcE4M23OfedWfR7uiq/HEkZ20d2ahQRdTDV6uT
ahvM1rpOcQaAR6g3yfQ+ROJtAmUULOK5j/Ij9Stkw13+JUjGZ22mJ1qY2Wbq4tOsTXel6X6M5Za0
ynyVeOkxGF1r05C2VHnCX0/6TxEDKCC5/qdvoP2HPk1RDkQTIvkTgjoCJbt6uTXkCiIHl2gRbHTx
hPDWz2x6f3h9cIrUJcxHUukD7o/W05B81GLj51WzSYeRpEoMDFjhQW4x9PS5VIEeC4ab3CL9wyI5
BrG13az00vg+lxG67uSrbWNscfAewPMdPwYEUys9qDkuiEVNJGKBJtXafBu9xlyFdeYhPiLCEEuE
O9i3UZeAlovofc6zj69p5fZthHLTzaCyxd9s52YpQsx2KAZjgTjIDodvtpUdK0bD21ZAKnJd99ZQ
gMuqvIoCLCkZUDvqzf42lbGKURTgu6E8DKK5fmhyY89VGP1db29TL7E2Zrq8EjiFDCvt3c3omuU6
5qbxCvNMDZ42e3CTykEPSY0knt5t09bXKVuk6/KXNl4m7hnNH2Z1HxG6srKrGQecDctTe3Ez89S9
13H6bC/aex8kdG5DaDVwM7IDw9XbOYQ1t5D7bY3GjR0b5c6p74rSuPcXhMtlkDbgCKbNEvQAdfqI
GFqbk3EcNoTQWM9kT1fot7kuU0B4tDXr2Qs5QWZJrT/UUTns2jK1KPNoj3aFkqoYsHmN0COHvkhW
cWWP2IaIr48DEg367j4DoGp6idwhlutEL+6nClZKyiYrPO8wRzQSQzu36ZF7J62M4kNV1Q7ijJyY
byLh8+yOO79+FXnec521p6GM772k6U7Y+j5s7FJGTSi8nRDoQpIKxkYJswQj7A4AekJDx4jZh/+X
vfNabhxLt/S7zD1OYMNt4MTMXNBTNBLl0twgpDQb3vunnw/I6s6s7O6qeYATFcEimZREgsA2/7/W
t76IYHhuJ46jFhF2n/gVepoSbFjlIYHwwFa2nfEobJPw5ug6QTA0NLMBrIr8uCDYayOiYEP77z3B
6rWzy6pHZ4Z21IMVatrumx91IF4MloCmV9/rYwXsq4CPYIJjdLutsnP1jT0HVXyCU70PlZY9eoXq
VsIKR0rCBQkpdz080j6TyZ0RgczpdGwFsWHuirZ/ZJfLRM1VVwmNEQ5gfo8MnJRDpa8NMT6z2XvK
jRqVbyi2fRJSJSMN1LG8SzBvQ6b0kbjLhJTwbiPceLqMZnEToS5OWtOtigzCX9SgmK8Q3mKhxe4+
lcXN6ypqza6Y6Sc9oTXFsK7K/ERJPEClwepWsufTPmqSClzN3msdWyNW0tjdUW3KHlToyXuCeYYm
9z4zHJF5zmJ+VzQznrMdgOBU8anS9TvPYwYPhRqYaTOyj5OQDkxPxpptHnPkhoU1Dg/S1NOtrgmy
syInXLdhYdEMQKBtOTTYRXtAJrZVGaG/2DK+S5vM2ZY5aaO32Zc8sr6GGmutRLYahhoKQn2iD/c9
CaVxT4SmM+2NvHC2TtIei14PiPEUBH8wNDAgevqtbwZi30rU3K59dCxqu0nvbVkmaWu7i6s1e9h1
atfX2Aoq9l5Dv8o7CpSeLBD563W4JxJoQ0YZ+CNRRXvTgTvUJOBdQNY6CbScxgidXU7nhrnjvXVS
kk8SRuXQILjNhiQU5QA/HT/4HtaXKINEzfzKMtI/2GnxaDpP0hPi2a/Epld9vfNcyKBmvLHL8lPd
UThvG+PVMljce9K8pcr+UEA5poB3E66Tsu/Lmi0Ia7hptedv9Hx6zA2tW5MaDf6JIz4GWkPFR+Hl
KNpDAhypjUlllSQjWsMj4daoyvI+Jfr6TrYB7KXUeGhodMLzRG+fueOmc/uQyBKe0nxQZHo1veIy
Z1/gG9veBEeFTZm2j1bjJqAzJ4oZd1ToLGHoi2GowbYZ0PJntumb5HlMq2Etw/SrmUmxSfFZsB8j
FluESPHz0rgry29GkDbYqnwgyXELfN475JVDJpCkOxgHeYGfoSQtRaL4SJBCs8tBd9OSDGOml8Th
Lye5jVSyxsjbm/c6WYSsumLygKdoE8/xLVHYfm4Z+9eEA2ITjJ1PVRO1DHguXgJLcjG1b87QPMet
d7OI2BvKiRqDwOPlT9uqRlhjjsPbmGEsTQ3vQ5dGWCCkvpqKElz9NJMrgzHlzO63FNJOBD8GXKlA
SGsKQKmL2bzS5k9prJQd3fvFXnZI7Oq0u8tPXRi+2yH2k67CKGkbr4iEvlcTs5I92DtHdd+sEbBN
PH+BYJ75zti2WeTvptW46738haQnwoVS70NMFEUhu29tOrwYgTrmytqzrH/zY6jSymOxnHnOo068
aqANz3Hk4xPQ4K+Dnchye9xks1FWh1fpckHmiN43nTlcctKScx+p/CDfjMlPV0WvvO1UGGihFI1m
tVi5VS7OrW4UtCjL4dRYV1pDauNMMbzIKX3RY5/jNDt3zBS+WjLes3ehEmRrp4Y1KaOwR7lGb9rX
KTPzK7sUI/bn9EIOWTH6ONJgX45B84W+7fegneZ/ovCoDE5tx3phlPha0jwDpItPt1MlF0ZAPpvH
qO3b7ob5WZ07rWMSVZj56KxjSaa14Nnd1tPKV0fp3W4Tacp95Orp7SJml+JD7nJp6CXhV30KABem
9qd8XNfkOK2zuJYbL3yXlU3Rj3OylrB7B9rVq7ADH5xNIemCFBPrKv8eTGW8DoLxEITju8jAIpZd
dPT9+Q3oXXYQQdUiJsNyqn1s1awPlZJg9vaD2ZhPldE9mJl2I1Lt3ov4ltJIUUpN+y+mN+3LhvmJ
jXzZgj8Pw+BFSR+zLIYrU8XuHTm3uK60gB1yoB48I0eWlMIaZxfKCoBQ3W3npRkrcIsKM6PaiMhl
gAmFfH1E683qvR0yDojPFGnpuKhym+xoRe8mGLEn6SO83hD2wzmmwhDaM45B9m/EVX5yW22dTuDY
wgKVS9JHr6N4CwzxSaURUfK1XRCdwezcWOuwE/VVkAyYaDRKBudimNI+zXnZgwWzHTnFRLv/RPUJ
wzsa+UNS6+W1S4gKbNuXcLT9S9XPGiHmYcN4JyUXd3/btcSnU8qLmZHHQu5Eo+vbLo6/exX9aa0k
iUAiyazNACWjTFhrmv3IJyISJwU1tRlHuUng5e9a+5Hkmpe2/+4FVL0d8dLbZbtOXPezZr9I6TDL
mV3Kmk8e/ITdIn0iQnMYAaTi71cJQFuaX8egkFe70EG25kqcAXPxIlaqZQQj04jD9ZAX4VrUjCA6
WPHUrR8CjaZgGVsMD9GDF+A7bPV3ofxqP/IW1oVg5OM9B6abb0t65oLlaOXpl3mPSm6bvxI+AHfH
4SMN+vChRZi/cgiAjjTDAOBqs/x2Styg7kPY6OFW65NNi9F7S9b1S1xX35s0B0tMwyMN77sM4yI7
FX8Wm5Xha9B77gbs2joOE1bn2kczDDwEmvZ4keEXK0kf7HSyj0QiAsJk3dlN5gg3zLzotfZSj4Iu
sZNlRPDoK/Gawt/H1NgxGGPsE03wReuAKpTorNjdr5u0eGbSvJjFdJOK0xOe2vw9iTgCSd6ZfEZ8
BuuuhNk4Kc4WfXYFytDYKjzmne49mr34lEeJtwNrtTGdYxE5sG9N+RRQgF651iW2kRgkPs1BFTxQ
j8Mw1ccP0qZ9isyirPtnZ4yew256xHd8U+F4DJvi2tQpIKmrHRufcj6CTyC6LL8U+L1Urz3UNmhZ
UzsPIdiGbJK7eWNKpMeKC5cFrRL3ZqzeDN98mYxW4FOH/oP1OwpkBUYBrVw625i1FxcvfGHrl44s
uFUV4hTNfT6uXTqfram7GXxbpm/BD0YRZz2BaXourQEP4CeaCmbCApFd6VpGHSaelDOmsjL4sHa1
aSaPzPfq8yTlZwyzlBDERRfp97b2Pptt+55l733tS8w2+jnV/RfaSLdSKyEcZN8N3mwyFd9VED8l
dv6MBWRCKAcRVWTy3eN83tdx+yljgb2aQoakqBzjldnkb0lUHatKPmUhLSIroVAwHK0xI/OyeLLt
6FTV+gcp6qdeprtgoFWcu/7NHSYqy131PXbjm6dee6u9N2oNKEiEITX5Uuh0lSqo4IlGWtXUybWu
yM2tOjIY7BqcoSHKD6RPFVP4KW7qb6m6mjV5l0VRCA6Pe8kN2B9tcO9DCik1kwxU+7styJhV1lys
MkxiZw1yLgqHKhIr7aDYNjK885sPJrkQgfpYDUqDfj/eNJ+toNRRoIGYD/f/I+j7/xH0sSub09L+
s6Dvw1sdoHxr8uxPqW0/fuwfqW3C+S9PmLZD39ObkUlEs/0jtc2w/kuasIqW6LV/qPkWWJJhuVJA
1hTc/gmWZFu2MCEmkfdoCd7d//3fX4b/Vt/yP6LU698e/xqtLuY4th+J68ev/+d/WS41AXdOhMNW
qTtoMX7T8uHVKlutbp1brNuQUKt4PNaNOjZKxzzYptk2NYHwuyy5Go/QS6fPT+ihclCftI7qwi0x
/3uHiJzBi5bE3385kn+821/fnfHnMLnl3SEz9CSbWKItkZP9WWmobPJFZdBYN5LLV+WUW5eERRPg
Ys0+hom45Zb/aAs86VketZuR4uRaOkIcMBuTF5G64TZW0GZ84D2Ba0fnDnDjahDo+03RB/etH+6o
dCMuIIHCzP33v3n788H77eB6nqnr5PU58Kjs+eD/IpQMtViwrRXWbfKG4pNV+eEVgQLIb/YT62Ky
jI0SgffAnNGa/adR6c1DI4xT6sjgbAZWeDao15WNm10lghmX5NHGbcSLV1THMNfcTZb6KcmpZXXs
uvoRHFZ98pVgkE6jjVno8iz96PY3n2k+5H/+TJJ1j9Bdz+Wzid8/E/QaRWEoMW+c6NmeMVPS/CEK
h3Hw2BrYyWUg7HPM+bErYhJW/LzU7mwRjOfB8vs9jfeXJc9dpuaOApO4Wu4zhBFo4lFsPToJFReV
idXgqeYH9u1P5/6vZ9OiS/2Xt861Y3FFcVX9jgXLisxvVeEZN2Aea93RosdR7Pu0rFZJGvprqbrg
lE0lNcMxZs5Lhs9FvW5ccnBsrcOsTkUCgBq0VTUNO7PNU0Jx+hCHRrcu+QjAkYzLvHwgl6f24G1m
wb2rmVu0/FB2LI+IG1mP6yiMPXCXRKLT7QDBa7HAB7BLBIKoh23DLm9bsn2ELBYQzeVQcdT6Ij9I
857ijL5OrFwdJn8KboXvb0ofDoOpC3FMSLsIA8e7LDcxxfOOIFrbAe9TxfplxIt9ROTU7Jhb2Eej
UsH+MX72cqSFbLs/dFreXkhHTrYMFcO+1n1z5UYi2rH67u6Xe30MPR/j6lY3wYOYhpFf9dI/5sLb
uyXV3B5hWu/Ez85kVetqiAX1XqtZjVFVHmmdA1zRiq+jM3jHNKw/IvDrV9PgWjc6bFQo6urwN6cq
4/S/nKoOK3YbyICYIyn/fPm5PRCGQQbGTcM/38nWZQ1TVAeE+NbRlca1N2nx0EF5CUKSfePUpVGh
cuS12NwubP73LWR5EVfTmf3Krdc2aq5Rmt44babKu6DN9T78zVue39Lvp6iDHMeRBHwa/P/Pb5l4
YxkNdiUQLtKf053gUcXOvSljkBn4AnZsuGkI+8pbURjJqNnWd4wyT7X3pgPXO1GR+O7O5a7etcxj
DVgLQANr1jKbKM+0fywK/uMVJf7NYID+23QlwaIMCb+Pz53nZXEZD+KW+m75oIPicscYJFhyDghU
IWApKylVu6ivUPZMWXwWKnoJY7c5/vVxM/91opCo5aEQuDrvxv5dku6PkkhinW+pzbonSF3WOW4C
cQ10rX1Nu09xnllP4RRflDF4ACIM4345iIhRduHYJ9cqayx0ZO1agfyNjGNRZsWK8ouNHk8787WA
9MqyQzek8miE3WMXW/k1K8e73hfeTvl0KyukAeesNQDZ+S2QkCj5GMWBtv7rT2r8mzPENHWghjYW
AfNfBjHEULlX6r5+qwd2Oy3B2L1LjhieeHaNkf041zWd3L0BU462hT8knxHSXcTYOYCczGlXRBTs
Rwr8x0CS7MvCvEP8N+wnL9M2JYX11V+/YQdPwu+ntGRdwXTBf7ga5n//ZRIURaSHmtkZt6pu2LiB
ENwzPu8n2X4pxkaCq2azXyYhqjzUfFsahPkprSLrWOPtbmP7QQSE5lg5NUJYFmfAdpQs3fyzpQuc
ODrfjOma8RGlxH0/UYo0nM48utYHByoa+m8TSWzOZizjLxza2rwLPMfapNQGdpVusnEXMj238BLO
8FRoL+UnaQyPMaTKM+4+ePkRqWbaINNVPHe53O5auh2mIeBqQLiaDdy0hyxO272mqgnHTbvOwkLc
tFbemVGr7vJIPAlPmS/pAP9PGLl1Z9fsxLJ0uPiOqd2lAUCs+ZMZFfTwvz74lv1vDr7BZaELyzY9
BpU/H/woUX7rjp64ed4sQpZT9zgGU36aJG5bR3OGR40kPzp9eXIex6ldBf2IFWkkZkFLq0Oq0+lt
a+tucsU+dalm2+jt15GuuiM6zI1y8/FUqJe2q9e+6Xq7omyJIqHWCWWLdWE2Wk8qw6HVRdGMp3Se
0fSvk8w4TWZrXNwc8E9JkY2UJWPXyuRQuHnyhFXARE9tkdFNQtXAHLgColNsUzv2jrTG2785RcW/
O0VNCzuNbnGsbP23o6QNRts5viVuQ5F9sEpajG4bfIwTzsS6FNYGgAzYsL4q0SilKQ1hGrNt2kNy
BOM4tnT3MlOOm7/+7pzfV4+ObjOesWHQBYnP4vd3lTbKiPR4rAHQmPkp6uP6wbPtbOXFL8ga3TO7
TqhiiCk1sIob4STZHv2rDTG8IINoPncLM+4O9liR+kSfCoQgoWNh2+nn0fcuk0Fsh/KdZG8Zhbaz
mjjcxfUUb5o2AHpkHlRr6Y+9+aF3mBO1Hi33VJD9F8vmTQODMUdlZBobzTSxSzCT1PWGpNiP5eSt
ghJyuYVaDisEJ705o406Gl3QNjfDjBqFAIoDQSJzyKzYXgf4Dndmqg+bHgGTKcR4jeO3KB7bM/Fv
RcLgzJojn1UBr3EqoKS7UO07dIM7D8zPOvAQRtXKIPeIEgrImlxtZBYmfzf4ev9yQbFN0rmQTIY0
A5fV7MD6dTSb3Bhleziqmxb3+TXFFbKzNHiXNi4FxBFn2y6/hv5APNqEWLohbM8zs+C5mTS6OpC4
14F8d4cqvuKbsCwanhO2paJkuSj0o5QV1LK+GVH+KqteR857UqulhOJvR68noaMOd20Txw+6+NQ0
pXiM/eGl6Rz90uYPkRff652mNhwwHVBE9SVE1EAxc640gXx/7DvDeUob7S42YUYZkdFtM8o3HbBa
l8sZqkNI1A4KBtypgjVqRKnWU/qG6SZCDTJH5iSPtGgTQhBYIXWOd3BctY5cxMhFgHDFccdsr1co
BNIBDEUNcALvSjycf9wz2tuQWnfSH0xAm75/FmG91eMhvrfLfpvmkA9NrZJ7mVAoVqS01DbafTrv
4qBi4xEFg3+DnQvTNnN6f9OU0QfRIz2NkLIOWEdAQIHKqSai8lK8VvsgS1dJKcN7FbggIjFM72VU
yz2/drZlAe5qep9NWEt+S4wphNo9GSoDi91rmXwcK5bVbUaY1lTryN+gtWBCGs9eIXBc1NvaY0VQ
+f0AToi2tqAvdB3d2WPie87WHNIvE7KxQ1YFfE7bulJTPgPkCu9hHLaquqduiYwhrnFdmT1pjBLa
Woo1giYbhUa7+xYZPcF3Pb4qUJB7x6VLVbVk/KHVv1k9Zw9fL6q7VH4Vkebvq2BEvdWD1fT17hp1
nvnQNdFnskvfMpeYX+wezm3EJcNcIY6d6zywI/1YRcH0QBDzzoLui2GFEyKytJ2GWulQYgjY2Xn9
1UoM4zhIxPVV5+rPJAkc81qfTnxtIa23/I5FsTiYtqnWSY3RRwOHHBXEtujgH07J6Dygl5sOOA2a
CwkfFRwTLwvObt5+I1oXdUtVR6QQwTwzHLPeBX5dX/0xrK9J5W2mtK2OrnDTk+GNW8oYc2OeeRbK
4Ij/r08vflFf2pCumG65w00i65iVbGsqx/3Ood1/7yYG6TJuUOzoVCCmtBFWyD6tKGK3DqVgdl9q
OkpdxNc++Z4nXGBDIsEeUu4HVHXxWW/lqh7oiPtq08LEpumKM3NVsvpmQK7cjWY6p8aZkaeVR5Zi
XFX3waTqeyuZAGeYBoc10JNTlaBMyxECbQILdR6a4leLnzprup5REtBg7Gl8/m46FDV9TFC3+kPS
gKEdp7F/iI422ne6JhykOipQjKfoCVOvoIUThOpKOvhdk1v2OQ2ct5Za7daWE8KGwbkXSYd3JsdA
RPcHBJU70TGTJsi0yvsyBtY66czPg+9q+w5+HBqShn695MzfkkNC8NukGGuD5ptsouHqzTd0Xmki
uBSD2NPJk09M+L4bkq9jqtTD1PTNUTP8B4qoa62crOc8qy9V5atL6Jhi1XpVN7efXtMyNp4cZZwC
jWZjSPITNYcVXB8QTJy27+E0fR19Te7zCaGGaLzuPFE6ZSVGrB5WjVNhv+ScAJjmCcKCzr2yvEk+
LGsYFYX39aCFV19WVxX4wUEVqb9XMWIrShgs7rrSgpgZ0aWqu/yuJyKlxEP00ObD5xI3VoL248mK
ra1PDvOWSvNHm/bTLi0lMoi2JFi2k/lzb90XQP4YvsQ941SwaeHv1gb4OhnUPgo05B4OYaeNA4ZZ
dAO4uE77FjTCPLaV/2DmtO1rr7VehDBeNDqG28H1WSLOqIXlhkCT6se9Hw+FxK0+7gcDleZiK+9m
SAPbImxws7/AWAK6l7tuRIgRWo6dtRhIMnfSt0h/UI8vj3Fd4ues3fVvxA2IZRdD1hK8NFvMdglv
+edN5d0RWmofJQYlGjyMtFvpEuw5cwrQq6EPhCc6e1/x1c03UqG699GGaY7RHUoRko+COz3ou25v
GOkxUtq4Tcfu7cfTQXgOHCPeF7Nvp5pv0jlIpw3pyDoWmXZJSaJ6avkb6c7MmAHkGHGf+JeWm8WN
r+m4m+B4fsG9VSE0Qdzve/W4NXKd1nWWvChLvVT4FvduR6PYA9oG6gmUSDKiSTaDwNuYnQhPcnbc
TVWnr4ppfDICBuvUwMmr9XdZO9jHBQqx4AaWm98eTgACN5NW2iuJRGDbW3Sauzp7BViasUBA9L/c
oDLFK/LPh+R0W4euRtT0TzzET1rEck8hhsBcMP9zhDcCtQ9oZZndV4N4imbtsNYwLctEQsRmwN8Y
wUiqvUFCqkM2GUkdz8KSxJCpFn1HPKIqwoCruc0J4Y62leKbXjiXvqddauo2cVyyE+vYBcvZlHRD
LGgrSMwcglfKXt8kfU/oX5RfE++5aSoQJdKPtxpU3x7V5dSHs+2Idmzbxc6GOKeddHwNObG/bgN7
RNZG9g6wZcKdy5QDRb3irq/075qnvdHN2YSa5BIFfYCzNzlWUb+tGnUY6tjaqA75D8ucsxuPcBzy
4OiWzP+JJZANZ2+ZFkIgylraTTV6CFu16E+6szHQjWPHnqxFoj3hxiPD228oZarC3qQCfToB5SdK
Q4ds9vcki/0vnClX8XzDFHb0FDyP5SlYmQil59ct95bnfr72x8/+x3/++RvsgMJg02moV377m+kC
wvv5Z4pSR0E2Dqdffne8vMaYw3nogd0V4+xe+vnLi3ll5AfltwqXOfmy86fIGaImIu3B/PcT+7zl
Nyz/8vPnlreyPIxVYbDuR96msPzZVQSuKht2UcQVkru2ydXHBsnNm69R5O+1wSRacuqnjeH5JrZL
P2zvlpvJMCqSAnXAo1HDoD9iyhpJ0MsE+tTBQwLg2jHbSzRDJx3D+Sb2OnYdlkExrDC+BFHoHEM9
sO/AF9qIv+w5Os/2EFw3wVPvulzJyz8vNy17oTsXIc/aKEnE9TIzpOM//zQzoX0HcAXDN5ry5XXL
U8vN8jC1M2J9bXtTz79ked5O3D/uFQmxswh4oR3Mv2j5AVbzMxKSrkNajO7BRqwSuVpzTONmIuye
CdTXdMz/Ca4Cl/b0Ifqoev/JTm13uziifGXj+l7uZiSYQ40rXLqoyxPLTe/ocBEXW1VesBBrSzqU
Pw2UP/yk/6TBLd5kuYAMf77mJyzu53PLzy2vXp77+WsGRQKxB/a5RP8PcL9dzHKLJy62gC3M6/Zn
1fThju7oP4ByiwV2uckWztnPx4sl9j8+XP7hJ6lteQh9GrvPX/8ISwLEDCIuN0FLnePHq9M09/64
Oy1epp9/GyFHs7eZckjsYJSH+vgLDe/ny37+0YV/9/Phcu+31y2dsJ/P/fLBl3/57Ud6r9S2k3nx
TMIGKZ826BNn3/DQUuAs1svvKfypbp4WRpyfIrE/LEemiLsMi5YuV3Uq7cPynf38RpeHPzzo6cJC
+nF/efrnS5d7yxcd5h0i6B8v+gHuzGQ67c0oPHS6wdq/n7xiW7f5pmQzvhifK7Qf03Y5A4bJiOqP
i+HxD1JnxQ5JlD2bH6gVdpalx3i2sy+W8eWmAv8MuHs2ui83vq2wANYgdgvhzDwlm13GP/yUS2ig
bQhFbcKntU7WgA0tINRdDIhz53H5XioWvzujzJ/Ru3dHf2aGGfMXPDUvSYgqd3az/Xb4l+d++YpQ
0eFN/XHUf9794VgN2/az26ovUgvpYNkhmtEctfXUusABSpnd2sGHe6shUJ/s4TGP4xg0Mrsu3d25
Wu3uwqiQEB4c5BEoe/Eqx/WtwDK177w2W+esJPFaTdWF7sMFikX5wX7QHN88u9nNF7Y6QpQ4KpDQ
s24HC1Ig3idRW9cy15/tHpK50VxbfFonL7VupVsZB+os7+EuRApztWScbC1GX6Y7cSzrssIsWzqX
sA2epwq5k0wsiL1ltHdK9z1nnFq1SaQjN+8CiKxM80PofS6rTFzztpdr/BT+UR/ROfgExNSO/tnD
Sg6ZOJoOjSs+2bGatmOPnNbAGZUrLFfxVEI6JvrB1/1hN84diQx48SmMKDzpOnsmGkoGywHP2VWE
dqBFlcYK6+ZwRCzzZaLfu+tTohN8VasHvUYstakzq7pFanzFE4soPJNfMz8dd3rdegff7vuVRHNT
Zip8xN1f7osueiGxp9nSC042YizUxhxzd4uIzX4zsMyuSXJR+1qFRyTV6T0kX3MdBkm3K8OclGr9
gz1aNrOq763DdKCoZKVIV6rsi5bpEESKAe1OFh0oez4w/pQnkljCY5oju42cDuxhfLM8PX1O0phJ
MjbeB2PUX6vkoOPCOOWalDvAXoQcGOO+dSA1N9Osz3PVFqMdM19UQrAxKRPwHXyZJFoQr7BPoc+0
50PMoxn0Pc0pS6KddMhqxzlrlypZ3aW0fc5p62avbsz2y3we6sp9Swg3wVTRGpAmVbKXCLmaoT3H
DpUbW9Tlg1HjOrBr8hVq4UGcdlduo0HB0dCiEo9z340YsqQYxscQBbPdzlonu73h8qNqYo60I1M3
PqkmrDm9IvZ25PpprrxOlq+OWUS/MsoULOxk3za3Buvipu0s95x0xavqpDhaeXgsOz/ZtbBBYJYj
rK4w6K3dbrRPQ699RlYcW7cR1so5BNr7HIp3TdNgPHR0DsZajStrary175T20XRsgqs7bzUZrsbA
UFxRYLIQyt36a4qN5Bp54hUYFmtV9uM7Ifot13F+HUrOpxHAl5lW2UkgGAoK0zinbxON5dfGezeK
8XEMMx9pvPXZRPH0oAbfvsvH8UKzLr3aEo0uq5LuWOWDvh7z+rUaKvvJKONLYlTRuUbvnFVUpBR8
6suopbgx+2y889A5TrTQn10t2fZ6NGyzNEYpXuevvekSC1sOR6QP+h7ExrlDRY/jpjsWtEicPKtO
nUBWZRgR745jSyy9pR2ScXqJioRY22EV+QYIE3OnyEK8uXgwqpwMndBOKAzT/xSJZDGUEDk+jcO+
Ci19T3+GrOMuwVSgKZ10cCff5wldAkgQ6uSFIJxsoosMpv8qbuyNicDkhLjrw0Cox9mqJ7z5RjsR
6U1FkPwh4jZ8yzyxYhrw8BsoxUoTVi2mYEHghp1GH3GbAtyZXI3UB7oNRpf4F01m38Ym+4iMccc/
ZzvTIHiLEAnyhKXJXnnUX4zKoHJQYiT1p8Kkn0JOuUQOlkzimhXutQ3i+jhK7dNMLLg2xC8AyDfW
xFeFdzEMoDPN1S+Gnj97Q/3cKJw9qsC2ZU+XKC0+5lp1dexq2Os+HVVv+KQ3sdjkiGUgr3DQhflN
j454AKo38dHws+miBdq2qo6FbMVzOH4OJZEmGFE+90brHNqoe2zs6DvZQNVhSOiMALEokjTAct5X
zzU96BX9hOqYjo9uWCIeHRycPU42PfUddUQz48CbTj1ruVegXrQXYZDwIUHARsYzoszNQNH/bJdo
lOkvIOnUiHwf3U4/oTE55kG16+zxw2SV9bYgF/Nqw0nc5nnpbT35RPRCdVZZQzk/GDZD1Ll7zWeP
N2pS7SOqTiuHKOIsBE2kJ9rFbjdW0xZPeBAoXJnFfdCi8XdD0Z7T6T3vx+oGneXWGv0TizUH2wnU
9aQfP5p1fDHNBDdbFDwBbAr2IojKO/vBsBvzJfb5FkNXYuUOXjTT724Sy1w4ech8Jqe9deOX0LCq
d612yg3oy5DEFE5bqo8ZTbiewC05jOuqUz01n7i4jQ2TmJsQPtYunZGEykE73brGau+WZ3xTVaSv
Zd+QdhIjYhG9NubOXh+ys4vK9DDVrJeMKQSA7XPJgOfbhwV/x4q64qKiAfWf3XNlYCeiFBxHL2Mz
U6xy6FtuGt03GK84sVM6HB5El37I7rHmJndYcqotZ8e6xmmIiJVr2iECoGjGr47dXMdcIBMcwzfw
j/KosnnMTqk9j5k1x4t46PvrytslzUCpfqwqBtbDxHrpQeLuvDP13D4Oria3Okwc5lxLe0owBRPz
8T0b2x4UWgQ4yZmNFYgG60ThbA7VXsdrS1BR/GYGY36pu0xf1TSl75qbRtDXySmxCDDK72mzsG23
5L7EiUd9O2UCowpqOMcud/oXyiicyBopVRXpFHM0xZ3rYIoLo/6NYry+T6BlYITtvYsVeYiEiKXw
hni4Vv1NFZ/4k9Ox5yggDp8+Bg563lEPiFfHWUCv3pz9YJRIfY7MusjkC/EFrCs09KVphXhUxPEH
lQDsgos3rYPeqHeVM1KK02nkFn6QrXRixSZWpfgHk5eut1iYUlL1/LLZjCGM+hAzWGxnBiIyK971
vbofKqqdkcObiDRTQnlPDr05ElIeahRSIJXqzhvNOnHViZ/iQJpp2n8ys1psHVt9UxWduJy+0m0Y
EOBjbj1L72FQnbMxMpxZilP5/7F3JsttK20SfSJ0oDBjSxKcJ422vEFYlo15HgrA0/cp3r/7/n0X
Hf0AvUGQkiVLIgFUfZl5clR8AJhMecDahXfFvNzEYpLDZF8se7e7LcLuyMtO7wk7ZCbGS/IaOsMl
ikJ73djzsltmf+1R22em/lfSTPlOHzlxe4xCQep2Vy3rW5DpZkC41/2mW39YxuV736C3r7RL3i5D
/Rvx5tkeiL+aWsLg2He+cf+qA/CZG2Hhn6pz9y1eiuVnHDmkK9KFtIHZsEgcM+9E6hw+jgHIzHcJ
wGi29A9ddOQmqr/rTfnpkqXxk05SVyPoOCGayEgtHM7kEP0z/UA34bis4XGKBElOm3SXsatoaaE+
s+0e/Mx90jq17KL+bwiHbJcJ74lis3bfq9EIoWhUNVFX2zxvIFBPDhV7eHa7yYlBrkncDikh9TBL
nQ8/yn94MVkZO3easxTjRsopOuk9Cd0skzoNGQ0278i8e2Xh3e1S7kJi42ifyQkJcM/omhmKtXw0
PoGyhotBh/yyEQMjN+jCDEEi0vMEJJ5T/DGYtJNhn6rFb+Vk+QFxiq+eEOhyVvdwBCZCq8b5kVaL
rYkU1VtNuHnVgx7C8gtEAkrAvZ78GcaX/kEHRb3JBbcWYAJlOdF/oRbxHbe/PbSOr8YWt2ne1tLh
ql244anJ/Dtuz5shGKxA6z9kC1Covug2SWG79yatPmqRnZKhhsIsjG6lLTBHU9S2XSf5cVhYpRgg
+vEQi+I5nbXx4HtDtpk07w9LHvOktVTFt761HCYhDw53uZvh+Ie2kawrRq9kXDv9dDoEF4uW8Deb
Ehc6h47TFLJwcrplm7TQeTJIEV5l2pz04MIod7mWMdWBXkb94+z+Lrvwp1V9JKY+PTupfssH86PC
Qnpz/fpb6Wfi2FMtFxh1N7PYlCGqnw3MSwynKpN1AHewWwP2Ly6w8nd0g4XYKseCcir3GKvvWdhY
1o210/jidczrvamFBcra4h2hziN16d5zxvU3nwcb9GXfrtMZjxwmwmKn0zi9E9bkBbhq/zAHf45j
wheicnn5OtIwtTPvl4g8gAwvLJDgNpvOrk2j5UofSpi0033MznRMfjSWFHeCsfVKNE1NsrlabhOv
xKo22zDwNGb25rCqRG/uwrm/zz394JkdHivrxWly6yL63iYsI6qLEY9PeepQf+AkF0Ky87rGIbXN
RX2MfPi8rucBLlM2zCjJjcDS4nzL9XXNbKRD1LBb1B8CM1U81ptWrcQzbbp+jiZ6zZBC33S5jRYx
rn5dd69y7n4JD+YCgvSZLN9e97rlMDgVUAdRqW5FmtTMONk83uOUM22yqKgPMpF/sBvuYkHFKGIL
6j7izGoykKeTiVWlbp2aIf8NYHfZ4LnRWSZV2RFOEKPFQjxTYvUee9oZVaa6RtMPrcaQ6TFwvGN8
TqkUxAnxOGSYWi9NMX+TGfQu1n/FeSnsfeERRUG/J0iTYjvKvX4dW/SnsLd57WBS9tn3rrWwRPqk
a0Onhk6HRySQtESuHjITFKpjKkPzkobN+7/GADkkkyjTThUfnLIz/w5qDLbSxa59mmpY4KbslDcZ
N5t95ntf6RjuuRgMp7RLnvy2FyfqCiyizfNpNonohbqtXSxf0j3SQJsRE6lqOf/WrLkD4G9/GlNJ
m5lWxnsZk5dhV3TKbfs7gp538LLYx3irf1ULlTDuAnhEt+zuNBDeRpmoAf5VGQqYBu1FG4h2Gj1u
XEr8zNJiBlQxbydm7a8tSXsi9ZPNgXGvcWh6noIF4Xo71jq3vghMGwzIoCvJ1qeIHDtr4V5QcHKt
GdHkp7LS02CmCNDJC22jTDUDHZdQqKADgvbEdBSUWK2Cbhz2iA7mN7siAMf6aK7kuWc/dmA1/o33
THfqzOeeMcZTlvlXrWYiQ8iq2NImNt1nA8BCH9OIaOLkiSLLerJ9mtao0uqstLzk1JTSZGjuHZ0Q
OJvCeLvUPkuEcCjg0vGrGKk2rMe8M1cC+xaoiwIoo5V8U0Gwi92WNPhFNBQxx0qCPHb9XTzr2RrP
pdxpLuvMGnfviW82k1ddu3Mz753OwdrWGuFKUxORvO++aMsML1Md3Y1opJUn9N+nXmBFLslbc9/t
SdF6HRpNfl7i0QCtCBSvyK1iT4bQDEw3xxRnDwEqb3MtiDSqhtMU2mFdBJqZTptqJn/XG8/WnP6u
JJpq1JVA3kN7OPtF5lNClud0Wok/WqcTO+mKYBna5ial7DZOkhwX3qXrqfWGfekgl2dKzI7DXFy1
AjRPFZ9r5C2EFGKbaEHTsXLBqcRLenQYzGixvMnOeatr7eKYxLstV/RkvHQwmmK+9KkPZ76Ihosb
5TetaUm3qa1J1JBYBj/3bRnirUsx85ek5asofMqsrMF4k1wSfRCVryNnyMoa3WvTGc0Pvxi3MG5+
GYYfsSM3XhpKpwB945oA10zM3RyKJxped34/RttQq0OSvMpfk/Cuxmxyx2tpHkLwSG5exwGLsW6V
9k4auAwe1rhz0g3GSbVlkAOAJMftDIxy7ngxpiZET8dQ19ZQiUlVFbi6qVrr9Zm9ulqQpEKkR0Lx
A90wsA36ut03ZCDJJuFqrE35atoAlEMkfYQBcs5TSt6iz47hFHdbI/Q2ljGAORoEGa2GmEJHYhKd
Tv/ps3qCMMDfN6u/Ey/UwJYa6bMwET3qwLPaef2IHXgeGxcdVhHnKkVGYxR9WnY2Hv30OeJScQWx
9KeYjTW1tuneA9m87mIqZucRZyWdoVzzaYldt2z41ugl2nbMk2OUdtnaLWV69uabNtPcVanmXQfm
yM7r3jR60YIMMuZBbxHPGRK4qz6EnepV6PPCZBG1OHy/rJ9Zp2WDAakqEahL1pZTusQRyZnaItyF
2g3SHTpVawVRqg8nPfNWtmo1y+9RP8UHsK3mAbYr2Xg3rnfV2FA44nq4vS8mmv0eUze1wyXFWo/p
mt49pz5L6rb25xtUZG3dajlp7jL8NtctXCLDi1ZWXnc3U965HSVnrXO/P6YwxEutNTMnsc8+zCoX
CLY4gKiu5nxbAGWdzFHfdFGGEbT9nbSUv02JpNx3HL/swjn5eSiDLtWx5OfSBvNjv9hdqa0bcq0H
oAMsDyr/afTFfMjqlk0rsX3mo+TcUv3JbJK3ooyMTcewdG3aLVvJmjxsPzJIkcqzEYf6j16klGdH
mY7JtqewA37U1ohL52YMOtF2azstbQKkC7XEWUhca4A89oZbMfxzWVqbZp0/GyJ/88bk2Z8iemki
EIzWyArE0cnw6X5lQR+wr1PnDqeaqLF+tapwPtq1+XvAU3EWhU3EPu0Bu2CXIOGnetUcuU4LIsoR
9YNYUbxhsyTuxEaZyjxCOawwRkyNXW1f4myEsJaFN1nqW8+t7J+yvhhL7J3NglFSkRIzoWXxK9MA
tBT6wJuqXZoD5SAhi+7q98P5Hk7eZ1k73bcV4ypgoLYX7nR+ySD2l+7myHljG2/2NMk/tJ0D8bdZ
TpvWuB/FJyuu5NYvBqO/dsovhFvvo5P4Z2olzG1a4UXNOKXXzJnXhRzaSyW9sx2J8pmprbEWiaOQ
1fFbnzbJDm0Zq0Bie2ccRh9WXbenXNf71TiHSdDmobFKu7wP5qbD3uBN6Bytc3ZCynD0AhNSWp3C
cdCRsX2E/LQfA8uFUjsjQmDMzVcDodh12oAqwEM87DtdnJe8ti4hTmjaY6U1v8x5XB8oD422jJls
8hiMINOoAVvd341sYjivzZDS+xRKlZ6dU0d7H0MUFw+n5ynK6luXKMuir20ME5kTalh0lP5z7abu
6XHINYs3Xlc8001g4te0fsfsVHft4tTcGzhIrfw5p1fWy9W5zJzpW5a4OE5j6GQxoYYy819ryyfF
mctT1HH3X9zoPk5TfLczBnRTzugri/sbPriOZkRv5wOB5Iof6B5jWPCRgevnfxp/1AO3XritdfXF
zOj/RGOhOWNpWZ5UcX+08fyLTDs3+ZC/JVOaPbWfRtfsyqTK3rhXq0w0XImWemXNSF90TPVBISDd
YQKdqXBv19qSdTuYSR72jXbZPSYNon1mw6JB/KuT3ZLgL4yRP3Svpent6wEubUau/5mpvZS9wpgO
9maGanKZC5DkVeLitm+bI7G3H0kzeIEoAA1UHsBn6TH1TSg/BYSLIaKc9qQbmGjFhrnOjIbwqpXs
55S6FjsW4X604IfMc8GkqfC89ajSzWxNnI0WNi96Z047KeJtT+j4uXTnndnj1Ks8cS3K7Ee/KO/M
WHfPZUbeVsoK0+mQ0j1ie4e0ZIBIkUV/arR4V8HkvMVl9c6foA6shQX5bIq7GfPrl2iTayztxbbx
Umc9lFA7TdbHOxy67dFj3hJPFYY9xzjPufapydHZlV69bHEAl5QTvfdRMe3jkEx5Xzojw9bkEtK7
uo6oQjnnHpincBqKa5t9+qDQEs8o4NiNQHUwrpDziS511sugNMx0a4uUSxPIpI09EeLQpDC/2yMD
46z/Rl8YtLBOezVrQtRArQGuWbDaGpgoUKqWp3Yay3s4/SmR44MxZq/BAGi+O5Sd3ibAYLpbfm91
3GYVQTGMeboCpCwjDtmyvwxlDRncZjdheCshR/sSdrl9cfzsV0Fl8KHyZu2GzP/iwx1fM7xrrzBg
PD1UaMb2hRuQD2agcAFX0bMOuEcjm7kf/WetktmLpv3J577aIRmCUFQbH1lnZyqccU7qOR6cKOHd
libx2cnMWwq2jY5Ut7jm3dtfT4yR9wWG7HXi4NNZaSZWVa2UFj3CWXV6HNiqvSaG5E0iovFs9jYX
rGGuIe0v7v6RtfBMSXDAy2jF5Gq2pI53bkaEK3p6q7Oc028KCO7pQr9XyFZdPDhBPgHAcWvRMpIy
9o8tIz89dt9U27sd+TWoSMXJs3uctY67M5JlWLv6HLJZZ4oHI+puR2w9o/CpjcVE+pr9WejN21wa
eZCF1QQoA1cTr9OaBY7YYAt1L87S/FyKlEa+Ad9GEwlna7XZR6QuJa4bllRoa09RB00OeuC0x8Co
AW5y3f04NwG766e8NOUFGYHeRwkAqlHCY91x+5c+Zj0L7liplq4l62N8MOmqHrhJMPXyVPW3vyp7
MH5jV510zWEKxf24gUNmgHkL0rA7NTa4ya7GKzeOhMz4nTAj9uPOG5jMRZN4Hyv2Z438xSQz28/W
HG9DWXhrUbcuEX18/KbRm+dailOtL+mNDXPNngB4uRfbSBNlXZEOjZi89jYKBJfa89525fxqpVb6
RFE4Q+UZE4s7v8gOFAkQHQ8fmViPtVqmgYcKF+PMgIFkUUrr7lzN3iZsQWvUZGZmgfZGswXe6PRS
WAZ5GmAWXLfq34lwACrqki0oC+RrKWtIqBb1mYnzwySU6DoweQaz55o0eCcKhnyw5zosbV43eofX
bT07LAJFtmnTpN0blcsgrziNWPiIzcbALIkDrbBO+2eWkMbryFBjDcMaV0SfAufHX4Gq6VxrINCb
hV3XuXWMb6HzY4qc/p0X6i2Bfop80QJaMAfsBM7E5hN+wTa2jLfRrD4to5HX0NsZhd+xiWYXVIc+
axCneF5i0sdTC9txqD8MVwtkkbwUhiwDbXD6+1IVB6tJ15Ud5+uHQAfJX2JwkN6+FzOvnEGPV9sY
4mpY6cmdXwd4CZsEtMUREXI75+BpqnjCleXID9sz/XMKasmozL3GlumcW58aPtxdNEQb1ImGuybs
KsTMaD3nTnzqK7rBNJGF70XcB15MbKQUPWKx6t4A9cxYBFogdgUr2nTAvXZlwSy2l6dhHuX9Fe+V
fy7Sd5ZPzQYHc0o9JzXjg7PsqZlHL9Ec82CUxRv+6OnkWxM9LghHUwcPbZBZc2lxqMAmXT5d1SCi
G2ZxejyCkVSeQFe+R00LCt+sqL22ODweTYtJDFSbGSjl3cXVmG47pGp7m0FpK8J5bRj4xLwkwi49
VM+SvBBaMi8zPYT4EFNoWJULCVcHQvQ6Uxmzblwy623kwQEt44lsEfRzFSgrUVlflvQXzqtbY4XO
R6cqh33xoWjuz2ae1CdXNiTdaUStHc09mZlKEiRMBLtqoc2jl09m+gMfov3SW9nOmn0qQnQ4nrQr
0uEIZBS8Sdb/Ydjhn9EfGOtiV+c+DIKDte0R9YylV5Ecx5jzXcQgBX3PJEZTpD8frogpglURyqS5
LJak2jcCDuFLCLc0HNQ7Lx5fYz81zlrM1ZEZ1M+BHyDFlLfCQ/FH9HZD3S3nb6s7ypjSn0bLei/E
9IwPz99EafUrTZYC1rC2AVkkjvZiX6zQqzZdT0TXtwboYzM7Q2+EuGZpJz8szvUQZRv6ROXKqlhx
mz3ZRnh/RyTjt6itxJFVkbPpEbkZnXJH6IHi/eWFbY1rUs/mNlGW5FLzalTBvIfvBdyi7iI7wMzt
bbuC0UkiTW09A+kz3Pp1yL0miDyuDKUeki5Hmlqn5dyvs4GeaFUAyJRZMFOUfUj2PAOBVAwjul5l
PyWJk2NEtQ/pBbNj+GZ2DVo8V/i175AnSdycwWg5/8QH3sDvP0aa5lyYY7Hkh1SbdLrx5uXu76LB
AKUl065AdimGrsHi7iXkKxnoLjYQpHKugHoiLkocCGXM1LkZ96bU9b1WfJJqqXZjldxiprErYiTd
vuucoHPkLhtS95fcd1UbyEUOENTamxdTA9LaWr6RA8NP6BGQSbPRpC3Jh5rEPefWjP0lpaBnVVTf
C+ZpNGzDDqtFXa+M2u23VIcfExe7xOyXTbD3856Qi+NO2ykCqDq4RX6ZyuHXlAqGkiGw+dl9awT6
SONmGrAjyiesvpBBX9tMU9EqWTgbG8eDy8Lm5KkNRXus7fYjMnW4ll1x721jayYyunSeuM9DTBmb
nocbLoAzbYyk5lV1h046RWfvd8TcKK+a5eqHdumeH+GB3hKveDGrQ9+zDLKs9CVtq3G/lM57b8Ee
7Wt3JpKifdnw2BkxZ02gzT7whlCSx0NygrwjzHPZ9z+jtulPyTgrp6j9/9iT3/8X7Ilh2c7/ij25
tb+j/4k8+deX/BvyxCLPoJuO51BlZhGU+zfkie3YhBtx6zMJUP1iZGX6GB6J8x+Gw+foPTMM4s0+
PwPVLI9Pif+AcWu5ruk5Fl/KV/2Dc/K/ck98539GY22dWLHtuLZhcx+yiUj/I/SZdcOSycFP7mX4
w1MFmo/aTCdnpNLJeT/nTAqr4T02m/CI8tavWT+Crki+Ij0m554AwvOV3/bvg6cKl8PUPE8Oa7B8
Mu9/JwNaWib6pgLr67I4WNnK7c8wEDoYSYs8Gozj41C5qi++SA2uqNTmjFyWHSGqgN2bJLLiODtn
WrxVEcW0LGX43+uuyPaDOZ5C0/qV5lp4RyqB/G7676VHu+aCKqwSLY6/aSM534emSZ4yrziEkPLE
5BE77gpMHFl7KEfzM3HiI/ZT7RRZ0lk1KqfwV9MpV73iSCCl/AvpPzyacYzpvZagdZuK7fxY1sy2
7Gs26hkg+bSklwOm9BT+IoTtHKfcm4OqZtqUFA4tDsyBV5gYSReEw7YUEu6aOvjjZB5NsgMFdgwy
+vqmtQDURfw2Wnq0k5qsmTo8aicfTx+PRFm+ThkY6FC9BmXkaPueIdPYRNEpw027WdQ2phzFhjnG
v2oJfMdx9iD1EHjUiPTxy+n8bysNzGMwyj4Joip/lWZ6fkS35tlQjBnPWBlt5h6JCNubQTduADs3
QrO2GWmko0AZWemRkW/w1OcFS+yxI/PjdMAvSD2pIE/SO4co9DpWkWULS6wHlWoPDtZH6bankKzY
xoWqwIvsbY0iorOa/MXB9P/9T/+PV+LvV6dKGLhq7fDHtEhi1nO4x5VEh5Q31QQn/itQQxVTG3iV
/ZvJGAOAQXbHyKH36xH0cdTJ8I/IzyMGZOTk9qzZ3pr893/lkf6ZTHr8fiZlsXTSWevWEGSBNcpj
uHermuDHQ2rv7zInCpsI4+MRQ/o7kPT300dBMJtFa++Rt3m80qCyqr/eAo+nf78ZHo9wraG925B2
H2fk42RE6wLk+SgKfnzw8e6glOW7WcBdfrRKPP50fx/+/pgZc7/K0qNUeYlI1fnmj1oYU7mUhTo8
PpMTSt14NR6FRDWqPOp9H4dJ9cU+zvPi0bLSkdBj0honuNoo+G3NlDkecRMaSP5+nmdbZ+6frI6u
v8BTVRkxDSaQQPOfDHaHYz9WFFxp3rRC7CeV5wniBerwePo4GL66m0e1toIamdJVA6ccI2yZYYTq
zY03wXMHQUxX0TRn7PVaVVuEoa/clRMJIBl+89hSD5Whb9xk0BCpzVd4EQgbj1qzxw9lBT01zUdd
nWyPDwh1JXwczP9+9Hjqd5Af/VaH+UC6alZfYISdsYNjenFc0kNNKQ5ZD3bBKWA8aboWIV+xN4jV
BkFHaDz6hEy3jNi/JwXJs0SL46O1vPGXzQSQNApWCJmMLKn94Thzwm/D2Ia130en1rVevdQs2Dzw
h2zUJSsmYw7/D+V1Uhe0xyfGJC2a7xiHm8MsG0dchUxf57lfOKOZ72TLU+c3xaoivhUAOrimy/SJ
9ojco2E41sdzwvRm5Ti6YKsSfiW+yA9LUwv6fPuNEbYvuacnBJiHd91q9r4nTcWr+1nU0EUWWTz5
W8KQ+TEp9DPbyXxbNvyLJun3ET4CnKEpA4cZx5nnljtvmj4mkjViYpZhVf7BxBew6RS6ZqoXUHbq
rTBNN7OlDkIM+kc4w5WrRAFdcxiuiVFF2yr1Mjr2BlaZY9LtmLxC1IpqK2hnh0Jp6p6yuDxT215w
iRiTs0WKekGFs6OClLm91o16OYHc3EyZlRzm3riIZnrxyMbBLw2p6StIR0rk7WAeuL/Z3rRvbHla
Ujkc4Ttg5kHaOvnZ/D61dFLMqcYMLy6/GMOj+nvDL40iqCMhTzcwPUauJApoaRpJWWtoc/74hjud
dGCK8pR6/SGa5bhNJkaldT7LNczRm2liR3E7uziUsGbwsKyifCFbVRROYJNShQGaYr23erp5mHy1
vklvV0Mdy8RUuBvUbqAL+8BOBsLh8lZF1AXaFg4606JGrYUVBRYwXY92AtfdZCiSp57gGl6Z69Yy
za1pDkrNy35jXNN3kc8+n4193jryNbdMIwBTguJlusFUoUXrxJ5nFJYNASgA1WnIsrzmm85dfu8X
tBFe+OlklJl2neaYL46+Yrb7Vy9ny9CENQzdsHib8HIHmYtcTUvMjyqtI3CE2rE0l2YVO310n0li
m72nbxfUE01rtStpQB1epNeth2K0V6OdTS9UcXZsQYZ5ExVoo94gLl5t1wTjuoi7iN585rQRrXCh
kbUyhxyFSRLb8sBEeOsYl40PRgXpGJcpU1E9+coicA+SQpdV7GoX8OlrgSBONtvjFj1xAo1l/AGP
uMYljAdtrBtxYCo5A5DE/5s5uB6G+ctFxV6NhtDw2q47a/kSpXl3i/CprN1LlvM3dfTqBzUPH9gJ
mRX7F1kVRzQTsC3w0Y5xGoF7ir29kbt7FpeY0DPOzjiOAR9jPusKYb/hd9K2cwX4lWzKwSnrt2yG
8mijrJKs3DrYlja5nm6NNG02koZygK/xe+X4v3Ij5Xai0ybp6bZ2XfpgYLy5c2eHc1Lg84qlngcI
l2t9mIe7r2pRRh9NXozyV0Rr4ioj0o5zkz6h/hA74ptkK7qpNesDWCm5ZARwB9BDki/4raw/Weva
T2X72s7I8H40BW7UZ4c2c+gPtErMAtXIj5uGezyUoFjsrAhqb99qGMCNzH/hB70nCXnIjjaWS2rG
a+xs4KKc3+lsfl/qSBmg9LOph15g6WO7jsx6k8TWdRCsLUfH8BHvB23VFrp2KULZoccmJ2g6f+qK
LAFx2Xhb5Q4eF6GVKxMgLTTlBkO0+znZ4S3V/GY76c0lCRd8xyNWDWBh536YruZMF8lQZk94yp9b
Pc9oge9fGUyYXXyjrKQ9xU6BG7AAo2wTFCFBIlaZoOEK8CdDH0+S2euZEMCjEkFTQw8epw7DzwIS
4IbeAz7BYc7ARJUWhi7fmdmgXZhl/LTtH/gUwlMbNiUSs+RWxFnfN1DHC3AA0mUpo1sRhHNW3mX3
Cdw8J8Or/VxKgAUD9vQoYSW+wK7O6VkUrv8t9vC1DAm1egQgIB/LYT/U+kmbMgjOlu8GmdZ8lbQr
HPhDkClOb4i6K7/W2vuCbJ1rwEJSG854AvMBsYQhKhnqrJlWsppm6s8j/zhOycowa29lcMc+zYQY
uDwNV+6lEVave0vNDEx27KlGafCHnZe1dHCZgGMFKZekbHP0McgIEYcqTRw/gsW2Wo88nj8eRRmf
eTyVhJI7lU721PblcWBtWv/16PGUW2K5lUScp0fWuWA8OBalvdJVEjpVi6jHQaq10T+eVipPHU3H
UuWrTZW0bohcm2ar0++EL7eVXXJyBzj1dZM0q0djZI09hl0Suc9OZbljQt34oN5MlfLWVN67ARK8
akTdbgfC4JHqvEzUAYTGvw7pIz7uqSR5yauEka87wghKN0aXgFZQja+lip/n6iDsMdslBNRbiwA7
pJSfmcqumyQKCU6Nu8eHWwLukUvSvdAdkCpAwhwVgGePQR5et/uNrTLymkrLe8TmZ5WfB5BGlF4k
pOpH/TgI2f7boVfJeyMq6N8yfdp62f48DrVaDxc1WGIfptwqApQEiIOeyN6yZx3PG8/xHczbrFCY
LegABR7lHBYMDx8tg482wsdTkbJEwtmmVvYS9ZXCCPWQaxd9NzoLw0Hu8qlarnOnn8LEEi+2Wb3T
ujHuuYsAaJ706BKNanBZWK9WFK5T07trRcWbuxLaLXWTryE2M9SUyqV8Yai2nuJHhIok4alDCFxi
yQGO5DbMAE0WeiBa9kdLTE8TUVvxl8shKVk+CedXEs2okEiXDGhdm0Axb5E4wQZFdAfaxTjvw5L1
QqlAGIqIQa7omCtGRqloGaPiZmQamV2GzbA0WuPnxJbLlV31TIdDUb9omBELrf0m+jR6dfDQr/o6
sTfsxrWVhVH6baSK8uiAXRfW+GemxPXSix4LsAJ8ZAr1oSvoh2WPnNKugAaimC/Y2Vl/6hXlKKl9
muac9gbwDCsnESVnJSDSTYJVHIcsg2twJ08TM3GCjVdeCLoJcju9W+I3BOHsajUItMzOZVw7G7NM
Fcwkp0NmcYpt0bnVtvMJGDZ1Mt/SJZZb4TAtzcSw6appeioGQtrYly6jLNj/84ZZ2RICfU0OcT24
U6DrCz3NEZ47PGCbEPnr6isiC2iMDsV25H4+JUxZHVpdddn+tskGRn4U7tw1lICermna8KbZuneJ
V53MXJKIVliYAj6MpUAxlkLG0A1wdBREplY4Ga4Kh04BZmaFmrEVdMaBPtMYNGinBlXKmgy32hhb
QdVgI52TkbNczHfpu99dz7rH9IWg+09oT7b9lE4ANDE0/WxxhWnlbN77uUGSsup16ZYkV3QTDM1A
6QcN3bsKOBgRPX14wgbM/dCeqIwIlx3Lh+soSsyLEHlmyDylQvTMCtYjTbA9QgF8Us6o9WCK5oZO
6YD4oYH0TCbcuqaGdtIVBsiCB9SbpgPHKceW4qXp1fCAv5dwRp+yJgIuyE1acmDXPJ/dyTjqrCiC
EZFtvSgUUQuSSKGJsNI2q1zhiuIBcNGgEEbxA2aksEaeAhy1CnUUK+gRptjklrCCLxUQqSM2AXKI
1MWsoAAZG1aM/yg7kJRIbDDAzfozNmMtC58ojXlumNLsewVhaiLG5x5cJksBmkpYJytet0AoeJMB
xSlWOCcIRSb+TghPogMoPMlzqwhQj0dsUdBGtFTfOE5b7nJ21IraW7PvARokad5g10duKso3c/4M
Lw7aQAh2avSZAWkKRcXNSJCyg06lMFWYlun0cVy5TecgTOUY6A1pEMPxj1bROC9ZNsTPtMWsvjUZ
QcC++kUBt77L1B5Hi9Lb4N+mXupwx8e3eAr1Z738GEhl3aGxbJux0K+jU4UBV9dsXbafgro9Ilh0
8pa+7sZroyCbogCbxkjAbZIivxGfKW5eTdF53n1KHW7X1JvtIe7d6LVeoiNth96hafkWeVp9SUHu
0XPW1BYS0Gp7TNnIKVedEXaqZtmxmmpXjLcxeppnX028/YFG8lTYvKqkcANmHcMelexrULPyQU3N
dcbnmZqj2wzUBzVZF2rGjqzw+rjQdozfI9xeB01N5IWazQPs3E1uuBz7sl3ran5vPSb5aqZPsPdu
qSk/zsKtqeb+eOSv3I0+OqUIlEgDrtIIEsSCWKkGg9IPbKUkzEpTgAugreZ8gvnh+m9caPKDwDjM
FvgXakJ+mZU60SudIlSKxQEGJR1gSseopHE0vHjY5l5Xs1rxXF7ZBOxP9T1TOgg16fTloYwA0xUU
maOWMDV2VlVB4bPmZJQ1KVWlRl6ZlM6ipqnTPlfqS48M0yPHcE5RyKoUGlq91Hu42kXlp6U0nAEx
h+SWOE7ikyWG3GdK7yE7vioeCpDSgkqlCuGlW8MXmnb0m6O6uL9Tlu1vFqv7QWlKsVKXhE32BbUJ
EMvPVOlPxHU4eZQmZSl1qlc6VXYplGil1KtR6Vgsr8e1VNpWolQuTcc+4xn+n27BdV/+J3tntty4
la3pV6noe7gxbEwR3X3BeRApimJSct4gKDmFeZ7x9P1tZtqVmeWqPOf+OGxaE0mQBPZe61//AH+D
UpegTdsyYVQpnjPzUHcvWy27lAZSv2nEZiLoSckbdAfzfRLihhBVbq1TwE4W1TxO5cWu7CsDvqp+
vJdihD9M2GkwxCMO+drIsV4gB3wuk76SdRqZn0xZYwgIa7mHwMdgkK3sAcdj/8Hsh30sh4fwdBfQ
S8qtKQeLFhPGSY4adWaOsRw++m3yPlSjywC7O9skDiWW3uwNRezdqG12wd2pC79uGyruFs9u79Kq
rYxeu4l+CvZ9Qu5NMUrrzzhMH7upgDbqioObjhT18G462KMLVcNxw3axKs+rAxkfENxtCl+vW5lo
iZ99w17HddRvgKJgr5Nft8xrj1CyMAmOiUntbYspXrm0r2WozioNG9e2SD9KVfePatCUK8ftb2ZV
nMMY+qdZ4kIRWh5GyoN3mcYYDbmmRNhDRsHBhfKwRA38QP6Pt1RtJdhOlEBEprh0rvoz3dRHN6nD
A1QYWo08qud5rn/gzAB0okNunbIluvsQ8+FUzMCJnYdWR65biHCAwa/gnUZQlaE52adKVYfH1vAe
LXFroqh9EYzU8c1KKhzT6/eWd+HoKnF+ZKE8YpkCGJWZ5j6rxxUai+4JGjZBSiQxcfml3VUUFRBn
rZ0ztjm/TN0HvwtexsSlQixNmcPEje1BQ0hVDKw6AU+EXUbGRcTshkOSLwPCgGZ5mygPvimVV26N
XETrN4VGImkmT1ej0hexQOlsFQP6hlpZV2r1etev5n0U7G0OfkB1OCfuSkf4UWibZPJuqV8Un0Yu
w7AjFCEwXYxMy349FYr/HHnZBlILZ1jG9EOLEKFN6DjWpsMA2G3aRZ8yQ0xobJcpxgzzhm1mGXiE
RXW18GcxuR6QfLJuH6B4kZu8svAgwmDTwLOQ3YBAGUkeayWlvGOMsxiaEdg6PBu80YOFNdSQsRjV
0DyUZEpF59yCDp3xpAjZa50sHurTuMyPDprJpDL3VVwh8yqTZNvEyZOmhP3K7StlYbtoqnufcS8B
HCz/NNhzKGTtFuUrlpkBwu0BA3PhQhIrdRjIfdasRN0lsy4YIgZBSOobK3/XTUoirXOataeY3tFy
ASSSUvOxZwWr6n3ekYkQxHBCbyDQcmClhForyquKgS7kNrtXGEZnSra+v9E48GKbgCuIAvndMjx1
bxdUwTRnHfvQlEH2j0oIL1b64IV29aSpOiLvgsW2NwG6PitCkjec/KImmEeYPh64kU824Kg3hxy9
ZIdoeztZaDc8LOMJxWknHWqMAzxax6+iHMiBTSfjwUMXsC7H9K1BJT9TR9feQAVNQCMz5iZG9hBa
lBYe4OpCDFW0zwn90ZRCAfhmXrnFhF/dMibcu3n0yI7s753GSw5WKpb3i6RRm5XBK1sXQ0hbaPpn
pA72YeRk6cLXUAqgnRj2Go4dJYLzxtrhGEiLlitnM4Ije79xqi7i4SpoZoZIH82igHLbw9x0fApI
7BKqddjb9oFgt+zAy3baUHkUaBNNCGJbT37X2NHvA+fDnpa+A75nFegN6yW1lexYEv59jAz9TIx4
tY/CBvMqOtalHQ/LQh/7cyZvBhfBWtae3Y4+NRuiCvbLtbDddi9MorBoHaCU2LBcJtjoIFFRuZ9C
LdrmbtwvskRK0ZThmSQqzvWRYLMQyg5CN40IXD64eVAX9lZpIwcujFgV5DHA5IVpHjpUri6r1rxs
PXTGKSK2mus3z4c3WOXhRudDPWZ+OVfSEXWa3zpzEaB3TqL2vR9M8RRxGuJ6qj53XoFCUj0qPoIF
Ot7tpNq0dAhgiTCmNE+wjjBr+I5OsqoKjCCzun0EHiz3PYk5oNsi3lsZRaMJbJuMpIk6FXwzg62A
xnSWFPEii030+inLb0o02cGFRR2BN50cZCpzA5oJReZDW2XlwQY4DE3SvVHVXLAp3hdV6az7IFmO
PhEZvoP5k142jE9KDFnjsXuE19ztEgDBOnbh0bjYXBA7AVLTjVC1cf+LcFCotZHwzCaGA8oCOh8g
XmDbG4VLLc+MJX4niKNSl2u7sz7CqMJxwCpx0XTegtHe9TUixrzBu66P6pakwbJdmtV0rAwE6BMB
U/MAeHpWMCFej8PQrMnVmGYRjRPaRUNCbpBBQgWOUUlWXqD7LXSe6uHO+DJsJs7TaBfrMSWPDq5p
sDeT5qw6bTHv8oZjHSjUC6e93IlyQLgXX2MrIdWIaW9IbILV2ltbprOWBaYGQ4xtqgTioHlhRwwP
nRy41ATh1aay+uog05TOUzMAUvUmIa7I2cRixMJtlrV46EGl/GL4A+y20l76qplvwoikEsv7SKz2
BbnS7+qYN3Nv7G8tCuHBGaLl/aW0Tmmujcl+UXJdu0BB/BQ4XbtEwKgwdnucvKs1CH/VYVjJImgB
ECNkYAwGiTlvxKWI95pQh1dhsvP0lUhXitl+nfHdp30/zf3++TNcuC9BmWFmbUmwN5VY0t3esK1z
FFyMRnMcODEXx9NSImWK2yasBWQE42wCLpSp6RxZCxyE+/dRXc8ZWuGpMrnqDmNgQFYLpTuZJpTv
Qgy7qHGTZSjCDi6u/+Tj4jtrsE9b3Of2jRzjU0P1G60KiL4MoSao6S01HERKqrJxq0fIOMnaZ3S8
6yVSpiauPfPIzsCmQOt3PiTARWnIcKWIsPD7TZBER6/BFEABqtnVo0CyMHBqQ0JFyxBXdMqm/tSb
Or7NVnk1px7HbxHizH53FIoSzZ8z9E8XqusAY1hwm/Yj14cdEEmTGO0ACD3BTtejamfjhrBzJ/Ze
IqimGTjoJxxwi5kfkW3hGmyAXlkzaEf5PacF8Wb3V3K/ceVd7waS//yZgvJpFY/5p5/m0B7OO5uY
bsSEdbS7v/L7V3mRDd99e/+FXYzRoiK1h2A9myq4ivvd/Svnr6/u3wbyDYMmeJma8hiUKfzCYkjI
nehYPszA2/XyBmdhWnxDMRcdOqjd/cZk/9pOxKM4NuPOyaHfQ4nGlwXpyF9v7t9OOoUoMnN3JlJs
Ypx43GNdoVIJ8GbIY5skpgmeL2kYWAdCUohZn0HVGRozraDgjYyKvg9lcF2or9poKIRJA5reTTXj
O15KFVLvXNu8trhQrrBObHapPsA8lF/F8qsgS8wVnNzH+48YJA4EDsDt4uXkYfTtpim6YNF3qH07
iQjf6TK+5ezSfMxA3+DDT1b51jmAZhl5lLOE6F7Svv+8ga1LMaxV6y6IYY2YXUhfJRFhhoPa0jWi
eKNgOaJJJDMcxEk4sfbVYf9//5CB8ZVZ9J4XY0UF1/z07f+75Cn//h95n7/+5s5N+ud3h/C9yuv8
o/mPf7X+kh9v6Zf65z/64ZF59m9Ht7g1tx++Wd6pXU/tl2o8f6nh+fzJkJJ/+V/95T/+SwQx4qwg
TP37WKxFCGc0fG/+kX/8Y57D6XwLb98HZH29/zeymE08lgpG7QjHMr4lYX0ji9n2b5oGiGCrYGP3
nKq/yGKGAyNMuMRK0N1wuluEpXwji/ErR3UNnV/SAes6v/rzrTh9jVv5T2Qx/SeqGBZdqqkKwo7g
uJHVJV/596bvpKzHBBgNkDuZw8G5TP0Pc9q3PqlHOItqoPmqiBaRA06qfTFJnay755aeSJ3+0BmA
IW5HyO7PCKDc9P2pLzYqCGH5qoHeNeHpu7f528F/n3Kk3y3o/5khg6cjR2tYlmYYvD06Nc+PR5ub
llUg+uRoB3UHybie1WlxIrB5QkT7OrrFQ93FS3/C98KGrqqebQBoQtsxCNqUSvOms4h2AqUGCLzf
k0eKB1OISTdVJwHgVJ9AuSEre8scDd8F40tdUBhSLwXeIw9TZvUsxqDJz4qTfLjRSuee/Bl/EVf4
jJf5u/wbvELAPpiz8HS56dJyeXN1UnhoEAvs6QuM8Dqs8/iR/BP5kJAq1vIIoNus5EP1ZrGrnXap
Fu/Aq38dVCmyhTwmeYD3Ay77Va6aS8tO5/LAQx7OJ+fZ6zGkJYu+zhXcgauZHqJ95euSr+vem0OR
46njFarOJfL5R/k3ARSCylyXAXfl15IbIak2pfxTn59FOprCbOE0jyIetjoicLDEeVm1S3lvEbob
NfU+W3WZLOVjhKiZyoBpGwZNJfctBXOccV1yVH3qHuTD6dEe1slGEA4i/yIOe7IQ6aqbMUbEwsfR
qB+6U6GvbOEnPKLrF2D/3CPOeACe435cPHkpJ5ffXqp8vhpRpg161pDBkXVwkhlsGMH9/8PGVN9q
PNZ16sj7C+BxRNHOPCVcy7dHvnb55PI1CCVallm8kl/Lt5CqbyV/VxOQ5eaLKL6oHNpoZFdqJ7hz
QT3TE+jLuq+uU9CqlqZbEt0tvu5IMdAxtKEMgGWhNrvQpcdEiyW/lX9ca8Ql1s5mVGn5aOXKRNo2
dKs2Sudtm+3lz2XcW9dhNjd9DnkO+bhwJVchiFzMw8mHgIWP+SWKtzZErcJz6xrKy693dbA/IBsV
IAD0LRTIk6TxEO+ffFhwF14Zjwb3pZmFGj6duAWm3F0egbxbn6ws93eNTTO2EOfhJtchQJ5FXX5L
I23mWgY4MpBvyRC9IOHNpzUMFjeiheZVG58Hxbu4vtKw/RefY1T5iUbQ82ieGje89oVF+5W0J79G
JTbah7LSiFxv502EHjvQD+0Qtgs0SRpCsnXfNPg/Os4lzl71mqkDrpl4BUYOUJnav2eoQIjkRXmM
Dg7ZSHACacZ7weccw/uhb54SlZg6lLxtjjkLojIWMP9rpMb/7J+Xsfjyf//X7Y8UDtC3vfD7/U9n
u4IS/e830HOQ//HlH9s6uWV//M0d/9w5td/wdmPeyeZo6Y6rsgf+uXNqvzmuEARz2WQ82uxpf5Ks
9d+4B5FMJD9aQiVm7K99U/Bw5N9oQLqkLf539kyo3mwz329DDv8AGxocA8dl2DI77Lvcp7Ly2yp1
XYZ2Nh7quh98RhpgMdtzGh0jvfxU1SoCaKPqIAM1AG3uQLh9Fm0rl4CXNrGP0bz105NTdhcnh3Gm
m6+gJqSUhA9OzflualyI8S314oOdq6teYWOIDkHKDDE/Gmb4VGZ40kRuMQecXnewHly3a2bYWjpr
Bh7ncKDS1IqnpidpaApiwK6ehAHP3/gpIhIVc+zGyRkpGawxWD31M1Iur+10IKUFEuaA7qdUBOpx
XHWUqC5nKj5FnWZ+IBLfZ8rnPA4IZA3UqxJZR5x+J1YQTEMamGpkAM7yjihd6eAZjWjEnNo+FkkX
M5PVTnGSbFBB/NFhuFVhbjHDLgtKTi02rpEeJIYfo7mDa7FmY7k0jBFQky9cO/3SjyNAaLWcAv/L
aC5sA/WXZyILantiIpznmgZm5undAd0k6jHeTXtQFlnWPUFQOqB0OuQ4X6Mu5y7FQpRMivrxFFb2
UQnVfciMFoLXCR32NVDMjYE0FqRhRitXpdq1UqCOxRW82nHNJONQNeGHhjbZVcIXr8Y0FIRAh5zZ
xv6S8FCP2IDcOdoIlNMhPlhxdNMoq8aelxlnh17rzoHqbXV/68bgmmG7Enp8aMfpJHDFiRjjuFWM
JD3cVZEy66bowCbNWREeCm0uYNLaJHE3ArCGfGw96dcmthpa6h57XZ3ntvVajvXKVrC/n9AAjS9q
MpHlIYIP6BlEF1v5fjCDrWdpe68Umz7zl2iufRL1EL5CvN2gHdgxNqD/HLRF2DCIaIzXuIOpayYP
fr90mZ4VgbkpmmAXUfBour/DD+MgP2G/mK4TMRjxFL+JOPkw/eCjbIazfBsLZbqWDie1mC5auSa9
8X1UW4adyTxRh/WY4SsI3TDJ4m3Jxuob/dnNKggyOSRL7InYTKlADZfpVX8aJvwmx5AIBWhS5jGf
zKMe8A4Ww14LxMb3xz1+t4QGMvZRh3YeDhASBc6M5nSV5+RUmlL4OxdmuPPM4d0p9IPjLHHpu1jB
iARZvMLq2E29NjeK+FCV0e3+HGMbwy82mP6XUAzJZW1L/8OrHUs6x6/9IbnZ6rC3RL2UZifIYhdx
NwcbOVDXnMjDwcg9fDXb6KOKcTs0mlVqRzsVGqwiYmjPyE7HkGzRGBdOeKTYFaeIkAdsC2XKX9w3
1Eqcq0r1jB9RF+FnWnZnkbSXSkmhPLAcOG9DMF3dqT0z3cj94ax7/bWyklvd/e6Oza7pp6tdTlf5
CbbquCfd9kA2wU2+MfJ81PyeKKSe0fR0xTZ30REs3mEBJ18S+mH4xRUmnmID4EFCVzmdYPSdGr1f
w8DVBxzIvYK4zQoiWLwjU2oZOQj/e/O1Huqli0F8KJw3l809YE1gpvbcKsFCnttSeimPLfFZy3rI
caE2YNmqr6MoO0QhSwGT272FLefkNZjzpS1skORjEIJi5rXv6qUWDhddYwrNyeSWXALGdDWLgEL8
Cg9nbXT261AgYo/VCcbytlbcZ7/APBGvSCWqVrnRskxPJxu/ssAcLqlqLhpSmtLhpLTj1Y76NaEL
rDJ5eHN85YUB/hPWDPYx0Yf3oCrmIRE6nU5MqqFaR8Me3l3T+5SZ/czFE7XJRpwSNHxRetgn4bIZ
d/giHrUlVfbJ6/MHI+8WFuGyTAs25RTvGFPCJ+kuU6meCgrSQX5pbkxj2htvFl4PmFnumsrYlHpy
SEuOfeDyGANOCd5pS1rbEJFUPbbttHeL5gLZeDUlNm65A3agI0StMFzl5U4xOLcGyyaZS5Py7ffa
G04DJ2Yl2kupc31Folh7AVx93NnlSgXq2szSgY+/8ZMdTP+LXK0ZRSx8Jg4u21oTTVeG8LemLD/p
3rVNhwugGg2KGN714EsduhDiLDgB8UEuCKprH8GPVvIKqnUuME0LCZ/3nde2LUpQQrYZV7yWrblh
QyTfQ23OSLCkYs8jvfAUNNGt4TmSjKUNDDwgckrOErjOsFNwey6O4KEKCDhkHK3bx/vlpg1HTYcx
7Cnic6MoR7yw06UKyboL0ZVYUZ/MglEGyTMM9As92g1KgwHCaGySARYYfLcXssVuI9ZLGzPS3gHk
gy1zx5ndeMUDROlhrvcW/mmZ/xDDayafAu4aeSFGbFuw3hq83KdxE+H5yTytRj4av8JwP7lwOTFk
T/eNVn8GKRMzw3OaJT5I7Hjwh0n4CRsFg+IBIAxa/DZRLwNRvTtN8tBDDF6/fnX/2TiF47pPm21r
W09hEOkrnA2MXQrRbXf/6n6jiOrbt5C8OeyZmkEWxAQRE8MRqNS1/RdU38OiM5oHuwXHU11PgceZ
EC5sBiGhhtXEPF3e9GOp7dJINCtvMl/IvwBhb72d54AR58lLEOr1EiFmv3Pcwt+mXTxvSZtYjWp4
JT0z2I5wLJxgYv1o1U3ZWCvNIVcg6xbdFC8zgTK9rWdsALNceXXqD6uyVvEAxJiZOBY2CzB0u1yM
Nj9pGP7ATYWYlTGRIgwcax8sP+43LUjenoObsG2oj3ZQDSsqogiTDo9PPVwlSnDKcpEvKb6uzsxN
zNtEK1+3prnsWvOGfbyzLDF/3IVZ+zkcYE8pUbDUEHJCxcAs3sIgO08EsLvdLIqil6ifFbPWqOii
IMMCIvDORPp7gkS+y8yjIwrCFzt1TubWBsDutS0kvZhrPKpYObgEMLY9p+509jHA4mJbjh5VDoj9
74maNo9M7xjBIB+Gc8naN+jMMMcY+phiHc20v+jVeJHZrgnGpiUmAJMZ3kIB8azaC/h+31X0f4PV
aBI4+rFGdnUbjEo4OlJE+57O/l2NHEachgQ75pvWjj/KGAvp5AJj6uI5mOAyuEEVX1JEDXa5/MUz
/5iNbMpcSaAhXTVMeG2aY/0EabmibzNrtLMNgeEnrAAyeDrWNllYKesLVU7IIGxIsKtzraOsk37x
9DIm8acXbqC6tDkCFX7Fz9mWjDwHA6FDvtEbKnjWmixoVkpZrF31HGv92TLCW404eHgKzXRfCVY1
qtogGr/qe39Ab79Hy+5g2L8ciEM3RsXmyv//2KX4RkaOQQ1jQH745tCdTcqSRNk7tvo4FlQFDLps
4sIYHM1brVpmSXvOsAjJNLaehGrVFZg0iWVh/yIKWjZo//oWIVtVbVvDf078BOMVsd9P0ehkG7el
f1KzvREYWN+G6RzVBBWoaS1F3L7dT2/Yk/swGd8pwy5+fcrNiDzo4d0IWADutaFjTid/rVvKCzGw
14aty8AlxxqrgyzsrHSU5ulrWX9YLir1iHwRLgBZoqsNV0oynNMg2jmpepoMc1PxWfS+g8tQOQ+C
7hy11VITr4zoEZSbZKogSWnHdeXU53LsNwlupLHwKGBDLl1vlVnVSvXrZWlAykr9q+KP7/GkvjB7
g2NqzG3GD47Wnj1JuXFbHj66VTm0fEpEQjlJfOGsmSUqzh8JzV+aDzEsSLwRqjz7RTTsjxms98vE
EBAUTM3SVFP/WSSsJyHWvrrINvihwjtUT62b7NLk7V5WD1etqX6RZE2O89987kIzZMvuIFH+Ocra
7TWHxpQr07eY3CTRc5SurMi4Rnl/rtn4Vo6Ib6O0M56YbKlth4NguCtFujMo6pPO3GrTc1Bn2yw/
TGl3dt12PujZI5GmnAwq5UjSjScDa9zK0R9rfR82EOqsDOeJlq2jzx4m1kOkAnv5uHi6rAhVNjtr
I6g+ZUuQcCa4QbrTdExAegIO7Ona0VIxMF4yDcKFCnxTmyswxmnu1yJKDhlM3bB+g5JGmRKjolX8
csFZutDtYhOOurUcegf+m4aqTACn+kDsOmq7KoEo7XgHz4FcSKP/rjUtHkzdRS+JA279xywerr3t
XcIQw076L8pv41XHNIpuaJmYxu8VvWiehDdZsTZFv47M5JiO9QtBmu+dTjmWhfTrwbmstiHyzNbf
drzHvhkdYjU9BI541XNz03fkzY0PgxJ9KHqx0X0To712NRbJTcNRykaubZwGnJeD0dyMrNpd47xa
HcwJej0qlv24VLhcIevdm6Tc2hCLwLIb7MrsadDZtHgdSk/9ZkmdUo58pF3YWiezvd89RxwJ3eh/
cWr/Kz7jGkJOVjTYkzoK+B9XvslW8lIoRraRvZvs55ClvGpX2yte5EuGkLXJfrHa/t2qb6qUnI4D
4ZNpyo9PWekjBhxiZLGN6cZqulJ8fH+xs6h/c8namKYJBkKajpD1pycJgxKDFlXNNoRqw9E2axCc
ZLpUA9oD2CpQ8Wdwk8vzhLHs6NQYCqn7Oog/ZJVdudMe489lSDakaxJ6p4NFKPoxpufpdPFqsxDa
WbJDD77Hw2NeR9GbY/E0ZRcfUBztBEGDciGO0+Ha+vq1i1iqqwonGJLXijGFL4+HhXSb4fPHuvUG
xx+7Opi+GYdJUyabMdKMj3EhNgPuoFWdHUz7PPVA8nQ58iBN6pDSso6jYV2Q03PKLDun+FQAL0D4
nkIZ8hEd3L69aLb5irHa3rGiQ1YZB3gdS6Ue97JnaoLwoE42/mbVA6fHfvIfHQ/cowYsIE2D4ZVU
Y3b5i9ba5Qy7/GWLxHCm6uGHyXaBd+ChDONDN6AlRQ+W8Ek6iUGkJ+ognk6tWGg6lNaZ1V7SulrG
pf2KKchcNiXugNqJY/E8BJGs4IJm7Venwd+UVpxirmAOaKtCmD/Bj1j5N0M+ptlGS9g+s7Sb5yUa
ibChb0IYbCGkUvc5VJ+5hpHMTBnCdV8X22BQnnV3nizE1B0r2jzo3ftWWMdWOLu6uZo5WlTac9m6
dd2pTodzoPgPhFs9YH33uwshrMga8DgVXlb4MjrEWOs8PkPKAD+/ditCb5WD+mEhBdOFNa+k/++4
8qlGZVGB1PDceuZRrqrl1L3nHk7sak3oT/9us/KnLGa2kR+wlIQH6+wUYVJ8DGsNZAHoDn15ivC3
JaR2WKX5Z9mh2qjYK2VYm1OzIvYP72RJt6HUAXmxiuFaBuqJ7m6AoIhOYy1LMY/MUp9ODpXdEVKh
r7U7UdXnFLni2EJ3pgIyawlWGK9uJEc3/OfZ6zbvr5bJy4UbfMDZ6KkAnGuct9hUzhTuzeI/f8p/
s4RRtcl/NMMF0/7pM+790k6avoPuCVGsdruZKIi1tHukSpzhRjOchEXwqP+Lkws67b/u0Q61M9sz
kazoo35aO0thjIYu2myDKfw1hckuNzkGrV3SLnuVTyIhlLhvEMDSqETdAnOOTUW1U4xALmCbOleJ
UZszmI0QyQGrqLBjAM0KYaosxDTrzQJCESQMy2LJASK1h5PENRA0v3ZuvSK5ayfXiz48tIqyrjtr
DX3YRuOKQzclWEoxGJpHZE6QH1t6PuZXRXIwU/UqF92IMy4ic8fPelScWFOXmNOmB5hx2Lz3Z5+K
h2IiL6d3Xe5EGZ9mJB4sTAm6Jj5kBs14NJ2HZNynNouGvIB9I77J12xM6nXS1GsEE7iEMV7Hb4oN
11/Q83HfmGS2wK6WOnOlAdm7rHLsAc9OzvmatlVGDZbJkZAKx/ReQQKlntR5lfCE36mwmAL2WnFE
nf4hsRCnGx4zyvI/SK9Zd+mA930OD+qjwta36bH5F5Qc4zS9M8w2PJYhPH9Jo4ezj0qXS1LWdGis
bxMaNmxfSAr3LJY+GFVBiaEQUaE1vS7R2bsRfVDgqIciAYON7GM7xLd2tI8Sr8ZoHj5wtBuxH1BG
sZTwG43Xu3zR8JEueqwxCw93qg2OFrVnub2HXBt9Zx59bzzJ7+FrohTCRYJQmDY8ZADJ3WAdgjpG
4gWBN4xhhnsBOaGJ2Miltx7Ac2kWsdt/RPd572DH9uKM/Tu25c8TyAwOAM/KTi65LfA4ducHnaGB
NkU3gXaL0CU6zeAmBEelmCzP4K5pN85HLzJXsb83TfNVYmwpEteKqzdTzVf2732UsHdQWhbBMx60
cLt5rGS8ikS8Rn6wzLGxhoD/3gXsc5QSuMLtlC7a4V22U9xqpeMH4tu70PFXEmVjSgmwiOVXvqG0
3RXFuL+f8Iw7ZA0J2Xkz9LyfrF4CSEBk2VK24klhHzG6WoAeosbpt3LnyURD+2geu7pbZP67im/r
TJ5wEneN2FGLgcaBLLwd9E6GD2ALtd1dk4nZDmHdy464j2Tq1l0J3sxaLBHCqfC+/OdVCz/rv1s+
bBPWv2mxiNxLmO/a/mQ0ohKqSbqp7fE9q3kjp35reJ8AuUA7EJXPZCfqtMRSkZGWcY3GXEgSdZYn
FvbcRPg0NACEYTNH6pNzgsRJLtv3B7D1tzKiuq3CD4Iw3yMHz0JzOLJzP7uxu1AtPK6TPq4eAIPw
pH6KFb2bqXmIYbWi70THhpNhb7FUE5SLQztujLLAEaFtT6lNh+7r5KybBfWyMx2yPIQgBoSEo7SH
sUZarTS9vBWVG+A3V6gzG0SjyhkuNDnApmoU/eyY0aDPLWwBBj1fQ/IHA2+fo2a8ulgVdN2HWhnF
nLjvD7m+4Cm8zaMIBrk6l6u6JZr9UmdxkmvOM+T4owpnNK+Cm4qthdP1Vxnj4Rv6ZiTZEQ1Ph/RH
buBEQrIO1ytJ6ySSZC+XQGiWB2xYV/L6q233WTOeOyYaBCGe5KPJGglmAn0xKWGPCN+WOdMAeVbE
NjmMPIgL0l8BLEtYQGGQAPVtJ9sMWPgXLbaQZ43vY8oBgNinI1pyV1ttqoISKG/P6kNYYoGijf26
I0nGyjAgL+uPpGkvhjWc5AXd2H/W/f8zcf/FxN2Akc4+/e8n7s/SaOwfc6AE0qZ/IKt9u+ufM3fn
N5OHYoCPT4R5H59/G7k7xm+GaQPnGYB6jiSy/TV0N8zfdNXE7ESHx0ZgsU3b8idZjXk8ZarJgmBJ
SQ9Waf8dspqh/7y8wLuUfDUgI9Uy4On9VJ20oR5nVQR3mgvPx+2xsznRqMIFVqb28FIxBDqz0pRz
3I67RSA084GBKmJgnCiz0F3DnHfzlYDHfrTLJ48QooULz3adK9rOYFS2EIHnLb3xOFakGXSq+x5F
TExYbCPULwqDHYRPEL9ZzHrcVRf+EQuniMVHXZa62i4sN8k3o4f2OR1wQtEmMkcGC78VlFOwkXyc
m32MrJOKDUJUDJD7sSEeLCNoU8/ZkclAWtk4NO9pMWn4S646TVtqHCh2t0G+dCsUArkX7nDLGRaV
2pdzo/LddVaEZFgJd+U1PlNS2u1adKu6LpJnlink151hbRj0b0JiShdlqBV7dcBjuuydbYoieK0H
wyfgwgCZE6njirluByfcFzTwc0jY9e+KMQwzFEJrP4rclZKEAko0zFqP82Vn9dkfJAbSizDiXHQQ
0JEDtCbEG2lAi4feUoT1a0LmwNgpAfq7bBPh5gzdoTSY07lbnbNq32JXvkt6460ii2Tu1OQ4af7W
DjWkCGWNMDost5mOkzgpCukDwZSEZNEYolFnhLMEKhtvU1c/pMYnk+4J3V2uYUjcnw01AglI2Hos
NXEOgGx+Z5PUg+mt1+CsESu1eCRoId3WxGbN4gB7L8+31b3ZKnt8R5JdgGvAMepcpONu8amz2I6M
dixx+w9M3ISIIwmCZdJ23oNXV+gePEgPBrr0SjorT7n2khVT+aBW9nXICYgwTIkTeap9xo4A+b+S
k3zTjgjCCRRwW2Q1mDUFc6vJMRj2zKvXssfonrFlWHUWY2isyiSaOyV5HmWanVTP8vaGVbLLkRG8
GAML7DaeitnQmE+VbeA2Uofw7i3gkLq/FIqL6asLQUVJAib8XWQtpqJ3yAXLiRuNfWI0qz80Xu4M
TNk+iRiXptz4vUi14jbOsYxLvC57QqtOOopad1ihdRZTHaCkCIgoK9RsQUjMo20lI/Yb5NKavgVZ
vxwPaWArJ8W+YERS7IMhPTsk0IVt80zy2rQbq4C5jx/glmcxVfUMDLF6c1Pahv3kobEqdGQBWuZv
kIZXD+HA9mE0JO8GiIvy/BwZpbtoHHgSiBMQWZptvW+U6Yl013gzETK3n/6IGGnv7FClH03TZ2to
jsCg41Pue38QKZuC2akqH23mzGqfTISghFMXpYQIaiFDUMT8M0fow0Ipsp7gLdJsiHDWlM/26F7K
kISZ+P+zdx7LjTPbln4inIBPYEpPylHeTBBSSYWENwmbT38/sP576sbpjujueU8YJGWqRACJnXuv
9S0oGyk+DI4VSBSYpWlwDaxjBFOlyP3sVXiSunhOlYMZMQwhxpd3ZlmCGXH6u8me8rtyH99iq7yC
3ZyS6xOANI9Nc+umNtSMgNaNoYZ9KFGJEp1Fkkrd77OBuZOa8AOPAB5DLJyhU8qn1n4pW38NN3+i
urWS2zgWBCuE4LIsQ5yjyn9iARLncex/S+XUK1FGeC+qotrSNPevTZJcYBc52xEr79rlp/cpocnk
ZFXwt/zmdooTcV11YcSWlKDaOUGG13cwZ9yAMVXd4J6AuQjDHsE7TjxnSyXsbOY6TPh87A/mAi5e
vSzcm7L/VozG4jy290acZ4fUobHRue2P6BmbTvCVNx2D2e2YBsV5My9ZfLgInwlZtHeJk3U4DSp8
yz4enook65WMjbNmpLLVkxy20gl+u2H00joEYdXglVaJ4bv76hWpf4I2GKZO2kQR/+/pjo8Wr+xc
PDTlT0G58tz21qqaMKe77D3RQvfbRRhrIbKcSOzu4pQsXMsmmCiy2c0wYtkMQw7GhluADLp8I+Yf
hLjJXjVAG7Hb6l2nmtfUIyIkGVp/QwTeBk/EW5u1UAhEXCGUnZ5LQXTyPCHjVF50LS2Fz9Asf+mg
OfWEo23ASP0qrJhQp4zJbotLU8wSOneebx1LKFz01p7ev7PqHQQqZCWuIqvDKBPPOzqVXJdot9ix
s+1yFoOvxohEXdmQgDMdplAemZOLa5cMvliTpxbgEl6NhN+1PgQXgc641KwfTrtEnMRjwWo/4fFx
i3mrjFc3iZ9nRX4UeWDOcQ5BIs/jlzcV05pRFV0CXxVH2F3vdqzpm+fA79sjA5LhYclonjPvPjDd
5BwnlrVhtI5x00/Jl6j4Q0iqum8lyoBp5vJsUc1uem1sy8y9caIJzlcpwp2VxfW6dWjTO1l4yq2O
HHrst1ud424zzZtg8PRiPQS9WZfmISjTL60Bk1z6Swar3b4yA+K2odvEyitvC9dtCBMsNCPbtMCL
ZdsnAduCYLWUaGaJogYk/zYC5IW6C4yadtpXh03Mwe7w9VtlAhh/JC9EdmATwvSodeatOvzjG9ub
OE04w/KGRmMlVHis6rPvp/HzVBiHYmoWuZs+KO1+z0LIG51KB/msx+rT/SYTw3oq1QG0wZslxpoe
Vvy6NDag+sRb3XHSICXC145/sAEhR55QmpA0Yhgnq2/fAz9rDk0ej5sQOMcmwtW5Fkr4+1Do4tGy
u2MWGYrNOZCDxovsMxgbqo3Augcvuk1LI3mbs2M6qegQ2Ha2tWnH70ycbweC3Q+eHxNKMbiPQTLd
K2JR3gaUxKXXYDNIe+8piIxn1iYafbJ7FRbgN3dQa58g+VvYjIxbqGTWygOTvW1MVjmzcYp1KlX0
Nvnzhz133a3FdHITptewxN3PwWRqN4oxuurgHAaY26+kHEl39Tvx6cngLaqjTwmI7WguGB/MdgjN
41xcy1a7T4No0TeYXCGkQ+yCoIkfPMaFq1bK4kCQiAUVEiwi3UjamN704BbDcIN1stzY2qgPPsJK
HckfOP+w9/02fSShq0eJBdsk6h3vLh354z238vG025JtJ/lO2ej+hr/HYphfj/b8QwfmWkhRH5tJ
sq01rZ1u6hj3JWSvLIF02eLWOBmW5lrvYZmUD1kB6n/R2IdoNPBrctbCHx5+TZWPuLlBlagQckam
OkJL3eZV9chHxVRLJfWx72j8+xH50E7eYhBG3ZbEwid5J+g5Ah7qM6vZeFMin3zIIRRXQ6F3dh75
eyGRWpCV98zddue3cXZk8NGTMuI89LU62+Mxqtrgg6RWB0W6Dh9RWDg4EXV5Q1YT2NS4w6WtCVNI
oh9s9JJUsMrY1AD9NsZyliCASLdZFRsrY8GheaXzO1WjB4jD9Q9FaZ4DbI1avbqj1347ffge2XXy
ZhKdsR7mmltaSiyD9sadQ0/Jj6uXCXQMXZPaXps4+4GqpxUqNi3fo3PpkMcixuknrqsr6Ur9Pivn
0RDelwrL6qF0Bpwh/Q2rD+tF4OT73G3oFgbJncVpCbd/7Pb++OYx24QjSSlKGEy9rbTV/kQdx1Eo
PPHB4F5pWRioi347US+vGnRkm9RMF3fmNG4nRcvQEpm7mw0XMS5t9XWpiXn0yZ8g2v4l6F2MsCOO
MtBSd1UEasEas+86yLKNGq35UEXTa4Pyo6mNeU0OWPhOsthN1PDfT4UwD14LnClxXwhN7PDK2b+R
BE3YSALCxHvoq06SlfCHqm+nnFaZb/ewEwZkQHWC49dOSMYBMcp+Q9NOGQqAkPzM5QeJ1O5P0sUo
VBV8L2X5Yz0apBhX2H3ZWKUoCZQpX+BVCCzN03cAe3Kb2uTu5Yh7SNbAmWouIIDaGU4Yj8Y/D6Pl
HaVZ35PzZ25IZqfHlhwDwRlnozmuLJBklFw3k90zbKlhKgGThb28PKCbnU7JML5bsJQwpmC/dEzQ
MoxUxHput9BvsAfG5I3lA4lYOqZHVs4xYe4CVAHXvAAKt3hVs7p26C2nrxaBarseW6OhBAFYpO8A
WcSBmdg1jBXVX8WiV0QWuWrVew3MKliIQF7y+TRSTW5R3S61sv/VNZPBcDcVa+Lbk9UQdU/NhLtS
kYW+dnS8g65crYpZDBuSeu8bT/iI8voATdSDbsRDhaNXyC8/I021+5boD9k0pHeF18N6SMaQtHl1
VU15fASH4F5Pw4nGDGSgzkduV7vyxjIiCdoFHqMXpHcoQdCSyXSL+0GQpy7CGzznL5VEI70QUB+y
Md9bDXGTfUhJLDMy+Aqxr73mJzQl/dc0YgebGhkefHp2GZGem0QP78ZoFGtPE3WWoeArbYSyFVL0
PSS3Hh8vs0W16Ibp8o1OR2xFGK6NOHhPJ/bO7SAPZpm/oZJ/hxaw72rrWozyCz5DucZx/2q0N9JF
5NWF7D4baCl2yl1qiPRd383vmMx32lQrc8xj9hzQHWI/AlDHyibNGZHAcGQ3cpWVKQNNGmfeKloC
jnNmCZ6JUI6tcEuj7lDCJSAVxN6rOUC7xg1qVWiPApeN3wp4DdLjpl7n0jd28WTeuai8EBFfk3Lv
npy++RxSon76xHswFPxkyKEmeNaCDGL5ko3Bpw9BnWv3XPbZa+TU/mmMypNpz7f4Z/oNpfzlF1Ua
RlVTZ4cmak+uqrlx1A75NTh2PKFf4ebZV1HFdSxB5mBmAqczVjX2geX067NiZN9Dz0CG+VUUhjYx
kASKFIw4ZyJC8yb3T+0Y5nsGB3cIh9edV7rHcC6arSAlYjEuCWDkmOmt3B42SRiojTn3jyw890nv
UNQUlI0EOyabAWX8tHVGHcFDhRqetWS8ktx1Vy+5DLWCg4FIGmyxF0dHo/smUobIxVAQ+wnnhZ1f
extMM/HpmZg2czGRzbR8kBCPevY5wRN7Ke/kLlltKaUaEo3e2Xv8vrp2ASsgSl+bllGs5mVNC/vx
0dXFe+53xAMm3bofScarDAonihdk51VxKEPgWmbM0DeS8S/Kn5ZKPiYrXnp7FDPP4xQ5m3AwHshD
TZHrWIG1xDczsBkEmYhBfmvqTmM0rNM1t9cX0ydX2/DlTSzy7yLIrRUDehIfzT14I5ciPcdJgLhk
xZizPmWMGd2hZhhjRs9iTOSmt+afsXxXzVQ82vaPr8OXYkpQU2MkHAE/0yR3shVx7PY+l3fFDEMW
1d0IMBUCVq42kZysq1R0X1ZjHeiWw5e0xb6zg3MaWx+9tVFl7x3d3nzvaPydqqBbkacuVl3fp4dq
XOlIxRuZ0vF1rM+QNsTKazpQUrO3jcn5WbVzg0nd/qmNJry57ecw/LBpj4HXbRYVNjvEVRzEV74K
8hVsymHV2N2u8mYTKWXsbmKmxn3mjHfkWgJkhT66A6G0n5IivbYp7Nddq2Ka8ohXB1WfKnfrFRyM
GfjT7Fnf45RLWmZLxU87hPPSv8LkJxDyBdCNFjTdyHelXvVs1l26xSgAfsTTGzWBdAajOq1zCxm6
4cbyjjBYm+bMmG2GHuZ9lCGNySroxkYyY7Bnz9twWh/aHMqIzs9Z2aDUq348jfoBLMA+EUOwNvLp
rn6WZLmPE/J82b6ECGgxxORnFeZqq5IPWxoVs4Qc1r3OgLqQKt+xoFXGWWn7lusatlsNz7r4qTtO
B9tprtwIeLDXjjfSGICgRyCo7HmjByj2bl1+miiVvSF47AaDdEmmQ1m0cA5dLH5AjT9nsvQGh7tc
6Khbm3vJqmDTBkVra3T4eoTHfaGiZnE01CILHfZ3kMpvmoWhTB+nuOi3meNwgNq3zM/eR3/pCx/d
liNnwc9wRb/3Iu9exvzBLfM7EGIIJBh+lLhTCQDdZNI4ons+xGb5HcDImqqp3CKPO2GQXZuwxbYu
lTK8M4Jeh848uotGml3UlZka5xoyMS2eu7hNn4jyfKxJElpW+B2B9huKoweuETje94itfny7SCkr
/dd4mG4rnw+HpgRUwAc/JinGNr6SiDhxBna7GnEAJA+TEoCzhqjnyNwqqymwkNJPZXp1bjsfjsvE
iju4+GGqVx22KA3dn1Sr58KFpAaAOA3GFxX5EKWmXwmRxBurnW+MxPkypoZRZLEe0uR7MK0HoUcQ
D8NRZyWkHwvKSkXHyMsgaff552QwMwrH6ZsxLj6ljsuH48BG5ZYYXG5DvXMME79aIcJ/dnzvONfZ
MU6wGOHDZqzyXjUeWI9oP1bpLmcxR5ZygEy1dmJCpqSxLwqxkaKi1YrCEW20wwEFy5/VFtHJpvMd
yBBHB8m6nYC123f5C+AV/o+RehDsQsyB/MyOgRqkdbWZg/qL3u9ZHt2C+bNDcER747TgkE0zq1Z6
BPHGuBRLS/PV2e5V5M3HagRikk7ly+TFRItbIc5m6rKOtvhc5T8zKVUGbBQvX3Y3QUH0236ygu82
Gt/dwcshKlM/VmWw9evyrtH1leGcc3D8RvNS8rdXWXcOOafiAINpsiFdHPg3QgPLZ2X34LvGuMA7
h+Yt3MKVp0hB8IWoiADKybhrFcy+ntpaeoRWSnZBeF9fMuc5ywIwcHQ8Kn5c03juSjh7cTv9rt2M
bVQWPjMxnFdAHt9lgGHNixx9dFJznWb0V8JR/lalc9t5Yl43tLJ7TNt216cbR5aoBKqfmc7XMv9K
ELmiHYUN7vcPjS7cI/HSko7G2iuyeeuOyxHpH9SiIMqDITp2obyJMiXZhkOO1RFJbElyVwwRhSnt
m7JJFq4NSy8aW2i8JRqLwXQYFkO11tH0Bdz4A/bNqk1gjS3aGbbc+RpLP6StdkE29qilKGEObt0w
GCbnkb1ivAE0AumkpRHl4pzpjB6ftpn2K2DO5DYo9pithLeTQMBHRVvN1waXlQ0AEuwG3Nbc8tZK
1O4RISi5H0VP4Ykp3SjTT1/G4xE4drYuwmRtcOozvM3MNXLRBIe6518jZHMmiDy2YdAlL+jqi1OR
BNRAPYr6wXuOLT7l8db3rM8y/9VEg/McSMYCrepXNrAznMMk/WnhjUewVyXgSRM9Vs4YtB+wQCcg
AxOcwIbjbmVJpVUOqbNTdvKg076iR+4C3W8wTjeoOsM2hg4SSblqvfrQDm1/693p/pdZO+561FXA
XW6mbJTWzjbmCtjH8DTbZgjS50HXAM2UoCVhilCi7gaZV4bLNIeBd14hQq8zvGId7jt76lGGdhku
R0/UaycqX2ZjOrdx/FTjOljBtnnNOmjB3ujeDSxaodXYmBDDs9m4T8AbMFYCTLzxW2kvEgtn3Q3e
Q63S9jhLl21LNny1Mn7q/IjNkIpZdxAyjMRzbU2lHoO8C1gNQrERGxIrVmwmj91cxms0KiT51twh
arrzu1ZzdQZhCPPBNalFHBmeXcQTnkW1NqN57TgPrlEZDpg77EOG22kxaP8u07BYA1U9+NoqkSH4
B9lU8zZJX9vZqM9uDCm+5TTsMCH2ObhVrAxbOVTrJDRfKHDbtagFQjx6IlQg+a++MuxVZT/HmWiO
WcgmzAsL586M9QepCD7ntVPdDrLdFXnzXESoUhySG9benLPJG+uNUUSfda9JJLPQyAwO0qp6zvd2
zq9FrOZumuGF/j7guB7k5XyanOJ77IaNshEkasN/d/3yTsfxluT4fQOmBfu7fitVBqAlLB8nwX/K
vA8EUSR4kKh4R+rhD1uMj0FJCyO0RnNbezQUYjyyBlGrO3YVDXQrYDkAB5imw5wh3bmdzXplJrvU
LfODNakDg3wufAOSQQdDdY7Wqn2MaOkkEwu3AMuGgLE7FWN0b0TiUcFKpCyg2a/DrVHEWBbJqlzS
QUNlj+w1ISbBQKM97/QPc+tmeGzpnisz/5QpyhI3/l3M3x4qemEC4bVqZn2kEz3YQLvClOLb3RcE
IJOB+9GOHWds/u5R7vrTdA2bCDgnnXYD770HMphVeThny97AQWSF0bErXv2JcaHMfGouswGOPbBN
Kdil0O5y9guq2J7GV0aKeHccZAgCdU3/W/ORDJ77E8AW3Jg1v2WMD+TPbhLn00HQD/rgu7A2JMPd
VzNpnJZdr0U4XtvmEpFK7EUx+Pctnj5NxnsI+kL4MVJP9aFEtm0hgzLDcAn1C1BAiRsDIEHcsmtd
mSg9hr57q73otPyu1kMoVrlXVKx7jLFQIzAuLEOm6WRxb03ccR8l5RXM3IZQ3dCez6PpP2B2IPZ9
7+vhzbbFNUcyHPONTToNKNCN8pb0U1YfMMOltSR0EhNNZdJW3jZnkWq7ZX9iAmqoNFuder5BEx8A
/LAeg1k/Jap8IzB33ZFEOonhuvCJxBir59x94lPDXjkdExOxBhOQdgrvvLG/W45Xb9DBLdI7/slb
wgrNyr+POvUx1nS1dEoKsd+z157QTlUu8drRIRrHA2ECKcLjllsL0vGVSye9dlpwsXNz7+f9axO0
fNyKO4D9YPukxnbECvr6TAzTFmrbjhn2e+o5sFHS5l6F96W1GHHksSX51pc50Z3UlGPjvSS9vcNF
cor6EhxE76zqzHiayhbxzniPKXRix+fDnYjndJ/n6ctkTN+MEtd5QZBuTTCIA3XCDHAV4z8/TB1G
p5wpgYK4JhdSdD24d42NVKuX34B+KCga4gam5AUyMJJWq734MbCnm/adfxu5HzS2rvJ5QNmI+yoc
0oMZxvtytA8Vu+RCb0aWRxeEhT9tO84Rw5pvEtfaJ6k89ql8slMKb8PZ6W4G0lofIkI5cJWDzZ3O
QU3AWj0xR7I2eALQMXn9Y0QTuINlwrK7n9yKSQ20VbtKtqAZHpcTvzMwJed0PbinVcPtOFfrwWk2
rSPe8kxetUZ4i4Bqq7rgmen6G36sTepNV+ywWa4a89XCm7Ay59+lg3JqKtT9zCVPSRVzcIbRWI9W
eUXpAWLePdpmuy+UhSQyerLpPtTUL1Vh34LfvS3T+pOZ9buagoOF3mkl7WIvFhBHuSkZdLqG3rQU
Lki0T0FnfGlLffeF+zzbwbOS9N1pRnyXnf80Z/7WMOyj3zUvTC4/iHjx+ujD9KB2a/U7a+RzCYQl
87J7Bs3HEd5nNjNaRU8RlumdOezR/uPf7jeMpHZJmH/ZJpNf33kssdwmqJ5pwxx0t8HF/dka5kOb
q/eCq94o6+tepm92Pb6PnQF72HU2QyYOWVGcNUNXcIO0N+1212TcgBbOZcE0V6Qb7jHHwI+fbcc6
VxwTJwi++b+umlECkGz3VfFsMjfzuX82VnFOpycGSj/RHNw2sX2r8uwjrxm/ifSQy/g60YQGEIvh
GFAzHfcKwdhPgkeyzYYrz+jfHC4q32fkNFvFJmFKmpn3uUreywJ8WGvTz2OD27OYcIG9eoZ37SUJ
+TPJqhZI0JL6Vgp45APDFLMb7xxd3412e+q0c2sUWI/hHHAqQDDIrntrfKK59NhyT1lpJiKVlUPw
0Vsy4m8MVk/PMldzwOVZ2Oe+Zv/0gOrOWHXruKAV6ffdlV8tu6+23RKopcWdN9sNCzgevJBY+vVy
skR2cY7isxW1O1mDhUzoX7HOgBgWqs0B7tC0KoHeFc6MZKLeQW4tV/GdO+SHsCufQIFsB4eo88pz
0OE1286s76CobXvx6KTj0cOsizbmJortN28uHXAMtICIhhb+0o0Zezpp7Z0e3Jt0ts+h0Xw5kzzE
bb2Xhb6OmJsqrW+LTH0UffIALC2UMsL8LpC/f0ThfJwAB1RGzSTFsm87lT0QoKSn59FqPkeMFa2C
7KrepDu/i55g8Cx8kQGXHNSc3FXdr9lObly64IxF9rVZMbPElkqfqjpOnU0aWnzIBGinuGOygRgG
hNvVGNKLKxg/Z9VNKvU+yqiRWDG28GrZmNUQnvFyrxDa2As1GwG2QSqA+0h8H+Z0YT0z3boJS3vF
RP/EHueQuPmLO3DZjzrmt+srk/ZD7ahDabWcfjSePPdMzfsz8/UI12sYzrvJuvMb2HF5u4+d+0kn
r2psH33P24WUEUwHaJfLdVUTCJnWO8OQNKg9aJmW+3v5d2HV35tOeCUbeSNhtqxaG33O8g8W5G+I
wgN/TA72FIN2lQSxgUWKZPJsF/auG6oXQXyyvvEsEMyAdNmHyGEP3JpsRqbNyzdNRfPaC1DeMvmx
lcSkUOAosev7Xu5A3DukblTlY4COxIVxnxXhl62ihqrWezA1luAw3Gg2cDj900VlDmfM1y+O7jFZ
ERFhEDeQBGvfpSlitDS5KXZgoNg0mFVmgPcoqgUnuxmn8dCK4S6MfNqE7jEioX02xM0cO0dgfPsU
Aaj7NvQ0seenQSebKZkPQdDfucl7vLQyx+onHYMvuq1kNjEDlebKj8VXEz4zojnEUf4TuQEkrChd
z35zDEz1qSP/ISrS7djLY1DSwSGvi3/AXhmK+AHy1Kmbsj0tvDUK74+SadrGYx6e59XJykY+yqx3
t5q71lqUBMcLxqrrtIMuNiAUYAJVrl2HDsBU2O/Lkhmr6c0vmnLN9MdfG+rODzrM4KnZnPD+hjbL
IzqJG2+W+EqG4VQaf7xe/1/z+X+h+URo+X/SfG4+s6r7XxSf/OA/is/Q/5frBmjwQA16nusvnsx/
JJ+W6f4LR1vguMtgzPY9DMT/zVny/gX7yGQgFNiWILgWJ9o/kk/X/pcbeHSffSJuaSbzU/8Pkk/L
Ef/hdjJDfodtmhY21XDRmS6S0P+hKA9NVXZR1BhXKYwvoqaIhyi5RtY9NgukXtlRYWzg7FZv7Fjn
tTlHJzQJb7owzvkcCQba8HrTEULdAOLCHjS4mcOcbefcXVjV4zkm+kwkehO5wOragE6HiXHeKRlG
43nbVTKGEZrSrg69edWHclVXxYPyuRVrtY9RFNBYKm/lVO6bJjhby9VhAoo5Oq21BCJES/f53WzF
I8SoZ+YXtyMMDMo9SjyXZbKYr9ySqiiaFjbQtZdZ+EElAP3FL2za2UPVJV9OquO15lZmEF1rqoeM
+Q8k5kRs6x68budVtEDzLRwS79piR6u46QcFVo/BKH/LnLBqd7pKql1ZD1ut+jMIeyh1ucISCi46
qn6T+UbqHTnxyK7c5x6K/NhnL4aguVg6/M1eJKDGKdSM9PaynplgGNu/tOVCWRiRqTb2Q5MjUve9
R6JHQFzUdI7TPtwErfHRYe+rm/KzQxvVFRtF9JyVtu3adiK2mpXeGlP7bJmo182RzRk3EA8V5NpP
RjBZ/o0hRLeyphczHW6GCiiTgfvFK/hzMz4FxW4dkc1wRuBSrUmcYDeSyENmHn2awh1t8UCjDrb6
7FpT+66DEfC6YSefbDmGlTEntP2CjPr/nMXeHdPWR7ePdz6/Y5ct7JE+SdrNyBDadohWjAe20imw
kChDApZ401dbZKTWg+aAcp/soDPkyUPt/zIxuIx1Pp46PoS5rqaHeUL2OsOnDL+CLLky6tYkxyx6
8iZ9hjOytqMEz0AyQG7PMvIWGnG0XIJAkSRtWwtelszlc++MwUG23U1W2/VVjV+4CsDyyLw/WNrL
doOgsvcUuU8czNWgMk7l1HotiGze+ETGM6fJrn38gjurXdcu0hxotgfAnrfOYNVUNtyq5FC+FUH9
lqE8Iaj+xRXZa53V+Ro5z7BC5vOSleWveYDaUt4sFMkgY+7TuNpm5yCQcE27uqseq9F/0EVAXKKb
rOZ6PLXE3Si/gOUYR2ffY0xR3gpIOBuLOakW1QQa5+BpYm09B6qkyS3VqQA4E0GzdjoHctO/H5RP
N6Mq+ROLICZENMtKLuhxfmNICY6KGWnQ/TByQssQACXTORLGuSme65pDhF51y7hvbWn3vVkaQJ1E
ZVYia9nUxGYRFn2fdwMEKdNgx0XrvBnadEMk2iZsqXK9jkEUfk80E6hWsWgTVrs8+/ue0aAZZCyy
JOleHnp3ydhdXqrl2bIYbyc3ePvni0zQOXsKxMe9+/e5oWtvU0Ca++dr/+PXFdyL3dqEK2IDe5nG
jrgpwqovr7KWjwkSErN4x14Yb1PEkKQpBEhIrwtJZoEUA4z/lzDZptY9HpMDFGV0gbSCi1KuRRKF
B5ku1T6jQHjKYdWdYg34+PJsdOrzPEMb/vvW5X1Q+7fJlIjd3+9nL/PPT87cSzbaKwrC7YhuswOi
3GpH7wst7H2b2MR5X94zly9cvuXyUMYRwXlMUZcf+vuTl+9K8H7iSAanzOJmMejhJ//8pu7y+y5v
EID7EIcDPsOWs9sbqkfVMyvIysR9Ggvjap739QidjW2/YO7BchM477RNIs1sJmySYN9UojlbS3E4
dpN7he5r3zddejUO1RNIuvamt6V98K3y1l+SAxGJxIxryuQIZaSk7ELfpD9RoZKnsqGPSpuQvtjO
KRbjUpPe6iJCpzEPT0ViVNtyqPxVJDSZhjoPTq2wm4MdV89qEdgKxwRnU/fbLq3FNk/SbScJr9P0
fWg7BDNhjJF+o2Bn+2e8aycw6Ve2ej9NaXdbZeqY2WZ1qrX6bJQlDgZWx0MxV1/uRJBm5zXyIEko
ewZLui58kR1QvPnb2iBQ3Qji92buf0rZqwd/ARzaA35/pq/CwNGjQY2edFWe+2gyCPPsKtp72baY
5UORSmLNlI8/VPrpVgnzbejYtGRxE8AG44ariG2T5DxNLfS2+5azC2w/5HOSwNTJKhHHoC1rNhEp
oNDqV1zG+KyGGCm4OzVy76PAdpcLK10SGGWLa+BweR0M69QZwiP0BbM4XORLlwcU9XfDwPifaqI4
TYkpslXXXTKp3aXDNOC5c5XiihSCbPI8PfnTkiqSBYQ86z7x0cQRVdAuAYWXh4gMu1MaLifj39dz
bdr7GlCInJgrre2prWlh84DtOBhIBrNhvftqbk4TTGXfMMpjzRjmdAmkbP/97PLe35dC1y9GiYTI
FPwOZxGOzyV399VcjtuEWgFHuIhoMVn2+vJVt65SREoQnYoucfBhWWpVl3NyzJfM8suDZzkBarzl
9SUtMXC8V98fgu2c9M3Joyqw3QEnRhN3J5oAYGsXXvrfl1jMgSDHYkBp7oOnnwyYUX+esrFrYWbx
2hhh5qcZLONYK9jubO9TPk/OSD4GshRAleWzmA+jDtbdIr+qZgwJYTqAdFqOqy6WxVEuT7268PeN
H+4uR1mmJJSxrzsMS5T536PcLzkAanm4PLt8IZ8zovxMBDH0F08Vu7Q/D5cT4e/LyzONH2Pd1ZP8
c9wviZyXh2Q5DS7nQl0Iqpeo9eNd4TfPl2PvWjr55zSwqBtolxjqjQG4t0WDVx/N5EshOjlFZoRA
MS4ZpF4+1uUj0stDh1tj25cMai4vLw+XzztOlbX3pu4QLZD/vw+XqM2/Ly/PLu9p/72p0u4YdCOj
o8tnejndLs/QjfqotTAiXc63vw9/z8G/JyJYi6PJhbUfDJNY9zgP7rISau7foFRk+xyXS3zD5c0x
qWvWp+bnkoX659j9uUbNin7A5WkCSeBgZ7iF/n3gRGxA6/7fHUMknlTwokeqwkEbLtfsnyv3z3Mv
rX+JFKzY5cD8PUSXI/Yf74kyHNYNhEl8K1zCl6v3T+7o5dhdXl++Yhsy2sIPeLFgBf9z8bZqCbZf
Xivyzrj7IAc6UvatkhI51epyyVwuJYmY/s/19fc9K7b2QtlMveOqpcOGpbIv155QIO8sUlHdheV/
+dqfb1jeq2LwsYPXk6prsh7igSDC9d/P/uM9o20IAKR2X7lBoJd7Y5fsRJ7Q2QWndhUmem9fFo6B
nc7lGYQoa4vm4eNyCK2LE2W5i11eFm7EmnY5onVS+geVGn8uwcslWSkpgajHFiullwVbxozxobUC
ltM/6+xtuBj5L88dXxDmqVNmVssl6St6PZbK5fZycfp0C//5IdRt92jsITEuB7psfHyul6v18hAF
3PNXbYONPeuZzYfVUDK7d/npy5H+H6+hcTJUzU0Kz3LinPuPZFnz8mYxdAbayHRn/nt59paM2cvL
y7PLw2XdvrwXkSEUlU1I2t5/L5d5pJGAXlbOP09Jrn0vwxgzRqbcXfhf7J3JcuNItm1/5dmdI80B
Rzt4E4I9pVAbkkITWHRC3/f4+rccyipFRearsnvHdwIDSZEUScDhfs7ea6uLTK4+jD2nCM/c9SNM
clIfbH3MCBuSQ9VfTDrzo+O6uz7EPOzP5643Q0MgMYBz9W2oqij6FnQpkXMqMXfAZnde9z42f3df
oWGu2Xz8DfwUvpq/e4mJtcoOcPDb+jLZ+rwgxBFnyfjwy9P+7rm/3ZdGBL8ureRwVP/r+qjInK/O
iEN7vVVOnW+3JZDZpvuhj+pyVOicPmbIBWjdDC1f98d9Y6JONkNoe0Fn8DCN2SXX+vwgbfVbrM8I
55jd9Snrk//uZdYHfnmONzs7K5FXhfrwUSOf9ciguqze+/3l3v92qKAYbgghuOiSyOT18XVjq//3
/dFhMTcCDPpRMyuGCUqjTHd1cme5utXjqbWrGYhgWTTHQU+p5cORJtIFlKBRFIdFnaMwNavztF7c
K5kw6mAyh0X7UKq5gaYCret1lhDZ/DNhkL80AlpKoM4IDBXB3q1GmjahGuAM9EN5HBRXsxY0GwaZ
4oym5s/NetNdR971Trr1OsMF3eE1seR9sw7b627VSQ4hd+7ucOiC6JD9j9ysQF6ooWN1sjlq/Fhv
mu+BPsVn14Eejdyw3Jpq5MGpUfC1Bej8+CzrXesHWjdhotvALrJD51lTdWzVZCBSs4RYXRohRkYw
l7kErhE3GhcGJYdlmiESAtX7qZj9yI0Z+9ZUlzXKZd1ruzw69xyIagC1MvHFgsax61X6dKs26x4R
2FuMqv2xU0PvpP503WuIl2n0YDn2auCO1dCejgaH4Hv6iro94pU6Iv7AyWAJMpvU+AAEDYWfYZmM
ksFLNyzj4mtqsrhm8bzvCSs8K29VLhfMqupzgm5szusexg0EcEt/ndQWtXxDNTE4gdSkat3YPV2u
IgC2U6lJBZVcPrdQE4qStTzGj0hb8BwG+TbBBHMeI20fUQE8LNkYokZWZyOwstvaKgkpXYdSPS+I
fCoYTz21GyAgVd2+q9oLl9NiWflZUM+a/XV3zVsqqHkfCkSkUs3BR3UtX/f4jbgufNwphkjb9k2N
DEZ9iI9N7ibOYWkdiuj/uN9SR1AXIkHp2oASiWk1+0nT7tZXW8N01r2PTajmhbBSn/s8dHfrC2Xr
tWvdtaecL96Eqi6bwQI+zmLsEgxhf4zolFpqDr5u6vVQs6KtTDDBiVTjB14f0EpkC25Xf12Tl9aj
zfVy/F/rbTTT7Ea4afhx5VdjMC5FHqLZXA++dQNbHJZcXoRvFPvqHWQvwUtj+FrQcJ0IxJjOXjhO
ZyFMUhk/btPgJZ+VkKY1cmmNoirJ0cJ9SEQ04ndwNuc4jvnnrOI7sUpkM3nElEJdoc6ubv7lvqTx
Ndzcfj5eDUZR3pB/MX7qg4bcB7gmmaBQRNAQJrZgv+REV3e29jC4eC9ifFj7iDAa3/XK4uAUaLPg
1Chq6xLvGuEut3p+P4vCOZoeUUtV/VC1i3tB0v+4mEFwbGPEgZ20v5AAHV0pe3NTLuK27/XyKguP
VeBeM91OrvtZyMukI2pLAEeD1t8hSOp2sY5X1EX7RDX3yUVgfkoHFW8yOPcJ+heqMJ3cDIK0uJRC
5ZQMATlsy10agNKuWwfm6zhcDZLUipEsdA2p4h5f7bRdbO26d1h+zG1SH20H6Yo2Iqv1ppbWTJt9
KgJd22HhLQ7mzBFt13Z/QjV99EIEdWFtAblxlqsk7jVKwfPzSEyWPzrjTA73SC6YNpV7AyvXCUzL
DZWt+tLgU76se31a/2xlTnBr3YILjtZJLqlZqTZBGKHO6S+Vkrv1xAjgm9PPRUgavBagcLQyM/6U
ZTmFT1bj+zzx8bejU5FmeUzoIh8LFPXL4NBIwvEt+9gFKg3qnzwFjDKFGA8hqeUE+C1+ZDSqDBK2
W4umjd+QWDzLsL8yXEU0q/phK00j8fHXoo9z3WsJj33v0MgmEwdJOZmDlArvrEp7zDzZHVwHgVBH
ITWXtNrj8iI9Y9xRaj30pHQjjmCDLyrfysnbmcHwo1TJx7NO1xRxVh3IRwv5x3VQxcmR5PbPkzBw
NiQg5CblAaiixd0lff9awr/FvgQ4vqGyPifim91SxC2GHyjWdDJ/BBV+77hM8eJLu78uWhPViFQ4
fymoBGfJfW0Tr4UTDySYsj+DUxZ3rcnFciyy7SIKgxxfgpBdrhR+Sid46EJiIT3wvxTB/anGKmJp
oA00dOSOFVabUhA6mpJ0fxXOYb+xmfrvJTTjU7UYs58Tk7SMKIUJQADiKJnCXi1a8lPoIYFDTPvw
MBSqlVlB7snLaym1hFITb1xZYCqzWY8+oSGemcs6OEdl6W67nmZG7NY/O0vNNyV9zpQFJjbictun
LRd7I+Rq3omOCkR+iGXXHUPERQHe860sMb0Esb6TdettaTePftG6NySBXjxAxTDfuqPIqvyUpvW3
CvWJX+ryT8zZ/3bv/lP3TmIj+Xfdu8efRfGzbX8CYHoPLTv9+L//Jd+f9WfrztX/IAHMQeIAlIUX
+7Nt54k/pG5JxwbS4kiFavln207afxCMAgXJNCiJrr25f7TtpPmH55K04tHSs1xJXtl/p21nCEPR
hf+FPkxCGR07U+jSFoSV0Vf8tW3nzI3UotEqTpHuaP465dHVMms0ZXfqxNM64yolKiJ/wW7ta3WJ
v/ufc7H1YY0gbWa+aja23l6nZOveuvmYphU9CpmpB+qsWkXr1Iawn/IsQqKE32+/77qk1huZ1x0K
G0U/swQ0oSy9HDXdWffWTb9WGPDGzICb5Y0qVZ31tSa47o5B6S3YArh3nWIThk2BUJcVuiClBwDF
gSVy1E61aYeceUhlTDd9sjKSD2tknhtLAa6Wy8iMdsqxT0LkyQZMOOMIN6rQFWHgotczmtC2xlEH
OypB1rZPo/Aralt41lP1udEhmnWp8127kab4ArEh+jTDqLfAPJLgtATHiMUH/ioIaFWV3XRiuB3N
CKvePJb+rEOdnclowGq9yfpQ0vRhUtg3GAHILzhaJhPdcIovXeeQ2AzFRhTRS9XIyzyFyZ6msQ5f
Dl9JmNHJkv3dlLWHmMmvT3mjXugmjJ/TaIj2uVXh+ZtYDo3V3sC+J+zssR2RktuBx5Iww6NeTA6y
9PwOX3KKaNrGD6xVFkHkD26oD0yBDS6FuvtS0GCqqmbCSZcAkhDwMwYBTT1HUy/mkkgrgDd+yZqA
5HcVZ1JTIkdlUYrlsxbdj13yJWNpV8TLQhEKgRbyum3KXJmuXT+SSW1iMEdwNrqavukddKOh9ZBz
AhJq16j+BHyP3twD1AHjC3Irg7+5JblIeSjda/x509E09Tet0OxtERveuc6qW5k29Z2Rnq0Bxtas
oJwz/qRQOOaeBi3ZZjN5N4Wu9+hll3uHGPE9hOOdNrvaIc68S9hR0Z0a5nu9nL4YcUWGVRnrCHBc
8o0D+xuR3w3Xmus0mV4KXBHHKka3ySr6NcaaBzyfRac6g5aHNivz7WxMt6KgZcqEDBlkPJLZFZnf
w84m5EM6Kb1wDpsgqU5wCwycgs2hJcbV7wwb1E56aPIMt6YgmEUoS3EdKGCjy+UznJVWdz9Fnbe1
UzelIyWZNtuszYZ4j6+J4OvRrxobhTBNhW1w5xnpidB6Qr2Gwbcb68GIh29Zr1HyX8q7rhNwRqAD
aj0XWYa1fQVl9xRhEtfBLelBhWWWPi79qva+aEZcJlPsA8xuNpplbTGFciJ2wH7Jp0l6HPwTbrC0
qnXCN9LHRmBgpFB+EcuxNs0fsdHj5Epz62iX4ooZzKpzjzZTPMz4xcpvHB0Iz/oxJq/Nlijey2hb
1AT7anBy5OxhhHK2tIpfqNaFtCQO6wJPz6tNkBbmRRcjKvt53IN5pjlYTtSMcIgWSvbEKmvXauEh
Xqgs0YvRSlSDsIo8OD/VXQlRqJrnl3b0mJuY0tjNJgkYNQJkv5dht4UQ0Z5AGuS6/ZrCON7r+9gS
27FWsGrojbAXoGMHg7uR+5FphfMTeWB3tF1YhZUSZZqGWcLGbJ8zDrOjI+EwAGhnhGJhoxUCVTYZ
Ci2OrMq7JiSYn4f0u0Hpk6zikAh08JHntVukawm5RWOGrk7/Uc+nMMdMFmJN1ilhYOqN8M5zaoBU
AFpQ3NjqTco6PywoTQ+RQ/s/ENfKyOnLqbFue2H+yMBgleCoe9C/0xB3n1BtzP7QNCGwpodg8sKn
1rGwKMzxdMRgcGo4xkQ/2wSdzARrGwAC55jYwQF9/IJ00PLgBI6D+G6k3MpF+DXU/CY2mdClmIoU
3ybPgGFE93MYaGCxshuzsGy/trG5dtkubCuOxoh83jqIfc+0n+SE3AG+YLGZwjDzJ5hGyMZVhYiE
RK1wQoBe2LKWsUbUihABOhj14hpQBX6NoUByZY2zvRtG9yc4U3M/QJw6EmUZ+tWpRy7wmtk0hwKu
VG6Tv1jmm5bXkH01awCXGWNai2EOVG9uWRjnNBiOWqP3x3DMHqc8SGjHNM2hILppy7rAvrXQfxPY
BLlUC06LzrjZ/6hqCCPBIp8ogA3bKdU1ZpEjEKfCM3Yc1cOeYGPc4wTVZPPJYcXlsnrTgt4Hb9H6
IwY3DmFtPBUzzrZczweEFt9wwPA6srMuiNNgprwOQ/0qWf1sTB0hfN2j2hSYBunyFN8wW3+d5n0F
QcDvtQmTU4UVVXjQqOuWJcSNcHTsxEWanRwj+NKUYjy5Uc9VJgKwkUcHyzLASXSF42dyyY4ayp9D
Qz97tEyBUmXJbzU6mRgyyTwUhvIVle0pmm16j10DMvPS6pySlGWDbRMldzMrSL99agCqAD3ly6uW
bsC+MCMCmiaM3nUOmAcdbYLSj6SAFOTLTaFwIySjPdY516LFGAEjibz104JBY0zfrHCgqDrKjMXm
jC5J9MaphTpSHb1hvq56pvYu/Wh7yZ4B4Fh+VSNMUlHIVly8FZ6t+Z6FlLaIsFoVXFTCdr6B8/XY
2G0HYjeZrwao+YsO/Y6ekXkf6vEu0RbrQgn2wjj9KbarcG/J+qnxKvswE1GkJXtKl9NBa8UNwesR
1qF62QHC0/y2wAZmm/a9pllHz2LVXJTGXk1faM4FW6fDy27Pn5zCeuDMeREKdlBXFdlDaURcDOHN
6yZlIpG2ibtzjPvKcpFUYaC0opHpw0D0cR2V7RZi6CaviYDOFzK/S7WRkfFKbzrZCpacoIsUBGax
tkua3UW0wH3MjK9UQvJdhcpwCi15oDw9MdaZtfJEWI9iIPIlCuYvwoWnNpp4H90IkyGidQMLYfGV
BWZ/7hW8Ykg1qtNdnt8LgMZ7KgF+mNiIbSvryCJoQ+Gy3gfej4DVIJpnGKIxGlccH9BrmE8cR037
xpjf7pEP34TdYO3DmiqfrZnSt0ePFqJtcs3yMsABtYutbob/ACa0N+JZ6UlxtabbINeyEzx1YQ2L
L9T4nWDlf+8oGwXxOJQF76XqTow0TclZR0mFn82R21Eyq07lPZAkuj+q07I2jKGhEKLOe7ZKqpJ3
JQgK7PTtwVaOJNESoEfJcm2OUbd9lNRd8VjH1ys8w5HGcJjaBIRxZO3HKbqZJMyM2URqTDmGaIwk
w/QAAWHtJ1IBq0HDuPdF2+GNjB/m6AkrL7rzHiPX+u/YHvCjNI5OjpcTrjOgp9DrCWZMALG5MfxC
UZUQhcek5NC9zj0j22td9fjeWJ+ZSe/7SbumcGKd8n5FzJjwYZm7hzRDsDDk6U5P9J+1pZGUlNsY
OmEh104Nt7HWAyzKiIy7eKhJX22RUgV99d6uWzt15NaaLZDahckyJYBwy0kipHufd7I5jvQApWG3
RPduhogq5dhmwbafe0J/HbM7AgjYLaga9l1jE+PYinNL8WcL6n7YNFm4nEsh7J3j5q95TBt1ydAR
qGavwzyqA7ZghcVrPTzkiftzJL8XTkWJn0LXDqWRnb1afp5Y0qd1+hjXmkFJRmFSWoUDSOyvXkyN
d1lz1amy8zUEmKHGirk5p5MeZk+L12MhwSUX5t4L88AI+VNyVRZ2vE9JlgTs8HMA80S+0jkIUyhu
Inrrpuyi96U8V+Kxgvp5Cjs5n+lk3HQY2PfKdUsxrmr8vpwHZqPC8QuvrCFsPmI5C3eFYA4mqsrZ
FlN6p9VWjQF+2FmuqI/vDeusbH0mfUSwFu18yr37ZrYRo6vNGH7PHHc+LaCJ9kZdPEk4oDl507p3
gLkCwJIMCS2MGgCIVnuQLNxMPGP0OasvzCi8jZUz2DjmtoMfRzFVLHQ/Fhfke/G5ZrDd23IbVfNw
ieP6YRixG5W9M1w0d/LnxdVPc390lkw7t3H3ldnDU1ZDltPs9mJ5wPX6hEDNdC+gmJwN2xMbNCz1
tqeufi5c+6Arakhr9dMOc2myqfLMOGtp6Zyc8hk1zURuB5aNtb1sjvmdURv48ZScJFFNBCpx9dk2
y/SAOpMM57DU987w6gAePBEYI/1caI0f9tlVNuEgSmzNY1gxIHXkE2e3C5KLFSE2d2o5G2/GN9t4
5OD2OfQ5oNpg9uPzfJtbWe+PHS/nyPCxnEN73yVddOnzxT51tBCw6uLpsMlm8SLnKXQgqUXOophr
HCRWfbELCsIovlHf8d49yXRdj6IzDGjOlq33BF2U+YJSiayH+RwBmWHgQfdof3Fi4zVKK1xKc3WV
GPqFSHICeZvlkoUWEyELg1RF9NeK+WgEU2rHotCnmllpNpwi8zUv8JUbZT5sa/dtpYesGyGUBDOw
5B2WII5RtXY1w/LPTVb1T0PZTvsR/NP7/bWNfUlGQ7VbN4HtAKTPKHwKYayT9N1CM/pD7EK9Tgel
UH8lfg/IQozaHbsZdOnF6ra5qrbH+AHO2RK5METtkmCV1LdzUtCiDHhGptXDvnuOGYxQaQnzHIOo
eN9LRxsdRs1ozXWIJCCLSImwoHVdaPis8aNosA/G/tjWmOHHhmWlWd9CqogOwq6d4wJvyKk97zyo
xz42631ZQvsx1KZqB2aVZ5Z5cLaT5B7LnbOfZnD5Mr4zFLgvLIL5u0ldxZ9VoTUp0XhuStv7RCJ3
eIhswZXZc4JtV9NPxILXoVcgLRM548uoepg4WEh5LKOU/FHjZ3ioApChPbWCPHUxUmQNNmnoTXcs
xf6hNFL9sUBdJfWI2W5Sd8t53aDzRercG1uJWpRho2Qaq1SW60YRPaVmn9bL2sfdBFtXFufQnOMX
FGqz9NVj0ZkeohD0Y3Nsfg3aNNzrgUGWqMNBldC/2C0co8eQYF2gfOOlsIe83PdFQujjlNUs1TNs
ZSCD8KMHhrdnDBBcXSLs9lFu3q6bXBPfRF8+WJ3T+p2nf64hZ3PhDHZx44EzTOJL2VioOIyuOjSt
gVzTMg9tkh0csjOvgfLDxdLDYitT3bwSidNusDKmFOG/TMU9SqnCBNLNopCvvQy3ETbdr+bQQ7bL
CEQPluAuKhrnoaqYHgjXr6KK05224G3gxYytUfaja7RD4KmkuqpHY2su5Ra66LwDtlcCNhyGxz6S
F8vB6p1i6QY7UoLqMV4XkZ/c1Ou/FG0y4AfclFUin9sqMYgdDMQG3WB5SUXNFxam/pi0yLVdMZ0s
0/rZ9dljJHLvCCkMt5B0DtHIEi2IEEIvcXxaiuJrkOf696KmIWqPz7ORS8x4NrjYBKyfQdLreXQH
ZLnh9KmK6x/CcxfoUiwvyw6OF8Wd4TKW3snqDOeaHIBy7+Uz3BR39K7i6ps+ZvJS3UxZbt6zCjEw
0uYQeWMPxDOjYjkv1SlBLL4NK10xwHp862FJHLpd0CNAbHRghbtt6qI+pkHTXI3BFFyFZnJvjV/n
KUpfDXOCbUGiTjLJRyKsv7rPWajjt3RB3jadpT+CmtjkHaiOCT3opoqK+aqjCbJfNM86OHPrXUVl
Snx62+k+LMutFwLXGqLpXFWWvh2qlOgy+dZExXKyLbJHF6YkLEJIQ8za4LFcZmaygklG4pjTdU00
8Q7qJNRrd/yWaXF7YxXtc4Q83F+FeKs2rPdCZ0vlkrmg6pprqtk8kx6P1rndk+2KYwGHuo+VUqjo
luXsNmR4lFryuN7FfGg+39aZ11PbYjPP/UC+paxB1i1ii2OwOQ+qhtupjUaLwkP7lrqkekgQanQQ
OAAzXZTY2sPPaQ/7qRm4ZIYy2n9IeGajuWVlj0RTdaWNtfBaGfbnbiKDYtUtrZtVBOna9R4ICYxT
ddWpo9sWRfBpfVwqsUG7iieKiPlCLqbKt42WCfYq1V1FTuvGmCCeBBy+QiAE7+0IzfXK0FonPnSH
IIGqT57pSYZ2WH9aVzslSxsnj3QEtnpxnDhQbF3/oddudICaR7Cljf7DrryLEcJZLQeKhh6lFYyC
lFxmiN9VyI83TJnNTNdDdTCxqqz7AydMQeRMxBii3U56Kn04cTqwadiS5mT/HGZgT7PpXlw30SkB
KtHL2IN3vI9CKHk6iV68eg/ZJX20F5mwgKGCHCtsDhGs6bYq65uk5r2G2tTZWLehEQa7IbBB2M1j
cM3RSgt3LhkmS2Mb7bSUFq+7RDeEkFZjMRxKWpihm2GfQUNACUkRRNVQE9720rlNBhMRYxqCkzCM
k5M492mYvFHYwnamndMJd0CEFR0AHoFq1fA5TQBymTUZ1K4KflXNroafYNMQxERkKohot9XnfZN8
zmL5s5+LggUSJpsxJBjBCG76cDqkXkq1pw3IrPUS36DAyPA47KeayzQCOwL6DhQ2JIlXAoabBi8X
KsREOxJcIFmSjOfujPo/5st2ljrfOi30wk6qBp61MUf3KgXft+0X51uRepBZsquc+D/aGnx8b3m2
RuecpLvamNKb2suo04HD31YtpBs4vhWF3i3vzAQnBcTX9WoMW8hemvX04PTLw6SjJGUCm+xIOa78
VmINqmV1Bc+A8qaW6Dd0SLe5oXGAujGtYgq+uslQbhvjnpbGJky9+tqmXprRUJwEdd3Rq5GVU0qX
Tf4KGdA6Gnkwb0RGa7NbPuktTV/pQjfstAeK/Q+7OqAHU+kvQ0vpl9ZmXIxfBSvsTWLgN8qX+AUO
tXHfVnzslgRqMBQ5RWemhHEWPrAYSCRJ42AgCcF9aJdK882Aqx5SEb+o8kfbCK8d5sXoN6LrSf3Q
9WzWV07iT4Qgg/g1vju1u+yd7qnwMqK0IWbR/nmyzFbfRb1pHpwuux4dyiGeDRqLkjP2aZcUaFiD
XDL0hDWdc2oj3TjSs7/OEq5mhZYGfi8Q/0/PfRI7Jwz5j66b7XV79rYVYxZXtQadlLUFKIzWQk4d
BX292vc63m3whsfMsu9Bg2BbzmSwE2SfL7p9bVOOa1swfFleNee8BS2SwzFOA/QLGgYyo9F3gs6J
CADrzjYm+FmrKQaM0LgIiKPT2/lmSLsn96RHL/en5nU/pBHhiCkrP9TKjMnxlzC6jXqAeXOIRcXA
oC+YImwonlDEwuDtWjZd5Xa80olC8nUo4w6aDczDS82XJRhUAB9qzavVmG/T94JO4SYLi2ttFtZV
HkbPRfKd1WpEAa9Ld6jr+wUUtbANlm04PGJ8BItH5crU9oABqsfW5ABxlofaEi5rJrk1iVK69PFr
2XecaaMd+Iv9kujjSIlAQrmeQaanYbPt4QxWKaTrqpz3w0hZwIxAwYRCQjqg1KK411aeQPl4IQ1l
2CZQmczO+BZLqEn1iFYmWsqnIqdcjqg63cQ6YIO+KffdNDFdpqJYzPojnfC6mfdhwDlX9eZjEHvN
MVAkjDIl9rY3MaUuxdYm/sDOPXcfJTjQDdIyQp3WfmWh64cETIhhPPh6fe9QHBmZ9bSdHPd2AZUT
qnVq0iKKq+NSkNTtOto9AL/uITKN53L2vhRpNVF5i7xDx5DeRvYnHF1vYYJGYh5DucHypxZpCX2j
gqtRxAwqCVHDt4oq5WTMPdo5OiOL3RaQTLRTP1I79nBv7WxJhI1WWli0dS/ccGFLNlmsfWsxIlsB
pki9BWKhVNfOhCPPbTBcOcOB+cd3TvZt1Ah+xmJSCEyDBXak+Y5xI/PLoHOm1cln5BkYi6HBQ76m
YdGG+hPpYzHuHPe0uJh8C5QeRBxTxAMgQXTXVeotwO+yPXMacjbdXZOBmhcyanmZ64UVHl9E+lBX
8s1osFPTNuHYAazgQDQPIq8/5XV2HT3ic2M0vNgW6c6offkaPF5iiKr6OtDGTatlr3jhmKzE3TON
BMuvpXGTUCCE7qQRVY7XzVwA8kmTGUjW3YAXLDdc4HNIoaWzJ5cQCcqmMg1ty1nfNJHtd06B9woG
vFbXJbxz73sXgEuOlsq+DpPlNKgTqqVOFGgATjyCBOqKJYFVcYpwnWjxztG1YXCxlLainViHzn3L
Okg4O9cGQV0E4G1t+g5VQbC180qF83uN1HNvYq6cxpOje+IxLh1aQngwpZokhvJ7PHeXdC7FyVjI
lZjyky2UA8kJd+4P56AXOQ6JAguXlqiy0UCdHaxoJMRNZiRf6bLV+7gDu0EF39qaWvLQlKkNJDS9
H2YOMTHRtCs4pXFXwtTJqgLfZUEKhd1Co3DKc543yd6tyRRBKn7vRJXYwlBpOLsiBlXHLfd4X2Mo
BAu9o3PYOHuMJlhqZ8wIgul6PeVHZr8vdQbNKDPgF9WDfh3T5Byz4qv5PbEy+cmoQMP2TQxPqzRP
GI78ZXTsHbIEexMVbbmDhm5vejK9GWMcvxYOodrTcOlCOgwTY8ZBVwlO0dLvYG98g3N7cRbawZh7
qfiA0whg8+iqfFgOZpm5hw6q3yFQc9yPjaPUo6u+8rf7Pm5qi94h7lQKxLpodVye6AuLVfn6ix6W
SkLt08apSIVV7hSubOW7+PGXv28Cgx54nn2u1qevf/PL7vvLqZcvVUHBNjg9dKWkhMp0oy/6QieP
B9fN+tyPm/Eqyl1FkB8Pv7/0x+117/3OeQRBG+oLQ3WQAID6p15zVU+OVoK6bX1reHr6MV/IayOo
9rNYUHw7QB3h63XfKYzNx76ryBst3fJYMLveVYn9HXH7cRie4xp9bC5jP5qjkhgLvD01qB9oga9R
xjAdOc6Va/TQ642FypFoOuGzZOLnCSgM7WqXFQ3iutdVY7nKfNdNshqL1t13xe+6GxleTW9H/Zyt
cJJzblHkBVNTKv0Sd/7y+Pp6zirUXB/K6pxwe/VH68Y2UBW+v9L7nSbhKQirmSpz0f34u49/6/21
Pm7/3d/83X2m1rknpz2sWlNLSU9H6otQYWf5rkRdpc6r6Hl99EP+/HFzvW99gXXv449/e+5vN9e/
y3siXhLJl9+ojshvMvIPFfYv2vL1Tlk1LDI+Hi+Vcjtetefrnevtdc+uWe707mlU/YKm5ximSc1u
UDqI/Nbd9aF1A+WDuph2+nj6b2+x3pQCJeWqpfpf2dl/kp1ZwiC46/8PjXj62eTk8f6L6Oz9OX+K
zhz9D9OR0rOlYFnkWRJ12Z/CM0f+YRK7THqYqdtKXPYREWZafwidu11yoJnWKenbBy7CMTzy6U3L
QsNhmc5/R3f2m+jM8CxLR8LGP2hK4mPEbwHJrk6kbVy6FgHj3ne35/Ia3y36ODHRgmH6yxdz+y5l
+z9Fn9+WeNFaxHfqxf5F4WbTReVToZvzSCP7Peow6IcaFWYYwCzX073h9gaTrolqZi3jXb34jfjB
GuFE8jgECog77kutTacsZ0IbDzSDHPyHGY6iZmzH7diB0J0g9Jgpfna3iD/HLt2XjD6wbctLnFks
WIx6RETf0lFLXX+aHHeTWPFVGbrHsRXGThvmcjdoze2//6Aqv+0vH9SyhSs8fimHn5fHfyFwRHYG
PYAizhGWMxQ1t93IxGW9EFsIenHG6hl8xdj4borsjSX6sZqaWxEXud8FintaEbILc4tq4Ftu5ldZ
NoxbF6apkvzs0gIC/2zHyOIxshglS6km15/TPsJFckh7zIeGK0+DbbYU6UxjV3YS1VnKAg82v8Do
rhpVmkFJyXOSp7UGv4w43Ne9qIB2WkUSXwbT6gxoEIkSxF9RoWw33eBmaLVRkHkpvQMn7F7m2mZ+
EdbHyNU/FzH86rBAMeF6yTFxW64FAIJ4SvymJzMwjvEWpIhL3UGmW9gH8/ITkONtKsI3OzXaDWbv
h6qft8Y4QakvW/KgzBSOL/hPyrFfqbwoZUQ2bv8Hv5dj8lupFE7O0t+kl4KGq8w7xERRRB1Er4PH
RKavHuKMoZjEpkjJs2yKnohcM7G2Q00Xq2xGtPDWsdUg5gZ9d9ART4SpJFUP1iwQI3sXjIaxNeIR
DXZh76zafQHMnPmGyaxYIJIiRwAjsB0eGiR6ND67cO/Od/rzIDLkyiHZ2glwpgqpzaZ2yPJNSo79
etB2zTh6u8X0vmVw/c+yqV+yqLgySwCrWmwlWzfule/wkhvVUz8Wt3nJwUcQyyadhyuWGXA/i9ug
JWfYOgOtO82GvTX07FMSaDe90V0RTZ9h+JWCrLJuwEDEHxB9wa+IEh6+quvdCR3pRjDjjobUegPf
auuYCGja9M1tUlXRvM89jpj/8Dv9zWnlOranu65LorvxW5Zha5I7Ojujd4xlNW4b5d5xQ2ve6yb0
ZOOhM9OXf/+GKyrn9xGLADRpQehxrb9ocq1Bb/NK5x3lRG3ctm8XF8ENCeMs24r+GZfnJ6nB9I/d
/iWdOYJj+Nqw1Qj3ISnk1MThG9WYsIYh23/59//b340xHhN6jhakrJ7k2vHrGGPobVEggfCOjkH2
WxkRMsO/xtWMLCviJWk1ww0vlvw//AZ/87YolAm7dlyk0ghl//VtCeMhpWPU3CNd0bfJch9FxXhA
x+mtrftgFwIkTlv38d9/Vox9f/3pLYO7yc/jUvWX61QS6oY3cuIeRQf7Kw5vwpGGVDRmV0ElBoi3
Oj7GgVwz83PQOo9pYkLwmAyC3h3xpuseGIplQH1GKkcSkQSdEGGRMMgEgp5BzMuAHDrMrB43RYIV
iX8k86vMRtxp57cmcCD0J/EzUbh3BTHixcBXPSPl3dK33NW87y6b6HFliC4SSKAcm/+PvfNYkhzJ
luyvzAc8iICTrXMP9+A8NpDIzEhwZoDBDPj6OfBsqaquru56LbOdTUoUySAecMCuXtWjd0gQOGT9
Xq6LkuF05JIhVUOpi79qPvCwYvqrwaA5KXx4IoCrrsFT44fi+2A+F1QdbWKp4KDRw4nuWpJ7Dz4G
Jlg4RtyDC2ynRdfn3BYLACUhepX0Tmzqik2eDeO6rfQ2XDoU8BL7pOqn5cZT6vkM83vbsAJhN82v
re12hs+JPdO+x4AzPTlj8yyt5f/l8cpGfHqAUF+uO4O2bZlFT27CGy+OeHG9znnzpxmbxfJ0mNjB
qa6j3CnamWFaHDC9Qs1n56bZKbPLrNZ/c0XYzr8Wvi+MKy5Em5bVCNTzP1+JsU1hFCltfUjg07Dl
2eX1eCuned4bcc++PLpntQZX02qvHScmfTME1yQKCYawOZ40x/lxW44ouqzbIV2H5sEKlUSgzCX5
IB5EnFfWHuKckhUJKFMmZ3o6n2XOgAvDp1uXGGx6n0wJxTd0cWFo7aSBlfZ7FiybUBzuE90Jay9U
eArKAatbQODUCpCrZ8ojmyTdpdX0c6j9q8DOTMDYjOjmUaSKRmCFPrHwhZp+2Nt4wq6b2f1B8aa3
juPpSbcxWOPQ2zZcTn1Bf/j86JjpufTqh5CqpJWvBWiOhtq01rLfqDZWO9sNdl5FYKaUEfJlbmw8
ouroExyzEqvCyWCh/bI3MOpa7tLRgGrhYaROp31IRWg/N+9xgzdV9B4k6j6mMi97zHN0m46x34+N
TR4zrZZIWX5v3HSzPGKopOpkCO75uuxx4GgmUhyHKsQMmqpHJ28P9pht4Y1kOKDVtZhyuSGksQ5K
Xir3ZVAlxLJufABn/3PqoD1VogXJJeTKaiOMSgHfd5yn9ymH63XgUVznw9kpopymmRk6jaY7R8dA
x4NZb3itliUN0F4DCcnNUEViJzoaCQcwqgO0rriS+btExqdPjmdg1TEQw2aFAd851s61YpZeSJyz
lYabkEQxrK3xFgt9toNFSNlOLjZd7oCiRJXjauCSIDOacvm72U5R0bhynKpdF0WOn72wT6L2zGO7
PJwd3OphmQ7bcEHIF1b1NnmInfBaXuakfMwxkWRsGXI/tdddMdEaALCrkt2BrQeIZAgwgbdPXS6G
CW3JDBqWWZDiuewOHcRdru5Gru0puo8Sn4iDMT4mPf3mrSWeK96uq9Fy7lMVGIh5xYnuxPmzlld+
wafhUeJjTXBfvM678UHRb3sLD2qBgZD4LOs33XEXZPkMaxFOvjfRnpc914U+5Ra7O9WYzqop22dt
d/CMlq6PSDfOqpKgHSpbHFzcG2CtK+AEBkk6jNeYzWkNrSkXURPlJyMY1CZraQNzbifanFrD+KS6
9p7jKt1ZBfBox+b0BL9yRbvxOynNh8Tk918Jk/i90FcgdI72yAnV47TSQEPZ1dJ4hH5NRqLmFusm
NWHLdF3m2X2+oI8h9j/0xggwTxoA4A37PIuFOWPxrh6s/DAVROToe3p3eNtQ+wRbOp7ARaqcSMHC
ra/g2jXvwmmgYMKtWfkVwN2GOr2VLp3PCJxJKn903G2OQvE+Jjq57734puy6xzr0jvc7PJDX7UQb
QAjTFpDCzs8hVwXpS1GNX1j04JSZxFWs9qbXJ+l370Mnn8CUfxTuVUG4s4OSiucSU20xBRRKiJq8
Y6BeS2z+cog5dA97r+hoVaFXbq4x8uQjC/cJ90ybVs+iHBfWXfRZUOvHCk4/ltFSjxJgz3QqfxU0
44gRLtrVRmjfQtqfaRglcJ0UUJgLbe0NG4y+6WOZLMvzWMdPrJzWSjfzzdgnuLzs8j2veXVS96U1
VXWuBKIzm19zzdH2NbJ5mhi5Wdy3RlQfMB53xKu7e8j3xq5hOkBjPRgaLh7IGQrbMvb5E4KoTUyk
dAc+v6meQyiyTB/jQ4dpPHd5M7cNAeLOHZ6DiDLeob3Faw2kjDhFriS7S7w5Xb+UEMzBc8B8g+Oi
gnitM+6Rc08RCwUz+z6UEGLSckuQq16aYD7j7En0eDXVxE0zde5rtn6LO2Ll01+tkVOtNH8KOu6k
ufAhOMGuzdqY0EkTTSjk5nYYO0quAzcAcMAKKQuxwiv13EYT4G0b4AlZmytpHTNFTyvo5n2m+V0B
O/xmZB+8y/st8mS+IaH44nTBvSLJyd68eO5bsXe1tfSJgIu+Nwn4HCkS3RcLBNFJ6V9gawDSbpQ7
szLPJjvXNefIleHKfuXNzlsbue+hu7LbSnLA47mZjfLk+fVV6yTfHXszlsn3yoUYV3XUZHCaeh5a
1q8Da9lN66krO+5fTSP6HlfZwW/hg0+x8VL44B/xplO4tB67LemTA7GFt1FMTxW3l9UELScPWFMN
AcDiMdrAUOSiKq9kFPzMWa2uvFDwjY7Nq4pYfAe+tVV1etM46VucvPX2qaTOaWUWxC9zJ9pbLTXc
A8Cxy99VRBtgQMtdD+R/0pRFOBFHA2V5YBC89dwVeg0E9zX1lc06PcxXI7EYMr4u1kBJKEqWu0xR
uMbKtdxQkgjtj3vuUPyUCxPMJ8xxsCbrtSFisulMb2t3pABMF2cf9zj0CDagWRietIh+6uWLzWHD
Ww3badqyPKC9cjV1yXNqM645+drK1ftgNFSvBG8sT7w3Q9znmflAPl9sjWAwVrYxR2vM2pxbRVW9
F41Bx3u2UVOe7/0xJPnVUjJsRNZXmqPeyukTZvidUkSGApSEo9HqtyFIzkMaX401FR61AYTYM56n
yXKpHhlo1m5HQnaLW9id3Q2PgXIjA/euaE/2sOBysWAaTK6wW2LQ8/sLcYcB8B++Fg+3H+Za3IeD
791zXJ13jQNeKywmkguzgbaj8VmYaNMgLtXC5kOLuHz0+x/JYhSsctYv+KOJ/C3etjFM9lPNzgJS
K2ivBTHkL6bnYW5uJl3MV+nFHldl+VIdaC2vpYSkDv5E4t/vvOTghoTFwoolbzncXBw/Be5ZEWK3
vtj1SIPx5FCUXqQBO9Iit/bSsa9bj8xN7Wyg2CN6D/Z1DrGOm/4zlziPXbeAq40LfCUTTiMepvPO
qIoNVROnORxxpcODT4zii7XOnZorVr5h/eVZ5XWQ3rcZs8c8JXdxrOl8wGEbBemdavpn6jIeOxiY
6NFfQkEmJQNnhfZnKP0P9wq661sxRgOp6ObLLpM7mz2BZcMZawK2Xzl8UE4Z16P0ea7LZ3KfX5yh
TmO3HFPclF7NmUcfglhIX4SYSKvgJOFmOvBVaDHxtm1UfTD3TVcXk49aKhrHoOez+sQQV57H29Wm
Cm80SDG07f5ifP2FKgKmuPVk83LhCQ1LxLTgF130HmUPvEWNDLPwpTHw8ketMBLjVbnh3B3vLgas
WXIbK5W3v7jihckidZ0tOK5ONE95MXzvB84ql9/u5aPLtZLN+MGyKeacTTSfldYSV01z8ECXj8IF
XEdNY7VN02jdiwi3hQg3XjV/wyhLnSpu+EyY70mO+qPGmhLQeF8vgoaZFz9hJTwxMEHNI1AW1d7Z
HpJnLIzZfvIjXJSmd8g0T7eaYhZ8vMkV7UGaOi3F4DoOEsPYUiHBIS5r0oGFGMO66wxEBGtv69nz
D3ciAL/omENOYII8QJT0xjpsgMe3mbebhXxjauN4RAno1p+vDezrduDsHO6bW+Uznlgp7FlEtdFF
kPM840uPVNILwQ8w2MbKa7W1IuLD4YYj5lXAeCmCmDfixDqp838Wy2N9kf4uQ2JMZV/rt83KrYZD
2OCAuozc88jntki0kKwYjq1dhRu9fDnKxJ4ta9pGIUVxi4R3kbmMisJ3s/wg6cq5tmBnbpb5d6D5
P11NPe9QHn3Nz5eLm9Q0AEIkdOjZWJS32WA+5HaIxqb4n4Lp1hjZ5YLZdPas3VgYcz/cSnDGbWat
Ww2WU9YtfWkWARI/Sjc+LczDmPF45gjHxp/Vb/zoiQUsiydSOMUhKOVn5ZNLzEY6wpDJz3Z2hlcV
bmhqXI2k09YptqFDgKY6fPbNghzgitFz6m+6Rcf0Z3tbpbvRQj0QQ9VuPU9vXDFl68QMSSUtv8qe
37maKTzPa7OEgc/7XC7SIv7fiB9N3w+B+BH7qAK1mk6tRcN6PCJW+Hn/Goct5kdUDkA5LxY8iLXb
UfSXY78V2Eo35cCTWwl32zgcnNDe600FCBMsBt+Ybwx3GZ9WWry9L7+glHtNllLz6Mf5B0isFjxD
/WKbPMxytEHlNbc5ETMuINrZjFg9zC51JpjmeIMUzo3hhPemh3SSdZynwyh8MLBwrDThpfXA6xLk
6Biln71nMluKdcJf112h021lmSP4ebQEpcG7WObPeeYEkeJiWKSQggaf1ewQJI3RHNlCmOSRwqcy
pyQ2X/4bc1vHJXWEpn35FYBvYKhetJig8u6FcL+XLepQFLdQPsyvzDBvwPhTjZSvpjTaXV7QjGzA
loXrIlUSSeWkU1M5vvxCm+KT0y11cvOYnoNqUXKNGYBJj+2dS3yrhuKx0vomb9Dox4ZprspcmqBM
qBDlPMOprHBR0T1aIzfAYyZ3OnPJQ5Pg5b/I2zVyHNq2Og64O7Bp8PL6Vb1tCmmzPyZE06l8a2uk
4aZ1swM79QHZqej5zB7102qhPOYfiYsOYxnn0UKWEDnsOQy7cdgVO4z0PJDT4NQpK93WRoPHbAxx
+WbkF916OETxY9qTUkvjmbdthlwjsI2TcfZwr+9KxaxAJc/RwgYtDA//WvWTuQBPUR3DFyq+qaQY
j4UESlSG88/KfB6Wy9dLkdaMqMA1h2FOxAzISxSuQDmzhMmBNNhXDvqcmSMszV6WowwhWnDhoWBg
ditOl80MTryfCCz8mlX4RMz9ppy9e3hGpEetbU8V/TagPto2cMJdrrHZrenzpOjHogaSN6+wt6bs
7vveZRZoip8UjjLCUcLHzZJeqAp2x+Shh1n2ybZdIgJ7y6y6PV3N0VqTWKzMHmXNwMtHWfCK5oCF
5tt/j+P4etFx6fcYuumB1P+rWfG21j4emTJq11hUFyWNc3Ayhkc/Bog08W7mJ+y/qKIV64k6Oc8i
QN6y6TvkLhJplKuDwV1lnaazhQLBwq1KcNKSM4y3ihphX38KEhI8ZKGsT0dG/jPdBvXK5I2yMgPO
iZpBp6fxc28Pxm0SHaomOzbdQZh2B+BzV1CplLRtc2RX8Jq5w73Zq0OzUBfsHKxKmNHwwOCBUYZa
Dx7PpPlg+cKbVv67sAi8EF199ufgYFXB5xga38WApUpYdLrbnOE6+hUsDoZZniFGec5aMOG0dv7a
lgQaskl/BB7NJv1YHEfa2ovKYrKpAa1H5UiJmN/fxJF9wIn+1C0J4jm7Mbvyhp6ke9ngvSqr7DxH
OWjfUhwiYSanrvG/WbJ8GxLGxSwsKRMycX8ScSnoZCYHPY88jbw3qGPJUq96QzVdt0e0zU8Vfckb
gwS4O0j45VHRnPTEQcUf7jMXRXOVycM0k+iwPecrnu0uXJsxqU6U5nQVO818dfkjMTsCbL//s4gQ
Njs29UbfhCfRLWwcI3lYuGdXVkVcMXC5h4zamE797K24l9B0w31ppWeiIXOVdT4VXvEtrX8LID6s
UBWd+hyzjJ1VWLOnC7YmIgGNHDYRMUVXGA59GBSOdTUUxRLxWj5svcS+unx0+YNqYralPLOpEp3s
q8sfsYQc2fV4goa0cH79u8t/mNPsjNavt0mOPiiacJcnzmMinezcbmBpYXm2SWPZ4CVGiUuU3SRS
KSNxf5Q8gryTGfGFGp7WUB5zMlC//eFFLcZK3MK02Hf1ibLXq4sA/P8NCX9rSHCWdfJ/MCRkIsnq
7J8bLLzLX/rlSGC18st/wAf/aKfgo3+4C8z/xkwQWM6f1zRuFNDl4/hO4HlYq/+0+A4pim8IyFlg
O5nNwE43IVv9iMm6nrpzphYjYfwxoXJxIqFV8dmUBJlc02no+U7kjdP40NTE6Oy8ILbirQAJCOo/
aU8CS+lTU09sYuH7HLt4eIpHmlIIX3WfpsN9NtsIXprnXhicZgYKwlpqmHCZ2Yb44cV1c6KXgl6t
SXufNTebea3t3vt0Wp//admxvQx+Y3wVOtDPhdNU+gvyDxvyqwwf703aBFtB1DRMdH5iCGiZO+kV
fVIOLi9KDgzp3sjBtqyNnTbGk+F6VGXPaT1u25D7bdCJYgUQoqNR0Hb0jSU0fYqsC775nN7GU89q
nZelsW2aC1VyzlvwJhBbO4K6WCaA8+OE3lmdiZG5L7651UxZnsIeiYTPTI694U3kQFAIW7sbI2Cb
U8aOerHtfHqoGo8iJLdnPmnaqiXlNJswQOMUSrEejfehL7ON7LV+Ts0e8TnLS3fVzWMXvNCKMQ7r
wNcG+2YxA9rSeUx8KY6g2LC1wnR824HJZo3k+dYTYW33k3hjOq9Y0rfv+J3DM+tc60krZ3mVC4vX
Im0i64lUsmmzV1bWE2AYjmFl6/HpB+Z4MsDNYN30jgPFJhj6Ftm8rcsKaN9oIYmmEUYJyL2UmikO
LydLlDYTw/LhEjeZ1xCJl/FQsh9dT2nF3/GcqQjOYAPbdzsCr7z2hip+yWEM0SUr/fCM79HIqKNO
Zovcqxe9hE3hABsZ4ogTt0GOWYQjea5IuNaTbXn8GJUcs71CaYcXP0TOkcOo99mSgev37hAunk3d
zydqu/j6U2U1uLysYl7nWOXYBC4vit0JNz8NxVymV0Y48Q0oEt7JlnJhXl1qa9t3mHNVDK10RDyi
Z46qwlCDl8ZK3fj2TTyWTMn9EJvJcWhHejmSJh9+5Fh911kx88+uXj4tt2BR7kt4iN26Meqxp6UQ
3CRW4BAs4Ur7yw8fzgMZBUYUXkEUBv4NK0eQfiQyWY2k/FrmflgSw5KgAlR9qHTSNu/CbPTPl69I
kUWhd6PhO0dVWlyb3Wjz+uYqiV+UKLDCOq5HmMpVVMrshbDcT3Oa+qWOXjcn3xTte2djt1x1BFgP
SZZ77n2SS+KIIOeaY+aQBd9SD+M4684GjYsJuOTHmqowPKdx6b8i/U7Gy+W7DMtZJodyctnKwP7i
m/XgiKIq2451Ewlg1quy6B2QNT5iBt5nKA7UsBScgnEY8Stl9lxek3wy+5thippTBHD3NMHR6G8I
CiNih0zlPiHDmZMucS+sLlWH8RP3LkytnIoItzJZpmVdWzLmeFyRuY8ZE7iMjTc+8SD67BvUrObE
EkvLdUq/7VoHBbYmEnDzoSfj98BRWN+NFJ+/O1xptNvQRI5ehUsHqzPcyPNAr0/TeizUPJvALIJx
H20l5ExnPYk+YGMTxKc8mggZc9cG1ekE1kOeTjSFlKJv3wfE3ngHClw/jlzFe8qzqh05Xnttjol3
L7Oh/55zzHA48fO2KKNSP0KKZuKyBRe2LZTgh+EFOPuma/DTVQXbnbkhSbdeQOq4NKO6ZxuaJURU
KQQKDopq+e9dmwdYkeomdIAaKs4sdl+4xwTz/9Gpl9eXyGD8InApn33ZNaz47UrdKgs4rDsSvyJZ
DM7L7mIrWlVIQ0dHZ84eDzMrI1aWCR2Zbf1QUg9BpU9R5nhGi9R+jpo52BlKTF8uIx7tRUN2YEay
4OYE8wsEGk0GhVvguRN+9uV0Wj3hop+ObVVX2ykv43WTGc8iN8RLars9HvwCl1CJ2LGfLKKntjbK
s6Vrxb/TNbtwjpVsBOavbEqwoDksNE8h4adFWA4mlwrM2Hkn8tqfBhUH3Zrdh3WUsyiuK8/2Nshg
AiWAEdJfZ/EcnL2kuxG+qL48L0qpHQuplkem6Sbs1jq8wZnxYFVwhbYmNQUCFv/YW+ey4G5+P7tO
ehxNwhajr3fz6FDR2xXttZJg9QtDxnc1tR/9MFF7khmtfIBu/uYkaulIjfo52Y8yc85tUZv2c9w6
zQsoAPFYKvcu9cbuYbKLhIRZbz3ElhU81sHA4lNifrvtIB8f2Im3pIFS8y2x0S9dBvs5sf1X2U/2
vtFeI/ZUJzSY7q22pJ2AzlXe+OqgkR7XsrXv+h4jgV+1Ke2uDGdntiFwYcB3waBMm2ar7cCk91Uw
zOcOelsKYAKovgLmQdApVR9xuyx4LVd68MuJwNOnTgEREFrLLalE7AjnoXc/2XURvsMiA/hRZI55
C8AAY7fJXDj6Dle1cvIPzeP9pEopbwbb/FAi7K6Bt06ofUq3LKLreDj3/pxvRqw7j1NkuFDgcuu+
sPwBUU6LjymCV/oJaLIc2WSKODkNYqa+viwoY+rEmz0tMeWUjXPh00hExEqfEbWcdUk4YQxghMne
MW6FIE7b206yBBmqr3JQ+tzNFJ3ENEeyKhjG9zAD0ZOQwL6L2si71VIliIOY9LqVSX02fUJxcc28
Q8YylaZxTz7dw8wl1ZaXi1ZE19dXbV/VH5kc4Kg27TMkELKupnihWHDcpjnXaZ+b75adHFlE9Wdj
8tw3RYCHYsVign8S44GKjTQ99Ymb3DrsokHIikMoFfjNwKZF1rSQ8IIGaOZZpWzxxyDEZJG6Tkna
2JYDDz/jxne5VMwsPVcKK71dWq800gf0K/jEB2202BqJhqA2mxlGU64Du6W0XPsRT4oonjeJ2/mr
2ucRvotcBwaVbbfOfZi4/l0YieGxEbA48PkReOpzlNli1juWLON1IxYfhUyeWVBZJ0xAFDA5RGOT
eqK9kcn5McsJ3iKfkXa1a4taQrvM+21ragOGmY9qhfqY3lWYMnaFY05PphDjaeod89UQ/MXRT5pr
7kAjwnGPWDNU0b0zUM1KrXbKP9ou3cTV3D2klHhRfVgTXQOGnrGZUI0FlCeX98QhTBpjfdaTeXhu
imR6RtCIybRU8iWV6Rvqd7zGDkwEMNFj8jy2hFyJeg48cXvnysczdNAmxFY3SsOdL31+D4PIlc/m
00R0DwPpi91UpB7vhGooUFu9joyO5OlYkhDHpAiFvFVu+NJG/OAjrtbHOCdV1AO9y7c8DtUhzPts
QxIaIRRkku7r6oE8P8A5kafsGqDqnhp3cjGqppNkTeY2O1yU2gHsFunrAP4+shz3mx95J/2fWCao
cSl8bz6k0VB+b4OgQy6I4i2Wi/zUVj2Bw3HqVrNLwyTg3dwHYde1W6xC2TqUoaRxzFqEIZS2aezG
TREE9ol87Xgz92HrPPN8K66HugR5AWJHV3c5tTDrvvCaBwmflqhjZFAT4xnknsaB5T+d5e63wrJN
kmh+jVY8mpwFC98qbhMesslY6nNd9P2WOl34KHkfxvc9x4Bru4T/sqonJ3kLqrFuNgSROWO50XsC
8vkB1iWuEVKItOnK6ez1gJQ7yFaC0qUOUnjjySsAtcOCgsawU4N/s7yhf6Js5opB/tRSsrrpIru7
rXpULUKLJnn9TlxZ9PfsRRK+cFBTu6AXVJ4K9z4fJ0AY3lgUxS7XxHWu+nRWgPKiGe1QuYKtQFPW
SKsVAviDdMz2G1aIMuHysWFzEt0rV07N5rh24vlcSGFUNKDp/s6IpvnWwLmVbRP2GfJbCLUI12+N
l0Nk0o3tfWVwczvGmt6a1AmWGt3X1sFhd6I0JIjPTm1+Dipqr7XHQS4LuRaOhcogJM05CehwyWA9
RLbrma9ZxUdCrQQW3rumhU7sYYcT7Ku9Vr3OWGbYvYgwCYh0t90dTz/sSTxB1eF//o/1P7/Ps4Ua
8PlGst4bATCpwh2tfR9nbvWBLkvyeplxndJrzlUeX2ZcM5FcDVLOf5hzcYnwLLIsCxmvbu6i1Hy+
zLoUgWytPgqtX/OuxY71yuny4A/zblwWz8gpxmtQmR7VoWN1uwy+aVfFO8eLnpxsvJZZmkO1N3Ic
N4U93BOapFG3TiyiPWbw1g1J94Psc3WQRjVzo1umZSTsz6Sd9AP6fXtuM583zb+bmllSIojZhpOf
/zw6S7sy1uT43dvL/Mw0CUrIYvzrF6Jdv/im+NuIf6w8kAc+RqmUJj4H1yZNICtxsvpqvMm/QqHV
T0i52bqFOf4aZrBVYGSEPI3sdL4eAaZtpVcaN4VgK9BhBidm5eGYYESM2JoJFeIz6NzyBEvk3TWr
szMFJTymYilXzDndpToz9vkUlVvRpcFjGXvGXS+lMxyCoM7WvXY4lo0AoPa2aKdDrGsS1GMo09d/
P9lP0bhOpr7naA6vAuLeX4z4gxd7b3jSVqFqb+zOF0dm/HBFa72qaQ2nB3hs3fjkxaA9/3ryz5ri
3YyG6X89+acyk+9JDy9hpUOB9vGbBiBSyjenyuUM/ichoPNN+LEZDqgkb/8hBoSD18+PIE/K7b8q
AnMTRc92TPyAxeYiC0g/DrEycLURZjd7Rp5fEkHBSfkQ6DiBEfKbThD14AWwFiZ3v4sFjejLBwAm
GaHeRTBo45whUReKus+/VA1wi0OcagwXK24Wnf+NfADtxr8dtdLXk0AWyUYVvfx3MoIvWwB6o2cy
NId6lhtLW9REjGb9rTSVcfW3qoIzqP5Hm7fR+b9WFgquW+Z7Wy1T/f9OX4jASUwr2knha86DhQAz
S0scmj6uT5Sjt+//pegwFp5YBG1vupnqViPOX/QHY5yZ6vXIJ/xPIkSFhwT4QLZ8H7+kCI5r0Qto
XpsaQkls5ErMgb8iAu49/1GYsIYgPwq2co//D+JELd3+Rxcu38K/KBRpFRMXwp0yYMs5117Edwjy
mRk0oCX9c3D4kXdOWn67aBYXPcuPO+/zL3ULP0KHAojnHo3RcbgVcDHvLzLGlPewXCfPx1xJh9+7
Ey6iik7wbbVdyIB+ETWUARAMWR19NOmDPcYD3gEXjcOsXP0A7geLbWsRnSbTw4Y5Lfk+L5pH2Zt8
4ySN9YOhe+vGNCHoEo5G7sSldawrfjjeRGgU/sKaYCg+90VrnP6gidRVWp0HnooU7iy6yDD7Ga4l
w7boLU/mL1GOzqOIPR4XdoqYZGAgXCn4QcexToTY/FJN2OwUYsMOAwn28jP9LqAMo4knKUQ96tY5
G/3bltGUkppFShGGe61BodYcdVZJ6p8LwAwf/0FV4fwcP0G/Tck7R6g1skCq+iWv9DrBfTDWFZqP
DvoZULGoT2wG+3VUhPl1Do1Vsdqd+6PvT/qUAmH4+TcKjCcsGjnY/xQ3fqPzTy6E8vAHKWYaI2sT
Udz0zAHie8Dq5sR2xL8Gm0nVLWdB3DmLLkPzpX9DO4h7c9FlWu24/iahdxN26590GcLQ0ZkDR8SW
BolxMKvs29RAclg5HQ7GX5qMHD3AA2EbXoXkg4GvpJZcCgtQS0aR7v0Ahw6ZCCxaJJbZJY9YWB05
2a+x8NQ9m3q1U2EBrHFYilFMjF6NPVCXGkagOBwxyKNtC//WaKPQp15tQqv5pd5MzPSowNLWD38n
4cSo0z4jVIS5JLeXoPQwrClb67q1KsVwuIg5XSSjn8HE2qsCxrKim407tZXcj0ltsxA20d+sJv10
TA4MCblqeBq9cd00tWsuoSv7mZ4avWso7Wah6BSEmqe3airUasqnCVLxP0k9ruC3pVE7qzXyjz7/
vejTmVVwBdevogEE5Qd3yaM9x+auKMz29FcKkDGHP2MaNygEsjAZ1cPmogSpbsCeM/W1tfmDHITU
z/OSy6ndxBa9uxdNSDbGvKllxLtsysz0gGiDqqaq/VDNP3WgvrOYRl4AFAPJ8Crk+LNtlYEbmp0H
fp00nHYT3V8npfL1b8pR0jr7rM2nBQlrUZtV0+z3VzqS4UwerE2VfeNZkZ9msAgfiRpOgGfTh9Jz
xrMl605s8Sjb1z123quSSCe22UVn4oi2y83A/qUzmX6cXTcWNP9/1pm8WTg4IvootXeBTS9OGmm8
eW1/B3onv3Gtunwc6MnjqbNoTwlyCRgEo+/XZqkjZgvHg/9G6L/rQra+ix7VRWihs/K6p7qdHi56
VDJAAI+Tz5SKsA0kE+6apdvyHHC6x64x7ly049TG4KTpQ+fIMjAfqqLAAxcwm6MaIblF07vnlt1e
MC6vUzV/cxIt7xDHyl1S1V+/yVm2ecnQctGNZHfeB5uRaw1xRHxTQTc9jfMkKRvEZ4MlYcaq33OP
/03m4pLkyBTkwHG1cYy8DMP171oXxjQ8ZcLCFKVGhhhYmcWdSu1uy1lp3mDow9ITDNXWIDO2Dfzy
sy6XaFqDQxjlXT3isfXPUBRRzg2mUJdR5aYxhnofTZVZrC8imVF7GUq1oe6mKseOjXBE61Jlf6gm
xso0s7G7SGdBlcAn93EGVu31CEGLeGljbi9aGse/81yZR3jpMJhgpG2pkYGM4cvpfYDOVWBI9GhR
dD1wKAZgnxRH7i+JrSmMhlkhtMASWvN2Zje257H3FRjEHv9KcPOUzt5cga/DGoT1bSExYrjC99XN
RfBn5c2C17OORE4AFUV+aaV5Rg1ASilnoe5KOed3KXU1d3nc1PFBTxbdXCpGPkvnKnqUNDPsZpMb
xkS2D9npH1LdiL0AGlYTbaKKNNJFr2tdOj9l2R84DAOKCZOTx8W5t6E9/K7b+SozV8Hs66c2GWG+
o5tuMkKz+98VvM4asPCSXzv04fiOfO7cUH9h7mLmjKPB8+6Q5VF6RbJFb+oyom+7bzjfTt1zY07n
IBv00Rwm5+Hf63vSh3vTpsMvjW/wc9wZbdIDzMPknjgQl7DI9vinenH8jyrfoE1za/NE+LcqH3oT
1ExWMumq54wFVR6GLMULMwTWi+BHZ/S7YpIgu2jpowvIdNsGnzogdKQ8KFFNYOC4pergStGlxtmq
cM//JAxKU30beFhtnaja9SXwv4s4GPrqhw/Ven/RBpu5gETrd5u8LtItyV+arC9QKjV5j+mMCdoP
ODy0MY6RPg4OdaOwX6bp0OByqf8vaee13Da2aNsvQhVyeCXBTIqKlq0XlGXZyGkh4+vvANQyLR15
n97nPmxXddxtigTXmmHMzl/aTKXRzRlfRr6PVng/BrVq5qz+KiImbbGuWp1sdIxqOEgcnSc1USLt
tGhUg1UKgkabWVJUCvUbH8xoNcuKECDRKvshu75Ii3YGVogGSzylwpvNR40xG6XK5VJ703e0gdrK
qE6z2NiaRXytkcD8VHDMc8de5S2/rz8Ux6GrjU0ziPqZlyF97n0YLzUQF3RO/I1QCqwVenZFZwcN
0szYh+8jJ0fAJxjzXo3UPGhRnpQrm460V8n2/BUh7Oa2o/bRBOKkatb30ORJmTIAvh8rJ/l6kSiB
TPKzgoe1DoMSo/AznZLfVMLHxuP/ZRyGA82XHeMO8bq1UgPuncUJXyUmTnws1MD41x1oUFrSa/SD
4JvVDPo+xVd7FTT9gA21WDTZdWX3+I5YEQuG3sL1B2lTyMm1FukScfki59MHJqjwVZ6es9BZZ8b3
1uFLpcm9e34o5N+VUNkUkM4e8Z2ha/5V8Mwrs71qVBs7z0Tu2vG2h1Ft4T1lpRXuBxFIX8KwH1x4
atKh7QtI0V4SnE1hcyaCG7sc1PKOIx/coiwPF1XCHghzGehOFnGePSdz5diQyKBS9KaXRmpWrK2c
XNWslwLWtbcx32Bw9X6LpsQLeUCBrFnFtQVg+SKawjFg2q3NwO5W8pYE1XcWBGppFVCAWajZQAi+
w4h2Bd7DYZZUNVsp0k3jB81DybpYQvWcywo8INVOmmhl5AHPCtBH5XUJF2kphNNeh2nSuLkWVz9G
RfkV9vQcCjFYYp1VTrgonSwDoClrd0E3pEjJLeXJmjnGWZEdallH4mWwgUkauzv0dLjv/5BmwSrR
I8UZ+UObFUMEMinNDlzpxA47/+oPjTbK03yrUE77poGj2PwWawtHq25auWGFhdL81hiY1akLqPKg
97hggi2MuKExoIh+W48wIIyWwORnGm7aG55rj2VEdbCnHYpUfJqU3LSgZKcEVf5RyVXtVuIlVT5V
cksThJsis3dsen4FfNZqecZIaKZaZli70eKxobc2ZeBXnVdLaBt50OXW6VA/RSF0dd0QJFnLOux2
TpyEPyWZlRCtwi0SVrCeFeBEh8yV8lZdJFaQfHWK4uerEAwrXq2+p2oCUcsOQLGRePvPijDyKXUK
nHHOl2AuFDgTsKU1CXGYVp4dKubN1JrdFm3kjRvOm0W6qE0H1VkFH2rf6SxZ3Ze1dd9QstKw06Wn
WUx20BNW7NiU60pA9t0MRAQoScQrDVXC2tql8JmC/1NgtkksbLSwP7MXP1ILqsIJBnbRm1m8itYF
hbSDwk47j0d7aE2SpMBUIxRkIkF18R38v8NCjDBBaPwLURqQYMCAdMadgH89HEvC/dZhKB1nM5TZ
EJHgTinB6d51NMAjvvHlqXrmITB91eUq1w8GOQbgElG4HQqOMcLGOStCryG1YaiPWuC1XxLbCiDW
5yGry8K/7nyJbl/bklSQytDrVxZVvuV7GVwL4uQ6KbiP1H5EM+2dHh7CpNJWwhxhOVpmHV9fpHHy
0enBb2wGer0nbVDwdju+OWTaVai7bzmwMQT5aqnFU1T5z62T5Eej1fbvZPKOduhPBjVllh+mbBgx
ZbDi+LGEZ1qT44HOmtecEKsJs6670SoP7yVzegc7h5O1+yabR6HzkFaaqtOUkG/LRqVVMIvopNxT
Ql+Fv/Idrd7RtLNYULC4GxDliGv6xJl8n0vtYYRLsfo/iupqRHAqCMkZ/aGpx6M/lcVQJz4I6xqH
/DXv7/zQSATQXxV2ehAU/a24INlimay+vNfap0oD3x9oW7v3grvROfdCzbp1wH4sNlvcrWblnVmW
fj9kNHy9Si+v9BpWvTfk2mrW4ZXB6E+C2+RHHR7+nvbSD7a4sjMd5l8KMp9+ylCptAHBtbvvZHnq
vBHLQQUsv0mb1z2LERuesdxw5BEEDoMvjD5RDtKD/AXuPhbvb7m+7GAEIxHqJ76hQsHHF+FeD534
lENWvp3Fe03OpzpJnyz/VPDraN8Jq72WJMnEFIHCXrJ/sTGdxJWK6Po1pmcE1TLsVIlQ2qTm17mz
row+OM6hPTmSaspuxFT4JqQoVk8ymW6StVCHqKRhEUlnwzeU60yGSoLsAbGVArIlalx8ugL/aP29
ZQZHUZ9mub9rKElzQMvOhW91GyqWS2pVzD0bDBYv05SMVNJVCpGG4ivITeXVAAhrU98MPAPXBagw
zhN/yf/9Ly5AHCflD2WUfDaZ3mcCP7MCZKAIUKkjPoY7SwtHV6sfXz0BwhwBBJ9Mom/4mhWcnYEI
7H4NQyhM4EZ8tAea0i+gZvBsXYTMihBlGtEW/w9GAdPu/WPe+8+fegWMajwmmY8z9Joy/LtfYAIq
OJJwq2laeTUdpik+Z8L/w4V4bx8wEQT6m5jbnjdef5vhRxWLzlSnNioKMMMYDKNFiFuL+Y9jbvwI
RyFtpDmd2EheveDtP4xcraaIIhcLwgmWZOTuf2swtIWJMOzoaJ1zdlFSIvuKpgho+99WQ6wm9Uts
iuVrjpHFP/L4hqfu/wgziom3SuPQS9fNaPvXCtJAhoCxMsjuZTDaOfGrX/80IpC5Typt8LPXxcSu
PgQe6WbYvwJ5CE7MSJcL35eyn3Hs9dtSkcxlEZPnqfwY+sA/FsVYYnBEsvf1U5ti0ELlxbMqmu21
nKvgiXtx/CMk6WWtxLhzkneL16QkW2dHeUI7m+qoofJd3IuOaV7O9aSPXh0M1ODkgCIWrTW9M379
YWUEuh49WGX6Y044alLBVlIkkcp9DVY6ZkyPMQ/SLyBaxD0zdLBqoylmOXsbnSPxNQFfrWxgvxAK
IvQFx9G9+ByOD6orhGyxSfo+3LwmMWfDw0oFw9SDxh0gz4x1wCOOr7z/Sy5ztj6cIa9O5JvC+9n+
MNJB38KWia5eQ5rvLRAm7ZNNbJX91R82iAxwKF0WatA+f+KFSFnlU1RnptiUxbsg5wdDJJH9/kXk
mfJ91rVnZ4TQoNgCAx3XY0azYTESm/oS4RYyqtacrYg+1x9mCW8ZnGru/ot/7ZgUJeW1WlXz41Ck
pFz/8U66jtloUMC3Iuq5LJS9OH9qosRsTG5TzaR11lNR/xd2imJI+bfMg+pxsVSIyOi7qIhsVx2S
4ZrVWR4bQ8QDpkvjY9XWxvmDyUL4jxx0QOr2YrSEXti96Bp/7tVsaSEvwMUPum920bLo95nrUgRS
x4wIVxH485P1Qin9WpYYWvp39stsHpuSp1DuI9iaskei1jWMbRt6Mr3JkojrbMboNihvS8KpuBgy
QW9RXs/lCGt9MmV6Kq73Kfnr1WfGDIWBmnx9mp5zu7rnvtauZoOG7nN/qzkRkPEpJxvVRvTU2FH+
67OsrKmF3jEj3MdAw+TWiKQ8Mt9NGXSybLrY72+UStSHIG/0TRQbW60rjdVv68YwY7ELxnr9wb4p
EnV4pCfuPMwWDuTn8Mpu9upolkSENOC+aZUdAtOOSFhNfs7IxeMmr/ggz1lbwYXSWXIKSm8/GDtG
kJ/jsRweXs2digWMsZgCyHPo9mLwwGnHz7JLBJa/ujws7qAUtjz9Z6dnqKKWzlkscbZLzdOot9vZ
8vGJMHH0oqXwqe8TwE9AzesfZ+/Hku2hd2VnyKgmzg4QgxwojijI7EDMNpDNAAA/YVBAI9csznP/
OdMbg7/2FyYVTff/2xWiQL9pglT7MjtDTaPfhQQEGQyoWC1BFHLp+Pe3NAiTp9km4iLdrz3R6UyD
+caSnC2F4cE/qRPT6DO/iBTCsmeHSfjNhgpKTbkX88iHBwQgULDSVv1yuviHHDrDejqLThtXX/NK
e9HVgpSgYokVIyFQPXxPXfeFYq69gVvFHCzOmmnd1Yd4/hYuzpKWFGyJDKrCR6dEAibqzXBqEgy+
PARan2gmVXC1ebg4T4bpPRc+f3rOH/9P96nNNB96RZYcqS5Hrt6Y4aEYoPg3vryLPXLrnRjhGpiR
Qqgrrhem2XcAUkpjI+U9T02zs2/8gRvGq02l1eqVb0cPHDx2Jcnb7WxXKXiHq6aC3i/3vbxv4PAu
Yt3EWPmX5lWR1cRi+kpeyqPIj7OLBZ8Pln0C9nPEtHWFCg+niWxrRfbnCoMm4MpnHFSU02XqVyRB
w5wRljhiQkAyw63dUcq06eo8s372tc1lY5Mr9o5Rx45ZlniOTdOO59iHvC+5Haef/W/jK+qG4qpL
fcRk3K/KtrSjmWrXmqn4rJ4iCteg275x/AUAffHCRicYbkqsjJGuMMl9W5lWuMilIkJZ/FSn+LVa
CFideLQdxwDq2v9EsD0dlaGNInrccMWTR8PwWc8LAQ5yOf7TJIPrym9c9bXNn05ZxtgsSbdrvc2V
5R+WWe/R221FZdAW9U138s6crLgRDe2Zv/lnSdViFgtfxZT57w20ouOhaAARdHkoBoe/OGmJUjSb
oWDcerbT2uAEZ2aCStjKjw92WkEGlW+dpnLWevfYd5r5pIF0WdaZsHev3ppVefkmyIb+efbXDCEB
33maU+Tv7TVT+AZaWundIu7WrqPk8jXn9+fZZotKi89f5jBIy+0auMpYP3R/Nd3opi7DJmA+w9Co
1f4XzpsmOc+AqAjdzu6bwzvvseyqYNewypsUlDJj69Hu8nsOPW3DdVL79c6MU1re+nxbdvnmv3Pk
TA/Xtxqb+hx53tcqiZwTW3LB4wdnLkltGvfmy5x/n805pdddrgnKdjboxPSz80z7g0E3cAOhbk9w
DlIaL6QJAk54drvV3zt1oZnLVxS/9PUlI9+mWcFhvE33Stc8zm6dbDveou4t7NN/HLsOHgKxcebA
8PJ6356gdm/uXdWUTJVnYZn90EFRXhe6WW4YPAS25cPqIn5nP82GXpT4B8kpA3c29dJpHruSBElv
8vefmXrENapjq2GVMrH1FKZyu81G86my8+FGFVACPjP0SrKB+1CQO5oj+bOh57RUQeR+uv+8c/U0
uTVfGkiv/87U8/OWy5BsEF33rRr3xZeLrXBK+B8DpvMYrtkoDtw5xj/bfHk/QVtbXPL/7PMJtLOF
Z8IrKSxTX4XeYNWQtRz1TqnrG7Kj8LjKL3ik5lnvtJghXGR8xcj+SPT/4fWxbcnQnU4367vNptK9
rAXl5mL6ZWq94UGx/ovxVyXfAdVSUf/E+8N6u2rTgNJMNeIOe48wtRCBOXGuNIbrRtW7FR1gBs9H
0vvEAHTCMdi2DtHtYcitjWU3P6vO4jU0tatPjEBJssVtN+Q+vWwdkJaYzMBx7NZ1WFx94gcG4lYG
ifYMhcZ7eF8r+O0I6h7V8AAmBVSzcoPfejJLAYQXU3BM+Ut2iQw1O4OAMPd1INzZHYylXrlSNQMq
WEMeYCTr4Cp0UVwMrdXcQJhtwqIEqjjyDXGtmKX92keweHPs2lazTziawUnn+Lee/MJSUY+SrN2m
ykDNg3SDa4VyzdLzD8YaiOMOqr/5xD+MNB9eaTAYbKMYwya2/TP/I9wzmYmdKkOS7u2EU+bUYbg4
iuGgmF/KtNn/V66iFfDzFYn1MPUcem/OqsMRA4tJXIg/HRLu1IV1Zgx6XKit5ppQGTpVv4oBfbsy
4swYSPd53XbHpFDv5S0UitmAVCj88gKa8fVsPoIE7+7xvVtEC8xH7Hkgfi3u0MWB7JwhRhCpg1+t
GeiLrmRdShsa8Gn/04oMzTbGUDfE0tSD6ppRRVShiydpsRC29kCycNZ68yT7ROVnS3xj8iVrwlMw
X/NzEtrmKuVzdw2LTbgI5+nxM6fSUDuVj+1osuEcW27ol/WqikDaffArlZLvtThlNUSH8/ovjcuq
t3UXDGCwsGAwrl7rGraX/NSHMVrPlY0/HMxcHbzVMFh3FxeT9WhGoYrs6YOTKduMRIMLO//vbmat
SYTqohzZf7Y0vXS8U0w12P5nW7Oyvjs5fxf86GQVlqK4+qu7mWQ9FsE8jPPe3WyccZeE9EhAuRXZ
aHwvHT6DgMA+sTo1c4BYFjt7lUiKvTICo1vSVj4MOesycsyuHsW302SA6tTdt3WnWLeTCZpacbt1
fK3cSC2jm4sSHRHcXJR5x5an4aNRyINrpmqAlYQnyqkd4l6qK3zW/zFGVa9L7xq92ShmGFXLzMhv
ZoN0bCyAe/AxCJ4Hu8+c0lQJu3OlRREdtTe3FC6yOMdh3q34JwhlxJLnKlUTYIy8Wab0wWijYs5S
LMA3TSQhLzRCkO5v8zRNxEOlMrmtMOL8ALDzXPO0Wg9CiE0gfG7Gevbr4qjqtnrXMobi8/RxYwOY
K+tO9vqDq0pL3EVRNZYpY7quBuPGq7LHD+7qxNZZORnfMZYtEcLBUCzatFnNVZnZZk1KEquRYjfr
kYnNbWH1XyarlfBVsPZUUzsyPlWt/JYLwKU5895v1Xw6ph21pW3kDfvX+sxsukZZtAtlsHVy1Xiu
NnKMjwJPf/rDgRUCc2BoYHFebFinKuoj+zLGjwzyq9AU/fYTT9ZoGGYWuAs7z9eJCqWjudTLyHPp
nRds5Dy0EXW2nOa8GzlsIUw1HWQK4GVCZtgEGhV79g1mTc0T/KNd26UN1CXSCuIc6AGcw2LKxynM
wwearh2QbgHfjRX8J94XuZBXaWiNR39aKFcmp0OmUfxDzST9oefA5urhnWX3HdXeuDMg2fdUCB2l
MU9DVzAPN9WAorTSea4U0q/KiLVffl4IiD0iBGDH6qsGbAmotpr01jfPF9KtZ8idTNdx+rXUsmw3
e8OZo5sbbdqMnw3iKqX7VxUA6JZBpTs7+DI/CgqE3TRHn1m9s2EwMKQXxPtQHmPzZDCCqK2qso60
VZSS8Kx0dqMnKxkOqK1Pb+sYNeudoTza9kkFyeMadV4Bt9QK426MDPhb6i35UJuLahpdhSYjD+5/
spiFHTwovUdcjjhoR0DDS26jhNHwPnHE0YRuezXbzYMHc3ywIce8es596EOD6rMsO83Gc8/w200C
52jlDVXzODnQmm876yG1ThxeotueOP5Pa2jT3Zsb3TrDDbdcj9msARNxSA7cIj/pSxVNlA4Lgiyw
mWeDGpZBu8vrEfI7zNt7iIuMT3EfZx52nHJUGd+MzHwDzzNw3fnqlo5EPguGq988bI1/ZGUrXNCX
Wcs7pZZugNzCfVA9SL6MotVMY3Ki62LwoKtyCMu7WtfgfvVml65z+GP4dwL2CP3Uj7Z3kFLydYvW
/6lkagisurMzHCpJikB66YlbmQpjO5Mp7qEAL9OS8SvR9C9J5YPmaqLB5CjddS7cKnX2yc1I9W+0
NEIxhIDqzoa5U1SOyxA5+vcnrnk9ljdIj7iccRatKHHX/N5+G+hWCadotCiAL+damZmSNF2kmsdE
dASzsmMccKdaV3nLo1Ptu63SCz7ahWBBKlZXjmy1e3xUwCfhamilh1FpuHU3jetAd0yozTHoOMCx
bwkW97cWkavJiC/l6s5UH0YbGATCPogSGqiK2ays4CoGWCAeC6//6lmFvNYm7Wrw+6euug6/ABFU
MCIO78z6PmzKPVHRJX7ebaiaR7uqFNc2NdZVdsOvkJMagw7e2q+yGPC91Q5by3aAVKjWvpP9fOmr
GVeOzDyD11P3BBi0LXd9nvueCdj/zdMfddhepPOChV+Mg0uR0AVW/ms2+FP+4VIQCuaV7typHBf1
5FDaOLoVMuCClz/9/l7RwAbwgd0nlVnvJ+M/9Gi/+xqL2ACl+c0Yiw8hgLwB6qvXkr3MAyjyqpwN
MhJdwNK0DHWld1iitwJXiEz/SoCW+0cUburR05do1/z9mmau5s4dg4tf6Vg3epIdAOf/+l29S0p+
28RrJTRlXKxcD6/VphLkh6HXtFMCUgE/ts4cf6sNfnhO5fql6NpmE/QRo4VTiGDQB+XLAFOsGMid
lEQYoYByWe8o4M6pAp0qKi3cGy22VM4A3Xpu7bWD8HZ2yCd6ThjEzvUwYVjnkMGogZgpsodi4JVy
/L6aJBH+U3T/0Ia9qixLh35lbytEpCT+OZJ4ZGH1YGjnql/jQZX2RNyx+ql+MUh/rqlRV/s5kNCb
gAH48dvYQm46EV0pAk65hI6V4M7PX0Zber7EE2RvACeog/1iRpfd1zmkkNnZUUw7ygQ3cjKC9CCg
BIcjwaSU3xYtkJgGqULz2m+JtiCWuBqz33KnA2ofggPOLQuKIlGWuZneFWNUrXNleOYB2a3m2Tun
aY8+R/iNNX3UjF5HFEWAXMyLcPMvgpiSO0q0HdUsg0M7ZR4i/v1w1YkYkHlm+71h2rqLjC0Z72zf
J9/e+om0MKRF7WAe1D9i2968VhWntkCl2xYkx7dMhMrgBs/W5vUtG1bMEbzlIxIrfRSpDDGVzG5T
VquepRyOxwQPOs9YmJJV7edfPCnBbhzJGExTavPCGdMGqARLUP25a0mcpKJAIp0FO3jrFBYFEF4Y
KS1PUSoYHq63c6ZChtq+iqa561fkV+rn+N7UMPNwanDLFbKiGW/GyLyyzQgob0xb+fOkRcckJXpD
t58HzlQd+Ntb6qL25Xo3mM05iJwS61FHFi16+p0dwZKkEytRSVQKG4mLFUmVZauLhpOXra1FK59L
aIqL0PQVKirB9vW/MzTuQryyNZLsuJwTGlreMnjYk1Xsgu92UIGG5m+iKUApLY2Hbcdm4fgCdbbf
q9MvSCpISLfEl0B+T7kN8utZOVZ7jT3F3/GNOI/SHbB3HBFr2M4rgaWkwBhkdYdScLF34Hpw7mAA
S8q+d6mG5T4o1zPSqaGFS9C4er5kOyoEAd5L5c2F71SGsbW3NPboZ8hTAgTHbMYAhq00buodE8Hi
Wldt7YpGD4Bjazwo0crkzbu2e2Htx8K/n0ugiQPWyOs6iycCrNZuUPYl28FkOQB4G/GLyhIrFpyf
wSIZ8sMMi5qCIcEQ7+YvIi58p7krOvhZd6Rnf1cpqkd0KL5hJAl1nvHyW0FujR6y+AJBh+dWWX2b
/8gPqmj9FiPpMlU5qUqlX42cxZZlIvmo9LGybeASLjPP51X3QNj4jiyhlij6USnVn3Ub7FORi5vY
Pna6HtLmqcfvVHWvAhFP0HaNtapOgFEsHe2Rlxb5mOXQQS7o4ac1ELC4PjVBqK0z3JQFAMaCXtWU
SGkidsrHaqsZNfO6HV4CVT2XxcViY7PYvbjEVDJd6tZyInnbinvxcsxNiyOEWa0v7VY/eJ6knkNO
NZkrT8GJmf6IGEeb0jVNV+5VIHyIK53ep1hibArDyK296pBYMuH1CTZsNpboiBwTa6lqXT4aXm6s
JTPTjnkdtQsIsbF7ybh4EwSi8utqpVbRF3Ogoh9pVe92htcw5Z2Ubhok9h4h9PFD/CUuOnOr8iK4
lixYVCZOu+jBTN8RQNW9pDqzVnYOnDzfNZZsbuKavZ1LLiZNXjKNb5Qamc0tY/vQhXqzUwABh50i
bz9kZZJpolXJ/OQk8+9iFJYQDa9jtrJQmHlAgY8P4+spQBONTXuXaZm5ySv/dg7ShIx0XJkEgE+F
qMmey9Ft0sjon7Jz7/vaTpK0L0SEvKcKZQQIM9QboSzbNorvWg1ao6W3+0uh16Y38V0Mm7nTG4xV
utIAaWyiGRfGfRu8demtZQG7q53IWXP+ptOqnWVJ11GXOzd6x6wMXH9xqA4OF8Nlw+4BRUSt2s65
HJjWHOlodXR2fZ/bDaXiFLi5PSTfpca5hVianqewTmO0ONe2NRyz4njJ7DRWf7Kg+LBT7Ojr3NfP
o1V16zA+N73m72wASSvR8jeNJoHKwuu+fZ7nyTzqnPyIgNObR7B99a00FOPaVKSvQHURxCCtPUwZ
HzItG591k+Ml5yMLuhKCXoTaJVe6F8guhgCQs0q/M2Ss3TAV0nkO/0icixcT3c73rzlQyOyfkAFq
WEZgLIOLxJQDKiSreWh1TvTNRLRVqrB5aOwYbnLfqWisJIN0PnKDnZe0K18DQqyBS3s2oNNAWCeF
2t+i6F54dBinzAZ8rFp67yZaZG4jA7ZXGCrHOg7jzRweCtWNrTXmwalHsnZWbxyLOsQMUNMjW27p
MYrG0xwoKoDILNvAASs9xqyflvyXaFJQbAD0akeWAAwIAf/kjOYHRcnbbMla0bAKTP+7wMVCHu+y
lSMKYxv5eb2otC7bzBGkRE/tm74VZycabtrREWxyg26C1NWcYkvy98H6Ek1SIWY9CE194mkI7SCs
H8K+XkP+gU4c8MbjYJauxh5tPg3C5Pg+tDRGjfE1Xhux/6TGzCQFnBpXQyUHzKTotavwpQlPQrsF
FGas+A6wVnOWCWvG5GJc1BuO0mIjVRYkG0YF9+TMAJbrtdhCqo7dMWZPXa0G5Q5wce3GWeXd9Hn9
WENmWsi+VTzIas9/GOvCL0bL1HVb2A9zCiqlZtdb4iGLFBa++96HHfuWhqoimLmZIvkHtsZUTBcT
UkubP3+IRoEXe8DMsgsleI46cTaQcsNpTlfP2bXDaQcHFDJp0dgmE8lJAdZ8xtl5Wpa4Bt2NbTzC
ViX1x6NKqAtPrsZTiBXAHgU75BaHqYCv9zrmgPzGuiOCzvpJyqHZE4+DpwiGtXyudo3UvhLw5oCV
VDNWEgXmQThjDIMpo33WWPbX32mrgfv3UqMuF+ewIy6xq9yJvsPR8w5MfMO7sWiht47PAnnQVqvQ
6fwN98DV6PXK13oaOhvBzgp4ep4sVztF4aWOfH1V1NZwnWR0dS7pLLnQmG4JLIXEfP2r1/LgLo57
falZHetm7EymGkdE2WOsfuqwj6N2spWgXqcMpywqgy4guffrNvFumsAw+LBIv7JCi3Ym6+vAhj/E
uXhvwQmvJYo9fqdv7aHYFh6dXVUaju/zXZEdDG6Wk8Njxa50md9Zh7IpnTiDnS+BL2FXO74eGJxo
oB1nhvFMFVNZV5FpLS6decgOjKczhXCCfHEDtuoeVky85RBsr/q2cLgL+8dLJIycNZ8Cn4rdyL/Z
KrVfxlSsKtnqcBl5iZiae5cTY5QIFlBUO2zAZBgbXuTtM80qXMtP4WBzzpgqFqQS7ObK+za38D8L
kMFZuwkrqd72EEamvBCDmr+L+WpyGg1mfoBMUN1p8mDnBdbXQQsYwLKSh8yTz5Le8g7EAAjGkiJT
GW/0kYHz3yGzGka7m3cZFd6Y1oklZHWf0Z+S/JZPd8c3/hQ7c0Y9ODTxyIvsTVvpcXMjWbwdIwXU
L+htrah/jo1eHmA5En/LzO8CE5XFEfberayW95dkGrrg0o+8jIKE2dzQdPumBOqAix36nP0YM1Jy
PdlASiRmPoXW0sSAYR9pW/LqlEKm9Joh2xR5hvQ6DFrsqjxX14pp000c7R8zRIC2H1zUTD0QcWfY
BnvrKEseCTprZNsqiZpTm8f3UnpraE1wR+8yPF2ybm1+Sy2ardjPcQN5YDrnwGBdetpBmWCOA8HU
g2S9yDnQFfB2ePtv+Tc5v6ODqO3jlr/kgSNszMRHfkzCna0iUZaqTw9SMte/c3GB5eSrfiyeajCy
aURAnNYMc1ULhJxy3QfqVQXPlhdJZFdzXE5jsWftGAjT9vRFi0Fg8oQE0lUPMiwrv7l5DdB1kbz1
4Q/OdIPAtJj0EZSQM109zGm6KNRcJVc4HL4l6nx6PxBancqVW2abVNkIV1mcFmvwq9vKchav8Tqd
v5Yq2bA3m86VwfPu0E/diIvgTtHNBz/Imk08MAxkqqiaQpbUvfmQQPXqcw4sU/yudzTQgpXFuFcc
fLnk8CC7WWse+YvieU7j9aORLse2fVH69v59Km8I9Z9MmP00kh4uFGCFv6XzADaqXzR9Nwf0VCf7
HneevR0dEgK9UkA/+B9JvUbJaIFXTUEzvLrjlfiKq9vt8vDACTC4yUZQKWT3uPRC4VUc+YiLSKXt
ClTe8Oj5o7Hjk6dNtYb0NtWIExGN25FqPbZt84VKNCNRE7VhCvcZfNAPktTRHhJKRq/Ztm9yakxT
0s83qvoHv7hjES/jsrDugkhjOauFUxlw/rVEfjDajhUiFTOf49I5DNEX9HYAg4AEZUrVJqabfsRd
7aj8iG/mhHwgwedPOv3Ct6LxNpPCuzkUOEC+2DRfX2OBolkTMS1c/ly0QnSrlhI1QFlafxYRBAS+
DVR4wClCi4vjNjAv2tkuP69JiEX8a5Xv5Zjmq+spOAjZlKdOn+tbqWFmoBlZrk+64SoO7JgtqdSE
1w6E3AWqc8Neow0B1mKjTrI5hpEtxJwLvxE23nGjSp5YS1nplkRdNiyDU+po4f5D4FAIFJmqb6qz
IqPD2PyWXDPwXow4Z3RAmKy2igFFVUqjXRvVN5wRtetKmmCytpS6vYb8ITtVsx0jMpFzMBHQDQzI
TAm2gvddmQvA+zi9WvFzxlcofukqetVCVXOCa91vug02Xf3KspAdzqEOiPzVDLSomepJRiZYYFok
GftDA1/k8FgT6sy6fFZj7zgDLqYoI8Sk9B7czfJ9nLGs1QN4tFXrGPdzqjHd97xfsBKp7pvZU0n1
/8ZgKIIW7ML0C+Yc+nppU6NaNJVydiTXavZVFGMllMw0+GD634Uea5PphSrXsiWDti5L5imty8IC
GMy7Ki/CZ6ntloZTPiqgrkuGpN4SkfBgCKWK7CxAxrjFyOPKqd0AVMwDry75yK45G2rxrff0bdyj
dadMjEOkmWs71HC1kwFRDinj2bDYguJgaDjXhR3cm2qnLVg4RX32zeqXjntCJSiAUQKzP+Gss8gG
9dyzohCrFJW75oBsLRY2774FBTHyC8GD3w0noHEPAc1Ed0K3fpKulDpgPIOGlG+crJDj0iVg2Toh
rkqUPnYq0X+/yB8NtBEJOo8BhaNkTrnJAhajJ+BrkY/f1PA6CMiSF8lX3otPIIB79Edil4VZfasD
PdyoivfF8aIfcR/rm1iSXxOYfLsvO57+Kus6UhVzolahkKmRcmsMCKe/w5hxYqEY8bLqAfKKdGsp
JQzwTrOgUiZfLtnMrNexhVN1ow8Fubp/QppqQjCKVhsXywksApZ1MmP71ZzWzAfVzQU/PjmLvv0l
tZlI9jH2R1ft+ZJUJpDP0bRXSowNn+tFs7Uq+i7UuZ4bu38msINsjGQQFzxnh4FR7FRipJYxD4X8
oVVXzrJETRZ9+dMMvafXZGcf83NKrl7Dnb1O1WmlOmJvOeX2d8RTH+MjmbmYokc27chY13PUsxU6
fkMNZHKKe4559eTF9o2lwLKRR27sJDAPA3aIggWuO/uyI5UxxUC5QIdLJ2LmoAoPoih++BZHuDEM
14JO80mxDuTynudkKDIKA7dRc/h/jJ3XdtvKtm1/5bT1fLEvcrjtrP3ATEoUFWxZ9guabMvIOePr
b6+SLcqyV3hhYw5gAaiac4w+hDo0MIdmn7hk7yAHjdVJ20uVKMIXtLWo635ViiZl8wQ5ajjNNdxE
LfiCNqV/YJpCAJqTHwF+bAd/uHeYbcPYxoau+szpCoNNW2NOXwxlV31KyLpYdIqTnNqJMkOF0Hcj
1aUemPLWouL9s8J0nAsI6LFZoT9GZqqaqHbJD74UtF+A1PduhXu/3zukW3xSDYLhMuWbAqTn0M3I
fwmyD/YWuYRExkUrtc2mi9gdfZwadQ5zVusXVt+9f+G2SElqpKdIARQX2UPfE9DDtCxtGQi0N6p3
WLv3o6ZwtvhJqJo0BG5GIUvN3Kw+sASrP8Z2ySJ17JWdTxzhSnJfpIg1o9ZFB3/sdkoym4C326P7
Xc3K1E5bdtfK7HsrXRmqreZQeSHCJ8QgDhnGDqt9E1JOHPv8ShBi7LE1NtRjaHygcs0b88YeAg4z
6NTmmqX1Cy4mHFxlrStU2CuYMUZxpTXhrcTGdF1xmof09kyOiaF0wNc9S1/hyZ5IAbf3TT9/Ilbu
c6eXSEHG7zAZ9Nxai26VNLxhYTSffxLChkw7Nk5gFcumGSAaN1Wwrnyjhi8aOlvCSpcIGdNLcqXy
fc6c4Ic8Npx8/r4mIFZyjvdnnWyR9wu99r/50fxtSkzzxlJp53jxeJMAm6XKhhJeVKpMmzYwEh//
mVTzWklrzcFDaAVU3UkEqHBTTG61bnT98VlUGynX2Oj37VjEBymuNXM8uSR1Xnl6+ZkRkWFjAG9f
Hk0FdYurasnxN1pbBBHtpZGWezhxq6F1laUE3WRFfR977a0tZLduRVMON8kb6S2V+fupsFnqz5WG
dnrSN72g3zglfqzWed9UqrZI/KJd22rR7OpIvzDUeCtpOEKT6xXZ8JCqn4qQpFPw881uqkiNrCZF
283kQ5Fz3vi76heZLn02whq8ZvwgkEsj2Yz4dba/kexqChnZjtNsIsJdPmm1u7ZHTC9CxEtbEk0a
wWnIo3Z59CDpOiRyAQ6h7jrb6QWBDdnyB2WnRGu79ErynARpp0IYBZHNh9Gh3yocI1kZau+kxnfE
Bx74IDbDSqOnS6psSfBbZfJJ0Fcx5I3FU26Z3Qa97wDWZ5GR5LB6Ef3GVXYCxN6u24lMPZ3+3cRU
kF4Ssn89WFog7NV+JsfILxU8s92tQGOfhcCmM3xFM1YflEydboQguG84bhEfvJGiYMvuRDNkqK9S
8p/d6UIN9e5m0gvqUvXBJ6duUyd7m9brzszdPbX0eWXjyw/ovREXl017qyk3P+uGTf2+aUjT+iEd
1tvuzo5x/5fNLkgAPmRDtg96NbkueyW5hs9nHCzVuwvKXr0gI/CYhJA4LA6rhWErJ3pfdnnM6rYA
xQ2nS3Vg0KBBJsaCRbRjOvlDLqRFGgdvITzGl3DN9LpaCfGxC3/jCmhLIthb6G2ieyKU9cuMfIPa
8tXrn8XIjVkyuyjAmtojzjVrIlCsbjEMZN1qUKmPWyUuawhvM+ttTqxTOe7ttLqR6uTRrB66Ly/6
ZAuQFFnN2bRUu/RugtZtC/CQyQp9TZieuwLgtnbJk0BKQht7xpqPVkDqlt05yxeCAyW1yzUMlBg2
/0rql03QTK7C39PsbN97l5hjd/ToLUg+0YCex6nT8sBcX1u/SJrreJ+YfrlKS6ifVWi+DzyS+coO
IX5iXMQOUy+wRbNCR7SKsbMyk1vRhEy3LYmG29ASCw0vqY/TJuOwftO24tgehfNWHavj7On1CnHr
WflMwGmwDNvPcQlZyQnzjRRAzxpsr0JrhqvB+yxZR/E8vbMLBgr6W8BdKAvNRH9KJ6axyUx7MlTs
eyv+1sXGE8Grl1IUPabkorlBHvBjKOK5SLyXczwiL9GcGydw9lOAiOO7VJrKWnZojfbeKbX+MFrW
KWJJisc4M05eNq+hTH1NBAjdzC1lXynQCcYheSR3vlhX1q2mcRxtBv+9O7u3o18Dew9U/bJ0x71u
DybLYuLLtLr4Mncxy4YXntJP0urGE2mK3fjYa/ZK60sAA9/ZSkisPW3auRYpyKnDNnYKdVz1nVEt
u2guF04Hd94wImv1k+C67k+u6t+wBTe2719bkMi2fdLuelRur2TXI/HmwHyuQfrRsiKpYgMWZ0kE
vU4fbNhrs3H1or5Wkg9E4FLpdcuNEGHPyRitOxyzksjUGzfUeB80ZPpgmTpIi2sXmO/KS20+1brO
3TZ8GEF5re0e1E+LZpLZzu+E2kqBREmdhq9neBNi7ULNb72beQ6G9zS5Npbtlke7ta4sWohTYvVL
12QRC8ztVkhm18Alia74S/m234a3WhQc/0LBTepcuu8ike7orultDNuzkhsBxLbtKVSHeXWgoTYT
Hj5vM1swHEFrI8sMWOxDkYozbBYFmepS3k0BiCRswu7AehMvN2AtBwR06ovwgV4fitXoU5F4CjIb
5/Ra8d1VCZNMMz1K1bemUwjqsuDdT8rvySc6IWUFaKt9uzJAm68Ap9eYxdILZVp2rVHiDEdDKLRN
zF2JOOmaoX9mSilTvekQ4m9rVe1WRtWVq9AZtK0UhtshgDXHGegvIjH0SWvcUChxV6z2kks/nB4a
tz0WBMNeVD/k4mlrH4KIKD3BoTJHKCVVSg6QYFF1EbBvTSOMKfOwTr9AqcK8+dSBXfxVQZ5MnFnc
jrPm6C3UMn98LSSvFO8CF9yaut4i0O5jvrmQlJc2lYjB3pgm4pxwuBnb5v6f1OVN4uX7Di0uYu5b
L8rGd36qrLUwiVeIn2IQhuHmd5JzpdWUVR7zBZ2pPM4dhX98XJnuBCv6d9GKpfl0khr0LHisWFw/
y9DtaJV2lrtpx/5u1JgkBZ6prpEyVwucx6QBCTm6lsTeujSRNElN+gQanr9NNdfaEClriinzdRJ0
x7NAXdfvLGQfgNs5rRV+fvTDJqQ59EqsriPVyHsEUkKwrjqJxykFYHyQzpe6P14k/CdLyx02Urxu
5MMjZKh2YZkUYSRvq3eLPVXvVWK4a8Pwyo2pVDohPvmuSUnMpJT0rGn35nIdfPThPnTA0ddS2e67
rbckGyMNO5uz3EWQ43KYvJHVVehvz0L3flTzdRz7pxZKl9rwN1gQiWaxaJgqyti1tSl6TCcThpx9
vU7Q2F/Z2mWIyWcfufXjqCVkmOL5XydmUl8A+ycmRKSD/VDBm+r4lfQRs2epZsS9t00D1sgGWes3
trIrEUntpDA+xo8c037pixqMSJEvJeZLCuQdW0V1RMA9ishbDA1bifwC5hHz7LJfvajlHVeP9lCT
mXzD/2rrU25gwBUIMB0cEGK1fGe07UVnuFtJAuvHkP2EbIxVkadEKP4kosfQW23t6r3U0aswWDjz
xlR5m6PaTO+9zHovSWFT3G5REhAVQNFIEsN+SOv7z+1kP0z0HRaRiXwHgt2tFNlbE3URL7I/hy8Y
sa6ovgFoGRXRqRV6+xQ48qJiNeIU2ftmXI9pfNQRfLoavbkAtNgP8T2AmQUzLSG/T+JRkMKAAsb0
up6RY8hVjhkRJ6w0ELcYaf6QJOWyzOOvuZUd8IE5F0Kan3tMAkdOVw21zzVr4n3BdPF+qo5NPfWf
pFxfTVRklvu/UOzP3h3svhuj0xtSoAvyhPgBZlAkZDaj3tc8xFuT47i7omM4Me2qF8ZUFo9EiOCr
I7HU4ui1VyKPZPFvsRubF+qXnPXpSu0Ua/9G5p/HaLkSfd4EoVVfhhWghB9yfxqc7zSYwtvBdh46
ZP9RZmvXmtJp11TntEVP8MraoAdMU4+ANJpx26Gy6vU4EHwx9taDGhFNTq+W2IL1FObINQfro7QC
pPrN6F1Fba5/4DyBUyG2obUYQKmtuaOm4urrwEFNJe0BZlvBysMGVPC/vrEJoDsjdCo27tv+ExEy
MFJUEd81El1id9l2GMMV5s1L6RwwCVsGo8Ed5XXUz/barUVMCdbKRVJHH5xyqf1kIsjJQcs5zayl
kSCw23UEI4u/oLpDGXU9+RPRSsS7LbL0drJdcgTyj60Disv2CEmyMBcAkMnXNtEgf2swcOovTQzJ
pp+WTMMP0mdgayGV1Fm56ceEKWTp0dkOk9VYEGLYksxs2lCSn00HJizwPPGYYGXjGtqlwzlVKJtr
1nqDtyz9+Sj9B6qZhux5AoGnctybrB3pPvNemhCI26Go3HFM7REcLoml+CxzPFCgL1IFEF6H/2Bh
6vmHhOMiNW3/dLYmUDVoCIBIwyrf2VCfDgl+sReXglYoB3JUTmejwlRZ9NUAwqC8+pyFfbVNYDUu
6gyipcnmNn52LpShHSIgjp0rjwmUO2MzSdBTrSYXb+UUsgtOnnkUfobC8Syg18DRIks5NlX2JFlz
GF5H9WNN0sOYkVdS17dng4OSarsay+NSmhw4tq0jg6y6wHPNXYoYZqKA+2J2sPJ52duxdRW2PSJG
6mi4uFjA5cjyGHYL6JPkUbcEP724H7DGEDoW374G1mm18l0PnKZTuZijxlk1Eb3Psx+idCrMNyCb
kjyK9pGZdmuQxE/zBEg7MIRUWcTOT9Spqske9krZWvusDq/Qt9kbBNykidRq/S719HSTKppOXibj
RXbTegSE0k2hVuMq6QWrD5nKJk0rAMse0fFmWR1QQxVLpaI4N4b3wmKhaTO9eP/W6FIYd6FT0fYt
l6nfkLfrjtVyNHVq8gbBtZwJTuaMdsxzk4Nt6P2Wevd4YA87UnqmuIIjo+mD4tBPrbYLScSyqF06
ttZsfZ8C+KJpB/VQWwCXQz/Yy68jbRoVN1dJfDfUanmgd2OuMod0rGf19yzk61Hf3lLsJjiSXL6D
QtTGQu19FTX9PMxLg5oeMoTZx2JndTedX05bi0mA8HRgVS+WqgdRURo77CmMlrbmURL3gDEFuW5t
XKU6EeWEjve11cMGXbpMQzA6+Hirted97Zu+2kz4qm3N3g1xRGGyiZdzAvSwybLbjvMwxFMhKi2E
7lZx8kegHzppnCH5pUBqVjNU2XXgTx/nHr67tIioItQD4wwu3Dowt45V7IBTZGvhF9GoQNBeyW/g
BllYziERvhhH9FD/lM+eeqBPxEU1gCiq6A6HBWDGgDkMoYAaeUCA1ArLXf3wlcRmTSuMNGN5USUQ
/cpy3M5uOh2GJHqwc6C29nQFBuFimKhrd8F4AOe4kdk5DhqTgLtIRB9PwnsyO4+GG/ToOZAMw5Ta
GhYpzKVp7RNN/xYovcdpFjsKbFBtaaYxf7PrxjT5K8I30DMxzUyw0764U0wLqlyrDfeGrhnbioOc
B1R7H1N3P/iQONHZuyugYQosbw3O56YUWtpwsj8/m1fSvFqGE0OiDexxKWwsLHE/uKM2LoWVhRMg
KZZqNx0EOufgFrG5qdrqFuk0wVDfs38sViTA6LZ/Y27R7pqxuCf4oFgOhfJgN6PO2tdHb5w+SuWw
w+zjWes8ARvYmrF3w8KBydP0aCWwPKT9pTC7k+J5wWFWN3kXXEknDEVMsg6YC5/dMHSZzUOek5fC
/4bsdCONMR2naNpb2kqBNghuzKo3tZHeyb0K0kiDkTUUmWLhhcA+SsuMHJZS9SwvwGXQ1vdPgWCj
//DQUBFXcYtU2UZ3p/tU8/oNk44Pg2PCdhWmmskKffZAVHd+p26HJiNQzEdrN6mXHLYRJotvWxeA
jyoxUlRfjS/MKQhXagxKXTpwEvaAUDOag1IFvIWFlbHETQDcmlPM4Fcna2a5UhX+Q24oR0mlNDgm
2X12m+JP2GjBTKxdGir8Pow6Xj6gLq9F8AUCZ5Si2aa3KarFurJrKzG6Y/OQBHxlcpTKQxsG5g6m
0lK1af4IT08LMQMcsIna0sj2HvMpCnMjqd7EMVUhyvpDRF/4bPOxrZwWIyd0uQMGBocERR/oZCoU
q6PABKUjDnJ6ctdp3dqgfd0kV51mdctmGhGCRcFtjxuOKHgMQXq1IVUN1fEbT9CrUOfrIp2CIv+f
vMuuiyhvmz//sN8kLXuqYbk4bwyKchq2F5fHvzzeRnnAk7X/E3gDEQ7BWO+cujb3g0G0sRWF+rsZ
R8lXj1LdVpA7z08bovhptkx/FVswcXObltMUWuYi7hnlumuZB7QpOoUWemuT/Sjf4e+/sWX98pVN
Q3MtHd4k6xXd0n/+ymnYT7YFnHSHcM67bMO2/NiQFfiYMJWj41x0X8JUNc2roHc7aA0UgPxp2ZDv
kR1jK04J4yNrjjlabtagInvtij7QjEwfIe19H6LH6pNCI75uzn2SRDO7+aoGquG9Vzuzne90AFb1
uhpBjUUo8Mmqia1HjJFDe9dontVsiMjRUFnktm2Yn2ZTQY3huyPMswB9EvGzAeCwBLbzu8wxyo9D
OjVfSTHLv7kc++8MLyBktq0EI83W1fKjSGsZ0e6OjrIizk8l81dT/Bvo3B268Diqm60bFPVu4on1
ySxKzd7WoUatodHcgmY5ISyZXWlX4m/8y00n03l5wUxLh+2XVzraBz8orLvYibtT6tKvIiDN5Fv5
Qzyky6ofCG8tmrac7yzTIZSDumdlryK9wIAFs6nAbVybsICeN7md5usgi7tVDD9hnxRB/tmmkkoA
c1m7B2ogeBrEXxElY/OV5bdeLfRMCb78zZ/SlsQT2DY+WCbdGob+xJo4RI5NEt545B9/cGISbxdx
TLNzOUBYbDCmM0ze/HWekxGKbPIG6LNLXd/+9C86jdd8dT1RoPzlrwwtgI2J7Rv7f/93xhWJihTI
M8OgSvPmT3U7OD0g6vSMucX5r6WjMd5qTkF4b8uYWaPDibfEe/XXjotdg+Bxholne/e2qRCG/bf/
u6piS3Ass96c95t/9ecTeUDJJ3YSElDkCFALsz1lIBnu3aSstpFmJrduFxPhFKS5fWSq1XGiQ4cQ
p0oBRUsOj8pr2yvTYnb/eogkk2N0C0MDd8V55/VAYY/bY5eJP/yrwZIGaDg6zcwOgwNpxG6A2jzv
y44CaZqZYdtukXIzL5a7tRxBk+rqQPswleEuEsPIcPKMyhweQQFXYGS3WRDfF1M7HnW8R8CvFT0j
YvtlQHnoY1e8yf2r40Gm6+9ay+TU45RYTUd1Zmb5aniBq4jEBLAiCyTUI5gdeVjVZKSL8fZ8R4/Y
eFr+q1FXTEV1LDyCO20rjN+3dpKTw/1yOCltY4kQYro0WS7dy8PK8zjUiSq9ZSqPOt0/WV3QfnXH
NuWMXOfx8tXRpvO993ggqm/PY7PCfuwsYzUYPshjjxyggOEJUiSBdInXtp7WFiUrBfUIpql5/Wa0
Or2RHOBdmoAsxJBF9Ur6dZiRLK/G6Vadit1vjlnnsZtOGQLURD3qZXVHlYpg3ppPQ4t7jdqBxMDW
yFfPh7OuCO6L4i5hukWORZJfCrgr7cfbMkxA+tE9Icd8FZtTCAJm9NdD6ILL0kPlZFJikOMdBYdx
aNOsRUyWNJe+6cQbnYyvpRa19bIl3Pvg5iymhyR73g1aICVALK9wo0ffiJf+rBJXtdP0MsSfgfD0
vG+oQDiWrdKZ70mAxSYGWDGJ1BuljJjxD721TxPgqVZBvUfuNUHKUiowa3cxxNqGKYrykYwEy6j2
haisD5VypZM3wgp/jJDCqtGH2YNn8OtO5asl0J2ofNDrIbsMQqW4iAwKXZOf3745JOcu856yjpg2
g64m4VisoGbXOKlCb5KP/qUHxveeorrc/6jCGhvXiq/O+yC2C2ObpjTsnCJ296oFEr4EXbHVmVqv
5V6JCE7bFIr6kFpzdqtY7q1ZpfOxoDm5krtpFZU9c5y42TqYR1h81p9BzQUXI44PPHPssuShK5cc
qL+ydNAOycTXTGKaSoOWueREE1bkkGrs5EyK5c6MNUhZZqZ1Uoeq+DyGHJfdG1YN+SPCM8ofAhEv
zhfn3TtOw3slBgTr+MllaM6s+egyFWJfh/JMbuccf8SBuJO7PNLmFpm4OX/IvKJeRrAt5f5PMFZz
iTWRPaRNABc47Sct1QaMNnRFhilVj6ZdZ3vTz647cUve5SBMfr6WM5aOht6mG7eETC0f7RBdUBoX
z5ZPdCFcw4Xq+pV89vnF5zdksgixZspDhhlvrTqKs7L7iZxKm7o16uTkYLal2ApCq986zYVZTs2F
FXX0/pnGyHNfM9bE0xOc7o4NjQH3HjjTcMgB24WuYy4BHM04KNK78+EJ4IHKfkrHbWa9DWf/x4Gq
GS5ATWbXZGMFu5fjlecNtBJt9MVha+9trao3JFI9VUqos/5rWCfATl/iCRZk/1eHsrRiZ+g6HysI
yMNNUPiYZtnmJ8LRSQ8dEvcoD3FZS+6zRUvp1vfouKcUuva+2SCL4oCHskdfaqCPT4n1rQr64b2L
/t3S2mDdJMyvUO5bF1GsQj3CHpm4rcbJC9+HY+Odsyfnszw2unpvXvpBd3c+PtrauIlKA95TWWNu
72ZwQgVcFrZZvQHah+Dnp2MnDToa4sUhzI2r2FYH8nmLdZoU3UUMj39pOm1LJZFwHXlEpTgyXLix
Xa+QMNUbeWh17PkzjcB6+XJ4dVM3WlkBxfu/n5ybv8zNHcs2TeYdlqk6jvlmOZHUeDbtRi0IrBCQ
bmAHTAE7DVv2XkxAf/94aHrMt8eMFE2ZE3B+lgbp9UHVs5g4b7VMFmGdgjt0o2LjAAt7rBsfUEs7
mdHi53c/v84adCiqcfJUs1vh5fzxekRpycqz1OhS75WTVlHCy3N8jagAvtHn+ofNIn7289pr//XP
PywTeIJle7ZJvrrpGvrbVZZbc56rSJ6jYpqyUCldJpttDiprQaix+dhELhO/oBjJTJjFRE/8mjcv
ohBTpCszyaplm+rNwVR14073q+4qJF5m2c9uuw3NVjn95dvA2AVHEuBYHFyyqxA+6xdq2rCTZ1n8
5HMuO787uWzKdR8PK029SXNwYucPIcfGOdqotqOCkCzEuhq8L0QcNNLKRUOVi5jJQt/+/bj6dQO6
quF6nu2aqmd4lljGvlqmlgpeMnUai10dl/o7G+bKCrvrdEuyG0mkI9COhc1RiijJIYtKORr+/jXR
mJv7qe2ZD/3l62aFyCvM7wD5fvq882uHnuCbKlZwb/72g4mqO5IrfP3yJhZ4u2OTHcoCFgAnLQhQ
zJ3Fd7Fp3W04ZwzE0JTvzTqKVt4I6a6eruhvKVhtxA/7+62qab+MSxedJtxDXXMM75dxCUdA8Qu/
hpCtlbx7PwSdeXSSSn+XxzDNWBbZDMzeFI7tAMvAgsMmspYmD5x0ByhIeydG6tu3CSI1Upbq5GcX
c9mYhJOJdxyTXu0J0GamZtWVt+kA8VzYeWkdfnl/ZXLHGz03+WyZbfkPn5S5cG7GCZWfYzdAoIx5
uPz3H8mJF5xXOJKQ8s8fm8Q2PN0qoPZTqpiaXRgOQYX9txm+jEF9U7Vu/dDaX87fps1xrbpsChuw
0Gr0ydYpMu8DEUwXGXjRSxef2vq8VaxI51DoZ1RmXzaNhdKLmD7H2PZDrRMPl211iqcffHt86slA
F1+7LANsXqm5CyLPBguCd1Ft6WMlTopQpsfMPM27WkWyJIfQ//0y/r/gqfheQGr++7/c/lKUE0GQ
Yfvm5n/foWItsv8Vr3l5zs+v+O8x+lIDLPrW/u2ztk/F1WP21Lx90k/vzKd//3arx/bxpxvrvI3a
6aZ7qqfbp6ZLW/kt+B3imf/2wf95ku/ybiqf/vzj8WsW5auoaevoS/vH94fEMd0gRsx5tbeJT/j+
sPgJf/7xYSp4afCb1zw9Nu2ffyiaav5HtQzNJT+e93IMzqXD0/NDmsZDjuciTHApc1EBy4u6Df/8
w7T+o2qGybmE1ZwJKpPiV1N08iH1P57n0ShXXUNVHVfT//jx83/6G89/6+u64JsDruqqyHVNjrSa
bvI5hijCvTrgaiSMw9ushiujeghZl1odCvFNPqKwYJL2D8ch400V8pdPe3N4rwJ4YuPAp/nHidyE
hX1fjMj3F/4NFVUE4taHIrkIjsa2eMdhynwo19FTsI325iaDtQD3ZRleDvfa5bhy9uqC0yE2/1lZ
t8TqXbz6E79vp9fbRcOu8vNBE0EEsxtD0w3D9Cz+PPH4q00zaY2WWimUPKdREd+JRoMkd3iDgRDW
FB2PPmAGXra6SyrWO3KDx72STT0OGprlcFyAzMhrceDRzYJ8sQp1S1tVZg5usouSC3nRa3AQfVP9
VJX5eFCCYTwY2jxg+iPuXt6X+4NNMWkqV1UMUyKJmmjpE3S2mYkEoXJf5Qd54TYhU9d8pslEERjb
d+rmh0gt8A3JAra83ZOc8FzPLtUeEVw1QLqhNm5b0YzOsUQQJLqY54uOuuNhcsCyBHNxRUwlIjNx
gZ2ZgDor2J3voo6M12XGQ7FgI3krSfxQU7p6HYsltktXJmvktfj9xUdazqDvRLdRFv5NhYzphS0v
5R2yWj+bfbQMU40Oulv7WwOBNd6R6oAGrjwocfj9Gqh/bL7ioqnBWmg6+l6QNZkR0imQXU15wYqp
OmgjVpNBhdnhKSpiYVUYRnKzY8nwcht9m7dOR/8DlRuaCKq+7QWWBzVve5gt9ahGrb+Rd7UzMnxc
ROCafDf66KrAioDyfKPVVyEX55a8S16cb2pV/GCRtUt2VotsXjQ+LHERt8E4L+Uvl/+KWweXTkPF
RP5e+SvlNVAMOYNQbASVwtwmm+O78y/UE6ahzz/baQf61wROfi1Fv8Sv4JW5Y8kgPf9YeU0z03TH
7rDGM8uKS6U9I68R4Eej15z3NIODjedY9/KxNKKF25QEEcFw4F8j81JSvULsU7y33goLZXH/fNNw
jfwwcTZjJFgEK+L04JocHbql6jRhmqW8X97FP+4uW48xzxKfTVThHzqw1EM1grec1l/TO9CLFQC3
XkWANQts0KpVRE0PudthGByuBjn9tmimSj2KJnVEGtNhMJ1lUmDUJAqsfB7EVN++D+d+7m4yy28h
s7yMVxgKjFr5pZqicDeNXx/ltynkV3q5gHlQHMDD8zXFfX5DIzgqZmvXTwwanyn4ISsYOfKmvBjF
A+ebb55C3nCCL3pSVsDy64M6MUIB9hGoaWED3tpegVaIoSsfpf9bH97czP1JX3heQx5W3Fsrsk3z
hWH4EG3lS2xtdtZl2j2c315ea8mq23Vp//ysOqQwOYwTAjeT7TU07PSkOlfP1+R9CMk5fOd1BLWs
h2gu74QoFyysykvXzw+/emarPim9ku1jccxKpjk/yGvEYJU1FDTuBAtEkq+8Ki8q13oMOWWwokHI
tzg/IF9dne88v5t8juJm2iLNXfxJYssnL5vfNklhpl9324XVsK84z9ItHtAYBJY4RGlZBWcF+cUg
f5oDH+v598qfrxtwvbxAvXh+1KShJDyZ4qj3/HiI/iyqjQ/FJPRBsXEJDHttiTd5fq58lrxN7+n7
O8ub8gF53/PbvXpNDpxgO6Fo1WrdAaqsbMZY7GS/e5vzffpguPNSr9uvTlOUaHBFcDLDFLfbsNZS
51HeisVdqhivaQj/V943aIxhee188fa+bOSkYltGtFXYGnA0ka/L5+Rz+G0SP/63r5UvOz9SyNed
b8trbz9KfMPzfaxcQtVjM0zQg4AUfCs4mq17ccI1Qm3tjGW6U3L1wfQjax2Ltq28GMRZrwKT56SK
PpbbHuabxfx+kcwFguQ5AlhE9HGzGoR+Q164UP6MOKO2IrrG5wuobq9vygfAxz81UVkCSeFz1LKI
l1QZCJ4RpznCnQCQtQO8KCPo6lUnxrm80MUJ+nzz1X3irIfRf+R4lYph7/jqOjfZyPS6cShNaFwb
a97Fg2jUe+aeGNRik9TtJzZHv2dSeskKJt1GtjC3cm5h5c4xvb8zT2aSJM+f2bO3Hxy5B1VmgQQN
xSs1PrgDkcXmqetkTaQ7icZR1K71lnBXX5wfKUENTNnEVczz3y+Y1QImtzF7ulOxGYfJ35X9F7lt
KDHkxa7Iy3nf6Fep2CJyKz0LypzmFHs0uoKmsdYZcVrYJqqLDjXANLqPFeLGDSDfnZc0046Ei04r
goMZvBcM9H0jZlijmJ54+BBU8ln826hApCPvE8OBmMZ0V4+0MheNMnv7Qb8cNE4hTeU0dBOSG6RA
9zRwrqcpSA7RcFHUWnLoYblsrSDcV1agHzTF0J4vZgQb1CwAabbTzkwK96p080VIQFGV+f2GaM1D
P5S3kcYEpyDGBQ8iqEP08zfIbkrkKKO2Ui0kpfJCHGwPHoiG55vPD0RCLJPCpwmFDExePI8AeTWy
Abi5CaT9iJQ8VhvKlUPI2lL4H1d1aF5iB0UuqGNhbedm37tDcGpHS8PzmzBf1pm32p1zsmcs5aVq
AZTWMu0b6oNsrQuZlbygisdZWqij5M3c6LXtbLvbvDC/liMgitSAcoDW4SCvVXEGhiIENR8W7IQZ
vwDV5cw/8+q2p3Kwi5/vTjz4OPIxl0NHb6HqPN8lX/j8HlnXMyWDt+mBIytgO4mTUCUu0tQ1ZuRs
XO3MmIxS5GErx+yYEamDiHSVTy0B6T4/X14bxZlLXjs/IJ/3/JJ5jL6msd6s5X1OVXlbtzY3pCx2
B4LuuoPIB2HziasMdm2hzVAsmLO1B3mfo5g8XNaX/aRZe3mXfDAMhk5M7dpDoSTBsq/4emlX0zB0
1XUNc2Kfd9b16NsmqNucU7oe7tPaBw5gB2R2P9/X1k+BG9RrvWRmLu+yMmT+qBWgmohXnR843xxO
xAF5JtiEdY+tfFi7yooBoGGe32puf5VugxiExwXpqpa7Hj7kT66WHYcVKUUK7fGV/S69Ytlxq+BQ
1MPFCvXNBCdi3Lbxmiu6f1HZB1ifU33bDJd1dCVWSfEqDg5Tf9/pjz2EtjDZ0hYFOxsmdA1OWrwV
NBPloohPTrxtdfaZraNduH2zAIfn5Zc5EXPjJSFHGJmR1xPE3Sp70K+2RWbtYvBWQUQbfg/HADvs
Bgs88euH/JLy+MwZe9l+mREOrbNvFfmC7ZYsEUf5hMwJHOJw1zp7K44pWJ2mepElH3TU1fEiWIXv
AZBVnzWF1Illr79D6kmLzMQYjJd/AaqqVTZ2sjCNraNu7Ay15DqINgQeVebJzRbx+zq+btTP6VHd
lItL61A+Ame6wvbBLroEUX/AJriEj35JA/LbtDEesU3062KlXGNca4Aff/K249Ld61+1m3w97JMH
Uq7uq5W7gqmJq+dk7Ppdi4A9unbWNvyUaxad0CX27io7Qh//HLGwbK/InWlLHAYUGze+sm+GhX1J
alCJ6poZNvmzWHlWn6Ekn/I9WVDv7HmJiv1GuQqepq//n73zWJIbydL1E6EHWiwntBapMzcwqoLW
Gk8/HzxYDJLNFnd/zarcXAGZzAjA3c/5hf+S/5UdikPPyX9eLpO3FB1QjtnPNUqOJ/WpetMX3+rN
uN82H+6W3wqa6jqY8wuzD9lll53Wb6w1tNJBX8oTMI0lawHZSVunCRictzrcBP4D2pBqAUx3ZRYb
d+XgVRAn66QvZ441Nx9H4t71XP6qZ1cfU/J3D2oPjrAa5ty4ksyAXnfNpudYC1XWmoUEB/odZEs4
MqRWcgU3pvKj3B+sK3bB13RrztNHs9/ZGFcvgy0iv5L7qiHS4q3HYckbcuTL8YyCu3vwN84VMvfR
W/UfMEKqr+qBlGeCmodDnG2R94vhEWy06UCP2QAc6txtWOFz8zDRCj5p+V4eV+91sgjVaxpt8uyE
vOOXXFrm43Lps5JO/6PXNHy2vlop30Qs4PcR5CJ577IV7ubameRa9FIM8z0u49JM2iurfIF4xFek
2WZgTCu+SQf3wZMX1nubzgdEtz9gG0raNKjvdX3TfgxPTn5Q9Y18YO91jT+Ub3I9JzIhf3bSebxr
P8l8K4uDks3Z/QArX+SQDrboG4Tm3AceiVWlwpFxpr6msMkwOpxZL+bn9ppc7Ldi2x8TGcE8OBQH
Hn+p3druontEIBenmuarNy+/wRTTlWVqzlFG6ZVVnK10fc1vyO1jMJ3oKBy1HabTA4I/SycBQDsL
vpH3/CR9iS/4Qsw5pD2pb97X6AklK8gFTTMHlDF3T9Fr8Zrt5SvRAW/lL1FTAD9yIskSzMa3eKuf
XoYH41HaaJfwGzwSC0NucmsL+S9CfuauX0GKrGe8aMrnet1e1Q2siW0UzMoXBHJa+FuzaFst+pm+
lN5QSrJW7qKeNYsG3ckZ70JlzqkAgBGcSbjhtT+PeGVzgLi2Hwmos5mK/pE5IzUF/2bBO/VVJys9
8x4zsHPmPFsmM0QNVE6/GNbP1JW9Sa/OOzmpl35pLsZN9JGsjaWEyJ19xqJZrpbOnJfmwtulWBgg
Ej53Z9mBxw1f95MGD5kgGd/DAzxTtD+WhCQgsHlof6zHE3aHWNUZ6/76xd14B06em3Qz8qCi+WJf
6g3yvrx5ypVOrpc3IOIOzkxdFI/8Tbf1vkeiFFjdHGTy4G0QMvHaRSwvQh7ri/NWIG7X4+Y3L7QV
ijEINaXqrDhZiC3MkZUA4k14Z+0to3mxDt+7Y1Y+c/bCrxu55tRZGa9KO0dwPUfA7mAvQH8f3FWy
M190fuc1dP8N6jRnCzLpvoCXvdFYU+ZoA1pzj3CkC65l+W04I0D2Sb9Ez97RW/ufU2VunPoYzsR9
+RM1sQaKZVLj1ZG0cb0hgLSTdWvKGrgnxWZzU0+nHDfjzK5P56OmQz0mQIpsGaj2mwlJfnI9gDIO
iD6HhUgUbNdOl4iaNx1KRK0ztBrG1DTcOXIgIzbd7iMk8yFgMScWJ5x/fbUWYUhTVCoHk9oIF1lj
zqM6q5CU+stH25xDle8grfGjCEsZZLkGEFjUxEBV5R9SJk8+7DZWS12J4OI4rgC+qNuK6JXdSQqi
mDpvS1GFzTYizpfDlzH1Sl9WaG+DKXGRVbfbfufDoEbJIvURANaIQ4Si7VoMWVq8GCJkjs3SYUst
p0m1cxCQAFhLrUYEmNDPj3ZJ4HEd+PLebAHZ5jFEZHVSs5anwgrY34ravQ+wcYdiXXNx5XYRKDwA
5sCHzBGF026Rojw1hIq0dr2zQN8CYWcfYqbKNvTBRzbTfloU9SQfjfbCqpsiDPfCm46D96ba+fyV
kH4WkbZ+OrmJWinAyPdO3SR5agWlj1XSJNeN8bSsgxYWIWGh1i1qAgOPRL28mZTtCTg/xrLmrmyH
8FTeY4M95CwVUJmKfSkrykrXeCc3L30xdNDeupVk9M76HkSSbRCPQ2ROD2SAwV1Q1OMOFa1wrtUg
yOBNcmRX2X02sDp7o9FuTbkLYB6zXXJa90nA0P2kh3vhj8oTGMxiRR6g35EL6BHz7bW1Ftgbb5w+
8VI3XpMB74k27rNxHk4xOz3CUdhy7XxhZy2nlemTuxf3vraVB0iFhxQUzk5pS4vtUpMNi0EvnuSq
OmH8utAs19wIxogI002ZkLnRTvKeUzRZB1EPtUUEkO8BZVWFV2dYvFwlpFuxldR2GGruOf/6vF2L
z0MdIVjVkThZZZX2ikaEwumNQk7ALMlds6xKU1mK0Kr4gEVxb9p1FvCP5HAosy8XH6/Q8paQquFw
VDgGHKTOBt1uE+IR2PpbMcWRDdxGWJI8ZYE5DtuSonbn0qgQpRNR1lANka8QbVvuk+X/T8j9Nwk5
0mkkYv7n75TXP+Xj/heDt+jTz+m42xV/Z+NU5x+Opdqmg5ySDA6ehNgtG6dY6j90XVZI0hmqo5J5
+5GNs5R/aOA5WB9028AlbYIlfM/GGQyR12NU06wJi6H/v2TjRMovvyNIpt9HURWDfLtCxp4M328Z
MhurC9hAsv5trOq/yn7w0Os0ghMn4XgByH78FLDZiJQ6/IrAjIo+kaJdy7AKtwouGeuMHFnvd/3V
89tx2TTQBh3kwB/Lsq2uTYBYrR3nj6LwmtqYN3FirH1vyB+9ItePjWFfxKC4CNAEEnmR3BLA5iri
RAPHbRiqSB7E6OfG+UoLWu+I5INbxdlRFKaPnx5chvZ7ewiQbqqIUi3uc5zUKBqoW5Z0cCv+CdMV
qeq+lFYCNMKTukXlF8pbbCknoyibb0rU7welad6Hsk8XbW+YRJGieBfJWrL2UBB41JGSge6ptktr
TE0e/Kw8JoBmjnrt5hugD891NlSIzUx9ori1CzteVnAWkUxjQArM6tA1V8jtPVK6eb83bDXCwPte
5ZsVb5wyuQ2LifE0KqaIZpflAKhF9V5E2GDtsz76+2aB3W3LmNPM75d0adojVAtM2ipxWiHXXl29
Dj17fZAQX4YxtUffKdlLbYMfsxRS/aktxm9Deg4hzkGnN1qWqY1NYJr0R1EbEVocyKFU4X4aFQNY
0nrr1KhtxMqQmQSmULwHozvpJ7eE27Cdf4Pe4CVO/u64ubfusYq1nKY/AaeYEIkW4q1KgA0x3hiA
0hr9RWEjaXV58d6rZrqxUMtiMWYanOZrhl3LA/nE7qfLAd7pc0nz/HWTuJ42K0dDO6WSgnCjXVxw
ytNPZgoim1hPRNVFRicBw7i+der22TRVl8cEpnvbFxI5Vsc+W0rmnI2pQFpx7wMZ39/7Gz91dxbe
PKJLFM04Omc9jth8JN33e6CQi56G1ycr9AXRRWgJmx1G9pRLqeerVqVhh6gfhRgQtXtfFSQQ+v0q
W+ZWaO0rDRVzpSpeRUsURqta+3sTfrW1B/DwvU80xajoi2MCtGmja2ixcLs/3eC3+wGjIOXHoSHw
EPyayzGiGmBAT0na1A8NZ+Z9mQbXInHCr61SnQbZTzjPchCMc8d7HqpEWwSZpZ7BNI9rs1eSvRt2
+d4KvB64stPs8RCVumfJtbq1gxwEKnEIP6u+rD5n7TcXbsfJr+SUnenADh8J0sutIMJ5SGNl91PX
NCjZBQbbkeeAqP17bsCW4fIVWwH/+7XTSBJW7jJMY30eqhMFpcauMlSwCmhq/pl5EEvEXlN92fIv
fhAF9oYTgFk7Jk1fP5Twbg+yLT2JMTcIvS1JQw4+maofHNQMDhPIO8S0aBaJMqxIGS4Gh+2RV7In
uo2J6f5Q6dhOu/1y0BTIzsikn+qpYFsDb1c/hlBuj6Jx725G1z+5Nkn6dEDZ8T5gN3kqE3uQv2ow
6xA+rtcSpg0PVRkPD9ZC1G9Fh7OEVw0TxTUiSjdNGi3eopFLBnzq6pEQP9RW9Ha/qPZLY/7bTd3b
DTKvPRcIL/OR+ukFwsdylNXm6I60bl0RVKSws9q5aIZsFUEX/j2vkSWaKCxWK7JByArxuLNdxd2c
DL577ELVIcxgJF9sAl9SjEBibRYLMlvRER8DJhjfF4r/PGE6J4E7+A/gFEX+lXAG2AbIoYpANP8b
ukbC/lfABy6USlZXo/HNJJ2wqfmDHjLJczIE4XAD6LVSOVhITqyLpH6+dyXkapd1MGZr7FOVh4Yo
69CruGY3fCBKa2RbeUh1pFwZFH2+R6jK6lN/hzi6cVQmhVmpKQ+kjxqInIjLEOsL8UQcDX9OlmWd
j96nSOXLGreI5+VDuhItUXTtNkYO4enWyIOD7I/BpfY76cmoYR3LjtMcxGCOpjpHibLciqZcgO8z
kbe2EJE9x7Eh7TgsE7OK5fB1jIsLZqHhV0UO0MJolOfMnCxPMJFZDYqNvWGLABxK0pcg1K11iQEK
Se9WOeoJMiumK6fPiCXnM7/qo/UQB/DBGjXaqR0C6H7b6g9SQwG2qSUAaLlbePRTs41PSGAdREtM
s4nZI5jFj/Y7L0jn1rZRCEz4qgYR0q70dW+G0tqpA+vZsOQzcoLtZ9eLICOpzngZi3LcNw5u6HbS
Z59dqArQMZUEUn6GTlq1iowynZzzFGNfR+bpp23nHxBEQCt/ARDxfbIsRzEs3bANE1Cr8tv3yQrV
PiF9733tJmPLuC2jh9ZTxqvmLQddCh9EUbRwteH8Xkx7SFaDW9Vo0/TISeYJOEdowbPOC/u9VsR8
GUbd3auSL+3ZwTozN5EAE+Gcu/9pIC9MYlLTHNEpCjHnt+s4/v89MfAdqmJSrbdWicMTP4d9KHzm
3sK9VE2XMFWMY65H0lYxbLRxWr29JMQb5r4u6W+D1Tw6Wqf/VSKGmVea9wUOuwKgy0Nn06jKXgOp
FREGj8DJnc3aqNYq3jQ+OwooVtOIo3bEnzgJHrrQDDeFijNB7iY5XhfEHJB7c97srD4PSuZ+C6R0
jZN5vpVCyIlVm8inWG2wdA7baq44nXwap0LUxGgfF+cwN7GZnPpF1+Ca2RKPRda3yEpYBozPfRE5
6JDyMI1Z4qNv3WrLRnch68h5LdNmX3Br27qfrKPAKgBGZNGVPE10BfgtbRK7Beg1NUXR2YW0a8Lh
7d6l921ytEZtq/EHXcDKUTfIkPnHzKy9Yx5pzxGJQuxMCCzqGqgHN1bKWTqt9klvmvvbiGgbVdxi
tDD1iqIpUdzvYTShODFdLjpr1atKGHLapxEDrIPpeN/0uFdOvd0YLxausp7mBU8KGmaP/kCsEqDw
Q85Z+5A7mjdXyHPB39Q3rmerr9aYGIRLvHjbeb78yHrxRUxQo/hbbhjVI8KBxVZHoHqVS5r0Wjb2
Ws875bPjYmmjqU53NiMkgFlQEBOeBoiWptHaG9VknuoawVJ39I4RbJVjY0M+nImq4avbrlI9dNXQ
6C/c+hJkvoxOv+k/okDibEKr9edj7+DkiBHzZSgV+Sjm3kd7MfrjWjHKYd+9XVvjfgFbHqUGoTMg
gZuYzIL/lhwQNXsSHxAKBPcB0ddfRhSp1haihcvCaKQXt/XHBSc4Y6P5tvQia0BvdJsXvRg1y34h
YSv76Eep9NAlzdqYZrXpWPwHKL06vV5+OkpaMosZlARIq4bimBxpf13OXB81PIlc8rdIdeBUqW0+
69Br+pxH/r6NysGfRSclQFsEuZ8Wfw1LfQaxpe/qUDqIhUqsZ4HWy1jmEs4XfXYUa7tq8GMcTnA3
CVgPD6ImirDuhtVoTTC+KO1uEY9fEMg/QzLt396n/IM0zQCkahqKzfvU/h2QGQPNGc3e/Sp14RF7
4uylH1LOsLb2VqF5vMVfHTg1cM63UObo2rYATafT81ORJYiD5PobOLRgE2RIhYkmVoNfY60qL5ot
YSFqeI+3q/PUWuk8lWtx7wLFpgq6FpyotPsIenCgXpJXe00wpaZCNEUhQzL4uVmqA4SPabYxTewG
WcLKOsBpI5PcfR/U42a0FXef2fK4wRPRxSeTPjFKzJcYNCJ3mPHw++rNNrKNFgR8iznWrRrElrUX
bVHrQhsf+FxFwCkB1CKWQ931lkFd22+6go5Xr2b91sny8pEn8auYUPKOIBUl2Q/jGFtbNyujVdU7
1XtskFUNnOhTHli2d9UHsqShJj0WqsmzmSAIcRSFD+4N6DtmyEqYoT4SjF6y+/drqfnP32XkC1RN
ZnHRrIlh8+t3WcG3SHb60ESDBb7MCX4a2QmzRPZHPldg3h+AN1FYDpnQQPVXyN0MD2IglmpsGc3h
Ns1DFnPrezEaLlOoWpG3ZHLA715DKXKvUek7e7lJXjDCcK/62LlXbJEjoCAO9l8/+uS00+aRiV2n
uEoMjJ73yqvY2IurRD90runOoiP1dPt25zizkOad7prgdzK/38EfSm0e4uKCMQs/OCBUXaBJo2mF
sROF8qP2p2aHyMwU9jd2yB9Dt2uw+JRLzdg0UZSu/v3Hoci/Ekp0HkVCYVD+NJ2Ih0ZA7dfPQw3S
OMpBCX2NcwxHA7eIkFiIH1C/jndW7kVnYOU9ahEBudosR54TG/JIWpQ1vPaOMP9cTOKk3emzvujq
bTspN4o5Q19Gp7x7FDPEnVMxTfXCA1Ebf3+bVkmhNlNjTSKNXIW4FYDMW1ZNjfPJ9PNNy8AArJIA
e6oQu2c/daaVFx2Rpvn5dxDDkoJVHwZS+9vvFeg1CBwbeEqSFi2bdb/d+XWjQmqcqhkLjbYUQ9k0
fmvfhqa2GPG1rCD3IuZPnd7IoXteS7m0wLzHWTSCZCXH9lHUyH+petMfjbB5DHrvUfNK+1Bk6GLZ
HfguOCMBh3RCTKsao0mOpkDDHMnvnitVgQKMvx3Bov5kTTwkSxrl9zhx2BK1kXIYPTt9yjGTF/0c
bMkn1nZOriJQ3lXzAThd+WYOaI7nqFgtxKw/3BWm0/gfSHOq8c8vdoRJoCeZiH0Qd/0dac9bQwHT
pCZfCUR45H1V+1jnFX+TqRZ1iBhgCLsvQuIKC7wtEWlUk3hJcLSG/UlTFP3oObeauLYLN70bF7ce
MUFqUhTldBU0ieJgynq/9DZS5VFyGEIXYVG3WZNHaWZqhDSe0oOtwLnkCmuNLYxlzbG4HQH41Sn0
PAMxVBSmbXhMFPlolquEbelC9InLotomYWSazVr0dbG3T1hBt5ZaYH9gl6mxvxep0hl700d8mNco
TOVpVPTdp/wXfagoDRvJ4YQZuPrv1/8Xtyt4xvaDufjTVKQdrF3M3whBvl46ZFYqHUQNm5mXNjKk
tWh5bQUA7j5FK9mTOpk+7SMI/N4v66e73OdZCHrOPR/Hh5/vkBUuvtNeiukhvxuJ5Kl9v8gkZLVx
iGv5jaHv3ajT90SIwv3o7D34LdVKAuO3d2AzYxuMMvFtyn0ygbCr6yJEyEsl4Pwzzb6P+vo6cB+J
vaJwxK+wlLE4ealV412botNRby5qTvifYFS3c87sBQaxunPpvXhZmnbxYQ/2uIiHkn1/U1gHv7KM
BZJM5rtDrEScss0YBpzky/Fjr3bRBoW4epOG/qKD4HxW3XGT21b+IlWVd87j+h3r3eIl9CI8HgtU
qEWzCXxrm0SlOr/NTRp1XSLkv0S1vnjpyi02XUmQoY6VNt1F68NyO8jmCH9DCh67jIAzyWasq5z3
EJb3PJ44q64UjA92MdqIK9rwbyJtWmKb8SHXLWtm4jW4EX1GiPDrENi3C0QX8fhmhdRFs8DnDtr1
dCfCulcnz/yjmNH2Gf9AokvooRXoBDthuxCvOzXz8aYlN3IQNdEnCgubtc2gFJyfeSv+ae7QG5CK
ItYEQyVy/Kd5NdnQdnb/kb/9DOXHrd2NsoXxEenwTlhZb1WgfWQcFPcoFlqPZKw+F8vyrSp6seAC
Ay4uuq/d/OviCYHPWq4rnf8f1mNd+32rb2imbSiGBi3MYo/8285YUiBDZLGlffE0aW+WQIYRC4/a
TZTYQGVE2wl8/1Ih3w+mrc42kxDvxRZFgW41MthL0XWbPMpgwQcy6AtxGYIp7rzMRh04eReeC7Tc
Fylb20Uo2R4rWeyY6yqQ0bSRzPBsTIVVqh4Or3m91BtNRXjbBuQz1cYhTW410Zcjw/7TqOhDVet7
H/KkpPp+JAP/EJXRfiW8sXMxOA+Z03+oVJEHnMZ/YnXhT12VThhVX/TSQw49yA9x7qqrpgi/GUWV
Y4RJIfpFTfTdm6IWWEp+8JzXGhvSHQuG/MWT3KeMpe1F8TV56faGs68QLjiyyUbLsMzUBVhuNP8b
xZypldkex15znsxExX9ctt9SJU03raWbyx7B6bdabz7he2he4syLr57jvRONv/77v4P5W7Bz+jso
hqMjHaSzvTN/D3YqTmSrvSqnX8xJULgMe/OB4+1sxMPgIlrwD9V1SvzhNjgQJHpIzOzqKXxfxIyk
m7ST1aQEqWnpq6gAfyRNgfEFqgdntIyxde4Nt99OxlgwyeVd5xkueQPT3RVSWxJ0q+V1CzPj7GN5
jxxLFD/ZfuHNGyfXZ02Z+nPPDLwDkUwJCz9q92YTtR6pSF0Nt43lrsWAmJKolcRvkGB4Lq67XyKG
g6A9eUNQPLOBNFaWHaSrMSykl3oAQB7rLu62UxNpslcJZ7GzaMmgpPqxfnF6Wbs0xXhlYxlu/v0n
ApH9n55ih+8l7GwZMqaq/B4vdEHt93lpSJ8DycjXTSp9gPNJr6JwjR7Plji83Ls4u8vHAMHXLpEd
EHiNhwswxnhiBg4d6bV2PfMCl+o24dbffDI6yT3fujCtIMqvl6f7XY2Ac6nNKzivHdvj8yyfPfzb
aoSEr03uNXzMrrNvMFQExFuPqGIgLRmHiT8PuhZ1bpQ/kzjT/7Ljbp3Gpv1J7UwspVh5H4dwrOHM
pe5ejqx62ZalvdDN7HRP0iCKMWD/oEQ/J25K9M8dQ8P7gsTN4KS4AynFf3ERkrEaWTkSQJKN2cSP
nyTukw/Rzz/JkIpLYHTdXGgGJUnRHMugRKZMRkFokhHiQRiWha9FS9FUWidbEQXx+gzrC8s86G75
LY3y7NJpgXPtNfux40l6K80KK+CePUHqNuZb4TfHtnXCxx4PbQzQYA/kU3+bYFygD3a8hbiFllkU
452E6MleH+KVWXcSxgJ/F75sfm+Wdf/sRi2h78dMKpF7DdVW26uujjfGVBvqRNu7XqVv4bEuRgu1
5gVvfGUdTY7LGCc3r+qX0mq1V7kuhmNSTLz9qSlJeY+Y5GCuzDLQXuFPlLOuTb3T92syr9AfFM83
1/hsFydbw38q5rf/UpnHUc7ljyDJZp0ptYe2bLJHcyC2IId4zg040iCdru+srh6eQSxsEhIhHxop
kaWkgevOyKu8heABxPzEVyyezlxnS8nljjGbLn7HzDvdEHltbhz3fxlgUhRI2b89gzx1liHWUJSo
bchfvy4PhtflZdKU2We74uDWNXlp4ZcLPhYKT7jScts8K1MhatCPNqXNenGb59t5t8c+/VB0Wr23
ibrMGoBPa29onNcWZ7KwVcdP2PbCMkJUCZkud9hpQ7r1ELS9pIbJmpSaeMQE1UV01eiGrttJkPve
JwYMJK5HOW6PrsuVRYmOUZlkyopwfcf6P3T7usR7FFqGrS+MFuCHGKmn4fscz5sEB+BfcpT0XbnM
VokG1EJMyEEHYuPdb/90oVMi7hC6kblvdfR0dMnNH/XeD4Az2Gw6cFl78EqTLNZoAfEKrWEVVpl/
EIXLxMOQo9NKSiFd3PtEzZ5G/2WfFnXR3jWf7rPEVBJVw9yWW2fh55VMbrDBsVYqZKDRMQ7UjenC
Bp5OZ66VOlczr+FxKmBLpq7BirOzlIwLbWqJrqpN412djFA4VTe8qFbH4t6Tx8+q4b0oY2+joxS+
anITFdPA36vsJjFniHRyb1oxF9P4XIxZisjXqUtd7aFFtEj0A2NBAgpDjq1oqpz/wjF5N0IbL8XJ
VQv+e2hU2F1hG/xUT0WrkAx36sdbj59oMy/u851vlsY5SpN87xv1Xu2bko+AQtL5bGK/C3ejYpZw
gj15VzVs+6Q6KPFgb8EiyAO5E7YHiyH0ghPQknJX9XG2rtOoeVBHUMGc1d3PXVHjxqy730yzeCXJ
XL52VQeuerrIqMMaIKIXYSOvWtCnORSqZWTtRLPt0R26IKPtrvOw7DkYRNkJaT5oM6qh27uudDY/
9fXAhU65l+LDKSUbkYJJWzJ/BtCktcjPIKCG02qEAhuImVd2ENgAjE6Mn4Q9PhJaPaVTGMNzU2MZ
1VK/0Ec73Bn9aF3QynEOCjY5olXkmXURNRuotyNn5smOAzIK4KYjlExG5GV40dqQmDa1Grx7pPWi
/aQtPg65uheDt3mBoT10DSZ7YV3lp6L03KXvZN1Vjt2Ug0wYPscO2dU6Svx3HYssCzbSF5xud60N
wAWU7hUzunbeRDTMunVPorALEzd5zFfuXaImSYZ7ylLlLRg1EspWa2gzqXHUU16gyJNiNis3XRGC
1EqUQ1mZ1aaw8ovWDmTbxfCtKkb45lzcYZQPfRWfgzLOFng26LgRQQ8UBe5HDjCsBzMjLeSGRbzo
zKhERZcJaE9lx1xpn0WrwW3isSjDz0bsy5yEiDSqcsHh0CnCamGD8lje2o0ZSefOdVYeSos4ERnu
WRRWZE1H0/YbP0G6dYl+3swJeHMDCO+PATltw20ZpqfIyuqt5LcxDtfOpjYSklGEcy9NE34W3WGg
R+soqZuVaLZ8d2ch76ezmbr2k1NL0MW5urYtqIhxAOpdseO3qPcVALcgcW3F40RrZspHJuUOAUye
7bQfnEueYtNH/LL85CJUj9+H710BHikHFUsmft+2W+nDBMd18e+9F+2vzV4a07nXFYhhqyCskYFh
tod+KW4nar1XwFtvm1iVMG6R0ovlTElOHCC+1uPc6uv+i0w6ew6/tTlnmMOQ1GxYmbD6fOmT/ipm
Bqr8EnaO/Wwow7CSEDzbOb782708W8cQ1swvFqbo+3sh6/b3pt5HMCnuIz2GpIAUvK2YYrZfGovP
unImO0jPLJ6LRKk5DXbBpuVA+Sy78EY7lgkS7Un5nA2TjYtfKUsx6qATvR5dQ16IUcvGr60yU4jk
0+Qq4b2lo9SA3CtNUNrpoWnZh4hmykdoxbr54I1of+pp639znBI5tw6HLxSnD6QjrA/Mxb15oNjp
41hh2mK4isuz0aIfj9ThplPmALmVOLLAiiPZ2DmZ+qSnyLvVVj6g7SLvm1KTPiJV3xIP957Myrcv
ozYsOWTCOYLO944GWnJUkZ14Qjq+XRpocs+zVE+3ZEmHfWawjAzJQRQKmbhbTTQbxUqgolLcp0gI
/SwRjiKyVXvDSkmR8fCB2RD4iur9rVrbZrWvE1taS6WOoaUUJ/osc5Jg26b1J41vkrsYpRJ0eZAp
GylBzTLQteEjUZ0zqJfoqbaCYi/6vak/lKWzFA2PfVtq+w58zALDdnfuDz5v5FjNTqImYyp9wrfl
++gwNUWfGHViMCYd0pwYYmPaoA6ycdLMvjqWpI9Q/q2Kzy2O5GNuJu8DBOhVpSYtbiWF+phr3id1
ZB8LdnODl0R5yoYQ/bapphLQW3A8NudExfhYJJtOMWKbIakxD0MS0YzwqVEQe+TCoTJwPbCGFIL3
dM3tSkMNHi12W2sd3xUH0U7QsQEhCqW8eqZXXQtbu3UJvKXon7pcYu4oW7C9K3t3l43lsK/zriAA
ZEWXMW+7BZpb/OqcdqHV9s2lqq1wESmBQfQl1J5T2ygIIybGrPy1iYxZt3IHAnjJJ9fO+M4WifYk
q1nw3mp6P09SUL16HZurvqj1fRbL1d5phgAupZxfgUpo87FABVYPfIQgrCI+t47+kgapvNWmluhC
tCg+488Wzs0mLFeiKQbElMSPiiUKOPxxy+Jo56b/gAX5uK5NOI5Ai5t3P4nBb5kYxQStdchl0utq
UrT4oMTSrG+C/hio5viIBurRSezmXU2zZNUHKuCN6XJQMTOpTcNrIYXr37LnP6XZ7yn13+bosesv
AAovcaXRH1U9XLXgHV5jHsl9ApZp7up+/RpqXb7qfMm+jfKxwmErOgv1VkZlGCSplthPel24l7QA
QBcO8jGTsS8no+1eSHOGQC9IHU8t0SWKNH0felM768D0LqPk5Nsodi4ylh2LQk2yLfj+6kVN0EOv
k9Lai2as9p/qoTNOopW66kaWi/BBtLCC9ay+eZQTM0B1s1houWkeqqH7uUhyOyfIPXUGXe/OirKK
l6S1iu+dv13TWJkG6Aplhz/c66fL7ve6T6wLUo+wI3AMBtF2blQv2GhlwHkljUIL+ys6YzbD80AP
k6UcvQ5mY36tW54tXQsmcY/qXACyfK8cbMFGTfMeuunr2nbygGdyToA965SVMsjRxsWacNMraUIK
PG0XKDMOH54RnktPyp9Ef+CTEBf9qRKfDTZDD2r7qU4C/1L0RMzyvC8/1wZks7D3Xgy3Ygeecq6q
Bnt4KQkniAmSGU9ve70/B7CEDiaZNh4Qr/qcYqXVg/z6QP9dX5ahjXWBH3cPZh+Gt3vbYfjVw8fu
sfcqbas3aKlVfMHfx6ydi3tr2MPP+3rMyRvq1inXJprc9Ft1KLH5+H/PyD6Gf8Zju0HyHaSN7i+Z
coHXvoG2f8C3RVNMLAJ8AWyz56R+x3n/hOsWk0RbZVfOiX/Msb6To5WB4simKob63S5xI2uijwph
+rUd87GEih19EKOZt641ELbURrASRYHbHtOQRzngPv9/hJ3XkuOwsmW/iBH05lVSyZtS+eoXRlt6
D9qvn0WoT6tvz5k7LwgmkIBKKokEMnfu3b/4CA/tEVygVlWM9WHonfoQqUlzuJs8jUCRSPt2KZ3g
AmjB+smxEs3MRZHUPoqUzP97Atxr29pCilajOjhKDP7Luqe9tE38PSyhSzRnqx4hm0x6qC2E4rPH
jXgmhYsCQvSljNvw1q2Vhf73XxEiVB0PVWTD7DwHe1yPSFncRO/S+meSgEkqJekegKRigjqV6orf
bLhXOnVJZq4NOfRNv6/mPsWMq1+mQZFSNHpHw3a8I9SwVb2SdhEAKRfaT2nIJodBSbLweUcK7qwl
fOpQ13C0K3m2PCUz1mwErAPoTbR7aUJHYbJrRPjOA/3/YtdufqoL75M4NBLYxqwJXKTaSdESdaUU
Xv6ZVlArILD0YxycN8MO+rc8sK0Hs4bnM84c9dRGFXlSJCOoiM+UvY5K8M7xUT4hXeGTuDFhQh0g
d130nDY2tpYGj7JPKD1iTu1aGvksYSuvHMSm1gCr9w2iwrkIqJoP1OSnJvZl6KW/uij8Gaku+Skl
ITqG/OSJYMK4r6c+Q1cGPgygfgC0eAB/S5HAk5PY6jyKEgZDtTHnqsd2vEygUXbGgJhgVK9DRJFX
oTKJb7CcSdhwVLmQPmVVdJ7RJyU5f0TWpgLcHRrYupnr3yDiuoQi8V81Aa22pZpsQxOtfjVd/6nJ
7fLL4Fivk5oVT07S5U9Q67ERqIx0I005oNTNFiaP7iy7FCcjCUUqTxjvQdSunVIrf2hJ815nvv+a
O41Yo+MwwAyRTBeOdZRSQ/H53SwO7pRUP7KuIpfM+fGa+kq1409vNh5Z7pdQxBG87bg0o70xhNZ/
UipBwrNy/CO5D/cI35GzartJfFpdtpWvS9ya7yZbzafSqu0Hzx1i4H721J8LkFKHLECECJ648xiQ
IELZCkB8xTEIwRVc/vIee+L1xahRtp1Y18hHxhqx5PCNXRusA0OYITA4m27jon7E3y3NSYvzZeyn
016a4DjVRdeo3oFQV/hmCXAIlYbSrhyFGu2DSLFz5qYYvXFiPZeD0z7eFiINHmRB8iQnagYSnrDj
XNtxWN4evxnJqR4V4MUMUVSQzYxJc9b2ST6K709oIGZ9RXhX2MHOtuzC3U2Q9hxlY9ZtuAEN+dUm
knbrqsYU7vR0+g62dtq2apNdiopfSVUY1RviS1CTJI33YyT5q0P4yIbMaM4tQd4vUW7lS3Wq2iff
n493CrhV2+/zg0eIYVNqubgS+FaXKpzXq3SiLN72RyAxFehkBM0o+/TadIeQaXYuPSt+8qKGOKqt
7CBhSZ5kl6tY0wbZx3bpwAUXtPpesZKBX7xFoU7LzvIk7dH76GAKnJrAfyt8Jzz0TVzC5Tt5b5E+
ems9d8K1Ppte7zsEZzRvJ0drI/1R5qZ7llMtJGFblZgW0YryyUitmxPqtUgEGwkIiXmJIrBThFdy
BHwgwvZN9hr3D1he5VP9+8MdS6d6oHpTW8gBTXSgYOWlO/8D7v8F2Se9C6/47Q1uEG/qTjUEJTJY
jdj2XLTWpcDZyK6q3o8WO7q/+wCENhcnd4i96GnaSz9j7vNk35+5sk86D9HYHwNTvCLH9SCPPWSf
9IeuJS/u6Fn0PkzprT9TB8RGiqLeeXP///SX/V1dFC91kG8U9GYOLerFB3mlZ0Cu9RTNGCUhyj2M
CjC+mXDq/p2FZNLg61gdZJfruB6JUDaYtb8XZOF2VVkpNWmR/v2+M7zv2e59urB+lo0WsgH6HxvI
u2+bIJfbWZI+54P4SA87hdpRqo9+qzObYdRfiG6y44Hz5hQ0pGhkv4Hq7FKtJ+8YqXb+0rGbrzlZ
BLrxiq5OBDu8SdFGpiqfiQ6xit9ZV8MzknPkoVUg+22XHRtn7pLQlNc96EVn73tUBdF1ooz3XgXR
aE66TNFr2EpcKRsN5dFHDkZaEnlaxmq9nnp9WMm+zLHIHsct6sVVNysJ6o/1UKNckzrlyvLqasPH
i3gZzNIQ0xjQF5SK+Sxd/kwYAEFyKKa4Hyrv7GWA7mfSneiqz1ZSc7sssvglnrWQm4byFSfzz6UY
/HM+N9K0guxxsOCwAr8AAVIqDl1gL9hIiNM4aslFNvp8Ckss58Pvu2Ynu+L5OBbOjU0MawmaMiG7
QupNmWCtv4f7ZKQvL1ptb/gDaZ//RAZlvzTNpDxFpa3vpVVPOndhl8J/pfI3bHf8Z9mApnw3BrsC
tO/5z1MCqR57d+ehns3WZzNjlsoXMxFOvQzKEhIxbXyUvkXkect4atFFmFczojmW7MTWgqyp8ozs
n/48fR961a6Xyog2gW1G3X4QPbqAtWfvzPgtB4DzS/UpAvEs8RGEZbBycvuHHTXmSo+znlxhIshL
mPY5zzvQ21rY/m3Oo2IQzu/R2XR9bU+FRLkd4rDw19Hgu0fqcd1jpEXPag3lurQcu4CICoDE79FK
m6bVYBjNUp+RHb+HA0hGelQhBoJoT3VjXDPTHD8mlbM94aFuLU0A+l9SSskfm2i6eWmCCJorAHxH
nArnhs0O38kJgcd7Xx7k4Y4EZ0XVoDCVhZpOFA0CnR1itql9Ex38wQ4P0pTNhEoSqSEksO99/81Z
zv1vLrJPLiqIxqvlVjTw6yAC1TwFVUhhrOl0P8BBcaF336C3hNKkNpqL8Nt+H2g81eCXBUPYKV9I
PXQ/9FgH6q5dsxSJM2euTlBEArC37SxS5BHJfB0BowbJ9+nR6NX+Qa9z47WjviBLLfXRylXjdcBK
ZkuO9dSyyDF4xW9jZZ1ot7H/e54c0zpbf/0zz/RSAN1hEqI8XSLBMeQkzEa/3QH07jcFCgfPheHB
yTODmGwlWJiEA2N0XdssMr8Bs9cXY5vpj8pUF4c+qYoHDagMjLs/tHIyvrXB/G2AEZbsbJScAYfO
khAMaEa4tDVOSXXPD6huQgPqXFFftcrhKTqvncb9BS7S6C3UCJ/ovVZsNZEoR9BKCRtl09rHVWbt
m7T7fTXYoG+UPtzeu6Tb3ZRX96mhWaoUbvnxmW0+aFnD/ggcfdyUSTJsBi/1PwaoLsPczL7yMIOp
T8uQ5+Qm/sJH9Whze1wEIewsVTx1L34dAktLWnXtjUr3osQJnMVhky/laKc2FAESmjByx0cwFMHY
vjWSJ8Rauhdq1wkGw3wBEvM/KzUkldfFbOK/oA6sPtR+0h4zDx2koIP+pZRm44hjY86aLNI27NDL
VokSv2l8iTZjkrrZqpqCK6g6it3L+o1HQfOrngMOlBP8YGPcLbrIS1/KWdXeCtvy2AyRejAjCL1K
ZTjXaMOgLpjW7J1I9ie1MwDnprHQPdLDpr1Ii1D1cL2Ndk42XsOafUMHUZIclV21x608rWZd0/+s
EZnuCHqwfpNdGbeTs1b2K5DczsHsKOCVV7KBa8Y5iLm5m5kSvEeqiDaBkgo23/M06SKd73P/WapJ
fIga41kH4n8s94/535aLURisdNOldtzKthqIupXmKOqbqYO7sIXWwaEitLdOqyqwNoMFM6aW7sY5
3B7owJDCHOmNNA+z19DxoA9qEd4N7Tx9jZGM29mwrSzHXk1fOysJj3ZuIOEpzZDSIt0rXqVVKSB3
vQqWDyVyyZZMXlIdZBOTunKX8tIwupRoCwSph1gIKKHKVoPjrH3xPQsSmkD0r1ETN/t6cJOlNGPb
Sg+5Dj9ZpWbDaxHCkeCbZntzdgbFPZJ+hGTPtvrXPnKtE1wP3/PZygmJnOMYWcvZElVqXLyofJTL
JoFvPCJTeZBjqRlZ18pR1nKsKEsH+CKsW/M8L+cxKPKfcmgww+QVRecmiKMR3c5t7mTmi/TLx3YR
I/D9LF/b6c0V+XR3FbYNxAmtnb/6/bhLLBKS1OkWr9McsCy85izH3BhssB4PyVEO8lvPlplXx5AO
MVNxomJlsivfSrPoCDLkw6CuzRh1GvhrDrlfRqdybqa2hrdrHFed2mvHv7psc/rtEgOU2EOwsJKj
9/5/zElM0zbV6+s//dK898UtYjnoEcI5U0KtUNq9imxraqCGFFoOb90dlgoZ9JXwDYRH5VCFEMnx
t41SwspUJ4KPvT6dZJNq1IPzcZjpHlDfThsCFRDQ3Hf3GQuv3kDcCyP8PJzL4d8TiyiCCKaddzrK
r64ErEZyF7Bur8F6miLUSUlynB2LwU6PIuT2ts6q/CkaHWsTOJZj7Bw+0sIZh0viwJWkR8HMLBk3
b1HFc37wrIB6NMxar56mRI0fpQWj+Goi8frMBoazR3FMggq2hLoqVr5OsjuaFOPKLcu8Is4+rsco
Cyie+U8fOx4SyV0B7H/uk03mkEwPVDJl9z6t9i5h5k7HzNTNm5tb8uzOjcdpXruII3G2RvZM8zKy
i3KnaT8m4td9FWp/oA8J4eGWf5AcAIlN6WyHxHvYacVa83pz6cozVjBRrInW1olIWHOp5yaZggYg
xbgINdU4mfN5THbdGud3/91VzvzjL/szd4SfTueb3pbR+MX34Q3QCvVjiByxHVokwmNq7WR/4NvT
h1tPYmupVbv2TCjj2J6ER7OCT09UlQmPRNc9oYPeP4WIUbvCvMoeNidwzqOgxuMbBy9wuqc4V5Gr
cq1mp8ymCTzvUeNUevcAB0QZEIWyS9kXZsnPDujwym7H5K0d4MfLM/2KhHZCwZ9NtQm3CC2L3Nfw
q+xsIrd9rqEtlxPygZAHFZ8HOWZzILh4yvguxwKCuSddhxayRTrwye2st2Cqf+h+0b3EVWA/l/Za
GrJhyVfF85WTOY/baeNAD1uIrRzsYEndwCOCIPQ8mk2+d/yzlj42cq0YRavHPqJWt9H0CzmprF6W
ufGsxb1xquYDVqAKYkli6B+UghOVF/n1efY1pj6toZ61/vUNRd0/IHJkPfvGVJ+d0YTYLQRYlPrx
YgLiC2OqlSwAhIb5EooAMBSjV+xEHVpPuaYHl7GMtjylzKeyL03+fYO5agKC8tKUA1b/XFAudpVz
9NJoNxNKcMv7pEGrn1xfj09yjq8ULiyuvKg5Lyvd7i8sTRAbR5TMX2270y61VSNGloT+G+wlv7za
mH6GxkuhGCnlzUpy1Vx9+hRR0IJCMcAV8WBZV7U1HZLCn9mwOQsVwB6vkTOKZe+41ptfZtsg76Ba
GLLnZm7qoHeWHuqGEOum2TMiIc1Zj6yjtKQHAGSQFB7amHKW16GPVY/eNzko3Xqn4EydVC1ALKff
UapbLnSUhc+dO+i7zOmgFKSaSnbJRpvNyPeCk6Z+/tN9d61IPIF/Uw/SXfbbE0eYPEZYXi3a7lIY
cJjGaVJ9To1RryoVer2mMfz3vn5xM738nHrV3/adaB8sVC8JYaaUvyRTA9uQoi4rryyfirkxfQE/
5hSWu9El48gxjXJHN3iiHK948onfgvgousVtsIRbgeKO6mT1nXEx5sbKLbjrQCOtZV+jJcYFIgfj
Ai/yNQsyfX/vqgxYZCLtKj3vS5RgwvnhZ0t+1RTN/JjsxDrCIj3HyYbWOkpbNs1sFmYApyAHpaUB
HJTc3B8f6X03w6DdDSRr0fiLv3Pv+DnAo0P8dJqOmh9G60YpumeKcZ2FQM7wa25Dy6sbyi+r89aQ
qkNuhrTwIhOZ9TyGifcwKY59jI1G20fwHc246eAKxQH85sG5Cq2VMTTOZ5hmLnWY1rDRZlMhp2cU
tvXuGr6zizsNalZEmp6LEPqHdPKNrZUqxrsX5K/U+VmP+pDHLxPJVtmNxG58UEKksKUZGDMjb5eZ
/+skKAPzpTXVILSIa5da+M0OLX1VCmHwyxjh7kOTAaP84Hj5aUJd/diZlvVUVf5RdsPA3W3Hum4e
YAGvPnJE+Baoxtjkm4fojbzNbfag69qa+3v7yOFhP5C6+SRmA1sG2KF1Wo7BpzGGj34P9E7hVnoh
AwBj3twPwQx6fIM+h0eD8LOa1ihblR9hrtlsL6YYIuvB5/QCnSmoyqPqEwXpODieOk2Plsqc7K57
YkVjZ8QnsLHJC0+Sg8x611E4q7IIayNz5dSzLXvyQm8CWPthLGvIiefkuEHpDwKCdX4xYc24jqP1
IZdFNTh7gJMIeNP8Ku2D2/rVZ5NCF+XY8K7KRHs3+Z8kuvtrQxaaO+uE0vq86FSCe7cADOya8Vs1
kz7JRjPG5zgJja0xU0DJLioIiSwjVRBuc0qfjpNFQiJphbcRqaOCNjUtcc5EJ86io0QB+vSD7LqN
iq6ITiJIycrhYZmzIktZJjvFHpVDXRawX/UZVDwwMF4sLz1KKzHM6WWmHJmH3K5vD0WB/DGhC6qL
qMk7FjWZfKRwgydfM1W+cEX4kbne97KzlB++3yxJfUThQrAfQgZs/A7VB8StUW+96ZodzaijalGr
Q/fQR0P9PCnDCPFVBSnEbHaUDj96argaNU0QM6cQZ4nMBAcdwyfCp7sA20BfcZ9/ioYeo8+qVWJA
TiDHlLAcTqFZUZPJYNgkeCTaj8Qbk2NCHcGa1yVFlhhiWXYcOKYqMy9lyycpsWL6UP3K1TGj3J8U
nUPEayX7tW5Aacku3rW6KbeGaQGPGwz7sy4I1zbNV37Yw0MaUsDNnfaX7ofjpnNncZUZTdnPmMl2
bhpj5M4MoS3fURM5ztF29uSxbe+hmi+ZgpSb7FW0wdnzuVtQbc2XN3t2kp5/D9eCqEGV61cXXd/F
UCbdV0cFKOKgJrRIzm4FBwRo7PASeUr4VQ9mMtjO9F7qihJs8DHqhVC6hligSCBHq5uDEsMtbKh2
uq9RWblC9NRtQi9kMz0I/yr7+jZHqXWCYLbLYTPV0q6HCwu6G6QDqk0LTvljrO2vLuRGjzUlCs95
ZmxgSK44oKINA4ixPSoRDbc/+6EdCBmBcWiPciCZbBDJdx95NaKmtvXCfmWNpDVzUCJPAkjFVg31
YgtKR3kKe35eJVuqVyOBrlozmoyMnV+/T+UwLHTbSk7WbCrQH1duEb3CvAPCtHOeZLfIB2/Hnipc
+Wwp3tkK+CvdN7qtHHU96xcVut5ZDsouaYqiP5jWJF6HoZ+2s47pg9m32icxs1Pb+daznmvByQmb
l2RwnUWhdvGMiODFdS1et8XgwVSKCQCv3sKDm1CNikkxgrJXfNLqcE5Fr0ZUBmctJDegWJ95Eb6r
1mi9NE2urwGUFQ8NH8CL4c9AWqcOl12jWC8uCY6zWQJu7Ru4g0U/rJXaOLaW0z53Mxg0hyxmUY9x
chhnuChET8FuStUE6AGj0i8WSFuwR7xKqx91SBsyEJpu5V2BDJd7QHj2Y9j1vDNI+75rLVToXZ59
8c04fOAIwC5Id1W+/Ej/So9SB4NexN8FMa1l45LY9ycgIE7t6KvJgz2paZ1Fr0xnu4qOft3kH06s
hWDLEqj5DT/76E2KZHhCvbaO3fHTCslD8EF8dKnlP7BZ1TdGPcIUFBAqgYcrWCBxY/8ouvAhRaT2
a6RTH+eYhnKOAYLuh5InEPcB60UPoGY2qrK8mmkYb9XScNWVmlZPVtTlO6pDARwLcJmpOYjdmPco
LvO1+lSm4tKCav7lZ8mqttX0ex4R4rNrkFAUYCbrruU0qQ4qYP+J11L1zH4SJQqoOlwr35wSXn3d
Gn8Zgb8ficV8aXSkidUxALxgoVWuJKh3qhRWv0VGHu/hzRmX0qxD296AaSHrN4/qCUwZYeZbawBs
9Rvp4GLlaI67HedRWydcZJsVdLbzKNsi6pUFH75CoOJtAhVbVGVylSuVbbWwi6Z/AcYzvoywR8s5
uqHnW78s7Es7DF9Be7W/EEQwVdH8JMWcLYZEK19tqmYemtHMT5lGFsAKs3wzEvy9qsAnl2NoFV8T
F4Fizxa/ssra9QRdvsRhUC/zqJ6uiR5RxK1kYp+X4Xgy1aSATaPVX4057etSt/rTbpfEiMQvfvU/
MjtR30SaOmgPjIAe9cLepdThbgbIFB4tD4ywHjtrq+FzBLvf7ZX8JTaT+iCbyhH1wVcdollznzTv
o/Iq/OMsTS0JuNX+5QPh4INSEs+Sk+GsacpFnlJmoVWesuWpUpzruWnAsqy0ukcol3j2WQ4QjAIA
pzVuchtpPWCdKADgTmHLq8exQww7vYJ7+YFNhVhXfQo/gCCdvOCBoVzyRv+ErcrftZVPXx3HLgyB
QFldHuaqhSwSUcmOXI0WHSCeig56NEDVXs2X0ramvNkUfneWLrVWWDYkv3gPYYwOg3S8Xcre0L2M
RF2untmsI8Iq75Nq5CeykwIcDmYkgmZrGNwiNL8L3lXYF1DzDaatHOW5XS2mou1PcpScPdxZivps
jVX1PC85CE15k0tG7SQW0pRL9mTMVtIMRGjelpQm/A8by0T0hp8lhROC2FVAIRasYSo61n/65FXv
+NPeAhyaLXzfgmP57+t/fetx23jiRGLIhEPgVZSZ96jo8YScGaVaqV1MR9k3GJ37aA6DjpI1YIw2
cNxHDr/uYzqjFgWhWPJZuMgBveaj0O2uX0gTXmeDdC535WTTh617qucrDRXg25Xs4/z0e/Qfv/82
CsYBLoZ5lSINTj70q5CKOwCXaMh6OPspKR3voZsvTXNioyEv7+PyitIT7tCRhqDCPPFfR9kpGzlZ
rltqlliNoZOtOfTV26gD1zsQbUaloNDYV8Keyq7XUza3zjFxgjO19MspCwLys7Ojl8AHy90iWgUI
oeUPwtRP4I37w21YifVo30Tjx2BZzk74HtoeZY5Wr5p4w16fm84ysZ1GHWaNFy4n1Jl/X8revxxu
l3KaHJKu8opEJkVLs0yAesndfPoaFHb9oKa5QGQr6p91TXzIfr8uIVAch0anSp/fbd3YikIVEdRm
fKvFKtWD4Jo1mvJYhUazJVWJIkowwA47VcI+gMK8gqZiCntK75KUL9JXNvk8tbdmspQACsx5DdkY
KeBj8L3aolSRb6tm9gnHt6yDvLL+XEnzv/XNBbRIn0G1+Y+zNIdcQREpoYY1GF99IxPXEiGga1qi
BlOW4wecCxAKrquwVF/Faw3H/GvjdwbXSBh1rxJF/fvaNuCPzILpQlm3i2ZFoa97o9Q5psH8BGjq
Z220zlGP0uElqoF+hiqHsCj2hxd2usG2Zde+kqNKU6SnZvK+ycG0MjS2UwdwEGm7jKZ6rRnBxRg7
c1O0JM1nsmPvlKMRebL8Ef0IBckd16y8UxSIXF3JS6dqt6qZ6nvpfOsyTSYLJfJXZQ79mReX3cH3
lRZk7Ngd3FSnMt+ZO2+XctzqiIlwL8GLaCe7NgOyEd0EdeQaEaWsPIpXlgMR8BBP1doN3Igq6Vnj
iWoDyKoqV12IzgkuthzJzDw+8cVa3hwJFQYX6e2HxfMIgcdOWoOto96DaIesCZLFQpPWFzvLRDaM
U1u7uLVyRDbS0Wd8Z+DjihQf6jpUWnl9X2Med/5dQw+Dg2ZXzTbwqTJcdG7C86Ww1e1Y9VuQZONB
dnUD3DkwNcw+vz3/6pEuOXSmCyONjnpYIvUx+pazShzfOENNoHVKeYbhwjwLqiIAXGoh4luzn6lP
EAybbC/6Dmmpia8DUGeK7+oxeh91viy52WUP0sx9q1jB51LtgB3H74YW/0Sv2j3LwcR64kfkvOLj
P5KifKw0JXoHY+nt7Q4qQukUDFXNPazSQUewPr/6dAn2suEXhvMQ+qeaFPbVtW2SbXwnZHeTWfXZ
He3o9kfpqIsoyhdVixsIqWjK/LNK7OTxf/RQApQ+1rlZszHCBwz7Pz2F9hknXfIIbXRzlY7/n3Wk
Y2N93NfpB9S2KF5GgitLiRuHSnigylGs8in1F9CYxscuL9uGsJXJpbTnRprTZHNk1+HqlwM+MXEK
Hedhsx2VeHV3TzIS8MlAvFzI1eRIHqvGsI6dMDm2+4JD0SHx2mbTtd4LtclKzc/JB4KFPuJBXpkK
hY0Lad8uR35u3BeoiPjLf5BTrXnqff7NPyKssijy8+D9EK4fr+ao5VyMQ65S5i7/SmP+dXlLdipG
uBZ9jYKCN8CmMtetalXerCRjWqXPGNY/I43aK/35jzlE0EkvYi0KTzdCtTQZln1lJYca9sVT4lVt
sJHrCGO8rS2t2zz2F8Hpdvln+GZCbzSskHrrKfuc+qv2aQWVwlHM1ttTbIaHvEnNq21ZxrULG2UX
OTWCqtIlqQJqTxRfXd5sj/vtqkkc7SFyRz9aFk7tL0addORtet4aV1W1P7xkEn8ty/1z1QBIpxCJ
FzG0In5UnHrRze6yq3bNnFxu+yT/FLRX90SY9F3EuYu7XznANMi9qvO9jo1rhTTXbIY5xKPw6OAj
HWXn6AcrpYyHfQ7XR7uQA9LFD8hLarHbPMgNmmzqeVt3N+WV3Pn9733/T5cmQa8JnFi7HjoORxOg
iKAN6osPdhpa4Lmx+8dgtPjzDK26OEn9u78qnDfituZOesn+m4dX/RiQq9zdu6THqCPc2cK5ux0t
yIKTrlROUKVGCz/sxvd0oihzaH3xhACI/ZCWin/yRKdtTa1J9zq0y8fGnYKNUYj6UTGtfhVnUfY6
TRW7tc5y39J26A4kV1xK70wXdChXsglQLTyiY6LlkfdX9z9euj7y00Y6TuXsrKZW/FjMKco4ip2z
a6OANluyUbg17FND/OiQYYyBwUb9pvSqhkoI3141dmrum4CK9CAKlY05Ti4qWTWH3Fw/CAvoIunw
Ry86O5aVQONIk7RtchUw62auIy7SuvUH3p6zo8I5+D+uRd588e3IQg+YOWqaplcXquSFUvYWQsG4
yT4KP8RyauoQ6SyQKks1g+azz0m8318w12voHY0044zPMnLBadTGTR4MvKt5Lfm6Q56IXRmGCD//
6fNUoz14tvZy/2NtCCxOoeg2ZjPBQtvaRv5YEHH986dLVwR64ZTJQO7/eU0I1G/vkgQNf+qfd3gz
Y9Pt0FALbIS7ecfyT8g5m4CBYRdx74sdZ6Qsnlze/RW7SPEfqLH7/Q7l3DrKxw3Ag9/vUP4ZUejC
3zu/w9vfrltBJ9+dnCFfQ767BoK1+9/dz+8wE7f/4/1Fe3QM62T4/Q7lCqpj7ZXAVY6mE6i8wyz/
Euu1tb8v75DAXAw1jxUrCKpnAExzFa1ankq7dZ9Ivj03uuN9UtQDC1/ug+XUfGTGtHxZ2kp2LhBV
ffAmFAKEU1y4X1nPuU7wLpwQ+qyihNxpaupHRTO+ykHZVAA6DMsbb/51R4W9IIa6NubpfRy2R7dM
fkwau/ulpxFmZCPAXpOYUGso7PKqmWA9G4ZVE7vaUxgU+hPEWUd3EMopnq2xcnpEQflYMwcWpqXt
QzjPJjvcSWdfhNBTuHAXz/Nlo4tyeMg6p/yrz0+atWc7zeX2CmPckDHw9YV8CTlLmBHcOnaZ7aU5
aGNzBkN9s+SsQcBsVNlVsr79JSEKVtGkcVadXzqGEWILu0SxlM6yD2bvX4WaNgdppSIOT47e3P5K
2QUrO2HSIQnJEfJeZZ/xmQRde/soKDcoN2qcUUhgfBm8k+Hn+blRtJCPMIgu8spK0f0Bd1RuO63r
fKr1gDBEpohX/zh6iTrsaqom5dyCWpWZLZK1WNjPx5zyVqDdKzspY2r1We9mpxWdcr3blHq0l2oH
zzF7c2QuFcLe7D/WuqWgcgY7wo7tOrTTkzccSFC7G6euqzO63P7DoIbiagBEWJHusV+UELKdzsiH
D6vpQyTHjfFbXIhT7Xb+L28aF1oeDuwCOxLQbMKCRerq7ELU8Ltjaj8FElkfYeah9gdN+qsVCziz
IUO9UgtlUkNoQIndZ9rGDjvn4Cidu/Nyt94NCl9Jo3CkigobLs3/3ih92S6muB+Pt0uNLbwwumyX
6XZmPA2O4S0GbuoP4CxyPlfBfy1fRo0g7K9o6ZpfHFn8pDGfqnxOdKMQKQ2ohjZRU+4iJJ4Ik3rB
RfVAiwBAVqCf7NJlAnbxNDW2+hSrzavsd4PEWMVTjXw3ADUKLo1VXjrKJyBXbe3pvk1KmekDanN6
C8Ntb4Y7vuqInM/dHPQOfTWoL8klGYl6hws7FSjX9V164E6XHfrBTA/SlFdt7unQ1sydcvg+chue
B+SVbCYdcgvX0va9hsIdRB2ryO1KSW/26tmk29oBQQPXsdPXEjWpvV2AC5Fm11LhFRfqL2lNinAh
OfdOMzEaMcnceoLofAmzMU/iuXHzLagU8SKNPik3jRGIq5ybxdOrGUTqWVq8X8iB/TA+Ste0BzrY
EsPfEWRQXpD4KKnl0fnwEfhFjWvQoqXq5LCZlhaBBDlklg18IG4TrmOL8N8UxLq2mqKIoqt2KvcE
RMEt/1mCspeEe+T0lqCPQtKwSt87ZdTh4+fhLk2jjNGgic1gH8Rm+s5j/k21qvhRNYfprbVW0knL
vRQ+nY5vMiu4ekytlK3xsJ+npK5Fzl/xgRDMo6PGva93JvckRycS5ICWgtcRWNbVMsS5/j+sndeS
2zrWtq+IVczhVDm21NntE5a9bTPnAJJX/z+EPJbH3+wJVf8JiggE2WqJBNZ6Q5tmODC60XFC74Sg
PCcV/VRsbAAZG3mSVaoKaOCI/QM2KHPY0t8Q04ea6c+EzGDmXcayLg8NYIbLwkUOZgrq+jkmxjUm
nf7YJUb9nDlRsi741DayU4wu0lrRsDGGkjxj3YlgmWNSt0dXsH72yHUftdYiDya7UUR9VbogRkaZ
WXTQRRjZ7RQQzj80q/mKBASYoGimlJtOeU3Mytra/jTz8Ab0DxXexF5nN8+tjp9jTuTgS+PAz9Lm
/LrWYe40ef5ftl+ViyQr1NcytEm0mLpO4sTE4h5NqL2nTDPopIzWpISL1yZtkQckD/EXQbbVbaYq
T/al6M0viQnPwUbY/LlrfZNIZJSdDbUgn5cM2EWqjn8JHaNYuVqSvUe28i1zHOt7Ojze5sGk6lHB
5uSjs0QLQqtXHj0EIVb+NGGfNKSvEzZUL9GUli99g4VT4uRPsilusPaF9wHyeu6suqzaFMTQ17KX
p2Jy6s3ZTHTuLVE7fmmP97nIxs0BrqQ9yX7Hy7J15/DlUj5yr+tfxh7gMTrL73hfaeAyImMhq0YJ
VNEOO7zE9bZ5j9sA+6VkgGoxDzYyf0MOpH/W/Kx+grV1ax7sjG1UMSOn51Fpwa8LAsqwHdXOOgoF
ZzgTS/DzLF2xUptQLP0RCsU2tckvT3FrrzBeEkuBYC9PxnlkJw91FS1W2eUMA8t0K87BUOX2UW3S
eNmJyX9o7MA5t4WDkasxuUh2x4dg8Ke3csJNofCbagv5M/oUmBNWDqn7RYHgvMr1yTxFvRZfc9I1
8Hp150sej+8aXg8BmQdUoXKxjLrCyNdO658b1ibHNHKiqx6J6Jq4XrKfFBvP2Ll67wgiNJNNlUC+
6g7oquXj1SbAtqistgHxSlV22GwQNlXGxyCHNEiVHRrXt4J2Y1rD3tXq6KJOgPiVhkS4byXeU2gJ
78ltQHS49qNsGVVCKyjZtCvZJ9tst90MXjtdZC21kmTXCOTC4vns2wi/uaKPO5xlU+Hr7mYCmh3p
lv0U4j+C7mUWbh2jtZ/0YnIfUwf0CX2ypbEtPLEhniM6zQDZESfx2iiL4qwBkHbrOl7GcVK/aUX+
80i2QZXqnsehXIJliD574odhF/Unp7TzvQNJbS2b/SA6ek5nkmzleYGDCqIDmYg+x5P6F/z6/jFM
uuJhNEZnIcc3uWEC8nHEg2eo2aOvm99lu+WVPi/myj5mOt90z61Osh0h2xaNyqzbx1YWfIoxbJLt
ilDSbYr+2VZWuTt4lT/vTgh3WBfzXSD/cqw65+fd9SxjlkL3Nw06J3Eliu+Vo10IYBafpriwWD8N
6tlvvepYFSgtChElr1MPdICQSPEdavcyaQfzgjBotupMw0dOMlAOpsCcHr63Mm7tPjlpZPSUtama
b4Hphq99bx611NY/+UOF5FeehOdK6yCxq36x1jPfeR/09EJ0SfsWG8UTqLTs3Qi4f1EXyjEGtnhG
MALupxk2H+DT9wFL1m+aX37Gkcp8VWsl37glkWsjatUHEaBniTKl/zlRgrUciiIRrkZe2bwUkLc3
vdkFBxUC+gXhpmGpayM/pdEk1JS0WMESRDuyZaxmb0jT2Ruxt2PBnkgpn/cpr9uFmMb0s1VGXxGt
9L+yQ38oUM/4XunTWuVZGy68/jw2QREvOhs5GigcC7gYG7PIcF0O1St+Y91Xo4++T31o7RTbw34a
s45nHyhdUT5HtVs893XFZm70tY1s6yezvsDs2pUwKMolSoHB0ktNQgPYsI1F9BTmsXcpIwts8XwE
7R7+T1pE61onAwzbhMYQzS/+Gd7x1maA+DxYVXI799bW+rCFYreNoBRwBi9O70LW/bdzEydlPj7p
384NtUJbx0PUblIXO+xYSZWL7wr9mI4A2JKgqL/08RsYYedrWnf+Ep1v7cw/EZZwCUu8nju68a8M
nvGX2BYxll0swO0R3EipCtTNELn4OpklzIgu/FSKpN9EbqzuldJSn9w4xDZpHjH04B8gUb5GuRns
UOZ0AdXZ9WuXac9yAGJBGZb3FVCwpqm3uhLpfBZkboBHAntrPjngpndI9JSbGhcVp0vCNyTx9X1q
emLtDqr12R67VeTk47tfD+bO1fHZkO21+rUdovSjw9ls24EB2mpeZH9Os8z6bLjs04dUdbZVJ9KP
Mf0q+xKYyxt2msauMqLpfTSalWzXLLaAcZPpRJWG8I1c3E5egsiJs4qUaGvYqbKsrRDrL1b2RzPG
JnZxr98aw/qfuoXpIe8PIGElu+Xocp5iABF/QEce00eU9WRRx2CHq6g0fmvLM1FcuDi21YGhAwv7
x2DsnBHkiw0X0Wvr2x/tegtXNgza8x/tflDk5w5kfp/Y47IpqmwphHi3KrPDXhqJneNcza2mfoTJ
3jzi8HJrInFVP7KB/syP3lyE5qitSgzlHoPCMkgYDsiR9J63KQ2zPHt6VOzaTh0AwylEJfXI3we2
Vx6zIux3DZqapIgQu2mTkgQBxmHrxNLdaxg3UPv9OnjOtN5d9jHrv1hXH0i9F5faNkg7ar2/iFKR
XzTbzi+yo+FJv0PugK3grzZ55KeedYCZ8yBrhhcHqA1lYXVuyPTISeT5sjeuM5z0MjVdheOoPkPx
Dg7tVBsLWZVFoodLQMriUdastMUUOsJWU1aNxBWnciy+FnWmPjdm3T2gdXhKAx+9XD2OyK5ayU5W
SXeJRV7G/q03EtPW9BL/iTxm8NLq3UqOcidWFuhW5YQDI6RA2d8cR2si8Sb8+BTWZvsWmfUyGQ00
jx3ib5PZd2tZ7drkGzCF8epmffKYswu02hTwpmca69KuWmQnOSnD0KnAAGSnFtihOrbVPNUusVYz
jc7drA6StFZ07nn7yz5ZBKKt150e1ut7W+V1V9Oy1W0A/mKfg5e4yEIzq2SlVjYeb0aR39owbMng
EQUh5pk2uMJ58KijNbOAYFnv1I6MoRwje3wl9FfotCBYJcYar9Fm49hm9kBUu37EebnnuY50TuZ1
2SGGd7RNqV+ZBB26vut4Wnmvnm74P6L0wHvE/R5X/g+9G9S3rFYm0EJNeMFA3N2h2R4hemibD0KD
d1saZfWmxWVEZqHqvwO4tQzD+2HU8Uv8kteqyStstA+lp4PS1PrssUoK7EDnNlm0mWMfkAfg/SAP
CSpYcIYWqRX+0Nj1icWEgvxZ+1WY9ZCePbDHCwc58bWsFpOhgVWMvyNXPqLZMo5HeXQvHEvLtlrS
Qf1t1Wglnch+O4yN+qXXycM2ycB7WVcg3f92iKYYTma/Bsmz7wZpQ61V61Q1/Z0Ca2yLY+kIEsiO
3nVNUVD+U6193ATRe5hkXyLbay683qN3c040p81b4DsD4dfsWZ4y4dl+IF8nlnJQylYSVNbMzbAC
3jIjL5JJwA2yCJi82rGJR3QyNpdU09OdplYZAAPDPlUx5LewHrQnBzLXUkD++BCT80RAe4bbsxoj
47PwIadHqLN/hKZRL2u9aZ/MhndKVmnqSUM79pC7SrCbKnW6lGGO6zaWn29CsGUtP/FEyk6mVRJu
jxt+ojPFyeugMN4OOykJL1tH1P6w462ieDYJmHAxnOuy67dRsi4nDQL8MnQFDVXRf4yNmT2GbEwe
tUEUpyGvLqmaEdMiw2+dY9Fu5QhZCFPvLiOUoFiOuHcU7Sw5PffchvyaEyGvrZzofpksaS5umBcn
2aROkbLxralZlJ3hbS2iTcepiqtDWwhvZzZdeHYbw9gAVEuuCNu7q5p43HMxWi1pWqOaX78lJkZG
sHI7SGFIsaBFYCamxtMdORCtbpONrN56pibkRTl3y8INEEz2CXaNR3XUQYhp7HGLoGuee5EC28ZF
7mJlarZFpRMdw6E092NWV/t8jhPGjWdvJq9OryWSH0SM9eDFVAuiu2pTfcKPN8S2mUBfj3goVMuc
xfO49dsJxC+4v3UvqnRt+IWzddxxYc2wip683oFNcbOSVSfs/AXkBuUUp1n/9mtY5wD+cweoLkVo
jJ/kMGTn/VM4D/OYTbbL2ex5WPXPw1ia2DvLn9JT0rb1VkldkuvJqD9Htl0/hjzWbRh/1dLXQfD3
KAocai/Vnx0713dFYDVolzDYxXnmOX+SXbIwy6xYaoDQdrKqqW166BTA1LdepzU2o1fpO+GQgUEi
SH3OQqQxLYwX3sqAvVA36fanNma9zJdB+5JMiESErfZNyXsWYyna18QQFi5hp3gR1Fs2H7iUuiCE
miSrHhWlMZdNB0W8jnv0mLqMuB0x9y+Qv89F2BFPiN1dUBfuD6VTX/0hrj7KzCqXjlKZTwaotU2L
EOrZjhNj342ZsQuNsH+QMyLrk6Oz5SNk3Q/hl7pg2cpLbY7m3masMnAy84xm77Esn4UGTbBMe7k3
EvMGSR7JorEaJ2eLzvpg0aRKdSCkiRKRtQthGcaFOeQY3YzZOkNjCMFsxSizx6gti9eqq14LYegP
o9/nr9xdAbbQIkIyd05KgUSda9QH2et0TYzUptXvZC8JhgoFJ9/GqZJziX1am8YlntV0xA3hdPIj
Sz/cSD1ZszeK7bBzCXzvU27aszJo1D14cQNmstd8Nu0tLK6kgkJjOO33aeMHSvm9TtMBcAayV2op
PgCtlPWq7ZpxnRapsbDJUbQPdt2w44KwCEUDna2oQOzDw2Yvm0zvFLYEgJE5Z4caW2zpq2j4xmps
AaZO/ECQ8A3f7fCTl8X40Lp4EsbpYO0a+DFwTtzykpFiXaFqbW9tc/SWvLr4VOeiA9V/tDX396rs
KBwQcH41JuR8LZ/X0xQtIjMwT6Jp/Bc/EPPvQG8xMaSa9V69rjtL3cjBSPHb28kwUcOYzw07Dy1l
DIFvUzml1z2ESvcqT53YDz8hXbR05qF224kly51ok7KHwFA2mJJVmbIBJcZTn/LSq5G84QjviH8c
yYGy3mU8e5oVO4khXAAXHoq2jVAIsFZlMorvaqk956TWvvi93Sx0x/beMPwalzjRZs9qp0Zr0Yij
lzlo/IVj/nwvvKwqntu6P7DccEGXz52OmW4Vy01XReLnz9lcjAT9SQI8yhbVD06eM+1Vus5haHtn
HdzohNM1LGfV9jP0eee67JdFPWYZgdt8Uzadf46JiC8rc3AXeUi034ErZaOhsB3J+2xsn2SbFBCS
ekDxTFNtCyC1VQnGVJ0a9NJT/c0x+RPdRL/Imko8G2T0C4akzVVDNfhQF3m9CnLH+hj74puTWdlj
6TXKAwsiksyW4MfkKdUcInwkY9t8zcLum8Xn9sF7BlxUQjo+NrpoGfGYRwcQ1S4oR8AnXNC8noMR
pSaafY2/eOYjFjli7IMXkDqd+Ml81iaekCOJxGXc9sHG9sA+IuwWffP45xi1ou0SLVZ2BOy+jjVq
45mJKniFSPlPmgkyj7leOu/maPpbXEbyrV2V3WNol+fUH3VMwgxCA3X2l9oizUIkOLwiHv8olDDe
D0NkH5HVRtFxLqz0EpRfiipsg0UgYHkWUf9D6BvVULdDVHmfEGcR69ZQ66PLtuIScIvLuGOhZSDE
sMGb2rzUUxcshV+5EHkq1CZdL0wWbZc4EDbVi6F10xdtdi0tyiJf+E5Z4koybgrVfQ/Rxv3quhE4
YgE9jDdKvLVr5Ex81RLvng1eqjbD/q/AGrd1UJFH6wywQaYHp05B6jXftSZSCKODUsiY6Mu2xYlZ
ZKG7TVAJPxZDM+xsVzn4U5GvtdE7TmnTL1QCIwRqumHTR4a9KfzuU+jkLZ7obrRo8jH6itzS1bUq
53vJDwghZmxVESbfeErbHtBuPXgwkx8YkKkLiLjhQz6CG0+AXwxBGD/KAjEy7agkSMXPTYmiICGW
udaa3Ix2Fs6onVVRfhrc8lrZOSHyon6B+J1e0GpWXwtFQ7BLcx70uGzOo1VfRQySpszi+Bh532O1
y08qkhBePIz7wEG2BPh9YZ6UB7+DVxja2YcAAbEFKI7i0lxVRvsyx8CebL0XD53dQjtXQJSZShyt
arULj7rXnbW2cxGSR3LcnyXI0fTQTqwRviVlCEJpRG5AtssCnhQAQTlE1r2w+cyyP1/1/vg64I50
qdL4tdWK5oH4K7+kSZBbE03/prp5vIAEkW3rqP/mkp54xGfXOA+DAxHRDKMly43ixNGj7ETGXTz2
g+Mcyin5SqydEUKzxr0XJWAuZT3SnWExNnoKmi3v1+XgVm+VEXdrLCTLrazaAOKXqqchDhtMUNO8
clyKFtImUTgjP94OHfayR9/0Mvgjc2sSmE9kZpVlKPAwDL1D3ozXaoyti5sBHhXYIXnGNzZ41UKN
26/CtPrr1GaIJhfIdtbRx1TzO4wVfTl2cfNDmM/CdZDmSULvVJH7WSAs1a+GBD5LF2PSHSmdv8Oq
jjAUP+drhhDnNZ+PyApfMz2toFzSJDv7Au6SEDwrZVXV2XUqWv01AUVTNI71Uidqz1sKXSdZdaJg
Oo8uITTehi9RN4qnrCuWUBHsl7JQs0VEap489vC7fds0V9PE4N0c2l/+lcubHCE7PN4Re2Pk6r88
5BzUrcco/VH5pXsYKkQe3Q67GVgx2S4yIT3BpoRDXCM5xiZ83BilUV0mt3agRqodUZ7g6rVVsStY
tR9zl2RZyM9/x4uEjFmBCAIyh9MFVeVi7UeR+tRNiYPrj1BfyvSxrlmspu6UPfZ9HO96E6/0OPDa
yxjNyRIvrT90Pz+rFb/0JB3wIgc6RAzMWNoOhuRGZ5m7zp/UHZDkZFkVerrWLKfaazazAb6eXxmi
IifMohSO8VpXa/u7W2bP2ohtT1OoKu4xylpYcfmDnd5DyLPwI+i5QxEmBbpKUberx/bB5ae0TXRX
AH53x6uKO+sKAWf9XSVrSJY+/pHbZ9JLQLv5MZN6aZ0PJ0TDtOq15omEULep0rYAV1IfvZhAFwuv
5lo0ZrfMGyf5WhXDMizq9Lsa1jgV5FH6aoPM2/TIlBynyUBRxcoRhPGERs59POut6b64nkdIA6NP
1a6+RKEF89JVq4NvCgc4n/iuBQkPStfJFrrV2MDYu/iIlHC8Jp4zPmSeXS56y/oaa2XwAmtw3Glh
221RN/Ve2acjEJkHf3liBu/l2fg0ZqaAllOrmzrvu3cEUA9yRGS3E0QyIni6aIptNzQAN4J070wo
k2mkJE78LxPyca19QTTCW0XI8K+7gaD8qEcjyyaRLIbI818s0yRIVCMDBAJEGCj8VggOBkObniMA
cnBc6nZdWxg+B3yWKxs/zj0vF+Wti6cQTodLLnrubToXFxjLfFHVPn8iRcHKqOVFWgN5MMxe7LuO
mPbkavmHlzrfBWDPa+XF5rUwwm84nefQlb1FCZp5CbUObQRPtfd91I/boU/yp0Cf49lF1/xlo3iV
RZ32nS3O90qNnNcKraa1piUf7liXK5KR3jWbCyDESKaSTtr5tqIrKHY0ZPlrMEKhX3tXOdDzbMSD
YzLL97ZSGexjbfFgmWeRw1ICTFf3NvdtstTG8Ka7DL0gBK0E4dotyvysBI0GVy1Fu6k3CEDE3mcH
oOI5Mqx1ETbPSEhHS33ST1PjHc2MKK/judq5xBF9OY0gt622HXZe2uh7nEHGSzkX0S4fCbuQ8o92
ZeBFK9Pu9Hd7RAe/HoYfkNWmULB5R4fqtSYKv2har1gL5It4XKbBdCCvMPvXW/g1lcZOnTHIaWVr
xGsCZ+cnSr7kK8/vVUs/hZ6OmIuLM4uhluNp8vVmmRnkiGPbGFbCSojbq6MD5a3rsCBsu2eEfbKd
bLsXMLP+MaRxdbEWjjAWrEbOJgmEd7cRxFscM3qbRSZXfWYZ18QLvU3IBs/PrC25q+kE+yffBRY2
NEKviLpF7VnURvaMBgKLa1dFF0k3h71s0zJAJ8jIAr9U3CubBee7BqIjm5ZYg7lPgcEqGa+IL6qi
jIfQLKYDyGc+HZ+8RgQFH4NJRbAQTD4pDckIAS923SOwvMuqwX1UMRhVHb1na4R5O1TUem1H7ILC
qFumQRadgOzmKNUQsXDBXKwqZ9JXRuj5yLKIJ5T3z55lk1efYsU+tyABfa0uHpUiKB5ZS8/iL9g8
TDarpgDk7KuNwj9GhSGLPGS0XjHbIsyemC98f2zQMUvk2fOr22H+63SvDrzhKyHQ7FZUyNCtKoS+
1uM8SnbEVeM/tOVfsoLlqromh5qsHKeerqhBeQtDawdyL8Z0vbWplr3VU9cEb8oQ2cFuwbxYqL3N
LaWIk6VqYXzeKl19GjynOnVd+vMoRRgBxW10FBG1BiAsx9wOeRLxvUrVfpPyJjzXlocrtWqVWER7
PqxHCr4G3r5rnQvSAdPZqm1eAFn82FZKws+fxyIrWOdRm1DfxpoE9kZtOY+yrXULgo0NaqSxq7NN
anwSebiGgLTbTmqer4pqfOgQ87mq6BAsDR9Pk5C73hKHS8kmCkB0wXR1ifGe+NE1Qlv1lmrymvbN
o1fq2baNzY8+7JNz2H8jLF4/pN1YbjzXT2YXSufQ+GhpyiPEkxG2kYf3onUehmoYCZ9iFzLYqo1T
hIM4tZJ++GiZfLbwp1hYptK+8bzHPDn2g+fKrTFMi2v/Yqt8KaIEmZ0oOdodPsF6Z/FqmauyEJ4u
ioXlFUOxkF36QCQ7FytFpPrVaJ4iE/GupWqn6snnA469OKRKPG4Pa4uI6QRRg52vXhEAxEdNSiPJ
ogo1lgWhjfF5oP5UaKrbDqfUQUcRaBZfkuMEZlMIQ9unpIDiX8ZBuuoczTy0EdR6D1DVixbazRNb
6oU6ZMULco1r8InK47xQ97tGezdSrzrVWeTfqlaZZct4FPEGqRU8UfJ+UNY4qyrbFDDtU2MWf8FX
AKuVC3HgtxYtBLmsR6tIQKp56bS1PB/0U628hRhOPYkxW5pd3bwE41i/FJl7LREPxpBJqV88Q1jL
fhw7nrBUXSzqt+gWxCu/9R+sohTnvhzRR8WaHanN+D3I4nofwbOBLREk73ZCcJJAZLSTvQk8Z7Dp
JNNkr6/gJpUnyrPqmuoT74+dbB6cPj+lYQHciI0meMUpRFeBvKZlNOkKGoL9aqUJSt06IuGQmezX
rCH+DeoLPtZctUZV2yJE4a2UxLFeM2hCIDS1dC3P1b0+2CLl3eF4Op/bgdDlbW8g3MtgVnjNppj8
AAkzepN+iFBnh24lqzroxjVK++pGDs4F+G8TGdFbrxokOcGdsNzezh0GICKA67ZysAGXYVWHLq6Y
88yp3XQrB+Y7XqxU1UiAROrn5Ky87hQqS7Ntky0wzp3leP2lD0Znk0VTeXKTY0GY7kVplr2mihdF
c5B3qoc3snbeuYDsv0OMAfV8YxCXrk330M29o2MoaKfItlb7Uk3wo25NvSGSBxNMg6+WeoQUaW4e
yZAcXOGKixyf11G6Yv8c4Y+OPYmTC5Z4EdljNU6PQUD+ItOGv/LS6r+UZagv9MKwLvDG412E2lNL
guzaWclrp2LeZXu5fiBy3i9jbwjea2LHGwPpgY3s1Ro8O9oq9Q6ytzDB2DVFfw0i13jrvjRVFuz0
sECqXBDcizO7XjVKVW9BC/PecvHhPXjYTFjr2HL+cZjOh6aWVTpUuF8Dfjs0M63cJDPdKrCe/FEE
bzZ/HgzicaUMXvBm8G179FOMg+aaYgnzEgfjk6zFU148VEDmZA1leOtkYLGzgBcdvk010kzuMKBy
Ps+KX6axmTWxVrGtGJfRV38WprJ3FBFc7s0s+MtD6oNsnAfd21MTfcRwjOzlHx1FEKuLys/G7X2w
HEI8gr2O7eLQ84/L+T0bRqvWtFccCDaQrccPd7IxDmo9cRq1XD2rOuGuTgfNF7NHDkf0H6LZEkgW
1ewLJI9Sw5qlKfBpnRwsgWSb9usoLeb0c48r7B8dcrDsRYUX0455ZnkaVrwBOgdoS6wnMM23WRsC
zCChyEt1C9DGq2Sc8kMBo/dWQM7LD4S/84M8unfcx907/hj3Xwy5Tw8SDZl7Of/9PFm9j7lf6b8Y
8sdU93P/9i7/9mr3O7gP+WP6JlD+cft/e6X7NPchf0xzH/K/fR5/O82/v5I8TX4eWj9iuhhGT7Lp
fhv36t9e4m+H3Dv++Mj/96nuf8YfU/2rO/1jyL+62h9t/x/v9G+n+vd36gZhzerQKJblOLK0i+af
oSz+Tf23rqQJOSsnSXg761bvzKT4vX474bfT/uUVZKOc6jbLfxp/v+r9rlWBy8z63vP7TP9pvv90
fTYzbL0FZPz/+zn9+TncrvX71e/3+Od9/Kfr3q74f+Zqx+lqVaLf3P/a+zX+aLtX/7zRvz1Fdvx2
q/cpZE86/8v/aJMd/0XbfzHkf5/K9epu1dXGl1GxIsSsizHcpEDRjrKejGN10I1rDmarWMj22xDb
r38OqUkU7b0U7zRDBE+F0ZnLoLHgLbWW8lhEKRpm7fDCbjc9yVpawgbsfbyYjSBZTpFpH0ix/5B9
8hwfeabNVCNEJdtk0QxoWNgmMLAWkfwTgs2XFl3jS+Uq6V643mdU5lQTJKidXNCOTM9l3i7B3MCl
SJJ/dESOAqAtUE+3NtmtJ+b3HtgUkbEOQZcoEymwkQEqcamr69tAH33HVWNFLprFFmSOYjLBSYjq
IgtnPkqwNt2ECTaqlZZWxEidn70mEQIy9LENeZ1xskMO0bTO2AZm1d465CxySG80486vADT8MZUz
eKCU8+7jPrsc0dgl7kMWNBi0b6zbdKEwGsKZAWBbmzY5LsLI+xTnKdq63J1skhfMBzGcddYV93uQ
7ebEVs3Rd55aDyujxSAo+OU/Dzg3ON3M5aWRvOzpVJhR0yi2Fv/6482TXnYA7A6gHs6t8sTKrcgH
eSbxaAQ4ZOGW1c+jwtmXlRP+2SxHlQB3UZ8ijCWrmejAZdxPVZwpWZL+aAHYMrGnRR7Kfr+u0Yz1
WqRZfvzz5Ekbw30XK4+y4z6frFqFfSbube21xgqQH8c2bVJF8BB1WfAgjwCDBfiw1sHWB1a7qAoR
qXASaZRjhDcl5wku568WedZtEqN/ct0k3QaWGeQwO2zjgGmxeZBH2J+N+0whBGXOvYUfmQdZhEFu
GcsCRjJ+scqi91T9AXxDESIE1lX6gw2yD5trXODWQGyNpWyUhRdFs+HWpBLn1oOTPPPeS5rJ3igl
0hkgNODG/HORaOEzTkI6Udp/6jSmwtwhW/jl3i7n7RVFe7CLvCC946tb2Xu/oIfz4AG/hYNsv93X
bUgOhw66n7uWN2E5gc6fXmdre6pFccXoDv+UxMYuXh4WEDVAOwBbwW169Je3uuyq8kDLP8tDr2QX
tpSH9YDKqoKr0kpHlfxozkUcl91RVuXRvfijrQTyuqzYNy3vHf/FBBVMFcRof13pNr8+eJsC5bic
TUw9nFrbUAq2ajkbpBgjh4zt35WQWYKxM76wBbLkCMG6B5CkP49k273qWOELBgfqRraDB/MOtV9N
xJhkKU/+Y5q/rZbBAMfCa/eTmnwoXU4yorQQSzPj5DkCbrZ3Hfb9Kt+X96o3dnIExCiPbbMXXp0Z
n54XsNVKO62BRTlo5M+4kX7GjXQz39AwM9tZyjo6j1ZBZJau22EzbJwBkyXMouiQJ96GyzMjObyd
h8tzUnV68Pt2fJw862q2mXip2BkfSlOv12Od5l8C0yL3AwyKGNeIWtqcK1IT/1NlIQ+WVOiYxW3r
4wk+7u/AY4kZbmHgLC3Ly9ayKguJKM7hpK0zUFbLPzp8z4+3hstX9j6VPCNo+2SPeuFXeYLRQXFu
IgRpcaDyD6poALyjeW7lbON7+Go1xOGh0q2NT84vPZHE4ceSq2ZOQqeNQDuyPy/tZkBVM0eTXJ2C
dqmLECStMkbNgyzKMYOWmpvlOtX93lzJxjQAYIDmsbmVVdUwMFJOQqRCW6e5DHn6FvuesxeagqDf
v69mQ/6WzoNNP0XgvH8hNlieWq9MzsjmJ+eudlaNR3wRjaufTffOUvWSc9lo5V6Nx5McLwv0DEaB
UxyTyCG5V0F09RJocr8mlh33qjxKO+u7G+kFSCUudu/8Y2z8o0Rf+3Y9hQDmMBjZvnBN75DNhTwK
lf7n0W9tqou1h93s/pux8/mDFYLO/zWTPPqf2u63Ik+rqlHdkQLuLVu7mmZYvrUEh0MVLLqdhuYr
IYrW7sq3IMjVJ/idwPTV4k3DlP1iCftZnhGXbnquS9SqS5PQqt3xSDHhMB9xqsW2IhPl5zFw7Y1s
E2PlH+XRb0PiPPzZGP46EqBA8fHwsXSY2+4d95MLi9jVQtbv3S20m1XeonP9t+f9vIdI/X+EnVdz
3DwTpX8Rq5jDLSdqgrIs2Tcs26/NnDN//T7AyB5bn3f3BoVuNDCyPCKBxulzkHZw4q0axeWuXszw
QVEbyN1rL3sjzfbZmkztJ6rVnmVyR+uGyVPmpN1nb0i5e0mG6DFKXJ6KVqIgWm9nxw/r9JBgHaOx
gQumVLKTprZ8/5WK5TRu50TTGWV+CmJK9H1pyzhVBEuzh2NvOyQAJ+UAcn9gha+Bsiej5XCSKt4m
g+7Kd8iDcx+apxvYu/pTLxru4v5spC8SoDhfU7VN2rjKzYe4qylXkQsUlWHvl9RDXe2v5axq+XN1
ZRYLGwm3DF2e3weWVT7FGcoLDvTgO2lmapXfenkGLSuDnptVT32B1kQYoYQVGR3sWRPqWJoRT36J
di77H9kufc414LKkI7fkNJcx2a3CHJ3WmkRZbJFzBytc2htjTICseW2/jbVUExUF0ZNsehP2BaTn
H6QV1jDJyIh4mlBhHhmNneXXKDsg4I6aR/k+jEFcH4bnVvAEyV6jC6ahusvYJAfltJFOPU709vDB
eZ0tY2Qjfde467JJYoR7FcgdPDyV8QK1Rhpo1cvQohP3y/g1Uiu1si0ofaLqZeRxa4S88SFIQEA9
my1fPkjLGb7ZSDhlTBhT++FLpzkH5MHFw1Y21yWuA8s4cjN/XeLdRhiJNGtebGKw0k8Ux0++y0U5
jIVIsui5E940VFMB0zCGetVC5RH1+uMkBuGQcFe9BqJaxk6KbR3jFv4AOSp9wxwf3UaP76QVV/wf
FDl84dJ0uFS/NcPpmIuymWbeDBS8tIDg1najNQ+KFbYPbmmsg96Obrq5mLj1RV/iVBtqCgKBnjJ0
Zbp2S8CZFJYi3u15aFPJodyB/0r2xlhQGswcLKRJUrzcjxOYuVQpH12KeW+DztCeZ+4oV0bqmDeA
nLTnqHFcqOTDYJNZFaK6qjmuJnEnaoeaeWMZ9fdFWLKxxSUqMETOHl7f3FwHTBEbd90lthfXrDI2
pgbnn7F/rysXkutqpdLcwG2VHad0rKkDZ/+kdRRKmA0YF+kbNEoxOy/wdktdKrdVWxebuRsGX5/C
arUU0KRtwnzQEGj31EOS5ICnljaHJV9dBovDcPxWlGqzB0jTHHQVDsbfWn6dvVgQCMTlkduJ6Cj1
/WQjQ9qcWyxbLfT1IOOks7Epb1MmHZww2oDXYNmbtOpo2U54XAp4n9fXBa4fKeN+/yjz0HJvvYTZ
yoqrH9xsVk9cCNVPipJ94ep9OJnC0lRr2oNgRAlKRFS1Xj+Vcb+GJHy5l/FavSAAPFHHJAcVy24f
9I5MupguJwVBpoH/QTr78gFulp/zwnqWlvyUkayGb6deeZQTuNhfbvSZ8h05isyCikQDN4XQOzuD
8dq3jXF2FBCr0nRCeIiXjmIZadae0/qqmTpn6NXU1/c5w6AZZyWHhzuoPeP1OoftanKv6wjqRbA5
xk72LUDR14Z8MdHuIj23NpPQBl2SGXFJ6czNEoGBFNmcunchC0dCmEgzfpoACcLDyDzpuqyQQYlJ
/uTq4QrPPQSF8ofr/bOoBA8mDypMuezkmPCNF0htdqVRoSmld3C10uhTs7fHcN67Wvfukv4xULqj
xYmx8mXXbrm7A+2K99JN+rrdRAsI5OtilzV0+9cnlCr1mGms7DVK7ymy+tVQZfJutqqiXwauPhmX
DWEARur3lOV37+qTU0wj03caOPoPfmlel/9jvYpKlL0xQ2cIZUa2ThFQedN6b1z1hYkKph2Wb5r7
AnGw8wlir+bcJqjuOVNWvBXBXG3ckPpvTtGrxGxU3ynhIPEEmh4F5uK4AAYvfWlfutILrUnkrmQX
XjARYGXQ1IziZVmONyp76VOTkAvzdc0K1rwH0Jf07P5ei/Lh3lZrXoVVAD5BhEhfIvhOjdmdbgA8
OoKStc12NkgKQQDd318b+ynpAk7eMiqwqK0s28YD7c7CdWKr59wCRkb15zqJC21fcU38qW/5ZbSJ
hbavED6mHNfx1aDvjqYwxw7oKAW7wUmO2m70dZy9+VZOBXp6lzd6fS/HXLPa9aadPcqxWOl4uyXZ
s+Zp3su41ZHRu/Vs5TmGPO4epGR7LAM6NYQvm97L4OfXhvZGjk5W2Nx7jdvvYYpq/TTMGuh7hLOP
lBtVgyx/EZZ0gRkLt30ICETOlU0Ob8G9IKNOo+j+6o6jBuiDYmgbJQyDrTdG0ACA67Z81UI4aenQ
n41QbLD8MQspA65auFhUNdwWECCFG4QWRsrjqwUWjKahrD7Svc3YV4jliHDZFE4N8dZI9itRnB6J
b2VrQzN9Uzm1fVNoqKYIIkbU+uBklF1OV/VRNkhW1cer74+YuevqPUKE5z5Kl13JjbqvD+Fwrw6T
B+AnPSfo3d11hcMXJgnKUeRXxu3FHqquoQ4ASCb52E2gZFTEJx7sdjCo3oxe59zPoikaymCUhnRT
psXOfZRbzr2lBc6um1LHv/pM6JJOFAkdpQvRm17xYWfxu0KP7op26BRfC8P4srxcWQZel/fg9oY9
VUuPXuQMNxQ9U/CdVcurzc52nZs9+TthunAtUQpvPkyD0j6lprMLVX0BqTGExwx85iqWpumkm6wP
oWUVZlxPX5NAXHSDbXmp+QrKKJhEoHWn0B91BpauW63YwnMR76S5JDVHKi3yztLUGvCSSvFaGFF/
y0slu0yqoPTcdfAgbGRUZViK3zSg4aVZOOpq0JGnNmu+iHZVIh0Aw81NWznFjmew8ZRw5PYplLX/
E3k99uTNNxjtppWDMPbdh1iT2nuojYgtMrKD7OLW1MB669Bdgho+78U4chxT3rtBUxtH6VQAKvmD
kXbQRBKTNu2j4XXJa1tYu5KLz5+iY/Xw1f/lMX55qqLvXiu1/6H18dZ16vqhGlX9maJwoIdNm57y
ODKeJ5AU69Aag50cjU3O8qhxwNgugmdEso9pAAQpFcGNVZb3FF0f5KCcn9TfM5fjiPREVfI5bBTY
nUW0As0dNw0hmGBLXWf8rT3KhvIn1YoeR2uoHqmZXEj/qIN/HXczTpmFacL3+XsOgi87I7KsW93R
fwQ5Ul3TqGV3Y8kDkb0fdxBzb5q+dE5FYd+EU/7S2XV+d3GJ4KJwq3NjJ6sWZOBd39vhIYmWcy+p
NwXLuit51K+27Mkm1Kii82X3EtSJ+Ov41UwS/iJKpZvWZhamYI95jVuzSRWuqNS8dHVRuTlUXEP4
QKT/6oKpjPdRHJz+CL9EXqZe+nKBi6Nyi3LLX8OPP5bu5NJ/fMplTC4pvYVJdmdi7+X/z3p/fowR
Kdam5pnh9y6UyOPfjQUc/90nSZGvNowhMZhbcICRpE6+TrzGXH1/rC3XaVwnOVTVqDyAt7Oehrb4
rpTWeJIWaU59y9nIWg98HZ6QwNjHaTmdit7V0IGhwGG2E7KAVaHfSZ9shsLiIsTVy400K2UB8loP
yw15Ur7afRN9AkQcr9Vc6xHFK4ut6c39OU1bj/KOODwogqiURSENAlcTLU0IdDuM7mTP0nmTlFoP
28rfA0hpkbENrNcPfmlq2c925Pbluo5015POc06xkUeFh+byAXKgmQvfCr5n6G4c8y4rj86UPMSm
le+S3y4qz6MK3mNGr811WPqqwPt/xfxe9eNaH5aRP8fVx1duB17I3WijV5zbLB42lELBO0e5hh/b
Q/SjADFJPc5P/rfeDGihXhet7NaB5mZ3ZQlpHgx1+n62a+3OZre1toe+WlEJ75H375ZT3YZDuZbd
JqI0x2md6WJaUK71viHb934I5HuActuX8ZehyypiqRlu9t7vA35zSAd/vQ7ElHWiRIb+o5qXj7x1
150Kkaa0qD0wj225fJaWbMbKFN+nsdno7Vw+Sp8aQ7jSLO5RugK0o+9sN97IMVNEQTei7xDB7FdX
X553rj8PwL+vC03pt0BD3fuyKgVWBwrPEphMf31S4cGMGmRTspU+tkDxqtbjbg+3x11ZzRBfoSX0
OHj2dIYY8pwIixr0+nGGPn4LN9iylqZsSLb/AHqekEYkLGst7y7gbllOkq6O4uUdfAHDqhkpURJ3
tWCzAmQKp0q/y8Cbm9US33bCkn49ss0je4mDtGQjBxV9rncOFw5+pHggw/tW1e8CHV0so4dQTQZG
o2rcmnPit3mTbNAEqW/jyuKSE1LZfeZoxi3/bhcIsaO9DDakeepgRv/NlbbKYTChNnowD4UZl1+j
ugwghPdQzWoUZZMutXMyYQI5eK1q7hzyFvcDFYZrKzDVV6uMv3HH1Px0kh0iEOGWR1Czc6hHu+89
3V6VdYjP7nvPL9l0n/rOO8hRW0khcc9mvunobdp7FXThTYaoy9rQG/tEJfoPeAoiShI0VK2F69qM
YU7xsQ3F+L5U+8fRmFAaujhlEAWQH1cIF7PwtnL0Ok8ug+BYNVAoItYQn8p5SN+E4MkbcXPYyetD
cTnYyxvCqVsnwGJP0pKNjAj1Wdv2umr4Lhr0ui/nymFKJR9BhFs30rquSR1JAV/GrqSg6NADvKaw
Y8qf6yGjnNL5AuO6d9dygTW3Rb0vdTW+LcaO+ljLsB9IviCX5AWQEqGx6aPPYH2ZrP5pTPlGKlO7
skZuDTl4H/Uhp+ZBkIJSOjKfpFlBatX7s5frm6Y2KSgRMbphvQ+3ym8i0V4kfuMl/7no1XzHgwrC
3ikavlHOcagpPHwNIQfaUac97FGmSVBdUb9ZfGf2hetAXVM65aeJEp2d5y7zRprt1A0bpIaKnTSD
ZUzWqmUkN9L0dEEahZjCceYJ+CmEAYqCHAisalVVzogYg/wt4CyrVVd/mbTi3WxEKlOaXuoF0HoN
76PSzO8rczOH6o9hWbw7W0NhQzZFZoKI7YoUDPHIqUQ6+Qetc2VQz9e4PMoF34P+cf7k3Og2qXbO
7QbVI6px6Zl6YV56aT1yU0NtlhwUu3ak0EWwDAm7UoGEpbH0TaWPsAb+nidjZNOJ6AEmWtjsKUn1
5yJQNh1SKKshGxB5SHO071BIhelTjb6pFtQFuvdFWUZrA1dxfOgbt3gyUuMbWpX5rgpDgC99WJ5l
4wZTdxpdTq8DRdMt4sYX/8U2lFBbWQ2SQfxdjPvZiz8FRU0Zntfovqc7ym0n9CtIuId3RRah7KkZ
fJPc0PSlT4aMLlyKcdcDkigYgDF1uFkGZCG4GUg+9zp0i7blfu3GkHdaWsFqPlDN0I/dAM1C6X2F
cuerVg3Nk2nM6YGdk7aBjHj8miLwmRneV5OEGtemFdlDRdcezcX9IedxBuCFTrHGw0SdoD8tvckr
NrbWkt5LnZ5Mzda+UIeJPiVQiht5kpRNzhEocipeReJwKZu4plhS7ep6Df733TdVi3OuPPvichOh
PVaEKy3o1Ls2TVSUTIPPTRxqN9KSjRxM0sAfqSo7X/2GrpunvjKWGv1FtfU+2YuxnO0gnv1BRTlv
gcJt4+mTu5NmrlgvKBivUB0t/U5wvphaEp3SJcpbX3bbQY9OsheGbtr6V1t1O44kjXb4I1oG/jEP
HTvf7GxvnZXLdEpEI3uymSkMOjXG+OaUdr+TroK6hN63HXc6pXH5apsFtJj8Mk6yAYj+3pNmJOhs
EqHOcA35V5z09dyS5Yi2HQsJLr7CjhcBVJaw43CKHGQ34WJWSAQjcbro+07o0LRg0nnRJ8a+y3X9
RR2C91FY55LDPCKPxtbB9SlYC78tTrprEtP8CSP5TZv05PAWRTsOqGnZrVPey/R7ptcQGYRFdJRm
qEXRplZhCHNT56WdFjJS6fLFDtxqm3UT6UXPad6Ev6z1+Qt1qRCS8o3n8mVVgz06lOoUv5luCmGv
1z73M+yLeTz8kG43H6NdZUy+le9tDmoH2KohIhY9829TDqC4+j8hl2kROhpmzTv1Ovdf6/3LJ1cO
PefBofhgp7tLzH4RVuK9NWp3FzNVp/FkW8BZ1rIrm7IpnpUpdHZN4Ywn6fojutFD1oHCQ+Gev2p8
JSzHEwlcgyKvYkn3Grc4FTqpyGJTEFRl4zb9XUkl/dKUPStOPpdo15DCI/5DWBx1XOxUdky93OAs
voyR9Viw69gnq/sqPdep1wDUK9kbVexnrp91DVaa1N5WEJKRLqG66zoQht3PqiLfr2Q12nvUqlAN
0bR3hQVNCael8d35bgs2i6tznAcQDNeZH+1/rvQx6GLH4pNisv6ri21F+mNoFoavKS0bHG2pqw1Y
AkqH7Ds1pEoauAlCas1oO2sSFeU94lzFvZd1M8eovZkPkSf0urhOqud83RVBv5GmjDVddbidyX1J
lyOmSz9ls6SL4yjZLonFR2i8q8+VO240acqYvOJKNA1Ucysny0aJh/4Ug9EcxrmqNhTYImXnLsPu
8pN6XT8cW7KLl5/AVMmZtMoajWPnISdL1XvkVXWrhva19cwzmJWDHFOFqxwdWDGMmcdqgzLuqqv6
cdNonneZLwMn3Qr8lhX2esKWfVU4E5uF0DrJFXgy9A8ot8hQ2QCr626SpTw7brp34966NaAMuJU9
W5hLzu2l1qrgbMRAspi/QsLGuAm77umjX8wKx+y/IiiWvVzjuq7DH8W+a43Y/zAg15VgTqdC2Ems
0WlQVcQURa1HcXs4Dn1IBVxV7aWJKDgSuRaVQNJ0c5g2mv4J1nz3WNmKc2k+mHJA+gYvibfVHCXQ
AYLCM5Ix8yUPHmpszUOccMdlVjoFV4IpTzaUefzpk8Eka9FGGyHLkKaMk3PJ+3MrRu75MvfDem0b
dbuq5XpcQyb8yIPYrn2vd44j24y9WQ4QfIlG/90T+t6EwE12GZHzgmlhHszekD9EcPf97zT+MIi4
jvwxLYDUg7cvWkGLGiG0GDc3RtZB9dAl3okKUEgLmon8nLRHC83xaszV9cUpx+XIxZ69EIoJO/om
BxDggO6gFAvBEs5xnhI+tA6tjTqb0b0yF++9qy9a/tf3Ic4a3bXZIJW0UC7IPo/GSisF6WPuDuMx
as/XgWwoUMhNpyo+xdSzqiZ3V0mebUOysfvEmR89J6W4tBFC1bLhytfeh+b4qBgjddUgaH1jGbot
B7z5S0rehIrT+U08+SkmxN9kw8Vf2M1y8Y+5/odfxi8gTC7xZtYrZ0QOIWGZoFQa6/q2gR7/OUs5
vnfVHB8WIYA7OtD4ayjTbVuheEuCQ/4ZR2s5GkLRegrslBtNMbcuZvteVeJ9L2JRHXAPbhh8gtJ0
eWjtwWBDDE8P9G8+nNrGVwgdUKIIhxhWcZOiVr3V/Szx0tshrrInJI7u6rSpPwPsKrZ22CpwqnnV
Z4/aZVJfFeV9aKhX6RqRw/xMUWZzhsMaqZ46OYV2BBHRpQUI0Jy1Rhl58YPRphDXynYyvHIAqAQh
6jZhJDhdpNMc3eZ9NcHiXI7f3xeTIZf+GMVfeudzNpXL1lU4Va7rxa5Ol4Zd7ckq+oJrqgAsBc/r
dr30Bq8HI0mpWzXaUBBaJtmWJBiFZzL0jyFLRIHCSg6GBxORsOTCSE2XAqqDfelKr5kOr5piNPvE
SOJbWCoRLwBsbZzHeSVdF3/Q/RpcYutZ4y7wJvWaBVp7Ma2t3GUVaBpF6XIBbXZZhvxruLOGvPEv
9nW5sgEDkgb9+rKG4ZAj7Kv+q9ukI5zVYFN8T3WGg7QvvaRW3p3S/uiEGJLxMJhhQ1sCcxUgT7WS
QX+MXJcL5HKO+Aylq6I9Usg30HMsu3hyIr8RNFgp9E5n2btwZAlf7FbrilzPUfplk0UeXFop91Kr
2YqFyuSvueaFZavkP2Je9KNcD1aBGMKkft6FYWXtp8xx2K82yudx1G4oiIOOW42m4wC7B8dr/PVS
/zBSCDjiJNJvq848tFG/HZXhkLRW+S3K3ZZ3saG8xIlZryfSBFzUWvHOgTLj6CLvsOqzuUI6ToeD
vuu+5q2TvBiV4tyX1AcXcL29BFwUPZfhQQ7JBkYHkM1qix4f0exVHtrW9BG4/V4j0fucIiCLOoSy
kpa15MOzM/GX5Kb9emZ3v3ZgllPi9CmM+uEpnfJk7eZBt8tye3hSyzI58/T8JAdlM4XBF5c96Ula
sGw4u9akJFOaQcgaLOiKBT0nel9wabN+R7L6PPfdsuPcad4GWfzeCKKeAR5sMjh/+aE52Tidvqsz
qH/iWBl3jpVBVCyVauw0nzi28kU2fuvf1G31Fb0VB6ZlkhlKHnEhNqX3EosFDPGu7vL0XsK0xFgr
LDkWJsldq2aqH4E1PKuAubjRTFUSa0OSwWwYUwlRLMXOKU3yqOJmyCgpBk4S51a6WmtoTnrnPEtL
NqEidEtDTl8yXvpGs/uWeGF/lBZXLe5dt9ir6yRN7VYqz8ZTq5l+6rDHTlPuSXlcKUgKz1lw4+XK
XdKEv3wIgg23+diCL1CzeTWp7CRjOUWOGA7VCegBNbsg0Iz1nActIp8mxKyZnsJynNjPRVUPzba2
IuNoJ1XZPcwDanZTS5VuqmxK2/UHk2O+O9rRZk5y9zhNUX2H+ke9QtU0//7/j8hZY/p7jV6rUfww
ynBfp1n31M7KW8BPcCqF1RR9tF/GSVspitk+GeXUPaXZm25m6aP0WCh4rLPUGrdyLJ4959acIDwK
2+4hS/SVMtfmLZSxSGDnw/Bt5BUdWUry1jmesW09I74pU9W+7XkG2KMbHHWrCo5ZtgRHaU6Lp2zc
Csgjquou//0LQkZLp7/M8ChdTH2w9Re06J0/zOuoDP7X3II05R4S23zRu5NsPBUaA96nSFoJX5sH
3MH0AhY6W7qTrwuB5pxzVG1VaCKhLvk1UQ7EjrvPbWM5LBXYA5mX6ZEe4g3kPA/aouznoQezX+jx
Z7U2VrB3Rt/ATuaAvtwX3UlQG6y6YxJElc0twDzDiX9rjYp+G1G5cCc93syGLA8hxxGuq99OOufG
DtVX6YLi9VPZ8qTw7KXfDejFrEtvMZ7ryGyRzACuJk0dcvD7uE3Rw2mUfmUYr5pe9U9yrIE+IVXq
6FZaWjVXK/d2AWmx3MNw4x7nVElXgBIQ+5jt+TzUi7FC7Cj65hjOll2R9Tp0FZwhOvxX9qxEnyoh
sSUC5MxUyIQ0E3xNciY79/jbUlvbYnas13Ecq92QbjR35Vp9fAD+WXMPmL/3pK8SvkL4ZO9DnDtE
8BD/Hr32ZJxbN//FNXKEc6cpn+xh/NZYTXonLVX/1Pad+gKcr3/gUvGcZSWq3X3A3lvPwpU09WLM
d+4E1g+M4BvS7ONN3djFQi2AsuwrcN8X04om6zwkOSNTDqEGhxYQM86UL75WZfZZjjtwghzhFVvp
GTk0VTRZy60QckV9C0lEEG2dAt2rye05iDdzeuv1qk6dSqY98nYeV2nVuvzPLaHfOo0JY5cxrSo3
LHml0KQo2h/dvq7dleZa5OCdCtJG5XtvwORNdhGMMNosR3PmjVcaI3I2fTc+6YHQ/M7N5HsWBCuS
rP3PPBnuTfiqPi8zf4amUVf3nZeibTbaPeCdXL81klpdRxrIBPi9v8pJs3tTQVT0w7HG3I/Uonkp
BoTRGycY/CZEwdsW7z8Y813OBGaz71K7fybJItTBQNTL0aaMQm6tzO9y0ClD74lfjBySDXLlnxDf
9s7SMuzWXRncze+lCb3xP9eSg7WyuH+vFSOTYhqadzbFzyXXSvTnMMvNtcwnDnH3nodEEOK998E3
TIqLXAjkRK3YlHc6NCEL1DF7aCWs50xLnG09FOmmE5v0IWmgylV4xg/CVCdjuSV1z103lqJV+tOU
PsiJcjHHqm6QBRl5azKOwE/NbjP3jnItBGn//UnhSxXGvLyMMPijYY8ZoFWcxtt+aHtfjlapbfIf
I1tvqIOTmrfaDaCWG5O3/+AnFceREJohKj2z4NiAvbs0uo0AGfBZLjl/+YPFfB/8v/ryGHVRRUsO
C9R6qqt9ttQInHPXB9sxLOcvxgJn1S93X0PTK92q80/3X9FykUKkKf+Klu4oSf7zSgiRJ9Ud9py/
rF0Knf2zOYffB7uZOXIUjwrERZ9MPbGo5rJU6j4bDlH9svgyAnrG7Th4/WfEGiuw8/2rkWjTygCC
cL42qtK9mz0Y+FFwSnnjdyMz0eEqzZ9FWN0iU+N+HvVmXMGf1T44MKvvGjh6Dk7bK6dh8PTNUo7t
MxzpI5x07fS9bAzxFDJ/kt7aQVvs94W3PA8Ad+A2UZEBFb85qwHO8g8/YmjnzqzU59CFR3a0rPf4
eJn+iL/6Rfwg4gOHeLm+/KX+HX/93JB1PsTLn+fv+H+sL3/+Rvz8zlxuJq6Xng3P+hEZ/fi9h0Z6
STO0Z1yfyr045j6t2JPl0L+jc/7flJjOAYLcgR2tZe1hHkqo2grmL3C9QePWKK+ODqtyLfxoDc9f
YPNZQUb87i+o8Lv4RfzimsOe1A+5UCRcjrJpWqNpYHk1HKRBBn39h/MaZJjspbdZrrxPKpP+0EfT
tL/MnjXE7FteOk/IL8PglKf652poX1xui3/CzJsrDsxk/TLuJxRvVhOELVtJjnzlTu7dDDSjpFFW
RiAAodm18KXwJlIoJquW7pw1szesZTewJkSLAqtbx5XXwYrIV/3SDZUl2RpmyLFLjFRmT1J+rmCa
peSzgfbfUT8Pi4EmWxO+lK4Vn4bR0S7+OYH2ZMpsZC1VdEw4VJi3wwglTJrlhyGnpNyXvgyw2s4r
+taH1V05uY5OnZ5DYfJiCGK8YnmaYg5IXsmBzZmfIA1fnlyEDSg7HVBNFD7KeWZUVdmrxDZlhbZ+
T7Hd/NQBjTyWgEz8xYiWJ+kLJ/fU2pl+Ky07doNNBMxto4mIHpYucZJmg9qtDNXw3pJoftUgLfyZ
pfcONIehb9tAPRZRmwj9/qbP2PboJQiKQe2/oBIHXe4cQvxmhZpo1yStgrMxoqwLWde0V50IqIMG
95taVwfuskzbl776rh3q6U72Fd6va0vnWskq8ulsiCZRqDzKQ1G0LvJOspkmsFWknkUeapjZlsO+
R1kIFeKCWb2AOApaIGP4FrTlaqpmE3LcStmEKhuhVBuXx9ZK4KeFhW4/qZa3cbuo3boTUq6aEk6f
ulSwQ3ZFdKMn/fRpdhPN51hZINzA6FKnvFOQsDPzeNqY5QiGIJ1rG1HlBGwC56vkoHg1jPUQBt3C
2zq8tE6/YjfCrU+i8XxIQ2R1hEmxPsx4AxT8QjhONmi0ZLNvOIKMswTfavKGtKtWf+MPNjckanfL
mh35RcowCtfVH2TDeeHOULX5BKTDizlD/CxNpbpvwZI/lBlVL7GOPIQbufHKjOuRxGX0dp29QNy5
Vw1y7pfp3P4ihdNZw1rGtBBVrrKlL9ZagBBxA5jonC668Qovfx2q3Wtp6eGtC7mnL91qqqOqYdpv
GiyXoBvcLaroAMJS8pBrRRcoarW4cdOwuFsGLb+TvR4NI59aGBPK6cZT1vmotYgyQ4m9FDZwDC8L
d6qBVJvV9vNdHg42JGea8wXK5m1lhuWPcuzeykabPpmOOm4UPWlPCMGNp7IrwYjoffc81HmwBhAQ
71stXj6RmAAEFDZUgIza/Cly+y8KSBkQzFhqaLGZyccns+jMZzWsfP4nl08FOj730eI9yqBafCso
uNB8J4Z5WS/6naJO6bY24fOjsGZ6MQaywrxPv9ouvJjGBLQojpGGpGBUKHuM3dd6piKvdDL3YYJp
7DhqoB5mAORfaxJ3hudUr9DxZ/vQCeNd21ndZ3FLJQPIK8CJOxfDoRl0/UmP6099heJkSMpg3wgi
2M7TtGeBl9qmjRMfEMulzhJyqxXKXvq3SflZ68r8HzDZCfKrTn2MPCfeG1Vs7N02UB+6EK5viMiW
/0A/QailfG9CNwM11Or3oYNcdDs4SMQC7CjKNuEgqjnlGrBSvp0FfkTtIQs/eIJnWjaWGIk0fpWO
YS49T71fI/wObNRIEWCrq2I66KY5HWTv2nzwhYtDXvI6LHteOE48DWmupuxJH3+ev6Zc7EiJwDhB
l6Aa1taIteE2bGLroWqm4T7xviamgbB5lkfFKZyDx4sZVYO6J/dtIkNBrGxSKzI3Q2lr66svhHt2
xXO5hAyusx48E+bHyt3lNdx/c6Wj2mYN/T0Ut/19WjpsezWup6QP9BlHCDHatjG1Cep4e42tbJds
dJHqG+mTjeBaQO9Au0XxxOaJIaZ2gf6Wa0p3uERYb3oeHkh7LDCNDq5LcUIRoC4jYJ617jyAUEju
MtVDhiZyH3Kjdh6K3OoOqFvHvjRDhwIqOwBi3Qzu8rXVxsOkg/JRvHTZd4ppbtlWqJ/BV0KOqty0
k/JAump4mJw6PbiW7pE3DX+aVSo2dUJV2nqya3YfHckwf4Jf+UVPk2zdBnXL52fIBAB8PDstWxLH
oU5ezRv32Edqu0vhlrsLhKABBLLzU98DfJxNJX8LQzSWHQcaO9uGr4Di84cqaNNvqAGG/pCbaH6M
EK6lbqsjKJEAQXGG/BkyWfSz+sR56MkfbuYJRCV17Nq2q1tKRkBU7BE/MY4DW9ubcODX6KriiaHa
3d5cxvRMgToPJntK79Bm5L3I5v9hFjondVgtT0ijqeRbEHGbHNeCuWXS3pBYSCls5E/cgea2i5z6
P1Odb6pCUPQHFmXK/f8h7LyW5EbONn0rCh0vYoGE31jtQXnXVdW+mycIctgD7z2ufh9kUdMcjv6R
DlJIB3AaKCDz+14zYYCQBuPC6jT7ebJwsw3bij20Xx2UVMQrt/arN9BXOEvoOdLEul29FQlBxsp/
G1UrPyEvkizlqMQum5WeOBhIz5MQjFk5SYZoqqiJz9VexS/cqvAyLZUXJ3DhXrpEN3LRPZq+slTH
U2Ceu6QIsbQZsoPAZOk3vci+m6oZvasaUMwwcpLnSbPIEROPAg9soYmR+tVZ+vpA91/YllMW+gL9
gO7izKw2ScaVVF1wpd0d+ZsHZybuyqY+9itQPp04SB7vBFXygKcIKbUq7nYDsMANBkoqajZhiBqG
dpY1gMCAb+YCXcNmG6NevPjsuB3pvVgoRWo9ILkiFuNgeV+6trxgFuH4C/FWWLPuLZe/C7MY8kuZ
hZtRRDYMk8a+k0e9HvNl4iux/KUjD5J2WvhwxPBKa0/BPONzWtl5YtOYyDk5pNe5TVG0Qe2gvEvn
vI88KrgTAyaGNQ5eaJYS7KT7c8wAErZbxdkOGRzjJNtV8IY7g/DcujQxBkkcgC+N4UfnRE83loKE
/ghabqGFsY9gdN6VZ5iRKMPmxpXNF20NCpXeMNrH25AhVoylVXfF5scU/D938hSl2iigl0bzdoqo
c9Fa0iEi1VX/u1ZPrIyHIP9Iz3XvNB9KbLYLwynHR6ea3I0TG/0Bt2RvFVjJtzhPcigwahaQT4MP
GM95cZYQ1tmAZ6ljWQDA3K2zu5/aBqNVVxE63Cs5+jYwz4llGNn1pyY5ZRi1dikMN1sPKFYIv3uQ
ReDw1/UEjEhZRdpcQyIY3Z2h7h4UHswHdDGzre84uMPPs2Qb8psIWGiRe5Dj+gaeTzx5m9uEeVgu
gmxTT964krP6yugeqkp9we00P8mmwcGztqujs5wElDHHniTYFeQ+zlpPbG/UMMDUq56gLzr+vFDF
u+Kn/sawdP9A+Fp70Cb0YOWIwa6/EetSH2vVqfaVWfcbr8EMWM2jPXon0FvnooCXeS4btAda1zzJ
JhMDgpVpzIpXOB6u0I6t9oRDnTeL705IdPAlCLXo1APBWxae5bzpQc0bUq0itte5+WJ6eKakTrBs
cvgCmubE+zrVtRPwvHAbRVF/yZumWCNRqj4Q9LeWRl1HL2UZ8iuMU8TsrfGLgovEb3UX7ZEI1xeA
Ssdt6BHAjueiDXhnu9ko2PnMcX2P9XwyvpMHdZbN5E7HMu7s5zCx1kEx0Y7iy1abEFs1M314zwTR
7w4tWI8wBD7iOumUefqYg40LiqG4tMVU3XtB/1VOLxxhrVITLXdBZjzGF5ugtr53XUD1bTF0Z922
s3WAa++TWWomJNss/Fpb+EDLrVDV78Out34PW+fZtOL8PczzcqnWmnjIhtHfyDP2bEFuZ7QRez0r
aY9d1WDlT7PODqQILfxqBt2diAWbK86YAQz5rpFPG3+bDWt0ETjvVqhzP3pLP+lpYDwGPUiSPrHf
ex00joKuwd5AevpR9RO2mcgfTIWaYQOW3QCEfma0R14T7VICCIH7tssx++Y5ZYhllecs4baLne9S
7bsEsaW+x4WZYA0w8cbYhgpm37J3iNmzBaDOl7JXL8tlZ0OLxBLQPCqucFYIHfvfkmDNmkD7VrZa
g81Xqp7MsE4uo2JkMytveJoRc0Uu9lVtjc9EBYqDL6JgLYFyf24P53YJrPtze8Ey4j+1y/HKUFTk
O1NzpyaRT/5aCzCR16PnoNOVbRtn9cr2ovi5F0pxsAQ+mrI31xKFzcnIh2rudV2BLzpOiJM2J4ya
+psEqRhKlxz6HlGET8yKbCObSkb/D8yKMhjJQbZJWIvsqM3xwtcXGXIddWQXX7c7Z9Lbla5E4r10
eI3XwsInpXhvcNB+qWbVfSKDiKPNQ9tvtbducwCdMmxACMU4yyMxH+ECcBmUKTnIps/2PLOabf/H
LNlBXv3HVK8xf5olgul7NdXGTmhadEETw17l8J1WZoE0u2yThQ97YycKF7MspN9+6sBUzIfEZiw/
JwxT3JH11PWtCy/7KOd3ss3z4IY2M2Xn88xynqJ61sqegE7IDnu+uOzojLzaVaizQRrm3ycL2YG3
sH8Xc13DNrnaZ+98XaPoSD55GqEovXXvrUmDeqgN1XdX/yjyaPhmFhnyZHGdXkhpm4cAV7KNwNP3
Emixie9aba+V1DU2k9ZlL5bawVoqRbsb5mpmVig5x051kL0IUkBLCAO0eNUwezHb9Isb9dZZCCd7
MSI2/fzeDk3AA6UmXLWe1OJ96PkXZYERnSPFTR9hVF1ku+nk+aYboUFPGDS9232xGl0re8H13TgW
aEjcpnsp6mkhouxn3Ur+43QfxMy7NeW36Wi6G0ffdsWSDy2K1HroLWOXGFGsj2wenBauZPvmVmSh
m6pWrn5CAj91otdWD5wDQaEGi5wifh3Y9G5Uuwb9VYfKwlWseitGD9c6vQrOQ4MP/IDc9K4ecVxS
/LFbNUFhvkyh9XuRYHZRJvcQrlmTzwwUyCqLyMrPjm4MpzQDDLmcq/wKcPYwMf8tZ7vfP5qqEv/D
Po08gLpVixxI+ZDaSnZGICtH2oGjslVz1qt2Iztlu/5Hp6xiUdPucaR6kEODuIJs6bnpSjcMhBjn
Ik3bLwlCLvvPprGJ0ouGuPkysu124waaYCE4CrSjKiCscmA1VCtXT4Aedvr4NHjEJSK9fsPgsCQ1
P5or0E9ziAJJb1S/k7uBL+CL2SSL2IybN0O31IM3OMpSzvJ90S5TE3tq2au+jcgGvhG2CQnxKDld
zAHNmK7G2isOdahaK8KhwaZLWAHgh91ZsDntOcaizjEWWc2RA69BJJ/ALBFi6YAexEGd7mWnHCYL
FvPOoukrVgboqS0JbEbPThMjBYs960eKjHvqWd8joBFzuGt61DPsb4fB8I+GCQ8QKYxwrdiICphV
jj3SRISaJD5Si+a3nvc3kki+D7dVn7aDV9h76OvWuQ7dcuWOiXirhHmRFzLCYBdDFcWOjk+w6H1+
4oU6RRerLr8rSmDjqZEG4IGqxl2Gdc4TSAx1NyhsWi2GtwD/iA7xLTS7E/I0ylENgdJTabMI/PJP
Q27H7fz4OVbRb2USLW6DdOdijHXLsPXcjLtSRG8AVF28QtFRSpzkSebIbMX4yvopuytm8ApOBLzD
cMrYyk7WJcntPGXoKod0IJkdxMK/YodnrrB80ldu5yAs5IUw9onArxVVRHdWM8YO+uCi3nVkiG+9
zjxETk5CxLBceyh3t8lhyuWdEGWh+dRynDxf3DnGyo2xOJcdmHj9OMF8IeMSRmpxzwaifa4z5y4c
O+Alc83R0mdFDd2zrNl1/t1LZ/mQMe2e7YYVRpQX08mcqwVg7EVpOD18XWaq6OYshe92h7aeuue4
C8ZlisveXs4lNo47ZWRMOzl3UHk/j31gbG//Bg1BFK/Dc0HOdUh1bVpdTQB7cOY+9kz8jWd3vhL3
ziq1sGjs+uLFs6LdpAr7i2Uo1ioBcQEsJyieoExeb+2Iiaxi9vsndciaB8cQX2W7PE841qh6us10
tTK4510zOV+G1tB4uTbVJQhj92wJ0yJMoSFd2KTDqh6wriydoL/6haq4i4pv5aS6wNfmtnwuTGEG
K/KYJss0gQCFHGxq2FxkiMXMTbKQYy1jvGRYnRxlU2rE0YIXpLkq900EYF1jOb8uXTHuY3KdT30+
3TdVj8tQM2t52XX3ZNkQL/EXOIWmxqOJsdQSMygf0xY6I3h5+KQn/VFWRy/K1n4SjBsvBsvotK21
yWYSUzEXKZiL2xGG9Buj6oJ5LeNBAJ0ZSZ+98qiJAtA9M55Ym+Jt6k6gCWzlvTEWuGOxRmcPvkOd
lMcMmOV7k7q7WsnzZz4O9RER2BjrWdon1fltxDxH1R5D1tpHbfIQb5qPxmtQltrtWIdB5LQE0wVv
54XZD9VDpmTuLhijYTsQNH9KxfAbeQLrt8gCGYVaxGteGMnGAQNyIO4eXpHcRQvHiq3fnOzBUof2
WyNwD7Y9Kzm7GgiCugapq9ipcUQlol54LInWDg9NvZGNsojAzDZ7VAPSDflitCbn4Y2pxUt33nSy
yF/iZeCdOl23Qes0P4rexho7VBR79dkmh8QRv5ugKHefE3yzBobamQPUTN7COzmDfJdzO58ZBNhk
uVa3GNAHW7UaSi2qbk0PGPCa29mgamkiE/zg+9H04JTDB0YxFZYP1HyXvSiKNGdZk5PIJqqrYd7F
ykn6PBMA7bJM6uoqh3l8sfZTjoyP7LydWyAw4mexu7/N6vzkHKg7qOBXJAZIC1QvJnoU/gKxgAeV
f/p74Mcx9kth/qhC01mrKZYFBboye9ubgj0bKf+cuCH+SgRpHgO/REqjqZovXZn8OKMgXfLvM9aI
eW3dKVPX+I+KnaHFqHtUlfeG4PNHZenVNYANgX2k+yKbR12NNk46uVtnHlXY+tYUofbEZnzCWl6Y
3GvaOxR2VwPg9ANOV/Vblq7k/4fJqR8snd0w5EM7LyCpJ8PPVdwylQVZK2uZjhPGTb1Rnca56GZT
oc9CtlVIuzTIeMY2riSMlo1hUdD4OUdHBXhrFqm6DDNCltJwWBPjLmvIakX8ZhemnXXPo52IVTRM
8KH93F/3VeO8NNaCZyp/xbLMhU8Q/n6rAR7d1Sz8VoHR5q9jmTa8dr1s73tKuHI8r9soJUhv4eIB
lnZ8uby+2/JE528Zmi/tHPQ1YP2s4iLGWNT2xb3p2/EC07Tpawu+lS9amtyLOAYhiwzwdrA0gdXx
LC2pIEBAtJn9N0tcTIRlTxf16TK0Un2ZAXrv26y/jnORlA7Rd7/4aFPUUGRNtut+CM+2HFmEIt58
G+YmVXkpzDc56rO5GVm5mCLHf1CpAmjtBYGsyAYbKc8kr1Wz0DlmgZ7FX4veXxu8Ds5JPeCV1Y7h
QwbYZyksIK9jBZihD/Lyi6Y1Lxhnhh+ZTtJUtLx7XW2btVrBjtDwD8KpMaZSzA99DPQ3txwDgjrp
8CT6eFiBWDSuHSI3G1FH9V0r4MeI3kB7QKvvPlH4n1D8LhjapVO45kr2/jKuhj67NJr+o2bzuC2J
ICMxlMf4zuX3U2thzMNL9JwpBeH6WOAmh3MlNzlsDi2YwDcIi3J4RAxmH3d1sKzqPt/x7poJ5pGx
Cua3rywKN7OOUWoCsJb12KyyaqHXsOn/+Y///f/+72/D//E/8iuxFj/P/pG16TUPs6b+1z8t55//
KG7N++//+qdhaywqSSy7uuoK29QMlf7fvj6EICD/9U/tfzmshnsPn9xvicaKZ8h4U8nCdFB2FEq9
9/NquEt7LxoXskPLteFOy6Nz7WbN/tYh29RCPPOUEvR3PG6VWapQ7Qb7CauVZDfMSCNZbTVTHCs8
fQBK0AtowbvoXnSStb727Ce4/2CTbr16d+qCyLnIjlxgiuSUOfpsDsJjRpes20Yv3nwndPbOlDQr
WUUDMUMjN41Og1EUb+0KWHf6FutklJJJS5ZykBp33colSro3svA5c7Lz1AzVVTO8Yuf6ecd10upK
ZLXCdpSOrHRg2AXeKXc9uPWVpozrrHbRHpzH5Xb39e9vjPzD/3pjHERJHcfQhGPb4s83ZiwQgiFA
23xrWEuDw8vvi7Hq7nslf5Zm83oG5CibTGsjreujTn2Ro9g1JGyqWfmjb/1RzIQgWZid1mIVFH8A
56vuuee0R3F7+GOUOcdS/mhSfcs4eND9loUfDS8Jeh6TR55B1kAiQ6EJX4ImaR+yyYHqzBhf8epz
ZBofZnz9+z+Grf/lKbU1RwhXd3Ddc3R1fop/ekpFQFKnY2v4barqZqMZbboxWDTuy1BLnqM+vzhG
pH7NnJTMTGuGmE0H0SVwE2UhOwrHeEZJ2HuEjB2BBXHHdTyUSKdXzeNnumBKgoeuiZL9Z5Lhll9Q
CdtuWyWKF3LwZ5bhc+6IQHzcVz/PlWcRim7f/Y/zPy80z5fX/jylPPIG8LZoJPLcAwY5FtnoH+WR
NVflUaDjlMlfbvtLuxyL8F/w06z/NOSzDad7/7+8X4Tu/uXWuTpiF0CQ5620o1t/vnW1qtVJn8CJ
75QQW5rRyu5DM8ruJzSRHBcmKbEINqfYsZ0jr+pOReMie9DlzZtdi/B4q2oJbqNALAxYX112fys6
iCh+UIy7PlVdf4l+bkpgo2u3slteqS+EQ+w1aTajHON5hbbq87Jbh3gvrI3CAqlSKbAo5qLRY6g5
sl6aTUF01amXsa0VJ9kmj2JD//cYWfedvDw1KCjvosm7emptrviv42b0ibnjJ2ydpqGMt0Ovh5c8
SsS6t1giRfxwVthAxk9+R0SLTbv3ohQ9DLthUt6TYKamgZhXhHNCcXt6akPxUBlas5vAhhEvbeMr
WKPeYY3CDpG1HOs52gSB1GveoOsYNelLqPBDlE2ysyhBQGkpkNPb1KaDZ+kRsZPj8ln6brLyMv5K
0AW2to0Ela+W9tKAy0bW2YQLPR/VU+geYBEj9CMPZaMsFBNvguZ3rcr059D1P5Q0te4k/P2P2h99
cdUDMZ6R8nOfrP3RJ+cBTI9XRCCTtZMZUA9tP94Zzoj9VxMEd05WBXeGUuvghgN9qcChQptLaboj
8W70BxLv1KJtcArbzCsP4KnXiM5P0Lq1Ebeuuec2xRLWt8jw662XN/tQLYLnQG2LldknuI9OBraZ
5KmX+hxdb9PZ9jIx3/hi5RuSl8Ye23DytF5L3rSyxhsHQdIOBs/HSNCBAzuzFMbOJbBbg3OSneB/
o0tfxQdJaJBNRpWOSNlHGHXNE/TGJeWbhV/Aqzenye3VM9jMH0WWYZXDvhpxOoSBbh11l6rnSAPe
h3b9Ro61tA91bIKL3cTO3ZhhJD94VvDF7aGuxKPJpqarzas9oJvn5nr4pepyqFWek4DeMZRHclxn
o/O8Z+I73cKNDiSnRj75ZYFAmV9c5FEHK9GJNedUsaX10dLC7DudyuPnsGnSigvRkee+QL5DtstC
trObDBcd0FJ+J/8+pewoTBaNSgaK43ZiN4hmsEETb3QFJsZicpDFT/iVrZMgQUbXCOyL6VXWpbaF
dTEmL1jZLMrX5VwVRl4Cp0m6MwyP/Pg5boxA/v39d8r4y3dK14WqGa6m6oamCdX488tuqLy08Xvb
/Dp43lqfLR20uShIPSHsEuEj8Wu9dIZgVZHGX8rhcowsWuBrxzhXjB8TZV32BAMC/RgmkA2b9JI3
ZLsh6J6cfXJiZ8QsVHXRDVmE6cetUgW8W6e41nhdVi40Kb87yrFyluyVBaCnZ6TF/P1ne25msPd0
7Lr//g/11w+6btm665iW42rCcOSy9KcPullGeDQrVvFVMaJsaROd2uZlgUMq8Kv3zkRN0MYVMHec
9kgYG4GIud2JULBUC3O6JJPiXX3T+N4X1ojbLnslVi/1wRSD+hqVSMrO7YGnhzuircVGVrUMo1OQ
Jk9EDBGFCYbqdtpSKwy2/Gp6nswgBSGg9Yt2TMKNcHyHZzO2X3skpeIZnvtLe+ovjaLNv/jEDNc9
tkf7BN3L11DNb1DnCI3XWzue7O1rQsxaQo5/GZ/RLqHLbqhECGUcw8rJH+dE6arIQmMjq8rY5BeY
tjtZu41QBfT5oMv3UZsXj1h9O8e6qT/GUdHWf3/HnHm9+af1KF9xm+ycyT0zBRmUPz/aVVnrDqnV
4GsXtHhaa/nrZNXefZSW9rnPK2wZzLZ/H9oANIPvWkczcrRntIw2mHv372Y3JFunFeHWNNJmXQeg
cqIeNuLGIdV31IDFHANTkBiy7UMk4uzKYgpVHdUnI42P8zXUzPQqOwbeAH2pFidPG/tTwSf8uRnN
S1BF0wUH9/zZFeYHCZbmTtaCOUzaFEF9lNW0Dftl5dr9vppnlj7bRH/S7a3sDcGur/W0qje+K9JD
MEPnwGKikcBSHTT7ssF5+iRbupl5Zc2S+fLos63sBXrqDtuSrEbXq43673wOrDnVmAqLZCTR1Qc+
YsUujmqCN4lKyCRWGarH3Ty0bvyd7UFF7U0Yk8AHcvsur4xzlZvjntSxPq20xrL/yw0W80Ls5xss
iI2ammrrKmk7Tft1jd0jvd31rq9/GYVfrTxeWYQdeKZRdHFf8iqyNmxSiI+XjnWfQg92bdQqZY3c
e3IhE7iStcrL7Hscsrp17hnhIqtB93A3DGI1qp6dHdtfjz2icSNhQNbnCH8RwxnOHQvs/d8/s+LX
tacwdZWnVVeh++q6rv2y9owNs3R0LdK+2Jr3anoiGBYNb5I7WQw9WojwNbVlDC91kSK3zWpF7VdG
5rnXMhX5JiZ+gL8TUq9mlnuH0gmtgwpWZ9cl03TndUO1KfCPvsKr6xe9PjY/pHOk76dR1Du34l1U
JdPaFySLScHoRvxfvjnuvEP/831zLeFohqOb7ryZ/+Wbw2JtYg8/Vl+iNP3IsgthfO9uiCLrHM4A
HwnPMUUaozzB4vSzTR7FrSNOGvZdtwklIj0LeRhNwJL5vIwbeQI5WHYg5TMLGHjHkSw3AZ8/EOMd
KlJlMAYnCRC/FTM2XB6pQz3LW43Jui4RaVEFsCYSxySPgQTd3aqyZ26zw1a7s9ECMbFIF/Wl8X+0
6XPNR2FmgUrviCIMJkhVnT4Jx8QvTA2yKw7I2dVXzWZnIju8cNCtLNZ5Gv80RI4zywCVB2XY9Dg8
uPAHW23RDuUd+HvnS6Am+Qr2mXkkfGKzwTXfjMZ3v1i93SyhQCCtovXOtUrQqBVzB8JMRI7zILuA
y/EvBaH0W0c2slhrvBH/cTPI79pBnQNIzIim4tUAZfn3D7wtfl2AEB3ThQty1rYdkI36r1ED5D4T
DQHgL9aA0XZZh8TKsE1YR0pvv5SG16/QxrB2wVxVemDiqt5kgP2p8p3FMJjA8ViY5lPGOlE2jxbo
K75E3zw9sl9aDfSIkxvqUna6AjMZjwefYu518vug75+atC/PZmnad6YfimWL3vQ30POws/TxbaoL
oIQ+djVZ6BdPlVK9ygGdktULqx2b+wHHvGPgT8k68QblaxMu5IBcZO6qcIPx6BWZizW9x3d6PjW+
fE+5O1pPLDn03aArmKVJNqiTWkQJ/Z77i+jTVtWi+n6cC1hDP9qqOdEtCzRdfm6Tgz/nKlFX38Z9
tv2P5/v1GqUNrohtoyCt/mizag9gnLwnOs5KcTlk+7xW7Lc+Qiu/tt+7Bj5e0qkV+lWe9W6XuJBD
g2Ql3oFMwQoFhTjaoWtCdqgz64p8SH7xEzirrlvu4Yj1xw7uJbmHIkIG1lOrfHM7NqE/lAiN8wPS
fQysm3nYrfE2QM6TZ7jVuUGcws2bR0cAtxF5/eJCWribjMZ5BEWnr3sXQT1845zH0a+6u6JKXmQn
pD7nkaUJ6PehvcgBaQbXN6kUDw4unb5G6q3Kp2QhJ9yKvFkabjTdJ2w1T+ag6dv/qCpzE5iRSjGY
fU9b7KKvUi3mUzzmc54Z1Xm1+UlMJjFTDaCUZd20ZtxZp+Zzdupg16oWWDrldrPu+ly/moXWkCLh
Ivp8NMxtslctXHE7+vtxeeEWG1clXefN6HtlnADnB0TXwK56z3prGdtbVfbIMUaH0saqGHxgLXTH
JJkmHfbFxFIKwLYa3csi9xrkF7yQ0EfmsMtrTINgQDajkucx7VyoTQtvJhYAddEtB0rRKmcxtcs+
GsUatadnw3HHe1ud6qXWd/UW4gMY+CHT2kXfOeAUmmK6l2O0FPSxArtK1mR7Mbr73CnGu8+m1owW
UdJGoFXN5mpmH55GprlOcGkiIDu+6Zn6QZbSv7qKZjwMWnBuRnt4M0tLB3uDiJX151F9zDsn0Mbz
mBbQAKAcIpGvDI9+Nw2PiX/2kH17cOeW2o+IGpBj3Mo+UY76aSYxOjzTt+GFj7cV6BiQh4zvcsXZ
TPN3S4sfBR8MPArGe3bBxaM7Yp2G84RYy+roxuF9NpZLWZOFOpba0vCFsoUTTUDSn0MFnsG6rffQ
TJeHBfRZZAb7bIfdpL2TbZ+FNo+WVZJCjPusy0aSHcbRNfVZAayvFrdzNbZ6FyRF+aC5CJCXjdnf
xbajnb0WlBO41fJbgkZbiqjma56m2TZDunJnqnnxjFnavRzwJRS+DWfbGQhJjT8KW7BLdhvjbkgC
EhKQb9MzvISFHPE5VmNFc1Ri4/TZJEf4RYbdnNWAgTZU1Jj8yjk1QTp0iEZxWAZJxW9M8N6hJvLA
OSVW4+2zrNfXaE3gkpoTzbEHL/2mIwJUxtbwHTMmIM196zx0k4/ET9pYOy9SR17fjn0bkvC7dC37
N8skA+zD/rhmWTruTQ/qId+0FsrZAvUxtbmDwBCcXGMIEPjsvQ1wOncRkDJ+w4lwKfUQ0spGtFAF
9RmVuX0JVL7iUgdhGpMHOy3Fqej5G09FX8KYgtXEYKJ9BtYqwmDfCYp8WTRa+QUCU7sZAzeH1NO2
73B/rSQrv0zwC7ZePRVbWU3EoRg8gGbDWO6m0ag3cjKqm8ucRdVrryjVvvTicS3bgzrcNZFmPheT
2h2S3jBX8jRaZZ/VhEiil/WoHrRIeyamZcBW9IZ3YiY4UtjSfmka73GY/yLbNd9zV4DHpT/E8BYP
x2AeLhpF3bkZ6lZyVKGaF6O2yB2DtL7TrUJBEbUf3kezQWygXMR4yy372DGfLbW1F0NTT2+NXxMm
F+H41Yx82PKV+K5H2Y5Eiw/QU/k9h6AZLYiAlWzCgwV5802fp9VH7Kf3ytDp95MfZkdvMrmTwPSX
cDW8Tep141W2OUrr7UbR5AuFv/utTXZ4UbKoEKC8fLbrGvTEir/xJs78B92N3s2yUu5kAfnZgwFj
I5kWi/L4a4faez3/hT0agXKg7DcCXVlPXGhbDZjr5FN8cfPCvyc37aMC7z2PmZ4AoXaVq2zPCIAs
dKgkZHVps/w+O5siuCcJeopUvT/qg2Zc1MY3L5irxLOm3Vo2ySIF0IM9zdAeSHYS925ZsbiqFgDH
AeELxCYGrdKGz0iQ2PgrlrzQ6LS8mPei/pGXYfhcqKJaOWOaIp0VC7RXRYSiRFbtVC9r7lTHZos8
SfqXoRdLEzbhenAHeubu25QyGTDytJ7gCmmnSqjTsXfTEuu2OnqaBpLnPgiOjxDrkcbwPjozCBce
elkkcH02PeDKbpNwnCg3UaItTKDYR1sg2YtYTdAh8Kl3O8Vorgj4G7iclsgwyUN7bcD5e24yjB+q
gl8INJ/quQRTt8YCLdg6vlU+Zzrqn3wEbDxzqIrSwBnVydEInauhbdu7ADXupaw6bVceWIFGtyqK
ke4RbiSopnlwOlnqnSj874l48uJJ/QrS/LcInOf7UJcegTPTfkoqUa9yxwruYSDmm6gf1LtBKQdC
/6N6SEZuSWIVqMUkCHFbqoBkZvaQzPjf3tLGBjalZsJWGzX20913TQv63/lVKFWS/B6x7FvE2Em8
lOEYrKsCBPLvTibSVaA6wzU0s/GqRpZ76kuxi+eabJdFYVgvWZnph8Ibx+tcK5uCP5sfZM8gjpOF
oukTkrdq+mz7BvBrX6kOstfVMqQpcRAAfk+v6IYeHUB32shq00TRtidWt57GLH1GgovUeavEJzev
g4sQ2u+8C7vXMEjzXQHDZ22hwvnq565GRK9QkZqh1+0ClBya/KHJeJOYPoI9c7NdGtURVrV8n3av
jVGiyzzU6lb28uDgI5BUCRAwTtmjfgcS6sVAe/Bi98ZP1+XxTddyjt4OG4EtpaV29QP+ajkQ6BIj
s9gKzz7ylCunSutX1OdfIUfxrEb9kuS5+w2DE3chJ5mQXbZDYOJqPk+CtWuCFTeq1ylIbpMsp186
VeF88/sUWQw7qh/8+UqpQNPl80rg7OrXrPJfLcVXPtBO/+lKqBXvJgUW9oy3uuX1b4n+Km02/2U7
aP4aGrDxj1ItExMeof81pEPyowgUFd6GHQWw35M2PooqEy+piN4nP6ovaCaKl0CPAb/W1dNQsiTq
R28lB8H1FmdCHN9vU4JmPEQGECVZnTGYW0TzdG4ap3AGpV+hiqLv5BnTVAe+UcRk8+beMYwuMc4+
V42t+4GIT3jOcy/bBQluFqzmkBoxp/Dku0m+CCI2n3k4QHVNBzzDEutJjvCHV/TrukfZH+DbwrWb
s6yFGp+jdFSTw+gGL07tWki16OzbVWvrVboy4xSdEwRYqEhztVayaBfHUQR4iaqblMNKRK69k1Wj
sdKFXjTiGDjjI+/fF8sUXryM2WcA8tR84rP8BpZ+xC84zNKjHXfZAzCU9u7v756mzyHVP0V2SJm6
rmoS3rFgI5m/hK8im1dKWTs9e8Bh3AorVHyUxz1wcghuN/v2/3N2ZstxI1m2/ZW2fEc1HDPMbvUD
Yp44UxT1ApMoCnDM8/T1dwFUpSRmWqqtK8vCAkMERUbA4X7O3mtTHiSPjwdgwZ3npzPby2pkxeqX
k3JljOhM/XmSVWUzmY+23jj4MekAo3njZ1+6fJ43lIRwYw2nximGqN6oLlxWFdjzrlalshnzovuo
dty421RvroPa0e5Bch8SRes+Tl0/7ScTBWkI/u5jqYP9mCiLXVkG4UQo0d9ejkWlOTg1l1Q/v1vR
YuZ1Hau89GTDfBh1A3U2L6+LKT8W9OkJLuO0chZsZEZanVOEr0/O95/punV8ctzMoOvLWYEJ200w
hJ6W9wD3RE90XCtONOCY4dbsFeRbBAx5VwOFwhtyPY0b12Saqw8g6ZZ9y4NPAtLW0IS6WjbBYouz
UVpPaj/154DUyX2up9Ds5mc/9v3ds38+z47c7+/n/vns3bvE0jV3CLBp06q3daf4uyiUcsWCbppX
ddOtSMNka7YEjvzYRwLQtO5aoW+Wly0HOkMrV7j3ut2PfbbpQHsbtXJr9tNX1OQQPmthckUG6sHU
KYRNZk/QWC2dO3D8+crKwvZZ68wHpGkhEh9lww4MVKpTXullV3/65+++9r6oqessE2ijWVjlKeEu
x3/qD2UWKx6pNeEzlBwZHy17X+vZAwaz5tVy2p051uKTGjjmKtRs/bok5uBQhZO1g0iQn3MCCbwc
daKHkiu6Wx4UQhfWVozcdNnU6ubqn//J4tfSG3MJU1A+J6dF1wyN8ts7JVWOudEuzSD7SjDXcNOR
pbbTRfl5SWNdHqre3jeGTVVEE4esMB1Pm5zIK8o8vDWd6Df1fH2u+/48eui2a9o6tVtLdwzHMN+V
Ai2hBjKkKfZpGod15E4kyvqwZoAe2M2eZX7s9apfXxtJQT12sAlMt4fE00ApPdtZfcLqiMpeYDej
j4GRLE375wAHgocqTb30YNnulTG9tlK1fy4qviwa4UL7NFzPznK8Z7ioXUdcBoPM8zxhEjI2FTvN
XNdH+gGZBmek6Yksk/lvNCdLWf/Hb/72SdiY2yH5u3D63hdBsXBltlu52VfWUtpTPuZPLYA/u1No
HDa24skYHRcWm03hR8GG92gjgHdmBrwuJlYnjo8x04VWdiNCKkf85p+nW+9uy3wW5DGC6rZsgy8M
/Vg+uZ++3JASULtkc2iGxb0mtaBHHFItyM9+gWCTHsHBqO0Ays+8z0zK/Px2NNHzhMVdDnU3MUiG
nI8sh+MwC9TtctKyM3fxRWEni+D5Gv2dDiWf7pr7jBmDQlFtjISF2IG5dYyao/Mp2HBXAySDm2UX
Irjh0EzRBFeYg8ub9CohYbUjjb3axsOdWpQ9iJO385cTlI4LM6hacDrzi5Y3Uvwy9JCcBKfljbD3
jVcx0YTLQbNu441f9AYelSBID01t5B4o7hb8mFAzWMnoOeL5wWIoWGkC1m/VFlRRqnhahbrsHuzE
Gq/4ve/atOselodyeMZ3Ft+/Hed26LFKqM/LMWIctCxrzrihGQzKplxlrMcJRxClOBcmWp51HITk
9v15PDdcdtZctgczgAHUT0FBdGJLXWVMbk1RFPQI/vOwHMyNsTgtz5YDf7dvOaBGwKzprQz0ml1S
lJVJ2eqOld2J+UFF0hOJNr1y5tkFqqL4MjXZ9XJsOSvAd7AlsrdFgTGfMYdBAU7NaI0iHllOoUKh
3prtdjm2nCXTqTqAzh29Hy/6u58uuvHAFOL7T4/SQV05g4k6JZ0msMeEdyaQEp9rN0GALAr3GmOs
gyaEzV4blWetp8+hw704d4OWXacZzIURxMLa8g3WuaSv0F1jRprYPilJ80NEaYNwkrrcLJut7iua
t5xdweB921TpxnitiPW11fTKBTlU7fH2zjZULQXfDvt+PIRWEK6CQiZHMAiWu3da8g2oqjNtQI+6
hVx7HbVhco6C7EjBI6BuxEOUdOGNw999XUVFtZFpHN7E80MuY4cK34BXsP0WlDm8kr7L7uuGEn4/
aurmbbNu21uXmClntDPCBjnDzCrKS2XR7ZbN0O3bqyyazhSzkktAgxImLXcCvzH0p2HQrE1r1tNu
2cwp1nrGNMbXZVgHHyqmX8JNjKdkGjsc4L+8yupuUsxGzKubiJqHVn/hKj2OaCGffCuvdnnPGk/v
1fxxGuK75YRAg4lgh751M0i3O5lFriBqd4sviGfnN3AKxVlnBh5wiE3aTTsak7ccQER3S1moeez8
oIDpA/83ztD8S0c7LieYJZxwhQpT51gtzbU49Y3uoXdZpvsQ7ygVVNvZzPR5WMOjRHAW4+1jbaDv
fakZH4xa7JbDkRPTgrZYlKV9ZW2c0ByONqh07HCQWJVQOZUz5I+coXXvUrFefC1BER/CukgxOrvN
aciD734Xbei+0l4pbonUG6+qsqRjh2L1uTamjZCNcg3XYrwbXSbDBZLbfZxpw50GyPK2NRgb6HPi
27aLXdKE1mo5SF3m1jAM60guZ3iopa5vY1XkH8es3i5/B2tou1XYTPVVmpQC7LZpvv1pwWWvsyzP
noXOVUzqk3oYwqG8NwkIW16ZiRiQXGHi4qgRXylG4G7cYQw/YXl5+xA0f5R0dOGo6oS/XKtJma2s
CrSE0uUTM2aAtHWJddCYB4S3J+PyhKSqtyd/HhrV/8s5f/0RvE9Wc5kxr/jxI5RAM39zAxX2rzMb
7p8kmekqd3fD1i33/f3TNIPGTa12eDSMybmOk5b5C45d0ZKx2sHB2S2bGWiUIuqKD8LOwHrTLF31
LfXWsV/7eaB0MX8iu1ghjaua+6y0ftOLNe13gop54kUf1rLJQkbgpL9fvrHMqcsCQfmDUfWQSwEi
q5Uu9rYBzXR59mOf+zf7lvPc/JpsWW9U0mo11kEfol5Py52rSiY0cATQ0g7dsZtKaqqJ6x87rTjo
BASxcEdZuBaDb2/HlpuMWjDwLEecwW7enpF0tIVaDXtmSJ67tgFDX1f2sXRhtpo1ymglYWpnZQcZ
ypSBmc1o7L6S4yluMIDpmCbl1+UsyhzpRndIv1s2K//BRpjzVCAx3Xa1U1lk4WUlZD9ZPGkt84o6
bEgPnTdlka8D3a8egnQybrn+LrBuEReNNmFeuUs2a8iS1Yn9ZBfCz7ruaXyfbX/YLltj3LrXy7Oq
dVTgbUQxvjugWOkz7DL/8GP/8h7U5raVhujJ+/H6pOVWrM7v2Q0EzstAx02sC38XSLXcyLgvnqh5
26gliuS4/DaR697RzDWoVsvusWsyStr8VhYxFaBpu6/4ZXuTz8+X0LpIJOj7njm41PoaQAM7k3mn
TsPtelyO/NjZ9kpwzmzzGVTw5zCa0hc5Rc9GlRusgwafL7mDJJas0of5BMl95lGa5W5W3pyylFwk
b5k7LbOohPb1Ke17lzzg+enbcTG29crQ+X3etpdDy+t/Ot8EOei5OBd3U2sg15JTeWCR4DzQib/V
dal/LkzKIyB+9StdD4uroKy5qc0H2nC6YlbVPLpqFhxsWXXbsmcQq6OX5Tjd/XAzJZlyNBp1jvfw
+43OmuQqSSiw9MItPmtu9ITnroPJqJlH+uTKetnPJ7iKiKj+OONvd31r1zu7cJWPIayh5YSEfLON
1uvVEbx+9JBJKlvzG6qBUa2ccXIuOLb167roaFvNB1qffjo0MuVW82v/NKVpubZS072JejxHIGQ/
1FVeA6ErgkeThUsRiPGps+3iPFYG3KsxG5+w2chtI/UMQwRHZQEDVyGW7Go5WuGJto3sCTrWcFUR
jcEyiLNiOU27MVCAWLVyemqiNl6pRCmdlhfZbrBpAfA9KHWv3NhZfv/2gzEfHWw37NbLiwj+TNaN
71gHwHT1pYoA6EzjhGymnpdyMtIff2ySYfZ9syz86rTkdy1Hl83lqKyoxyyvbeY4L1kGFMVTpv9O
pGyixDWYZwZ6m3yaKGMekU3+/PB2XPHNjR5bKiqbQ5z5vvmxHOoKhAqUQGS7dDRimlmdZh2SfOYJ
+oW6jqUdnQpmivfx5Ny97U9ci+okQmunGfxbpuevy/6aGc0qrcEw4BpLbtKmaLxwFu8oIwlAaegY
19ZU9ldIi71cjQAedzP6rrGPxB3ZR62KCfgi4TFjNcj2cmTZ+eOc5ZlPQwu/PPDKWbeU820GUmJc
shEm6Y9dy7OytC5SnZTjIlrSZ63Sn/sDcTviJfAZi5gSIwfsIvml6oM7O/Lla9eXO8lCA6Fc+iUl
mZ6qAKIJ+A30X+No2+bB9EpKzbVVOf0XEqK+TlUunrXJIMnEh1w40EvwSAnwz/5MTiYtWzlXCesV
PIUutzv2LUeXAz82l2e13pBX5jjp6scbLM+UkPdbnr1tGo3cAWj99rZV4XlCvUdqXhhO+abz08Fz
weFjCI6DjWKVxhULYBXvsaDa4UbtxWcauHHNsL5XQibnzlR1n4ABXvsBMk9PWQdwKN7MZ3L2nIXD
iL6MhaE4hRO6q9ma1oykk1h6mpMpNdjo+Hjw0+z7s4K8RTeImPvgONZ4e4B+aXcMwvqjmOMFlweq
Bt1NG6SXMrKU07JrOdUKZb3xwdauf5xrh4RpCjPcJ1FlrjVtDK61tJlITbNGghUT49JEakcFIc8e
sERoGKT14Is+IEKqmbJ7XVysY7BML/kQz/hFYTy6EsLl8k5VIL6/Uz5HCeuWou0spTIvlAZzU2Jy
mDfSfkomL2Huexn6Um5rW2HiOtWi3rWkx65QjlLgiZo9T9LzMD+LRJmeg6Jq9jlZmm/Pwj/3vTua
B3W/UYEtIMhQj4qpQsNYnlF8Tr0f28vOd+e82wytP1/859s4sSVWuSjkTQdWNXH05AkplnZ0jLZe
axZ2dVgn0N9CSg+mbqQ3TqITIDwfAH5XMK9vnWMZhO6HKmlXiWUMROvgWcn6btwum+jxDgQhmg+I
fCK8AJjzEijrlHMiPgCWALms/U+DpclVms8QOhJxtlkiszOUZQThtRHvyinoboU7jaswBEWgJrR5
9LkuFsxls6aXxgHHydOPXcszp+yNtZzjOVXyp0ScOmfD6RxKDXgdwQqaSAWYLwFlY6c2PyzPcIuS
g+pAYpznbxVlvJWgDblVzKC+/bFvmvexiq1vlwPLee0Qt9vllDKv69sgrZ4MCiUsgtWPKmLstFKz
b6xc15aWmSzgkHSEsWHdIby2tqFTyJNlp8GldeY2n9JUj22egSwB4/zafkmSOP+Waah1q0pzHhUG
UpQZSXMJ+ko75nYa75KyLe9YCoNjScvkS0fK7PIq0RXXwcjYloLPWTFY7/65tqoZv5bMKOkZrq2p
FN5d0rFVvj6/lsyoAoedoxb+i5nPXItJD04pFUwMSt+0Oqi/pPG0+Wi2EMwjgypPLAEHEuYoatzh
iinkdasNB+KyCKksfR1TV34lo6o+tO5atwu5S4s8vAuzuyRurnM9MI6qYupH0hFJBcqLZCW7Fm2S
oQYblnLGOldHuG5DojK48HYYooGPbaNHYTDpbkbQfJT9mh1TcAr2OllluJYISRFHa5ZF2SoGN1jh
HzUBPi3TP0av6JT1myl/JAbR3eGXgKCtT5QAVeGLXVq1j4o7kWQV0D8Gl2BSzujSFaZY5WRH95Rc
gLXPU0pzJB3O7/CIFX5DJqsJINfLSqXfpkiI171PJJoTJivfFPkWa6K67f1E307mS2to2aGjyLOx
6TysTDi2W3oLA6uMgkWA2R78SSZ7bNXV1p1QcsVm7oFfxohLyp8izyWwErpqMdmLRYpARpXTfT9V
50ghm3QMzcxzav7QnYYDH2WZskEQWWxH3dGIWOrRSMRNuVbB7REVAu9H6bXPnV1l+9oPy00W+Jmn
KLPkJtAKoLDFivkIdawGm14sZHuxi3AFoWg4Iut2TwJ98Cqr8fnRnQ3vY4yuq2TQqGeSMkh7rKwO
YBXXwE9RTETNYSKnAPJG4VkDZYtoal8W0gaapC9BqO/skIlWxxiMd7THFtuN5THXLOec6saHIbL0
Y9Co9jo2QTczGUJiBw+EiFOrpm31EJeuUXsl4/YYAvtt8bRUkV/ch0bxYJpNejQl8gA6dlThryGd
WR8Zkw+hE5NsSjxGmF1y3YqeKiXZCbvvd3B+6lVO5/fW0CxuhIaXhDb6kiIkiZA8R6zNkdd1XXNp
reOE0GQzc1u3RFdf2sSZLmGOHkixUSJgJjyTsYJ1jjiprT0Y5rEoow956vcXf6TcG0M/cUTl7ymk
3zpZMJL7B9IUQG3uUR+5b7uEgoRmQ70cyoxkyLDST3Wpomoba1SKun0uaHhf94h+1qMVGp6wSVRG
/bzq0d806iUoHfMD2E7PCcNTSQEcboEyHGDFP6f4/y+GNrBo0vn8dBTHK00nNpuaAqJRLC/rrgJq
4U+OthuY965TzV5JRX9R+3KjSY37yjgMFzVLbxq8pNdZi+AZwAFIk1FvwHq2CVN8ND5d7u6SAIoy
4Oy1NQSfLU3vfjeG/VoOYAizDUoBiLOFpju6bbwz0AhVS6q0LKLXoVBIv8Z0R6Ekvy0TkRNtPPZ7
zSbIpqDMsypY1m0TUXt6j2Js4TUXE7iSaATJridbnA71loYMKwjZpLe5mrkbdQq17TSPWlncy5Vr
JfrGSE2ymfLwqRnV3/w64tf20tJkodklTJwHuFb+4uulTOnmMcbFrymItyN8SuuE2GhdzS0tCZYV
1Wio36gsH24y3M0e9Vh/3SYJKfeagxHVdH5nhPjLHxh8gUa7z3RdQeP8PcpgwOOgdVyqX11WCRBi
2ooM+PyV63b2VI3NejLc2LMi8DXO4HzTlfilbZrh3PbudMgNZ1eqNmsKqoJ75mLD0VdCxHONtLci
LOHzT9A32y78iJ5Nvaqn8Ir4MIFApZOXtNUSMgUi9dhow3SMO+v7w1LrILT0Scml72lF9CDb8p47
hLsJip4ClZKYu0rVn2RCuGdkQLYzrNhYLS2CqHVbD/9gtG5LS92IoDukaa2tQlPtVmMgqlWk2jif
5s3KsvBW9PYpwKdGXAZ9pYEEUFCn39xGhjtTNs9aNgGmLPK73DHcoxaIYy+Ve2Bp0YeYi8QTjvsl
zUEt6mOrniy8UPssSD4p/M/LlSTaYaGpTrTMqlmi3bbfzNG45hLEtlclmHog8FZ+3J41tWlQErvk
XajFqSnb5pKk5HlbQd6uAEHHXqw6ksKQuIHFJw8gu5pjJomrrcfp22+mDuKXYiHf07l7jPqFr4ZO
E/R9J1kodj0YLPi/ijx5IfWuOaMLoRtJkDp6V4A2S3tbi6sLEpIda5DgEI5i2FBDRmzd585WmtoX
Ihfay0DeMASbUTklMA+iMVMp53TaeeqJY/3nf/Z78ccyXBCYQHtJE+7cKpy/7T81CUXMggq1lP1V
VnwB1Nj87La9tiaKEa6JH5SHzLYQ30zNBzPcUEw/wIjXP+XOcMijDIcw6YzcbIv+SukK+L4AYWp7
TLzIIWWBWIaVXYAlRVsc3leOeJClUDdjmO+BW6nrpg5OgkwO7u3yyqrTNfEv1mEIpnpNQdPZ9Q5V
s75JQMOk5LISNDUzzJMnXxmyrd2Dmg7pMp9KBKqb0veBxwQSFpw1gkCn84sPmhDYNo+4K0bjl8yg
SRhio1zFythuxmCwt7nphKzG8m5dR12JhXJ0t0Grb8PcrG71vknhIST2ZiDqbOsbRsQN2GVGZgY9
JbGpwS+nl+vKCJqVXzA5c6PP+ArDuvyiGIZ5Ycw114pCjrJwSFAtIQt4diRHCkb+A1Y799Ab8lvL
HAcr1TI/HMYDMOFiX9QNkmRqFTtukoIUy4NMC+dF1clWBmKiVx2hY3kTHizqYZ7BopOsNEncZmgc
6j4YNj38NQZnM7t3p8je5zmgKAKKUu7jmtgLLHY3g58poOqO/nh2tSLeh2UvvMJyWG1OuXFBwbky
y2Q1Elt/o9sKab4lyE2oNcYh85UPc+drR9dAuZXZx8xACUG0hkhPJJMyHcrA5fffgKmn93VuWHuj
q6dVQ+lXNcUN1P45uQkvYj419W/GZ/GXOTxRAgYUD5vCuAsScL6j/PSNblXf5fK0/a9WJUPmEF1G
cKHibmNkTluhSnpAPv/xVxOpV0XBKU9AENDI3w5Gd9/NCYy1C3CMz+SfLzbtL2MEt2bXdGnJC4uK
7/s7h6710xQPffzay/YaXbK4Fy4i+goJ88pn+FyPbZXcNNDcEDh0K6GNuOSEI3BbICdQdCLW61rk
nwanRZUb2zrqyqi7t/sHN3e+jMFYPAT0z3+jOHmH1liGCEfX6IDoOkY2Lrxf/6CWkHVak8jwSrDC
WkzQHfvcfmySiPsHpNWtNSD6DRU/P2Aboi2D9vYeZPKNnbjHTFjmYVkzdKp+UeoBMWB20HrCv/KW
qT3qEdMLkG3aTV9fdGIuI6ptO+EEM1MFmw5sN/dY9ZOK0aHekZPyMqI1e9ZjB7VJU12i1K921E/j
h7SrqBsxADXt8PTPn5z+F9EN8yiDdYqjmhqKWvedyGVKW2gMQxy9OqlWb9zYClDW+FjFa+dWl0V8
sgZhbbBsvY4KMVftcFTG2jylQ7XBQAVFuQ8v+qBWZ5CWBZBu8dFOmuFGd5QDaY+d0hgfsAmTh4lD
ZI00UnplnXQraghgWaKgvJoy/1OrtoxpPmsIAmUeffxDp6qFqP7Pv6tYFES/6FpsRDsIizSHL6kl
rHcXUNWnZu0EWfaamKa6RqLbX+Ejdgk87wL7IJmJXKcyXucBlj53Cu6NJvzml5O2ilXN3CaGG1yW
h9ylHgpcSPNqPL7IGzdR28a3jFT+oXDqZzKqh7NCpdRp0g0wryuCpQfgF9QJ8VdeGfzbbgx4SJLv
1h6HZYvFVTFuBlpsV3H2LO0DI0FC/CcZFaAQMlf3zMLBQ6vqj6XVbnw/X+mxIU4kxGMWaDoVKDA5
Zy0alAxLfWFzK6HMs/eDiIYX8SheHWRzg4CFxXRnppk3GhZzEjsF14I76BpYRHZuZlhTkLrlCtWk
6+USYiELV+WDMiblmjL+NeLH/EobHppmknsWWQQ1mRZ28DQrtmbUJSvk5tpq0h99o0c/WvevrdWe
3LIimIjBGqK5R6svvk6YW3kTatlNRLYLYgZCAyyzEluzzK6YyLknx8rliaZR7jW4kPci9Ifj6Izf
BtlqVOYzcfTnwFtfy17DtgSZkRisSylxngsSSPySJM8GGuHAULg1malgumNdr07cv6kEGuZccOo6
2yNk5zR0FSi0KPlgGZVHZUtfD5pDiQntDf4acarDsb4Y3Tea4s11wgTCA01ygEXX7wwC7j9gHjj6
FYXSfPziJDSdWI2U2yEATV6hz/OiceZNQAbF06RaXm7kxTnwiy8glF4rvOR7kZtXkKmNO6Nth70N
6bWHlXutSfSYg5m+ZG11MSzQ+o0T3PSFW90AdV3VIr0jESP/Zgd7t7OuKHTbT5mYyBelVn/KVO1q
MIV2P4pwNzpFfNOzDAHONjZ7hiQKvH3YE5QUOmjKyEWzJHVwsKrch4vU3UTcxU8sQcZL0FKJmRy3
vglIbvuNys7+663DEqZusqizXYFg8d0Y3BGwyTfOaF8tO0lXcTgy40kxgjluy/jJbOHacUq+jPWW
f7PYpyWVpyiAmWKJYB2SN7mz5PSSDtLcJTHU/MiEnv6Jdb7tQfJyD3E0F2OYSnP/OxN8icEEeB9D
XHDB7+HF9DBIuPExbOlYt4N+dNYiGO2Vk/bjWa0/xUm211GO3gEXyL0qz9oL4BJzG+Xi20LtwYmy
I5dFP5gDjRMIa/FzWnfJ2uDCsPM2RCTHz+pTaW4HdCA7w5DYUwOZn3q4X/GOLNSsrtr7NtLEauoe
UppBhyEboo2aAXIKp+x1cND1dEyLdqS5kOY4f4X9Sl51UTdepGXeNFNRvYkE/vsXsl29kO5ecshn
Mgibd5v/85Cn/P//za/585xfX/E/F/lC1y7/1vzjWbvX/Opz+lq/P+mXd+anf//XrT83n3/Z2GSN
bMbb9rUa717rNmn+Q+ibz/zfHvyv1+VdHsbi9d9/fP6aymwt66aSL80f3w/NRD+B3JClwp8MwPkn
fD88/wr//mP/uf8s5d+85PVz3fz7D0WYxr9Yb0Dh07mxMocDZ7jst9R/aYbFNANJqWmrOldClldN
+O8/NO1fLLAobpgqAztqdTgMNVGsHBLOv1xqttyzgDDAsXPFH//53W/ebm1vH9rf0wrFe1Gr6yAi
MFgPcrMHjGc48xzzpzkkeuFkisxAu1eLSNknY9LuFcR6XpQJiPSx8pQQvu0VfXYSTWs8OrThPc2t
xmOcFu6OoOMPEFQE5PGMCrhUxVqdCL2C/bJu4hJStdrmVCpEtevc2l8NDXajogF33OopdVSTGZaj
ZGc9rh8kDmG1kcg5GuU4oig9qn7SrxX6HY2rFBtbI9eoFRQTGLfrTdDXe5aV1ifHxUhNgrm9Slzu
Jw7Rgns5t7+x1iFtzPxs4zInv5mGKvNUK2/WeUi2Wey0t2XQRauJ+/a2hajmNXXkXJo22Ey19Vhm
4Vpz6/syH/aG5RebSWlMigHmZmiD/RRhQnQDu/Yy24NEm58EN4wt36VqpZIhgRMC76NvdyodlN4g
G7B/qasCiXhhUMcsWgrkRIT2ivWlMccnkFzVFWGMt5pRFdddQ4RcQregL+P0FnNggs7fRmgcuYYH
jcy864tobZR281Q7/reyQCBnxW66Heh5eSoC5I2kTF9iyo5nmZrmtuMGbBypOxFlyw7himkQdDD4
HfKSco0nxDiycPqW0wO+7lvloyLVmzrXprvUpHqGOyK4z2S1bWxrWIWlUVw6mm1UX+g6U7v5Bve6
P8lQfYka17qq7CQEd0LXJKBusS+niagQm1lIE9LHz+3yBlmw/M1iyJonpj/mcizrkWBajs3Foaro
oJ35vvLTFxmtixHBS7RQHkXMz/x2z1rc3MwK2Q3hTP7BFEWz4eeGaRJ9Us05FYK2p8M84a2/3Ll5
sVZona+tPt/1cSdubRbi63rqEOZg73CDB5EXQDxGJzjaRXcrY7XbAUakaTNARBVQ6ftWXCUiLg5U
HGHnUYseRgLU+tIG2TuxCihtudYJ7Tx3LotQENaqUtdXxLvswpHpD+0MubKa5MUu4s82bcmnmiYx
/YEPXdKad2EhNt3Uf9LSLFgT5BtsXFq0ba3n15EY72rDoazWosW1g157qJK8RKyrkhsMcub+p0Hu
+1DyM+hUU38tD/IXN1R7HoQcR1VZ5L9fLRVotAJfLbJ7G5T5OhyRAjA92PRdqF/0gEW5bz5lQRhc
J2e6td0pGpWboeg+NSqik1gWwxo3eUBjvnoxW2isNiTCvS6wpozzpC7WLlJIUlwdLaLRyUMwyyC5
GU+buujFMRp65H9+u1JapFNEMx4I33GOcvhCYEx8TIruqY4VZx8lEmEVBDRV2iEYkvQDyATkFoN8
1IpcnPgrZWdF03fY/e1jQjqvHuB7Nh3/Q2AM2o6wBnm0IJSgUuy7lS0n4U12ASWrPsusz3ahUik7
g1jSYoJGzBC/Kd0hWnVO8SzV2rmxaHEgaUv36qR/zaz2TP8P2RqD20j0xC7tREkoaIRpJ+jPUK7X
GALsTUNDca3ruUd3sdhCbCNdKUIEhSPDPY0UPdqepCwZkkNFuJ8B5EmQq4wwTJ2kJ0YqSHpj7kKt
P6TSXgmC/RBRdvQgIvejbbYvOQ6xONT9c2E8pnUuEUt2h7ip1VVSs0wP9HgX0sNrHBKuCQfR6CBF
VMXbQN2nbruLjAwZd1ZR/aurdZQoVx2OapjNk3kqLPFIyut1axAxrqLOWUMJ02gjy57ICVRWUtZo
oEI75ds8ntSp0lYa7Ox1UZT7MomNqxae+czdUEKHO0nHJT1RcT6VktVxoeVokIu1QzTCwSBDwndp
LxP8M2xLW3GOGSpubLRFy2LEMO8dOIxF147HcQwuXWemOy70r40Va16ldYrXagSN+k78koU1kRB4
Uo9U7JKGXgrfK0An8JS0KT6XlP5DUgZOLYOJVkzZBV5Hth2F2PoEQWzLGv/yMN7qYWrc+K0EoO6b
O+ah06YdTTzq4OAuywM0CUwqbXlkSVLO+PFiT0xh5kHEuhgJPqupdz7pmgy2gE7BDxbWnosg3lOE
JlrCrHckUBle1msYZVXdpfUZxEe9JuFCC8iLmebkzcnm9hQH57CfMSNOcdNY9Utbhf1vVJlinqb8
NPDSOXbQY862CwEMBgnpXFH4aeAlPcz3g85W7qKkAiQGicXTMmboLp3XNT7Ew+RChIlL5zgOPf0M
u3VXsDJCxZYHLha8cbE7ngY5wSHMuLxIT/kQVHWxEtzeD10wfJ0C1byX6RF4Avb/4VzjpUswlToA
73ZKVZibtCiao4KXMg0xMeJ5/ji4Rrwup6E99CbfZFxzctU3o3ZGeSc3lr0LMYrb9gY0F91mDYuC
bCNWFXWzSTUB6v//c3emu20j2xZ+lbwABc7DnwNcSZZsyXYcx3GS+4eQh+ZMiqNIPv39KMo5luyk
c5oBDnHZjQbSdkpkqbhr19prr6XEz7qtlMjmlObUlaVimmztat3KtCJnaPHPnBgRhjpd4FBQT1XX
Zvza889QfwFOnmG+9FBHinMeiWq0znLaXxALOQfHW4mhgQEHlsdnO6HygIypwCHtjRZ6IchnDS/W
Jaoo1qwQQUd8WKTsPaG6LJDon5c1ghDIqvpTJRa0ddqI91Xk/m+19R5ojbWWcuXQ1K5TzJcoWVPe
hv6Ot1Vu7OBN6+0Cv1bzzADWn1mErlUGVulv8ThteYHXOnDi1KmUauHZxQ7uXqFe7WJlC/serU5E
fsnLtMBZew5fb1H7QB116BMAgiUHFjrHPNxyrG1wVcAOmWdJGM8SZxfgKBw9KWWpL9Pm1hMsd8EZ
F0tGRchvZV8sL8NUv1PiGeh0dCkh9doJF166dY2VyHldlX9TwNCPIa5uwSqdALRIvoBAG0rQxwt2
l0q54LSZfZvbtYVliWOtbX1rYbeGYLeoyvfbLDoHUa9vK+3Rby2UWDQclWFBUNFON6KtLIU4DM4E
MSQDRmJo7smJvMCWBOufXYAofnsLKOav6kIXlkFmQjjBw82McaIzLbTqtrDGZh6U46WKxJeX5tGZ
ZsrVjB5Pa2aZWYViGo7RKb6+Uxwx20Xr1ciIOjBxIn1nL7mNB93bSfg1wNKo85b+HuWqqj/FtmFe
Ikua016IfgRgm3ir2WFGAs0XpuPnZ1EzbI1WOkd8p5iRBeqX2u6MwmJxQ1dKNE/s0Fga2DCmXiks
fp0xnHBO9hOvducaMGFRMdCSO574GMnMTHId4zbUW0R/fKm+TrdEzm9qidRvXFvtUlRhTuFDvtgV
BZZM7jrJvZJuAYnGVFXwb6PkGh6QcJYWYbOgkVGfl8H2XrRFbV2l+HziW2hddzL+7CnKNDEl7TrO
RDrU3BClUDW4gKkegnlsaX9KcsoFMiLniYZCJEZJwZ2EQEcYmN8RJk9WbeW6s1i240sdAxtEV/PP
hWPnOKRga0aGfCGoub369RwBe78Jp/CDOxl5cH0L3s7JJO2izMto99JuyQ/ZLdGZ+OhJn/JWLFeZ
W4lLPvObLvvBTK+QshDLtuao4lczlBzUiwhDCawXERkN8rIg7613MyytSGnV1JlvjW16htmFNKc5
aI2oZHslWnEJ3owsPn1c+gWMpmqFIemVkfpfk1JUz5P8EiPfS9HYJot860oXO6zAUHgoF4UeWUsr
Nx4aF/4MEbG9Mzq3Ea+yLppMXrf0JmO6GM2lrdlMM9FvF4iEYShk4jwjmX5zHaoEuMDrDGM8tHxx
Wp8mVqKu0iKGCSLiTJTbu/ICIvCO/ipQHs/9xnEbGWjv696NwitVyPiBe2XgMTkvG1e9EyVq/krQ
wvbNwW9IIm7KduVQLpv5VJY+QpepkKmB9SHXC1UQMYfMJWFmbQk2Rap903e8ljvOOYhSxdo0M6FY
qEnuoImNMbIf69I6uZAlEXsISxfOBRKmG0ndYRRlZdlcKMLoapc1M8S9vHme6JdJGZa3XisuhMJG
YqdI9esWG4y574mo52jet1LJCRt5jbNg8CDXdbExA3nmFZ3HsWab5xH5IBxf4wa7kSeMchsM7aYF
xcF5HKnaVCozdbnffVSE+joy+SXO9NcePurhTjI/ZqmQLWAoJWeqjAN5mOPCvLtIRUFfdbISCUrM
q9CZJTQy4nBuCCtc2S9EpBbulQBdUL3xmk/IPa8ynXK614hfceGWvuxqgLQwy+dxLTScOAW8cGXo
nlVFq04hmPHaN42bYvslkukLS1NOOPQeL2TNwrM7J/I40dKTK6gt4L7IOZRr6oPWLAh3z4ZUGnMx
Ad3cehl9L5AQ7hRv5XqCe5maTrLY5qEHNZc/mjCJjQjuexJhU16TwfFKceSVsbQzrZQ1w7SrSKaQ
KYXg2ghBKw3W3WhDTRHttbB7dei8RR3/byoLBLPTt9hSVI6iEna/e7Dm5DRqxlJUwgNKbzWdxKCO
LH++1UpjlYOmXLMp3bY6oR8TChVvM+Gz7HYChyl6A+GuTpcNSDPt9zrZBCe7WtGyteKrJX0lN0IU
w1Ly4zutMwcr2k9YbLnnntIgvqS68hfLzNWZZ+rK1MSddpnI2zsELbWlmLNn7+OsklHs9cKOEWVj
Q4Ld9A7nevupMqtbMVSsO8eJFwlf83UV2J1VoZ9h4oi2L3umeUZX23YmV2a9JLulsG0JJW0/UrhA
xxUzZkG3z22sRGa1q7cEcLtAZd5YZEJjroXWNIG1E+e8jPAKsHadYoFWKmuspztjKKtF/NIpvxsI
Ifh+0NIsDd+MBnr3LK1lbRZvP1VxgYatkLhflDZNzwO4Vthk1f5dZH/W6dE94/AjXGEJGl5AEQsv
ys4gObWJbKLhfELrRryyUY1DZwpNKluHMGRmIB6a8jXX0UVwGzm41HE5vqhcNZo7KIifWaXxGFFk
vwX21me56zlrQxHC6TY5pw6zW9NxhmaJTyd22CBLvq3qtKNBCLeFRB0Y7IDSMW4Dnsau5cUlLH0O
crXUksV7QroIw2oZk+RNIyOyr+U0saYCAiQzF6uTpelmEYw87ADzOgDP2An3XpVgU9/Vy1G9Ib7p
JccLEo4kkbV1LN+Joov6UlJhBWSX7czGHP2s1N25p9A6gcQ1/LbScha08Sur/X92NLnhiZIWZ+a2
BIi2HOxuHP+r6zsY0yN6OW9oRic21HANQovza44rlK83n5gLxC+Dxx09fZ8TvfOwhem58rZx/lEP
wyn6FP6s2KXRI6pM7Lj2hha6Zm4XvJGOtAsvgsRTABPtNZ2xwbVneis6NMMvcAkeAGskWAX8qUit
teW0t2kaKiuEuOS7MC6CM0fCq1337qNckD/msBZubBe33G0WYJWVi/HUFiOTr9EKbin+1ej6c/RW
g7/sbPeAKJL+yb+XFcGBwrBrFzVCYEryyROevMLFpzfDpN0NcV5x6HRbNpVGDUBMzC9qG0ZLEMT0
TPDDZBmgtEI9Xb+HHq/PkeTJLwNH0ec2PBbFZf+t86hBkyDy7sJG3s6KOvYvHC3+gmZeuSzxlFpt
xbtKyUh5YK99N6voPM0gJdCl3iLBsSiS4klSfHPdRHLX4dkgBBJ4C0dyvWsRcPvTzikuNKHSF44q
xITXbXMf2Cw9kiOXPslvyJywgOhnnkeaFM8aoji2izFtTvH3bR3hRaAj6ST72mWlbqlj10k7FVCW
vtmq2eeS6tIitFIB8oiFjWxJD7xlA01WXk1OJuTNysFsM6aR6Axt12pWmla0jGK6FWOncqeaLLnf
IslIZ5B6jBtf24I3ZE9gFPI1/iPopXkeDZWB2y4s+s6XaqXmswJ7JM8pzLvzmNzotrPmEuJWujRV
94tvF8LZ1qF5oMjO0wbhTiT3o7W+bUgDOTtNS0G1zyPBzBdShuSy4kvVrbRdoCqXnIlFjpEdvpPt
NMrsm1oDNFWrOLyInAqfG1WxV2oQZUwUbmiGhFN1nHsykWeH8We6++wkYXglm029VJAxiGAtT/dp
c6NtinCbXXBw/4yqWzBrGstfxgJaP543D61muS39xxC74wU0ePFSTsVpS2v/fGfY7ixJ8hmxERcc
32mvd1XgTK1t10mrqiSzomSet5KCfIQB8zr/bkitfC5GTX1hSSQJQeHTOesZu2vJRw0PoBgDtQix
ehP9AVmxmDTrhpclW/liubsOkYMCZ1L+ClO0xIKaVim1iT86mStPVcws1oYaZLdBpi8s617CvPyb
CW4+RzRQnNZumZ/r5O79Tvn/pqr0qgD1pqz0o9DSlYT2flB3yT/7pZcKzvsD/V6dCkKexFniqE61
v6l9lexXY4QbimnlE6UsRaG4BNETg2Fxf3H4CJPYOfxYMMUJvBjRlCTJ2l99YezVJP1sGn79hG9r
eG/H+dUT9IW8fbXO6k6dwyZBneyVTuDh9g8JPvB6Enj4ia7TMk1dcD9J5HZ84IgmAQZTxwUbNAuq
MaHySOoLqtdfJ7MgihMVopQMm/Ll5/+VWXhMyrjoysBUyOPXVVhZ/c05OBnh1etgTbRO+RvBsOOH
t6wJoRdHEhFqdHexRP4rD//zqrUF53vgElDECYU04LIOg3j9BlgSYaCzDzPF/vH7iR7RG8BdD356
eWLwmlMXp6DYXSeTYOoTUwX1hgvdTwI1+rGtAa0PTT3F48fm8p9sCFAXLNjSinRY6LBxjlaCPKEx
AMgFQsL+6oPviFaCYVjc87BQKE20TosM8Yn+IZnV15NgsFLoqsJJb3RPD/rQL8sBS8CYyJqqw0s7
vAcnT08qMNHhqsDyPewEY3sPTPD+gUtAIeAj36vTDfXjZT9aAhqboamrqMP1Px/dSiAnkAbPgjbR
qPHBywPuOnp8awLS1REw+oyoowqMKxYCAPf3NOBFgHmFwRbynvK7YYBkYKKpBo1b/dYzoiBIOt9p
9g2KgrI5AcqEH9qx5l9/+SZ7gGkoKglHPy/je3y+sN/MBU8Sqle5oDyBDSubtFn0b/jJqcBUyJfh
93E6GukscCjoyLSDFoFiMgsy8sfST2ZBZC9QDIWezJHOgkRpbWhqqKoT+kNEQ37Z8U6yIklSJ7pG
oCRUjC0QdjDB0FXA86tsJ5BWjXffBb57+Ksiro1dR8W4NgKaega/Bao4kfjuaQo4nH9Ovn+T7RBJ
AUVDeaO/RjgLnR/hsFhgTcgJ0YM9TEKXaR7tC/qEnBg0Fxbz/hrhWqBrbuAsqPIEjjaK8Kr6I+K9
ngVLAUMQoX+Lh5+PLjXCAK7L5watBVWfUO/smsQPu9/JIcFSJzTdKmQhowuI9FZ17YuDHp9tka45
MgOsxvbX6eObbBggRoBJPwLmuMIi6imH0+uABFkDESEvoJGgnwW+69evAogJHRAcJl8QldGtBTat
A5T3z2dBVSY4ZOqS9YIWnOBGRocmcJLcE9W7eRrfLEjYWwx8I4CPwcY0ySIh3l8nsyCJoAYqpwm9
60gZ17tA1tJ1ig6LCMZEQzmD/p7T3EBjVyRMAK73oWB0jy+LWmfDPejx2RWBhDgN0SCwv04CIi+B
jugUbdYjRM6BdYc+vkak62pEr+L960ioWxOZfYf+iUOJaYSLgDP9wFlgV8SrspOPOd4HDH1i0N5p
UWjsX4F+tY0IL6H+aQ2FizgkmZ0KAmfl/infBgJeDtLnLonurhEmhnDVh64BsHFgB5xz+4d8c0hg
G4Czw0H5AKqNcRYGp8e8CYqOBYxIxXB/nWRGFhCagfI2J8Z+msY3CzgmDc4JyHwoEyhkP+/PgjWh
3Njha2MtJkHH1oeeFcgPLZBy4IFDAnASHSVZnFBOk/aNNuNKjODuD4aRFbAjmTUgqYdF8CYx1Cc0
/YMgdh2cY3t+DnBDA6I1Qbhe5bD8fmYkSToRkTILUPtL5jS2WcCjfeAsdAgaXzFWu+8HRAMAlT1D
Fg97ozW+BAlJwMGhQCYU0OPRkQj218m7YGgTtkbYJy9MpPFtC/TzDE6WIRLBIAA/OoAnJ7NAfckQ
OU13um39Nbq4AOrR57D/HDZQKB7CKAJJ7JeCeHJisjhQEhZF8QVz73fjMSXN5HFDZ4G4YOIuDVR2
iAsna8EwJvT5mx3O1i+FvpQxplnoSENDoyOnYySpaBw5LPiTo0MHIXVd9x0JcX/10z6iWaAZeDgP
U4JT0TntvZBRT98IdlIiJ2vhUIsc3VoAA5D7kD0gLvCUAClkxP+Gjl9DCXs2qgEXT9ZHtzuAgB7w
/n/+/ByjkVyV+ec0FFCQZ3rRTTgQVEdHuVE0PDcHhgKFsA9UIna063dTBAryvAEo9xxSiPHNAl3j
g9NFEiUAEhkRpT7gnQRETo2cmej4YfPsf2FsKQLpizo4XYSSzbEQ9sVPyu77k2MHXh9ghv4Dx7Qt
oNAz9I0gIKB2yskBYu7Ld/06IFJ8B3fn+GT953Sk35iqH00fmLeET/t2D+85f6VE9re/8NIK8XaA
Q4tD18fQkdePfrFTKeuH7psduj//64ittO9AePXDl46E/ecc/vrhAd9+9NFnvTzVy/88956zTfaI
ds9eMO1wm7362f+Em4dNtHlNvCd1I1b/+07eiKv9KC38zcB5cDJuB8wPHjfz2iQ+HnjfNDJ84GAT
55v85Rb7dpSOgj105Nkm9P5Kstg7uuue2zt4bKxXs81T8nKX3V33ZMnhIyOc+lh4aL4fDb4nZA8d
fP4cIruXPb8euef5Dh75oAH4Ifnrw4x+0+jheNo74OblU9+VDvyt1Y3RROY9HX2fB5Lm0PtHWjFz
jm8ZSLHjPw4d+edChz/XUfytybh42rhHC/BA0ht6wxchrkO4Eb08+v6N7Plfg4fG63pzEkVUs+NU
DR452R0vC4TWyJ+GDrt+G5t64svggRmgfAyal1vcT3JfQR86NOIYXv5mmvvOpqFjX2HgeBQ94Cf9
ie3lapM14SZ+ej0dlLf+xFd4tcnzzSONts9FcbSmDxX7wVPiPaJesDluousrocOHZi9Aj/ZoZR+I
Z8PHznOPf7db72jSpX318k+MnpTZ6dBdSXDw0Ak23ccxRO6pN0NHvn5+yDYn2RPdel0Fb/jQ1eZ4
3wIB7qoiwwfefTjfRNvc9Y639QMp60+Mv3rO8uejSEVJqytm/InBr55r7/FoGzvUy/7E4N+TLHi5
zS7CMnRXfhg8dKc3/GG2QYvNO1mJfb/Qn/mA+SY4fff7FuWhw390veMZ7+sRg4cNQjKS41ON3IP8
g4fOnp3TPuV9UXnowDfPcZw3YbU5OSbIPSw/dPhbN3l6/nCRv9nberx76PCfO3XrdxfiQdfgz3zA
24V46IcYOvwds/+c589HKcWBVDt87Pr4VHlA14eO+6XYuC8hpIspB7h66LD3z1nEznY0cg8EDx7Z
42RzsrwPIOvQob9u2Hdi7FeOsp8Dajd48Oe8+HD/3s33LVmDx/fyxwQ1muN777G2wWM3CcL4ztG3
2SO6vx75PaTph0jGW/zpRQHkvb92DK51v/EYPm+yf/0fAAAA//8=</cx:binary>
              </cx:geoCache>
            </cx:geography>
          </cx:layoutPr>
          <cx:valueColors>
            <cx:minColor>
              <a:schemeClr val="tx1">
                <a:lumMod val="75000"/>
                <a:lumOff val="25000"/>
              </a:schemeClr>
            </cx:minColor>
            <cx:midColor>
              <a:schemeClr val="bg1">
                <a:lumMod val="95000"/>
              </a:schemeClr>
            </cx:midColor>
            <cx:maxColor>
              <a:srgbClr val="006666"/>
            </cx:maxColor>
          </cx:valueColors>
          <cx:valueColorPositions count="3">
            <cx:midPosition>
              <cx:number val="0"/>
            </cx:midPosition>
          </cx:valueColorPositions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Analysis!$I$1" max="10" min="1" page="10" val="3"/>
</file>

<file path=xl/ctrlProps/ctrlProp2.xml><?xml version="1.0" encoding="utf-8"?>
<formControlPr xmlns="http://schemas.microsoft.com/office/spreadsheetml/2009/9/main" objectType="Radio" firstButton="1" fmlaLink="Analysis!$AB$2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chart" Target="../charts/chart5.xml"/><Relationship Id="rId7" Type="http://schemas.openxmlformats.org/officeDocument/2006/relationships/image" Target="../media/image5.png"/><Relationship Id="rId2" Type="http://schemas.openxmlformats.org/officeDocument/2006/relationships/chart" Target="../charts/chart4.xml"/><Relationship Id="rId1" Type="http://schemas.microsoft.com/office/2014/relationships/chartEx" Target="../charts/chartEx2.xml"/><Relationship Id="rId6" Type="http://schemas.openxmlformats.org/officeDocument/2006/relationships/image" Target="../media/image4.svg"/><Relationship Id="rId11" Type="http://schemas.openxmlformats.org/officeDocument/2006/relationships/image" Target="../media/image9.sv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chart" Target="../charts/chart6.xml"/><Relationship Id="rId9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238125</xdr:colOff>
      <xdr:row>27</xdr:row>
      <xdr:rowOff>95249</xdr:rowOff>
    </xdr:from>
    <xdr:to>
      <xdr:col>5</xdr:col>
      <xdr:colOff>571500</xdr:colOff>
      <xdr:row>39</xdr:row>
      <xdr:rowOff>128586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57149</xdr:colOff>
      <xdr:row>27</xdr:row>
      <xdr:rowOff>4762</xdr:rowOff>
    </xdr:from>
    <xdr:to>
      <xdr:col>14</xdr:col>
      <xdr:colOff>514350</xdr:colOff>
      <xdr:row>51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1028700</xdr:colOff>
      <xdr:row>27</xdr:row>
      <xdr:rowOff>119062</xdr:rowOff>
    </xdr:from>
    <xdr:to>
      <xdr:col>21</xdr:col>
      <xdr:colOff>19050</xdr:colOff>
      <xdr:row>42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14</xdr:col>
      <xdr:colOff>1114425</xdr:colOff>
      <xdr:row>9</xdr:row>
      <xdr:rowOff>71437</xdr:rowOff>
    </xdr:from>
    <xdr:to>
      <xdr:col>22</xdr:col>
      <xdr:colOff>180975</xdr:colOff>
      <xdr:row>26</xdr:row>
      <xdr:rowOff>85725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01350" y="1785937"/>
              <a:ext cx="5257800" cy="32527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133349</xdr:rowOff>
    </xdr:from>
    <xdr:to>
      <xdr:col>24</xdr:col>
      <xdr:colOff>57150</xdr:colOff>
      <xdr:row>27</xdr:row>
      <xdr:rowOff>104774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9610725" y="1085849"/>
          <a:ext cx="5076825" cy="4162425"/>
          <a:chOff x="9667875" y="1533524"/>
          <a:chExt cx="5076825" cy="4162425"/>
        </a:xfrm>
      </xdr:grpSpPr>
      <mc:AlternateContent xmlns:mc="http://schemas.openxmlformats.org/markup-compatibility/2006">
        <mc:Choice xmlns:cx4="http://schemas.microsoft.com/office/drawing/2016/5/10/chartex" Requires="cx4"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0300-000009000000}"/>
                  </a:ext>
                </a:extLst>
              </xdr:cNvPr>
              <xdr:cNvGraphicFramePr/>
            </xdr:nvGraphicFramePr>
            <xdr:xfrm>
              <a:off x="9667875" y="1533524"/>
              <a:ext cx="5076825" cy="4162425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9667875" y="1533524"/>
                <a:ext cx="5076825" cy="41624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IN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13487400" y="5238750"/>
            <a:ext cx="1209675" cy="4095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 b="0">
              <a:solidFill>
                <a:srgbClr val="006666"/>
              </a:solidFill>
            </a:endParaRPr>
          </a:p>
        </xdr:txBody>
      </xdr:sp>
    </xdr:grpSp>
    <xdr:clientData/>
  </xdr:twoCellAnchor>
  <xdr:twoCellAnchor>
    <xdr:from>
      <xdr:col>17</xdr:col>
      <xdr:colOff>66675</xdr:colOff>
      <xdr:row>5</xdr:row>
      <xdr:rowOff>114299</xdr:rowOff>
    </xdr:from>
    <xdr:to>
      <xdr:col>19</xdr:col>
      <xdr:colOff>285750</xdr:colOff>
      <xdr:row>7</xdr:row>
      <xdr:rowOff>93299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0429875" y="1066799"/>
          <a:ext cx="1438275" cy="36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Calibri"/>
            </a:rPr>
            <a:t>Total </a:t>
          </a:r>
          <a:r>
            <a:rPr lang="en-US" sz="1600" b="1" i="0" u="none" strike="noStrike">
              <a:solidFill>
                <a:srgbClr val="006666"/>
              </a:solidFill>
              <a:latin typeface="Calibri"/>
              <a:cs typeface="Calibri"/>
            </a:rPr>
            <a:t>Revenue </a:t>
          </a:r>
        </a:p>
      </xdr:txBody>
    </xdr:sp>
    <xdr:clientData/>
  </xdr:twoCellAnchor>
  <xdr:twoCellAnchor>
    <xdr:from>
      <xdr:col>20</xdr:col>
      <xdr:colOff>523875</xdr:colOff>
      <xdr:row>5</xdr:row>
      <xdr:rowOff>123824</xdr:rowOff>
    </xdr:from>
    <xdr:to>
      <xdr:col>23</xdr:col>
      <xdr:colOff>133350</xdr:colOff>
      <xdr:row>7</xdr:row>
      <xdr:rowOff>102824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12715875" y="1076324"/>
          <a:ext cx="1438275" cy="36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Calibri"/>
            </a:rPr>
            <a:t>Total </a:t>
          </a:r>
          <a:r>
            <a:rPr lang="en-US" sz="1600" b="1" i="0" u="none" strike="noStrike">
              <a:solidFill>
                <a:srgbClr val="006666"/>
              </a:solidFill>
              <a:latin typeface="Calibri"/>
              <a:cs typeface="Calibri"/>
            </a:rPr>
            <a:t>Qty Sold</a:t>
          </a:r>
        </a:p>
      </xdr:txBody>
    </xdr:sp>
    <xdr:clientData/>
  </xdr:twoCellAnchor>
  <xdr:twoCellAnchor editAs="absolute">
    <xdr:from>
      <xdr:col>8</xdr:col>
      <xdr:colOff>447675</xdr:colOff>
      <xdr:row>8</xdr:row>
      <xdr:rowOff>47624</xdr:rowOff>
    </xdr:from>
    <xdr:to>
      <xdr:col>12</xdr:col>
      <xdr:colOff>241275</xdr:colOff>
      <xdr:row>19</xdr:row>
      <xdr:rowOff>184124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295275</xdr:colOff>
      <xdr:row>24</xdr:row>
      <xdr:rowOff>38100</xdr:rowOff>
    </xdr:from>
    <xdr:to>
      <xdr:col>12</xdr:col>
      <xdr:colOff>88875</xdr:colOff>
      <xdr:row>35</xdr:row>
      <xdr:rowOff>174600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361950</xdr:colOff>
      <xdr:row>0</xdr:row>
      <xdr:rowOff>104775</xdr:rowOff>
    </xdr:from>
    <xdr:to>
      <xdr:col>24</xdr:col>
      <xdr:colOff>438150</xdr:colOff>
      <xdr:row>4</xdr:row>
      <xdr:rowOff>114300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61950" y="104775"/>
          <a:ext cx="14706600" cy="7715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5</xdr:row>
          <xdr:rowOff>161925</xdr:rowOff>
        </xdr:from>
        <xdr:to>
          <xdr:col>2</xdr:col>
          <xdr:colOff>57150</xdr:colOff>
          <xdr:row>7</xdr:row>
          <xdr:rowOff>142875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476250</xdr:colOff>
      <xdr:row>10</xdr:row>
      <xdr:rowOff>38100</xdr:rowOff>
    </xdr:from>
    <xdr:to>
      <xdr:col>8</xdr:col>
      <xdr:colOff>295276</xdr:colOff>
      <xdr:row>33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85725</xdr:colOff>
      <xdr:row>5</xdr:row>
      <xdr:rowOff>171449</xdr:rowOff>
    </xdr:from>
    <xdr:to>
      <xdr:col>4</xdr:col>
      <xdr:colOff>304800</xdr:colOff>
      <xdr:row>7</xdr:row>
      <xdr:rowOff>150449</xdr:rowOff>
    </xdr:to>
    <xdr:sp macro="" textlink="Analysis!I4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304925" y="1123949"/>
          <a:ext cx="1438275" cy="360000"/>
        </a:xfrm>
        <a:prstGeom prst="rect">
          <a:avLst/>
        </a:prstGeom>
        <a:solidFill>
          <a:srgbClr val="006666">
            <a:alpha val="12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6B528F90-A1A2-4544-B21A-70BA4E221991}" type="TxLink">
            <a:rPr lang="en-US" sz="1800" b="0" i="0" u="none" strike="noStrike">
              <a:solidFill>
                <a:srgbClr val="006666"/>
              </a:solidFill>
              <a:latin typeface="Calibri"/>
              <a:cs typeface="Calibri"/>
            </a:rPr>
            <a:pPr algn="l"/>
            <a:t>Mixing bowl</a:t>
          </a:fld>
          <a:endParaRPr lang="en-IN" sz="2400">
            <a:solidFill>
              <a:srgbClr val="006666"/>
            </a:solidFill>
          </a:endParaRPr>
        </a:p>
      </xdr:txBody>
    </xdr:sp>
    <xdr:clientData/>
  </xdr:twoCellAnchor>
  <xdr:twoCellAnchor>
    <xdr:from>
      <xdr:col>2</xdr:col>
      <xdr:colOff>142875</xdr:colOff>
      <xdr:row>0</xdr:row>
      <xdr:rowOff>47624</xdr:rowOff>
    </xdr:from>
    <xdr:to>
      <xdr:col>17</xdr:col>
      <xdr:colOff>257174</xdr:colOff>
      <xdr:row>3</xdr:row>
      <xdr:rowOff>171450</xdr:rowOff>
    </xdr:to>
    <xdr:sp macro="" textlink="Analysis!K6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362075" y="47624"/>
          <a:ext cx="9258299" cy="6953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4C089C6-0F03-49D9-845B-FD686F89BFF7}" type="TxLink">
            <a:rPr lang="en-US" sz="2800" b="0" i="0" u="none" strike="noStrike">
              <a:solidFill>
                <a:schemeClr val="tx2"/>
              </a:solidFill>
              <a:latin typeface="Calibri"/>
              <a:cs typeface="Calibri"/>
            </a:rPr>
            <a:pPr algn="l"/>
            <a:t>Summary for MIXING BOWL FOR THE YEAR2022</a:t>
          </a:fld>
          <a:endParaRPr lang="en-IN" sz="6600">
            <a:solidFill>
              <a:schemeClr val="tx2"/>
            </a:solidFill>
          </a:endParaRPr>
        </a:p>
      </xdr:txBody>
    </xdr:sp>
    <xdr:clientData/>
  </xdr:twoCellAnchor>
  <xdr:twoCellAnchor editAs="oneCell">
    <xdr:from>
      <xdr:col>1</xdr:col>
      <xdr:colOff>104775</xdr:colOff>
      <xdr:row>0</xdr:row>
      <xdr:rowOff>152400</xdr:rowOff>
    </xdr:from>
    <xdr:to>
      <xdr:col>2</xdr:col>
      <xdr:colOff>95250</xdr:colOff>
      <xdr:row>3</xdr:row>
      <xdr:rowOff>180975</xdr:rowOff>
    </xdr:to>
    <xdr:pic>
      <xdr:nvPicPr>
        <xdr:cNvPr id="14" name="Graphic 13" descr="Clipboard with solid fill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4375" y="152400"/>
          <a:ext cx="600075" cy="600075"/>
        </a:xfrm>
        <a:prstGeom prst="rect">
          <a:avLst/>
        </a:prstGeom>
      </xdr:spPr>
    </xdr:pic>
    <xdr:clientData/>
  </xdr:twoCellAnchor>
  <xdr:twoCellAnchor editAs="absolute">
    <xdr:from>
      <xdr:col>20</xdr:col>
      <xdr:colOff>304800</xdr:colOff>
      <xdr:row>0</xdr:row>
      <xdr:rowOff>104775</xdr:rowOff>
    </xdr:from>
    <xdr:to>
      <xdr:col>24</xdr:col>
      <xdr:colOff>285748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496800" y="104775"/>
          <a:ext cx="2419348" cy="657225"/>
          <a:chOff x="10201276" y="152401"/>
          <a:chExt cx="2419348" cy="657225"/>
        </a:xfrm>
      </xdr:grpSpPr>
      <xdr:pic>
        <xdr:nvPicPr>
          <xdr:cNvPr id="3" name="Graphic 2" descr="Box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01276" y="171449"/>
            <a:ext cx="628650" cy="628650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0467974" y="152401"/>
            <a:ext cx="212407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>
                <a:solidFill>
                  <a:schemeClr val="tx1">
                    <a:lumMod val="85000"/>
                    <a:lumOff val="15000"/>
                  </a:schemeClr>
                </a:solidFill>
                <a:latin typeface="Arial Black" panose="020B0A04020102020204" pitchFamily="34" charset="0"/>
              </a:rPr>
              <a:t>Home</a:t>
            </a:r>
            <a:r>
              <a:rPr lang="en-US" sz="1800" baseline="0">
                <a:solidFill>
                  <a:schemeClr val="bg1"/>
                </a:solidFill>
                <a:latin typeface="Arial Black" panose="020B0A04020102020204" pitchFamily="34" charset="0"/>
              </a:rPr>
              <a:t> </a:t>
            </a:r>
            <a:r>
              <a:rPr lang="en-US" sz="1400">
                <a:solidFill>
                  <a:srgbClr val="006666"/>
                </a:solidFill>
                <a:latin typeface="Arial Black" panose="020B0A04020102020204" pitchFamily="34" charset="0"/>
              </a:rPr>
              <a:t>Luxury</a:t>
            </a:r>
            <a:r>
              <a:rPr lang="en-US" sz="1800">
                <a:solidFill>
                  <a:schemeClr val="bg1"/>
                </a:solidFill>
                <a:latin typeface="Arial Black" panose="020B0A04020102020204" pitchFamily="34" charset="0"/>
              </a:rPr>
              <a:t> </a:t>
            </a:r>
            <a:endParaRPr lang="en-US" sz="1800" b="1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10496549" y="390526"/>
            <a:ext cx="212407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>
                <a:solidFill>
                  <a:schemeClr val="tx1">
                    <a:lumMod val="85000"/>
                    <a:lumOff val="15000"/>
                  </a:schemeClr>
                </a:solidFill>
                <a:latin typeface="Arial Black" panose="020B0A04020102020204" pitchFamily="34" charset="0"/>
              </a:rPr>
              <a:t>Kitchen</a:t>
            </a:r>
            <a:r>
              <a:rPr lang="en-US" sz="240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 Black" panose="020B0A04020102020204" pitchFamily="34" charset="0"/>
              </a:rPr>
              <a:t> </a:t>
            </a:r>
            <a:endParaRPr lang="en-US" sz="2400" b="1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</xdr:col>
      <xdr:colOff>209549</xdr:colOff>
      <xdr:row>8</xdr:row>
      <xdr:rowOff>28575</xdr:rowOff>
    </xdr:from>
    <xdr:to>
      <xdr:col>6</xdr:col>
      <xdr:colOff>466724</xdr:colOff>
      <xdr:row>10</xdr:row>
      <xdr:rowOff>57150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19149" y="1552575"/>
          <a:ext cx="3305175" cy="40957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/>
            <a:t>Revenue Anaslysis by</a:t>
          </a:r>
          <a:r>
            <a:rPr lang="en-IN" sz="1800" baseline="0"/>
            <a:t> </a:t>
          </a:r>
          <a:r>
            <a:rPr lang="en-IN" sz="1800" b="1" baseline="0">
              <a:solidFill>
                <a:srgbClr val="006666"/>
              </a:solidFill>
            </a:rPr>
            <a:t>Products </a:t>
          </a:r>
          <a:endParaRPr lang="en-IN" sz="1800" b="1">
            <a:solidFill>
              <a:srgbClr val="006666"/>
            </a:solidFill>
          </a:endParaRPr>
        </a:p>
      </xdr:txBody>
    </xdr:sp>
    <xdr:clientData/>
  </xdr:twoCellAnchor>
  <xdr:twoCellAnchor>
    <xdr:from>
      <xdr:col>12</xdr:col>
      <xdr:colOff>171450</xdr:colOff>
      <xdr:row>10</xdr:row>
      <xdr:rowOff>133350</xdr:rowOff>
    </xdr:from>
    <xdr:to>
      <xdr:col>14</xdr:col>
      <xdr:colOff>514350</xdr:colOff>
      <xdr:row>15</xdr:row>
      <xdr:rowOff>57150</xdr:rowOff>
    </xdr:to>
    <xdr:sp macro="" textlink="Analysis!F16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7486650" y="2038350"/>
          <a:ext cx="1562100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8381AA0-9C5D-40FC-8869-8AD7D0AFE2A8}" type="TxLink">
            <a:rPr lang="en-US" sz="6000" b="1" i="0" u="none" strike="noStrike">
              <a:solidFill>
                <a:srgbClr val="006666"/>
              </a:solidFill>
              <a:latin typeface="Calibri"/>
              <a:cs typeface="Calibri"/>
            </a:rPr>
            <a:pPr algn="ctr"/>
            <a:t>29%</a:t>
          </a:fld>
          <a:endParaRPr lang="en-IN" sz="6000">
            <a:solidFill>
              <a:srgbClr val="006666"/>
            </a:solidFill>
          </a:endParaRPr>
        </a:p>
      </xdr:txBody>
    </xdr:sp>
    <xdr:clientData/>
  </xdr:twoCellAnchor>
  <xdr:twoCellAnchor>
    <xdr:from>
      <xdr:col>11</xdr:col>
      <xdr:colOff>542925</xdr:colOff>
      <xdr:row>15</xdr:row>
      <xdr:rowOff>57151</xdr:rowOff>
    </xdr:from>
    <xdr:to>
      <xdr:col>14</xdr:col>
      <xdr:colOff>190500</xdr:colOff>
      <xdr:row>17</xdr:row>
      <xdr:rowOff>38101</xdr:rowOff>
    </xdr:to>
    <xdr:sp macro="" textlink="Analysis!F16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7248525" y="2914651"/>
          <a:ext cx="14763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solidFill>
                <a:schemeClr val="bg1">
                  <a:lumMod val="65000"/>
                </a:schemeClr>
              </a:solidFill>
            </a:rPr>
            <a:t>Others </a:t>
          </a:r>
        </a:p>
      </xdr:txBody>
    </xdr:sp>
    <xdr:clientData/>
  </xdr:twoCellAnchor>
  <xdr:twoCellAnchor>
    <xdr:from>
      <xdr:col>13</xdr:col>
      <xdr:colOff>304800</xdr:colOff>
      <xdr:row>14</xdr:row>
      <xdr:rowOff>66675</xdr:rowOff>
    </xdr:from>
    <xdr:to>
      <xdr:col>15</xdr:col>
      <xdr:colOff>200025</xdr:colOff>
      <xdr:row>17</xdr:row>
      <xdr:rowOff>114300</xdr:rowOff>
    </xdr:to>
    <xdr:sp macro="" textlink="Analysis!F17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8229600" y="2733675"/>
          <a:ext cx="111442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EE8F50C-389B-4E7F-80E2-96F822E7885D}" type="TxLink">
            <a:rPr lang="en-US" sz="3200" b="1" i="0" u="none" strike="noStrike">
              <a:solidFill>
                <a:schemeClr val="bg1">
                  <a:lumMod val="65000"/>
                </a:schemeClr>
              </a:solidFill>
              <a:latin typeface="Calibri"/>
              <a:cs typeface="Calibri"/>
            </a:rPr>
            <a:pPr algn="ctr"/>
            <a:t>71%</a:t>
          </a:fld>
          <a:endParaRPr lang="en-IN" sz="3200" b="1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8</xdr:col>
      <xdr:colOff>323851</xdr:colOff>
      <xdr:row>5</xdr:row>
      <xdr:rowOff>180974</xdr:rowOff>
    </xdr:from>
    <xdr:to>
      <xdr:col>15</xdr:col>
      <xdr:colOff>428625</xdr:colOff>
      <xdr:row>7</xdr:row>
      <xdr:rowOff>159974</xdr:rowOff>
    </xdr:to>
    <xdr:sp macro="" textlink="Analysis!I4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200651" y="1133474"/>
          <a:ext cx="4371974" cy="360000"/>
        </a:xfrm>
        <a:prstGeom prst="rect">
          <a:avLst/>
        </a:prstGeom>
        <a:solidFill>
          <a:srgbClr val="006666">
            <a:alpha val="12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000">
              <a:solidFill>
                <a:srgbClr val="006666"/>
              </a:solidFill>
            </a:rPr>
            <a:t>Selected Year (2022) Vs Other Years</a:t>
          </a:r>
        </a:p>
      </xdr:txBody>
    </xdr:sp>
    <xdr:clientData/>
  </xdr:twoCellAnchor>
  <xdr:twoCellAnchor>
    <xdr:from>
      <xdr:col>8</xdr:col>
      <xdr:colOff>304800</xdr:colOff>
      <xdr:row>21</xdr:row>
      <xdr:rowOff>152399</xdr:rowOff>
    </xdr:from>
    <xdr:to>
      <xdr:col>15</xdr:col>
      <xdr:colOff>438150</xdr:colOff>
      <xdr:row>23</xdr:row>
      <xdr:rowOff>131399</xdr:rowOff>
    </xdr:to>
    <xdr:sp macro="" textlink="Analysis!I4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181600" y="4152899"/>
          <a:ext cx="4400550" cy="360000"/>
        </a:xfrm>
        <a:prstGeom prst="rect">
          <a:avLst/>
        </a:prstGeom>
        <a:solidFill>
          <a:srgbClr val="006666">
            <a:alpha val="12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006666"/>
              </a:solidFill>
            </a:rPr>
            <a:t>Revenue by means of Order</a:t>
          </a:r>
        </a:p>
      </xdr:txBody>
    </xdr:sp>
    <xdr:clientData/>
  </xdr:twoCellAnchor>
  <xdr:twoCellAnchor>
    <xdr:from>
      <xdr:col>12</xdr:col>
      <xdr:colOff>219075</xdr:colOff>
      <xdr:row>25</xdr:row>
      <xdr:rowOff>123825</xdr:rowOff>
    </xdr:from>
    <xdr:to>
      <xdr:col>14</xdr:col>
      <xdr:colOff>561975</xdr:colOff>
      <xdr:row>30</xdr:row>
      <xdr:rowOff>47625</xdr:rowOff>
    </xdr:to>
    <xdr:sp macro="" textlink="Analysis!Q7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7534275" y="4886325"/>
          <a:ext cx="1562100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A822293-8636-429D-B879-B87DCF472FEE}" type="TxLink">
            <a:rPr lang="en-US" sz="6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ctr"/>
            <a:t>47%</a:t>
          </a:fld>
          <a:endParaRPr lang="en-IN" sz="6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447675</xdr:colOff>
      <xdr:row>30</xdr:row>
      <xdr:rowOff>1</xdr:rowOff>
    </xdr:from>
    <xdr:to>
      <xdr:col>15</xdr:col>
      <xdr:colOff>476250</xdr:colOff>
      <xdr:row>31</xdr:row>
      <xdr:rowOff>171451</xdr:rowOff>
    </xdr:to>
    <xdr:sp macro="" textlink="Analysis!F16">
      <xdr:nvSpPr>
        <xdr:cNvPr id="22" name="TextBox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7153275" y="5715001"/>
          <a:ext cx="24669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solidFill>
                <a:schemeClr val="bg1">
                  <a:lumMod val="65000"/>
                </a:schemeClr>
              </a:solidFill>
            </a:rPr>
            <a:t>In-Store</a:t>
          </a:r>
          <a:r>
            <a:rPr lang="en-IN" sz="2000" b="1" baseline="0">
              <a:solidFill>
                <a:schemeClr val="bg1">
                  <a:lumMod val="65000"/>
                </a:schemeClr>
              </a:solidFill>
            </a:rPr>
            <a:t> Revenue</a:t>
          </a:r>
          <a:endParaRPr lang="en-IN" sz="2000" b="1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12</xdr:col>
      <xdr:colOff>314325</xdr:colOff>
      <xdr:row>31</xdr:row>
      <xdr:rowOff>28575</xdr:rowOff>
    </xdr:from>
    <xdr:to>
      <xdr:col>14</xdr:col>
      <xdr:colOff>209550</xdr:colOff>
      <xdr:row>34</xdr:row>
      <xdr:rowOff>76200</xdr:rowOff>
    </xdr:to>
    <xdr:sp macro="" textlink="Analysis!Q8">
      <xdr:nvSpPr>
        <xdr:cNvPr id="23" name="TextBox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7629525" y="5934075"/>
          <a:ext cx="111442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49E9E00-13BB-4775-B5E9-39C66520D18D}" type="TxLink">
            <a:rPr lang="en-US" sz="32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53%</a:t>
          </a:fld>
          <a:endParaRPr lang="en-IN" sz="3200" b="1" i="0" u="none" strike="noStrike">
            <a:solidFill>
              <a:schemeClr val="bg1">
                <a:lumMod val="6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400050</xdr:colOff>
      <xdr:row>24</xdr:row>
      <xdr:rowOff>133351</xdr:rowOff>
    </xdr:from>
    <xdr:to>
      <xdr:col>15</xdr:col>
      <xdr:colOff>428625</xdr:colOff>
      <xdr:row>26</xdr:row>
      <xdr:rowOff>114301</xdr:rowOff>
    </xdr:to>
    <xdr:sp macro="" textlink="Analysis!F16">
      <xdr:nvSpPr>
        <xdr:cNvPr id="24" name="TextBox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7105650" y="4705351"/>
          <a:ext cx="24669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 baseline="0">
              <a:solidFill>
                <a:srgbClr val="006666"/>
              </a:solidFill>
            </a:rPr>
            <a:t>Online Revenue</a:t>
          </a:r>
          <a:endParaRPr lang="en-IN" sz="2000" b="1">
            <a:solidFill>
              <a:srgbClr val="006666"/>
            </a:solidFill>
          </a:endParaRPr>
        </a:p>
      </xdr:txBody>
    </xdr:sp>
    <xdr:clientData/>
  </xdr:twoCellAnchor>
  <xdr:twoCellAnchor>
    <xdr:from>
      <xdr:col>9</xdr:col>
      <xdr:colOff>133350</xdr:colOff>
      <xdr:row>19</xdr:row>
      <xdr:rowOff>47625</xdr:rowOff>
    </xdr:from>
    <xdr:to>
      <xdr:col>16</xdr:col>
      <xdr:colOff>133350</xdr:colOff>
      <xdr:row>21</xdr:row>
      <xdr:rowOff>104775</xdr:rowOff>
    </xdr:to>
    <xdr:sp macro="" textlink="Analysis!K7">
      <xdr:nvSpPr>
        <xdr:cNvPr id="25" name="TextBox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5619750" y="3667125"/>
          <a:ext cx="42672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901077-A1E5-4FB8-B614-D6AAAE4BE6B0}" type="TxLink">
            <a:rPr lang="en-US" sz="1100" b="0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 </a:t>
          </a:fld>
          <a:endParaRPr lang="en-IN" sz="14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371475</xdr:colOff>
          <xdr:row>5</xdr:row>
          <xdr:rowOff>161925</xdr:rowOff>
        </xdr:from>
        <xdr:to>
          <xdr:col>18</xdr:col>
          <xdr:colOff>409575</xdr:colOff>
          <xdr:row>7</xdr:row>
          <xdr:rowOff>76200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342900</xdr:colOff>
          <xdr:row>5</xdr:row>
          <xdr:rowOff>161925</xdr:rowOff>
        </xdr:from>
        <xdr:to>
          <xdr:col>23</xdr:col>
          <xdr:colOff>47625</xdr:colOff>
          <xdr:row>7</xdr:row>
          <xdr:rowOff>76200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183000</xdr:colOff>
      <xdr:row>31</xdr:row>
      <xdr:rowOff>95250</xdr:rowOff>
    </xdr:from>
    <xdr:to>
      <xdr:col>17</xdr:col>
      <xdr:colOff>72454</xdr:colOff>
      <xdr:row>34</xdr:row>
      <xdr:rowOff>22804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6600" y="6000750"/>
          <a:ext cx="499054" cy="499054"/>
        </a:xfrm>
        <a:prstGeom prst="rect">
          <a:avLst/>
        </a:prstGeom>
      </xdr:spPr>
    </xdr:pic>
    <xdr:clientData/>
  </xdr:twoCellAnchor>
  <xdr:twoCellAnchor>
    <xdr:from>
      <xdr:col>16</xdr:col>
      <xdr:colOff>190500</xdr:colOff>
      <xdr:row>22</xdr:row>
      <xdr:rowOff>19050</xdr:rowOff>
    </xdr:from>
    <xdr:to>
      <xdr:col>19</xdr:col>
      <xdr:colOff>171451</xdr:colOff>
      <xdr:row>23</xdr:row>
      <xdr:rowOff>171450</xdr:rowOff>
    </xdr:to>
    <xdr:sp macro="" textlink="Analysis!AP10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9944100" y="4210050"/>
          <a:ext cx="1809751" cy="3429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94BFBDF-1D23-4947-A062-4F1DF1A33B40}" type="TxLink">
            <a:rPr lang="en-US" sz="1400" b="1" i="0" u="none" strike="noStrike">
              <a:solidFill>
                <a:srgbClr val="006666"/>
              </a:solidFill>
              <a:latin typeface="Calibri"/>
              <a:cs typeface="Calibri"/>
            </a:rPr>
            <a:pPr algn="l"/>
            <a:t> </a:t>
          </a:fld>
          <a:endParaRPr lang="en-US" sz="1400" b="1">
            <a:solidFill>
              <a:srgbClr val="006666"/>
            </a:solidFill>
          </a:endParaRPr>
        </a:p>
      </xdr:txBody>
    </xdr:sp>
    <xdr:clientData/>
  </xdr:twoCellAnchor>
  <xdr:twoCellAnchor>
    <xdr:from>
      <xdr:col>17</xdr:col>
      <xdr:colOff>333375</xdr:colOff>
      <xdr:row>30</xdr:row>
      <xdr:rowOff>142875</xdr:rowOff>
    </xdr:from>
    <xdr:to>
      <xdr:col>23</xdr:col>
      <xdr:colOff>495300</xdr:colOff>
      <xdr:row>32</xdr:row>
      <xdr:rowOff>57150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10696575" y="5857875"/>
          <a:ext cx="38195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>
                  <a:lumMod val="75000"/>
                  <a:lumOff val="25000"/>
                </a:schemeClr>
              </a:solidFill>
              <a:latin typeface="+mn-lt"/>
            </a:rPr>
            <a:t>Invest</a:t>
          </a:r>
          <a:r>
            <a:rPr lang="en-US" sz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</a:rPr>
            <a:t> more on</a:t>
          </a:r>
          <a:r>
            <a:rPr lang="en-US" sz="12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</a:rPr>
            <a:t> ads </a:t>
          </a:r>
          <a:r>
            <a:rPr lang="en-US" sz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</a:rPr>
            <a:t>to trigger more sales from </a:t>
          </a:r>
          <a:r>
            <a:rPr lang="en-US" sz="12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</a:rPr>
            <a:t>Online</a:t>
          </a:r>
          <a:endParaRPr lang="en-US" sz="1200" b="1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xdr:txBody>
    </xdr:sp>
    <xdr:clientData/>
  </xdr:twoCellAnchor>
  <xdr:twoCellAnchor>
    <xdr:from>
      <xdr:col>17</xdr:col>
      <xdr:colOff>333375</xdr:colOff>
      <xdr:row>32</xdr:row>
      <xdr:rowOff>114300</xdr:rowOff>
    </xdr:from>
    <xdr:to>
      <xdr:col>23</xdr:col>
      <xdr:colOff>495300</xdr:colOff>
      <xdr:row>35</xdr:row>
      <xdr:rowOff>38100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0696575" y="6210300"/>
          <a:ext cx="3819525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20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California, Texas, Florida, &amp; New York should be the main target as they are the </a:t>
          </a:r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top-populated</a:t>
          </a:r>
          <a:r>
            <a:rPr lang="en-US" sz="120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states in the US</a:t>
          </a:r>
        </a:p>
      </xdr:txBody>
    </xdr:sp>
    <xdr:clientData/>
  </xdr:twoCellAnchor>
  <xdr:twoCellAnchor>
    <xdr:from>
      <xdr:col>17</xdr:col>
      <xdr:colOff>161926</xdr:colOff>
      <xdr:row>31</xdr:row>
      <xdr:rowOff>1</xdr:rowOff>
    </xdr:from>
    <xdr:to>
      <xdr:col>17</xdr:col>
      <xdr:colOff>314326</xdr:colOff>
      <xdr:row>31</xdr:row>
      <xdr:rowOff>152401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0525126" y="5905501"/>
          <a:ext cx="152400" cy="152400"/>
        </a:xfrm>
        <a:prstGeom prst="ellipse">
          <a:avLst/>
        </a:prstGeom>
        <a:solidFill>
          <a:srgbClr val="FFC000">
            <a:alpha val="66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152401</xdr:colOff>
      <xdr:row>33</xdr:row>
      <xdr:rowOff>28576</xdr:rowOff>
    </xdr:from>
    <xdr:to>
      <xdr:col>17</xdr:col>
      <xdr:colOff>304801</xdr:colOff>
      <xdr:row>33</xdr:row>
      <xdr:rowOff>180976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10515601" y="6315076"/>
          <a:ext cx="152400" cy="152400"/>
        </a:xfrm>
        <a:prstGeom prst="ellipse">
          <a:avLst/>
        </a:prstGeom>
        <a:solidFill>
          <a:srgbClr val="FFC000">
            <a:alpha val="66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276225</xdr:colOff>
      <xdr:row>4</xdr:row>
      <xdr:rowOff>161925</xdr:rowOff>
    </xdr:from>
    <xdr:to>
      <xdr:col>0</xdr:col>
      <xdr:colOff>295275</xdr:colOff>
      <xdr:row>35</xdr:row>
      <xdr:rowOff>47625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>
          <a:off x="276225" y="923925"/>
          <a:ext cx="19050" cy="5791200"/>
        </a:xfrm>
        <a:prstGeom prst="line">
          <a:avLst/>
        </a:prstGeom>
        <a:ln w="25400">
          <a:gradFill>
            <a:gsLst>
              <a:gs pos="50829">
                <a:srgbClr val="ADB3BD"/>
              </a:gs>
              <a:gs pos="45872">
                <a:srgbClr val="AFB6C3"/>
              </a:gs>
              <a:gs pos="60000">
                <a:srgbClr val="ADB3BD"/>
              </a:gs>
              <a:gs pos="85000">
                <a:schemeClr val="bg1">
                  <a:lumMod val="65000"/>
                  <a:alpha val="49000"/>
                </a:schemeClr>
              </a:gs>
              <a:gs pos="8000">
                <a:srgbClr val="F3F5FB"/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5</xdr:row>
      <xdr:rowOff>114300</xdr:rowOff>
    </xdr:from>
    <xdr:to>
      <xdr:col>8</xdr:col>
      <xdr:colOff>333375</xdr:colOff>
      <xdr:row>36</xdr:row>
      <xdr:rowOff>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5191125" y="1066800"/>
          <a:ext cx="19050" cy="5791200"/>
        </a:xfrm>
        <a:prstGeom prst="line">
          <a:avLst/>
        </a:prstGeom>
        <a:ln w="25400">
          <a:gradFill>
            <a:gsLst>
              <a:gs pos="50829">
                <a:srgbClr val="ADB3BD"/>
              </a:gs>
              <a:gs pos="45872">
                <a:srgbClr val="AFB6C3"/>
              </a:gs>
              <a:gs pos="60000">
                <a:srgbClr val="ADB3BD"/>
              </a:gs>
              <a:gs pos="85000">
                <a:schemeClr val="bg1">
                  <a:lumMod val="65000"/>
                  <a:alpha val="49000"/>
                </a:schemeClr>
              </a:gs>
              <a:gs pos="8000">
                <a:srgbClr val="F3F5FB"/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428625</xdr:colOff>
      <xdr:row>5</xdr:row>
      <xdr:rowOff>57150</xdr:rowOff>
    </xdr:from>
    <xdr:to>
      <xdr:col>15</xdr:col>
      <xdr:colOff>447675</xdr:colOff>
      <xdr:row>35</xdr:row>
      <xdr:rowOff>133350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9572625" y="1009650"/>
          <a:ext cx="19050" cy="5791200"/>
        </a:xfrm>
        <a:prstGeom prst="line">
          <a:avLst/>
        </a:prstGeom>
        <a:ln w="25400">
          <a:gradFill>
            <a:gsLst>
              <a:gs pos="50829">
                <a:srgbClr val="ADB3BD"/>
              </a:gs>
              <a:gs pos="45872">
                <a:srgbClr val="AFB6C3"/>
              </a:gs>
              <a:gs pos="60000">
                <a:srgbClr val="ADB3BD"/>
              </a:gs>
              <a:gs pos="85000">
                <a:schemeClr val="bg1">
                  <a:lumMod val="65000"/>
                  <a:alpha val="49000"/>
                </a:schemeClr>
              </a:gs>
              <a:gs pos="8000">
                <a:srgbClr val="F3F5FB"/>
              </a:gs>
            </a:gsLst>
            <a:lin ang="5400000" scaled="1"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542925</xdr:colOff>
      <xdr:row>12</xdr:row>
      <xdr:rowOff>0</xdr:rowOff>
    </xdr:from>
    <xdr:to>
      <xdr:col>11</xdr:col>
      <xdr:colOff>66675</xdr:colOff>
      <xdr:row>15</xdr:row>
      <xdr:rowOff>171450</xdr:rowOff>
    </xdr:to>
    <xdr:pic>
      <xdr:nvPicPr>
        <xdr:cNvPr id="40" name="Graphic 39" descr="Bar graph with upward trend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29325" y="2286000"/>
          <a:ext cx="742950" cy="74295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29</xdr:row>
      <xdr:rowOff>47625</xdr:rowOff>
    </xdr:from>
    <xdr:to>
      <xdr:col>19</xdr:col>
      <xdr:colOff>104775</xdr:colOff>
      <xdr:row>31</xdr:row>
      <xdr:rowOff>9525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9949B2C-E5F9-4BC6-869E-AF4E06CCE293}"/>
            </a:ext>
          </a:extLst>
        </xdr:cNvPr>
        <xdr:cNvSpPr txBox="1"/>
      </xdr:nvSpPr>
      <xdr:spPr>
        <a:xfrm>
          <a:off x="9782175" y="5572125"/>
          <a:ext cx="19050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rgbClr val="006666">
                  <a:alpha val="66000"/>
                </a:srgbClr>
              </a:solidFill>
            </a:rPr>
            <a:t>Recommendations</a:t>
          </a:r>
          <a:endParaRPr lang="en-US" sz="1400">
            <a:solidFill>
              <a:srgbClr val="006666">
                <a:alpha val="66000"/>
              </a:srgbClr>
            </a:solidFill>
          </a:endParaRPr>
        </a:p>
      </xdr:txBody>
    </xdr:sp>
    <xdr:clientData/>
  </xdr:twoCellAnchor>
  <xdr:twoCellAnchor>
    <xdr:from>
      <xdr:col>16</xdr:col>
      <xdr:colOff>247649</xdr:colOff>
      <xdr:row>22</xdr:row>
      <xdr:rowOff>0</xdr:rowOff>
    </xdr:from>
    <xdr:to>
      <xdr:col>19</xdr:col>
      <xdr:colOff>228600</xdr:colOff>
      <xdr:row>23</xdr:row>
      <xdr:rowOff>152400</xdr:rowOff>
    </xdr:to>
    <xdr:sp macro="" textlink="Analysis!AP5">
      <xdr:nvSpPr>
        <xdr:cNvPr id="36" name="TextBox 35">
          <a:extLst>
            <a:ext uri="{FF2B5EF4-FFF2-40B4-BE49-F238E27FC236}">
              <a16:creationId xmlns:a16="http://schemas.microsoft.com/office/drawing/2014/main" id="{F960E728-F6D9-452A-A6F8-FA3F609466BC}"/>
            </a:ext>
          </a:extLst>
        </xdr:cNvPr>
        <xdr:cNvSpPr txBox="1"/>
      </xdr:nvSpPr>
      <xdr:spPr>
        <a:xfrm>
          <a:off x="10001249" y="4191000"/>
          <a:ext cx="1809751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55D39C6-699B-4B56-BE20-ADC3F28D593F}" type="TxLink">
            <a:rPr lang="en-US" sz="14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t>Qty sold till date</a:t>
          </a:fld>
          <a:endParaRPr lang="en-US" sz="3200" b="1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16</xdr:col>
      <xdr:colOff>257175</xdr:colOff>
      <xdr:row>23</xdr:row>
      <xdr:rowOff>152399</xdr:rowOff>
    </xdr:from>
    <xdr:to>
      <xdr:col>19</xdr:col>
      <xdr:colOff>238126</xdr:colOff>
      <xdr:row>25</xdr:row>
      <xdr:rowOff>114299</xdr:rowOff>
    </xdr:to>
    <xdr:sp macro="" textlink="Analysis!AP6">
      <xdr:nvSpPr>
        <xdr:cNvPr id="41" name="TextBox 40">
          <a:extLst>
            <a:ext uri="{FF2B5EF4-FFF2-40B4-BE49-F238E27FC236}">
              <a16:creationId xmlns:a16="http://schemas.microsoft.com/office/drawing/2014/main" id="{F0235E5C-E571-4D83-8D14-32169B124FF9}"/>
            </a:ext>
          </a:extLst>
        </xdr:cNvPr>
        <xdr:cNvSpPr txBox="1"/>
      </xdr:nvSpPr>
      <xdr:spPr>
        <a:xfrm>
          <a:off x="10010775" y="4533899"/>
          <a:ext cx="1809751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5FBE811-2A96-4D58-8A14-A09DBE900720}" type="TxLink">
            <a:rPr lang="en-US" sz="2000" b="1" i="0" u="none" strike="noStrike">
              <a:solidFill>
                <a:schemeClr val="bg2">
                  <a:lumMod val="10000"/>
                </a:schemeClr>
              </a:solidFill>
              <a:latin typeface="Calibri"/>
              <a:cs typeface="Calibri"/>
            </a:rPr>
            <a:t>1,59,383 K</a:t>
          </a:fld>
          <a:endParaRPr lang="en-US" sz="59500" b="1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16</xdr:col>
      <xdr:colOff>180975</xdr:colOff>
      <xdr:row>23</xdr:row>
      <xdr:rowOff>171449</xdr:rowOff>
    </xdr:from>
    <xdr:to>
      <xdr:col>18</xdr:col>
      <xdr:colOff>590550</xdr:colOff>
      <xdr:row>25</xdr:row>
      <xdr:rowOff>133349</xdr:rowOff>
    </xdr:to>
    <xdr:sp macro="" textlink="Analysis!AP11">
      <xdr:nvSpPr>
        <xdr:cNvPr id="42" name="TextBox 41">
          <a:extLst>
            <a:ext uri="{FF2B5EF4-FFF2-40B4-BE49-F238E27FC236}">
              <a16:creationId xmlns:a16="http://schemas.microsoft.com/office/drawing/2014/main" id="{ADE6DABF-AA42-4BBD-8783-C94809C6166B}"/>
            </a:ext>
          </a:extLst>
        </xdr:cNvPr>
        <xdr:cNvSpPr txBox="1"/>
      </xdr:nvSpPr>
      <xdr:spPr>
        <a:xfrm>
          <a:off x="9934575" y="4552949"/>
          <a:ext cx="16287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29F98B-BF24-4A89-A2F7-D527DA8E613F}" type="TxLink">
            <a:rPr lang="en-US" sz="2400" b="1" i="0" u="none" strike="noStrike">
              <a:solidFill>
                <a:srgbClr val="006666"/>
              </a:solidFill>
              <a:latin typeface="Calibri"/>
              <a:cs typeface="Calibri"/>
            </a:rPr>
            <a:t> </a:t>
          </a:fld>
          <a:endParaRPr lang="en-US" sz="255800" b="1">
            <a:solidFill>
              <a:srgbClr val="006666"/>
            </a:solidFill>
          </a:endParaRPr>
        </a:p>
      </xdr:txBody>
    </xdr:sp>
    <xdr:clientData/>
  </xdr:twoCellAnchor>
  <xdr:twoCellAnchor>
    <xdr:from>
      <xdr:col>16</xdr:col>
      <xdr:colOff>28575</xdr:colOff>
      <xdr:row>23</xdr:row>
      <xdr:rowOff>123825</xdr:rowOff>
    </xdr:from>
    <xdr:to>
      <xdr:col>19</xdr:col>
      <xdr:colOff>209550</xdr:colOff>
      <xdr:row>23</xdr:row>
      <xdr:rowOff>133350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771B2ED3-0BB8-5F77-5C80-70F4ED4EB156}"/>
            </a:ext>
          </a:extLst>
        </xdr:cNvPr>
        <xdr:cNvCxnSpPr/>
      </xdr:nvCxnSpPr>
      <xdr:spPr>
        <a:xfrm>
          <a:off x="9782175" y="4505325"/>
          <a:ext cx="2009775" cy="9525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171450</xdr:colOff>
      <xdr:row>25</xdr:row>
      <xdr:rowOff>76200</xdr:rowOff>
    </xdr:from>
    <xdr:to>
      <xdr:col>18</xdr:col>
      <xdr:colOff>419100</xdr:colOff>
      <xdr:row>27</xdr:row>
      <xdr:rowOff>38100</xdr:rowOff>
    </xdr:to>
    <xdr:sp macro="" textlink="Analysis!AQ5">
      <xdr:nvSpPr>
        <xdr:cNvPr id="46" name="TextBox 45">
          <a:extLst>
            <a:ext uri="{FF2B5EF4-FFF2-40B4-BE49-F238E27FC236}">
              <a16:creationId xmlns:a16="http://schemas.microsoft.com/office/drawing/2014/main" id="{1C2D9C50-7B87-4EDC-A829-118063A6102C}"/>
            </a:ext>
          </a:extLst>
        </xdr:cNvPr>
        <xdr:cNvSpPr txBox="1"/>
      </xdr:nvSpPr>
      <xdr:spPr>
        <a:xfrm>
          <a:off x="9925050" y="4838700"/>
          <a:ext cx="14668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24D98C-665D-4AA2-83B4-78EAABD4E38F}" type="TxLink">
            <a:rPr lang="en-US" sz="14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t>Current Qty Sold</a:t>
          </a:fld>
          <a:endParaRPr lang="en-US" sz="1600" b="1" i="1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266700</xdr:colOff>
      <xdr:row>25</xdr:row>
      <xdr:rowOff>66675</xdr:rowOff>
    </xdr:from>
    <xdr:to>
      <xdr:col>19</xdr:col>
      <xdr:colOff>409575</xdr:colOff>
      <xdr:row>27</xdr:row>
      <xdr:rowOff>28575</xdr:rowOff>
    </xdr:to>
    <xdr:sp macro="" textlink="Analysis!AR6">
      <xdr:nvSpPr>
        <xdr:cNvPr id="47" name="TextBox 46">
          <a:extLst>
            <a:ext uri="{FF2B5EF4-FFF2-40B4-BE49-F238E27FC236}">
              <a16:creationId xmlns:a16="http://schemas.microsoft.com/office/drawing/2014/main" id="{A5E44553-4655-44AB-8689-4140DA8E917C}"/>
            </a:ext>
          </a:extLst>
        </xdr:cNvPr>
        <xdr:cNvSpPr txBox="1"/>
      </xdr:nvSpPr>
      <xdr:spPr>
        <a:xfrm>
          <a:off x="11239500" y="4829175"/>
          <a:ext cx="7524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3216E-7120-4F30-94B7-7A660365B4FF}" type="TxLink">
            <a:rPr lang="en-US" sz="1400" b="1" i="0" u="none" strike="noStrike">
              <a:solidFill>
                <a:schemeClr val="bg2">
                  <a:lumMod val="10000"/>
                </a:schemeClr>
              </a:solidFill>
              <a:latin typeface="Calibri"/>
              <a:cs typeface="Calibri"/>
            </a:rPr>
            <a:t>1,124 K</a:t>
          </a:fld>
          <a:endParaRPr lang="en-US" sz="1600" i="1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0.33855</cdr:x>
      <cdr:y>0.32575</cdr:y>
    </cdr:from>
    <cdr:to>
      <cdr:x>0.66146</cdr:x>
      <cdr:y>0.64866</cdr:y>
    </cdr:to>
    <cdr:pic>
      <cdr:nvPicPr>
        <cdr:cNvPr id="2" name="Graphic 25" descr="Shopping cart">
          <a:extLst xmlns:a="http://schemas.openxmlformats.org/drawingml/2006/main">
            <a:ext uri="{FF2B5EF4-FFF2-40B4-BE49-F238E27FC236}">
              <a16:creationId xmlns:a16="http://schemas.microsoft.com/office/drawing/2014/main" id="{00000000-0008-0000-0300-00001A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55649" y="727074"/>
          <a:ext cx="720725" cy="720725"/>
        </a:xfrm>
        <a:prstGeom xmlns:a="http://schemas.openxmlformats.org/drawingml/2006/main" prst="rect">
          <a:avLst/>
        </a:prstGeom>
      </cdr:spPr>
    </cdr:pic>
  </cdr:relSizeAnchor>
</c:userShape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8">
  <rv s="0">
    <fb>4887871</fb>
    <v>0</v>
  </rv>
  <rv s="0">
    <fb>39557045</fb>
    <v>0</v>
  </rv>
  <rv s="0">
    <fb>7171646</fb>
    <v>0</v>
  </rv>
  <rv s="0">
    <fb>28701845</fb>
    <v>0</v>
  </rv>
  <rv s="0">
    <fb>3013825</fb>
    <v>0</v>
  </rv>
  <rv s="0">
    <fb>21670000</fb>
    <v>0</v>
  </rv>
  <rv s="0">
    <fb>19542209</fb>
    <v>0</v>
  </rv>
  <rv s="0">
    <fb>5695564</fb>
    <v>0</v>
  </rv>
  <rv s="0">
    <fb>12807060</fb>
    <v>0</v>
  </rv>
  <rv s="0">
    <fb>3572665</fb>
    <v>0</v>
  </rv>
  <rv s="0">
    <fb>12741080</fb>
    <v>0</v>
  </rv>
  <rv s="0">
    <fb>967171</fb>
    <v>0</v>
  </rv>
  <rv s="0">
    <fb>11689442</fb>
    <v>0</v>
  </rv>
  <rv s="0">
    <fb>10519475</fb>
    <v>0</v>
  </rv>
  <rv s="0">
    <fb>10383620</fb>
    <v>0</v>
  </rv>
  <rv s="0">
    <fb>1754208</fb>
    <v>0</v>
  </rv>
  <rv s="0">
    <fb>9995915</fb>
    <v>0</v>
  </rv>
  <rv s="0">
    <fb>8908520</fb>
    <v>0</v>
  </rv>
  <rv s="0">
    <fb>6691878</fb>
    <v>0</v>
  </rv>
  <rv s="0">
    <fb>8517685</fb>
    <v>0</v>
  </rv>
  <rv s="0">
    <fb>3156145</fb>
    <v>0</v>
  </rv>
  <rv s="0">
    <fb>7614893</fb>
    <v>0</v>
  </rv>
  <rv s="0">
    <fb>2911505</fb>
    <v>0</v>
  </rv>
  <rv s="0">
    <fb>4468402</fb>
    <v>0</v>
  </rv>
  <rv s="0">
    <fb>6902149</fb>
    <v>0</v>
  </rv>
  <rv s="0">
    <fb>4659978</fb>
    <v>0</v>
  </rv>
  <rv s="0">
    <fb>6770010</fb>
    <v>0</v>
  </rv>
  <rv s="0">
    <fb>1338404</fb>
    <v>0</v>
  </rv>
  <rv s="0">
    <fb>6042718</fb>
    <v>0</v>
  </rv>
  <rv s="0">
    <fb>6126452</fb>
    <v>0</v>
  </rv>
  <rv s="0">
    <fb>5813568</fb>
    <v>0</v>
  </rv>
  <rv s="0">
    <fb>5611179</fb>
    <v>0</v>
  </rv>
  <rv s="0">
    <fb>2963914</fb>
    <v>0</v>
  </rv>
  <rv s="0">
    <fb>5084127</fb>
    <v>0</v>
  </rv>
  <rv s="0">
    <fb>1062305</fb>
    <v>0</v>
  </rv>
  <rv s="0">
    <fb>1929268</fb>
    <v>0</v>
  </rv>
  <rv s="0">
    <fb>3034392</fb>
    <v>0</v>
  </rv>
  <rv s="0">
    <fb>1356458</fb>
    <v>0</v>
  </rv>
  <rv s="0">
    <fb>4190713</fb>
    <v>0</v>
  </rv>
  <rv s="0">
    <fb>3943079</fb>
    <v>0</v>
  </rv>
  <rv s="0">
    <fb>2095428</fb>
    <v>0</v>
  </rv>
  <rv s="0">
    <fb>3161105</fb>
    <v>0</v>
  </rv>
  <rv s="0">
    <fb>760077</fb>
    <v>0</v>
  </rv>
  <rv s="0">
    <fb>1057315</fb>
    <v>0</v>
  </rv>
  <rv s="0">
    <fb>1805832</fb>
    <v>0</v>
  </rv>
  <rv s="0">
    <fb>882235</fb>
    <v>0</v>
  </rv>
  <rv s="0">
    <fb>626299</fb>
    <v>0</v>
  </rv>
  <rv s="0">
    <fb>577737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3" formatCode="#,##0"/>
    </x:dxf>
  </dxfs>
  <richStyles>
    <rSty dxfid="0"/>
  </richStyles>
</richStyle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0077A-A270-4824-AE6E-D66251B707C3}">
  <sheetPr filterMode="1">
    <tabColor theme="0" tint="-0.499984740745262"/>
  </sheetPr>
  <dimension ref="A1:F2615"/>
  <sheetViews>
    <sheetView zoomScale="110" zoomScaleNormal="110" workbookViewId="0"/>
  </sheetViews>
  <sheetFormatPr defaultRowHeight="15" customHeight="1" x14ac:dyDescent="0.25"/>
  <cols>
    <col min="1" max="1" width="5" style="26" bestFit="1" customWidth="1"/>
    <col min="2" max="2" width="14.7109375" style="26" bestFit="1" customWidth="1"/>
    <col min="3" max="3" width="13.85546875" style="26" bestFit="1" customWidth="1"/>
    <col min="4" max="5" width="8" style="26" bestFit="1" customWidth="1"/>
    <col min="6" max="6" width="12.140625" style="26" bestFit="1" customWidth="1"/>
    <col min="7" max="16384" width="9.140625" style="26"/>
  </cols>
  <sheetData>
    <row r="1" spans="1:6" s="5" customFormat="1" ht="1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ht="15" customHeight="1" x14ac:dyDescent="0.25">
      <c r="A2" s="26">
        <v>2022</v>
      </c>
      <c r="B2" s="26" t="s">
        <v>69</v>
      </c>
      <c r="C2" s="26" t="s">
        <v>7</v>
      </c>
      <c r="D2" s="26">
        <v>1829</v>
      </c>
      <c r="E2" s="26">
        <v>64872</v>
      </c>
      <c r="F2" s="26" t="s">
        <v>8</v>
      </c>
    </row>
    <row r="3" spans="1:6" ht="15" customHeight="1" x14ac:dyDescent="0.25">
      <c r="A3" s="26">
        <v>2022</v>
      </c>
      <c r="B3" s="26" t="s">
        <v>69</v>
      </c>
      <c r="C3" s="26" t="s">
        <v>9</v>
      </c>
      <c r="D3" s="26">
        <v>1354</v>
      </c>
      <c r="E3" s="26">
        <v>61216</v>
      </c>
      <c r="F3" s="26" t="s">
        <v>10</v>
      </c>
    </row>
    <row r="4" spans="1:6" ht="15" customHeight="1" x14ac:dyDescent="0.25">
      <c r="A4" s="26">
        <v>2022</v>
      </c>
      <c r="B4" s="26" t="s">
        <v>69</v>
      </c>
      <c r="C4" s="26" t="s">
        <v>11</v>
      </c>
      <c r="D4" s="26">
        <v>2565</v>
      </c>
      <c r="E4" s="26">
        <v>55909</v>
      </c>
      <c r="F4" s="26" t="s">
        <v>8</v>
      </c>
    </row>
    <row r="5" spans="1:6" ht="15" customHeight="1" x14ac:dyDescent="0.25">
      <c r="A5" s="26">
        <v>2022</v>
      </c>
      <c r="B5" s="26" t="s">
        <v>69</v>
      </c>
      <c r="C5" s="26" t="s">
        <v>12</v>
      </c>
      <c r="D5" s="26">
        <v>17651</v>
      </c>
      <c r="E5" s="26">
        <v>48534</v>
      </c>
      <c r="F5" s="26" t="s">
        <v>8</v>
      </c>
    </row>
    <row r="6" spans="1:6" ht="15" customHeight="1" x14ac:dyDescent="0.25">
      <c r="A6" s="26">
        <v>2022</v>
      </c>
      <c r="B6" s="26" t="s">
        <v>69</v>
      </c>
      <c r="C6" s="26" t="s">
        <v>13</v>
      </c>
      <c r="D6" s="26">
        <v>3312</v>
      </c>
      <c r="E6" s="26">
        <v>97879</v>
      </c>
      <c r="F6" s="26" t="s">
        <v>10</v>
      </c>
    </row>
    <row r="7" spans="1:6" ht="15" customHeight="1" x14ac:dyDescent="0.25">
      <c r="A7" s="26">
        <v>2022</v>
      </c>
      <c r="B7" s="26" t="s">
        <v>69</v>
      </c>
      <c r="C7" s="26" t="s">
        <v>14</v>
      </c>
      <c r="D7" s="26">
        <v>467</v>
      </c>
      <c r="E7" s="26">
        <v>49142</v>
      </c>
      <c r="F7" s="26" t="s">
        <v>10</v>
      </c>
    </row>
    <row r="8" spans="1:6" ht="15" customHeight="1" x14ac:dyDescent="0.25">
      <c r="A8" s="26">
        <v>2022</v>
      </c>
      <c r="B8" s="26" t="s">
        <v>69</v>
      </c>
      <c r="C8" s="26" t="s">
        <v>15</v>
      </c>
      <c r="D8" s="26">
        <v>186</v>
      </c>
      <c r="E8" s="26">
        <v>49290</v>
      </c>
      <c r="F8" s="26" t="s">
        <v>8</v>
      </c>
    </row>
    <row r="9" spans="1:6" ht="15" customHeight="1" x14ac:dyDescent="0.25">
      <c r="A9" s="26">
        <v>2022</v>
      </c>
      <c r="B9" s="26" t="s">
        <v>69</v>
      </c>
      <c r="C9" s="26" t="s">
        <v>16</v>
      </c>
      <c r="D9" s="26">
        <v>5394</v>
      </c>
      <c r="E9" s="26">
        <v>43717</v>
      </c>
      <c r="F9" s="26" t="s">
        <v>8</v>
      </c>
    </row>
    <row r="10" spans="1:6" ht="15" customHeight="1" x14ac:dyDescent="0.25">
      <c r="A10" s="26">
        <v>2022</v>
      </c>
      <c r="B10" s="26" t="s">
        <v>69</v>
      </c>
      <c r="C10" s="26" t="s">
        <v>17</v>
      </c>
      <c r="D10" s="26">
        <v>2794</v>
      </c>
      <c r="E10" s="26">
        <v>51978</v>
      </c>
      <c r="F10" s="26" t="s">
        <v>10</v>
      </c>
    </row>
    <row r="11" spans="1:6" ht="15" customHeight="1" x14ac:dyDescent="0.25">
      <c r="A11" s="26">
        <v>2022</v>
      </c>
      <c r="B11" s="26" t="s">
        <v>69</v>
      </c>
      <c r="C11" s="26" t="s">
        <v>18</v>
      </c>
      <c r="D11" s="26">
        <v>2531</v>
      </c>
      <c r="E11" s="26">
        <v>48820</v>
      </c>
      <c r="F11" s="26" t="s">
        <v>10</v>
      </c>
    </row>
    <row r="12" spans="1:6" ht="15" customHeight="1" x14ac:dyDescent="0.25">
      <c r="A12" s="26">
        <v>2022</v>
      </c>
      <c r="B12" s="26" t="s">
        <v>69</v>
      </c>
      <c r="C12" s="26" t="s">
        <v>19</v>
      </c>
      <c r="D12" s="26">
        <v>2818</v>
      </c>
      <c r="E12" s="26">
        <v>58259</v>
      </c>
      <c r="F12" s="26" t="s">
        <v>10</v>
      </c>
    </row>
    <row r="13" spans="1:6" ht="15" customHeight="1" x14ac:dyDescent="0.25">
      <c r="A13" s="26">
        <v>2022</v>
      </c>
      <c r="B13" s="26" t="s">
        <v>69</v>
      </c>
      <c r="C13" s="26" t="s">
        <v>20</v>
      </c>
      <c r="D13" s="26">
        <v>2302</v>
      </c>
      <c r="E13" s="26">
        <v>56732</v>
      </c>
      <c r="F13" s="26" t="s">
        <v>10</v>
      </c>
    </row>
    <row r="14" spans="1:6" ht="15" customHeight="1" x14ac:dyDescent="0.25">
      <c r="A14" s="26">
        <v>2022</v>
      </c>
      <c r="B14" s="26" t="s">
        <v>69</v>
      </c>
      <c r="C14" s="26" t="s">
        <v>21</v>
      </c>
      <c r="D14" s="26">
        <v>2911</v>
      </c>
      <c r="E14" s="26">
        <v>51588</v>
      </c>
      <c r="F14" s="26" t="s">
        <v>10</v>
      </c>
    </row>
    <row r="15" spans="1:6" ht="15" customHeight="1" x14ac:dyDescent="0.25">
      <c r="A15" s="26">
        <v>2022</v>
      </c>
      <c r="B15" s="26" t="s">
        <v>69</v>
      </c>
      <c r="C15" s="26" t="s">
        <v>22</v>
      </c>
      <c r="D15" s="26">
        <v>2613</v>
      </c>
      <c r="E15" s="26">
        <v>53721</v>
      </c>
      <c r="F15" s="26" t="s">
        <v>10</v>
      </c>
    </row>
    <row r="16" spans="1:6" ht="15" customHeight="1" x14ac:dyDescent="0.25">
      <c r="A16" s="26">
        <v>2022</v>
      </c>
      <c r="B16" s="26" t="s">
        <v>69</v>
      </c>
      <c r="C16" s="26" t="s">
        <v>23</v>
      </c>
      <c r="D16" s="26">
        <v>1632</v>
      </c>
      <c r="E16" s="26">
        <v>60605</v>
      </c>
      <c r="F16" s="26" t="s">
        <v>10</v>
      </c>
    </row>
    <row r="17" spans="1:6" ht="15" customHeight="1" x14ac:dyDescent="0.25">
      <c r="A17" s="26">
        <v>2022</v>
      </c>
      <c r="B17" s="26" t="s">
        <v>69</v>
      </c>
      <c r="C17" s="26" t="s">
        <v>24</v>
      </c>
      <c r="D17" s="26">
        <v>3143</v>
      </c>
      <c r="E17" s="26">
        <v>92727</v>
      </c>
      <c r="F17" s="26" t="s">
        <v>10</v>
      </c>
    </row>
    <row r="18" spans="1:6" ht="15" customHeight="1" x14ac:dyDescent="0.25">
      <c r="A18" s="26">
        <v>2022</v>
      </c>
      <c r="B18" s="26" t="s">
        <v>69</v>
      </c>
      <c r="C18" s="26" t="s">
        <v>25</v>
      </c>
      <c r="D18" s="26">
        <v>1581</v>
      </c>
      <c r="E18" s="26">
        <v>47422</v>
      </c>
      <c r="F18" s="26" t="s">
        <v>10</v>
      </c>
    </row>
    <row r="19" spans="1:6" ht="15" customHeight="1" x14ac:dyDescent="0.25">
      <c r="A19" s="26">
        <v>2022</v>
      </c>
      <c r="B19" s="26" t="s">
        <v>69</v>
      </c>
      <c r="C19" s="26" t="s">
        <v>26</v>
      </c>
      <c r="D19" s="26">
        <v>720</v>
      </c>
      <c r="E19" s="26">
        <v>52887</v>
      </c>
      <c r="F19" s="26" t="s">
        <v>10</v>
      </c>
    </row>
    <row r="20" spans="1:6" ht="15" customHeight="1" x14ac:dyDescent="0.25">
      <c r="A20" s="26">
        <v>2022</v>
      </c>
      <c r="B20" s="26" t="s">
        <v>69</v>
      </c>
      <c r="C20" s="26" t="s">
        <v>27</v>
      </c>
      <c r="D20" s="26">
        <v>999</v>
      </c>
      <c r="E20" s="26">
        <v>70628</v>
      </c>
      <c r="F20" s="26" t="s">
        <v>10</v>
      </c>
    </row>
    <row r="21" spans="1:6" ht="15" customHeight="1" x14ac:dyDescent="0.25">
      <c r="A21" s="26">
        <v>2022</v>
      </c>
      <c r="B21" s="26" t="s">
        <v>69</v>
      </c>
      <c r="C21" s="26" t="s">
        <v>28</v>
      </c>
      <c r="D21" s="26">
        <v>3574</v>
      </c>
      <c r="E21" s="26">
        <v>49309</v>
      </c>
      <c r="F21" s="26" t="s">
        <v>10</v>
      </c>
    </row>
    <row r="22" spans="1:6" ht="15" customHeight="1" x14ac:dyDescent="0.25">
      <c r="A22" s="26">
        <v>2022</v>
      </c>
      <c r="B22" s="26" t="s">
        <v>69</v>
      </c>
      <c r="C22" s="26" t="s">
        <v>29</v>
      </c>
      <c r="D22" s="26">
        <v>3175</v>
      </c>
      <c r="E22" s="26">
        <v>57276</v>
      </c>
      <c r="F22" s="26" t="s">
        <v>10</v>
      </c>
    </row>
    <row r="23" spans="1:6" ht="15" customHeight="1" x14ac:dyDescent="0.25">
      <c r="A23" s="26">
        <v>2022</v>
      </c>
      <c r="B23" s="26" t="s">
        <v>69</v>
      </c>
      <c r="C23" s="26" t="s">
        <v>30</v>
      </c>
      <c r="D23" s="26">
        <v>2070</v>
      </c>
      <c r="E23" s="26">
        <v>56525</v>
      </c>
      <c r="F23" s="26" t="s">
        <v>10</v>
      </c>
    </row>
    <row r="24" spans="1:6" ht="15" customHeight="1" x14ac:dyDescent="0.25">
      <c r="A24" s="26">
        <v>2022</v>
      </c>
      <c r="B24" s="26" t="s">
        <v>69</v>
      </c>
      <c r="C24" s="26" t="s">
        <v>31</v>
      </c>
      <c r="D24" s="26">
        <v>2123</v>
      </c>
      <c r="E24" s="26">
        <v>52677</v>
      </c>
      <c r="F24" s="26" t="s">
        <v>8</v>
      </c>
    </row>
    <row r="25" spans="1:6" ht="15" customHeight="1" x14ac:dyDescent="0.25">
      <c r="A25" s="26">
        <v>2022</v>
      </c>
      <c r="B25" s="26" t="s">
        <v>69</v>
      </c>
      <c r="C25" s="26" t="s">
        <v>32</v>
      </c>
      <c r="D25" s="26">
        <v>1847</v>
      </c>
      <c r="E25" s="26">
        <v>71945</v>
      </c>
      <c r="F25" s="26" t="s">
        <v>8</v>
      </c>
    </row>
    <row r="26" spans="1:6" ht="15" customHeight="1" x14ac:dyDescent="0.25">
      <c r="A26" s="26">
        <v>2022</v>
      </c>
      <c r="B26" s="26" t="s">
        <v>69</v>
      </c>
      <c r="C26" s="26" t="s">
        <v>33</v>
      </c>
      <c r="D26" s="26">
        <v>2469</v>
      </c>
      <c r="E26" s="26">
        <v>50449</v>
      </c>
      <c r="F26" s="26" t="s">
        <v>10</v>
      </c>
    </row>
    <row r="27" spans="1:6" ht="15" customHeight="1" x14ac:dyDescent="0.25">
      <c r="A27" s="26">
        <v>2022</v>
      </c>
      <c r="B27" s="26" t="s">
        <v>69</v>
      </c>
      <c r="C27" s="26" t="s">
        <v>34</v>
      </c>
      <c r="D27" s="26">
        <v>598</v>
      </c>
      <c r="E27" s="26">
        <v>94060</v>
      </c>
      <c r="F27" s="26" t="s">
        <v>8</v>
      </c>
    </row>
    <row r="28" spans="1:6" ht="15" customHeight="1" x14ac:dyDescent="0.25">
      <c r="A28" s="26">
        <v>2022</v>
      </c>
      <c r="B28" s="26" t="s">
        <v>69</v>
      </c>
      <c r="C28" s="26" t="s">
        <v>35</v>
      </c>
      <c r="D28" s="26">
        <v>350</v>
      </c>
      <c r="E28" s="26">
        <v>54051</v>
      </c>
      <c r="F28" s="26" t="s">
        <v>8</v>
      </c>
    </row>
    <row r="29" spans="1:6" ht="15" customHeight="1" x14ac:dyDescent="0.25">
      <c r="A29" s="26">
        <v>2022</v>
      </c>
      <c r="B29" s="26" t="s">
        <v>69</v>
      </c>
      <c r="C29" s="26" t="s">
        <v>36</v>
      </c>
      <c r="D29" s="26">
        <v>999</v>
      </c>
      <c r="E29" s="26">
        <v>50634</v>
      </c>
      <c r="F29" s="26" t="s">
        <v>10</v>
      </c>
    </row>
    <row r="30" spans="1:6" ht="15" customHeight="1" x14ac:dyDescent="0.25">
      <c r="A30" s="26">
        <v>2022</v>
      </c>
      <c r="B30" s="26" t="s">
        <v>69</v>
      </c>
      <c r="C30" s="26" t="s">
        <v>37</v>
      </c>
      <c r="D30" s="26">
        <v>2064</v>
      </c>
      <c r="E30" s="26">
        <v>71885</v>
      </c>
      <c r="F30" s="26" t="s">
        <v>10</v>
      </c>
    </row>
    <row r="31" spans="1:6" ht="15" customHeight="1" x14ac:dyDescent="0.25">
      <c r="A31" s="26">
        <v>2022</v>
      </c>
      <c r="B31" s="26" t="s">
        <v>69</v>
      </c>
      <c r="C31" s="26" t="s">
        <v>38</v>
      </c>
      <c r="D31" s="26">
        <v>3335</v>
      </c>
      <c r="E31" s="26">
        <v>50384</v>
      </c>
      <c r="F31" s="26" t="s">
        <v>8</v>
      </c>
    </row>
    <row r="32" spans="1:6" ht="15" customHeight="1" x14ac:dyDescent="0.25">
      <c r="A32" s="26">
        <v>2022</v>
      </c>
      <c r="B32" s="26" t="s">
        <v>69</v>
      </c>
      <c r="C32" s="26" t="s">
        <v>39</v>
      </c>
      <c r="D32" s="26">
        <v>3428</v>
      </c>
      <c r="E32" s="26">
        <v>48720</v>
      </c>
      <c r="F32" s="26" t="s">
        <v>8</v>
      </c>
    </row>
    <row r="33" spans="1:6" ht="15" customHeight="1" x14ac:dyDescent="0.25">
      <c r="A33" s="26">
        <v>2022</v>
      </c>
      <c r="B33" s="26" t="s">
        <v>69</v>
      </c>
      <c r="C33" s="26" t="s">
        <v>40</v>
      </c>
      <c r="D33" s="26">
        <v>1830</v>
      </c>
      <c r="E33" s="26">
        <v>98355</v>
      </c>
      <c r="F33" s="26" t="s">
        <v>10</v>
      </c>
    </row>
    <row r="34" spans="1:6" ht="15" customHeight="1" x14ac:dyDescent="0.25">
      <c r="A34" s="26">
        <v>2022</v>
      </c>
      <c r="B34" s="26" t="s">
        <v>69</v>
      </c>
      <c r="C34" s="26" t="s">
        <v>41</v>
      </c>
      <c r="D34" s="26">
        <v>2541</v>
      </c>
      <c r="E34" s="26">
        <v>57404</v>
      </c>
      <c r="F34" s="26" t="s">
        <v>8</v>
      </c>
    </row>
    <row r="35" spans="1:6" ht="15" customHeight="1" x14ac:dyDescent="0.25">
      <c r="A35" s="26">
        <v>2022</v>
      </c>
      <c r="B35" s="26" t="s">
        <v>69</v>
      </c>
      <c r="C35" s="26" t="s">
        <v>42</v>
      </c>
      <c r="D35" s="26">
        <v>4355</v>
      </c>
      <c r="E35" s="26">
        <v>96660</v>
      </c>
      <c r="F35" s="26" t="s">
        <v>10</v>
      </c>
    </row>
    <row r="36" spans="1:6" ht="15" customHeight="1" x14ac:dyDescent="0.25">
      <c r="A36" s="26">
        <v>2022</v>
      </c>
      <c r="B36" s="26" t="s">
        <v>69</v>
      </c>
      <c r="C36" s="26" t="s">
        <v>43</v>
      </c>
      <c r="D36" s="26">
        <v>4739</v>
      </c>
      <c r="E36" s="26">
        <v>46689</v>
      </c>
      <c r="F36" s="26" t="s">
        <v>8</v>
      </c>
    </row>
    <row r="37" spans="1:6" ht="15" customHeight="1" x14ac:dyDescent="0.25">
      <c r="A37" s="26">
        <v>2022</v>
      </c>
      <c r="B37" s="26" t="s">
        <v>69</v>
      </c>
      <c r="C37" s="26" t="s">
        <v>44</v>
      </c>
      <c r="D37" s="26">
        <v>3629</v>
      </c>
      <c r="E37" s="26">
        <v>67949</v>
      </c>
      <c r="F37" s="26" t="s">
        <v>8</v>
      </c>
    </row>
    <row r="38" spans="1:6" ht="15" customHeight="1" x14ac:dyDescent="0.25">
      <c r="A38" s="26">
        <v>2022</v>
      </c>
      <c r="B38" s="26" t="s">
        <v>69</v>
      </c>
      <c r="C38" s="26" t="s">
        <v>45</v>
      </c>
      <c r="D38" s="26">
        <v>205</v>
      </c>
      <c r="E38" s="26">
        <v>48071</v>
      </c>
      <c r="F38" s="26" t="s">
        <v>10</v>
      </c>
    </row>
    <row r="39" spans="1:6" ht="15" customHeight="1" x14ac:dyDescent="0.25">
      <c r="A39" s="26">
        <v>2022</v>
      </c>
      <c r="B39" s="26" t="s">
        <v>69</v>
      </c>
      <c r="C39" s="26" t="s">
        <v>46</v>
      </c>
      <c r="D39" s="26">
        <v>1375</v>
      </c>
      <c r="E39" s="26">
        <v>50990</v>
      </c>
      <c r="F39" s="26" t="s">
        <v>10</v>
      </c>
    </row>
    <row r="40" spans="1:6" ht="15" customHeight="1" x14ac:dyDescent="0.25">
      <c r="A40" s="26">
        <v>2022</v>
      </c>
      <c r="B40" s="26" t="s">
        <v>69</v>
      </c>
      <c r="C40" s="26" t="s">
        <v>47</v>
      </c>
      <c r="D40" s="26">
        <v>1099</v>
      </c>
      <c r="E40" s="26">
        <v>51582</v>
      </c>
      <c r="F40" s="26" t="s">
        <v>8</v>
      </c>
    </row>
    <row r="41" spans="1:6" ht="15" customHeight="1" x14ac:dyDescent="0.25">
      <c r="A41" s="26">
        <v>2022</v>
      </c>
      <c r="B41" s="26" t="s">
        <v>69</v>
      </c>
      <c r="C41" s="26" t="s">
        <v>48</v>
      </c>
      <c r="D41" s="26">
        <v>1130</v>
      </c>
      <c r="E41" s="26">
        <v>54930</v>
      </c>
      <c r="F41" s="26" t="s">
        <v>8</v>
      </c>
    </row>
    <row r="42" spans="1:6" ht="15" customHeight="1" x14ac:dyDescent="0.25">
      <c r="A42" s="26">
        <v>2022</v>
      </c>
      <c r="B42" s="26" t="s">
        <v>69</v>
      </c>
      <c r="C42" s="26" t="s">
        <v>49</v>
      </c>
      <c r="D42" s="26">
        <v>19698</v>
      </c>
      <c r="E42" s="26">
        <v>123086</v>
      </c>
      <c r="F42" s="26" t="s">
        <v>10</v>
      </c>
    </row>
    <row r="43" spans="1:6" ht="15" customHeight="1" x14ac:dyDescent="0.25">
      <c r="A43" s="26">
        <v>2022</v>
      </c>
      <c r="B43" s="26" t="s">
        <v>69</v>
      </c>
      <c r="C43" s="26" t="s">
        <v>50</v>
      </c>
      <c r="D43" s="26">
        <v>1066</v>
      </c>
      <c r="E43" s="26">
        <v>71747</v>
      </c>
      <c r="F43" s="26" t="s">
        <v>10</v>
      </c>
    </row>
    <row r="44" spans="1:6" ht="15" customHeight="1" x14ac:dyDescent="0.25">
      <c r="A44" s="26">
        <v>2022</v>
      </c>
      <c r="B44" s="26" t="s">
        <v>69</v>
      </c>
      <c r="C44" s="26" t="s">
        <v>51</v>
      </c>
      <c r="D44" s="26">
        <v>571</v>
      </c>
      <c r="E44" s="26">
        <v>47096</v>
      </c>
      <c r="F44" s="26" t="s">
        <v>10</v>
      </c>
    </row>
    <row r="45" spans="1:6" ht="15" customHeight="1" x14ac:dyDescent="0.25">
      <c r="A45" s="26">
        <v>2022</v>
      </c>
      <c r="B45" s="26" t="s">
        <v>69</v>
      </c>
      <c r="C45" s="26" t="s">
        <v>52</v>
      </c>
      <c r="D45" s="26">
        <v>2073</v>
      </c>
      <c r="E45" s="26">
        <v>54671</v>
      </c>
      <c r="F45" s="26" t="s">
        <v>10</v>
      </c>
    </row>
    <row r="46" spans="1:6" ht="15" customHeight="1" x14ac:dyDescent="0.25">
      <c r="A46" s="26">
        <v>2022</v>
      </c>
      <c r="B46" s="26" t="s">
        <v>69</v>
      </c>
      <c r="C46" s="26" t="s">
        <v>53</v>
      </c>
      <c r="D46" s="26">
        <v>6971</v>
      </c>
      <c r="E46" s="26">
        <v>42964</v>
      </c>
      <c r="F46" s="26" t="s">
        <v>10</v>
      </c>
    </row>
    <row r="47" spans="1:6" ht="15" customHeight="1" x14ac:dyDescent="0.25">
      <c r="A47" s="26">
        <v>2022</v>
      </c>
      <c r="B47" s="26" t="s">
        <v>69</v>
      </c>
      <c r="C47" s="26" t="s">
        <v>54</v>
      </c>
      <c r="D47" s="26">
        <v>1117</v>
      </c>
      <c r="E47" s="26">
        <v>84059</v>
      </c>
      <c r="F47" s="26" t="s">
        <v>8</v>
      </c>
    </row>
    <row r="48" spans="1:6" ht="15" customHeight="1" x14ac:dyDescent="0.25">
      <c r="A48" s="26">
        <v>2022</v>
      </c>
      <c r="B48" s="26" t="s">
        <v>69</v>
      </c>
      <c r="C48" s="26" t="s">
        <v>55</v>
      </c>
      <c r="D48" s="26">
        <v>2872</v>
      </c>
      <c r="E48" s="26">
        <v>47928</v>
      </c>
      <c r="F48" s="26" t="s">
        <v>8</v>
      </c>
    </row>
    <row r="49" spans="1:6" ht="15" customHeight="1" x14ac:dyDescent="0.25">
      <c r="A49" s="26">
        <v>2022</v>
      </c>
      <c r="B49" s="26" t="s">
        <v>69</v>
      </c>
      <c r="C49" s="26" t="s">
        <v>56</v>
      </c>
      <c r="D49" s="26">
        <v>1440</v>
      </c>
      <c r="E49" s="26">
        <v>89063</v>
      </c>
      <c r="F49" s="26" t="s">
        <v>10</v>
      </c>
    </row>
    <row r="50" spans="1:6" ht="15" customHeight="1" x14ac:dyDescent="0.25">
      <c r="A50" s="26">
        <v>2022</v>
      </c>
      <c r="B50" s="26" t="s">
        <v>57</v>
      </c>
      <c r="C50" s="26" t="s">
        <v>7</v>
      </c>
      <c r="D50" s="26">
        <v>10335</v>
      </c>
      <c r="E50" s="26">
        <v>65279</v>
      </c>
      <c r="F50" s="26" t="s">
        <v>8</v>
      </c>
    </row>
    <row r="51" spans="1:6" ht="15" customHeight="1" x14ac:dyDescent="0.25">
      <c r="A51" s="26">
        <v>2022</v>
      </c>
      <c r="B51" s="26" t="s">
        <v>57</v>
      </c>
      <c r="C51" s="26" t="s">
        <v>9</v>
      </c>
      <c r="D51" s="26">
        <v>14006</v>
      </c>
      <c r="E51" s="26">
        <v>69056</v>
      </c>
      <c r="F51" s="26" t="s">
        <v>8</v>
      </c>
    </row>
    <row r="52" spans="1:6" ht="15" customHeight="1" x14ac:dyDescent="0.25">
      <c r="A52" s="26">
        <v>2022</v>
      </c>
      <c r="B52" s="26" t="s">
        <v>57</v>
      </c>
      <c r="C52" s="26" t="s">
        <v>11</v>
      </c>
      <c r="D52" s="26">
        <v>7277</v>
      </c>
      <c r="E52" s="26">
        <v>58247</v>
      </c>
      <c r="F52" s="26" t="s">
        <v>10</v>
      </c>
    </row>
    <row r="53" spans="1:6" ht="15" customHeight="1" x14ac:dyDescent="0.25">
      <c r="A53" s="26">
        <v>2022</v>
      </c>
      <c r="B53" s="26" t="s">
        <v>57</v>
      </c>
      <c r="C53" s="26" t="s">
        <v>12</v>
      </c>
      <c r="D53" s="26">
        <v>86322</v>
      </c>
      <c r="E53" s="26">
        <v>82740</v>
      </c>
      <c r="F53" s="26" t="s">
        <v>10</v>
      </c>
    </row>
    <row r="54" spans="1:6" ht="15" customHeight="1" x14ac:dyDescent="0.25">
      <c r="A54" s="26">
        <v>2022</v>
      </c>
      <c r="B54" s="26" t="s">
        <v>57</v>
      </c>
      <c r="C54" s="26" t="s">
        <v>13</v>
      </c>
      <c r="D54" s="26">
        <v>21025</v>
      </c>
      <c r="E54" s="26">
        <v>74209</v>
      </c>
      <c r="F54" s="26" t="s">
        <v>8</v>
      </c>
    </row>
    <row r="55" spans="1:6" ht="15" customHeight="1" x14ac:dyDescent="0.25">
      <c r="A55" s="26">
        <v>2022</v>
      </c>
      <c r="B55" s="26" t="s">
        <v>57</v>
      </c>
      <c r="C55" s="26" t="s">
        <v>14</v>
      </c>
      <c r="D55" s="26">
        <v>9415</v>
      </c>
      <c r="E55" s="26">
        <v>81591</v>
      </c>
      <c r="F55" s="26" t="s">
        <v>8</v>
      </c>
    </row>
    <row r="56" spans="1:6" ht="15" customHeight="1" x14ac:dyDescent="0.25">
      <c r="A56" s="26">
        <v>2022</v>
      </c>
      <c r="B56" s="26" t="s">
        <v>57</v>
      </c>
      <c r="C56" s="26" t="s">
        <v>15</v>
      </c>
      <c r="D56" s="26">
        <v>3106</v>
      </c>
      <c r="E56" s="26">
        <v>70977</v>
      </c>
      <c r="F56" s="26" t="s">
        <v>10</v>
      </c>
    </row>
    <row r="57" spans="1:6" ht="15" customHeight="1" x14ac:dyDescent="0.25">
      <c r="A57" s="26">
        <v>2022</v>
      </c>
      <c r="B57" s="26" t="s">
        <v>57</v>
      </c>
      <c r="C57" s="26" t="s">
        <v>16</v>
      </c>
      <c r="D57" s="26">
        <v>76308</v>
      </c>
      <c r="E57" s="26">
        <v>61910</v>
      </c>
      <c r="F57" s="26" t="s">
        <v>8</v>
      </c>
    </row>
    <row r="58" spans="1:6" ht="15" customHeight="1" x14ac:dyDescent="0.25">
      <c r="A58" s="26">
        <v>2022</v>
      </c>
      <c r="B58" s="26" t="s">
        <v>57</v>
      </c>
      <c r="C58" s="26" t="s">
        <v>17</v>
      </c>
      <c r="D58" s="26">
        <v>22906</v>
      </c>
      <c r="E58" s="26">
        <v>72214</v>
      </c>
      <c r="F58" s="26" t="s">
        <v>10</v>
      </c>
    </row>
    <row r="59" spans="1:6" ht="15" customHeight="1" x14ac:dyDescent="0.25">
      <c r="A59" s="26">
        <v>2022</v>
      </c>
      <c r="B59" s="26" t="s">
        <v>57</v>
      </c>
      <c r="C59" s="26" t="s">
        <v>18</v>
      </c>
      <c r="D59" s="26">
        <v>9159</v>
      </c>
      <c r="E59" s="26">
        <v>54649</v>
      </c>
      <c r="F59" s="26" t="s">
        <v>8</v>
      </c>
    </row>
    <row r="60" spans="1:6" ht="15" customHeight="1" x14ac:dyDescent="0.25">
      <c r="A60" s="26">
        <v>2022</v>
      </c>
      <c r="B60" s="26" t="s">
        <v>57</v>
      </c>
      <c r="C60" s="26" t="s">
        <v>19</v>
      </c>
      <c r="D60" s="26">
        <v>32538</v>
      </c>
      <c r="E60" s="26">
        <v>82581</v>
      </c>
      <c r="F60" s="26" t="s">
        <v>8</v>
      </c>
    </row>
    <row r="61" spans="1:6" ht="15" customHeight="1" x14ac:dyDescent="0.25">
      <c r="A61" s="26">
        <v>2022</v>
      </c>
      <c r="B61" s="26" t="s">
        <v>57</v>
      </c>
      <c r="C61" s="26" t="s">
        <v>20</v>
      </c>
      <c r="D61" s="26">
        <v>15617</v>
      </c>
      <c r="E61" s="26">
        <v>68619</v>
      </c>
      <c r="F61" s="26" t="s">
        <v>10</v>
      </c>
    </row>
    <row r="62" spans="1:6" ht="15" customHeight="1" x14ac:dyDescent="0.25">
      <c r="A62" s="26">
        <v>2022</v>
      </c>
      <c r="B62" s="26" t="s">
        <v>57</v>
      </c>
      <c r="C62" s="26" t="s">
        <v>21</v>
      </c>
      <c r="D62" s="26">
        <v>9434</v>
      </c>
      <c r="E62" s="26">
        <v>67831</v>
      </c>
      <c r="F62" s="26" t="s">
        <v>10</v>
      </c>
    </row>
    <row r="63" spans="1:6" ht="15" customHeight="1" x14ac:dyDescent="0.25">
      <c r="A63" s="26">
        <v>2022</v>
      </c>
      <c r="B63" s="26" t="s">
        <v>57</v>
      </c>
      <c r="C63" s="26" t="s">
        <v>22</v>
      </c>
      <c r="D63" s="26">
        <v>7355</v>
      </c>
      <c r="E63" s="26">
        <v>65126</v>
      </c>
      <c r="F63" s="26" t="s">
        <v>8</v>
      </c>
    </row>
    <row r="64" spans="1:6" ht="15" customHeight="1" x14ac:dyDescent="0.25">
      <c r="A64" s="26">
        <v>2022</v>
      </c>
      <c r="B64" s="26" t="s">
        <v>57</v>
      </c>
      <c r="C64" s="26" t="s">
        <v>23</v>
      </c>
      <c r="D64" s="26">
        <v>9832</v>
      </c>
      <c r="E64" s="26">
        <v>64484</v>
      </c>
      <c r="F64" s="26" t="s">
        <v>8</v>
      </c>
    </row>
    <row r="65" spans="1:6" ht="15" customHeight="1" x14ac:dyDescent="0.25">
      <c r="A65" s="26">
        <v>2022</v>
      </c>
      <c r="B65" s="26" t="s">
        <v>57</v>
      </c>
      <c r="C65" s="26" t="s">
        <v>24</v>
      </c>
      <c r="D65" s="26">
        <v>11349</v>
      </c>
      <c r="E65" s="26">
        <v>71354</v>
      </c>
      <c r="F65" s="26" t="s">
        <v>10</v>
      </c>
    </row>
    <row r="66" spans="1:6" ht="15" customHeight="1" x14ac:dyDescent="0.25">
      <c r="A66" s="26">
        <v>2022</v>
      </c>
      <c r="B66" s="26" t="s">
        <v>57</v>
      </c>
      <c r="C66" s="26" t="s">
        <v>25</v>
      </c>
      <c r="D66" s="26">
        <v>5732</v>
      </c>
      <c r="E66" s="26">
        <v>61607</v>
      </c>
      <c r="F66" s="26" t="s">
        <v>10</v>
      </c>
    </row>
    <row r="67" spans="1:6" ht="15" customHeight="1" x14ac:dyDescent="0.25">
      <c r="A67" s="26">
        <v>2022</v>
      </c>
      <c r="B67" s="26" t="s">
        <v>57</v>
      </c>
      <c r="C67" s="26" t="s">
        <v>26</v>
      </c>
      <c r="D67" s="26">
        <v>16346</v>
      </c>
      <c r="E67" s="26">
        <v>76642</v>
      </c>
      <c r="F67" s="26" t="s">
        <v>10</v>
      </c>
    </row>
    <row r="68" spans="1:6" ht="15" customHeight="1" x14ac:dyDescent="0.25">
      <c r="A68" s="26">
        <v>2022</v>
      </c>
      <c r="B68" s="26" t="s">
        <v>57</v>
      </c>
      <c r="C68" s="26" t="s">
        <v>27</v>
      </c>
      <c r="D68" s="26">
        <v>21102</v>
      </c>
      <c r="E68" s="26">
        <v>90958</v>
      </c>
      <c r="F68" s="26" t="s">
        <v>10</v>
      </c>
    </row>
    <row r="69" spans="1:6" ht="15" customHeight="1" x14ac:dyDescent="0.25">
      <c r="A69" s="26">
        <v>2022</v>
      </c>
      <c r="B69" s="26" t="s">
        <v>57</v>
      </c>
      <c r="C69" s="26" t="s">
        <v>28</v>
      </c>
      <c r="D69" s="26">
        <v>21646</v>
      </c>
      <c r="E69" s="26">
        <v>73631</v>
      </c>
      <c r="F69" s="26" t="s">
        <v>10</v>
      </c>
    </row>
    <row r="70" spans="1:6" ht="15" customHeight="1" x14ac:dyDescent="0.25">
      <c r="A70" s="26">
        <v>2022</v>
      </c>
      <c r="B70" s="26" t="s">
        <v>57</v>
      </c>
      <c r="C70" s="26" t="s">
        <v>29</v>
      </c>
      <c r="D70" s="26">
        <v>16952</v>
      </c>
      <c r="E70" s="26">
        <v>78942</v>
      </c>
      <c r="F70" s="26" t="s">
        <v>8</v>
      </c>
    </row>
    <row r="71" spans="1:6" ht="15" customHeight="1" x14ac:dyDescent="0.25">
      <c r="A71" s="26">
        <v>2022</v>
      </c>
      <c r="B71" s="26" t="s">
        <v>57</v>
      </c>
      <c r="C71" s="26" t="s">
        <v>30</v>
      </c>
      <c r="D71" s="26">
        <v>5839</v>
      </c>
      <c r="E71" s="26">
        <v>59779</v>
      </c>
      <c r="F71" s="26" t="s">
        <v>8</v>
      </c>
    </row>
    <row r="72" spans="1:6" ht="15" customHeight="1" x14ac:dyDescent="0.25">
      <c r="A72" s="26">
        <v>2022</v>
      </c>
      <c r="B72" s="26" t="s">
        <v>57</v>
      </c>
      <c r="C72" s="26" t="s">
        <v>31</v>
      </c>
      <c r="D72" s="26">
        <v>15735</v>
      </c>
      <c r="E72" s="26">
        <v>70664</v>
      </c>
      <c r="F72" s="26" t="s">
        <v>10</v>
      </c>
    </row>
    <row r="73" spans="1:6" ht="15" customHeight="1" x14ac:dyDescent="0.25">
      <c r="A73" s="26">
        <v>2022</v>
      </c>
      <c r="B73" s="26" t="s">
        <v>57</v>
      </c>
      <c r="C73" s="26" t="s">
        <v>32</v>
      </c>
      <c r="D73" s="26">
        <v>6813</v>
      </c>
      <c r="E73" s="26">
        <v>61897</v>
      </c>
      <c r="F73" s="26" t="s">
        <v>8</v>
      </c>
    </row>
    <row r="74" spans="1:6" ht="15" customHeight="1" x14ac:dyDescent="0.25">
      <c r="A74" s="26">
        <v>2022</v>
      </c>
      <c r="B74" s="26" t="s">
        <v>57</v>
      </c>
      <c r="C74" s="26" t="s">
        <v>33</v>
      </c>
      <c r="D74" s="26">
        <v>7000</v>
      </c>
      <c r="E74" s="26">
        <v>62548</v>
      </c>
      <c r="F74" s="26" t="s">
        <v>8</v>
      </c>
    </row>
    <row r="75" spans="1:6" ht="15" customHeight="1" x14ac:dyDescent="0.25">
      <c r="A75" s="26">
        <v>2022</v>
      </c>
      <c r="B75" s="26" t="s">
        <v>57</v>
      </c>
      <c r="C75" s="26" t="s">
        <v>34</v>
      </c>
      <c r="D75" s="26">
        <v>5757</v>
      </c>
      <c r="E75" s="26">
        <v>73902</v>
      </c>
      <c r="F75" s="26" t="s">
        <v>10</v>
      </c>
    </row>
    <row r="76" spans="1:6" ht="15" customHeight="1" x14ac:dyDescent="0.25">
      <c r="A76" s="26">
        <v>2022</v>
      </c>
      <c r="B76" s="26" t="s">
        <v>57</v>
      </c>
      <c r="C76" s="26" t="s">
        <v>35</v>
      </c>
      <c r="D76" s="26">
        <v>4901</v>
      </c>
      <c r="E76" s="26">
        <v>74870</v>
      </c>
      <c r="F76" s="26" t="s">
        <v>10</v>
      </c>
    </row>
    <row r="77" spans="1:6" ht="15" customHeight="1" x14ac:dyDescent="0.25">
      <c r="A77" s="26">
        <v>2022</v>
      </c>
      <c r="B77" s="26" t="s">
        <v>57</v>
      </c>
      <c r="C77" s="26" t="s">
        <v>36</v>
      </c>
      <c r="D77" s="26">
        <v>22711</v>
      </c>
      <c r="E77" s="26">
        <v>83924</v>
      </c>
      <c r="F77" s="26" t="s">
        <v>8</v>
      </c>
    </row>
    <row r="78" spans="1:6" ht="15" customHeight="1" x14ac:dyDescent="0.25">
      <c r="A78" s="26">
        <v>2022</v>
      </c>
      <c r="B78" s="26" t="s">
        <v>57</v>
      </c>
      <c r="C78" s="26" t="s">
        <v>37</v>
      </c>
      <c r="D78" s="26">
        <v>5485</v>
      </c>
      <c r="E78" s="26">
        <v>59439</v>
      </c>
      <c r="F78" s="26" t="s">
        <v>8</v>
      </c>
    </row>
    <row r="79" spans="1:6" ht="15" customHeight="1" x14ac:dyDescent="0.25">
      <c r="A79" s="26">
        <v>2022</v>
      </c>
      <c r="B79" s="26" t="s">
        <v>57</v>
      </c>
      <c r="C79" s="26" t="s">
        <v>38</v>
      </c>
      <c r="D79" s="26">
        <v>50929</v>
      </c>
      <c r="E79" s="26">
        <v>84199</v>
      </c>
      <c r="F79" s="26" t="s">
        <v>10</v>
      </c>
    </row>
    <row r="80" spans="1:6" ht="15" customHeight="1" x14ac:dyDescent="0.25">
      <c r="A80" s="26">
        <v>2022</v>
      </c>
      <c r="B80" s="26" t="s">
        <v>57</v>
      </c>
      <c r="C80" s="26" t="s">
        <v>39</v>
      </c>
      <c r="D80" s="26">
        <v>29231</v>
      </c>
      <c r="E80" s="26">
        <v>65177</v>
      </c>
      <c r="F80" s="26" t="s">
        <v>8</v>
      </c>
    </row>
    <row r="81" spans="1:6" ht="15" customHeight="1" x14ac:dyDescent="0.25">
      <c r="A81" s="26">
        <v>2022</v>
      </c>
      <c r="B81" s="26" t="s">
        <v>57</v>
      </c>
      <c r="C81" s="26" t="s">
        <v>40</v>
      </c>
      <c r="D81" s="26">
        <v>3669</v>
      </c>
      <c r="E81" s="26">
        <v>72729</v>
      </c>
      <c r="F81" s="26" t="s">
        <v>10</v>
      </c>
    </row>
    <row r="82" spans="1:6" ht="15" customHeight="1" x14ac:dyDescent="0.25">
      <c r="A82" s="26">
        <v>2022</v>
      </c>
      <c r="B82" s="26" t="s">
        <v>57</v>
      </c>
      <c r="C82" s="26" t="s">
        <v>41</v>
      </c>
      <c r="D82" s="26">
        <v>23650</v>
      </c>
      <c r="E82" s="26">
        <v>71104</v>
      </c>
      <c r="F82" s="26" t="s">
        <v>8</v>
      </c>
    </row>
    <row r="83" spans="1:6" ht="15" customHeight="1" x14ac:dyDescent="0.25">
      <c r="A83" s="26">
        <v>2022</v>
      </c>
      <c r="B83" s="26" t="s">
        <v>57</v>
      </c>
      <c r="C83" s="26" t="s">
        <v>42</v>
      </c>
      <c r="D83" s="26">
        <v>9855</v>
      </c>
      <c r="E83" s="26">
        <v>61099</v>
      </c>
      <c r="F83" s="26" t="s">
        <v>8</v>
      </c>
    </row>
    <row r="84" spans="1:6" ht="15" customHeight="1" x14ac:dyDescent="0.25">
      <c r="A84" s="26">
        <v>2022</v>
      </c>
      <c r="B84" s="26" t="s">
        <v>57</v>
      </c>
      <c r="C84" s="26" t="s">
        <v>43</v>
      </c>
      <c r="D84" s="26">
        <v>14899</v>
      </c>
      <c r="E84" s="26">
        <v>72876</v>
      </c>
      <c r="F84" s="26" t="s">
        <v>10</v>
      </c>
    </row>
    <row r="85" spans="1:6" ht="15" customHeight="1" x14ac:dyDescent="0.25">
      <c r="A85" s="26">
        <v>2022</v>
      </c>
      <c r="B85" s="26" t="s">
        <v>57</v>
      </c>
      <c r="C85" s="26" t="s">
        <v>44</v>
      </c>
      <c r="D85" s="26">
        <v>29345</v>
      </c>
      <c r="E85" s="26">
        <v>76639</v>
      </c>
      <c r="F85" s="26" t="s">
        <v>10</v>
      </c>
    </row>
    <row r="86" spans="1:6" ht="15" customHeight="1" x14ac:dyDescent="0.25">
      <c r="A86" s="26">
        <v>2022</v>
      </c>
      <c r="B86" s="26" t="s">
        <v>57</v>
      </c>
      <c r="C86" s="26" t="s">
        <v>45</v>
      </c>
      <c r="D86" s="26">
        <v>3878</v>
      </c>
      <c r="E86" s="26">
        <v>72955</v>
      </c>
      <c r="F86" s="26" t="s">
        <v>8</v>
      </c>
    </row>
    <row r="87" spans="1:6" ht="15" customHeight="1" x14ac:dyDescent="0.25">
      <c r="A87" s="26">
        <v>2022</v>
      </c>
      <c r="B87" s="26" t="s">
        <v>57</v>
      </c>
      <c r="C87" s="26" t="s">
        <v>46</v>
      </c>
      <c r="D87" s="26">
        <v>13348</v>
      </c>
      <c r="E87" s="26">
        <v>63906</v>
      </c>
      <c r="F87" s="26" t="s">
        <v>8</v>
      </c>
    </row>
    <row r="88" spans="1:6" ht="15" customHeight="1" x14ac:dyDescent="0.25">
      <c r="A88" s="26">
        <v>2022</v>
      </c>
      <c r="B88" s="26" t="s">
        <v>57</v>
      </c>
      <c r="C88" s="26" t="s">
        <v>47</v>
      </c>
      <c r="D88" s="26">
        <v>3954</v>
      </c>
      <c r="E88" s="26">
        <v>60005</v>
      </c>
      <c r="F88" s="26" t="s">
        <v>10</v>
      </c>
    </row>
    <row r="89" spans="1:6" ht="15" customHeight="1" x14ac:dyDescent="0.25">
      <c r="A89" s="26">
        <v>2022</v>
      </c>
      <c r="B89" s="26" t="s">
        <v>57</v>
      </c>
      <c r="C89" s="26" t="s">
        <v>48</v>
      </c>
      <c r="D89" s="26">
        <v>12894</v>
      </c>
      <c r="E89" s="26">
        <v>68259</v>
      </c>
      <c r="F89" s="26" t="s">
        <v>10</v>
      </c>
    </row>
    <row r="90" spans="1:6" ht="15" customHeight="1" x14ac:dyDescent="0.25">
      <c r="A90" s="26">
        <v>2022</v>
      </c>
      <c r="B90" s="26" t="s">
        <v>57</v>
      </c>
      <c r="C90" s="26" t="s">
        <v>49</v>
      </c>
      <c r="D90" s="26">
        <v>55014</v>
      </c>
      <c r="E90" s="26">
        <v>74929</v>
      </c>
      <c r="F90" s="26" t="s">
        <v>10</v>
      </c>
    </row>
    <row r="91" spans="1:6" ht="15" customHeight="1" x14ac:dyDescent="0.25">
      <c r="A91" s="26">
        <v>2022</v>
      </c>
      <c r="B91" s="26" t="s">
        <v>57</v>
      </c>
      <c r="C91" s="26" t="s">
        <v>50</v>
      </c>
      <c r="D91" s="26">
        <v>12932</v>
      </c>
      <c r="E91" s="26">
        <v>63474</v>
      </c>
      <c r="F91" s="26" t="s">
        <v>10</v>
      </c>
    </row>
    <row r="92" spans="1:6" ht="15" customHeight="1" x14ac:dyDescent="0.25">
      <c r="A92" s="26">
        <v>2022</v>
      </c>
      <c r="B92" s="26" t="s">
        <v>57</v>
      </c>
      <c r="C92" s="26" t="s">
        <v>51</v>
      </c>
      <c r="D92" s="26">
        <v>2839</v>
      </c>
      <c r="E92" s="26">
        <v>61130</v>
      </c>
      <c r="F92" s="26" t="s">
        <v>10</v>
      </c>
    </row>
    <row r="93" spans="1:6" ht="15" customHeight="1" x14ac:dyDescent="0.25">
      <c r="A93" s="26">
        <v>2022</v>
      </c>
      <c r="B93" s="26" t="s">
        <v>57</v>
      </c>
      <c r="C93" s="26" t="s">
        <v>52</v>
      </c>
      <c r="D93" s="26">
        <v>21412</v>
      </c>
      <c r="E93" s="26">
        <v>69521</v>
      </c>
      <c r="F93" s="26" t="s">
        <v>8</v>
      </c>
    </row>
    <row r="94" spans="1:6" ht="15" customHeight="1" x14ac:dyDescent="0.25">
      <c r="A94" s="26">
        <v>2022</v>
      </c>
      <c r="B94" s="26" t="s">
        <v>57</v>
      </c>
      <c r="C94" s="26" t="s">
        <v>53</v>
      </c>
      <c r="D94" s="26">
        <v>27072</v>
      </c>
      <c r="E94" s="26">
        <v>75827</v>
      </c>
      <c r="F94" s="26" t="s">
        <v>10</v>
      </c>
    </row>
    <row r="95" spans="1:6" ht="15" customHeight="1" x14ac:dyDescent="0.25">
      <c r="A95" s="26">
        <v>2022</v>
      </c>
      <c r="B95" s="26" t="s">
        <v>57</v>
      </c>
      <c r="C95" s="26" t="s">
        <v>54</v>
      </c>
      <c r="D95" s="26">
        <v>4300</v>
      </c>
      <c r="E95" s="26">
        <v>66489</v>
      </c>
      <c r="F95" s="26" t="s">
        <v>10</v>
      </c>
    </row>
    <row r="96" spans="1:6" ht="15" customHeight="1" x14ac:dyDescent="0.25">
      <c r="A96" s="26">
        <v>2022</v>
      </c>
      <c r="B96" s="26" t="s">
        <v>57</v>
      </c>
      <c r="C96" s="26" t="s">
        <v>55</v>
      </c>
      <c r="D96" s="26">
        <v>14760</v>
      </c>
      <c r="E96" s="26">
        <v>72423</v>
      </c>
      <c r="F96" s="26" t="s">
        <v>10</v>
      </c>
    </row>
    <row r="97" spans="1:6" ht="15" customHeight="1" x14ac:dyDescent="0.25">
      <c r="A97" s="26">
        <v>2022</v>
      </c>
      <c r="B97" s="26" t="s">
        <v>57</v>
      </c>
      <c r="C97" s="26" t="s">
        <v>56</v>
      </c>
      <c r="D97" s="26">
        <v>3478</v>
      </c>
      <c r="E97" s="26">
        <v>62640</v>
      </c>
      <c r="F97" s="26" t="s">
        <v>10</v>
      </c>
    </row>
    <row r="98" spans="1:6" ht="15" customHeight="1" x14ac:dyDescent="0.25">
      <c r="A98" s="26">
        <v>2022</v>
      </c>
      <c r="B98" s="26" t="s">
        <v>58</v>
      </c>
      <c r="C98" s="26" t="s">
        <v>7</v>
      </c>
      <c r="D98" s="26">
        <v>5773</v>
      </c>
      <c r="E98" s="26">
        <v>66387</v>
      </c>
      <c r="F98" s="26" t="s">
        <v>8</v>
      </c>
    </row>
    <row r="99" spans="1:6" ht="15" customHeight="1" x14ac:dyDescent="0.25">
      <c r="A99" s="26">
        <v>2022</v>
      </c>
      <c r="B99" s="26" t="s">
        <v>58</v>
      </c>
      <c r="C99" s="26" t="s">
        <v>9</v>
      </c>
      <c r="D99" s="26">
        <v>5213</v>
      </c>
      <c r="E99" s="26">
        <v>88375</v>
      </c>
      <c r="F99" s="26" t="s">
        <v>10</v>
      </c>
    </row>
    <row r="100" spans="1:6" ht="15" customHeight="1" x14ac:dyDescent="0.25">
      <c r="A100" s="26">
        <v>2022</v>
      </c>
      <c r="B100" s="26" t="s">
        <v>58</v>
      </c>
      <c r="C100" s="26" t="s">
        <v>11</v>
      </c>
      <c r="D100" s="26">
        <v>2961</v>
      </c>
      <c r="E100" s="26">
        <v>57570</v>
      </c>
      <c r="F100" s="26" t="s">
        <v>10</v>
      </c>
    </row>
    <row r="101" spans="1:6" ht="15" customHeight="1" x14ac:dyDescent="0.25">
      <c r="A101" s="26">
        <v>2022</v>
      </c>
      <c r="B101" s="26" t="s">
        <v>58</v>
      </c>
      <c r="C101" s="26" t="s">
        <v>12</v>
      </c>
      <c r="D101" s="26">
        <v>44156</v>
      </c>
      <c r="E101" s="26">
        <v>115888</v>
      </c>
      <c r="F101" s="26" t="s">
        <v>10</v>
      </c>
    </row>
    <row r="102" spans="1:6" ht="15" customHeight="1" x14ac:dyDescent="0.25">
      <c r="A102" s="26">
        <v>2022</v>
      </c>
      <c r="B102" s="26" t="s">
        <v>58</v>
      </c>
      <c r="C102" s="26" t="s">
        <v>13</v>
      </c>
      <c r="D102" s="26">
        <v>5888</v>
      </c>
      <c r="E102" s="26">
        <v>83207</v>
      </c>
      <c r="F102" s="26" t="s">
        <v>10</v>
      </c>
    </row>
    <row r="103" spans="1:6" ht="15" customHeight="1" x14ac:dyDescent="0.25">
      <c r="A103" s="26">
        <v>2022</v>
      </c>
      <c r="B103" s="26" t="s">
        <v>58</v>
      </c>
      <c r="C103" s="26" t="s">
        <v>14</v>
      </c>
      <c r="D103" s="26">
        <v>4386</v>
      </c>
      <c r="E103" s="26">
        <v>93706</v>
      </c>
      <c r="F103" s="26" t="s">
        <v>8</v>
      </c>
    </row>
    <row r="104" spans="1:6" ht="15" customHeight="1" x14ac:dyDescent="0.25">
      <c r="A104" s="26">
        <v>2022</v>
      </c>
      <c r="B104" s="26" t="s">
        <v>58</v>
      </c>
      <c r="C104" s="26" t="s">
        <v>15</v>
      </c>
      <c r="D104" s="26">
        <v>678</v>
      </c>
      <c r="E104" s="26">
        <v>74049</v>
      </c>
      <c r="F104" s="26" t="s">
        <v>10</v>
      </c>
    </row>
    <row r="105" spans="1:6" ht="15" customHeight="1" x14ac:dyDescent="0.25">
      <c r="A105" s="26">
        <v>2022</v>
      </c>
      <c r="B105" s="26" t="s">
        <v>58</v>
      </c>
      <c r="C105" s="26" t="s">
        <v>16</v>
      </c>
      <c r="D105" s="26">
        <v>21275</v>
      </c>
      <c r="E105" s="26">
        <v>72758</v>
      </c>
      <c r="F105" s="26" t="s">
        <v>10</v>
      </c>
    </row>
    <row r="106" spans="1:6" ht="15" customHeight="1" x14ac:dyDescent="0.25">
      <c r="A106" s="26">
        <v>2022</v>
      </c>
      <c r="B106" s="26" t="s">
        <v>58</v>
      </c>
      <c r="C106" s="26" t="s">
        <v>17</v>
      </c>
      <c r="D106" s="26">
        <v>10646</v>
      </c>
      <c r="E106" s="26">
        <v>66184</v>
      </c>
      <c r="F106" s="26" t="s">
        <v>10</v>
      </c>
    </row>
    <row r="107" spans="1:6" ht="15" customHeight="1" x14ac:dyDescent="0.25">
      <c r="A107" s="26">
        <v>2022</v>
      </c>
      <c r="B107" s="26" t="s">
        <v>58</v>
      </c>
      <c r="C107" s="26" t="s">
        <v>18</v>
      </c>
      <c r="D107" s="26">
        <v>2886</v>
      </c>
      <c r="E107" s="26">
        <v>71603</v>
      </c>
      <c r="F107" s="26" t="s">
        <v>10</v>
      </c>
    </row>
    <row r="108" spans="1:6" ht="15" customHeight="1" x14ac:dyDescent="0.25">
      <c r="A108" s="26">
        <v>2022</v>
      </c>
      <c r="B108" s="26" t="s">
        <v>58</v>
      </c>
      <c r="C108" s="26" t="s">
        <v>19</v>
      </c>
      <c r="D108" s="26">
        <v>18033</v>
      </c>
      <c r="E108" s="26">
        <v>80855</v>
      </c>
      <c r="F108" s="26" t="s">
        <v>8</v>
      </c>
    </row>
    <row r="109" spans="1:6" ht="15" customHeight="1" x14ac:dyDescent="0.25">
      <c r="A109" s="26">
        <v>2022</v>
      </c>
      <c r="B109" s="26" t="s">
        <v>58</v>
      </c>
      <c r="C109" s="26" t="s">
        <v>20</v>
      </c>
      <c r="D109" s="26">
        <v>9255</v>
      </c>
      <c r="E109" s="26">
        <v>71092</v>
      </c>
      <c r="F109" s="26" t="s">
        <v>10</v>
      </c>
    </row>
    <row r="110" spans="1:6" ht="15" customHeight="1" x14ac:dyDescent="0.25">
      <c r="A110" s="26">
        <v>2022</v>
      </c>
      <c r="B110" s="26" t="s">
        <v>58</v>
      </c>
      <c r="C110" s="26" t="s">
        <v>21</v>
      </c>
      <c r="D110" s="26">
        <v>4099</v>
      </c>
      <c r="E110" s="26">
        <v>69103</v>
      </c>
      <c r="F110" s="26" t="s">
        <v>10</v>
      </c>
    </row>
    <row r="111" spans="1:6" ht="15" customHeight="1" x14ac:dyDescent="0.25">
      <c r="A111" s="26">
        <v>2022</v>
      </c>
      <c r="B111" s="26" t="s">
        <v>58</v>
      </c>
      <c r="C111" s="26" t="s">
        <v>22</v>
      </c>
      <c r="D111" s="26">
        <v>3109</v>
      </c>
      <c r="E111" s="26">
        <v>68958</v>
      </c>
      <c r="F111" s="26" t="s">
        <v>10</v>
      </c>
    </row>
    <row r="112" spans="1:6" ht="15" customHeight="1" x14ac:dyDescent="0.25">
      <c r="A112" s="26">
        <v>2022</v>
      </c>
      <c r="B112" s="26" t="s">
        <v>58</v>
      </c>
      <c r="C112" s="26" t="s">
        <v>23</v>
      </c>
      <c r="D112" s="26">
        <v>4978</v>
      </c>
      <c r="E112" s="26">
        <v>68902</v>
      </c>
      <c r="F112" s="26" t="s">
        <v>10</v>
      </c>
    </row>
    <row r="113" spans="1:6" ht="15" customHeight="1" x14ac:dyDescent="0.25">
      <c r="A113" s="26">
        <v>2022</v>
      </c>
      <c r="B113" s="26" t="s">
        <v>58</v>
      </c>
      <c r="C113" s="26" t="s">
        <v>24</v>
      </c>
      <c r="D113" s="26">
        <v>4501</v>
      </c>
      <c r="E113" s="26">
        <v>84183</v>
      </c>
      <c r="F113" s="26" t="s">
        <v>10</v>
      </c>
    </row>
    <row r="114" spans="1:6" ht="15" customHeight="1" x14ac:dyDescent="0.25">
      <c r="A114" s="26">
        <v>2022</v>
      </c>
      <c r="B114" s="26" t="s">
        <v>58</v>
      </c>
      <c r="C114" s="26" t="s">
        <v>25</v>
      </c>
      <c r="D114" s="26">
        <v>1863</v>
      </c>
      <c r="E114" s="26">
        <v>67682</v>
      </c>
      <c r="F114" s="26" t="s">
        <v>10</v>
      </c>
    </row>
    <row r="115" spans="1:6" ht="15" customHeight="1" x14ac:dyDescent="0.25">
      <c r="A115" s="26">
        <v>2022</v>
      </c>
      <c r="B115" s="26" t="s">
        <v>58</v>
      </c>
      <c r="C115" s="26" t="s">
        <v>26</v>
      </c>
      <c r="D115" s="26">
        <v>4168</v>
      </c>
      <c r="E115" s="26">
        <v>91426</v>
      </c>
      <c r="F115" s="26" t="s">
        <v>10</v>
      </c>
    </row>
    <row r="116" spans="1:6" ht="15" customHeight="1" x14ac:dyDescent="0.25">
      <c r="A116" s="26">
        <v>2022</v>
      </c>
      <c r="B116" s="26" t="s">
        <v>58</v>
      </c>
      <c r="C116" s="26" t="s">
        <v>27</v>
      </c>
      <c r="D116" s="26">
        <v>6616</v>
      </c>
      <c r="E116" s="26">
        <v>102190</v>
      </c>
      <c r="F116" s="26" t="s">
        <v>8</v>
      </c>
    </row>
    <row r="117" spans="1:6" ht="15" customHeight="1" x14ac:dyDescent="0.25">
      <c r="A117" s="26">
        <v>2022</v>
      </c>
      <c r="B117" s="26" t="s">
        <v>58</v>
      </c>
      <c r="C117" s="26" t="s">
        <v>28</v>
      </c>
      <c r="D117" s="26">
        <v>17437</v>
      </c>
      <c r="E117" s="26">
        <v>76769</v>
      </c>
      <c r="F117" s="26" t="s">
        <v>8</v>
      </c>
    </row>
    <row r="118" spans="1:6" ht="15" customHeight="1" x14ac:dyDescent="0.25">
      <c r="A118" s="26">
        <v>2022</v>
      </c>
      <c r="B118" s="26" t="s">
        <v>58</v>
      </c>
      <c r="C118" s="26" t="s">
        <v>29</v>
      </c>
      <c r="D118" s="26">
        <v>8284</v>
      </c>
      <c r="E118" s="26">
        <v>76870</v>
      </c>
      <c r="F118" s="26" t="s">
        <v>10</v>
      </c>
    </row>
    <row r="119" spans="1:6" ht="15" customHeight="1" x14ac:dyDescent="0.25">
      <c r="A119" s="26">
        <v>2022</v>
      </c>
      <c r="B119" s="26" t="s">
        <v>58</v>
      </c>
      <c r="C119" s="26" t="s">
        <v>30</v>
      </c>
      <c r="D119" s="26">
        <v>2375</v>
      </c>
      <c r="E119" s="26">
        <v>57918</v>
      </c>
      <c r="F119" s="26" t="s">
        <v>8</v>
      </c>
    </row>
    <row r="120" spans="1:6" ht="15" customHeight="1" x14ac:dyDescent="0.25">
      <c r="A120" s="26">
        <v>2022</v>
      </c>
      <c r="B120" s="26" t="s">
        <v>58</v>
      </c>
      <c r="C120" s="26" t="s">
        <v>31</v>
      </c>
      <c r="D120" s="26">
        <v>6859</v>
      </c>
      <c r="E120" s="26">
        <v>67836</v>
      </c>
      <c r="F120" s="26" t="s">
        <v>8</v>
      </c>
    </row>
    <row r="121" spans="1:6" ht="15" customHeight="1" x14ac:dyDescent="0.25">
      <c r="A121" s="26">
        <v>2022</v>
      </c>
      <c r="B121" s="26" t="s">
        <v>58</v>
      </c>
      <c r="C121" s="26" t="s">
        <v>32</v>
      </c>
      <c r="D121" s="26">
        <v>1672</v>
      </c>
      <c r="E121" s="26">
        <v>60178</v>
      </c>
      <c r="F121" s="26" t="s">
        <v>10</v>
      </c>
    </row>
    <row r="122" spans="1:6" ht="15" customHeight="1" x14ac:dyDescent="0.25">
      <c r="A122" s="26">
        <v>2022</v>
      </c>
      <c r="B122" s="26" t="s">
        <v>58</v>
      </c>
      <c r="C122" s="26" t="s">
        <v>33</v>
      </c>
      <c r="D122" s="26">
        <v>1949</v>
      </c>
      <c r="E122" s="26">
        <v>62492</v>
      </c>
      <c r="F122" s="26" t="s">
        <v>10</v>
      </c>
    </row>
    <row r="123" spans="1:6" ht="15" customHeight="1" x14ac:dyDescent="0.25">
      <c r="A123" s="26">
        <v>2022</v>
      </c>
      <c r="B123" s="26" t="s">
        <v>58</v>
      </c>
      <c r="C123" s="26" t="s">
        <v>34</v>
      </c>
      <c r="D123" s="26">
        <v>2054</v>
      </c>
      <c r="E123" s="26">
        <v>72821</v>
      </c>
      <c r="F123" s="26" t="s">
        <v>8</v>
      </c>
    </row>
    <row r="124" spans="1:6" ht="15" customHeight="1" x14ac:dyDescent="0.25">
      <c r="A124" s="26">
        <v>2022</v>
      </c>
      <c r="B124" s="26" t="s">
        <v>58</v>
      </c>
      <c r="C124" s="26" t="s">
        <v>35</v>
      </c>
      <c r="D124" s="26">
        <v>2001</v>
      </c>
      <c r="E124" s="26">
        <v>83769</v>
      </c>
      <c r="F124" s="26" t="s">
        <v>8</v>
      </c>
    </row>
    <row r="125" spans="1:6" ht="15" customHeight="1" x14ac:dyDescent="0.25">
      <c r="A125" s="26">
        <v>2022</v>
      </c>
      <c r="B125" s="26" t="s">
        <v>58</v>
      </c>
      <c r="C125" s="26" t="s">
        <v>36</v>
      </c>
      <c r="D125" s="26">
        <v>8964</v>
      </c>
      <c r="E125" s="26">
        <v>92277</v>
      </c>
      <c r="F125" s="26" t="s">
        <v>10</v>
      </c>
    </row>
    <row r="126" spans="1:6" ht="15" customHeight="1" x14ac:dyDescent="0.25">
      <c r="A126" s="26">
        <v>2022</v>
      </c>
      <c r="B126" s="26" t="s">
        <v>58</v>
      </c>
      <c r="C126" s="26" t="s">
        <v>37</v>
      </c>
      <c r="D126" s="26">
        <v>1776</v>
      </c>
      <c r="E126" s="26">
        <v>64794</v>
      </c>
      <c r="F126" s="26" t="s">
        <v>8</v>
      </c>
    </row>
    <row r="127" spans="1:6" ht="15" customHeight="1" x14ac:dyDescent="0.25">
      <c r="A127" s="26">
        <v>2022</v>
      </c>
      <c r="B127" s="26" t="s">
        <v>58</v>
      </c>
      <c r="C127" s="26" t="s">
        <v>38</v>
      </c>
      <c r="D127" s="26">
        <v>16292</v>
      </c>
      <c r="E127" s="26">
        <v>79103</v>
      </c>
      <c r="F127" s="26" t="s">
        <v>10</v>
      </c>
    </row>
    <row r="128" spans="1:6" ht="15" customHeight="1" x14ac:dyDescent="0.25">
      <c r="A128" s="26">
        <v>2022</v>
      </c>
      <c r="B128" s="26" t="s">
        <v>58</v>
      </c>
      <c r="C128" s="26" t="s">
        <v>39</v>
      </c>
      <c r="D128" s="26">
        <v>10303</v>
      </c>
      <c r="E128" s="26">
        <v>69281</v>
      </c>
      <c r="F128" s="26" t="s">
        <v>8</v>
      </c>
    </row>
    <row r="129" spans="1:6" ht="15" customHeight="1" x14ac:dyDescent="0.25">
      <c r="A129" s="26">
        <v>2022</v>
      </c>
      <c r="B129" s="26" t="s">
        <v>58</v>
      </c>
      <c r="C129" s="26" t="s">
        <v>40</v>
      </c>
      <c r="D129" s="26">
        <v>799</v>
      </c>
      <c r="E129" s="26">
        <v>63695</v>
      </c>
      <c r="F129" s="26" t="s">
        <v>8</v>
      </c>
    </row>
    <row r="130" spans="1:6" ht="15" customHeight="1" x14ac:dyDescent="0.25">
      <c r="A130" s="26">
        <v>2022</v>
      </c>
      <c r="B130" s="26" t="s">
        <v>58</v>
      </c>
      <c r="C130" s="26" t="s">
        <v>41</v>
      </c>
      <c r="D130" s="26">
        <v>15453</v>
      </c>
      <c r="E130" s="26">
        <v>70995</v>
      </c>
      <c r="F130" s="26" t="s">
        <v>10</v>
      </c>
    </row>
    <row r="131" spans="1:6" ht="15" customHeight="1" x14ac:dyDescent="0.25">
      <c r="A131" s="26">
        <v>2022</v>
      </c>
      <c r="B131" s="26" t="s">
        <v>58</v>
      </c>
      <c r="C131" s="26" t="s">
        <v>42</v>
      </c>
      <c r="D131" s="26">
        <v>4178</v>
      </c>
      <c r="E131" s="26">
        <v>66915</v>
      </c>
      <c r="F131" s="26" t="s">
        <v>10</v>
      </c>
    </row>
    <row r="132" spans="1:6" ht="15" customHeight="1" x14ac:dyDescent="0.25">
      <c r="A132" s="26">
        <v>2022</v>
      </c>
      <c r="B132" s="26" t="s">
        <v>58</v>
      </c>
      <c r="C132" s="26" t="s">
        <v>43</v>
      </c>
      <c r="D132" s="26">
        <v>6354</v>
      </c>
      <c r="E132" s="26">
        <v>80927</v>
      </c>
      <c r="F132" s="26" t="s">
        <v>8</v>
      </c>
    </row>
    <row r="133" spans="1:6" ht="15" customHeight="1" x14ac:dyDescent="0.25">
      <c r="A133" s="26">
        <v>2022</v>
      </c>
      <c r="B133" s="26" t="s">
        <v>58</v>
      </c>
      <c r="C133" s="26" t="s">
        <v>44</v>
      </c>
      <c r="D133" s="26">
        <v>14363</v>
      </c>
      <c r="E133" s="26">
        <v>72931</v>
      </c>
      <c r="F133" s="26" t="s">
        <v>8</v>
      </c>
    </row>
    <row r="134" spans="1:6" ht="15" customHeight="1" x14ac:dyDescent="0.25">
      <c r="A134" s="26">
        <v>2022</v>
      </c>
      <c r="B134" s="26" t="s">
        <v>58</v>
      </c>
      <c r="C134" s="26" t="s">
        <v>45</v>
      </c>
      <c r="D134" s="26">
        <v>1516</v>
      </c>
      <c r="E134" s="26">
        <v>69645</v>
      </c>
      <c r="F134" s="26" t="s">
        <v>10</v>
      </c>
    </row>
    <row r="135" spans="1:6" ht="15" customHeight="1" x14ac:dyDescent="0.25">
      <c r="A135" s="26">
        <v>2022</v>
      </c>
      <c r="B135" s="26" t="s">
        <v>58</v>
      </c>
      <c r="C135" s="26" t="s">
        <v>46</v>
      </c>
      <c r="D135" s="26">
        <v>6655</v>
      </c>
      <c r="E135" s="26">
        <v>67779</v>
      </c>
      <c r="F135" s="26" t="s">
        <v>10</v>
      </c>
    </row>
    <row r="136" spans="1:6" ht="15" customHeight="1" x14ac:dyDescent="0.25">
      <c r="A136" s="26">
        <v>2022</v>
      </c>
      <c r="B136" s="26" t="s">
        <v>58</v>
      </c>
      <c r="C136" s="26" t="s">
        <v>47</v>
      </c>
      <c r="D136" s="26">
        <v>1072</v>
      </c>
      <c r="E136" s="26">
        <v>59285</v>
      </c>
      <c r="F136" s="26" t="s">
        <v>10</v>
      </c>
    </row>
    <row r="137" spans="1:6" ht="15" customHeight="1" x14ac:dyDescent="0.25">
      <c r="A137" s="26">
        <v>2022</v>
      </c>
      <c r="B137" s="26" t="s">
        <v>58</v>
      </c>
      <c r="C137" s="26" t="s">
        <v>48</v>
      </c>
      <c r="D137" s="26">
        <v>7620</v>
      </c>
      <c r="E137" s="26">
        <v>69122</v>
      </c>
      <c r="F137" s="26" t="s">
        <v>10</v>
      </c>
    </row>
    <row r="138" spans="1:6" ht="15" customHeight="1" x14ac:dyDescent="0.25">
      <c r="A138" s="26">
        <v>2022</v>
      </c>
      <c r="B138" s="26" t="s">
        <v>58</v>
      </c>
      <c r="C138" s="26" t="s">
        <v>49</v>
      </c>
      <c r="D138" s="26">
        <v>26257</v>
      </c>
      <c r="E138" s="26">
        <v>87206</v>
      </c>
      <c r="F138" s="26" t="s">
        <v>10</v>
      </c>
    </row>
    <row r="139" spans="1:6" ht="15" customHeight="1" x14ac:dyDescent="0.25">
      <c r="A139" s="26">
        <v>2022</v>
      </c>
      <c r="B139" s="26" t="s">
        <v>58</v>
      </c>
      <c r="C139" s="26" t="s">
        <v>50</v>
      </c>
      <c r="D139" s="26">
        <v>4616</v>
      </c>
      <c r="E139" s="26">
        <v>67796</v>
      </c>
      <c r="F139" s="26" t="s">
        <v>8</v>
      </c>
    </row>
    <row r="140" spans="1:6" ht="15" customHeight="1" x14ac:dyDescent="0.25">
      <c r="A140" s="26">
        <v>2022</v>
      </c>
      <c r="B140" s="26" t="s">
        <v>58</v>
      </c>
      <c r="C140" s="26" t="s">
        <v>51</v>
      </c>
      <c r="D140" s="26">
        <v>1107</v>
      </c>
      <c r="E140" s="26">
        <v>68352</v>
      </c>
      <c r="F140" s="26" t="s">
        <v>8</v>
      </c>
    </row>
    <row r="141" spans="1:6" ht="15" customHeight="1" x14ac:dyDescent="0.25">
      <c r="A141" s="26">
        <v>2022</v>
      </c>
      <c r="B141" s="26" t="s">
        <v>58</v>
      </c>
      <c r="C141" s="26" t="s">
        <v>52</v>
      </c>
      <c r="D141" s="26">
        <v>7023</v>
      </c>
      <c r="E141" s="26">
        <v>69958</v>
      </c>
      <c r="F141" s="26" t="s">
        <v>10</v>
      </c>
    </row>
    <row r="142" spans="1:6" ht="15" customHeight="1" x14ac:dyDescent="0.25">
      <c r="A142" s="26">
        <v>2022</v>
      </c>
      <c r="B142" s="26" t="s">
        <v>58</v>
      </c>
      <c r="C142" s="26" t="s">
        <v>53</v>
      </c>
      <c r="D142" s="26">
        <v>7882</v>
      </c>
      <c r="E142" s="26">
        <v>88000</v>
      </c>
      <c r="F142" s="26" t="s">
        <v>8</v>
      </c>
    </row>
    <row r="143" spans="1:6" ht="15" customHeight="1" x14ac:dyDescent="0.25">
      <c r="A143" s="26">
        <v>2022</v>
      </c>
      <c r="B143" s="26" t="s">
        <v>58</v>
      </c>
      <c r="C143" s="26" t="s">
        <v>54</v>
      </c>
      <c r="D143" s="26">
        <v>1261</v>
      </c>
      <c r="E143" s="26">
        <v>68359</v>
      </c>
      <c r="F143" s="26" t="s">
        <v>8</v>
      </c>
    </row>
    <row r="144" spans="1:6" ht="15" customHeight="1" x14ac:dyDescent="0.25">
      <c r="A144" s="26">
        <v>2022</v>
      </c>
      <c r="B144" s="26" t="s">
        <v>58</v>
      </c>
      <c r="C144" s="26" t="s">
        <v>55</v>
      </c>
      <c r="D144" s="26">
        <v>9214</v>
      </c>
      <c r="E144" s="26">
        <v>67039</v>
      </c>
      <c r="F144" s="26" t="s">
        <v>10</v>
      </c>
    </row>
    <row r="145" spans="1:6" ht="15" customHeight="1" x14ac:dyDescent="0.25">
      <c r="A145" s="26">
        <v>2022</v>
      </c>
      <c r="B145" s="26" t="s">
        <v>58</v>
      </c>
      <c r="C145" s="26" t="s">
        <v>56</v>
      </c>
      <c r="D145" s="26">
        <v>620</v>
      </c>
      <c r="E145" s="26">
        <v>76308</v>
      </c>
      <c r="F145" s="26" t="s">
        <v>10</v>
      </c>
    </row>
    <row r="146" spans="1:6" ht="15" customHeight="1" x14ac:dyDescent="0.25">
      <c r="A146" s="26">
        <v>2022</v>
      </c>
      <c r="B146" s="26" t="s">
        <v>59</v>
      </c>
      <c r="C146" s="26" t="s">
        <v>7</v>
      </c>
      <c r="D146" s="26">
        <v>32424</v>
      </c>
      <c r="E146" s="26">
        <v>51853</v>
      </c>
      <c r="F146" s="26" t="s">
        <v>8</v>
      </c>
    </row>
    <row r="147" spans="1:6" ht="15" customHeight="1" x14ac:dyDescent="0.25">
      <c r="A147" s="26">
        <v>2022</v>
      </c>
      <c r="B147" s="26" t="s">
        <v>59</v>
      </c>
      <c r="C147" s="26" t="s">
        <v>9</v>
      </c>
      <c r="D147" s="26">
        <v>33859</v>
      </c>
      <c r="E147" s="26">
        <v>57498</v>
      </c>
      <c r="F147" s="26" t="s">
        <v>8</v>
      </c>
    </row>
    <row r="148" spans="1:6" ht="15" customHeight="1" x14ac:dyDescent="0.25">
      <c r="A148" s="26">
        <v>2022</v>
      </c>
      <c r="B148" s="26" t="s">
        <v>59</v>
      </c>
      <c r="C148" s="26" t="s">
        <v>11</v>
      </c>
      <c r="D148" s="26">
        <v>21836</v>
      </c>
      <c r="E148" s="26">
        <v>51673</v>
      </c>
      <c r="F148" s="26" t="s">
        <v>10</v>
      </c>
    </row>
    <row r="149" spans="1:6" ht="15" customHeight="1" x14ac:dyDescent="0.25">
      <c r="A149" s="26">
        <v>2022</v>
      </c>
      <c r="B149" s="26" t="s">
        <v>59</v>
      </c>
      <c r="C149" s="26" t="s">
        <v>12</v>
      </c>
      <c r="D149" s="26">
        <v>200632</v>
      </c>
      <c r="E149" s="26">
        <v>64800</v>
      </c>
      <c r="F149" s="26" t="s">
        <v>8</v>
      </c>
    </row>
    <row r="150" spans="1:6" ht="15" customHeight="1" x14ac:dyDescent="0.25">
      <c r="A150" s="26">
        <v>2022</v>
      </c>
      <c r="B150" s="26" t="s">
        <v>59</v>
      </c>
      <c r="C150" s="26" t="s">
        <v>13</v>
      </c>
      <c r="D150" s="26">
        <v>36421</v>
      </c>
      <c r="E150" s="26">
        <v>61719</v>
      </c>
      <c r="F150" s="26" t="s">
        <v>10</v>
      </c>
    </row>
    <row r="151" spans="1:6" ht="15" customHeight="1" x14ac:dyDescent="0.25">
      <c r="A151" s="26">
        <v>2022</v>
      </c>
      <c r="B151" s="26" t="s">
        <v>59</v>
      </c>
      <c r="C151" s="26" t="s">
        <v>14</v>
      </c>
      <c r="D151" s="26">
        <v>24725</v>
      </c>
      <c r="E151" s="26">
        <v>61859</v>
      </c>
      <c r="F151" s="26" t="s">
        <v>8</v>
      </c>
    </row>
    <row r="152" spans="1:6" ht="15" customHeight="1" x14ac:dyDescent="0.25">
      <c r="A152" s="26">
        <v>2022</v>
      </c>
      <c r="B152" s="26" t="s">
        <v>59</v>
      </c>
      <c r="C152" s="26" t="s">
        <v>15</v>
      </c>
      <c r="D152" s="26">
        <v>7050</v>
      </c>
      <c r="E152" s="26">
        <v>51667</v>
      </c>
      <c r="F152" s="26" t="s">
        <v>8</v>
      </c>
    </row>
    <row r="153" spans="1:6" ht="15" customHeight="1" x14ac:dyDescent="0.25">
      <c r="A153" s="26">
        <v>2022</v>
      </c>
      <c r="B153" s="26" t="s">
        <v>59</v>
      </c>
      <c r="C153" s="26" t="s">
        <v>16</v>
      </c>
      <c r="D153" s="26">
        <v>142700</v>
      </c>
      <c r="E153" s="26">
        <v>55391</v>
      </c>
      <c r="F153" s="26" t="s">
        <v>10</v>
      </c>
    </row>
    <row r="154" spans="1:6" ht="15" customHeight="1" x14ac:dyDescent="0.25">
      <c r="A154" s="26">
        <v>2022</v>
      </c>
      <c r="B154" s="26" t="s">
        <v>59</v>
      </c>
      <c r="C154" s="26" t="s">
        <v>17</v>
      </c>
      <c r="D154" s="26">
        <v>64380</v>
      </c>
      <c r="E154" s="26">
        <v>58104</v>
      </c>
      <c r="F154" s="26" t="s">
        <v>10</v>
      </c>
    </row>
    <row r="155" spans="1:6" ht="15" customHeight="1" x14ac:dyDescent="0.25">
      <c r="A155" s="26">
        <v>2022</v>
      </c>
      <c r="B155" s="26" t="s">
        <v>59</v>
      </c>
      <c r="C155" s="26" t="s">
        <v>18</v>
      </c>
      <c r="D155" s="26">
        <v>12742</v>
      </c>
      <c r="E155" s="26">
        <v>50610</v>
      </c>
      <c r="F155" s="26" t="s">
        <v>8</v>
      </c>
    </row>
    <row r="156" spans="1:6" ht="15" customHeight="1" x14ac:dyDescent="0.25">
      <c r="A156" s="26">
        <v>2022</v>
      </c>
      <c r="B156" s="26" t="s">
        <v>59</v>
      </c>
      <c r="C156" s="26" t="s">
        <v>19</v>
      </c>
      <c r="D156" s="26">
        <v>78196</v>
      </c>
      <c r="E156" s="26">
        <v>61780</v>
      </c>
      <c r="F156" s="26" t="s">
        <v>8</v>
      </c>
    </row>
    <row r="157" spans="1:6" ht="15" customHeight="1" x14ac:dyDescent="0.25">
      <c r="A157" s="26">
        <v>2022</v>
      </c>
      <c r="B157" s="26" t="s">
        <v>59</v>
      </c>
      <c r="C157" s="26" t="s">
        <v>20</v>
      </c>
      <c r="D157" s="26">
        <v>40846</v>
      </c>
      <c r="E157" s="26">
        <v>51931</v>
      </c>
      <c r="F157" s="26" t="s">
        <v>10</v>
      </c>
    </row>
    <row r="158" spans="1:6" ht="15" customHeight="1" x14ac:dyDescent="0.25">
      <c r="A158" s="26">
        <v>2022</v>
      </c>
      <c r="B158" s="26" t="s">
        <v>59</v>
      </c>
      <c r="C158" s="26" t="s">
        <v>21</v>
      </c>
      <c r="D158" s="26">
        <v>23479</v>
      </c>
      <c r="E158" s="26">
        <v>50146</v>
      </c>
      <c r="F158" s="26" t="s">
        <v>10</v>
      </c>
    </row>
    <row r="159" spans="1:6" ht="15" customHeight="1" x14ac:dyDescent="0.25">
      <c r="A159" s="26">
        <v>2022</v>
      </c>
      <c r="B159" s="26" t="s">
        <v>59</v>
      </c>
      <c r="C159" s="26" t="s">
        <v>22</v>
      </c>
      <c r="D159" s="26">
        <v>19497</v>
      </c>
      <c r="E159" s="26">
        <v>52012</v>
      </c>
      <c r="F159" s="26" t="s">
        <v>10</v>
      </c>
    </row>
    <row r="160" spans="1:6" ht="15" customHeight="1" x14ac:dyDescent="0.25">
      <c r="A160" s="26">
        <v>2022</v>
      </c>
      <c r="B160" s="26" t="s">
        <v>59</v>
      </c>
      <c r="C160" s="26" t="s">
        <v>23</v>
      </c>
      <c r="D160" s="26">
        <v>28266</v>
      </c>
      <c r="E160" s="26">
        <v>52839</v>
      </c>
      <c r="F160" s="26" t="s">
        <v>10</v>
      </c>
    </row>
    <row r="161" spans="1:6" ht="15" customHeight="1" x14ac:dyDescent="0.25">
      <c r="A161" s="26">
        <v>2022</v>
      </c>
      <c r="B161" s="26" t="s">
        <v>59</v>
      </c>
      <c r="C161" s="26" t="s">
        <v>24</v>
      </c>
      <c r="D161" s="26">
        <v>31210</v>
      </c>
      <c r="E161" s="26">
        <v>52029</v>
      </c>
      <c r="F161" s="26" t="s">
        <v>10</v>
      </c>
    </row>
    <row r="162" spans="1:6" ht="15" customHeight="1" x14ac:dyDescent="0.25">
      <c r="A162" s="26">
        <v>2022</v>
      </c>
      <c r="B162" s="26" t="s">
        <v>59</v>
      </c>
      <c r="C162" s="26" t="s">
        <v>25</v>
      </c>
      <c r="D162" s="26">
        <v>10546</v>
      </c>
      <c r="E162" s="26">
        <v>49084</v>
      </c>
      <c r="F162" s="26" t="s">
        <v>8</v>
      </c>
    </row>
    <row r="163" spans="1:6" ht="15" customHeight="1" x14ac:dyDescent="0.25">
      <c r="A163" s="26">
        <v>2022</v>
      </c>
      <c r="B163" s="26" t="s">
        <v>59</v>
      </c>
      <c r="C163" s="26" t="s">
        <v>26</v>
      </c>
      <c r="D163" s="26">
        <v>31685</v>
      </c>
      <c r="E163" s="26">
        <v>56800</v>
      </c>
      <c r="F163" s="26" t="s">
        <v>8</v>
      </c>
    </row>
    <row r="164" spans="1:6" ht="15" customHeight="1" x14ac:dyDescent="0.25">
      <c r="A164" s="26">
        <v>2022</v>
      </c>
      <c r="B164" s="26" t="s">
        <v>59</v>
      </c>
      <c r="C164" s="26" t="s">
        <v>27</v>
      </c>
      <c r="D164" s="26">
        <v>40751</v>
      </c>
      <c r="E164" s="26">
        <v>67082</v>
      </c>
      <c r="F164" s="26" t="s">
        <v>10</v>
      </c>
    </row>
    <row r="165" spans="1:6" ht="15" customHeight="1" x14ac:dyDescent="0.25">
      <c r="A165" s="26">
        <v>2022</v>
      </c>
      <c r="B165" s="26" t="s">
        <v>59</v>
      </c>
      <c r="C165" s="26" t="s">
        <v>28</v>
      </c>
      <c r="D165" s="26">
        <v>55149</v>
      </c>
      <c r="E165" s="26">
        <v>57869</v>
      </c>
      <c r="F165" s="26" t="s">
        <v>8</v>
      </c>
    </row>
    <row r="166" spans="1:6" ht="15" customHeight="1" x14ac:dyDescent="0.25">
      <c r="A166" s="26">
        <v>2022</v>
      </c>
      <c r="B166" s="26" t="s">
        <v>59</v>
      </c>
      <c r="C166" s="26" t="s">
        <v>29</v>
      </c>
      <c r="D166" s="26">
        <v>37255</v>
      </c>
      <c r="E166" s="26">
        <v>59843</v>
      </c>
      <c r="F166" s="26" t="s">
        <v>8</v>
      </c>
    </row>
    <row r="167" spans="1:6" ht="15" customHeight="1" x14ac:dyDescent="0.25">
      <c r="A167" s="26">
        <v>2022</v>
      </c>
      <c r="B167" s="26" t="s">
        <v>59</v>
      </c>
      <c r="C167" s="26" t="s">
        <v>30</v>
      </c>
      <c r="D167" s="26">
        <v>19589</v>
      </c>
      <c r="E167" s="26">
        <v>46176</v>
      </c>
      <c r="F167" s="26" t="s">
        <v>10</v>
      </c>
    </row>
    <row r="168" spans="1:6" ht="15" customHeight="1" x14ac:dyDescent="0.25">
      <c r="A168" s="26">
        <v>2022</v>
      </c>
      <c r="B168" s="26" t="s">
        <v>59</v>
      </c>
      <c r="C168" s="26" t="s">
        <v>31</v>
      </c>
      <c r="D168" s="26">
        <v>39646</v>
      </c>
      <c r="E168" s="26">
        <v>52520</v>
      </c>
      <c r="F168" s="26" t="s">
        <v>10</v>
      </c>
    </row>
    <row r="169" spans="1:6" ht="15" customHeight="1" x14ac:dyDescent="0.25">
      <c r="A169" s="26">
        <v>2022</v>
      </c>
      <c r="B169" s="26" t="s">
        <v>59</v>
      </c>
      <c r="C169" s="26" t="s">
        <v>32</v>
      </c>
      <c r="D169" s="26">
        <v>9323</v>
      </c>
      <c r="E169" s="26">
        <v>49996</v>
      </c>
      <c r="F169" s="26" t="s">
        <v>8</v>
      </c>
    </row>
    <row r="170" spans="1:6" ht="15" customHeight="1" x14ac:dyDescent="0.25">
      <c r="A170" s="26">
        <v>2022</v>
      </c>
      <c r="B170" s="26" t="s">
        <v>59</v>
      </c>
      <c r="C170" s="26" t="s">
        <v>33</v>
      </c>
      <c r="D170" s="26">
        <v>14748</v>
      </c>
      <c r="E170" s="26">
        <v>50095</v>
      </c>
      <c r="F170" s="26" t="s">
        <v>8</v>
      </c>
    </row>
    <row r="171" spans="1:6" ht="15" customHeight="1" x14ac:dyDescent="0.25">
      <c r="A171" s="26">
        <v>2022</v>
      </c>
      <c r="B171" s="26" t="s">
        <v>59</v>
      </c>
      <c r="C171" s="26" t="s">
        <v>34</v>
      </c>
      <c r="D171" s="26">
        <v>15481</v>
      </c>
      <c r="E171" s="26">
        <v>54334</v>
      </c>
      <c r="F171" s="26" t="s">
        <v>10</v>
      </c>
    </row>
    <row r="172" spans="1:6" ht="15" customHeight="1" x14ac:dyDescent="0.25">
      <c r="A172" s="26">
        <v>2022</v>
      </c>
      <c r="B172" s="26" t="s">
        <v>59</v>
      </c>
      <c r="C172" s="26" t="s">
        <v>35</v>
      </c>
      <c r="D172" s="26">
        <v>12460</v>
      </c>
      <c r="E172" s="26">
        <v>60425</v>
      </c>
      <c r="F172" s="26" t="s">
        <v>8</v>
      </c>
    </row>
    <row r="173" spans="1:6" ht="15" customHeight="1" x14ac:dyDescent="0.25">
      <c r="A173" s="26">
        <v>2022</v>
      </c>
      <c r="B173" s="26" t="s">
        <v>59</v>
      </c>
      <c r="C173" s="26" t="s">
        <v>36</v>
      </c>
      <c r="D173" s="26">
        <v>54606</v>
      </c>
      <c r="E173" s="26">
        <v>64675</v>
      </c>
      <c r="F173" s="26" t="s">
        <v>10</v>
      </c>
    </row>
    <row r="174" spans="1:6" ht="15" customHeight="1" x14ac:dyDescent="0.25">
      <c r="A174" s="26">
        <v>2022</v>
      </c>
      <c r="B174" s="26" t="s">
        <v>59</v>
      </c>
      <c r="C174" s="26" t="s">
        <v>37</v>
      </c>
      <c r="D174" s="26">
        <v>10949</v>
      </c>
      <c r="E174" s="26">
        <v>47086</v>
      </c>
      <c r="F174" s="26" t="s">
        <v>8</v>
      </c>
    </row>
    <row r="175" spans="1:6" ht="15" customHeight="1" x14ac:dyDescent="0.25">
      <c r="A175" s="26">
        <v>2022</v>
      </c>
      <c r="B175" s="26" t="s">
        <v>59</v>
      </c>
      <c r="C175" s="26" t="s">
        <v>38</v>
      </c>
      <c r="D175" s="26">
        <v>118946</v>
      </c>
      <c r="E175" s="26">
        <v>63939</v>
      </c>
      <c r="F175" s="26" t="s">
        <v>8</v>
      </c>
    </row>
    <row r="176" spans="1:6" ht="15" customHeight="1" x14ac:dyDescent="0.25">
      <c r="A176" s="26">
        <v>2022</v>
      </c>
      <c r="B176" s="26" t="s">
        <v>59</v>
      </c>
      <c r="C176" s="26" t="s">
        <v>39</v>
      </c>
      <c r="D176" s="26">
        <v>63455</v>
      </c>
      <c r="E176" s="26">
        <v>53171</v>
      </c>
      <c r="F176" s="26" t="s">
        <v>10</v>
      </c>
    </row>
    <row r="177" spans="1:6" ht="15" customHeight="1" x14ac:dyDescent="0.25">
      <c r="A177" s="26">
        <v>2022</v>
      </c>
      <c r="B177" s="26" t="s">
        <v>59</v>
      </c>
      <c r="C177" s="26" t="s">
        <v>40</v>
      </c>
      <c r="D177" s="26">
        <v>7745</v>
      </c>
      <c r="E177" s="26">
        <v>58657</v>
      </c>
      <c r="F177" s="26" t="s">
        <v>10</v>
      </c>
    </row>
    <row r="178" spans="1:6" ht="15" customHeight="1" x14ac:dyDescent="0.25">
      <c r="A178" s="26">
        <v>2022</v>
      </c>
      <c r="B178" s="26" t="s">
        <v>59</v>
      </c>
      <c r="C178" s="26" t="s">
        <v>41</v>
      </c>
      <c r="D178" s="26">
        <v>68987</v>
      </c>
      <c r="E178" s="26">
        <v>54088</v>
      </c>
      <c r="F178" s="26" t="s">
        <v>8</v>
      </c>
    </row>
    <row r="179" spans="1:6" ht="15" customHeight="1" x14ac:dyDescent="0.25">
      <c r="A179" s="26">
        <v>2022</v>
      </c>
      <c r="B179" s="26" t="s">
        <v>59</v>
      </c>
      <c r="C179" s="26" t="s">
        <v>42</v>
      </c>
      <c r="D179" s="26">
        <v>23912</v>
      </c>
      <c r="E179" s="26">
        <v>49388</v>
      </c>
      <c r="F179" s="26" t="s">
        <v>8</v>
      </c>
    </row>
    <row r="180" spans="1:6" ht="15" customHeight="1" x14ac:dyDescent="0.25">
      <c r="A180" s="26">
        <v>2022</v>
      </c>
      <c r="B180" s="26" t="s">
        <v>59</v>
      </c>
      <c r="C180" s="26" t="s">
        <v>43</v>
      </c>
      <c r="D180" s="26">
        <v>26241</v>
      </c>
      <c r="E180" s="26">
        <v>55251</v>
      </c>
      <c r="F180" s="26" t="s">
        <v>10</v>
      </c>
    </row>
    <row r="181" spans="1:6" ht="15" customHeight="1" x14ac:dyDescent="0.25">
      <c r="A181" s="26">
        <v>2022</v>
      </c>
      <c r="B181" s="26" t="s">
        <v>59</v>
      </c>
      <c r="C181" s="26" t="s">
        <v>44</v>
      </c>
      <c r="D181" s="26">
        <v>73985</v>
      </c>
      <c r="E181" s="26">
        <v>55535</v>
      </c>
      <c r="F181" s="26" t="s">
        <v>10</v>
      </c>
    </row>
    <row r="182" spans="1:6" ht="15" customHeight="1" x14ac:dyDescent="0.25">
      <c r="A182" s="26">
        <v>2022</v>
      </c>
      <c r="B182" s="26" t="s">
        <v>59</v>
      </c>
      <c r="C182" s="26" t="s">
        <v>45</v>
      </c>
      <c r="D182" s="26">
        <v>7816</v>
      </c>
      <c r="E182" s="26">
        <v>55493</v>
      </c>
      <c r="F182" s="26" t="s">
        <v>10</v>
      </c>
    </row>
    <row r="183" spans="1:6" ht="15" customHeight="1" x14ac:dyDescent="0.25">
      <c r="A183" s="26">
        <v>2022</v>
      </c>
      <c r="B183" s="26" t="s">
        <v>59</v>
      </c>
      <c r="C183" s="26" t="s">
        <v>46</v>
      </c>
      <c r="D183" s="26">
        <v>31674</v>
      </c>
      <c r="E183" s="26">
        <v>49717</v>
      </c>
      <c r="F183" s="26" t="s">
        <v>10</v>
      </c>
    </row>
    <row r="184" spans="1:6" ht="15" customHeight="1" x14ac:dyDescent="0.25">
      <c r="A184" s="26">
        <v>2022</v>
      </c>
      <c r="B184" s="26" t="s">
        <v>59</v>
      </c>
      <c r="C184" s="26" t="s">
        <v>47</v>
      </c>
      <c r="D184" s="26">
        <v>8068</v>
      </c>
      <c r="E184" s="26">
        <v>50162</v>
      </c>
      <c r="F184" s="26" t="s">
        <v>10</v>
      </c>
    </row>
    <row r="185" spans="1:6" ht="15" customHeight="1" x14ac:dyDescent="0.25">
      <c r="A185" s="26">
        <v>2022</v>
      </c>
      <c r="B185" s="26" t="s">
        <v>59</v>
      </c>
      <c r="C185" s="26" t="s">
        <v>48</v>
      </c>
      <c r="D185" s="26">
        <v>40806</v>
      </c>
      <c r="E185" s="26">
        <v>56111</v>
      </c>
      <c r="F185" s="26" t="s">
        <v>8</v>
      </c>
    </row>
    <row r="186" spans="1:6" ht="15" customHeight="1" x14ac:dyDescent="0.25">
      <c r="A186" s="26">
        <v>2022</v>
      </c>
      <c r="B186" s="26" t="s">
        <v>59</v>
      </c>
      <c r="C186" s="26" t="s">
        <v>49</v>
      </c>
      <c r="D186" s="26">
        <v>152438</v>
      </c>
      <c r="E186" s="26">
        <v>62485</v>
      </c>
      <c r="F186" s="26" t="s">
        <v>8</v>
      </c>
    </row>
    <row r="187" spans="1:6" ht="15" customHeight="1" x14ac:dyDescent="0.25">
      <c r="A187" s="26">
        <v>2022</v>
      </c>
      <c r="B187" s="26" t="s">
        <v>59</v>
      </c>
      <c r="C187" s="26" t="s">
        <v>50</v>
      </c>
      <c r="D187" s="26">
        <v>20535</v>
      </c>
      <c r="E187" s="26">
        <v>55353</v>
      </c>
      <c r="F187" s="26" t="s">
        <v>10</v>
      </c>
    </row>
    <row r="188" spans="1:6" ht="15" customHeight="1" x14ac:dyDescent="0.25">
      <c r="A188" s="26">
        <v>2022</v>
      </c>
      <c r="B188" s="26" t="s">
        <v>59</v>
      </c>
      <c r="C188" s="26" t="s">
        <v>51</v>
      </c>
      <c r="D188" s="26">
        <v>5003</v>
      </c>
      <c r="E188" s="26">
        <v>51701</v>
      </c>
      <c r="F188" s="26" t="s">
        <v>8</v>
      </c>
    </row>
    <row r="189" spans="1:6" ht="15" customHeight="1" x14ac:dyDescent="0.25">
      <c r="A189" s="26">
        <v>2022</v>
      </c>
      <c r="B189" s="26" t="s">
        <v>59</v>
      </c>
      <c r="C189" s="26" t="s">
        <v>52</v>
      </c>
      <c r="D189" s="26">
        <v>42564</v>
      </c>
      <c r="E189" s="26">
        <v>54371</v>
      </c>
      <c r="F189" s="26" t="s">
        <v>8</v>
      </c>
    </row>
    <row r="190" spans="1:6" ht="15" customHeight="1" x14ac:dyDescent="0.25">
      <c r="A190" s="26">
        <v>2022</v>
      </c>
      <c r="B190" s="26" t="s">
        <v>59</v>
      </c>
      <c r="C190" s="26" t="s">
        <v>53</v>
      </c>
      <c r="D190" s="26">
        <v>38688</v>
      </c>
      <c r="E190" s="26">
        <v>80160</v>
      </c>
      <c r="F190" s="26" t="s">
        <v>10</v>
      </c>
    </row>
    <row r="191" spans="1:6" ht="15" customHeight="1" x14ac:dyDescent="0.25">
      <c r="A191" s="26">
        <v>2022</v>
      </c>
      <c r="B191" s="26" t="s">
        <v>59</v>
      </c>
      <c r="C191" s="26" t="s">
        <v>54</v>
      </c>
      <c r="D191" s="26">
        <v>10611</v>
      </c>
      <c r="E191" s="26">
        <v>48085</v>
      </c>
      <c r="F191" s="26" t="s">
        <v>10</v>
      </c>
    </row>
    <row r="192" spans="1:6" ht="15" customHeight="1" x14ac:dyDescent="0.25">
      <c r="A192" s="26">
        <v>2022</v>
      </c>
      <c r="B192" s="26" t="s">
        <v>59</v>
      </c>
      <c r="C192" s="26" t="s">
        <v>55</v>
      </c>
      <c r="D192" s="26">
        <v>35812</v>
      </c>
      <c r="E192" s="26">
        <v>51165</v>
      </c>
      <c r="F192" s="26" t="s">
        <v>8</v>
      </c>
    </row>
    <row r="193" spans="1:6" ht="15" customHeight="1" x14ac:dyDescent="0.25">
      <c r="A193" s="26">
        <v>2022</v>
      </c>
      <c r="B193" s="26" t="s">
        <v>59</v>
      </c>
      <c r="C193" s="26" t="s">
        <v>56</v>
      </c>
      <c r="D193" s="26">
        <v>4840</v>
      </c>
      <c r="E193" s="26">
        <v>50879</v>
      </c>
      <c r="F193" s="26" t="s">
        <v>8</v>
      </c>
    </row>
    <row r="194" spans="1:6" ht="15" customHeight="1" x14ac:dyDescent="0.25">
      <c r="A194" s="26">
        <v>2022</v>
      </c>
      <c r="B194" s="26" t="s">
        <v>60</v>
      </c>
      <c r="C194" s="26" t="s">
        <v>7</v>
      </c>
      <c r="D194" s="26">
        <v>2566</v>
      </c>
      <c r="E194" s="26">
        <v>75393</v>
      </c>
      <c r="F194" s="26" t="s">
        <v>10</v>
      </c>
    </row>
    <row r="195" spans="1:6" ht="15" customHeight="1" x14ac:dyDescent="0.25">
      <c r="A195" s="26">
        <v>2022</v>
      </c>
      <c r="B195" s="26" t="s">
        <v>60</v>
      </c>
      <c r="C195" s="26" t="s">
        <v>9</v>
      </c>
      <c r="D195" s="26">
        <v>4017</v>
      </c>
      <c r="E195" s="26">
        <v>96871</v>
      </c>
      <c r="F195" s="26" t="s">
        <v>8</v>
      </c>
    </row>
    <row r="196" spans="1:6" ht="15" customHeight="1" x14ac:dyDescent="0.25">
      <c r="A196" s="26">
        <v>2022</v>
      </c>
      <c r="B196" s="26" t="s">
        <v>60</v>
      </c>
      <c r="C196" s="26" t="s">
        <v>11</v>
      </c>
      <c r="D196" s="26">
        <v>1536</v>
      </c>
      <c r="E196" s="26">
        <v>75820</v>
      </c>
      <c r="F196" s="26" t="s">
        <v>10</v>
      </c>
    </row>
    <row r="197" spans="1:6" ht="15" customHeight="1" x14ac:dyDescent="0.25">
      <c r="A197" s="26">
        <v>2022</v>
      </c>
      <c r="B197" s="26" t="s">
        <v>60</v>
      </c>
      <c r="C197" s="26" t="s">
        <v>12</v>
      </c>
      <c r="D197" s="26">
        <v>29491</v>
      </c>
      <c r="E197" s="26">
        <v>223892</v>
      </c>
      <c r="F197" s="26" t="s">
        <v>8</v>
      </c>
    </row>
    <row r="198" spans="1:6" ht="15" customHeight="1" x14ac:dyDescent="0.25">
      <c r="A198" s="26">
        <v>2022</v>
      </c>
      <c r="B198" s="26" t="s">
        <v>60</v>
      </c>
      <c r="C198" s="26" t="s">
        <v>13</v>
      </c>
      <c r="D198" s="26">
        <v>4548</v>
      </c>
      <c r="E198" s="26">
        <v>129495</v>
      </c>
      <c r="F198" s="26" t="s">
        <v>8</v>
      </c>
    </row>
    <row r="199" spans="1:6" ht="15" customHeight="1" x14ac:dyDescent="0.25">
      <c r="A199" s="26">
        <v>2022</v>
      </c>
      <c r="B199" s="26" t="s">
        <v>60</v>
      </c>
      <c r="C199" s="26" t="s">
        <v>14</v>
      </c>
      <c r="D199" s="26">
        <v>2880</v>
      </c>
      <c r="E199" s="26">
        <v>144917</v>
      </c>
      <c r="F199" s="26" t="s">
        <v>10</v>
      </c>
    </row>
    <row r="200" spans="1:6" ht="15" customHeight="1" x14ac:dyDescent="0.25">
      <c r="A200" s="26">
        <v>2022</v>
      </c>
      <c r="B200" s="26" t="s">
        <v>60</v>
      </c>
      <c r="C200" s="26" t="s">
        <v>15</v>
      </c>
      <c r="D200" s="26">
        <v>549</v>
      </c>
      <c r="E200" s="26">
        <v>84966</v>
      </c>
      <c r="F200" s="26" t="s">
        <v>10</v>
      </c>
    </row>
    <row r="201" spans="1:6" ht="15" customHeight="1" x14ac:dyDescent="0.25">
      <c r="A201" s="26">
        <v>2022</v>
      </c>
      <c r="B201" s="26" t="s">
        <v>60</v>
      </c>
      <c r="C201" s="26" t="s">
        <v>16</v>
      </c>
      <c r="D201" s="26">
        <v>12659</v>
      </c>
      <c r="E201" s="26">
        <v>99350</v>
      </c>
      <c r="F201" s="26" t="s">
        <v>8</v>
      </c>
    </row>
    <row r="202" spans="1:6" ht="15" customHeight="1" x14ac:dyDescent="0.25">
      <c r="A202" s="26">
        <v>2022</v>
      </c>
      <c r="B202" s="26" t="s">
        <v>60</v>
      </c>
      <c r="C202" s="26" t="s">
        <v>17</v>
      </c>
      <c r="D202" s="26">
        <v>6010</v>
      </c>
      <c r="E202" s="26">
        <v>114735</v>
      </c>
      <c r="F202" s="26" t="s">
        <v>8</v>
      </c>
    </row>
    <row r="203" spans="1:6" ht="15" customHeight="1" x14ac:dyDescent="0.25">
      <c r="A203" s="26">
        <v>2022</v>
      </c>
      <c r="B203" s="26" t="s">
        <v>60</v>
      </c>
      <c r="C203" s="26" t="s">
        <v>18</v>
      </c>
      <c r="D203" s="26">
        <v>1385</v>
      </c>
      <c r="E203" s="26">
        <v>70408</v>
      </c>
      <c r="F203" s="26" t="s">
        <v>10</v>
      </c>
    </row>
    <row r="204" spans="1:6" ht="15" customHeight="1" x14ac:dyDescent="0.25">
      <c r="A204" s="26">
        <v>2022</v>
      </c>
      <c r="B204" s="26" t="s">
        <v>60</v>
      </c>
      <c r="C204" s="26" t="s">
        <v>19</v>
      </c>
      <c r="D204" s="26">
        <v>7162</v>
      </c>
      <c r="E204" s="26">
        <v>116059</v>
      </c>
      <c r="F204" s="26" t="s">
        <v>10</v>
      </c>
    </row>
    <row r="205" spans="1:6" ht="15" customHeight="1" x14ac:dyDescent="0.25">
      <c r="A205" s="26">
        <v>2022</v>
      </c>
      <c r="B205" s="26" t="s">
        <v>60</v>
      </c>
      <c r="C205" s="26" t="s">
        <v>20</v>
      </c>
      <c r="D205" s="26">
        <v>2521</v>
      </c>
      <c r="E205" s="26">
        <v>73191</v>
      </c>
      <c r="F205" s="26" t="s">
        <v>10</v>
      </c>
    </row>
    <row r="206" spans="1:6" ht="15" customHeight="1" x14ac:dyDescent="0.25">
      <c r="A206" s="26">
        <v>2022</v>
      </c>
      <c r="B206" s="26" t="s">
        <v>60</v>
      </c>
      <c r="C206" s="26" t="s">
        <v>21</v>
      </c>
      <c r="D206" s="26">
        <v>1811</v>
      </c>
      <c r="E206" s="26">
        <v>72858</v>
      </c>
      <c r="F206" s="26" t="s">
        <v>10</v>
      </c>
    </row>
    <row r="207" spans="1:6" ht="15" customHeight="1" x14ac:dyDescent="0.25">
      <c r="A207" s="26">
        <v>2022</v>
      </c>
      <c r="B207" s="26" t="s">
        <v>60</v>
      </c>
      <c r="C207" s="26" t="s">
        <v>22</v>
      </c>
      <c r="D207" s="26">
        <v>1561</v>
      </c>
      <c r="E207" s="26">
        <v>79749</v>
      </c>
      <c r="F207" s="26" t="s">
        <v>10</v>
      </c>
    </row>
    <row r="208" spans="1:6" ht="15" customHeight="1" x14ac:dyDescent="0.25">
      <c r="A208" s="26">
        <v>2022</v>
      </c>
      <c r="B208" s="26" t="s">
        <v>60</v>
      </c>
      <c r="C208" s="26" t="s">
        <v>23</v>
      </c>
      <c r="D208" s="26">
        <v>2111</v>
      </c>
      <c r="E208" s="26">
        <v>69462</v>
      </c>
      <c r="F208" s="26" t="s">
        <v>8</v>
      </c>
    </row>
    <row r="209" spans="1:6" ht="15" customHeight="1" x14ac:dyDescent="0.25">
      <c r="A209" s="26">
        <v>2022</v>
      </c>
      <c r="B209" s="26" t="s">
        <v>60</v>
      </c>
      <c r="C209" s="26" t="s">
        <v>24</v>
      </c>
      <c r="D209" s="26">
        <v>1935</v>
      </c>
      <c r="E209" s="26">
        <v>71700</v>
      </c>
      <c r="F209" s="26" t="s">
        <v>8</v>
      </c>
    </row>
    <row r="210" spans="1:6" ht="15" customHeight="1" x14ac:dyDescent="0.25">
      <c r="A210" s="26">
        <v>2022</v>
      </c>
      <c r="B210" s="26" t="s">
        <v>60</v>
      </c>
      <c r="C210" s="26" t="s">
        <v>25</v>
      </c>
      <c r="D210" s="26">
        <v>916</v>
      </c>
      <c r="E210" s="26">
        <v>70265</v>
      </c>
      <c r="F210" s="26" t="s">
        <v>10</v>
      </c>
    </row>
    <row r="211" spans="1:6" ht="15" customHeight="1" x14ac:dyDescent="0.25">
      <c r="A211" s="26">
        <v>2022</v>
      </c>
      <c r="B211" s="26" t="s">
        <v>60</v>
      </c>
      <c r="C211" s="26" t="s">
        <v>26</v>
      </c>
      <c r="D211" s="26">
        <v>2855</v>
      </c>
      <c r="E211" s="26">
        <v>116569</v>
      </c>
      <c r="F211" s="26" t="s">
        <v>8</v>
      </c>
    </row>
    <row r="212" spans="1:6" ht="15" customHeight="1" x14ac:dyDescent="0.25">
      <c r="A212" s="26">
        <v>2022</v>
      </c>
      <c r="B212" s="26" t="s">
        <v>60</v>
      </c>
      <c r="C212" s="26" t="s">
        <v>27</v>
      </c>
      <c r="D212" s="26">
        <v>6073</v>
      </c>
      <c r="E212" s="26">
        <v>152746</v>
      </c>
      <c r="F212" s="26" t="s">
        <v>8</v>
      </c>
    </row>
    <row r="213" spans="1:6" ht="15" customHeight="1" x14ac:dyDescent="0.25">
      <c r="A213" s="26">
        <v>2022</v>
      </c>
      <c r="B213" s="26" t="s">
        <v>60</v>
      </c>
      <c r="C213" s="26" t="s">
        <v>28</v>
      </c>
      <c r="D213" s="26">
        <v>7671</v>
      </c>
      <c r="E213" s="26">
        <v>94745</v>
      </c>
      <c r="F213" s="26" t="s">
        <v>10</v>
      </c>
    </row>
    <row r="214" spans="1:6" ht="15" customHeight="1" x14ac:dyDescent="0.25">
      <c r="A214" s="26">
        <v>2022</v>
      </c>
      <c r="B214" s="26" t="s">
        <v>60</v>
      </c>
      <c r="C214" s="26" t="s">
        <v>29</v>
      </c>
      <c r="D214" s="26">
        <v>4304</v>
      </c>
      <c r="E214" s="26">
        <v>98292</v>
      </c>
      <c r="F214" s="26" t="s">
        <v>10</v>
      </c>
    </row>
    <row r="215" spans="1:6" ht="15" customHeight="1" x14ac:dyDescent="0.25">
      <c r="A215" s="26">
        <v>2022</v>
      </c>
      <c r="B215" s="26" t="s">
        <v>60</v>
      </c>
      <c r="C215" s="26" t="s">
        <v>30</v>
      </c>
      <c r="D215" s="26">
        <v>964</v>
      </c>
      <c r="E215" s="26">
        <v>60301</v>
      </c>
      <c r="F215" s="26" t="s">
        <v>8</v>
      </c>
    </row>
    <row r="216" spans="1:6" ht="15" customHeight="1" x14ac:dyDescent="0.25">
      <c r="A216" s="26">
        <v>2022</v>
      </c>
      <c r="B216" s="26" t="s">
        <v>60</v>
      </c>
      <c r="C216" s="26" t="s">
        <v>31</v>
      </c>
      <c r="D216" s="26">
        <v>3562</v>
      </c>
      <c r="E216" s="26">
        <v>95327</v>
      </c>
      <c r="F216" s="26" t="s">
        <v>8</v>
      </c>
    </row>
    <row r="217" spans="1:6" ht="15" customHeight="1" x14ac:dyDescent="0.25">
      <c r="A217" s="26">
        <v>2022</v>
      </c>
      <c r="B217" s="26" t="s">
        <v>60</v>
      </c>
      <c r="C217" s="26" t="s">
        <v>32</v>
      </c>
      <c r="D217" s="26">
        <v>856</v>
      </c>
      <c r="E217" s="26">
        <v>71673</v>
      </c>
      <c r="F217" s="26" t="s">
        <v>10</v>
      </c>
    </row>
    <row r="218" spans="1:6" ht="15" customHeight="1" x14ac:dyDescent="0.25">
      <c r="A218" s="26">
        <v>2022</v>
      </c>
      <c r="B218" s="26" t="s">
        <v>60</v>
      </c>
      <c r="C218" s="26" t="s">
        <v>33</v>
      </c>
      <c r="D218" s="26">
        <v>1071</v>
      </c>
      <c r="E218" s="26">
        <v>82361</v>
      </c>
      <c r="F218" s="26" t="s">
        <v>8</v>
      </c>
    </row>
    <row r="219" spans="1:6" ht="15" customHeight="1" x14ac:dyDescent="0.25">
      <c r="A219" s="26">
        <v>2022</v>
      </c>
      <c r="B219" s="26" t="s">
        <v>60</v>
      </c>
      <c r="C219" s="26" t="s">
        <v>34</v>
      </c>
      <c r="D219" s="26">
        <v>1609</v>
      </c>
      <c r="E219" s="26">
        <v>94353</v>
      </c>
      <c r="F219" s="26" t="s">
        <v>10</v>
      </c>
    </row>
    <row r="220" spans="1:6" ht="15" customHeight="1" x14ac:dyDescent="0.25">
      <c r="A220" s="26">
        <v>2022</v>
      </c>
      <c r="B220" s="26" t="s">
        <v>60</v>
      </c>
      <c r="C220" s="26" t="s">
        <v>35</v>
      </c>
      <c r="D220" s="26">
        <v>1168</v>
      </c>
      <c r="E220" s="26">
        <v>113194</v>
      </c>
      <c r="F220" s="26" t="s">
        <v>8</v>
      </c>
    </row>
    <row r="221" spans="1:6" ht="15" customHeight="1" x14ac:dyDescent="0.25">
      <c r="A221" s="26">
        <v>2022</v>
      </c>
      <c r="B221" s="26" t="s">
        <v>60</v>
      </c>
      <c r="C221" s="26" t="s">
        <v>36</v>
      </c>
      <c r="D221" s="26">
        <v>3965</v>
      </c>
      <c r="E221" s="26">
        <v>136541</v>
      </c>
      <c r="F221" s="26" t="s">
        <v>8</v>
      </c>
    </row>
    <row r="222" spans="1:6" ht="15" customHeight="1" x14ac:dyDescent="0.25">
      <c r="A222" s="26">
        <v>2022</v>
      </c>
      <c r="B222" s="26" t="s">
        <v>60</v>
      </c>
      <c r="C222" s="26" t="s">
        <v>37</v>
      </c>
      <c r="D222" s="26">
        <v>1108</v>
      </c>
      <c r="E222" s="26">
        <v>68393</v>
      </c>
      <c r="F222" s="26" t="s">
        <v>10</v>
      </c>
    </row>
    <row r="223" spans="1:6" ht="15" customHeight="1" x14ac:dyDescent="0.25">
      <c r="A223" s="26">
        <v>2022</v>
      </c>
      <c r="B223" s="26" t="s">
        <v>60</v>
      </c>
      <c r="C223" s="26" t="s">
        <v>38</v>
      </c>
      <c r="D223" s="26">
        <v>14380</v>
      </c>
      <c r="E223" s="26">
        <v>160357</v>
      </c>
      <c r="F223" s="26" t="s">
        <v>10</v>
      </c>
    </row>
    <row r="224" spans="1:6" ht="15" customHeight="1" x14ac:dyDescent="0.25">
      <c r="A224" s="26">
        <v>2022</v>
      </c>
      <c r="B224" s="26" t="s">
        <v>60</v>
      </c>
      <c r="C224" s="26" t="s">
        <v>39</v>
      </c>
      <c r="D224" s="26">
        <v>6302</v>
      </c>
      <c r="E224" s="26">
        <v>102207</v>
      </c>
      <c r="F224" s="26" t="s">
        <v>8</v>
      </c>
    </row>
    <row r="225" spans="1:6" ht="15" customHeight="1" x14ac:dyDescent="0.25">
      <c r="A225" s="26">
        <v>2022</v>
      </c>
      <c r="B225" s="26" t="s">
        <v>60</v>
      </c>
      <c r="C225" s="26" t="s">
        <v>40</v>
      </c>
      <c r="D225" s="26">
        <v>417</v>
      </c>
      <c r="E225" s="26">
        <v>85624</v>
      </c>
      <c r="F225" s="26" t="s">
        <v>8</v>
      </c>
    </row>
    <row r="226" spans="1:6" ht="15" customHeight="1" x14ac:dyDescent="0.25">
      <c r="A226" s="26">
        <v>2022</v>
      </c>
      <c r="B226" s="26" t="s">
        <v>60</v>
      </c>
      <c r="C226" s="26" t="s">
        <v>41</v>
      </c>
      <c r="D226" s="26">
        <v>5303</v>
      </c>
      <c r="E226" s="26">
        <v>86052</v>
      </c>
      <c r="F226" s="26" t="s">
        <v>10</v>
      </c>
    </row>
    <row r="227" spans="1:6" ht="15" customHeight="1" x14ac:dyDescent="0.25">
      <c r="A227" s="26">
        <v>2022</v>
      </c>
      <c r="B227" s="26" t="s">
        <v>60</v>
      </c>
      <c r="C227" s="26" t="s">
        <v>42</v>
      </c>
      <c r="D227" s="26">
        <v>1572</v>
      </c>
      <c r="E227" s="26">
        <v>69710</v>
      </c>
      <c r="F227" s="26" t="s">
        <v>10</v>
      </c>
    </row>
    <row r="228" spans="1:6" ht="15" customHeight="1" x14ac:dyDescent="0.25">
      <c r="A228" s="26">
        <v>2022</v>
      </c>
      <c r="B228" s="26" t="s">
        <v>60</v>
      </c>
      <c r="C228" s="26" t="s">
        <v>43</v>
      </c>
      <c r="D228" s="26">
        <v>4605</v>
      </c>
      <c r="E228" s="26">
        <v>107737</v>
      </c>
      <c r="F228" s="26" t="s">
        <v>10</v>
      </c>
    </row>
    <row r="229" spans="1:6" ht="15" customHeight="1" x14ac:dyDescent="0.25">
      <c r="A229" s="26">
        <v>2022</v>
      </c>
      <c r="B229" s="26" t="s">
        <v>60</v>
      </c>
      <c r="C229" s="26" t="s">
        <v>44</v>
      </c>
      <c r="D229" s="26">
        <v>5891</v>
      </c>
      <c r="E229" s="26">
        <v>113388</v>
      </c>
      <c r="F229" s="26" t="s">
        <v>10</v>
      </c>
    </row>
    <row r="230" spans="1:6" ht="15" customHeight="1" x14ac:dyDescent="0.25">
      <c r="A230" s="26">
        <v>2022</v>
      </c>
      <c r="B230" s="26" t="s">
        <v>60</v>
      </c>
      <c r="C230" s="26" t="s">
        <v>45</v>
      </c>
      <c r="D230" s="26">
        <v>762</v>
      </c>
      <c r="E230" s="26">
        <v>93286</v>
      </c>
      <c r="F230" s="26" t="s">
        <v>10</v>
      </c>
    </row>
    <row r="231" spans="1:6" ht="15" customHeight="1" x14ac:dyDescent="0.25">
      <c r="A231" s="26">
        <v>2022</v>
      </c>
      <c r="B231" s="26" t="s">
        <v>60</v>
      </c>
      <c r="C231" s="26" t="s">
        <v>46</v>
      </c>
      <c r="D231" s="26">
        <v>3216</v>
      </c>
      <c r="E231" s="26">
        <v>79562</v>
      </c>
      <c r="F231" s="26" t="s">
        <v>8</v>
      </c>
    </row>
    <row r="232" spans="1:6" ht="15" customHeight="1" x14ac:dyDescent="0.25">
      <c r="A232" s="26">
        <v>2022</v>
      </c>
      <c r="B232" s="26" t="s">
        <v>60</v>
      </c>
      <c r="C232" s="26" t="s">
        <v>47</v>
      </c>
      <c r="D232" s="26">
        <v>606</v>
      </c>
      <c r="E232" s="26">
        <v>64069</v>
      </c>
      <c r="F232" s="26" t="s">
        <v>8</v>
      </c>
    </row>
    <row r="233" spans="1:6" ht="15" customHeight="1" x14ac:dyDescent="0.25">
      <c r="A233" s="26">
        <v>2022</v>
      </c>
      <c r="B233" s="26" t="s">
        <v>60</v>
      </c>
      <c r="C233" s="26" t="s">
        <v>48</v>
      </c>
      <c r="D233" s="26">
        <v>4525</v>
      </c>
      <c r="E233" s="26">
        <v>87293</v>
      </c>
      <c r="F233" s="26" t="s">
        <v>10</v>
      </c>
    </row>
    <row r="234" spans="1:6" ht="15" customHeight="1" x14ac:dyDescent="0.25">
      <c r="A234" s="26">
        <v>2022</v>
      </c>
      <c r="B234" s="26" t="s">
        <v>60</v>
      </c>
      <c r="C234" s="26" t="s">
        <v>49</v>
      </c>
      <c r="D234" s="26">
        <v>11822</v>
      </c>
      <c r="E234" s="26">
        <v>108835</v>
      </c>
      <c r="F234" s="26" t="s">
        <v>8</v>
      </c>
    </row>
    <row r="235" spans="1:6" ht="15" customHeight="1" x14ac:dyDescent="0.25">
      <c r="A235" s="26">
        <v>2022</v>
      </c>
      <c r="B235" s="26" t="s">
        <v>60</v>
      </c>
      <c r="C235" s="26" t="s">
        <v>50</v>
      </c>
      <c r="D235" s="26">
        <v>3177</v>
      </c>
      <c r="E235" s="26">
        <v>102974</v>
      </c>
      <c r="F235" s="26" t="s">
        <v>8</v>
      </c>
    </row>
    <row r="236" spans="1:6" ht="15" customHeight="1" x14ac:dyDescent="0.25">
      <c r="A236" s="26">
        <v>2022</v>
      </c>
      <c r="B236" s="26" t="s">
        <v>60</v>
      </c>
      <c r="C236" s="26" t="s">
        <v>51</v>
      </c>
      <c r="D236" s="26">
        <v>584</v>
      </c>
      <c r="E236" s="26">
        <v>74605</v>
      </c>
      <c r="F236" s="26" t="s">
        <v>10</v>
      </c>
    </row>
    <row r="237" spans="1:6" ht="15" customHeight="1" x14ac:dyDescent="0.25">
      <c r="A237" s="26">
        <v>2022</v>
      </c>
      <c r="B237" s="26" t="s">
        <v>60</v>
      </c>
      <c r="C237" s="26" t="s">
        <v>52</v>
      </c>
      <c r="D237" s="26">
        <v>4875</v>
      </c>
      <c r="E237" s="26">
        <v>123848</v>
      </c>
      <c r="F237" s="26" t="s">
        <v>10</v>
      </c>
    </row>
    <row r="238" spans="1:6" ht="15" customHeight="1" x14ac:dyDescent="0.25">
      <c r="A238" s="26">
        <v>2022</v>
      </c>
      <c r="B238" s="26" t="s">
        <v>60</v>
      </c>
      <c r="C238" s="26" t="s">
        <v>53</v>
      </c>
      <c r="D238" s="26">
        <v>5419</v>
      </c>
      <c r="E238" s="26">
        <v>248273</v>
      </c>
      <c r="F238" s="26" t="s">
        <v>8</v>
      </c>
    </row>
    <row r="239" spans="1:6" ht="15" customHeight="1" x14ac:dyDescent="0.25">
      <c r="A239" s="26">
        <v>2022</v>
      </c>
      <c r="B239" s="26" t="s">
        <v>60</v>
      </c>
      <c r="C239" s="26" t="s">
        <v>54</v>
      </c>
      <c r="D239" s="26">
        <v>825</v>
      </c>
      <c r="E239" s="26">
        <v>64063</v>
      </c>
      <c r="F239" s="26" t="s">
        <v>8</v>
      </c>
    </row>
    <row r="240" spans="1:6" ht="15" customHeight="1" x14ac:dyDescent="0.25">
      <c r="A240" s="26">
        <v>2022</v>
      </c>
      <c r="B240" s="26" t="s">
        <v>60</v>
      </c>
      <c r="C240" s="26" t="s">
        <v>55</v>
      </c>
      <c r="D240" s="26">
        <v>2400</v>
      </c>
      <c r="E240" s="26">
        <v>94336</v>
      </c>
      <c r="F240" s="26" t="s">
        <v>10</v>
      </c>
    </row>
    <row r="241" spans="1:6" ht="15" customHeight="1" x14ac:dyDescent="0.25">
      <c r="A241" s="26">
        <v>2022</v>
      </c>
      <c r="B241" s="26" t="s">
        <v>60</v>
      </c>
      <c r="C241" s="26" t="s">
        <v>56</v>
      </c>
      <c r="D241" s="26">
        <v>428</v>
      </c>
      <c r="E241" s="26">
        <v>60299</v>
      </c>
      <c r="F241" s="26" t="s">
        <v>8</v>
      </c>
    </row>
    <row r="242" spans="1:6" ht="15" customHeight="1" x14ac:dyDescent="0.25">
      <c r="A242" s="26">
        <v>2022</v>
      </c>
      <c r="B242" s="26" t="s">
        <v>61</v>
      </c>
      <c r="C242" s="26" t="s">
        <v>7</v>
      </c>
      <c r="D242" s="26">
        <v>13880</v>
      </c>
      <c r="E242" s="26">
        <v>81982</v>
      </c>
      <c r="F242" s="26" t="s">
        <v>10</v>
      </c>
    </row>
    <row r="243" spans="1:6" ht="15" customHeight="1" x14ac:dyDescent="0.25">
      <c r="A243" s="26">
        <v>2022</v>
      </c>
      <c r="B243" s="26" t="s">
        <v>61</v>
      </c>
      <c r="C243" s="26" t="s">
        <v>9</v>
      </c>
      <c r="D243" s="26">
        <v>20707</v>
      </c>
      <c r="E243" s="26">
        <v>88956</v>
      </c>
      <c r="F243" s="26" t="s">
        <v>8</v>
      </c>
    </row>
    <row r="244" spans="1:6" ht="15" customHeight="1" x14ac:dyDescent="0.25">
      <c r="A244" s="26">
        <v>2022</v>
      </c>
      <c r="B244" s="26" t="s">
        <v>61</v>
      </c>
      <c r="C244" s="26" t="s">
        <v>11</v>
      </c>
      <c r="D244" s="26">
        <v>8906</v>
      </c>
      <c r="E244" s="26">
        <v>71321</v>
      </c>
      <c r="F244" s="26" t="s">
        <v>8</v>
      </c>
    </row>
    <row r="245" spans="1:6" ht="15" customHeight="1" x14ac:dyDescent="0.25">
      <c r="A245" s="26">
        <v>2022</v>
      </c>
      <c r="B245" s="26" t="s">
        <v>61</v>
      </c>
      <c r="C245" s="26" t="s">
        <v>12</v>
      </c>
      <c r="D245" s="26">
        <v>112775</v>
      </c>
      <c r="E245" s="26">
        <v>130107</v>
      </c>
      <c r="F245" s="26" t="s">
        <v>10</v>
      </c>
    </row>
    <row r="246" spans="1:6" ht="15" customHeight="1" x14ac:dyDescent="0.25">
      <c r="A246" s="26">
        <v>2022</v>
      </c>
      <c r="B246" s="26" t="s">
        <v>61</v>
      </c>
      <c r="C246" s="26" t="s">
        <v>13</v>
      </c>
      <c r="D246" s="26">
        <v>25139</v>
      </c>
      <c r="E246" s="26">
        <v>103276</v>
      </c>
      <c r="F246" s="26" t="s">
        <v>10</v>
      </c>
    </row>
    <row r="247" spans="1:6" ht="15" customHeight="1" x14ac:dyDescent="0.25">
      <c r="A247" s="26">
        <v>2022</v>
      </c>
      <c r="B247" s="26" t="s">
        <v>61</v>
      </c>
      <c r="C247" s="26" t="s">
        <v>14</v>
      </c>
      <c r="D247" s="26">
        <v>11223</v>
      </c>
      <c r="E247" s="26">
        <v>171086</v>
      </c>
      <c r="F247" s="26" t="s">
        <v>8</v>
      </c>
    </row>
    <row r="248" spans="1:6" ht="15" customHeight="1" x14ac:dyDescent="0.25">
      <c r="A248" s="26">
        <v>2022</v>
      </c>
      <c r="B248" s="26" t="s">
        <v>61</v>
      </c>
      <c r="C248" s="26" t="s">
        <v>15</v>
      </c>
      <c r="D248" s="26">
        <v>3005</v>
      </c>
      <c r="E248" s="26">
        <v>109154</v>
      </c>
      <c r="F248" s="26" t="s">
        <v>8</v>
      </c>
    </row>
    <row r="249" spans="1:6" ht="15" customHeight="1" x14ac:dyDescent="0.25">
      <c r="A249" s="26">
        <v>2022</v>
      </c>
      <c r="B249" s="26" t="s">
        <v>61</v>
      </c>
      <c r="C249" s="26" t="s">
        <v>16</v>
      </c>
      <c r="D249" s="26">
        <v>80956</v>
      </c>
      <c r="E249" s="26">
        <v>90307</v>
      </c>
      <c r="F249" s="26" t="s">
        <v>10</v>
      </c>
    </row>
    <row r="250" spans="1:6" ht="15" customHeight="1" x14ac:dyDescent="0.25">
      <c r="A250" s="26">
        <v>2022</v>
      </c>
      <c r="B250" s="26" t="s">
        <v>61</v>
      </c>
      <c r="C250" s="26" t="s">
        <v>17</v>
      </c>
      <c r="D250" s="26">
        <v>28810</v>
      </c>
      <c r="E250" s="26">
        <v>99145</v>
      </c>
      <c r="F250" s="26" t="s">
        <v>10</v>
      </c>
    </row>
    <row r="251" spans="1:6" ht="15" customHeight="1" x14ac:dyDescent="0.25">
      <c r="A251" s="26">
        <v>2022</v>
      </c>
      <c r="B251" s="26" t="s">
        <v>61</v>
      </c>
      <c r="C251" s="26" t="s">
        <v>18</v>
      </c>
      <c r="D251" s="26">
        <v>6508</v>
      </c>
      <c r="E251" s="26">
        <v>74833</v>
      </c>
      <c r="F251" s="26" t="s">
        <v>10</v>
      </c>
    </row>
    <row r="252" spans="1:6" ht="15" customHeight="1" x14ac:dyDescent="0.25">
      <c r="A252" s="26">
        <v>2022</v>
      </c>
      <c r="B252" s="26" t="s">
        <v>61</v>
      </c>
      <c r="C252" s="26" t="s">
        <v>19</v>
      </c>
      <c r="D252" s="26">
        <v>33063</v>
      </c>
      <c r="E252" s="26">
        <v>127634</v>
      </c>
      <c r="F252" s="26" t="s">
        <v>10</v>
      </c>
    </row>
    <row r="253" spans="1:6" ht="15" customHeight="1" x14ac:dyDescent="0.25">
      <c r="A253" s="26">
        <v>2022</v>
      </c>
      <c r="B253" s="26" t="s">
        <v>61</v>
      </c>
      <c r="C253" s="26" t="s">
        <v>20</v>
      </c>
      <c r="D253" s="26">
        <v>17574</v>
      </c>
      <c r="E253" s="26">
        <v>78283</v>
      </c>
      <c r="F253" s="26" t="s">
        <v>10</v>
      </c>
    </row>
    <row r="254" spans="1:6" ht="15" customHeight="1" x14ac:dyDescent="0.25">
      <c r="A254" s="26">
        <v>2022</v>
      </c>
      <c r="B254" s="26" t="s">
        <v>61</v>
      </c>
      <c r="C254" s="26" t="s">
        <v>21</v>
      </c>
      <c r="D254" s="26">
        <v>10731</v>
      </c>
      <c r="E254" s="26">
        <v>87131</v>
      </c>
      <c r="F254" s="26" t="s">
        <v>8</v>
      </c>
    </row>
    <row r="255" spans="1:6" ht="15" customHeight="1" x14ac:dyDescent="0.25">
      <c r="A255" s="26">
        <v>2022</v>
      </c>
      <c r="B255" s="26" t="s">
        <v>61</v>
      </c>
      <c r="C255" s="26" t="s">
        <v>22</v>
      </c>
      <c r="D255" s="26">
        <v>8752</v>
      </c>
      <c r="E255" s="26">
        <v>81889</v>
      </c>
      <c r="F255" s="26" t="s">
        <v>8</v>
      </c>
    </row>
    <row r="256" spans="1:6" ht="15" customHeight="1" x14ac:dyDescent="0.25">
      <c r="A256" s="26">
        <v>2022</v>
      </c>
      <c r="B256" s="26" t="s">
        <v>61</v>
      </c>
      <c r="C256" s="26" t="s">
        <v>23</v>
      </c>
      <c r="D256" s="26">
        <v>11729</v>
      </c>
      <c r="E256" s="26">
        <v>81177</v>
      </c>
      <c r="F256" s="26" t="s">
        <v>10</v>
      </c>
    </row>
    <row r="257" spans="1:6" ht="15" customHeight="1" x14ac:dyDescent="0.25">
      <c r="A257" s="26">
        <v>2022</v>
      </c>
      <c r="B257" s="26" t="s">
        <v>61</v>
      </c>
      <c r="C257" s="26" t="s">
        <v>24</v>
      </c>
      <c r="D257" s="26">
        <v>14229</v>
      </c>
      <c r="E257" s="26">
        <v>75409</v>
      </c>
      <c r="F257" s="26" t="s">
        <v>8</v>
      </c>
    </row>
    <row r="258" spans="1:6" ht="15" customHeight="1" x14ac:dyDescent="0.25">
      <c r="A258" s="26">
        <v>2022</v>
      </c>
      <c r="B258" s="26" t="s">
        <v>61</v>
      </c>
      <c r="C258" s="26" t="s">
        <v>25</v>
      </c>
      <c r="D258" s="26">
        <v>3926</v>
      </c>
      <c r="E258" s="26">
        <v>81870</v>
      </c>
      <c r="F258" s="26" t="s">
        <v>8</v>
      </c>
    </row>
    <row r="259" spans="1:6" ht="15" customHeight="1" x14ac:dyDescent="0.25">
      <c r="A259" s="26">
        <v>2022</v>
      </c>
      <c r="B259" s="26" t="s">
        <v>61</v>
      </c>
      <c r="C259" s="26" t="s">
        <v>26</v>
      </c>
      <c r="D259" s="26">
        <v>15692</v>
      </c>
      <c r="E259" s="26">
        <v>116159</v>
      </c>
      <c r="F259" s="26" t="s">
        <v>10</v>
      </c>
    </row>
    <row r="260" spans="1:6" ht="15" customHeight="1" x14ac:dyDescent="0.25">
      <c r="A260" s="26">
        <v>2022</v>
      </c>
      <c r="B260" s="26" t="s">
        <v>61</v>
      </c>
      <c r="C260" s="26" t="s">
        <v>27</v>
      </c>
      <c r="D260" s="26">
        <v>18137</v>
      </c>
      <c r="E260" s="26">
        <v>165120</v>
      </c>
      <c r="F260" s="26" t="s">
        <v>10</v>
      </c>
    </row>
    <row r="261" spans="1:6" ht="15" customHeight="1" x14ac:dyDescent="0.25">
      <c r="A261" s="26">
        <v>2022</v>
      </c>
      <c r="B261" s="26" t="s">
        <v>61</v>
      </c>
      <c r="C261" s="26" t="s">
        <v>28</v>
      </c>
      <c r="D261" s="26">
        <v>20626</v>
      </c>
      <c r="E261" s="26">
        <v>87720</v>
      </c>
      <c r="F261" s="26" t="s">
        <v>8</v>
      </c>
    </row>
    <row r="262" spans="1:6" ht="15" customHeight="1" x14ac:dyDescent="0.25">
      <c r="A262" s="26">
        <v>2022</v>
      </c>
      <c r="B262" s="26" t="s">
        <v>61</v>
      </c>
      <c r="C262" s="26" t="s">
        <v>29</v>
      </c>
      <c r="D262" s="26">
        <v>16134</v>
      </c>
      <c r="E262" s="26">
        <v>110989</v>
      </c>
      <c r="F262" s="26" t="s">
        <v>8</v>
      </c>
    </row>
    <row r="263" spans="1:6" ht="15" customHeight="1" x14ac:dyDescent="0.25">
      <c r="A263" s="26">
        <v>2022</v>
      </c>
      <c r="B263" s="26" t="s">
        <v>61</v>
      </c>
      <c r="C263" s="26" t="s">
        <v>30</v>
      </c>
      <c r="D263" s="26">
        <v>7984</v>
      </c>
      <c r="E263" s="26">
        <v>65263</v>
      </c>
      <c r="F263" s="26" t="s">
        <v>10</v>
      </c>
    </row>
    <row r="264" spans="1:6" ht="15" customHeight="1" x14ac:dyDescent="0.25">
      <c r="A264" s="26">
        <v>2022</v>
      </c>
      <c r="B264" s="26" t="s">
        <v>61</v>
      </c>
      <c r="C264" s="26" t="s">
        <v>31</v>
      </c>
      <c r="D264" s="26">
        <v>18815</v>
      </c>
      <c r="E264" s="26">
        <v>88664</v>
      </c>
      <c r="F264" s="26" t="s">
        <v>8</v>
      </c>
    </row>
    <row r="265" spans="1:6" ht="15" customHeight="1" x14ac:dyDescent="0.25">
      <c r="A265" s="26">
        <v>2022</v>
      </c>
      <c r="B265" s="26" t="s">
        <v>61</v>
      </c>
      <c r="C265" s="26" t="s">
        <v>32</v>
      </c>
      <c r="D265" s="26">
        <v>4557</v>
      </c>
      <c r="E265" s="26">
        <v>73330</v>
      </c>
      <c r="F265" s="26" t="s">
        <v>10</v>
      </c>
    </row>
    <row r="266" spans="1:6" ht="15" customHeight="1" x14ac:dyDescent="0.25">
      <c r="A266" s="26">
        <v>2022</v>
      </c>
      <c r="B266" s="26" t="s">
        <v>61</v>
      </c>
      <c r="C266" s="26" t="s">
        <v>33</v>
      </c>
      <c r="D266" s="26">
        <v>7000</v>
      </c>
      <c r="E266" s="26">
        <v>80942</v>
      </c>
      <c r="F266" s="26" t="s">
        <v>8</v>
      </c>
    </row>
    <row r="267" spans="1:6" ht="15" customHeight="1" x14ac:dyDescent="0.25">
      <c r="A267" s="26">
        <v>2022</v>
      </c>
      <c r="B267" s="26" t="s">
        <v>61</v>
      </c>
      <c r="C267" s="26" t="s">
        <v>34</v>
      </c>
      <c r="D267" s="26">
        <v>9293</v>
      </c>
      <c r="E267" s="26">
        <v>85236</v>
      </c>
      <c r="F267" s="26" t="s">
        <v>8</v>
      </c>
    </row>
    <row r="268" spans="1:6" ht="15" customHeight="1" x14ac:dyDescent="0.25">
      <c r="A268" s="26">
        <v>2022</v>
      </c>
      <c r="B268" s="26" t="s">
        <v>61</v>
      </c>
      <c r="C268" s="26" t="s">
        <v>35</v>
      </c>
      <c r="D268" s="26">
        <v>3946</v>
      </c>
      <c r="E268" s="26">
        <v>115751</v>
      </c>
      <c r="F268" s="26" t="s">
        <v>10</v>
      </c>
    </row>
    <row r="269" spans="1:6" ht="15" customHeight="1" x14ac:dyDescent="0.25">
      <c r="A269" s="26">
        <v>2022</v>
      </c>
      <c r="B269" s="26" t="s">
        <v>61</v>
      </c>
      <c r="C269" s="26" t="s">
        <v>36</v>
      </c>
      <c r="D269" s="26">
        <v>20469</v>
      </c>
      <c r="E269" s="26">
        <v>133870</v>
      </c>
      <c r="F269" s="26" t="s">
        <v>10</v>
      </c>
    </row>
    <row r="270" spans="1:6" ht="15" customHeight="1" x14ac:dyDescent="0.25">
      <c r="A270" s="26">
        <v>2022</v>
      </c>
      <c r="B270" s="26" t="s">
        <v>61</v>
      </c>
      <c r="C270" s="26" t="s">
        <v>37</v>
      </c>
      <c r="D270" s="26">
        <v>5600</v>
      </c>
      <c r="E270" s="26">
        <v>68343</v>
      </c>
      <c r="F270" s="26" t="s">
        <v>8</v>
      </c>
    </row>
    <row r="271" spans="1:6" ht="15" customHeight="1" x14ac:dyDescent="0.25">
      <c r="A271" s="26">
        <v>2022</v>
      </c>
      <c r="B271" s="26" t="s">
        <v>61</v>
      </c>
      <c r="C271" s="26" t="s">
        <v>38</v>
      </c>
      <c r="D271" s="26">
        <v>63948</v>
      </c>
      <c r="E271" s="26">
        <v>213014</v>
      </c>
      <c r="F271" s="26" t="s">
        <v>8</v>
      </c>
    </row>
    <row r="272" spans="1:6" ht="15" customHeight="1" x14ac:dyDescent="0.25">
      <c r="A272" s="26">
        <v>2022</v>
      </c>
      <c r="B272" s="26" t="s">
        <v>61</v>
      </c>
      <c r="C272" s="26" t="s">
        <v>39</v>
      </c>
      <c r="D272" s="26">
        <v>30275</v>
      </c>
      <c r="E272" s="26">
        <v>103234</v>
      </c>
      <c r="F272" s="26" t="s">
        <v>10</v>
      </c>
    </row>
    <row r="273" spans="1:6" ht="15" customHeight="1" x14ac:dyDescent="0.25">
      <c r="A273" s="26">
        <v>2022</v>
      </c>
      <c r="B273" s="26" t="s">
        <v>61</v>
      </c>
      <c r="C273" s="26" t="s">
        <v>40</v>
      </c>
      <c r="D273" s="26">
        <v>3042</v>
      </c>
      <c r="E273" s="26">
        <v>75243</v>
      </c>
      <c r="F273" s="26" t="s">
        <v>10</v>
      </c>
    </row>
    <row r="274" spans="1:6" ht="15" customHeight="1" x14ac:dyDescent="0.25">
      <c r="A274" s="26">
        <v>2022</v>
      </c>
      <c r="B274" s="26" t="s">
        <v>61</v>
      </c>
      <c r="C274" s="26" t="s">
        <v>41</v>
      </c>
      <c r="D274" s="26">
        <v>29307</v>
      </c>
      <c r="E274" s="26">
        <v>88336</v>
      </c>
      <c r="F274" s="26" t="s">
        <v>10</v>
      </c>
    </row>
    <row r="275" spans="1:6" ht="15" customHeight="1" x14ac:dyDescent="0.25">
      <c r="A275" s="26">
        <v>2022</v>
      </c>
      <c r="B275" s="26" t="s">
        <v>61</v>
      </c>
      <c r="C275" s="26" t="s">
        <v>42</v>
      </c>
      <c r="D275" s="26">
        <v>11701</v>
      </c>
      <c r="E275" s="26">
        <v>70030</v>
      </c>
      <c r="F275" s="26" t="s">
        <v>10</v>
      </c>
    </row>
    <row r="276" spans="1:6" ht="15" customHeight="1" x14ac:dyDescent="0.25">
      <c r="A276" s="26">
        <v>2022</v>
      </c>
      <c r="B276" s="26" t="s">
        <v>61</v>
      </c>
      <c r="C276" s="26" t="s">
        <v>43</v>
      </c>
      <c r="D276" s="26">
        <v>13352</v>
      </c>
      <c r="E276" s="26">
        <v>86727</v>
      </c>
      <c r="F276" s="26" t="s">
        <v>10</v>
      </c>
    </row>
    <row r="277" spans="1:6" ht="15" customHeight="1" x14ac:dyDescent="0.25">
      <c r="A277" s="26">
        <v>2022</v>
      </c>
      <c r="B277" s="26" t="s">
        <v>61</v>
      </c>
      <c r="C277" s="26" t="s">
        <v>44</v>
      </c>
      <c r="D277" s="26">
        <v>29714</v>
      </c>
      <c r="E277" s="26">
        <v>103231</v>
      </c>
      <c r="F277" s="26" t="s">
        <v>8</v>
      </c>
    </row>
    <row r="278" spans="1:6" ht="15" customHeight="1" x14ac:dyDescent="0.25">
      <c r="A278" s="26">
        <v>2022</v>
      </c>
      <c r="B278" s="26" t="s">
        <v>61</v>
      </c>
      <c r="C278" s="26" t="s">
        <v>45</v>
      </c>
      <c r="D278" s="26">
        <v>3038</v>
      </c>
      <c r="E278" s="26">
        <v>106316</v>
      </c>
      <c r="F278" s="26" t="s">
        <v>8</v>
      </c>
    </row>
    <row r="279" spans="1:6" ht="15" customHeight="1" x14ac:dyDescent="0.25">
      <c r="A279" s="26">
        <v>2022</v>
      </c>
      <c r="B279" s="26" t="s">
        <v>61</v>
      </c>
      <c r="C279" s="26" t="s">
        <v>46</v>
      </c>
      <c r="D279" s="26">
        <v>15078</v>
      </c>
      <c r="E279" s="26">
        <v>77361</v>
      </c>
      <c r="F279" s="26" t="s">
        <v>10</v>
      </c>
    </row>
    <row r="280" spans="1:6" ht="15" customHeight="1" x14ac:dyDescent="0.25">
      <c r="A280" s="26">
        <v>2022</v>
      </c>
      <c r="B280" s="26" t="s">
        <v>61</v>
      </c>
      <c r="C280" s="26" t="s">
        <v>47</v>
      </c>
      <c r="D280" s="26">
        <v>3397</v>
      </c>
      <c r="E280" s="26">
        <v>75345</v>
      </c>
      <c r="F280" s="26" t="s">
        <v>8</v>
      </c>
    </row>
    <row r="281" spans="1:6" ht="15" customHeight="1" x14ac:dyDescent="0.25">
      <c r="A281" s="26">
        <v>2022</v>
      </c>
      <c r="B281" s="26" t="s">
        <v>61</v>
      </c>
      <c r="C281" s="26" t="s">
        <v>48</v>
      </c>
      <c r="D281" s="26">
        <v>16893</v>
      </c>
      <c r="E281" s="26">
        <v>91116</v>
      </c>
      <c r="F281" s="26" t="s">
        <v>8</v>
      </c>
    </row>
    <row r="282" spans="1:6" ht="15" customHeight="1" x14ac:dyDescent="0.25">
      <c r="A282" s="26">
        <v>2022</v>
      </c>
      <c r="B282" s="26" t="s">
        <v>61</v>
      </c>
      <c r="C282" s="26" t="s">
        <v>49</v>
      </c>
      <c r="D282" s="26">
        <v>78940</v>
      </c>
      <c r="E282" s="26">
        <v>98477</v>
      </c>
      <c r="F282" s="26" t="s">
        <v>10</v>
      </c>
    </row>
    <row r="283" spans="1:6" ht="15" customHeight="1" x14ac:dyDescent="0.25">
      <c r="A283" s="26">
        <v>2022</v>
      </c>
      <c r="B283" s="26" t="s">
        <v>61</v>
      </c>
      <c r="C283" s="26" t="s">
        <v>50</v>
      </c>
      <c r="D283" s="26">
        <v>12580</v>
      </c>
      <c r="E283" s="26">
        <v>85806</v>
      </c>
      <c r="F283" s="26" t="s">
        <v>10</v>
      </c>
    </row>
    <row r="284" spans="1:6" ht="15" customHeight="1" x14ac:dyDescent="0.25">
      <c r="A284" s="26">
        <v>2022</v>
      </c>
      <c r="B284" s="26" t="s">
        <v>61</v>
      </c>
      <c r="C284" s="26" t="s">
        <v>51</v>
      </c>
      <c r="D284" s="26">
        <v>1719</v>
      </c>
      <c r="E284" s="26">
        <v>86135</v>
      </c>
      <c r="F284" s="26" t="s">
        <v>8</v>
      </c>
    </row>
    <row r="285" spans="1:6" ht="15" customHeight="1" x14ac:dyDescent="0.25">
      <c r="A285" s="26">
        <v>2022</v>
      </c>
      <c r="B285" s="26" t="s">
        <v>61</v>
      </c>
      <c r="C285" s="26" t="s">
        <v>52</v>
      </c>
      <c r="D285" s="26">
        <v>22750</v>
      </c>
      <c r="E285" s="26">
        <v>103246</v>
      </c>
      <c r="F285" s="26" t="s">
        <v>8</v>
      </c>
    </row>
    <row r="286" spans="1:6" ht="15" customHeight="1" x14ac:dyDescent="0.25">
      <c r="A286" s="26">
        <v>2022</v>
      </c>
      <c r="B286" s="26" t="s">
        <v>61</v>
      </c>
      <c r="C286" s="26" t="s">
        <v>53</v>
      </c>
      <c r="D286" s="26">
        <v>18828</v>
      </c>
      <c r="E286" s="26">
        <v>101674</v>
      </c>
      <c r="F286" s="26" t="s">
        <v>10</v>
      </c>
    </row>
    <row r="287" spans="1:6" ht="15" customHeight="1" x14ac:dyDescent="0.25">
      <c r="A287" s="26">
        <v>2022</v>
      </c>
      <c r="B287" s="26" t="s">
        <v>61</v>
      </c>
      <c r="C287" s="26" t="s">
        <v>54</v>
      </c>
      <c r="D287" s="26">
        <v>4042</v>
      </c>
      <c r="E287" s="26">
        <v>62764</v>
      </c>
      <c r="F287" s="26" t="s">
        <v>8</v>
      </c>
    </row>
    <row r="288" spans="1:6" ht="15" customHeight="1" x14ac:dyDescent="0.25">
      <c r="A288" s="26">
        <v>2022</v>
      </c>
      <c r="B288" s="26" t="s">
        <v>61</v>
      </c>
      <c r="C288" s="26" t="s">
        <v>55</v>
      </c>
      <c r="D288" s="26">
        <v>14688</v>
      </c>
      <c r="E288" s="26">
        <v>86470</v>
      </c>
      <c r="F288" s="26" t="s">
        <v>10</v>
      </c>
    </row>
    <row r="289" spans="1:6" ht="15" customHeight="1" x14ac:dyDescent="0.25">
      <c r="A289" s="26">
        <v>2022</v>
      </c>
      <c r="B289" s="26" t="s">
        <v>61</v>
      </c>
      <c r="C289" s="26" t="s">
        <v>56</v>
      </c>
      <c r="D289" s="26">
        <v>2353</v>
      </c>
      <c r="E289" s="26">
        <v>70480</v>
      </c>
      <c r="F289" s="26" t="s">
        <v>8</v>
      </c>
    </row>
    <row r="290" spans="1:6" ht="15" customHeight="1" x14ac:dyDescent="0.25">
      <c r="A290" s="26">
        <v>2022</v>
      </c>
      <c r="B290" s="26" t="s">
        <v>62</v>
      </c>
      <c r="C290" s="26" t="s">
        <v>7</v>
      </c>
      <c r="D290" s="26">
        <v>22875</v>
      </c>
      <c r="E290" s="26">
        <v>68111</v>
      </c>
      <c r="F290" s="26" t="s">
        <v>8</v>
      </c>
    </row>
    <row r="291" spans="1:6" ht="15" customHeight="1" x14ac:dyDescent="0.25">
      <c r="A291" s="26">
        <v>2022</v>
      </c>
      <c r="B291" s="26" t="s">
        <v>62</v>
      </c>
      <c r="C291" s="26" t="s">
        <v>9</v>
      </c>
      <c r="D291" s="26">
        <v>40867</v>
      </c>
      <c r="E291" s="26">
        <v>69180</v>
      </c>
      <c r="F291" s="26" t="s">
        <v>10</v>
      </c>
    </row>
    <row r="292" spans="1:6" ht="15" customHeight="1" x14ac:dyDescent="0.25">
      <c r="A292" s="26">
        <v>2022</v>
      </c>
      <c r="B292" s="26" t="s">
        <v>62</v>
      </c>
      <c r="C292" s="26" t="s">
        <v>11</v>
      </c>
      <c r="D292" s="26">
        <v>15490</v>
      </c>
      <c r="E292" s="26">
        <v>74067</v>
      </c>
      <c r="F292" s="26" t="s">
        <v>10</v>
      </c>
    </row>
    <row r="293" spans="1:6" ht="15" customHeight="1" x14ac:dyDescent="0.25">
      <c r="A293" s="26">
        <v>2022</v>
      </c>
      <c r="B293" s="26" t="s">
        <v>62</v>
      </c>
      <c r="C293" s="26" t="s">
        <v>12</v>
      </c>
      <c r="D293" s="26">
        <v>221985</v>
      </c>
      <c r="E293" s="26">
        <v>112486</v>
      </c>
      <c r="F293" s="26" t="s">
        <v>10</v>
      </c>
    </row>
    <row r="294" spans="1:6" ht="15" customHeight="1" x14ac:dyDescent="0.25">
      <c r="A294" s="26">
        <v>2022</v>
      </c>
      <c r="B294" s="26" t="s">
        <v>62</v>
      </c>
      <c r="C294" s="26" t="s">
        <v>13</v>
      </c>
      <c r="D294" s="26">
        <v>58286</v>
      </c>
      <c r="E294" s="26">
        <v>96744</v>
      </c>
      <c r="F294" s="26" t="s">
        <v>10</v>
      </c>
    </row>
    <row r="295" spans="1:6" ht="15" customHeight="1" x14ac:dyDescent="0.25">
      <c r="A295" s="26">
        <v>2022</v>
      </c>
      <c r="B295" s="26" t="s">
        <v>62</v>
      </c>
      <c r="C295" s="26" t="s">
        <v>14</v>
      </c>
      <c r="D295" s="26">
        <v>24131</v>
      </c>
      <c r="E295" s="26">
        <v>101714</v>
      </c>
      <c r="F295" s="26" t="s">
        <v>10</v>
      </c>
    </row>
    <row r="296" spans="1:6" ht="15" customHeight="1" x14ac:dyDescent="0.25">
      <c r="A296" s="26">
        <v>2022</v>
      </c>
      <c r="B296" s="26" t="s">
        <v>62</v>
      </c>
      <c r="C296" s="26" t="s">
        <v>15</v>
      </c>
      <c r="D296" s="26">
        <v>9766</v>
      </c>
      <c r="E296" s="26">
        <v>91651</v>
      </c>
      <c r="F296" s="26" t="s">
        <v>10</v>
      </c>
    </row>
    <row r="297" spans="1:6" ht="15" customHeight="1" x14ac:dyDescent="0.25">
      <c r="A297" s="26">
        <v>2022</v>
      </c>
      <c r="B297" s="26" t="s">
        <v>62</v>
      </c>
      <c r="C297" s="26" t="s">
        <v>16</v>
      </c>
      <c r="D297" s="26">
        <v>179893</v>
      </c>
      <c r="E297" s="26">
        <v>74223</v>
      </c>
      <c r="F297" s="26" t="s">
        <v>10</v>
      </c>
    </row>
    <row r="298" spans="1:6" ht="15" customHeight="1" x14ac:dyDescent="0.25">
      <c r="A298" s="26">
        <v>2022</v>
      </c>
      <c r="B298" s="26" t="s">
        <v>62</v>
      </c>
      <c r="C298" s="26" t="s">
        <v>17</v>
      </c>
      <c r="D298" s="26">
        <v>60683</v>
      </c>
      <c r="E298" s="26">
        <v>82331</v>
      </c>
      <c r="F298" s="26" t="s">
        <v>10</v>
      </c>
    </row>
    <row r="299" spans="1:6" ht="15" customHeight="1" x14ac:dyDescent="0.25">
      <c r="A299" s="26">
        <v>2022</v>
      </c>
      <c r="B299" s="26" t="s">
        <v>62</v>
      </c>
      <c r="C299" s="26" t="s">
        <v>18</v>
      </c>
      <c r="D299" s="26">
        <v>12911</v>
      </c>
      <c r="E299" s="26">
        <v>65743</v>
      </c>
      <c r="F299" s="26" t="s">
        <v>10</v>
      </c>
    </row>
    <row r="300" spans="1:6" ht="15" customHeight="1" x14ac:dyDescent="0.25">
      <c r="A300" s="26">
        <v>2022</v>
      </c>
      <c r="B300" s="26" t="s">
        <v>62</v>
      </c>
      <c r="C300" s="26" t="s">
        <v>19</v>
      </c>
      <c r="D300" s="26">
        <v>75904</v>
      </c>
      <c r="E300" s="26">
        <v>89889</v>
      </c>
      <c r="F300" s="26" t="s">
        <v>10</v>
      </c>
    </row>
    <row r="301" spans="1:6" ht="15" customHeight="1" x14ac:dyDescent="0.25">
      <c r="A301" s="26">
        <v>2022</v>
      </c>
      <c r="B301" s="26" t="s">
        <v>62</v>
      </c>
      <c r="C301" s="26" t="s">
        <v>20</v>
      </c>
      <c r="D301" s="26">
        <v>32143</v>
      </c>
      <c r="E301" s="26">
        <v>64578</v>
      </c>
      <c r="F301" s="26" t="s">
        <v>10</v>
      </c>
    </row>
    <row r="302" spans="1:6" ht="15" customHeight="1" x14ac:dyDescent="0.25">
      <c r="A302" s="26">
        <v>2022</v>
      </c>
      <c r="B302" s="26" t="s">
        <v>62</v>
      </c>
      <c r="C302" s="26" t="s">
        <v>21</v>
      </c>
      <c r="D302" s="26">
        <v>16706</v>
      </c>
      <c r="E302" s="26">
        <v>67793</v>
      </c>
      <c r="F302" s="26" t="s">
        <v>10</v>
      </c>
    </row>
    <row r="303" spans="1:6" ht="15" customHeight="1" x14ac:dyDescent="0.25">
      <c r="A303" s="26">
        <v>2022</v>
      </c>
      <c r="B303" s="26" t="s">
        <v>62</v>
      </c>
      <c r="C303" s="26" t="s">
        <v>22</v>
      </c>
      <c r="D303" s="26">
        <v>16823</v>
      </c>
      <c r="E303" s="26">
        <v>75538</v>
      </c>
      <c r="F303" s="26" t="s">
        <v>10</v>
      </c>
    </row>
    <row r="304" spans="1:6" ht="15" customHeight="1" x14ac:dyDescent="0.25">
      <c r="A304" s="26">
        <v>2022</v>
      </c>
      <c r="B304" s="26" t="s">
        <v>62</v>
      </c>
      <c r="C304" s="26" t="s">
        <v>23</v>
      </c>
      <c r="D304" s="26">
        <v>22329</v>
      </c>
      <c r="E304" s="26">
        <v>61987</v>
      </c>
      <c r="F304" s="26" t="s">
        <v>10</v>
      </c>
    </row>
    <row r="305" spans="1:6" ht="15" customHeight="1" x14ac:dyDescent="0.25">
      <c r="A305" s="26">
        <v>2022</v>
      </c>
      <c r="B305" s="26" t="s">
        <v>62</v>
      </c>
      <c r="C305" s="26" t="s">
        <v>24</v>
      </c>
      <c r="D305" s="26">
        <v>26262</v>
      </c>
      <c r="E305" s="26">
        <v>66136</v>
      </c>
      <c r="F305" s="26" t="s">
        <v>10</v>
      </c>
    </row>
    <row r="306" spans="1:6" ht="15" customHeight="1" x14ac:dyDescent="0.25">
      <c r="A306" s="26">
        <v>2022</v>
      </c>
      <c r="B306" s="26" t="s">
        <v>62</v>
      </c>
      <c r="C306" s="26" t="s">
        <v>25</v>
      </c>
      <c r="D306" s="26">
        <v>11267</v>
      </c>
      <c r="E306" s="26">
        <v>72178</v>
      </c>
      <c r="F306" s="26" t="s">
        <v>10</v>
      </c>
    </row>
    <row r="307" spans="1:6" ht="15" customHeight="1" x14ac:dyDescent="0.25">
      <c r="A307" s="26">
        <v>2022</v>
      </c>
      <c r="B307" s="26" t="s">
        <v>62</v>
      </c>
      <c r="C307" s="26" t="s">
        <v>26</v>
      </c>
      <c r="D307" s="26">
        <v>44172</v>
      </c>
      <c r="E307" s="26">
        <v>94391</v>
      </c>
      <c r="F307" s="26" t="s">
        <v>10</v>
      </c>
    </row>
    <row r="308" spans="1:6" ht="15" customHeight="1" x14ac:dyDescent="0.25">
      <c r="A308" s="26">
        <v>2022</v>
      </c>
      <c r="B308" s="26" t="s">
        <v>62</v>
      </c>
      <c r="C308" s="26" t="s">
        <v>27</v>
      </c>
      <c r="D308" s="26">
        <v>48428</v>
      </c>
      <c r="E308" s="26">
        <v>130638</v>
      </c>
      <c r="F308" s="26" t="s">
        <v>10</v>
      </c>
    </row>
    <row r="309" spans="1:6" ht="15" customHeight="1" x14ac:dyDescent="0.25">
      <c r="A309" s="26">
        <v>2022</v>
      </c>
      <c r="B309" s="26" t="s">
        <v>62</v>
      </c>
      <c r="C309" s="26" t="s">
        <v>28</v>
      </c>
      <c r="D309" s="26">
        <v>46269</v>
      </c>
      <c r="E309" s="26">
        <v>82432</v>
      </c>
      <c r="F309" s="26" t="s">
        <v>10</v>
      </c>
    </row>
    <row r="310" spans="1:6" ht="15" customHeight="1" x14ac:dyDescent="0.25">
      <c r="A310" s="26">
        <v>2022</v>
      </c>
      <c r="B310" s="26" t="s">
        <v>62</v>
      </c>
      <c r="C310" s="26" t="s">
        <v>29</v>
      </c>
      <c r="D310" s="26">
        <v>33603</v>
      </c>
      <c r="E310" s="26">
        <v>97033</v>
      </c>
      <c r="F310" s="26" t="s">
        <v>10</v>
      </c>
    </row>
    <row r="311" spans="1:6" ht="15" customHeight="1" x14ac:dyDescent="0.25">
      <c r="A311" s="26">
        <v>2022</v>
      </c>
      <c r="B311" s="26" t="s">
        <v>62</v>
      </c>
      <c r="C311" s="26" t="s">
        <v>30</v>
      </c>
      <c r="D311" s="26">
        <v>12692</v>
      </c>
      <c r="E311" s="26">
        <v>51573</v>
      </c>
      <c r="F311" s="26" t="s">
        <v>10</v>
      </c>
    </row>
    <row r="312" spans="1:6" ht="15" customHeight="1" x14ac:dyDescent="0.25">
      <c r="A312" s="26">
        <v>2022</v>
      </c>
      <c r="B312" s="26" t="s">
        <v>62</v>
      </c>
      <c r="C312" s="26" t="s">
        <v>31</v>
      </c>
      <c r="D312" s="26">
        <v>36089</v>
      </c>
      <c r="E312" s="26">
        <v>78666</v>
      </c>
      <c r="F312" s="26" t="s">
        <v>10</v>
      </c>
    </row>
    <row r="313" spans="1:6" ht="15" customHeight="1" x14ac:dyDescent="0.25">
      <c r="A313" s="26">
        <v>2022</v>
      </c>
      <c r="B313" s="26" t="s">
        <v>62</v>
      </c>
      <c r="C313" s="26" t="s">
        <v>32</v>
      </c>
      <c r="D313" s="26">
        <v>10331</v>
      </c>
      <c r="E313" s="26">
        <v>65785</v>
      </c>
      <c r="F313" s="26" t="s">
        <v>10</v>
      </c>
    </row>
    <row r="314" spans="1:6" ht="15" customHeight="1" x14ac:dyDescent="0.25">
      <c r="A314" s="26">
        <v>2022</v>
      </c>
      <c r="B314" s="26" t="s">
        <v>62</v>
      </c>
      <c r="C314" s="26" t="s">
        <v>33</v>
      </c>
      <c r="D314" s="26">
        <v>11809</v>
      </c>
      <c r="E314" s="26">
        <v>71292</v>
      </c>
      <c r="F314" s="26" t="s">
        <v>10</v>
      </c>
    </row>
    <row r="315" spans="1:6" ht="15" customHeight="1" x14ac:dyDescent="0.25">
      <c r="A315" s="26">
        <v>2022</v>
      </c>
      <c r="B315" s="26" t="s">
        <v>62</v>
      </c>
      <c r="C315" s="26" t="s">
        <v>34</v>
      </c>
      <c r="D315" s="26">
        <v>20046</v>
      </c>
      <c r="E315" s="26">
        <v>73081</v>
      </c>
      <c r="F315" s="26" t="s">
        <v>10</v>
      </c>
    </row>
    <row r="316" spans="1:6" ht="15" customHeight="1" x14ac:dyDescent="0.25">
      <c r="A316" s="26">
        <v>2022</v>
      </c>
      <c r="B316" s="26" t="s">
        <v>62</v>
      </c>
      <c r="C316" s="26" t="s">
        <v>35</v>
      </c>
      <c r="D316" s="26">
        <v>13616</v>
      </c>
      <c r="E316" s="26">
        <v>94167</v>
      </c>
      <c r="F316" s="26" t="s">
        <v>8</v>
      </c>
    </row>
    <row r="317" spans="1:6" ht="15" customHeight="1" x14ac:dyDescent="0.25">
      <c r="A317" s="26">
        <v>2022</v>
      </c>
      <c r="B317" s="26" t="s">
        <v>62</v>
      </c>
      <c r="C317" s="26" t="s">
        <v>36</v>
      </c>
      <c r="D317" s="26">
        <v>53304</v>
      </c>
      <c r="E317" s="26">
        <v>108666</v>
      </c>
      <c r="F317" s="26" t="s">
        <v>8</v>
      </c>
    </row>
    <row r="318" spans="1:6" ht="15" customHeight="1" x14ac:dyDescent="0.25">
      <c r="A318" s="26">
        <v>2022</v>
      </c>
      <c r="B318" s="26" t="s">
        <v>62</v>
      </c>
      <c r="C318" s="26" t="s">
        <v>37</v>
      </c>
      <c r="D318" s="26">
        <v>11550</v>
      </c>
      <c r="E318" s="26">
        <v>75938</v>
      </c>
      <c r="F318" s="26" t="s">
        <v>10</v>
      </c>
    </row>
    <row r="319" spans="1:6" ht="15" customHeight="1" x14ac:dyDescent="0.25">
      <c r="A319" s="26">
        <v>2022</v>
      </c>
      <c r="B319" s="26" t="s">
        <v>62</v>
      </c>
      <c r="C319" s="26" t="s">
        <v>38</v>
      </c>
      <c r="D319" s="26">
        <v>117347</v>
      </c>
      <c r="E319" s="26">
        <v>115413</v>
      </c>
      <c r="F319" s="26" t="s">
        <v>10</v>
      </c>
    </row>
    <row r="320" spans="1:6" ht="15" customHeight="1" x14ac:dyDescent="0.25">
      <c r="A320" s="26">
        <v>2022</v>
      </c>
      <c r="B320" s="26" t="s">
        <v>62</v>
      </c>
      <c r="C320" s="26" t="s">
        <v>39</v>
      </c>
      <c r="D320" s="26">
        <v>64843</v>
      </c>
      <c r="E320" s="26">
        <v>78078</v>
      </c>
      <c r="F320" s="26" t="s">
        <v>10</v>
      </c>
    </row>
    <row r="321" spans="1:6" ht="15" customHeight="1" x14ac:dyDescent="0.25">
      <c r="A321" s="26">
        <v>2022</v>
      </c>
      <c r="B321" s="26" t="s">
        <v>62</v>
      </c>
      <c r="C321" s="26" t="s">
        <v>40</v>
      </c>
      <c r="D321" s="26">
        <v>5337</v>
      </c>
      <c r="E321" s="26">
        <v>71877</v>
      </c>
      <c r="F321" s="26" t="s">
        <v>10</v>
      </c>
    </row>
    <row r="322" spans="1:6" ht="15" customHeight="1" x14ac:dyDescent="0.25">
      <c r="A322" s="26">
        <v>2022</v>
      </c>
      <c r="B322" s="26" t="s">
        <v>62</v>
      </c>
      <c r="C322" s="26" t="s">
        <v>41</v>
      </c>
      <c r="D322" s="26">
        <v>55987</v>
      </c>
      <c r="E322" s="26">
        <v>77920</v>
      </c>
      <c r="F322" s="26" t="s">
        <v>10</v>
      </c>
    </row>
    <row r="323" spans="1:6" ht="15" customHeight="1" x14ac:dyDescent="0.25">
      <c r="A323" s="26">
        <v>2022</v>
      </c>
      <c r="B323" s="26" t="s">
        <v>62</v>
      </c>
      <c r="C323" s="26" t="s">
        <v>42</v>
      </c>
      <c r="D323" s="26">
        <v>21652</v>
      </c>
      <c r="E323" s="26">
        <v>64539</v>
      </c>
      <c r="F323" s="26" t="s">
        <v>8</v>
      </c>
    </row>
    <row r="324" spans="1:6" ht="15" customHeight="1" x14ac:dyDescent="0.25">
      <c r="A324" s="26">
        <v>2022</v>
      </c>
      <c r="B324" s="26" t="s">
        <v>62</v>
      </c>
      <c r="C324" s="26" t="s">
        <v>43</v>
      </c>
      <c r="D324" s="26">
        <v>27033</v>
      </c>
      <c r="E324" s="26">
        <v>87224</v>
      </c>
      <c r="F324" s="26" t="s">
        <v>8</v>
      </c>
    </row>
    <row r="325" spans="1:6" ht="15" customHeight="1" x14ac:dyDescent="0.25">
      <c r="A325" s="26">
        <v>2022</v>
      </c>
      <c r="B325" s="26" t="s">
        <v>62</v>
      </c>
      <c r="C325" s="26" t="s">
        <v>44</v>
      </c>
      <c r="D325" s="26">
        <v>66210</v>
      </c>
      <c r="E325" s="26">
        <v>92971</v>
      </c>
      <c r="F325" s="26" t="s">
        <v>10</v>
      </c>
    </row>
    <row r="326" spans="1:6" ht="15" customHeight="1" x14ac:dyDescent="0.25">
      <c r="A326" s="26">
        <v>2022</v>
      </c>
      <c r="B326" s="26" t="s">
        <v>62</v>
      </c>
      <c r="C326" s="26" t="s">
        <v>45</v>
      </c>
      <c r="D326" s="26">
        <v>9567</v>
      </c>
      <c r="E326" s="26">
        <v>81829</v>
      </c>
      <c r="F326" s="26" t="s">
        <v>8</v>
      </c>
    </row>
    <row r="327" spans="1:6" ht="15" customHeight="1" x14ac:dyDescent="0.25">
      <c r="A327" s="26">
        <v>2022</v>
      </c>
      <c r="B327" s="26" t="s">
        <v>62</v>
      </c>
      <c r="C327" s="26" t="s">
        <v>46</v>
      </c>
      <c r="D327" s="26">
        <v>30793</v>
      </c>
      <c r="E327" s="26">
        <v>62907</v>
      </c>
      <c r="F327" s="26" t="s">
        <v>8</v>
      </c>
    </row>
    <row r="328" spans="1:6" ht="15" customHeight="1" x14ac:dyDescent="0.25">
      <c r="A328" s="26">
        <v>2022</v>
      </c>
      <c r="B328" s="26" t="s">
        <v>62</v>
      </c>
      <c r="C328" s="26" t="s">
        <v>47</v>
      </c>
      <c r="D328" s="26">
        <v>5876</v>
      </c>
      <c r="E328" s="26">
        <v>69709</v>
      </c>
      <c r="F328" s="26" t="s">
        <v>10</v>
      </c>
    </row>
    <row r="329" spans="1:6" ht="15" customHeight="1" x14ac:dyDescent="0.25">
      <c r="A329" s="26">
        <v>2022</v>
      </c>
      <c r="B329" s="26" t="s">
        <v>62</v>
      </c>
      <c r="C329" s="26" t="s">
        <v>48</v>
      </c>
      <c r="D329" s="26">
        <v>32595</v>
      </c>
      <c r="E329" s="26">
        <v>72460</v>
      </c>
      <c r="F329" s="26" t="s">
        <v>10</v>
      </c>
    </row>
    <row r="330" spans="1:6" ht="15" customHeight="1" x14ac:dyDescent="0.25">
      <c r="A330" s="26">
        <v>2022</v>
      </c>
      <c r="B330" s="26" t="s">
        <v>62</v>
      </c>
      <c r="C330" s="26" t="s">
        <v>49</v>
      </c>
      <c r="D330" s="26">
        <v>146639</v>
      </c>
      <c r="E330" s="26">
        <v>87123</v>
      </c>
      <c r="F330" s="26" t="s">
        <v>8</v>
      </c>
    </row>
    <row r="331" spans="1:6" ht="15" customHeight="1" x14ac:dyDescent="0.25">
      <c r="A331" s="26">
        <v>2022</v>
      </c>
      <c r="B331" s="26" t="s">
        <v>62</v>
      </c>
      <c r="C331" s="26" t="s">
        <v>50</v>
      </c>
      <c r="D331" s="26">
        <v>25941</v>
      </c>
      <c r="E331" s="26">
        <v>74355</v>
      </c>
      <c r="F331" s="26" t="s">
        <v>8</v>
      </c>
    </row>
    <row r="332" spans="1:6" ht="15" customHeight="1" x14ac:dyDescent="0.25">
      <c r="A332" s="26">
        <v>2022</v>
      </c>
      <c r="B332" s="26" t="s">
        <v>62</v>
      </c>
      <c r="C332" s="26" t="s">
        <v>51</v>
      </c>
      <c r="D332" s="26">
        <v>6346</v>
      </c>
      <c r="E332" s="26">
        <v>80442</v>
      </c>
      <c r="F332" s="26" t="s">
        <v>10</v>
      </c>
    </row>
    <row r="333" spans="1:6" ht="15" customHeight="1" x14ac:dyDescent="0.25">
      <c r="A333" s="26">
        <v>2022</v>
      </c>
      <c r="B333" s="26" t="s">
        <v>62</v>
      </c>
      <c r="C333" s="26" t="s">
        <v>52</v>
      </c>
      <c r="D333" s="26">
        <v>60099</v>
      </c>
      <c r="E333" s="26">
        <v>102046</v>
      </c>
      <c r="F333" s="26" t="s">
        <v>8</v>
      </c>
    </row>
    <row r="334" spans="1:6" ht="15" customHeight="1" x14ac:dyDescent="0.25">
      <c r="A334" s="26">
        <v>2022</v>
      </c>
      <c r="B334" s="26" t="s">
        <v>62</v>
      </c>
      <c r="C334" s="26" t="s">
        <v>53</v>
      </c>
      <c r="D334" s="26">
        <v>43094</v>
      </c>
      <c r="E334" s="26">
        <v>98279</v>
      </c>
      <c r="F334" s="26" t="s">
        <v>10</v>
      </c>
    </row>
    <row r="335" spans="1:6" ht="15" customHeight="1" x14ac:dyDescent="0.25">
      <c r="A335" s="26">
        <v>2022</v>
      </c>
      <c r="B335" s="26" t="s">
        <v>62</v>
      </c>
      <c r="C335" s="26" t="s">
        <v>54</v>
      </c>
      <c r="D335" s="26">
        <v>8599</v>
      </c>
      <c r="E335" s="26">
        <v>59557</v>
      </c>
      <c r="F335" s="26" t="s">
        <v>8</v>
      </c>
    </row>
    <row r="336" spans="1:6" ht="15" customHeight="1" x14ac:dyDescent="0.25">
      <c r="A336" s="26">
        <v>2022</v>
      </c>
      <c r="B336" s="26" t="s">
        <v>62</v>
      </c>
      <c r="C336" s="26" t="s">
        <v>55</v>
      </c>
      <c r="D336" s="26">
        <v>27048</v>
      </c>
      <c r="E336" s="26">
        <v>73254</v>
      </c>
      <c r="F336" s="26" t="s">
        <v>8</v>
      </c>
    </row>
    <row r="337" spans="1:6" ht="15" customHeight="1" x14ac:dyDescent="0.25">
      <c r="A337" s="26">
        <v>2022</v>
      </c>
      <c r="B337" s="26" t="s">
        <v>62</v>
      </c>
      <c r="C337" s="26" t="s">
        <v>56</v>
      </c>
      <c r="D337" s="26">
        <v>4986</v>
      </c>
      <c r="E337" s="26">
        <v>66233</v>
      </c>
      <c r="F337" s="26" t="s">
        <v>10</v>
      </c>
    </row>
    <row r="338" spans="1:6" ht="15" customHeight="1" x14ac:dyDescent="0.25">
      <c r="A338" s="26">
        <v>2022</v>
      </c>
      <c r="B338" s="26" t="s">
        <v>63</v>
      </c>
      <c r="C338" s="26" t="s">
        <v>7</v>
      </c>
      <c r="D338" s="26">
        <v>15859</v>
      </c>
      <c r="E338" s="26">
        <v>57193</v>
      </c>
      <c r="F338" s="26" t="s">
        <v>10</v>
      </c>
    </row>
    <row r="339" spans="1:6" ht="15" customHeight="1" x14ac:dyDescent="0.25">
      <c r="A339" s="26">
        <v>2022</v>
      </c>
      <c r="B339" s="26" t="s">
        <v>63</v>
      </c>
      <c r="C339" s="26" t="s">
        <v>9</v>
      </c>
      <c r="D339" s="26">
        <v>20727</v>
      </c>
      <c r="E339" s="26">
        <v>62159</v>
      </c>
      <c r="F339" s="26" t="s">
        <v>8</v>
      </c>
    </row>
    <row r="340" spans="1:6" ht="15" customHeight="1" x14ac:dyDescent="0.25">
      <c r="A340" s="26">
        <v>2022</v>
      </c>
      <c r="B340" s="26" t="s">
        <v>63</v>
      </c>
      <c r="C340" s="26" t="s">
        <v>11</v>
      </c>
      <c r="D340" s="26">
        <v>15656</v>
      </c>
      <c r="E340" s="26">
        <v>53435</v>
      </c>
      <c r="F340" s="26" t="s">
        <v>8</v>
      </c>
    </row>
    <row r="341" spans="1:6" ht="15" customHeight="1" x14ac:dyDescent="0.25">
      <c r="A341" s="26">
        <v>2022</v>
      </c>
      <c r="B341" s="26" t="s">
        <v>63</v>
      </c>
      <c r="C341" s="26" t="s">
        <v>12</v>
      </c>
      <c r="D341" s="26">
        <v>656765</v>
      </c>
      <c r="E341" s="26">
        <v>63668</v>
      </c>
      <c r="F341" s="26" t="s">
        <v>10</v>
      </c>
    </row>
    <row r="342" spans="1:6" ht="15" customHeight="1" x14ac:dyDescent="0.25">
      <c r="A342" s="26">
        <v>2022</v>
      </c>
      <c r="B342" s="26" t="s">
        <v>63</v>
      </c>
      <c r="C342" s="26" t="s">
        <v>13</v>
      </c>
      <c r="D342" s="26">
        <v>23475</v>
      </c>
      <c r="E342" s="26">
        <v>61198</v>
      </c>
      <c r="F342" s="26" t="s">
        <v>10</v>
      </c>
    </row>
    <row r="343" spans="1:6" ht="15" customHeight="1" x14ac:dyDescent="0.25">
      <c r="A343" s="26">
        <v>2022</v>
      </c>
      <c r="B343" s="26" t="s">
        <v>63</v>
      </c>
      <c r="C343" s="26" t="s">
        <v>14</v>
      </c>
      <c r="D343" s="26">
        <v>19964</v>
      </c>
      <c r="E343" s="26">
        <v>67215</v>
      </c>
      <c r="F343" s="26" t="s">
        <v>10</v>
      </c>
    </row>
    <row r="344" spans="1:6" ht="15" customHeight="1" x14ac:dyDescent="0.25">
      <c r="A344" s="26">
        <v>2022</v>
      </c>
      <c r="B344" s="26" t="s">
        <v>63</v>
      </c>
      <c r="C344" s="26" t="s">
        <v>15</v>
      </c>
      <c r="D344" s="26">
        <v>5522</v>
      </c>
      <c r="E344" s="26">
        <v>63470</v>
      </c>
      <c r="F344" s="26" t="s">
        <v>10</v>
      </c>
    </row>
    <row r="345" spans="1:6" ht="15" customHeight="1" x14ac:dyDescent="0.25">
      <c r="A345" s="26">
        <v>2022</v>
      </c>
      <c r="B345" s="26" t="s">
        <v>63</v>
      </c>
      <c r="C345" s="26" t="s">
        <v>16</v>
      </c>
      <c r="D345" s="26">
        <v>85058</v>
      </c>
      <c r="E345" s="26">
        <v>61114</v>
      </c>
      <c r="F345" s="26" t="s">
        <v>10</v>
      </c>
    </row>
    <row r="346" spans="1:6" ht="15" customHeight="1" x14ac:dyDescent="0.25">
      <c r="A346" s="26">
        <v>2022</v>
      </c>
      <c r="B346" s="26" t="s">
        <v>63</v>
      </c>
      <c r="C346" s="26" t="s">
        <v>17</v>
      </c>
      <c r="D346" s="26">
        <v>31842</v>
      </c>
      <c r="E346" s="26">
        <v>63141</v>
      </c>
      <c r="F346" s="26" t="s">
        <v>8</v>
      </c>
    </row>
    <row r="347" spans="1:6" ht="15" customHeight="1" x14ac:dyDescent="0.25">
      <c r="A347" s="26">
        <v>2022</v>
      </c>
      <c r="B347" s="26" t="s">
        <v>63</v>
      </c>
      <c r="C347" s="26" t="s">
        <v>18</v>
      </c>
      <c r="D347" s="26">
        <v>9128</v>
      </c>
      <c r="E347" s="26">
        <v>51479</v>
      </c>
      <c r="F347" s="26" t="s">
        <v>8</v>
      </c>
    </row>
    <row r="348" spans="1:6" ht="15" customHeight="1" x14ac:dyDescent="0.25">
      <c r="A348" s="26">
        <v>2022</v>
      </c>
      <c r="B348" s="26" t="s">
        <v>63</v>
      </c>
      <c r="C348" s="26" t="s">
        <v>19</v>
      </c>
      <c r="D348" s="26">
        <v>39684</v>
      </c>
      <c r="E348" s="26">
        <v>61678</v>
      </c>
      <c r="F348" s="26" t="s">
        <v>10</v>
      </c>
    </row>
    <row r="349" spans="1:6" ht="15" customHeight="1" x14ac:dyDescent="0.25">
      <c r="A349" s="26">
        <v>2022</v>
      </c>
      <c r="B349" s="26" t="s">
        <v>63</v>
      </c>
      <c r="C349" s="26" t="s">
        <v>20</v>
      </c>
      <c r="D349" s="26">
        <v>16899</v>
      </c>
      <c r="E349" s="26">
        <v>58802</v>
      </c>
      <c r="F349" s="26" t="s">
        <v>8</v>
      </c>
    </row>
    <row r="350" spans="1:6" ht="15" customHeight="1" x14ac:dyDescent="0.25">
      <c r="A350" s="26">
        <v>2022</v>
      </c>
      <c r="B350" s="26" t="s">
        <v>63</v>
      </c>
      <c r="C350" s="26" t="s">
        <v>21</v>
      </c>
      <c r="D350" s="26">
        <v>13294</v>
      </c>
      <c r="E350" s="26">
        <v>53222</v>
      </c>
      <c r="F350" s="26" t="s">
        <v>8</v>
      </c>
    </row>
    <row r="351" spans="1:6" ht="15" customHeight="1" x14ac:dyDescent="0.25">
      <c r="A351" s="26">
        <v>2022</v>
      </c>
      <c r="B351" s="26" t="s">
        <v>63</v>
      </c>
      <c r="C351" s="26" t="s">
        <v>22</v>
      </c>
      <c r="D351" s="26">
        <v>10330</v>
      </c>
      <c r="E351" s="26">
        <v>54486</v>
      </c>
      <c r="F351" s="26" t="s">
        <v>10</v>
      </c>
    </row>
    <row r="352" spans="1:6" ht="15" customHeight="1" x14ac:dyDescent="0.25">
      <c r="A352" s="26">
        <v>2022</v>
      </c>
      <c r="B352" s="26" t="s">
        <v>63</v>
      </c>
      <c r="C352" s="26" t="s">
        <v>23</v>
      </c>
      <c r="D352" s="26">
        <v>20809</v>
      </c>
      <c r="E352" s="26">
        <v>58098</v>
      </c>
      <c r="F352" s="26" t="s">
        <v>10</v>
      </c>
    </row>
    <row r="353" spans="1:6" ht="15" customHeight="1" x14ac:dyDescent="0.25">
      <c r="A353" s="26">
        <v>2022</v>
      </c>
      <c r="B353" s="26" t="s">
        <v>63</v>
      </c>
      <c r="C353" s="26" t="s">
        <v>24</v>
      </c>
      <c r="D353" s="26">
        <v>16834</v>
      </c>
      <c r="E353" s="26">
        <v>54222</v>
      </c>
      <c r="F353" s="26" t="s">
        <v>8</v>
      </c>
    </row>
    <row r="354" spans="1:6" ht="15" customHeight="1" x14ac:dyDescent="0.25">
      <c r="A354" s="26">
        <v>2022</v>
      </c>
      <c r="B354" s="26" t="s">
        <v>63</v>
      </c>
      <c r="C354" s="26" t="s">
        <v>25</v>
      </c>
      <c r="D354" s="26">
        <v>5591</v>
      </c>
      <c r="E354" s="26">
        <v>59739</v>
      </c>
      <c r="F354" s="26" t="s">
        <v>8</v>
      </c>
    </row>
    <row r="355" spans="1:6" ht="15" customHeight="1" x14ac:dyDescent="0.25">
      <c r="A355" s="26">
        <v>2022</v>
      </c>
      <c r="B355" s="26" t="s">
        <v>63</v>
      </c>
      <c r="C355" s="26" t="s">
        <v>26</v>
      </c>
      <c r="D355" s="26">
        <v>21505</v>
      </c>
      <c r="E355" s="26">
        <v>65854</v>
      </c>
      <c r="F355" s="26" t="s">
        <v>10</v>
      </c>
    </row>
    <row r="356" spans="1:6" ht="15" customHeight="1" x14ac:dyDescent="0.25">
      <c r="A356" s="26">
        <v>2022</v>
      </c>
      <c r="B356" s="26" t="s">
        <v>63</v>
      </c>
      <c r="C356" s="26" t="s">
        <v>27</v>
      </c>
      <c r="D356" s="26">
        <v>71270</v>
      </c>
      <c r="E356" s="26">
        <v>70556</v>
      </c>
      <c r="F356" s="26" t="s">
        <v>8</v>
      </c>
    </row>
    <row r="357" spans="1:6" ht="15" customHeight="1" x14ac:dyDescent="0.25">
      <c r="A357" s="26">
        <v>2022</v>
      </c>
      <c r="B357" s="26" t="s">
        <v>63</v>
      </c>
      <c r="C357" s="26" t="s">
        <v>28</v>
      </c>
      <c r="D357" s="26">
        <v>32965</v>
      </c>
      <c r="E357" s="26">
        <v>60163</v>
      </c>
      <c r="F357" s="26" t="s">
        <v>10</v>
      </c>
    </row>
    <row r="358" spans="1:6" ht="15" customHeight="1" x14ac:dyDescent="0.25">
      <c r="A358" s="26">
        <v>2022</v>
      </c>
      <c r="B358" s="26" t="s">
        <v>63</v>
      </c>
      <c r="C358" s="26" t="s">
        <v>29</v>
      </c>
      <c r="D358" s="26">
        <v>22985</v>
      </c>
      <c r="E358" s="26">
        <v>61127</v>
      </c>
      <c r="F358" s="26" t="s">
        <v>8</v>
      </c>
    </row>
    <row r="359" spans="1:6" ht="15" customHeight="1" x14ac:dyDescent="0.25">
      <c r="A359" s="26">
        <v>2022</v>
      </c>
      <c r="B359" s="26" t="s">
        <v>63</v>
      </c>
      <c r="C359" s="26" t="s">
        <v>30</v>
      </c>
      <c r="D359" s="26">
        <v>7693</v>
      </c>
      <c r="E359" s="26">
        <v>51670</v>
      </c>
      <c r="F359" s="26" t="s">
        <v>8</v>
      </c>
    </row>
    <row r="360" spans="1:6" ht="15" customHeight="1" x14ac:dyDescent="0.25">
      <c r="A360" s="26">
        <v>2022</v>
      </c>
      <c r="B360" s="26" t="s">
        <v>63</v>
      </c>
      <c r="C360" s="26" t="s">
        <v>31</v>
      </c>
      <c r="D360" s="26">
        <v>56134</v>
      </c>
      <c r="E360" s="26">
        <v>56460</v>
      </c>
      <c r="F360" s="26" t="s">
        <v>10</v>
      </c>
    </row>
    <row r="361" spans="1:6" ht="15" customHeight="1" x14ac:dyDescent="0.25">
      <c r="A361" s="26">
        <v>2022</v>
      </c>
      <c r="B361" s="26" t="s">
        <v>63</v>
      </c>
      <c r="C361" s="26" t="s">
        <v>32</v>
      </c>
      <c r="D361" s="26">
        <v>5112</v>
      </c>
      <c r="E361" s="26">
        <v>58612</v>
      </c>
      <c r="F361" s="26" t="s">
        <v>10</v>
      </c>
    </row>
    <row r="362" spans="1:6" ht="15" customHeight="1" x14ac:dyDescent="0.25">
      <c r="A362" s="26">
        <v>2022</v>
      </c>
      <c r="B362" s="26" t="s">
        <v>63</v>
      </c>
      <c r="C362" s="26" t="s">
        <v>33</v>
      </c>
      <c r="D362" s="26">
        <v>10522</v>
      </c>
      <c r="E362" s="26">
        <v>57740</v>
      </c>
      <c r="F362" s="26" t="s">
        <v>8</v>
      </c>
    </row>
    <row r="363" spans="1:6" ht="15" customHeight="1" x14ac:dyDescent="0.25">
      <c r="A363" s="26">
        <v>2022</v>
      </c>
      <c r="B363" s="26" t="s">
        <v>63</v>
      </c>
      <c r="C363" s="26" t="s">
        <v>34</v>
      </c>
      <c r="D363" s="26">
        <v>9126</v>
      </c>
      <c r="E363" s="26">
        <v>64047</v>
      </c>
      <c r="F363" s="26" t="s">
        <v>8</v>
      </c>
    </row>
    <row r="364" spans="1:6" ht="15" customHeight="1" x14ac:dyDescent="0.25">
      <c r="A364" s="26">
        <v>2022</v>
      </c>
      <c r="B364" s="26" t="s">
        <v>63</v>
      </c>
      <c r="C364" s="26" t="s">
        <v>35</v>
      </c>
      <c r="D364" s="26">
        <v>4900</v>
      </c>
      <c r="E364" s="26">
        <v>69675</v>
      </c>
      <c r="F364" s="26" t="s">
        <v>10</v>
      </c>
    </row>
    <row r="365" spans="1:6" ht="15" customHeight="1" x14ac:dyDescent="0.25">
      <c r="A365" s="26">
        <v>2022</v>
      </c>
      <c r="B365" s="26" t="s">
        <v>63</v>
      </c>
      <c r="C365" s="26" t="s">
        <v>36</v>
      </c>
      <c r="D365" s="26">
        <v>43568</v>
      </c>
      <c r="E365" s="26">
        <v>66044</v>
      </c>
      <c r="F365" s="26" t="s">
        <v>10</v>
      </c>
    </row>
    <row r="366" spans="1:6" ht="15" customHeight="1" x14ac:dyDescent="0.25">
      <c r="A366" s="26">
        <v>2022</v>
      </c>
      <c r="B366" s="26" t="s">
        <v>63</v>
      </c>
      <c r="C366" s="26" t="s">
        <v>37</v>
      </c>
      <c r="D366" s="26">
        <v>11448</v>
      </c>
      <c r="E366" s="26">
        <v>51191</v>
      </c>
      <c r="F366" s="26" t="s">
        <v>10</v>
      </c>
    </row>
    <row r="367" spans="1:6" ht="15" customHeight="1" x14ac:dyDescent="0.25">
      <c r="A367" s="26">
        <v>2022</v>
      </c>
      <c r="B367" s="26" t="s">
        <v>63</v>
      </c>
      <c r="C367" s="26" t="s">
        <v>38</v>
      </c>
      <c r="D367" s="26">
        <v>67893</v>
      </c>
      <c r="E367" s="26">
        <v>64936</v>
      </c>
      <c r="F367" s="26" t="s">
        <v>10</v>
      </c>
    </row>
    <row r="368" spans="1:6" ht="15" customHeight="1" x14ac:dyDescent="0.25">
      <c r="A368" s="26">
        <v>2022</v>
      </c>
      <c r="B368" s="26" t="s">
        <v>63</v>
      </c>
      <c r="C368" s="26" t="s">
        <v>39</v>
      </c>
      <c r="D368" s="26">
        <v>29514</v>
      </c>
      <c r="E368" s="26">
        <v>59252</v>
      </c>
      <c r="F368" s="26" t="s">
        <v>10</v>
      </c>
    </row>
    <row r="369" spans="1:6" ht="15" customHeight="1" x14ac:dyDescent="0.25">
      <c r="A369" s="26">
        <v>2022</v>
      </c>
      <c r="B369" s="26" t="s">
        <v>63</v>
      </c>
      <c r="C369" s="26" t="s">
        <v>40</v>
      </c>
      <c r="D369" s="26">
        <v>2737</v>
      </c>
      <c r="E369" s="26">
        <v>61234</v>
      </c>
      <c r="F369" s="26" t="s">
        <v>8</v>
      </c>
    </row>
    <row r="370" spans="1:6" ht="15" customHeight="1" x14ac:dyDescent="0.25">
      <c r="A370" s="26">
        <v>2022</v>
      </c>
      <c r="B370" s="26" t="s">
        <v>63</v>
      </c>
      <c r="C370" s="26" t="s">
        <v>41</v>
      </c>
      <c r="D370" s="26">
        <v>35930</v>
      </c>
      <c r="E370" s="26">
        <v>57366</v>
      </c>
      <c r="F370" s="26" t="s">
        <v>8</v>
      </c>
    </row>
    <row r="371" spans="1:6" ht="15" customHeight="1" x14ac:dyDescent="0.25">
      <c r="A371" s="26">
        <v>2022</v>
      </c>
      <c r="B371" s="26" t="s">
        <v>63</v>
      </c>
      <c r="C371" s="26" t="s">
        <v>42</v>
      </c>
      <c r="D371" s="26">
        <v>13656</v>
      </c>
      <c r="E371" s="26">
        <v>55095</v>
      </c>
      <c r="F371" s="26" t="s">
        <v>10</v>
      </c>
    </row>
    <row r="372" spans="1:6" ht="15" customHeight="1" x14ac:dyDescent="0.25">
      <c r="A372" s="26">
        <v>2022</v>
      </c>
      <c r="B372" s="26" t="s">
        <v>63</v>
      </c>
      <c r="C372" s="26" t="s">
        <v>43</v>
      </c>
      <c r="D372" s="26">
        <v>28106</v>
      </c>
      <c r="E372" s="26">
        <v>60216</v>
      </c>
      <c r="F372" s="26" t="s">
        <v>8</v>
      </c>
    </row>
    <row r="373" spans="1:6" ht="15" customHeight="1" x14ac:dyDescent="0.25">
      <c r="A373" s="26">
        <v>2022</v>
      </c>
      <c r="B373" s="26" t="s">
        <v>63</v>
      </c>
      <c r="C373" s="26" t="s">
        <v>44</v>
      </c>
      <c r="D373" s="26">
        <v>57935</v>
      </c>
      <c r="E373" s="26">
        <v>63087</v>
      </c>
      <c r="F373" s="26" t="s">
        <v>8</v>
      </c>
    </row>
    <row r="374" spans="1:6" ht="15" customHeight="1" x14ac:dyDescent="0.25">
      <c r="A374" s="26">
        <v>2022</v>
      </c>
      <c r="B374" s="26" t="s">
        <v>63</v>
      </c>
      <c r="C374" s="26" t="s">
        <v>45</v>
      </c>
      <c r="D374" s="26">
        <v>4907</v>
      </c>
      <c r="E374" s="26">
        <v>60510</v>
      </c>
      <c r="F374" s="26" t="s">
        <v>10</v>
      </c>
    </row>
    <row r="375" spans="1:6" ht="15" customHeight="1" x14ac:dyDescent="0.25">
      <c r="A375" s="26">
        <v>2022</v>
      </c>
      <c r="B375" s="26" t="s">
        <v>63</v>
      </c>
      <c r="C375" s="26" t="s">
        <v>46</v>
      </c>
      <c r="D375" s="26">
        <v>15612</v>
      </c>
      <c r="E375" s="26">
        <v>56055</v>
      </c>
      <c r="F375" s="26" t="s">
        <v>10</v>
      </c>
    </row>
    <row r="376" spans="1:6" ht="15" customHeight="1" x14ac:dyDescent="0.25">
      <c r="A376" s="26">
        <v>2022</v>
      </c>
      <c r="B376" s="26" t="s">
        <v>63</v>
      </c>
      <c r="C376" s="26" t="s">
        <v>47</v>
      </c>
      <c r="D376" s="26">
        <v>2934</v>
      </c>
      <c r="E376" s="26">
        <v>63054</v>
      </c>
      <c r="F376" s="26" t="s">
        <v>8</v>
      </c>
    </row>
    <row r="377" spans="1:6" ht="15" customHeight="1" x14ac:dyDescent="0.25">
      <c r="A377" s="26">
        <v>2022</v>
      </c>
      <c r="B377" s="26" t="s">
        <v>63</v>
      </c>
      <c r="C377" s="26" t="s">
        <v>48</v>
      </c>
      <c r="D377" s="26">
        <v>21213</v>
      </c>
      <c r="E377" s="26">
        <v>62401</v>
      </c>
      <c r="F377" s="26" t="s">
        <v>8</v>
      </c>
    </row>
    <row r="378" spans="1:6" ht="15" customHeight="1" x14ac:dyDescent="0.25">
      <c r="A378" s="26">
        <v>2022</v>
      </c>
      <c r="B378" s="26" t="s">
        <v>63</v>
      </c>
      <c r="C378" s="26" t="s">
        <v>49</v>
      </c>
      <c r="D378" s="26">
        <v>98681</v>
      </c>
      <c r="E378" s="26">
        <v>57856</v>
      </c>
      <c r="F378" s="26" t="s">
        <v>10</v>
      </c>
    </row>
    <row r="379" spans="1:6" ht="15" customHeight="1" x14ac:dyDescent="0.25">
      <c r="A379" s="26">
        <v>2022</v>
      </c>
      <c r="B379" s="26" t="s">
        <v>63</v>
      </c>
      <c r="C379" s="26" t="s">
        <v>50</v>
      </c>
      <c r="D379" s="26">
        <v>13463</v>
      </c>
      <c r="E379" s="26">
        <v>54260</v>
      </c>
      <c r="F379" s="26" t="s">
        <v>8</v>
      </c>
    </row>
    <row r="380" spans="1:6" ht="15" customHeight="1" x14ac:dyDescent="0.25">
      <c r="A380" s="26">
        <v>2022</v>
      </c>
      <c r="B380" s="26" t="s">
        <v>63</v>
      </c>
      <c r="C380" s="26" t="s">
        <v>51</v>
      </c>
      <c r="D380" s="26">
        <v>2516</v>
      </c>
      <c r="E380" s="26">
        <v>58779</v>
      </c>
      <c r="F380" s="26" t="s">
        <v>10</v>
      </c>
    </row>
    <row r="381" spans="1:6" ht="15" customHeight="1" x14ac:dyDescent="0.25">
      <c r="A381" s="26">
        <v>2022</v>
      </c>
      <c r="B381" s="26" t="s">
        <v>63</v>
      </c>
      <c r="C381" s="26" t="s">
        <v>52</v>
      </c>
      <c r="D381" s="26">
        <v>49705</v>
      </c>
      <c r="E381" s="26">
        <v>60119</v>
      </c>
      <c r="F381" s="26" t="s">
        <v>8</v>
      </c>
    </row>
    <row r="382" spans="1:6" ht="15" customHeight="1" x14ac:dyDescent="0.25">
      <c r="A382" s="26">
        <v>2022</v>
      </c>
      <c r="B382" s="26" t="s">
        <v>63</v>
      </c>
      <c r="C382" s="26" t="s">
        <v>53</v>
      </c>
      <c r="D382" s="26">
        <v>74944</v>
      </c>
      <c r="E382" s="26">
        <v>61544</v>
      </c>
      <c r="F382" s="26" t="s">
        <v>8</v>
      </c>
    </row>
    <row r="383" spans="1:6" ht="15" customHeight="1" x14ac:dyDescent="0.25">
      <c r="A383" s="26">
        <v>2022</v>
      </c>
      <c r="B383" s="26" t="s">
        <v>63</v>
      </c>
      <c r="C383" s="26" t="s">
        <v>54</v>
      </c>
      <c r="D383" s="26">
        <v>8500</v>
      </c>
      <c r="E383" s="26">
        <v>56597</v>
      </c>
      <c r="F383" s="26" t="s">
        <v>10</v>
      </c>
    </row>
    <row r="384" spans="1:6" ht="15" customHeight="1" x14ac:dyDescent="0.25">
      <c r="A384" s="26">
        <v>2022</v>
      </c>
      <c r="B384" s="26" t="s">
        <v>63</v>
      </c>
      <c r="C384" s="26" t="s">
        <v>55</v>
      </c>
      <c r="D384" s="26">
        <v>31125</v>
      </c>
      <c r="E384" s="26">
        <v>58993</v>
      </c>
      <c r="F384" s="26" t="s">
        <v>10</v>
      </c>
    </row>
    <row r="385" spans="1:6" ht="15" customHeight="1" x14ac:dyDescent="0.25">
      <c r="A385" s="26">
        <v>2022</v>
      </c>
      <c r="B385" s="26" t="s">
        <v>63</v>
      </c>
      <c r="C385" s="26" t="s">
        <v>56</v>
      </c>
      <c r="D385" s="26">
        <v>3485</v>
      </c>
      <c r="E385" s="26">
        <v>52334</v>
      </c>
      <c r="F385" s="26" t="s">
        <v>8</v>
      </c>
    </row>
    <row r="386" spans="1:6" ht="15" customHeight="1" x14ac:dyDescent="0.25">
      <c r="A386" s="26">
        <v>2022</v>
      </c>
      <c r="B386" s="26" t="s">
        <v>64</v>
      </c>
      <c r="C386" s="26" t="s">
        <v>7</v>
      </c>
      <c r="D386" s="26">
        <v>11221</v>
      </c>
      <c r="E386" s="26">
        <v>24554</v>
      </c>
      <c r="F386" s="26" t="s">
        <v>8</v>
      </c>
    </row>
    <row r="387" spans="1:6" ht="15" customHeight="1" x14ac:dyDescent="0.25">
      <c r="A387" s="26">
        <v>2022</v>
      </c>
      <c r="B387" s="26" t="s">
        <v>64</v>
      </c>
      <c r="C387" s="26" t="s">
        <v>9</v>
      </c>
      <c r="D387" s="26">
        <v>14444</v>
      </c>
      <c r="E387" s="26">
        <v>32810</v>
      </c>
      <c r="F387" s="26" t="s">
        <v>10</v>
      </c>
    </row>
    <row r="388" spans="1:6" ht="15" customHeight="1" x14ac:dyDescent="0.25">
      <c r="A388" s="26">
        <v>2022</v>
      </c>
      <c r="B388" s="26" t="s">
        <v>64</v>
      </c>
      <c r="C388" s="26" t="s">
        <v>11</v>
      </c>
      <c r="D388" s="26">
        <v>7458</v>
      </c>
      <c r="E388" s="26">
        <v>24414</v>
      </c>
      <c r="F388" s="26" t="s">
        <v>10</v>
      </c>
    </row>
    <row r="389" spans="1:6" ht="15" customHeight="1" x14ac:dyDescent="0.25">
      <c r="A389" s="26">
        <v>2022</v>
      </c>
      <c r="B389" s="26" t="s">
        <v>64</v>
      </c>
      <c r="C389" s="26" t="s">
        <v>12</v>
      </c>
      <c r="D389" s="26">
        <v>117833</v>
      </c>
      <c r="E389" s="26">
        <v>42090</v>
      </c>
      <c r="F389" s="26" t="s">
        <v>10</v>
      </c>
    </row>
    <row r="390" spans="1:6" ht="15" customHeight="1" x14ac:dyDescent="0.25">
      <c r="A390" s="26">
        <v>2022</v>
      </c>
      <c r="B390" s="26" t="s">
        <v>64</v>
      </c>
      <c r="C390" s="26" t="s">
        <v>13</v>
      </c>
      <c r="D390" s="26">
        <v>17650</v>
      </c>
      <c r="E390" s="26">
        <v>34424</v>
      </c>
      <c r="F390" s="26" t="s">
        <v>10</v>
      </c>
    </row>
    <row r="391" spans="1:6" ht="15" customHeight="1" x14ac:dyDescent="0.25">
      <c r="A391" s="26">
        <v>2022</v>
      </c>
      <c r="B391" s="26" t="s">
        <v>64</v>
      </c>
      <c r="C391" s="26" t="s">
        <v>14</v>
      </c>
      <c r="D391" s="26">
        <v>10916</v>
      </c>
      <c r="E391" s="26">
        <v>32295</v>
      </c>
      <c r="F391" s="26" t="s">
        <v>10</v>
      </c>
    </row>
    <row r="392" spans="1:6" ht="15" customHeight="1" x14ac:dyDescent="0.25">
      <c r="A392" s="26">
        <v>2022</v>
      </c>
      <c r="B392" s="26" t="s">
        <v>64</v>
      </c>
      <c r="C392" s="26" t="s">
        <v>15</v>
      </c>
      <c r="D392" s="26">
        <v>2698</v>
      </c>
      <c r="E392" s="26">
        <v>28228</v>
      </c>
      <c r="F392" s="26" t="s">
        <v>8</v>
      </c>
    </row>
    <row r="393" spans="1:6" ht="15" customHeight="1" x14ac:dyDescent="0.25">
      <c r="A393" s="26">
        <v>2022</v>
      </c>
      <c r="B393" s="26" t="s">
        <v>64</v>
      </c>
      <c r="C393" s="26" t="s">
        <v>16</v>
      </c>
      <c r="D393" s="26">
        <v>59645</v>
      </c>
      <c r="E393" s="26">
        <v>33709</v>
      </c>
      <c r="F393" s="26" t="s">
        <v>8</v>
      </c>
    </row>
    <row r="394" spans="1:6" ht="15" customHeight="1" x14ac:dyDescent="0.25">
      <c r="A394" s="26">
        <v>2022</v>
      </c>
      <c r="B394" s="26" t="s">
        <v>64</v>
      </c>
      <c r="C394" s="26" t="s">
        <v>17</v>
      </c>
      <c r="D394" s="26">
        <v>26741</v>
      </c>
      <c r="E394" s="26">
        <v>28009</v>
      </c>
      <c r="F394" s="26" t="s">
        <v>10</v>
      </c>
    </row>
    <row r="395" spans="1:6" ht="15" customHeight="1" x14ac:dyDescent="0.25">
      <c r="A395" s="26">
        <v>2022</v>
      </c>
      <c r="B395" s="26" t="s">
        <v>64</v>
      </c>
      <c r="C395" s="26" t="s">
        <v>18</v>
      </c>
      <c r="D395" s="26">
        <v>5242</v>
      </c>
      <c r="E395" s="26">
        <v>24637</v>
      </c>
      <c r="F395" s="26" t="s">
        <v>8</v>
      </c>
    </row>
    <row r="396" spans="1:6" ht="15" customHeight="1" x14ac:dyDescent="0.25">
      <c r="A396" s="26">
        <v>2022</v>
      </c>
      <c r="B396" s="26" t="s">
        <v>64</v>
      </c>
      <c r="C396" s="26" t="s">
        <v>19</v>
      </c>
      <c r="D396" s="26">
        <v>32842</v>
      </c>
      <c r="E396" s="26">
        <v>31054</v>
      </c>
      <c r="F396" s="26" t="s">
        <v>8</v>
      </c>
    </row>
    <row r="397" spans="1:6" ht="15" customHeight="1" x14ac:dyDescent="0.25">
      <c r="A397" s="26">
        <v>2022</v>
      </c>
      <c r="B397" s="26" t="s">
        <v>64</v>
      </c>
      <c r="C397" s="26" t="s">
        <v>20</v>
      </c>
      <c r="D397" s="26">
        <v>16068</v>
      </c>
      <c r="E397" s="26">
        <v>26493</v>
      </c>
      <c r="F397" s="26" t="s">
        <v>10</v>
      </c>
    </row>
    <row r="398" spans="1:6" ht="15" customHeight="1" x14ac:dyDescent="0.25">
      <c r="A398" s="26">
        <v>2022</v>
      </c>
      <c r="B398" s="26" t="s">
        <v>64</v>
      </c>
      <c r="C398" s="26" t="s">
        <v>21</v>
      </c>
      <c r="D398" s="26">
        <v>8734</v>
      </c>
      <c r="E398" s="26">
        <v>24002</v>
      </c>
      <c r="F398" s="26" t="s">
        <v>10</v>
      </c>
    </row>
    <row r="399" spans="1:6" ht="15" customHeight="1" x14ac:dyDescent="0.25">
      <c r="A399" s="26">
        <v>2022</v>
      </c>
      <c r="B399" s="26" t="s">
        <v>64</v>
      </c>
      <c r="C399" s="26" t="s">
        <v>22</v>
      </c>
      <c r="D399" s="26">
        <v>6792</v>
      </c>
      <c r="E399" s="26">
        <v>24088</v>
      </c>
      <c r="F399" s="26" t="s">
        <v>8</v>
      </c>
    </row>
    <row r="400" spans="1:6" ht="15" customHeight="1" x14ac:dyDescent="0.25">
      <c r="A400" s="26">
        <v>2022</v>
      </c>
      <c r="B400" s="26" t="s">
        <v>64</v>
      </c>
      <c r="C400" s="26" t="s">
        <v>23</v>
      </c>
      <c r="D400" s="26">
        <v>10331</v>
      </c>
      <c r="E400" s="26">
        <v>25522</v>
      </c>
      <c r="F400" s="26" t="s">
        <v>8</v>
      </c>
    </row>
    <row r="401" spans="1:6" ht="15" customHeight="1" x14ac:dyDescent="0.25">
      <c r="A401" s="26">
        <v>2022</v>
      </c>
      <c r="B401" s="26" t="s">
        <v>64</v>
      </c>
      <c r="C401" s="26" t="s">
        <v>24</v>
      </c>
      <c r="D401" s="26">
        <v>13351</v>
      </c>
      <c r="E401" s="26">
        <v>28216</v>
      </c>
      <c r="F401" s="26" t="s">
        <v>10</v>
      </c>
    </row>
    <row r="402" spans="1:6" ht="15" customHeight="1" x14ac:dyDescent="0.25">
      <c r="A402" s="26">
        <v>2022</v>
      </c>
      <c r="B402" s="26" t="s">
        <v>64</v>
      </c>
      <c r="C402" s="26" t="s">
        <v>25</v>
      </c>
      <c r="D402" s="26">
        <v>5172</v>
      </c>
      <c r="E402" s="26">
        <v>31112</v>
      </c>
      <c r="F402" s="26" t="s">
        <v>8</v>
      </c>
    </row>
    <row r="403" spans="1:6" ht="15" customHeight="1" x14ac:dyDescent="0.25">
      <c r="A403" s="26">
        <v>2022</v>
      </c>
      <c r="B403" s="26" t="s">
        <v>64</v>
      </c>
      <c r="C403" s="26" t="s">
        <v>26</v>
      </c>
      <c r="D403" s="26">
        <v>14823</v>
      </c>
      <c r="E403" s="26">
        <v>32383</v>
      </c>
      <c r="F403" s="26" t="s">
        <v>10</v>
      </c>
    </row>
    <row r="404" spans="1:6" ht="15" customHeight="1" x14ac:dyDescent="0.25">
      <c r="A404" s="26">
        <v>2022</v>
      </c>
      <c r="B404" s="26" t="s">
        <v>64</v>
      </c>
      <c r="C404" s="26" t="s">
        <v>27</v>
      </c>
      <c r="D404" s="26">
        <v>20158</v>
      </c>
      <c r="E404" s="26">
        <v>36457</v>
      </c>
      <c r="F404" s="26" t="s">
        <v>8</v>
      </c>
    </row>
    <row r="405" spans="1:6" ht="15" customHeight="1" x14ac:dyDescent="0.25">
      <c r="A405" s="26">
        <v>2022</v>
      </c>
      <c r="B405" s="26" t="s">
        <v>64</v>
      </c>
      <c r="C405" s="26" t="s">
        <v>28</v>
      </c>
      <c r="D405" s="26">
        <v>23032</v>
      </c>
      <c r="E405" s="26">
        <v>28254</v>
      </c>
      <c r="F405" s="26" t="s">
        <v>8</v>
      </c>
    </row>
    <row r="406" spans="1:6" ht="15" customHeight="1" x14ac:dyDescent="0.25">
      <c r="A406" s="26">
        <v>2022</v>
      </c>
      <c r="B406" s="26" t="s">
        <v>64</v>
      </c>
      <c r="C406" s="26" t="s">
        <v>29</v>
      </c>
      <c r="D406" s="26">
        <v>15355</v>
      </c>
      <c r="E406" s="26">
        <v>30167</v>
      </c>
      <c r="F406" s="26" t="s">
        <v>10</v>
      </c>
    </row>
    <row r="407" spans="1:6" ht="15" customHeight="1" x14ac:dyDescent="0.25">
      <c r="A407" s="26">
        <v>2022</v>
      </c>
      <c r="B407" s="26" t="s">
        <v>64</v>
      </c>
      <c r="C407" s="26" t="s">
        <v>30</v>
      </c>
      <c r="D407" s="26">
        <v>6644</v>
      </c>
      <c r="E407" s="26">
        <v>24380</v>
      </c>
      <c r="F407" s="26" t="s">
        <v>10</v>
      </c>
    </row>
    <row r="408" spans="1:6" ht="15" customHeight="1" x14ac:dyDescent="0.25">
      <c r="A408" s="26">
        <v>2022</v>
      </c>
      <c r="B408" s="26" t="s">
        <v>64</v>
      </c>
      <c r="C408" s="26" t="s">
        <v>31</v>
      </c>
      <c r="D408" s="26">
        <v>15398</v>
      </c>
      <c r="E408" s="26">
        <v>28154</v>
      </c>
      <c r="F408" s="26" t="s">
        <v>8</v>
      </c>
    </row>
    <row r="409" spans="1:6" ht="15" customHeight="1" x14ac:dyDescent="0.25">
      <c r="A409" s="26">
        <v>2022</v>
      </c>
      <c r="B409" s="26" t="s">
        <v>64</v>
      </c>
      <c r="C409" s="26" t="s">
        <v>32</v>
      </c>
      <c r="D409" s="26">
        <v>5182</v>
      </c>
      <c r="E409" s="26">
        <v>27078</v>
      </c>
      <c r="F409" s="26" t="s">
        <v>8</v>
      </c>
    </row>
    <row r="410" spans="1:6" ht="15" customHeight="1" x14ac:dyDescent="0.25">
      <c r="A410" s="26">
        <v>2022</v>
      </c>
      <c r="B410" s="26" t="s">
        <v>64</v>
      </c>
      <c r="C410" s="26" t="s">
        <v>33</v>
      </c>
      <c r="D410" s="26">
        <v>5552</v>
      </c>
      <c r="E410" s="26">
        <v>24131</v>
      </c>
      <c r="F410" s="26" t="s">
        <v>10</v>
      </c>
    </row>
    <row r="411" spans="1:6" ht="15" customHeight="1" x14ac:dyDescent="0.25">
      <c r="A411" s="26">
        <v>2022</v>
      </c>
      <c r="B411" s="26" t="s">
        <v>64</v>
      </c>
      <c r="C411" s="26" t="s">
        <v>34</v>
      </c>
      <c r="D411" s="26">
        <v>8698</v>
      </c>
      <c r="E411" s="26">
        <v>40061</v>
      </c>
      <c r="F411" s="26" t="s">
        <v>10</v>
      </c>
    </row>
    <row r="412" spans="1:6" ht="15" customHeight="1" x14ac:dyDescent="0.25">
      <c r="A412" s="26">
        <v>2022</v>
      </c>
      <c r="B412" s="26" t="s">
        <v>64</v>
      </c>
      <c r="C412" s="26" t="s">
        <v>35</v>
      </c>
      <c r="D412" s="26">
        <v>4677</v>
      </c>
      <c r="E412" s="26">
        <v>30729</v>
      </c>
      <c r="F412" s="26" t="s">
        <v>10</v>
      </c>
    </row>
    <row r="413" spans="1:6" ht="15" customHeight="1" x14ac:dyDescent="0.25">
      <c r="A413" s="26">
        <v>2022</v>
      </c>
      <c r="B413" s="26" t="s">
        <v>64</v>
      </c>
      <c r="C413" s="26" t="s">
        <v>36</v>
      </c>
      <c r="D413" s="26">
        <v>24584</v>
      </c>
      <c r="E413" s="26">
        <v>34639</v>
      </c>
      <c r="F413" s="26" t="s">
        <v>10</v>
      </c>
    </row>
    <row r="414" spans="1:6" ht="15" customHeight="1" x14ac:dyDescent="0.25">
      <c r="A414" s="26">
        <v>2022</v>
      </c>
      <c r="B414" s="26" t="s">
        <v>64</v>
      </c>
      <c r="C414" s="26" t="s">
        <v>37</v>
      </c>
      <c r="D414" s="26">
        <v>5276</v>
      </c>
      <c r="E414" s="26">
        <v>25988</v>
      </c>
      <c r="F414" s="26" t="s">
        <v>10</v>
      </c>
    </row>
    <row r="415" spans="1:6" ht="15" customHeight="1" x14ac:dyDescent="0.25">
      <c r="A415" s="26">
        <v>2022</v>
      </c>
      <c r="B415" s="26" t="s">
        <v>64</v>
      </c>
      <c r="C415" s="26" t="s">
        <v>38</v>
      </c>
      <c r="D415" s="26">
        <v>64959</v>
      </c>
      <c r="E415" s="26">
        <v>42986</v>
      </c>
      <c r="F415" s="26" t="s">
        <v>8</v>
      </c>
    </row>
    <row r="416" spans="1:6" ht="15" customHeight="1" x14ac:dyDescent="0.25">
      <c r="A416" s="26">
        <v>2022</v>
      </c>
      <c r="B416" s="26" t="s">
        <v>64</v>
      </c>
      <c r="C416" s="26" t="s">
        <v>39</v>
      </c>
      <c r="D416" s="26">
        <v>27015</v>
      </c>
      <c r="E416" s="26">
        <v>27462</v>
      </c>
      <c r="F416" s="26" t="s">
        <v>8</v>
      </c>
    </row>
    <row r="417" spans="1:6" ht="15" customHeight="1" x14ac:dyDescent="0.25">
      <c r="A417" s="26">
        <v>2022</v>
      </c>
      <c r="B417" s="26" t="s">
        <v>64</v>
      </c>
      <c r="C417" s="26" t="s">
        <v>40</v>
      </c>
      <c r="D417" s="26">
        <v>2621</v>
      </c>
      <c r="E417" s="26">
        <v>25193</v>
      </c>
      <c r="F417" s="26" t="s">
        <v>10</v>
      </c>
    </row>
    <row r="418" spans="1:6" ht="15" customHeight="1" x14ac:dyDescent="0.25">
      <c r="A418" s="26">
        <v>2022</v>
      </c>
      <c r="B418" s="26" t="s">
        <v>64</v>
      </c>
      <c r="C418" s="26" t="s">
        <v>41</v>
      </c>
      <c r="D418" s="26">
        <v>29197</v>
      </c>
      <c r="E418" s="26">
        <v>27027</v>
      </c>
      <c r="F418" s="26" t="s">
        <v>8</v>
      </c>
    </row>
    <row r="419" spans="1:6" ht="15" customHeight="1" x14ac:dyDescent="0.25">
      <c r="A419" s="26">
        <v>2022</v>
      </c>
      <c r="B419" s="26" t="s">
        <v>64</v>
      </c>
      <c r="C419" s="26" t="s">
        <v>42</v>
      </c>
      <c r="D419" s="26">
        <v>9364</v>
      </c>
      <c r="E419" s="26">
        <v>25310</v>
      </c>
      <c r="F419" s="26" t="s">
        <v>8</v>
      </c>
    </row>
    <row r="420" spans="1:6" ht="15" customHeight="1" x14ac:dyDescent="0.25">
      <c r="A420" s="26">
        <v>2022</v>
      </c>
      <c r="B420" s="26" t="s">
        <v>64</v>
      </c>
      <c r="C420" s="26" t="s">
        <v>43</v>
      </c>
      <c r="D420" s="26">
        <v>13993</v>
      </c>
      <c r="E420" s="26">
        <v>30338</v>
      </c>
      <c r="F420" s="26" t="s">
        <v>10</v>
      </c>
    </row>
    <row r="421" spans="1:6" ht="15" customHeight="1" x14ac:dyDescent="0.25">
      <c r="A421" s="26">
        <v>2022</v>
      </c>
      <c r="B421" s="26" t="s">
        <v>64</v>
      </c>
      <c r="C421" s="26" t="s">
        <v>44</v>
      </c>
      <c r="D421" s="26">
        <v>33532</v>
      </c>
      <c r="E421" s="26">
        <v>28945</v>
      </c>
      <c r="F421" s="26" t="s">
        <v>10</v>
      </c>
    </row>
    <row r="422" spans="1:6" ht="15" customHeight="1" x14ac:dyDescent="0.25">
      <c r="A422" s="26">
        <v>2022</v>
      </c>
      <c r="B422" s="26" t="s">
        <v>64</v>
      </c>
      <c r="C422" s="26" t="s">
        <v>45</v>
      </c>
      <c r="D422" s="26">
        <v>3890</v>
      </c>
      <c r="E422" s="26">
        <v>30733</v>
      </c>
      <c r="F422" s="26" t="s">
        <v>8</v>
      </c>
    </row>
    <row r="423" spans="1:6" ht="15" customHeight="1" x14ac:dyDescent="0.25">
      <c r="A423" s="26">
        <v>2022</v>
      </c>
      <c r="B423" s="26" t="s">
        <v>64</v>
      </c>
      <c r="C423" s="26" t="s">
        <v>46</v>
      </c>
      <c r="D423" s="26">
        <v>13676</v>
      </c>
      <c r="E423" s="26">
        <v>25677</v>
      </c>
      <c r="F423" s="26" t="s">
        <v>8</v>
      </c>
    </row>
    <row r="424" spans="1:6" ht="15" customHeight="1" x14ac:dyDescent="0.25">
      <c r="A424" s="26">
        <v>2022</v>
      </c>
      <c r="B424" s="26" t="s">
        <v>64</v>
      </c>
      <c r="C424" s="26" t="s">
        <v>47</v>
      </c>
      <c r="D424" s="26">
        <v>3184</v>
      </c>
      <c r="E424" s="26">
        <v>24829</v>
      </c>
      <c r="F424" s="26" t="s">
        <v>10</v>
      </c>
    </row>
    <row r="425" spans="1:6" ht="15" customHeight="1" x14ac:dyDescent="0.25">
      <c r="A425" s="26">
        <v>2022</v>
      </c>
      <c r="B425" s="26" t="s">
        <v>64</v>
      </c>
      <c r="C425" s="26" t="s">
        <v>48</v>
      </c>
      <c r="D425" s="26">
        <v>17443</v>
      </c>
      <c r="E425" s="26">
        <v>29771</v>
      </c>
      <c r="F425" s="26" t="s">
        <v>8</v>
      </c>
    </row>
    <row r="426" spans="1:6" ht="15" customHeight="1" x14ac:dyDescent="0.25">
      <c r="A426" s="26">
        <v>2022</v>
      </c>
      <c r="B426" s="26" t="s">
        <v>64</v>
      </c>
      <c r="C426" s="26" t="s">
        <v>49</v>
      </c>
      <c r="D426" s="26">
        <v>66777</v>
      </c>
      <c r="E426" s="26">
        <v>29001</v>
      </c>
      <c r="F426" s="26" t="s">
        <v>10</v>
      </c>
    </row>
    <row r="427" spans="1:6" ht="15" customHeight="1" x14ac:dyDescent="0.25">
      <c r="A427" s="26">
        <v>2022</v>
      </c>
      <c r="B427" s="26" t="s">
        <v>64</v>
      </c>
      <c r="C427" s="26" t="s">
        <v>50</v>
      </c>
      <c r="D427" s="26">
        <v>7766</v>
      </c>
      <c r="E427" s="26">
        <v>27580</v>
      </c>
      <c r="F427" s="26" t="s">
        <v>8</v>
      </c>
    </row>
    <row r="428" spans="1:6" ht="15" customHeight="1" x14ac:dyDescent="0.25">
      <c r="A428" s="26">
        <v>2022</v>
      </c>
      <c r="B428" s="26" t="s">
        <v>64</v>
      </c>
      <c r="C428" s="26" t="s">
        <v>51</v>
      </c>
      <c r="D428" s="26">
        <v>2220</v>
      </c>
      <c r="E428" s="26">
        <v>32068</v>
      </c>
      <c r="F428" s="26" t="s">
        <v>8</v>
      </c>
    </row>
    <row r="429" spans="1:6" ht="15" customHeight="1" x14ac:dyDescent="0.25">
      <c r="A429" s="26">
        <v>2022</v>
      </c>
      <c r="B429" s="26" t="s">
        <v>64</v>
      </c>
      <c r="C429" s="26" t="s">
        <v>52</v>
      </c>
      <c r="D429" s="26">
        <v>20954</v>
      </c>
      <c r="E429" s="26">
        <v>28634</v>
      </c>
      <c r="F429" s="26" t="s">
        <v>10</v>
      </c>
    </row>
    <row r="430" spans="1:6" ht="15" customHeight="1" x14ac:dyDescent="0.25">
      <c r="A430" s="26">
        <v>2022</v>
      </c>
      <c r="B430" s="26" t="s">
        <v>64</v>
      </c>
      <c r="C430" s="26" t="s">
        <v>53</v>
      </c>
      <c r="D430" s="26">
        <v>20710</v>
      </c>
      <c r="E430" s="26">
        <v>32657</v>
      </c>
      <c r="F430" s="26" t="s">
        <v>10</v>
      </c>
    </row>
    <row r="431" spans="1:6" ht="15" customHeight="1" x14ac:dyDescent="0.25">
      <c r="A431" s="26">
        <v>2022</v>
      </c>
      <c r="B431" s="26" t="s">
        <v>64</v>
      </c>
      <c r="C431" s="26" t="s">
        <v>54</v>
      </c>
      <c r="D431" s="26">
        <v>4602</v>
      </c>
      <c r="E431" s="26">
        <v>24945</v>
      </c>
      <c r="F431" s="26" t="s">
        <v>8</v>
      </c>
    </row>
    <row r="432" spans="1:6" ht="15" customHeight="1" x14ac:dyDescent="0.25">
      <c r="A432" s="26">
        <v>2022</v>
      </c>
      <c r="B432" s="26" t="s">
        <v>64</v>
      </c>
      <c r="C432" s="26" t="s">
        <v>55</v>
      </c>
      <c r="D432" s="26">
        <v>16783</v>
      </c>
      <c r="E432" s="26">
        <v>25473</v>
      </c>
      <c r="F432" s="26" t="s">
        <v>8</v>
      </c>
    </row>
    <row r="433" spans="1:6" ht="15" customHeight="1" x14ac:dyDescent="0.25">
      <c r="A433" s="26">
        <v>2022</v>
      </c>
      <c r="B433" s="26" t="s">
        <v>64</v>
      </c>
      <c r="C433" s="26" t="s">
        <v>56</v>
      </c>
      <c r="D433" s="26">
        <v>2418</v>
      </c>
      <c r="E433" s="26">
        <v>29041</v>
      </c>
      <c r="F433" s="26" t="s">
        <v>10</v>
      </c>
    </row>
    <row r="434" spans="1:6" ht="15" customHeight="1" x14ac:dyDescent="0.25">
      <c r="A434" s="26">
        <v>2022</v>
      </c>
      <c r="B434" s="26" t="s">
        <v>65</v>
      </c>
      <c r="C434" s="26" t="s">
        <v>7</v>
      </c>
      <c r="D434" s="26">
        <v>9048</v>
      </c>
      <c r="E434" s="26">
        <v>47437</v>
      </c>
      <c r="F434" s="26" t="s">
        <v>10</v>
      </c>
    </row>
    <row r="435" spans="1:6" ht="15" customHeight="1" x14ac:dyDescent="0.25">
      <c r="A435" s="26">
        <v>2022</v>
      </c>
      <c r="B435" s="26" t="s">
        <v>65</v>
      </c>
      <c r="C435" s="26" t="s">
        <v>9</v>
      </c>
      <c r="D435" s="26">
        <v>10878</v>
      </c>
      <c r="E435" s="26">
        <v>48482</v>
      </c>
      <c r="F435" s="26" t="s">
        <v>10</v>
      </c>
    </row>
    <row r="436" spans="1:6" ht="15" customHeight="1" x14ac:dyDescent="0.25">
      <c r="A436" s="26">
        <v>2022</v>
      </c>
      <c r="B436" s="26" t="s">
        <v>65</v>
      </c>
      <c r="C436" s="26" t="s">
        <v>11</v>
      </c>
      <c r="D436" s="26">
        <v>5464</v>
      </c>
      <c r="E436" s="26">
        <v>44111</v>
      </c>
      <c r="F436" s="26" t="s">
        <v>10</v>
      </c>
    </row>
    <row r="437" spans="1:6" ht="15" customHeight="1" x14ac:dyDescent="0.25">
      <c r="A437" s="26">
        <v>2022</v>
      </c>
      <c r="B437" s="26" t="s">
        <v>65</v>
      </c>
      <c r="C437" s="26" t="s">
        <v>12</v>
      </c>
      <c r="D437" s="26">
        <v>97116</v>
      </c>
      <c r="E437" s="26">
        <v>53080</v>
      </c>
      <c r="F437" s="26" t="s">
        <v>10</v>
      </c>
    </row>
    <row r="438" spans="1:6" ht="15" customHeight="1" x14ac:dyDescent="0.25">
      <c r="A438" s="26">
        <v>2022</v>
      </c>
      <c r="B438" s="26" t="s">
        <v>65</v>
      </c>
      <c r="C438" s="26" t="s">
        <v>13</v>
      </c>
      <c r="D438" s="26">
        <v>16860</v>
      </c>
      <c r="E438" s="26">
        <v>51642</v>
      </c>
      <c r="F438" s="26" t="s">
        <v>8</v>
      </c>
    </row>
    <row r="439" spans="1:6" ht="15" customHeight="1" x14ac:dyDescent="0.25">
      <c r="A439" s="26">
        <v>2022</v>
      </c>
      <c r="B439" s="26" t="s">
        <v>65</v>
      </c>
      <c r="C439" s="26" t="s">
        <v>14</v>
      </c>
      <c r="D439" s="26">
        <v>12480</v>
      </c>
      <c r="E439" s="26">
        <v>48136</v>
      </c>
      <c r="F439" s="26" t="s">
        <v>8</v>
      </c>
    </row>
    <row r="440" spans="1:6" ht="15" customHeight="1" x14ac:dyDescent="0.25">
      <c r="A440" s="26">
        <v>2022</v>
      </c>
      <c r="B440" s="26" t="s">
        <v>65</v>
      </c>
      <c r="C440" s="26" t="s">
        <v>15</v>
      </c>
      <c r="D440" s="26">
        <v>2088</v>
      </c>
      <c r="E440" s="26">
        <v>44135</v>
      </c>
      <c r="F440" s="26" t="s">
        <v>10</v>
      </c>
    </row>
    <row r="441" spans="1:6" ht="15" customHeight="1" x14ac:dyDescent="0.25">
      <c r="A441" s="26">
        <v>2022</v>
      </c>
      <c r="B441" s="26" t="s">
        <v>65</v>
      </c>
      <c r="C441" s="26" t="s">
        <v>16</v>
      </c>
      <c r="D441" s="26">
        <v>54871</v>
      </c>
      <c r="E441" s="26">
        <v>47154</v>
      </c>
      <c r="F441" s="26" t="s">
        <v>8</v>
      </c>
    </row>
    <row r="442" spans="1:6" ht="15" customHeight="1" x14ac:dyDescent="0.25">
      <c r="A442" s="26">
        <v>2022</v>
      </c>
      <c r="B442" s="26" t="s">
        <v>65</v>
      </c>
      <c r="C442" s="26" t="s">
        <v>17</v>
      </c>
      <c r="D442" s="26">
        <v>19294</v>
      </c>
      <c r="E442" s="26">
        <v>47319</v>
      </c>
      <c r="F442" s="26" t="s">
        <v>8</v>
      </c>
    </row>
    <row r="443" spans="1:6" ht="15" customHeight="1" x14ac:dyDescent="0.25">
      <c r="A443" s="26">
        <v>2022</v>
      </c>
      <c r="B443" s="26" t="s">
        <v>65</v>
      </c>
      <c r="C443" s="26" t="s">
        <v>18</v>
      </c>
      <c r="D443" s="26">
        <v>4119</v>
      </c>
      <c r="E443" s="26">
        <v>41029</v>
      </c>
      <c r="F443" s="26" t="s">
        <v>10</v>
      </c>
    </row>
    <row r="444" spans="1:6" ht="15" customHeight="1" x14ac:dyDescent="0.25">
      <c r="A444" s="26">
        <v>2022</v>
      </c>
      <c r="B444" s="26" t="s">
        <v>65</v>
      </c>
      <c r="C444" s="26" t="s">
        <v>19</v>
      </c>
      <c r="D444" s="26">
        <v>35477</v>
      </c>
      <c r="E444" s="26">
        <v>54230</v>
      </c>
      <c r="F444" s="26" t="s">
        <v>10</v>
      </c>
    </row>
    <row r="445" spans="1:6" ht="15" customHeight="1" x14ac:dyDescent="0.25">
      <c r="A445" s="26">
        <v>2022</v>
      </c>
      <c r="B445" s="26" t="s">
        <v>65</v>
      </c>
      <c r="C445" s="26" t="s">
        <v>20</v>
      </c>
      <c r="D445" s="26">
        <v>13233</v>
      </c>
      <c r="E445" s="26">
        <v>42636</v>
      </c>
      <c r="F445" s="26" t="s">
        <v>8</v>
      </c>
    </row>
    <row r="446" spans="1:6" ht="15" customHeight="1" x14ac:dyDescent="0.25">
      <c r="A446" s="26">
        <v>2022</v>
      </c>
      <c r="B446" s="26" t="s">
        <v>65</v>
      </c>
      <c r="C446" s="26" t="s">
        <v>21</v>
      </c>
      <c r="D446" s="26">
        <v>7585</v>
      </c>
      <c r="E446" s="26">
        <v>46163</v>
      </c>
      <c r="F446" s="26" t="s">
        <v>8</v>
      </c>
    </row>
    <row r="447" spans="1:6" ht="15" customHeight="1" x14ac:dyDescent="0.25">
      <c r="A447" s="26">
        <v>2022</v>
      </c>
      <c r="B447" s="26" t="s">
        <v>65</v>
      </c>
      <c r="C447" s="26" t="s">
        <v>22</v>
      </c>
      <c r="D447" s="26">
        <v>5873</v>
      </c>
      <c r="E447" s="26">
        <v>44965</v>
      </c>
      <c r="F447" s="26" t="s">
        <v>10</v>
      </c>
    </row>
    <row r="448" spans="1:6" ht="15" customHeight="1" x14ac:dyDescent="0.25">
      <c r="A448" s="26">
        <v>2022</v>
      </c>
      <c r="B448" s="26" t="s">
        <v>65</v>
      </c>
      <c r="C448" s="26" t="s">
        <v>23</v>
      </c>
      <c r="D448" s="26">
        <v>9084</v>
      </c>
      <c r="E448" s="26">
        <v>44895</v>
      </c>
      <c r="F448" s="26" t="s">
        <v>8</v>
      </c>
    </row>
    <row r="449" spans="1:6" ht="15" customHeight="1" x14ac:dyDescent="0.25">
      <c r="A449" s="26">
        <v>2022</v>
      </c>
      <c r="B449" s="26" t="s">
        <v>65</v>
      </c>
      <c r="C449" s="26" t="s">
        <v>24</v>
      </c>
      <c r="D449" s="26">
        <v>9437</v>
      </c>
      <c r="E449" s="26">
        <v>47226</v>
      </c>
      <c r="F449" s="26" t="s">
        <v>10</v>
      </c>
    </row>
    <row r="450" spans="1:6" ht="15" customHeight="1" x14ac:dyDescent="0.25">
      <c r="A450" s="26">
        <v>2022</v>
      </c>
      <c r="B450" s="26" t="s">
        <v>65</v>
      </c>
      <c r="C450" s="26" t="s">
        <v>25</v>
      </c>
      <c r="D450" s="26">
        <v>3830</v>
      </c>
      <c r="E450" s="26">
        <v>45497</v>
      </c>
      <c r="F450" s="26" t="s">
        <v>8</v>
      </c>
    </row>
    <row r="451" spans="1:6" ht="15" customHeight="1" x14ac:dyDescent="0.25">
      <c r="A451" s="26">
        <v>2022</v>
      </c>
      <c r="B451" s="26" t="s">
        <v>65</v>
      </c>
      <c r="C451" s="26" t="s">
        <v>26</v>
      </c>
      <c r="D451" s="26">
        <v>19028</v>
      </c>
      <c r="E451" s="26">
        <v>54238</v>
      </c>
      <c r="F451" s="26" t="s">
        <v>8</v>
      </c>
    </row>
    <row r="452" spans="1:6" ht="15" customHeight="1" x14ac:dyDescent="0.25">
      <c r="A452" s="26">
        <v>2022</v>
      </c>
      <c r="B452" s="26" t="s">
        <v>65</v>
      </c>
      <c r="C452" s="26" t="s">
        <v>27</v>
      </c>
      <c r="D452" s="26">
        <v>21927</v>
      </c>
      <c r="E452" s="26">
        <v>52345</v>
      </c>
      <c r="F452" s="26" t="s">
        <v>10</v>
      </c>
    </row>
    <row r="453" spans="1:6" ht="15" customHeight="1" x14ac:dyDescent="0.25">
      <c r="A453" s="26">
        <v>2022</v>
      </c>
      <c r="B453" s="26" t="s">
        <v>65</v>
      </c>
      <c r="C453" s="26" t="s">
        <v>28</v>
      </c>
      <c r="D453" s="26">
        <v>25486</v>
      </c>
      <c r="E453" s="26">
        <v>45650</v>
      </c>
      <c r="F453" s="26" t="s">
        <v>10</v>
      </c>
    </row>
    <row r="454" spans="1:6" ht="15" customHeight="1" x14ac:dyDescent="0.25">
      <c r="A454" s="26">
        <v>2022</v>
      </c>
      <c r="B454" s="26" t="s">
        <v>65</v>
      </c>
      <c r="C454" s="26" t="s">
        <v>29</v>
      </c>
      <c r="D454" s="26">
        <v>17118</v>
      </c>
      <c r="E454" s="26">
        <v>45485</v>
      </c>
      <c r="F454" s="26" t="s">
        <v>8</v>
      </c>
    </row>
    <row r="455" spans="1:6" ht="15" customHeight="1" x14ac:dyDescent="0.25">
      <c r="A455" s="26">
        <v>2022</v>
      </c>
      <c r="B455" s="26" t="s">
        <v>65</v>
      </c>
      <c r="C455" s="26" t="s">
        <v>30</v>
      </c>
      <c r="D455" s="26">
        <v>4625</v>
      </c>
      <c r="E455" s="26">
        <v>44520</v>
      </c>
      <c r="F455" s="26" t="s">
        <v>8</v>
      </c>
    </row>
    <row r="456" spans="1:6" ht="15" customHeight="1" x14ac:dyDescent="0.25">
      <c r="A456" s="26">
        <v>2022</v>
      </c>
      <c r="B456" s="26" t="s">
        <v>65</v>
      </c>
      <c r="C456" s="26" t="s">
        <v>31</v>
      </c>
      <c r="D456" s="26">
        <v>13399</v>
      </c>
      <c r="E456" s="26">
        <v>44496</v>
      </c>
      <c r="F456" s="26" t="s">
        <v>10</v>
      </c>
    </row>
    <row r="457" spans="1:6" ht="15" customHeight="1" x14ac:dyDescent="0.25">
      <c r="A457" s="26">
        <v>2022</v>
      </c>
      <c r="B457" s="26" t="s">
        <v>65</v>
      </c>
      <c r="C457" s="26" t="s">
        <v>32</v>
      </c>
      <c r="D457" s="26">
        <v>4199</v>
      </c>
      <c r="E457" s="26">
        <v>40349</v>
      </c>
      <c r="F457" s="26" t="s">
        <v>10</v>
      </c>
    </row>
    <row r="458" spans="1:6" ht="15" customHeight="1" x14ac:dyDescent="0.25">
      <c r="A458" s="26">
        <v>2022</v>
      </c>
      <c r="B458" s="26" t="s">
        <v>65</v>
      </c>
      <c r="C458" s="26" t="s">
        <v>33</v>
      </c>
      <c r="D458" s="26">
        <v>4602</v>
      </c>
      <c r="E458" s="26">
        <v>42266</v>
      </c>
      <c r="F458" s="26" t="s">
        <v>10</v>
      </c>
    </row>
    <row r="459" spans="1:6" ht="15" customHeight="1" x14ac:dyDescent="0.25">
      <c r="A459" s="26">
        <v>2022</v>
      </c>
      <c r="B459" s="26" t="s">
        <v>65</v>
      </c>
      <c r="C459" s="26" t="s">
        <v>34</v>
      </c>
      <c r="D459" s="26">
        <v>5067</v>
      </c>
      <c r="E459" s="26">
        <v>47698</v>
      </c>
      <c r="F459" s="26" t="s">
        <v>10</v>
      </c>
    </row>
    <row r="460" spans="1:6" ht="15" customHeight="1" x14ac:dyDescent="0.25">
      <c r="A460" s="26">
        <v>2022</v>
      </c>
      <c r="B460" s="26" t="s">
        <v>65</v>
      </c>
      <c r="C460" s="26" t="s">
        <v>35</v>
      </c>
      <c r="D460" s="26">
        <v>4109</v>
      </c>
      <c r="E460" s="26">
        <v>49107</v>
      </c>
      <c r="F460" s="26" t="s">
        <v>10</v>
      </c>
    </row>
    <row r="461" spans="1:6" ht="15" customHeight="1" x14ac:dyDescent="0.25">
      <c r="A461" s="26">
        <v>2022</v>
      </c>
      <c r="B461" s="26" t="s">
        <v>65</v>
      </c>
      <c r="C461" s="26" t="s">
        <v>36</v>
      </c>
      <c r="D461" s="26">
        <v>24307</v>
      </c>
      <c r="E461" s="26">
        <v>47197</v>
      </c>
      <c r="F461" s="26" t="s">
        <v>8</v>
      </c>
    </row>
    <row r="462" spans="1:6" ht="15" customHeight="1" x14ac:dyDescent="0.25">
      <c r="A462" s="26">
        <v>2022</v>
      </c>
      <c r="B462" s="26" t="s">
        <v>65</v>
      </c>
      <c r="C462" s="26" t="s">
        <v>37</v>
      </c>
      <c r="D462" s="26">
        <v>4261</v>
      </c>
      <c r="E462" s="26">
        <v>44699</v>
      </c>
      <c r="F462" s="26" t="s">
        <v>8</v>
      </c>
    </row>
    <row r="463" spans="1:6" ht="15" customHeight="1" x14ac:dyDescent="0.25">
      <c r="A463" s="26">
        <v>2022</v>
      </c>
      <c r="B463" s="26" t="s">
        <v>65</v>
      </c>
      <c r="C463" s="26" t="s">
        <v>38</v>
      </c>
      <c r="D463" s="26">
        <v>70935</v>
      </c>
      <c r="E463" s="26">
        <v>55001</v>
      </c>
      <c r="F463" s="26" t="s">
        <v>10</v>
      </c>
    </row>
    <row r="464" spans="1:6" ht="15" customHeight="1" x14ac:dyDescent="0.25">
      <c r="A464" s="26">
        <v>2022</v>
      </c>
      <c r="B464" s="26" t="s">
        <v>65</v>
      </c>
      <c r="C464" s="26" t="s">
        <v>39</v>
      </c>
      <c r="D464" s="26">
        <v>26011</v>
      </c>
      <c r="E464" s="26">
        <v>45794</v>
      </c>
      <c r="F464" s="26" t="s">
        <v>8</v>
      </c>
    </row>
    <row r="465" spans="1:6" ht="15" customHeight="1" x14ac:dyDescent="0.25">
      <c r="A465" s="26">
        <v>2022</v>
      </c>
      <c r="B465" s="26" t="s">
        <v>65</v>
      </c>
      <c r="C465" s="26" t="s">
        <v>40</v>
      </c>
      <c r="D465" s="26">
        <v>2141</v>
      </c>
      <c r="E465" s="26">
        <v>46484</v>
      </c>
      <c r="F465" s="26" t="s">
        <v>8</v>
      </c>
    </row>
    <row r="466" spans="1:6" ht="15" customHeight="1" x14ac:dyDescent="0.25">
      <c r="A466" s="26">
        <v>2022</v>
      </c>
      <c r="B466" s="26" t="s">
        <v>65</v>
      </c>
      <c r="C466" s="26" t="s">
        <v>41</v>
      </c>
      <c r="D466" s="26">
        <v>23929</v>
      </c>
      <c r="E466" s="26">
        <v>44332</v>
      </c>
      <c r="F466" s="26" t="s">
        <v>10</v>
      </c>
    </row>
    <row r="467" spans="1:6" ht="15" customHeight="1" x14ac:dyDescent="0.25">
      <c r="A467" s="26">
        <v>2022</v>
      </c>
      <c r="B467" s="26" t="s">
        <v>65</v>
      </c>
      <c r="C467" s="26" t="s">
        <v>42</v>
      </c>
      <c r="D467" s="26">
        <v>6600</v>
      </c>
      <c r="E467" s="26">
        <v>43686</v>
      </c>
      <c r="F467" s="26" t="s">
        <v>10</v>
      </c>
    </row>
    <row r="468" spans="1:6" ht="15" customHeight="1" x14ac:dyDescent="0.25">
      <c r="A468" s="26">
        <v>2022</v>
      </c>
      <c r="B468" s="26" t="s">
        <v>65</v>
      </c>
      <c r="C468" s="26" t="s">
        <v>43</v>
      </c>
      <c r="D468" s="26">
        <v>14853</v>
      </c>
      <c r="E468" s="26">
        <v>47296</v>
      </c>
      <c r="F468" s="26" t="s">
        <v>8</v>
      </c>
    </row>
    <row r="469" spans="1:6" ht="15" customHeight="1" x14ac:dyDescent="0.25">
      <c r="A469" s="26">
        <v>2022</v>
      </c>
      <c r="B469" s="26" t="s">
        <v>65</v>
      </c>
      <c r="C469" s="26" t="s">
        <v>44</v>
      </c>
      <c r="D469" s="26">
        <v>33590</v>
      </c>
      <c r="E469" s="26">
        <v>45396</v>
      </c>
      <c r="F469" s="26" t="s">
        <v>8</v>
      </c>
    </row>
    <row r="470" spans="1:6" ht="15" customHeight="1" x14ac:dyDescent="0.25">
      <c r="A470" s="26">
        <v>2022</v>
      </c>
      <c r="B470" s="26" t="s">
        <v>65</v>
      </c>
      <c r="C470" s="26" t="s">
        <v>45</v>
      </c>
      <c r="D470" s="26">
        <v>3576</v>
      </c>
      <c r="E470" s="26">
        <v>44763</v>
      </c>
      <c r="F470" s="26" t="s">
        <v>10</v>
      </c>
    </row>
    <row r="471" spans="1:6" ht="15" customHeight="1" x14ac:dyDescent="0.25">
      <c r="A471" s="26">
        <v>2022</v>
      </c>
      <c r="B471" s="26" t="s">
        <v>65</v>
      </c>
      <c r="C471" s="26" t="s">
        <v>46</v>
      </c>
      <c r="D471" s="26">
        <v>10267</v>
      </c>
      <c r="E471" s="26">
        <v>44110</v>
      </c>
      <c r="F471" s="26" t="s">
        <v>8</v>
      </c>
    </row>
    <row r="472" spans="1:6" ht="15" customHeight="1" x14ac:dyDescent="0.25">
      <c r="A472" s="26">
        <v>2022</v>
      </c>
      <c r="B472" s="26" t="s">
        <v>65</v>
      </c>
      <c r="C472" s="26" t="s">
        <v>47</v>
      </c>
      <c r="D472" s="26">
        <v>2313</v>
      </c>
      <c r="E472" s="26">
        <v>44165</v>
      </c>
      <c r="F472" s="26" t="s">
        <v>10</v>
      </c>
    </row>
    <row r="473" spans="1:6" ht="15" customHeight="1" x14ac:dyDescent="0.25">
      <c r="A473" s="26">
        <v>2022</v>
      </c>
      <c r="B473" s="26" t="s">
        <v>65</v>
      </c>
      <c r="C473" s="26" t="s">
        <v>48</v>
      </c>
      <c r="D473" s="26">
        <v>12651</v>
      </c>
      <c r="E473" s="26">
        <v>46323</v>
      </c>
      <c r="F473" s="26" t="s">
        <v>8</v>
      </c>
    </row>
    <row r="474" spans="1:6" ht="15" customHeight="1" x14ac:dyDescent="0.25">
      <c r="A474" s="26">
        <v>2022</v>
      </c>
      <c r="B474" s="26" t="s">
        <v>65</v>
      </c>
      <c r="C474" s="26" t="s">
        <v>49</v>
      </c>
      <c r="D474" s="26">
        <v>57936</v>
      </c>
      <c r="E474" s="26">
        <v>50055</v>
      </c>
      <c r="F474" s="26" t="s">
        <v>8</v>
      </c>
    </row>
    <row r="475" spans="1:6" ht="15" customHeight="1" x14ac:dyDescent="0.25">
      <c r="A475" s="26">
        <v>2022</v>
      </c>
      <c r="B475" s="26" t="s">
        <v>65</v>
      </c>
      <c r="C475" s="26" t="s">
        <v>50</v>
      </c>
      <c r="D475" s="26">
        <v>6849</v>
      </c>
      <c r="E475" s="26">
        <v>45528</v>
      </c>
      <c r="F475" s="26" t="s">
        <v>10</v>
      </c>
    </row>
    <row r="476" spans="1:6" ht="15" customHeight="1" x14ac:dyDescent="0.25">
      <c r="A476" s="26">
        <v>2022</v>
      </c>
      <c r="B476" s="26" t="s">
        <v>65</v>
      </c>
      <c r="C476" s="26" t="s">
        <v>51</v>
      </c>
      <c r="D476" s="26">
        <v>1995</v>
      </c>
      <c r="E476" s="26">
        <v>47304</v>
      </c>
      <c r="F476" s="26" t="s">
        <v>10</v>
      </c>
    </row>
    <row r="477" spans="1:6" ht="15" customHeight="1" x14ac:dyDescent="0.25">
      <c r="A477" s="26">
        <v>2022</v>
      </c>
      <c r="B477" s="26" t="s">
        <v>65</v>
      </c>
      <c r="C477" s="26" t="s">
        <v>52</v>
      </c>
      <c r="D477" s="26">
        <v>29516</v>
      </c>
      <c r="E477" s="26">
        <v>56744</v>
      </c>
      <c r="F477" s="26" t="s">
        <v>8</v>
      </c>
    </row>
    <row r="478" spans="1:6" ht="15" customHeight="1" x14ac:dyDescent="0.25">
      <c r="A478" s="26">
        <v>2022</v>
      </c>
      <c r="B478" s="26" t="s">
        <v>65</v>
      </c>
      <c r="C478" s="26" t="s">
        <v>53</v>
      </c>
      <c r="D478" s="26">
        <v>20259</v>
      </c>
      <c r="E478" s="26">
        <v>52691</v>
      </c>
      <c r="F478" s="26" t="s">
        <v>8</v>
      </c>
    </row>
    <row r="479" spans="1:6" ht="15" customHeight="1" x14ac:dyDescent="0.25">
      <c r="A479" s="26">
        <v>2022</v>
      </c>
      <c r="B479" s="26" t="s">
        <v>65</v>
      </c>
      <c r="C479" s="26" t="s">
        <v>54</v>
      </c>
      <c r="D479" s="26">
        <v>3442</v>
      </c>
      <c r="E479" s="26">
        <v>41759</v>
      </c>
      <c r="F479" s="26" t="s">
        <v>10</v>
      </c>
    </row>
    <row r="480" spans="1:6" ht="15" customHeight="1" x14ac:dyDescent="0.25">
      <c r="A480" s="26">
        <v>2022</v>
      </c>
      <c r="B480" s="26" t="s">
        <v>65</v>
      </c>
      <c r="C480" s="26" t="s">
        <v>55</v>
      </c>
      <c r="D480" s="26">
        <v>13143</v>
      </c>
      <c r="E480" s="26">
        <v>42058</v>
      </c>
      <c r="F480" s="26" t="s">
        <v>10</v>
      </c>
    </row>
    <row r="481" spans="1:6" ht="15" customHeight="1" x14ac:dyDescent="0.25">
      <c r="A481" s="26">
        <v>2022</v>
      </c>
      <c r="B481" s="26" t="s">
        <v>65</v>
      </c>
      <c r="C481" s="26" t="s">
        <v>56</v>
      </c>
      <c r="D481" s="26">
        <v>1669</v>
      </c>
      <c r="E481" s="26">
        <v>46253</v>
      </c>
      <c r="F481" s="26" t="s">
        <v>10</v>
      </c>
    </row>
    <row r="482" spans="1:6" ht="15" hidden="1" customHeight="1" x14ac:dyDescent="0.25">
      <c r="A482" s="26">
        <v>2021</v>
      </c>
      <c r="B482" s="26" t="s">
        <v>69</v>
      </c>
      <c r="C482" s="26" t="s">
        <v>7</v>
      </c>
      <c r="D482" s="26">
        <v>1846</v>
      </c>
      <c r="E482" s="26">
        <v>62529</v>
      </c>
      <c r="F482" s="26" t="s">
        <v>10</v>
      </c>
    </row>
    <row r="483" spans="1:6" ht="15" hidden="1" customHeight="1" x14ac:dyDescent="0.25">
      <c r="A483" s="26">
        <v>2021</v>
      </c>
      <c r="B483" s="26" t="s">
        <v>69</v>
      </c>
      <c r="C483" s="26" t="s">
        <v>9</v>
      </c>
      <c r="D483" s="26">
        <v>1358</v>
      </c>
      <c r="E483" s="26">
        <v>58262</v>
      </c>
      <c r="F483" s="26" t="s">
        <v>10</v>
      </c>
    </row>
    <row r="484" spans="1:6" ht="15" hidden="1" customHeight="1" x14ac:dyDescent="0.25">
      <c r="A484" s="26">
        <v>2021</v>
      </c>
      <c r="B484" s="26" t="s">
        <v>69</v>
      </c>
      <c r="C484" s="26" t="s">
        <v>11</v>
      </c>
      <c r="D484" s="26">
        <v>2577</v>
      </c>
      <c r="E484" s="26">
        <v>54299</v>
      </c>
      <c r="F484" s="26" t="s">
        <v>8</v>
      </c>
    </row>
    <row r="485" spans="1:6" ht="15" hidden="1" customHeight="1" x14ac:dyDescent="0.25">
      <c r="A485" s="26">
        <v>2021</v>
      </c>
      <c r="B485" s="26" t="s">
        <v>69</v>
      </c>
      <c r="C485" s="26" t="s">
        <v>12</v>
      </c>
      <c r="D485" s="26">
        <v>17663</v>
      </c>
      <c r="E485" s="26">
        <v>46246</v>
      </c>
      <c r="F485" s="26" t="s">
        <v>8</v>
      </c>
    </row>
    <row r="486" spans="1:6" ht="15" hidden="1" customHeight="1" x14ac:dyDescent="0.25">
      <c r="A486" s="26">
        <v>2021</v>
      </c>
      <c r="B486" s="26" t="s">
        <v>69</v>
      </c>
      <c r="C486" s="26" t="s">
        <v>13</v>
      </c>
      <c r="D486" s="26">
        <v>3279</v>
      </c>
      <c r="E486" s="26">
        <v>96328</v>
      </c>
      <c r="F486" s="26" t="s">
        <v>10</v>
      </c>
    </row>
    <row r="487" spans="1:6" ht="15" hidden="1" customHeight="1" x14ac:dyDescent="0.25">
      <c r="A487" s="26">
        <v>2021</v>
      </c>
      <c r="B487" s="26" t="s">
        <v>69</v>
      </c>
      <c r="C487" s="26" t="s">
        <v>14</v>
      </c>
      <c r="D487" s="26">
        <v>437</v>
      </c>
      <c r="E487" s="26">
        <v>47449</v>
      </c>
      <c r="F487" s="26" t="s">
        <v>8</v>
      </c>
    </row>
    <row r="488" spans="1:6" ht="15" hidden="1" customHeight="1" x14ac:dyDescent="0.25">
      <c r="A488" s="26">
        <v>2021</v>
      </c>
      <c r="B488" s="26" t="s">
        <v>69</v>
      </c>
      <c r="C488" s="26" t="s">
        <v>15</v>
      </c>
      <c r="D488" s="26">
        <v>180</v>
      </c>
      <c r="E488" s="26">
        <v>48123</v>
      </c>
      <c r="F488" s="26" t="s">
        <v>8</v>
      </c>
    </row>
    <row r="489" spans="1:6" ht="15" hidden="1" customHeight="1" x14ac:dyDescent="0.25">
      <c r="A489" s="26">
        <v>2021</v>
      </c>
      <c r="B489" s="26" t="s">
        <v>69</v>
      </c>
      <c r="C489" s="26" t="s">
        <v>16</v>
      </c>
      <c r="D489" s="26">
        <v>5304</v>
      </c>
      <c r="E489" s="26">
        <v>41645</v>
      </c>
      <c r="F489" s="26" t="s">
        <v>10</v>
      </c>
    </row>
    <row r="490" spans="1:6" ht="15" hidden="1" customHeight="1" x14ac:dyDescent="0.25">
      <c r="A490" s="26">
        <v>2021</v>
      </c>
      <c r="B490" s="26" t="s">
        <v>69</v>
      </c>
      <c r="C490" s="26" t="s">
        <v>17</v>
      </c>
      <c r="D490" s="26">
        <v>2662</v>
      </c>
      <c r="E490" s="26">
        <v>49258</v>
      </c>
      <c r="F490" s="26" t="s">
        <v>10</v>
      </c>
    </row>
    <row r="491" spans="1:6" ht="15" hidden="1" customHeight="1" x14ac:dyDescent="0.25">
      <c r="A491" s="26">
        <v>2021</v>
      </c>
      <c r="B491" s="26" t="s">
        <v>69</v>
      </c>
      <c r="C491" s="26" t="s">
        <v>18</v>
      </c>
      <c r="D491" s="26">
        <v>2401</v>
      </c>
      <c r="E491" s="26">
        <v>47105</v>
      </c>
      <c r="F491" s="26" t="s">
        <v>8</v>
      </c>
    </row>
    <row r="492" spans="1:6" ht="15" hidden="1" customHeight="1" x14ac:dyDescent="0.25">
      <c r="A492" s="26">
        <v>2021</v>
      </c>
      <c r="B492" s="26" t="s">
        <v>69</v>
      </c>
      <c r="C492" s="26" t="s">
        <v>19</v>
      </c>
      <c r="D492" s="26">
        <v>2825</v>
      </c>
      <c r="E492" s="26">
        <v>58197</v>
      </c>
      <c r="F492" s="26" t="s">
        <v>8</v>
      </c>
    </row>
    <row r="493" spans="1:6" ht="15" hidden="1" customHeight="1" x14ac:dyDescent="0.25">
      <c r="A493" s="26">
        <v>2021</v>
      </c>
      <c r="B493" s="26" t="s">
        <v>69</v>
      </c>
      <c r="C493" s="26" t="s">
        <v>20</v>
      </c>
      <c r="D493" s="26">
        <v>2255</v>
      </c>
      <c r="E493" s="26">
        <v>56243</v>
      </c>
      <c r="F493" s="26" t="s">
        <v>10</v>
      </c>
    </row>
    <row r="494" spans="1:6" ht="15" hidden="1" customHeight="1" x14ac:dyDescent="0.25">
      <c r="A494" s="26">
        <v>2021</v>
      </c>
      <c r="B494" s="26" t="s">
        <v>69</v>
      </c>
      <c r="C494" s="26" t="s">
        <v>21</v>
      </c>
      <c r="D494" s="26">
        <v>2916</v>
      </c>
      <c r="E494" s="26">
        <v>50087</v>
      </c>
      <c r="F494" s="26" t="s">
        <v>8</v>
      </c>
    </row>
    <row r="495" spans="1:6" ht="15" hidden="1" customHeight="1" x14ac:dyDescent="0.25">
      <c r="A495" s="26">
        <v>2021</v>
      </c>
      <c r="B495" s="26" t="s">
        <v>69</v>
      </c>
      <c r="C495" s="26" t="s">
        <v>22</v>
      </c>
      <c r="D495" s="26">
        <v>2612</v>
      </c>
      <c r="E495" s="26">
        <v>53802</v>
      </c>
      <c r="F495" s="26" t="s">
        <v>10</v>
      </c>
    </row>
    <row r="496" spans="1:6" ht="15" hidden="1" customHeight="1" x14ac:dyDescent="0.25">
      <c r="A496" s="26">
        <v>2021</v>
      </c>
      <c r="B496" s="26" t="s">
        <v>69</v>
      </c>
      <c r="C496" s="26" t="s">
        <v>23</v>
      </c>
      <c r="D496" s="26">
        <v>1561</v>
      </c>
      <c r="E496" s="26">
        <v>62448</v>
      </c>
      <c r="F496" s="26" t="s">
        <v>8</v>
      </c>
    </row>
    <row r="497" spans="1:6" ht="15" hidden="1" customHeight="1" x14ac:dyDescent="0.25">
      <c r="A497" s="26">
        <v>2021</v>
      </c>
      <c r="B497" s="26" t="s">
        <v>69</v>
      </c>
      <c r="C497" s="26" t="s">
        <v>24</v>
      </c>
      <c r="D497" s="26">
        <v>3133</v>
      </c>
      <c r="E497" s="26">
        <v>93820</v>
      </c>
      <c r="F497" s="26" t="s">
        <v>8</v>
      </c>
    </row>
    <row r="498" spans="1:6" ht="15" hidden="1" customHeight="1" x14ac:dyDescent="0.25">
      <c r="A498" s="26">
        <v>2021</v>
      </c>
      <c r="B498" s="26" t="s">
        <v>69</v>
      </c>
      <c r="C498" s="26" t="s">
        <v>25</v>
      </c>
      <c r="D498" s="26">
        <v>1447</v>
      </c>
      <c r="E498" s="26">
        <v>47157</v>
      </c>
      <c r="F498" s="26" t="s">
        <v>10</v>
      </c>
    </row>
    <row r="499" spans="1:6" ht="15" hidden="1" customHeight="1" x14ac:dyDescent="0.25">
      <c r="A499" s="26">
        <v>2021</v>
      </c>
      <c r="B499" s="26" t="s">
        <v>69</v>
      </c>
      <c r="C499" s="26" t="s">
        <v>26</v>
      </c>
      <c r="D499" s="26">
        <v>723</v>
      </c>
      <c r="E499" s="26">
        <v>50642</v>
      </c>
      <c r="F499" s="26" t="s">
        <v>10</v>
      </c>
    </row>
    <row r="500" spans="1:6" ht="15" hidden="1" customHeight="1" x14ac:dyDescent="0.25">
      <c r="A500" s="26">
        <v>2021</v>
      </c>
      <c r="B500" s="26" t="s">
        <v>69</v>
      </c>
      <c r="C500" s="26" t="s">
        <v>27</v>
      </c>
      <c r="D500" s="26">
        <v>1007</v>
      </c>
      <c r="E500" s="26">
        <v>69846</v>
      </c>
      <c r="F500" s="26" t="s">
        <v>8</v>
      </c>
    </row>
    <row r="501" spans="1:6" ht="15" hidden="1" customHeight="1" x14ac:dyDescent="0.25">
      <c r="A501" s="26">
        <v>2021</v>
      </c>
      <c r="B501" s="26" t="s">
        <v>69</v>
      </c>
      <c r="C501" s="26" t="s">
        <v>28</v>
      </c>
      <c r="D501" s="26">
        <v>3480</v>
      </c>
      <c r="E501" s="26">
        <v>47799</v>
      </c>
      <c r="F501" s="26" t="s">
        <v>8</v>
      </c>
    </row>
    <row r="502" spans="1:6" ht="15" hidden="1" customHeight="1" x14ac:dyDescent="0.25">
      <c r="A502" s="26">
        <v>2021</v>
      </c>
      <c r="B502" s="26" t="s">
        <v>69</v>
      </c>
      <c r="C502" s="26" t="s">
        <v>29</v>
      </c>
      <c r="D502" s="26">
        <v>3094</v>
      </c>
      <c r="E502" s="26">
        <v>57107</v>
      </c>
      <c r="F502" s="26" t="s">
        <v>10</v>
      </c>
    </row>
    <row r="503" spans="1:6" ht="15" hidden="1" customHeight="1" x14ac:dyDescent="0.25">
      <c r="A503" s="26">
        <v>2021</v>
      </c>
      <c r="B503" s="26" t="s">
        <v>69</v>
      </c>
      <c r="C503" s="26" t="s">
        <v>30</v>
      </c>
      <c r="D503" s="26">
        <v>2110</v>
      </c>
      <c r="E503" s="26">
        <v>55263</v>
      </c>
      <c r="F503" s="26" t="s">
        <v>10</v>
      </c>
    </row>
    <row r="504" spans="1:6" ht="15" hidden="1" customHeight="1" x14ac:dyDescent="0.25">
      <c r="A504" s="26">
        <v>2021</v>
      </c>
      <c r="B504" s="26" t="s">
        <v>69</v>
      </c>
      <c r="C504" s="26" t="s">
        <v>31</v>
      </c>
      <c r="D504" s="26">
        <v>2031</v>
      </c>
      <c r="E504" s="26">
        <v>50815</v>
      </c>
      <c r="F504" s="26" t="s">
        <v>10</v>
      </c>
    </row>
    <row r="505" spans="1:6" ht="15" hidden="1" customHeight="1" x14ac:dyDescent="0.25">
      <c r="A505" s="26">
        <v>2021</v>
      </c>
      <c r="B505" s="26" t="s">
        <v>69</v>
      </c>
      <c r="C505" s="26" t="s">
        <v>32</v>
      </c>
      <c r="D505" s="26">
        <v>1789</v>
      </c>
      <c r="E505" s="26">
        <v>73162</v>
      </c>
      <c r="F505" s="26" t="s">
        <v>10</v>
      </c>
    </row>
    <row r="506" spans="1:6" ht="15" hidden="1" customHeight="1" x14ac:dyDescent="0.25">
      <c r="A506" s="26">
        <v>2021</v>
      </c>
      <c r="B506" s="26" t="s">
        <v>69</v>
      </c>
      <c r="C506" s="26" t="s">
        <v>33</v>
      </c>
      <c r="D506" s="26">
        <v>2414</v>
      </c>
      <c r="E506" s="26">
        <v>48685</v>
      </c>
      <c r="F506" s="26" t="s">
        <v>10</v>
      </c>
    </row>
    <row r="507" spans="1:6" ht="15" hidden="1" customHeight="1" x14ac:dyDescent="0.25">
      <c r="A507" s="26">
        <v>2021</v>
      </c>
      <c r="B507" s="26" t="s">
        <v>69</v>
      </c>
      <c r="C507" s="26" t="s">
        <v>34</v>
      </c>
      <c r="D507" s="26">
        <v>618</v>
      </c>
      <c r="E507" s="26">
        <v>92362</v>
      </c>
      <c r="F507" s="26" t="s">
        <v>8</v>
      </c>
    </row>
    <row r="508" spans="1:6" ht="15" hidden="1" customHeight="1" x14ac:dyDescent="0.25">
      <c r="A508" s="26">
        <v>2021</v>
      </c>
      <c r="B508" s="26" t="s">
        <v>69</v>
      </c>
      <c r="C508" s="26" t="s">
        <v>35</v>
      </c>
      <c r="D508" s="26">
        <v>350</v>
      </c>
      <c r="E508" s="26">
        <v>50073</v>
      </c>
      <c r="F508" s="26" t="s">
        <v>8</v>
      </c>
    </row>
    <row r="509" spans="1:6" ht="15" hidden="1" customHeight="1" x14ac:dyDescent="0.25">
      <c r="A509" s="26">
        <v>2021</v>
      </c>
      <c r="B509" s="26" t="s">
        <v>69</v>
      </c>
      <c r="C509" s="26" t="s">
        <v>36</v>
      </c>
      <c r="D509" s="26">
        <v>998</v>
      </c>
      <c r="E509" s="26">
        <v>47732</v>
      </c>
      <c r="F509" s="26" t="s">
        <v>10</v>
      </c>
    </row>
    <row r="510" spans="1:6" ht="15" hidden="1" customHeight="1" x14ac:dyDescent="0.25">
      <c r="A510" s="26">
        <v>2021</v>
      </c>
      <c r="B510" s="26" t="s">
        <v>69</v>
      </c>
      <c r="C510" s="26" t="s">
        <v>37</v>
      </c>
      <c r="D510" s="26">
        <v>2100</v>
      </c>
      <c r="E510" s="26">
        <v>74427</v>
      </c>
      <c r="F510" s="26" t="s">
        <v>8</v>
      </c>
    </row>
    <row r="511" spans="1:6" ht="15" hidden="1" customHeight="1" x14ac:dyDescent="0.25">
      <c r="A511" s="26">
        <v>2021</v>
      </c>
      <c r="B511" s="26" t="s">
        <v>69</v>
      </c>
      <c r="C511" s="26" t="s">
        <v>38</v>
      </c>
      <c r="D511" s="26">
        <v>3053</v>
      </c>
      <c r="E511" s="26">
        <v>48992</v>
      </c>
      <c r="F511" s="26" t="s">
        <v>8</v>
      </c>
    </row>
    <row r="512" spans="1:6" ht="15" hidden="1" customHeight="1" x14ac:dyDescent="0.25">
      <c r="A512" s="26">
        <v>2021</v>
      </c>
      <c r="B512" s="26" t="s">
        <v>69</v>
      </c>
      <c r="C512" s="26" t="s">
        <v>39</v>
      </c>
      <c r="D512" s="26">
        <v>3378</v>
      </c>
      <c r="E512" s="26">
        <v>46862</v>
      </c>
      <c r="F512" s="26" t="s">
        <v>10</v>
      </c>
    </row>
    <row r="513" spans="1:6" ht="15" hidden="1" customHeight="1" x14ac:dyDescent="0.25">
      <c r="A513" s="26">
        <v>2021</v>
      </c>
      <c r="B513" s="26" t="s">
        <v>69</v>
      </c>
      <c r="C513" s="26" t="s">
        <v>40</v>
      </c>
      <c r="D513" s="26">
        <v>1784</v>
      </c>
      <c r="E513" s="26">
        <v>103355</v>
      </c>
      <c r="F513" s="26" t="s">
        <v>10</v>
      </c>
    </row>
    <row r="514" spans="1:6" ht="15" hidden="1" customHeight="1" x14ac:dyDescent="0.25">
      <c r="A514" s="26">
        <v>2021</v>
      </c>
      <c r="B514" s="26" t="s">
        <v>69</v>
      </c>
      <c r="C514" s="26" t="s">
        <v>41</v>
      </c>
      <c r="D514" s="26">
        <v>2531</v>
      </c>
      <c r="E514" s="26">
        <v>57860</v>
      </c>
      <c r="F514" s="26" t="s">
        <v>8</v>
      </c>
    </row>
    <row r="515" spans="1:6" ht="15" hidden="1" customHeight="1" x14ac:dyDescent="0.25">
      <c r="A515" s="26">
        <v>2021</v>
      </c>
      <c r="B515" s="26" t="s">
        <v>69</v>
      </c>
      <c r="C515" s="26" t="s">
        <v>42</v>
      </c>
      <c r="D515" s="26">
        <v>4402</v>
      </c>
      <c r="E515" s="26">
        <v>97249</v>
      </c>
      <c r="F515" s="26" t="s">
        <v>8</v>
      </c>
    </row>
    <row r="516" spans="1:6" ht="15" hidden="1" customHeight="1" x14ac:dyDescent="0.25">
      <c r="A516" s="26">
        <v>2021</v>
      </c>
      <c r="B516" s="26" t="s">
        <v>69</v>
      </c>
      <c r="C516" s="26" t="s">
        <v>43</v>
      </c>
      <c r="D516" s="26">
        <v>4633</v>
      </c>
      <c r="E516" s="26">
        <v>43586</v>
      </c>
      <c r="F516" s="26" t="s">
        <v>10</v>
      </c>
    </row>
    <row r="517" spans="1:6" ht="15" hidden="1" customHeight="1" x14ac:dyDescent="0.25">
      <c r="A517" s="26">
        <v>2021</v>
      </c>
      <c r="B517" s="26" t="s">
        <v>69</v>
      </c>
      <c r="C517" s="26" t="s">
        <v>44</v>
      </c>
      <c r="D517" s="26">
        <v>3616</v>
      </c>
      <c r="E517" s="26">
        <v>71014</v>
      </c>
      <c r="F517" s="26" t="s">
        <v>8</v>
      </c>
    </row>
    <row r="518" spans="1:6" ht="15" hidden="1" customHeight="1" x14ac:dyDescent="0.25">
      <c r="A518" s="26">
        <v>2021</v>
      </c>
      <c r="B518" s="26" t="s">
        <v>69</v>
      </c>
      <c r="C518" s="26" t="s">
        <v>45</v>
      </c>
      <c r="D518" s="26">
        <v>198</v>
      </c>
      <c r="E518" s="26">
        <v>45917</v>
      </c>
      <c r="F518" s="26" t="s">
        <v>10</v>
      </c>
    </row>
    <row r="519" spans="1:6" ht="15" hidden="1" customHeight="1" x14ac:dyDescent="0.25">
      <c r="A519" s="26">
        <v>2021</v>
      </c>
      <c r="B519" s="26" t="s">
        <v>69</v>
      </c>
      <c r="C519" s="26" t="s">
        <v>46</v>
      </c>
      <c r="D519" s="26">
        <v>1345</v>
      </c>
      <c r="E519" s="26">
        <v>49952</v>
      </c>
      <c r="F519" s="26" t="s">
        <v>8</v>
      </c>
    </row>
    <row r="520" spans="1:6" ht="15" hidden="1" customHeight="1" x14ac:dyDescent="0.25">
      <c r="A520" s="26">
        <v>2021</v>
      </c>
      <c r="B520" s="26" t="s">
        <v>69</v>
      </c>
      <c r="C520" s="26" t="s">
        <v>47</v>
      </c>
      <c r="D520" s="26">
        <v>1063</v>
      </c>
      <c r="E520" s="26">
        <v>49642</v>
      </c>
      <c r="F520" s="26" t="s">
        <v>8</v>
      </c>
    </row>
    <row r="521" spans="1:6" ht="15" hidden="1" customHeight="1" x14ac:dyDescent="0.25">
      <c r="A521" s="26">
        <v>2021</v>
      </c>
      <c r="B521" s="26" t="s">
        <v>69</v>
      </c>
      <c r="C521" s="26" t="s">
        <v>48</v>
      </c>
      <c r="D521" s="26">
        <v>1107</v>
      </c>
      <c r="E521" s="26">
        <v>52865</v>
      </c>
      <c r="F521" s="26" t="s">
        <v>10</v>
      </c>
    </row>
    <row r="522" spans="1:6" ht="15" hidden="1" customHeight="1" x14ac:dyDescent="0.25">
      <c r="A522" s="26">
        <v>2021</v>
      </c>
      <c r="B522" s="26" t="s">
        <v>69</v>
      </c>
      <c r="C522" s="26" t="s">
        <v>49</v>
      </c>
      <c r="D522" s="26">
        <v>19971</v>
      </c>
      <c r="E522" s="26">
        <v>120918</v>
      </c>
      <c r="F522" s="26" t="s">
        <v>10</v>
      </c>
    </row>
    <row r="523" spans="1:6" ht="15" hidden="1" customHeight="1" x14ac:dyDescent="0.25">
      <c r="A523" s="26">
        <v>2021</v>
      </c>
      <c r="B523" s="26" t="s">
        <v>69</v>
      </c>
      <c r="C523" s="26" t="s">
        <v>50</v>
      </c>
      <c r="D523" s="26">
        <v>1032</v>
      </c>
      <c r="E523" s="26">
        <v>69604</v>
      </c>
      <c r="F523" s="26" t="s">
        <v>8</v>
      </c>
    </row>
    <row r="524" spans="1:6" ht="15" hidden="1" customHeight="1" x14ac:dyDescent="0.25">
      <c r="A524" s="26">
        <v>2021</v>
      </c>
      <c r="B524" s="26" t="s">
        <v>69</v>
      </c>
      <c r="C524" s="26" t="s">
        <v>51</v>
      </c>
      <c r="D524" s="26">
        <v>564</v>
      </c>
      <c r="E524" s="26">
        <v>45607</v>
      </c>
      <c r="F524" s="26" t="s">
        <v>8</v>
      </c>
    </row>
    <row r="525" spans="1:6" ht="15" hidden="1" customHeight="1" x14ac:dyDescent="0.25">
      <c r="A525" s="26">
        <v>2021</v>
      </c>
      <c r="B525" s="26" t="s">
        <v>69</v>
      </c>
      <c r="C525" s="26" t="s">
        <v>52</v>
      </c>
      <c r="D525" s="26">
        <v>2095</v>
      </c>
      <c r="E525" s="26">
        <v>54704</v>
      </c>
      <c r="F525" s="26" t="s">
        <v>10</v>
      </c>
    </row>
    <row r="526" spans="1:6" ht="15" hidden="1" customHeight="1" x14ac:dyDescent="0.25">
      <c r="A526" s="26">
        <v>2021</v>
      </c>
      <c r="B526" s="26" t="s">
        <v>69</v>
      </c>
      <c r="C526" s="26" t="s">
        <v>53</v>
      </c>
      <c r="D526" s="26">
        <v>7117</v>
      </c>
      <c r="E526" s="26">
        <v>40547</v>
      </c>
      <c r="F526" s="26" t="s">
        <v>10</v>
      </c>
    </row>
    <row r="527" spans="1:6" ht="15" hidden="1" customHeight="1" x14ac:dyDescent="0.25">
      <c r="A527" s="26">
        <v>2021</v>
      </c>
      <c r="B527" s="26" t="s">
        <v>69</v>
      </c>
      <c r="C527" s="26" t="s">
        <v>54</v>
      </c>
      <c r="D527" s="26">
        <v>1166</v>
      </c>
      <c r="E527" s="26">
        <v>86470</v>
      </c>
      <c r="F527" s="26" t="s">
        <v>10</v>
      </c>
    </row>
    <row r="528" spans="1:6" ht="15" hidden="1" customHeight="1" x14ac:dyDescent="0.25">
      <c r="A528" s="26">
        <v>2021</v>
      </c>
      <c r="B528" s="26" t="s">
        <v>69</v>
      </c>
      <c r="C528" s="26" t="s">
        <v>55</v>
      </c>
      <c r="D528" s="26">
        <v>2876</v>
      </c>
      <c r="E528" s="26">
        <v>46225</v>
      </c>
      <c r="F528" s="26" t="s">
        <v>10</v>
      </c>
    </row>
    <row r="529" spans="1:6" ht="15" hidden="1" customHeight="1" x14ac:dyDescent="0.25">
      <c r="A529" s="26">
        <v>2021</v>
      </c>
      <c r="B529" s="26" t="s">
        <v>69</v>
      </c>
      <c r="C529" s="26" t="s">
        <v>56</v>
      </c>
      <c r="D529" s="26">
        <v>1463</v>
      </c>
      <c r="E529" s="26">
        <v>92467</v>
      </c>
      <c r="F529" s="26" t="s">
        <v>10</v>
      </c>
    </row>
    <row r="530" spans="1:6" ht="15" hidden="1" customHeight="1" x14ac:dyDescent="0.25">
      <c r="A530" s="26">
        <v>2021</v>
      </c>
      <c r="B530" s="26" t="s">
        <v>57</v>
      </c>
      <c r="C530" s="26" t="s">
        <v>7</v>
      </c>
      <c r="D530" s="26">
        <v>10069</v>
      </c>
      <c r="E530" s="26">
        <v>62141</v>
      </c>
      <c r="F530" s="26" t="s">
        <v>8</v>
      </c>
    </row>
    <row r="531" spans="1:6" ht="15" hidden="1" customHeight="1" x14ac:dyDescent="0.25">
      <c r="A531" s="26">
        <v>2021</v>
      </c>
      <c r="B531" s="26" t="s">
        <v>57</v>
      </c>
      <c r="C531" s="26" t="s">
        <v>9</v>
      </c>
      <c r="D531" s="26">
        <v>13677</v>
      </c>
      <c r="E531" s="26">
        <v>64621</v>
      </c>
      <c r="F531" s="26" t="s">
        <v>8</v>
      </c>
    </row>
    <row r="532" spans="1:6" ht="15" hidden="1" customHeight="1" x14ac:dyDescent="0.25">
      <c r="A532" s="26">
        <v>2021</v>
      </c>
      <c r="B532" s="26" t="s">
        <v>57</v>
      </c>
      <c r="C532" s="26" t="s">
        <v>11</v>
      </c>
      <c r="D532" s="26">
        <v>7093</v>
      </c>
      <c r="E532" s="26">
        <v>55541</v>
      </c>
      <c r="F532" s="26" t="s">
        <v>10</v>
      </c>
    </row>
    <row r="533" spans="1:6" ht="15" hidden="1" customHeight="1" x14ac:dyDescent="0.25">
      <c r="A533" s="26">
        <v>2021</v>
      </c>
      <c r="B533" s="26" t="s">
        <v>57</v>
      </c>
      <c r="C533" s="26" t="s">
        <v>12</v>
      </c>
      <c r="D533" s="26">
        <v>84247</v>
      </c>
      <c r="E533" s="26">
        <v>79343</v>
      </c>
      <c r="F533" s="26" t="s">
        <v>8</v>
      </c>
    </row>
    <row r="534" spans="1:6" ht="15" hidden="1" customHeight="1" x14ac:dyDescent="0.25">
      <c r="A534" s="26">
        <v>2021</v>
      </c>
      <c r="B534" s="26" t="s">
        <v>57</v>
      </c>
      <c r="C534" s="26" t="s">
        <v>13</v>
      </c>
      <c r="D534" s="26">
        <v>20430</v>
      </c>
      <c r="E534" s="26">
        <v>70603</v>
      </c>
      <c r="F534" s="26" t="s">
        <v>8</v>
      </c>
    </row>
    <row r="535" spans="1:6" ht="15" hidden="1" customHeight="1" x14ac:dyDescent="0.25">
      <c r="A535" s="26">
        <v>2021</v>
      </c>
      <c r="B535" s="26" t="s">
        <v>57</v>
      </c>
      <c r="C535" s="26" t="s">
        <v>14</v>
      </c>
      <c r="D535" s="26">
        <v>9496</v>
      </c>
      <c r="E535" s="26">
        <v>78413</v>
      </c>
      <c r="F535" s="26" t="s">
        <v>10</v>
      </c>
    </row>
    <row r="536" spans="1:6" ht="15" hidden="1" customHeight="1" x14ac:dyDescent="0.25">
      <c r="A536" s="26">
        <v>2021</v>
      </c>
      <c r="B536" s="26" t="s">
        <v>57</v>
      </c>
      <c r="C536" s="26" t="s">
        <v>15</v>
      </c>
      <c r="D536" s="26">
        <v>3007</v>
      </c>
      <c r="E536" s="26">
        <v>68481</v>
      </c>
      <c r="F536" s="26" t="s">
        <v>10</v>
      </c>
    </row>
    <row r="537" spans="1:6" ht="15" hidden="1" customHeight="1" x14ac:dyDescent="0.25">
      <c r="A537" s="26">
        <v>2021</v>
      </c>
      <c r="B537" s="26" t="s">
        <v>57</v>
      </c>
      <c r="C537" s="26" t="s">
        <v>16</v>
      </c>
      <c r="D537" s="26">
        <v>74711</v>
      </c>
      <c r="E537" s="26">
        <v>58893</v>
      </c>
      <c r="F537" s="26" t="s">
        <v>8</v>
      </c>
    </row>
    <row r="538" spans="1:6" ht="15" hidden="1" customHeight="1" x14ac:dyDescent="0.25">
      <c r="A538" s="26">
        <v>2021</v>
      </c>
      <c r="B538" s="26" t="s">
        <v>57</v>
      </c>
      <c r="C538" s="26" t="s">
        <v>17</v>
      </c>
      <c r="D538" s="26">
        <v>21408</v>
      </c>
      <c r="E538" s="26">
        <v>69683</v>
      </c>
      <c r="F538" s="26" t="s">
        <v>8</v>
      </c>
    </row>
    <row r="539" spans="1:6" ht="15" hidden="1" customHeight="1" x14ac:dyDescent="0.25">
      <c r="A539" s="26">
        <v>2021</v>
      </c>
      <c r="B539" s="26" t="s">
        <v>57</v>
      </c>
      <c r="C539" s="26" t="s">
        <v>18</v>
      </c>
      <c r="D539" s="26">
        <v>8175</v>
      </c>
      <c r="E539" s="26">
        <v>52258</v>
      </c>
      <c r="F539" s="26" t="s">
        <v>10</v>
      </c>
    </row>
    <row r="540" spans="1:6" ht="15" hidden="1" customHeight="1" x14ac:dyDescent="0.25">
      <c r="A540" s="26">
        <v>2021</v>
      </c>
      <c r="B540" s="26" t="s">
        <v>57</v>
      </c>
      <c r="C540" s="26" t="s">
        <v>19</v>
      </c>
      <c r="D540" s="26">
        <v>32686</v>
      </c>
      <c r="E540" s="26">
        <v>79799</v>
      </c>
      <c r="F540" s="26" t="s">
        <v>8</v>
      </c>
    </row>
    <row r="541" spans="1:6" ht="15" hidden="1" customHeight="1" x14ac:dyDescent="0.25">
      <c r="A541" s="26">
        <v>2021</v>
      </c>
      <c r="B541" s="26" t="s">
        <v>57</v>
      </c>
      <c r="C541" s="26" t="s">
        <v>20</v>
      </c>
      <c r="D541" s="26">
        <v>15232</v>
      </c>
      <c r="E541" s="26">
        <v>66057</v>
      </c>
      <c r="F541" s="26" t="s">
        <v>10</v>
      </c>
    </row>
    <row r="542" spans="1:6" ht="15" hidden="1" customHeight="1" x14ac:dyDescent="0.25">
      <c r="A542" s="26">
        <v>2021</v>
      </c>
      <c r="B542" s="26" t="s">
        <v>57</v>
      </c>
      <c r="C542" s="26" t="s">
        <v>21</v>
      </c>
      <c r="D542" s="26">
        <v>9462</v>
      </c>
      <c r="E542" s="26">
        <v>64962</v>
      </c>
      <c r="F542" s="26" t="s">
        <v>8</v>
      </c>
    </row>
    <row r="543" spans="1:6" ht="15" hidden="1" customHeight="1" x14ac:dyDescent="0.25">
      <c r="A543" s="26">
        <v>2021</v>
      </c>
      <c r="B543" s="26" t="s">
        <v>57</v>
      </c>
      <c r="C543" s="26" t="s">
        <v>22</v>
      </c>
      <c r="D543" s="26">
        <v>7399</v>
      </c>
      <c r="E543" s="26">
        <v>63030</v>
      </c>
      <c r="F543" s="26" t="s">
        <v>8</v>
      </c>
    </row>
    <row r="544" spans="1:6" ht="15" hidden="1" customHeight="1" x14ac:dyDescent="0.25">
      <c r="A544" s="26">
        <v>2021</v>
      </c>
      <c r="B544" s="26" t="s">
        <v>57</v>
      </c>
      <c r="C544" s="26" t="s">
        <v>23</v>
      </c>
      <c r="D544" s="26">
        <v>9517</v>
      </c>
      <c r="E544" s="26">
        <v>61601</v>
      </c>
      <c r="F544" s="26" t="s">
        <v>10</v>
      </c>
    </row>
    <row r="545" spans="1:6" ht="15" hidden="1" customHeight="1" x14ac:dyDescent="0.25">
      <c r="A545" s="26">
        <v>2021</v>
      </c>
      <c r="B545" s="26" t="s">
        <v>57</v>
      </c>
      <c r="C545" s="26" t="s">
        <v>24</v>
      </c>
      <c r="D545" s="26">
        <v>10991</v>
      </c>
      <c r="E545" s="26">
        <v>70940</v>
      </c>
      <c r="F545" s="26" t="s">
        <v>10</v>
      </c>
    </row>
    <row r="546" spans="1:6" ht="15" hidden="1" customHeight="1" x14ac:dyDescent="0.25">
      <c r="A546" s="26">
        <v>2021</v>
      </c>
      <c r="B546" s="26" t="s">
        <v>57</v>
      </c>
      <c r="C546" s="26" t="s">
        <v>25</v>
      </c>
      <c r="D546" s="26">
        <v>5605</v>
      </c>
      <c r="E546" s="26">
        <v>57654</v>
      </c>
      <c r="F546" s="26" t="s">
        <v>8</v>
      </c>
    </row>
    <row r="547" spans="1:6" ht="15" hidden="1" customHeight="1" x14ac:dyDescent="0.25">
      <c r="A547" s="26">
        <v>2021</v>
      </c>
      <c r="B547" s="26" t="s">
        <v>57</v>
      </c>
      <c r="C547" s="26" t="s">
        <v>26</v>
      </c>
      <c r="D547" s="26">
        <v>16694</v>
      </c>
      <c r="E547" s="26">
        <v>73799</v>
      </c>
      <c r="F547" s="26" t="s">
        <v>8</v>
      </c>
    </row>
    <row r="548" spans="1:6" ht="15" hidden="1" customHeight="1" x14ac:dyDescent="0.25">
      <c r="A548" s="26">
        <v>2021</v>
      </c>
      <c r="B548" s="26" t="s">
        <v>57</v>
      </c>
      <c r="C548" s="26" t="s">
        <v>27</v>
      </c>
      <c r="D548" s="26">
        <v>21309</v>
      </c>
      <c r="E548" s="26">
        <v>87436</v>
      </c>
      <c r="F548" s="26" t="s">
        <v>10</v>
      </c>
    </row>
    <row r="549" spans="1:6" ht="15" hidden="1" customHeight="1" x14ac:dyDescent="0.25">
      <c r="A549" s="26">
        <v>2021</v>
      </c>
      <c r="B549" s="26" t="s">
        <v>57</v>
      </c>
      <c r="C549" s="26" t="s">
        <v>28</v>
      </c>
      <c r="D549" s="26">
        <v>21106</v>
      </c>
      <c r="E549" s="26">
        <v>69588</v>
      </c>
      <c r="F549" s="26" t="s">
        <v>10</v>
      </c>
    </row>
    <row r="550" spans="1:6" ht="15" hidden="1" customHeight="1" x14ac:dyDescent="0.25">
      <c r="A550" s="26">
        <v>2021</v>
      </c>
      <c r="B550" s="26" t="s">
        <v>57</v>
      </c>
      <c r="C550" s="26" t="s">
        <v>29</v>
      </c>
      <c r="D550" s="26">
        <v>16700</v>
      </c>
      <c r="E550" s="26">
        <v>75734</v>
      </c>
      <c r="F550" s="26" t="s">
        <v>10</v>
      </c>
    </row>
    <row r="551" spans="1:6" ht="15" hidden="1" customHeight="1" x14ac:dyDescent="0.25">
      <c r="A551" s="26">
        <v>2021</v>
      </c>
      <c r="B551" s="26" t="s">
        <v>57</v>
      </c>
      <c r="C551" s="26" t="s">
        <v>30</v>
      </c>
      <c r="D551" s="26">
        <v>5771</v>
      </c>
      <c r="E551" s="26">
        <v>56925</v>
      </c>
      <c r="F551" s="26" t="s">
        <v>10</v>
      </c>
    </row>
    <row r="552" spans="1:6" ht="15" hidden="1" customHeight="1" x14ac:dyDescent="0.25">
      <c r="A552" s="26">
        <v>2021</v>
      </c>
      <c r="B552" s="26" t="s">
        <v>57</v>
      </c>
      <c r="C552" s="26" t="s">
        <v>31</v>
      </c>
      <c r="D552" s="26">
        <v>15133</v>
      </c>
      <c r="E552" s="26">
        <v>67762</v>
      </c>
      <c r="F552" s="26" t="s">
        <v>10</v>
      </c>
    </row>
    <row r="553" spans="1:6" ht="15" hidden="1" customHeight="1" x14ac:dyDescent="0.25">
      <c r="A553" s="26">
        <v>2021</v>
      </c>
      <c r="B553" s="26" t="s">
        <v>57</v>
      </c>
      <c r="C553" s="26" t="s">
        <v>32</v>
      </c>
      <c r="D553" s="26">
        <v>6432</v>
      </c>
      <c r="E553" s="26">
        <v>59962</v>
      </c>
      <c r="F553" s="26" t="s">
        <v>8</v>
      </c>
    </row>
    <row r="554" spans="1:6" ht="15" hidden="1" customHeight="1" x14ac:dyDescent="0.25">
      <c r="A554" s="26">
        <v>2021</v>
      </c>
      <c r="B554" s="26" t="s">
        <v>57</v>
      </c>
      <c r="C554" s="26" t="s">
        <v>33</v>
      </c>
      <c r="D554" s="26">
        <v>7038</v>
      </c>
      <c r="E554" s="26">
        <v>59794</v>
      </c>
      <c r="F554" s="26" t="s">
        <v>8</v>
      </c>
    </row>
    <row r="555" spans="1:6" ht="15" hidden="1" customHeight="1" x14ac:dyDescent="0.25">
      <c r="A555" s="26">
        <v>2021</v>
      </c>
      <c r="B555" s="26" t="s">
        <v>57</v>
      </c>
      <c r="C555" s="26" t="s">
        <v>34</v>
      </c>
      <c r="D555" s="26">
        <v>5852</v>
      </c>
      <c r="E555" s="26">
        <v>70365</v>
      </c>
      <c r="F555" s="26" t="s">
        <v>10</v>
      </c>
    </row>
    <row r="556" spans="1:6" ht="15" hidden="1" customHeight="1" x14ac:dyDescent="0.25">
      <c r="A556" s="26">
        <v>2021</v>
      </c>
      <c r="B556" s="26" t="s">
        <v>57</v>
      </c>
      <c r="C556" s="26" t="s">
        <v>35</v>
      </c>
      <c r="D556" s="26">
        <v>4692</v>
      </c>
      <c r="E556" s="26">
        <v>70868</v>
      </c>
      <c r="F556" s="26" t="s">
        <v>8</v>
      </c>
    </row>
    <row r="557" spans="1:6" ht="15" hidden="1" customHeight="1" x14ac:dyDescent="0.25">
      <c r="A557" s="26">
        <v>2021</v>
      </c>
      <c r="B557" s="26" t="s">
        <v>57</v>
      </c>
      <c r="C557" s="26" t="s">
        <v>36</v>
      </c>
      <c r="D557" s="26">
        <v>22556</v>
      </c>
      <c r="E557" s="26">
        <v>80644</v>
      </c>
      <c r="F557" s="26" t="s">
        <v>8</v>
      </c>
    </row>
    <row r="558" spans="1:6" ht="15" hidden="1" customHeight="1" x14ac:dyDescent="0.25">
      <c r="A558" s="26">
        <v>2021</v>
      </c>
      <c r="B558" s="26" t="s">
        <v>57</v>
      </c>
      <c r="C558" s="26" t="s">
        <v>37</v>
      </c>
      <c r="D558" s="26">
        <v>5571</v>
      </c>
      <c r="E558" s="26">
        <v>58091</v>
      </c>
      <c r="F558" s="26" t="s">
        <v>10</v>
      </c>
    </row>
    <row r="559" spans="1:6" ht="15" hidden="1" customHeight="1" x14ac:dyDescent="0.25">
      <c r="A559" s="26">
        <v>2021</v>
      </c>
      <c r="B559" s="26" t="s">
        <v>57</v>
      </c>
      <c r="C559" s="26" t="s">
        <v>38</v>
      </c>
      <c r="D559" s="26">
        <v>50432</v>
      </c>
      <c r="E559" s="26">
        <v>81570</v>
      </c>
      <c r="F559" s="26" t="s">
        <v>10</v>
      </c>
    </row>
    <row r="560" spans="1:6" ht="15" hidden="1" customHeight="1" x14ac:dyDescent="0.25">
      <c r="A560" s="26">
        <v>2021</v>
      </c>
      <c r="B560" s="26" t="s">
        <v>57</v>
      </c>
      <c r="C560" s="26" t="s">
        <v>39</v>
      </c>
      <c r="D560" s="26">
        <v>27974</v>
      </c>
      <c r="E560" s="26">
        <v>62974</v>
      </c>
      <c r="F560" s="26" t="s">
        <v>8</v>
      </c>
    </row>
    <row r="561" spans="1:6" ht="15" hidden="1" customHeight="1" x14ac:dyDescent="0.25">
      <c r="A561" s="26">
        <v>2021</v>
      </c>
      <c r="B561" s="26" t="s">
        <v>57</v>
      </c>
      <c r="C561" s="26" t="s">
        <v>40</v>
      </c>
      <c r="D561" s="26">
        <v>3692</v>
      </c>
      <c r="E561" s="26">
        <v>74153</v>
      </c>
      <c r="F561" s="26" t="s">
        <v>8</v>
      </c>
    </row>
    <row r="562" spans="1:6" ht="15" hidden="1" customHeight="1" x14ac:dyDescent="0.25">
      <c r="A562" s="26">
        <v>2021</v>
      </c>
      <c r="B562" s="26" t="s">
        <v>57</v>
      </c>
      <c r="C562" s="26" t="s">
        <v>41</v>
      </c>
      <c r="D562" s="26">
        <v>23405</v>
      </c>
      <c r="E562" s="26">
        <v>68383</v>
      </c>
      <c r="F562" s="26" t="s">
        <v>10</v>
      </c>
    </row>
    <row r="563" spans="1:6" ht="15" hidden="1" customHeight="1" x14ac:dyDescent="0.25">
      <c r="A563" s="26">
        <v>2021</v>
      </c>
      <c r="B563" s="26" t="s">
        <v>57</v>
      </c>
      <c r="C563" s="26" t="s">
        <v>42</v>
      </c>
      <c r="D563" s="26">
        <v>9801</v>
      </c>
      <c r="E563" s="26">
        <v>60435</v>
      </c>
      <c r="F563" s="26" t="s">
        <v>8</v>
      </c>
    </row>
    <row r="564" spans="1:6" ht="15" hidden="1" customHeight="1" x14ac:dyDescent="0.25">
      <c r="A564" s="26">
        <v>2021</v>
      </c>
      <c r="B564" s="26" t="s">
        <v>57</v>
      </c>
      <c r="C564" s="26" t="s">
        <v>43</v>
      </c>
      <c r="D564" s="26">
        <v>14626</v>
      </c>
      <c r="E564" s="26">
        <v>69148</v>
      </c>
      <c r="F564" s="26" t="s">
        <v>10</v>
      </c>
    </row>
    <row r="565" spans="1:6" ht="15" hidden="1" customHeight="1" x14ac:dyDescent="0.25">
      <c r="A565" s="26">
        <v>2021</v>
      </c>
      <c r="B565" s="26" t="s">
        <v>57</v>
      </c>
      <c r="C565" s="26" t="s">
        <v>44</v>
      </c>
      <c r="D565" s="26">
        <v>29139</v>
      </c>
      <c r="E565" s="26">
        <v>74612</v>
      </c>
      <c r="F565" s="26" t="s">
        <v>8</v>
      </c>
    </row>
    <row r="566" spans="1:6" ht="15" hidden="1" customHeight="1" x14ac:dyDescent="0.25">
      <c r="A566" s="26">
        <v>2021</v>
      </c>
      <c r="B566" s="26" t="s">
        <v>57</v>
      </c>
      <c r="C566" s="26" t="s">
        <v>45</v>
      </c>
      <c r="D566" s="26">
        <v>3833</v>
      </c>
      <c r="E566" s="26">
        <v>69414</v>
      </c>
      <c r="F566" s="26" t="s">
        <v>8</v>
      </c>
    </row>
    <row r="567" spans="1:6" ht="15" hidden="1" customHeight="1" x14ac:dyDescent="0.25">
      <c r="A567" s="26">
        <v>2021</v>
      </c>
      <c r="B567" s="26" t="s">
        <v>57</v>
      </c>
      <c r="C567" s="26" t="s">
        <v>46</v>
      </c>
      <c r="D567" s="26">
        <v>12956</v>
      </c>
      <c r="E567" s="26">
        <v>61230</v>
      </c>
      <c r="F567" s="26" t="s">
        <v>10</v>
      </c>
    </row>
    <row r="568" spans="1:6" ht="15" hidden="1" customHeight="1" x14ac:dyDescent="0.25">
      <c r="A568" s="26">
        <v>2021</v>
      </c>
      <c r="B568" s="26" t="s">
        <v>57</v>
      </c>
      <c r="C568" s="26" t="s">
        <v>47</v>
      </c>
      <c r="D568" s="26">
        <v>3897</v>
      </c>
      <c r="E568" s="26">
        <v>56997</v>
      </c>
      <c r="F568" s="26" t="s">
        <v>10</v>
      </c>
    </row>
    <row r="569" spans="1:6" ht="15" hidden="1" customHeight="1" x14ac:dyDescent="0.25">
      <c r="A569" s="26">
        <v>2021</v>
      </c>
      <c r="B569" s="26" t="s">
        <v>57</v>
      </c>
      <c r="C569" s="26" t="s">
        <v>48</v>
      </c>
      <c r="D569" s="26">
        <v>12487</v>
      </c>
      <c r="E569" s="26">
        <v>64777</v>
      </c>
      <c r="F569" s="26" t="s">
        <v>8</v>
      </c>
    </row>
    <row r="570" spans="1:6" ht="15" hidden="1" customHeight="1" x14ac:dyDescent="0.25">
      <c r="A570" s="26">
        <v>2021</v>
      </c>
      <c r="B570" s="26" t="s">
        <v>57</v>
      </c>
      <c r="C570" s="26" t="s">
        <v>49</v>
      </c>
      <c r="D570" s="26">
        <v>53248</v>
      </c>
      <c r="E570" s="26">
        <v>73564</v>
      </c>
      <c r="F570" s="26" t="s">
        <v>8</v>
      </c>
    </row>
    <row r="571" spans="1:6" ht="15" hidden="1" customHeight="1" x14ac:dyDescent="0.25">
      <c r="A571" s="26">
        <v>2021</v>
      </c>
      <c r="B571" s="26" t="s">
        <v>57</v>
      </c>
      <c r="C571" s="26" t="s">
        <v>50</v>
      </c>
      <c r="D571" s="26">
        <v>12212</v>
      </c>
      <c r="E571" s="26">
        <v>59428</v>
      </c>
      <c r="F571" s="26" t="s">
        <v>10</v>
      </c>
    </row>
    <row r="572" spans="1:6" ht="15" hidden="1" customHeight="1" x14ac:dyDescent="0.25">
      <c r="A572" s="26">
        <v>2021</v>
      </c>
      <c r="B572" s="26" t="s">
        <v>57</v>
      </c>
      <c r="C572" s="26" t="s">
        <v>51</v>
      </c>
      <c r="D572" s="26">
        <v>2846</v>
      </c>
      <c r="E572" s="26">
        <v>58585</v>
      </c>
      <c r="F572" s="26" t="s">
        <v>10</v>
      </c>
    </row>
    <row r="573" spans="1:6" ht="15" hidden="1" customHeight="1" x14ac:dyDescent="0.25">
      <c r="A573" s="26">
        <v>2021</v>
      </c>
      <c r="B573" s="26" t="s">
        <v>57</v>
      </c>
      <c r="C573" s="26" t="s">
        <v>52</v>
      </c>
      <c r="D573" s="26">
        <v>21468</v>
      </c>
      <c r="E573" s="26">
        <v>66504</v>
      </c>
      <c r="F573" s="26" t="s">
        <v>10</v>
      </c>
    </row>
    <row r="574" spans="1:6" ht="15" hidden="1" customHeight="1" x14ac:dyDescent="0.25">
      <c r="A574" s="26">
        <v>2021</v>
      </c>
      <c r="B574" s="26" t="s">
        <v>57</v>
      </c>
      <c r="C574" s="26" t="s">
        <v>53</v>
      </c>
      <c r="D574" s="26">
        <v>26472</v>
      </c>
      <c r="E574" s="26">
        <v>73833</v>
      </c>
      <c r="F574" s="26" t="s">
        <v>10</v>
      </c>
    </row>
    <row r="575" spans="1:6" ht="15" hidden="1" customHeight="1" x14ac:dyDescent="0.25">
      <c r="A575" s="26">
        <v>2021</v>
      </c>
      <c r="B575" s="26" t="s">
        <v>57</v>
      </c>
      <c r="C575" s="26" t="s">
        <v>54</v>
      </c>
      <c r="D575" s="26">
        <v>4338</v>
      </c>
      <c r="E575" s="26">
        <v>70460</v>
      </c>
      <c r="F575" s="26" t="s">
        <v>10</v>
      </c>
    </row>
    <row r="576" spans="1:6" ht="15" hidden="1" customHeight="1" x14ac:dyDescent="0.25">
      <c r="A576" s="26">
        <v>2021</v>
      </c>
      <c r="B576" s="26" t="s">
        <v>57</v>
      </c>
      <c r="C576" s="26" t="s">
        <v>55</v>
      </c>
      <c r="D576" s="26">
        <v>14823</v>
      </c>
      <c r="E576" s="26">
        <v>69874</v>
      </c>
      <c r="F576" s="26" t="s">
        <v>8</v>
      </c>
    </row>
    <row r="577" spans="1:6" ht="15" hidden="1" customHeight="1" x14ac:dyDescent="0.25">
      <c r="A577" s="26">
        <v>2021</v>
      </c>
      <c r="B577" s="26" t="s">
        <v>57</v>
      </c>
      <c r="C577" s="26" t="s">
        <v>56</v>
      </c>
      <c r="D577" s="26">
        <v>3427</v>
      </c>
      <c r="E577" s="26">
        <v>63417</v>
      </c>
      <c r="F577" s="26" t="s">
        <v>8</v>
      </c>
    </row>
    <row r="578" spans="1:6" ht="15" hidden="1" customHeight="1" x14ac:dyDescent="0.25">
      <c r="A578" s="26">
        <v>2021</v>
      </c>
      <c r="B578" s="26" t="s">
        <v>58</v>
      </c>
      <c r="C578" s="26" t="s">
        <v>7</v>
      </c>
      <c r="D578" s="26">
        <v>5677</v>
      </c>
      <c r="E578" s="26">
        <v>64532</v>
      </c>
      <c r="F578" s="26" t="s">
        <v>10</v>
      </c>
    </row>
    <row r="579" spans="1:6" ht="15" hidden="1" customHeight="1" x14ac:dyDescent="0.25">
      <c r="A579" s="26">
        <v>2021</v>
      </c>
      <c r="B579" s="26" t="s">
        <v>58</v>
      </c>
      <c r="C579" s="26" t="s">
        <v>9</v>
      </c>
      <c r="D579" s="26">
        <v>5157</v>
      </c>
      <c r="E579" s="26">
        <v>84966</v>
      </c>
      <c r="F579" s="26" t="s">
        <v>8</v>
      </c>
    </row>
    <row r="580" spans="1:6" ht="15" hidden="1" customHeight="1" x14ac:dyDescent="0.25">
      <c r="A580" s="26">
        <v>2021</v>
      </c>
      <c r="B580" s="26" t="s">
        <v>58</v>
      </c>
      <c r="C580" s="26" t="s">
        <v>11</v>
      </c>
      <c r="D580" s="26">
        <v>2930</v>
      </c>
      <c r="E580" s="26">
        <v>55202</v>
      </c>
      <c r="F580" s="26" t="s">
        <v>8</v>
      </c>
    </row>
    <row r="581" spans="1:6" ht="15" hidden="1" customHeight="1" x14ac:dyDescent="0.25">
      <c r="A581" s="26">
        <v>2021</v>
      </c>
      <c r="B581" s="26" t="s">
        <v>58</v>
      </c>
      <c r="C581" s="26" t="s">
        <v>12</v>
      </c>
      <c r="D581" s="26">
        <v>44539</v>
      </c>
      <c r="E581" s="26">
        <v>104222</v>
      </c>
      <c r="F581" s="26" t="s">
        <v>10</v>
      </c>
    </row>
    <row r="582" spans="1:6" ht="15" hidden="1" customHeight="1" x14ac:dyDescent="0.25">
      <c r="A582" s="26">
        <v>2021</v>
      </c>
      <c r="B582" s="26" t="s">
        <v>58</v>
      </c>
      <c r="C582" s="26" t="s">
        <v>13</v>
      </c>
      <c r="D582" s="26">
        <v>5849</v>
      </c>
      <c r="E582" s="26">
        <v>79935</v>
      </c>
      <c r="F582" s="26" t="s">
        <v>10</v>
      </c>
    </row>
    <row r="583" spans="1:6" ht="15" hidden="1" customHeight="1" x14ac:dyDescent="0.25">
      <c r="A583" s="26">
        <v>2021</v>
      </c>
      <c r="B583" s="26" t="s">
        <v>58</v>
      </c>
      <c r="C583" s="26" t="s">
        <v>14</v>
      </c>
      <c r="D583" s="26">
        <v>4405</v>
      </c>
      <c r="E583" s="26">
        <v>91024</v>
      </c>
      <c r="F583" s="26" t="s">
        <v>8</v>
      </c>
    </row>
    <row r="584" spans="1:6" ht="15" hidden="1" customHeight="1" x14ac:dyDescent="0.25">
      <c r="A584" s="26">
        <v>2021</v>
      </c>
      <c r="B584" s="26" t="s">
        <v>58</v>
      </c>
      <c r="C584" s="26" t="s">
        <v>15</v>
      </c>
      <c r="D584" s="26">
        <v>663</v>
      </c>
      <c r="E584" s="26">
        <v>72194</v>
      </c>
      <c r="F584" s="26" t="s">
        <v>8</v>
      </c>
    </row>
    <row r="585" spans="1:6" ht="15" hidden="1" customHeight="1" x14ac:dyDescent="0.25">
      <c r="A585" s="26">
        <v>2021</v>
      </c>
      <c r="B585" s="26" t="s">
        <v>58</v>
      </c>
      <c r="C585" s="26" t="s">
        <v>16</v>
      </c>
      <c r="D585" s="26">
        <v>20799</v>
      </c>
      <c r="E585" s="26">
        <v>69877</v>
      </c>
      <c r="F585" s="26" t="s">
        <v>10</v>
      </c>
    </row>
    <row r="586" spans="1:6" ht="15" hidden="1" customHeight="1" x14ac:dyDescent="0.25">
      <c r="A586" s="26">
        <v>2021</v>
      </c>
      <c r="B586" s="26" t="s">
        <v>58</v>
      </c>
      <c r="C586" s="26" t="s">
        <v>17</v>
      </c>
      <c r="D586" s="26">
        <v>10066</v>
      </c>
      <c r="E586" s="26">
        <v>64246</v>
      </c>
      <c r="F586" s="26" t="s">
        <v>8</v>
      </c>
    </row>
    <row r="587" spans="1:6" ht="15" hidden="1" customHeight="1" x14ac:dyDescent="0.25">
      <c r="A587" s="26">
        <v>2021</v>
      </c>
      <c r="B587" s="26" t="s">
        <v>58</v>
      </c>
      <c r="C587" s="26" t="s">
        <v>18</v>
      </c>
      <c r="D587" s="26">
        <v>2680</v>
      </c>
      <c r="E587" s="26">
        <v>68480</v>
      </c>
      <c r="F587" s="26" t="s">
        <v>10</v>
      </c>
    </row>
    <row r="588" spans="1:6" ht="15" hidden="1" customHeight="1" x14ac:dyDescent="0.25">
      <c r="A588" s="26">
        <v>2021</v>
      </c>
      <c r="B588" s="26" t="s">
        <v>58</v>
      </c>
      <c r="C588" s="26" t="s">
        <v>19</v>
      </c>
      <c r="D588" s="26">
        <v>18066</v>
      </c>
      <c r="E588" s="26">
        <v>78819</v>
      </c>
      <c r="F588" s="26" t="s">
        <v>8</v>
      </c>
    </row>
    <row r="589" spans="1:6" ht="15" hidden="1" customHeight="1" x14ac:dyDescent="0.25">
      <c r="A589" s="26">
        <v>2021</v>
      </c>
      <c r="B589" s="26" t="s">
        <v>58</v>
      </c>
      <c r="C589" s="26" t="s">
        <v>20</v>
      </c>
      <c r="D589" s="26">
        <v>9083</v>
      </c>
      <c r="E589" s="26">
        <v>69320</v>
      </c>
      <c r="F589" s="26" t="s">
        <v>8</v>
      </c>
    </row>
    <row r="590" spans="1:6" ht="15" hidden="1" customHeight="1" x14ac:dyDescent="0.25">
      <c r="A590" s="26">
        <v>2021</v>
      </c>
      <c r="B590" s="26" t="s">
        <v>58</v>
      </c>
      <c r="C590" s="26" t="s">
        <v>21</v>
      </c>
      <c r="D590" s="26">
        <v>4132</v>
      </c>
      <c r="E590" s="26">
        <v>66185</v>
      </c>
      <c r="F590" s="26" t="s">
        <v>10</v>
      </c>
    </row>
    <row r="591" spans="1:6" ht="15" hidden="1" customHeight="1" x14ac:dyDescent="0.25">
      <c r="A591" s="26">
        <v>2021</v>
      </c>
      <c r="B591" s="26" t="s">
        <v>58</v>
      </c>
      <c r="C591" s="26" t="s">
        <v>22</v>
      </c>
      <c r="D591" s="26">
        <v>3105</v>
      </c>
      <c r="E591" s="26">
        <v>65652</v>
      </c>
      <c r="F591" s="26" t="s">
        <v>10</v>
      </c>
    </row>
    <row r="592" spans="1:6" ht="15" hidden="1" customHeight="1" x14ac:dyDescent="0.25">
      <c r="A592" s="26">
        <v>2021</v>
      </c>
      <c r="B592" s="26" t="s">
        <v>58</v>
      </c>
      <c r="C592" s="26" t="s">
        <v>23</v>
      </c>
      <c r="D592" s="26">
        <v>4583</v>
      </c>
      <c r="E592" s="26">
        <v>67167</v>
      </c>
      <c r="F592" s="26" t="s">
        <v>8</v>
      </c>
    </row>
    <row r="593" spans="1:6" ht="15" hidden="1" customHeight="1" x14ac:dyDescent="0.25">
      <c r="A593" s="26">
        <v>2021</v>
      </c>
      <c r="B593" s="26" t="s">
        <v>58</v>
      </c>
      <c r="C593" s="26" t="s">
        <v>24</v>
      </c>
      <c r="D593" s="26">
        <v>4453</v>
      </c>
      <c r="E593" s="26">
        <v>83600</v>
      </c>
      <c r="F593" s="26" t="s">
        <v>8</v>
      </c>
    </row>
    <row r="594" spans="1:6" ht="15" hidden="1" customHeight="1" x14ac:dyDescent="0.25">
      <c r="A594" s="26">
        <v>2021</v>
      </c>
      <c r="B594" s="26" t="s">
        <v>58</v>
      </c>
      <c r="C594" s="26" t="s">
        <v>25</v>
      </c>
      <c r="D594" s="26">
        <v>1870</v>
      </c>
      <c r="E594" s="26">
        <v>63227</v>
      </c>
      <c r="F594" s="26" t="s">
        <v>10</v>
      </c>
    </row>
    <row r="595" spans="1:6" ht="15" hidden="1" customHeight="1" x14ac:dyDescent="0.25">
      <c r="A595" s="26">
        <v>2021</v>
      </c>
      <c r="B595" s="26" t="s">
        <v>58</v>
      </c>
      <c r="C595" s="26" t="s">
        <v>26</v>
      </c>
      <c r="D595" s="26">
        <v>4145</v>
      </c>
      <c r="E595" s="26">
        <v>85016</v>
      </c>
      <c r="F595" s="26" t="s">
        <v>10</v>
      </c>
    </row>
    <row r="596" spans="1:6" ht="15" hidden="1" customHeight="1" x14ac:dyDescent="0.25">
      <c r="A596" s="26">
        <v>2021</v>
      </c>
      <c r="B596" s="26" t="s">
        <v>58</v>
      </c>
      <c r="C596" s="26" t="s">
        <v>27</v>
      </c>
      <c r="D596" s="26">
        <v>6682</v>
      </c>
      <c r="E596" s="26">
        <v>95698</v>
      </c>
      <c r="F596" s="26" t="s">
        <v>10</v>
      </c>
    </row>
    <row r="597" spans="1:6" ht="15" hidden="1" customHeight="1" x14ac:dyDescent="0.25">
      <c r="A597" s="26">
        <v>2021</v>
      </c>
      <c r="B597" s="26" t="s">
        <v>58</v>
      </c>
      <c r="C597" s="26" t="s">
        <v>28</v>
      </c>
      <c r="D597" s="26">
        <v>16948</v>
      </c>
      <c r="E597" s="26">
        <v>74465</v>
      </c>
      <c r="F597" s="26" t="s">
        <v>10</v>
      </c>
    </row>
    <row r="598" spans="1:6" ht="15" hidden="1" customHeight="1" x14ac:dyDescent="0.25">
      <c r="A598" s="26">
        <v>2021</v>
      </c>
      <c r="B598" s="26" t="s">
        <v>58</v>
      </c>
      <c r="C598" s="26" t="s">
        <v>29</v>
      </c>
      <c r="D598" s="26">
        <v>8265</v>
      </c>
      <c r="E598" s="26">
        <v>74082</v>
      </c>
      <c r="F598" s="26" t="s">
        <v>10</v>
      </c>
    </row>
    <row r="599" spans="1:6" ht="15" hidden="1" customHeight="1" x14ac:dyDescent="0.25">
      <c r="A599" s="26">
        <v>2021</v>
      </c>
      <c r="B599" s="26" t="s">
        <v>58</v>
      </c>
      <c r="C599" s="26" t="s">
        <v>30</v>
      </c>
      <c r="D599" s="26">
        <v>2396</v>
      </c>
      <c r="E599" s="26">
        <v>56065</v>
      </c>
      <c r="F599" s="26" t="s">
        <v>8</v>
      </c>
    </row>
    <row r="600" spans="1:6" ht="15" hidden="1" customHeight="1" x14ac:dyDescent="0.25">
      <c r="A600" s="26">
        <v>2021</v>
      </c>
      <c r="B600" s="26" t="s">
        <v>58</v>
      </c>
      <c r="C600" s="26" t="s">
        <v>31</v>
      </c>
      <c r="D600" s="26">
        <v>6681</v>
      </c>
      <c r="E600" s="26">
        <v>65758</v>
      </c>
      <c r="F600" s="26" t="s">
        <v>8</v>
      </c>
    </row>
    <row r="601" spans="1:6" ht="15" hidden="1" customHeight="1" x14ac:dyDescent="0.25">
      <c r="A601" s="26">
        <v>2021</v>
      </c>
      <c r="B601" s="26" t="s">
        <v>58</v>
      </c>
      <c r="C601" s="26" t="s">
        <v>32</v>
      </c>
      <c r="D601" s="26">
        <v>1625</v>
      </c>
      <c r="E601" s="26">
        <v>57666</v>
      </c>
      <c r="F601" s="26" t="s">
        <v>10</v>
      </c>
    </row>
    <row r="602" spans="1:6" ht="15" hidden="1" customHeight="1" x14ac:dyDescent="0.25">
      <c r="A602" s="26">
        <v>2021</v>
      </c>
      <c r="B602" s="26" t="s">
        <v>58</v>
      </c>
      <c r="C602" s="26" t="s">
        <v>33</v>
      </c>
      <c r="D602" s="26">
        <v>1974</v>
      </c>
      <c r="E602" s="26">
        <v>58716</v>
      </c>
      <c r="F602" s="26" t="s">
        <v>8</v>
      </c>
    </row>
    <row r="603" spans="1:6" ht="15" hidden="1" customHeight="1" x14ac:dyDescent="0.25">
      <c r="A603" s="26">
        <v>2021</v>
      </c>
      <c r="B603" s="26" t="s">
        <v>58</v>
      </c>
      <c r="C603" s="26" t="s">
        <v>34</v>
      </c>
      <c r="D603" s="26">
        <v>2069</v>
      </c>
      <c r="E603" s="26">
        <v>65498</v>
      </c>
      <c r="F603" s="26" t="s">
        <v>8</v>
      </c>
    </row>
    <row r="604" spans="1:6" ht="15" hidden="1" customHeight="1" x14ac:dyDescent="0.25">
      <c r="A604" s="26">
        <v>2021</v>
      </c>
      <c r="B604" s="26" t="s">
        <v>58</v>
      </c>
      <c r="C604" s="26" t="s">
        <v>35</v>
      </c>
      <c r="D604" s="26">
        <v>2012</v>
      </c>
      <c r="E604" s="26">
        <v>79007</v>
      </c>
      <c r="F604" s="26" t="s">
        <v>10</v>
      </c>
    </row>
    <row r="605" spans="1:6" ht="15" hidden="1" customHeight="1" x14ac:dyDescent="0.25">
      <c r="A605" s="26">
        <v>2021</v>
      </c>
      <c r="B605" s="26" t="s">
        <v>58</v>
      </c>
      <c r="C605" s="26" t="s">
        <v>36</v>
      </c>
      <c r="D605" s="26">
        <v>8994</v>
      </c>
      <c r="E605" s="26">
        <v>87649</v>
      </c>
      <c r="F605" s="26" t="s">
        <v>10</v>
      </c>
    </row>
    <row r="606" spans="1:6" ht="15" hidden="1" customHeight="1" x14ac:dyDescent="0.25">
      <c r="A606" s="26">
        <v>2021</v>
      </c>
      <c r="B606" s="26" t="s">
        <v>58</v>
      </c>
      <c r="C606" s="26" t="s">
        <v>37</v>
      </c>
      <c r="D606" s="26">
        <v>1810</v>
      </c>
      <c r="E606" s="26">
        <v>61737</v>
      </c>
      <c r="F606" s="26" t="s">
        <v>8</v>
      </c>
    </row>
    <row r="607" spans="1:6" ht="15" hidden="1" customHeight="1" x14ac:dyDescent="0.25">
      <c r="A607" s="26">
        <v>2021</v>
      </c>
      <c r="B607" s="26" t="s">
        <v>58</v>
      </c>
      <c r="C607" s="26" t="s">
        <v>38</v>
      </c>
      <c r="D607" s="26">
        <v>16457</v>
      </c>
      <c r="E607" s="26">
        <v>75154</v>
      </c>
      <c r="F607" s="26" t="s">
        <v>8</v>
      </c>
    </row>
    <row r="608" spans="1:6" ht="15" hidden="1" customHeight="1" x14ac:dyDescent="0.25">
      <c r="A608" s="26">
        <v>2021</v>
      </c>
      <c r="B608" s="26" t="s">
        <v>58</v>
      </c>
      <c r="C608" s="26" t="s">
        <v>39</v>
      </c>
      <c r="D608" s="26">
        <v>10247</v>
      </c>
      <c r="E608" s="26">
        <v>67095</v>
      </c>
      <c r="F608" s="26" t="s">
        <v>10</v>
      </c>
    </row>
    <row r="609" spans="1:6" ht="15" hidden="1" customHeight="1" x14ac:dyDescent="0.25">
      <c r="A609" s="26">
        <v>2021</v>
      </c>
      <c r="B609" s="26" t="s">
        <v>58</v>
      </c>
      <c r="C609" s="26" t="s">
        <v>40</v>
      </c>
      <c r="D609" s="26">
        <v>808</v>
      </c>
      <c r="E609" s="26">
        <v>61179</v>
      </c>
      <c r="F609" s="26" t="s">
        <v>8</v>
      </c>
    </row>
    <row r="610" spans="1:6" ht="15" hidden="1" customHeight="1" x14ac:dyDescent="0.25">
      <c r="A610" s="26">
        <v>2021</v>
      </c>
      <c r="B610" s="26" t="s">
        <v>58</v>
      </c>
      <c r="C610" s="26" t="s">
        <v>41</v>
      </c>
      <c r="D610" s="26">
        <v>15486</v>
      </c>
      <c r="E610" s="26">
        <v>68878</v>
      </c>
      <c r="F610" s="26" t="s">
        <v>10</v>
      </c>
    </row>
    <row r="611" spans="1:6" ht="15" hidden="1" customHeight="1" x14ac:dyDescent="0.25">
      <c r="A611" s="26">
        <v>2021</v>
      </c>
      <c r="B611" s="26" t="s">
        <v>58</v>
      </c>
      <c r="C611" s="26" t="s">
        <v>42</v>
      </c>
      <c r="D611" s="26">
        <v>4213</v>
      </c>
      <c r="E611" s="26">
        <v>65951</v>
      </c>
      <c r="F611" s="26" t="s">
        <v>8</v>
      </c>
    </row>
    <row r="612" spans="1:6" ht="15" hidden="1" customHeight="1" x14ac:dyDescent="0.25">
      <c r="A612" s="26">
        <v>2021</v>
      </c>
      <c r="B612" s="26" t="s">
        <v>58</v>
      </c>
      <c r="C612" s="26" t="s">
        <v>43</v>
      </c>
      <c r="D612" s="26">
        <v>6396</v>
      </c>
      <c r="E612" s="26">
        <v>77436</v>
      </c>
      <c r="F612" s="26" t="s">
        <v>8</v>
      </c>
    </row>
    <row r="613" spans="1:6" ht="15" hidden="1" customHeight="1" x14ac:dyDescent="0.25">
      <c r="A613" s="26">
        <v>2021</v>
      </c>
      <c r="B613" s="26" t="s">
        <v>58</v>
      </c>
      <c r="C613" s="26" t="s">
        <v>44</v>
      </c>
      <c r="D613" s="26">
        <v>14432</v>
      </c>
      <c r="E613" s="26">
        <v>70231</v>
      </c>
      <c r="F613" s="26" t="s">
        <v>10</v>
      </c>
    </row>
    <row r="614" spans="1:6" ht="15" hidden="1" customHeight="1" x14ac:dyDescent="0.25">
      <c r="A614" s="26">
        <v>2021</v>
      </c>
      <c r="B614" s="26" t="s">
        <v>58</v>
      </c>
      <c r="C614" s="26" t="s">
        <v>45</v>
      </c>
      <c r="D614" s="26">
        <v>1636</v>
      </c>
      <c r="E614" s="26">
        <v>66286</v>
      </c>
      <c r="F614" s="26" t="s">
        <v>10</v>
      </c>
    </row>
    <row r="615" spans="1:6" ht="15" hidden="1" customHeight="1" x14ac:dyDescent="0.25">
      <c r="A615" s="26">
        <v>2021</v>
      </c>
      <c r="B615" s="26" t="s">
        <v>58</v>
      </c>
      <c r="C615" s="26" t="s">
        <v>46</v>
      </c>
      <c r="D615" s="26">
        <v>6414</v>
      </c>
      <c r="E615" s="26">
        <v>66850</v>
      </c>
      <c r="F615" s="26" t="s">
        <v>8</v>
      </c>
    </row>
    <row r="616" spans="1:6" ht="15" hidden="1" customHeight="1" x14ac:dyDescent="0.25">
      <c r="A616" s="26">
        <v>2021</v>
      </c>
      <c r="B616" s="26" t="s">
        <v>58</v>
      </c>
      <c r="C616" s="26" t="s">
        <v>47</v>
      </c>
      <c r="D616" s="26">
        <v>1067</v>
      </c>
      <c r="E616" s="26">
        <v>56219</v>
      </c>
      <c r="F616" s="26" t="s">
        <v>8</v>
      </c>
    </row>
    <row r="617" spans="1:6" ht="15" hidden="1" customHeight="1" x14ac:dyDescent="0.25">
      <c r="A617" s="26">
        <v>2021</v>
      </c>
      <c r="B617" s="26" t="s">
        <v>58</v>
      </c>
      <c r="C617" s="26" t="s">
        <v>48</v>
      </c>
      <c r="D617" s="26">
        <v>7272</v>
      </c>
      <c r="E617" s="26">
        <v>66305</v>
      </c>
      <c r="F617" s="26" t="s">
        <v>10</v>
      </c>
    </row>
    <row r="618" spans="1:6" ht="15" hidden="1" customHeight="1" x14ac:dyDescent="0.25">
      <c r="A618" s="26">
        <v>2021</v>
      </c>
      <c r="B618" s="26" t="s">
        <v>58</v>
      </c>
      <c r="C618" s="26" t="s">
        <v>49</v>
      </c>
      <c r="D618" s="26">
        <v>25577</v>
      </c>
      <c r="E618" s="26">
        <v>85766</v>
      </c>
      <c r="F618" s="26" t="s">
        <v>10</v>
      </c>
    </row>
    <row r="619" spans="1:6" ht="15" hidden="1" customHeight="1" x14ac:dyDescent="0.25">
      <c r="A619" s="26">
        <v>2021</v>
      </c>
      <c r="B619" s="26" t="s">
        <v>58</v>
      </c>
      <c r="C619" s="26" t="s">
        <v>50</v>
      </c>
      <c r="D619" s="26">
        <v>4547</v>
      </c>
      <c r="E619" s="26">
        <v>65426</v>
      </c>
      <c r="F619" s="26" t="s">
        <v>10</v>
      </c>
    </row>
    <row r="620" spans="1:6" ht="15" hidden="1" customHeight="1" x14ac:dyDescent="0.25">
      <c r="A620" s="26">
        <v>2021</v>
      </c>
      <c r="B620" s="26" t="s">
        <v>58</v>
      </c>
      <c r="C620" s="26" t="s">
        <v>51</v>
      </c>
      <c r="D620" s="26">
        <v>1108</v>
      </c>
      <c r="E620" s="26">
        <v>66807</v>
      </c>
      <c r="F620" s="26" t="s">
        <v>10</v>
      </c>
    </row>
    <row r="621" spans="1:6" ht="15" hidden="1" customHeight="1" x14ac:dyDescent="0.25">
      <c r="A621" s="26">
        <v>2021</v>
      </c>
      <c r="B621" s="26" t="s">
        <v>58</v>
      </c>
      <c r="C621" s="26" t="s">
        <v>52</v>
      </c>
      <c r="D621" s="26">
        <v>6864</v>
      </c>
      <c r="E621" s="26">
        <v>67341</v>
      </c>
      <c r="F621" s="26" t="s">
        <v>10</v>
      </c>
    </row>
    <row r="622" spans="1:6" ht="15" hidden="1" customHeight="1" x14ac:dyDescent="0.25">
      <c r="A622" s="26">
        <v>2021</v>
      </c>
      <c r="B622" s="26" t="s">
        <v>58</v>
      </c>
      <c r="C622" s="26" t="s">
        <v>53</v>
      </c>
      <c r="D622" s="26">
        <v>7824</v>
      </c>
      <c r="E622" s="26">
        <v>87228</v>
      </c>
      <c r="F622" s="26" t="s">
        <v>8</v>
      </c>
    </row>
    <row r="623" spans="1:6" ht="15" hidden="1" customHeight="1" x14ac:dyDescent="0.25">
      <c r="A623" s="26">
        <v>2021</v>
      </c>
      <c r="B623" s="26" t="s">
        <v>58</v>
      </c>
      <c r="C623" s="26" t="s">
        <v>54</v>
      </c>
      <c r="D623" s="26">
        <v>1251</v>
      </c>
      <c r="E623" s="26">
        <v>67074</v>
      </c>
      <c r="F623" s="26" t="s">
        <v>8</v>
      </c>
    </row>
    <row r="624" spans="1:6" ht="15" hidden="1" customHeight="1" x14ac:dyDescent="0.25">
      <c r="A624" s="26">
        <v>2021</v>
      </c>
      <c r="B624" s="26" t="s">
        <v>58</v>
      </c>
      <c r="C624" s="26" t="s">
        <v>55</v>
      </c>
      <c r="D624" s="26">
        <v>9333</v>
      </c>
      <c r="E624" s="26">
        <v>65083</v>
      </c>
      <c r="F624" s="26" t="s">
        <v>10</v>
      </c>
    </row>
    <row r="625" spans="1:6" ht="15" hidden="1" customHeight="1" x14ac:dyDescent="0.25">
      <c r="A625" s="26">
        <v>2021</v>
      </c>
      <c r="B625" s="26" t="s">
        <v>58</v>
      </c>
      <c r="C625" s="26" t="s">
        <v>56</v>
      </c>
      <c r="D625" s="26">
        <v>615</v>
      </c>
      <c r="E625" s="26">
        <v>74738</v>
      </c>
      <c r="F625" s="26" t="s">
        <v>8</v>
      </c>
    </row>
    <row r="626" spans="1:6" ht="15" hidden="1" customHeight="1" x14ac:dyDescent="0.25">
      <c r="A626" s="26">
        <v>2021</v>
      </c>
      <c r="B626" s="26" t="s">
        <v>59</v>
      </c>
      <c r="C626" s="26" t="s">
        <v>7</v>
      </c>
      <c r="D626" s="26">
        <v>32423</v>
      </c>
      <c r="E626" s="26">
        <v>49426</v>
      </c>
      <c r="F626" s="26" t="s">
        <v>8</v>
      </c>
    </row>
    <row r="627" spans="1:6" ht="15" hidden="1" customHeight="1" x14ac:dyDescent="0.25">
      <c r="A627" s="26">
        <v>2021</v>
      </c>
      <c r="B627" s="26" t="s">
        <v>59</v>
      </c>
      <c r="C627" s="26" t="s">
        <v>9</v>
      </c>
      <c r="D627" s="26">
        <v>33190</v>
      </c>
      <c r="E627" s="26">
        <v>54023</v>
      </c>
      <c r="F627" s="26" t="s">
        <v>10</v>
      </c>
    </row>
    <row r="628" spans="1:6" ht="15" hidden="1" customHeight="1" x14ac:dyDescent="0.25">
      <c r="A628" s="26">
        <v>2021</v>
      </c>
      <c r="B628" s="26" t="s">
        <v>59</v>
      </c>
      <c r="C628" s="26" t="s">
        <v>11</v>
      </c>
      <c r="D628" s="26">
        <v>21821</v>
      </c>
      <c r="E628" s="26">
        <v>48897</v>
      </c>
      <c r="F628" s="26" t="s">
        <v>10</v>
      </c>
    </row>
    <row r="629" spans="1:6" ht="15" hidden="1" customHeight="1" x14ac:dyDescent="0.25">
      <c r="A629" s="26">
        <v>2021</v>
      </c>
      <c r="B629" s="26" t="s">
        <v>59</v>
      </c>
      <c r="C629" s="26" t="s">
        <v>12</v>
      </c>
      <c r="D629" s="26">
        <v>198955</v>
      </c>
      <c r="E629" s="26">
        <v>60908</v>
      </c>
      <c r="F629" s="26" t="s">
        <v>8</v>
      </c>
    </row>
    <row r="630" spans="1:6" ht="15" hidden="1" customHeight="1" x14ac:dyDescent="0.25">
      <c r="A630" s="26">
        <v>2021</v>
      </c>
      <c r="B630" s="26" t="s">
        <v>59</v>
      </c>
      <c r="C630" s="26" t="s">
        <v>13</v>
      </c>
      <c r="D630" s="26">
        <v>36041</v>
      </c>
      <c r="E630" s="26">
        <v>58675</v>
      </c>
      <c r="F630" s="26" t="s">
        <v>8</v>
      </c>
    </row>
    <row r="631" spans="1:6" ht="15" hidden="1" customHeight="1" x14ac:dyDescent="0.25">
      <c r="A631" s="26">
        <v>2021</v>
      </c>
      <c r="B631" s="26" t="s">
        <v>59</v>
      </c>
      <c r="C631" s="26" t="s">
        <v>14</v>
      </c>
      <c r="D631" s="26">
        <v>24868</v>
      </c>
      <c r="E631" s="26">
        <v>58540</v>
      </c>
      <c r="F631" s="26" t="s">
        <v>10</v>
      </c>
    </row>
    <row r="632" spans="1:6" ht="15" hidden="1" customHeight="1" x14ac:dyDescent="0.25">
      <c r="A632" s="26">
        <v>2021</v>
      </c>
      <c r="B632" s="26" t="s">
        <v>59</v>
      </c>
      <c r="C632" s="26" t="s">
        <v>15</v>
      </c>
      <c r="D632" s="26">
        <v>7005</v>
      </c>
      <c r="E632" s="26">
        <v>48440</v>
      </c>
      <c r="F632" s="26" t="s">
        <v>8</v>
      </c>
    </row>
    <row r="633" spans="1:6" ht="15" hidden="1" customHeight="1" x14ac:dyDescent="0.25">
      <c r="A633" s="26">
        <v>2021</v>
      </c>
      <c r="B633" s="26" t="s">
        <v>59</v>
      </c>
      <c r="C633" s="26" t="s">
        <v>16</v>
      </c>
      <c r="D633" s="26">
        <v>140278</v>
      </c>
      <c r="E633" s="26">
        <v>52232</v>
      </c>
      <c r="F633" s="26" t="s">
        <v>10</v>
      </c>
    </row>
    <row r="634" spans="1:6" ht="15" hidden="1" customHeight="1" x14ac:dyDescent="0.25">
      <c r="A634" s="26">
        <v>2021</v>
      </c>
      <c r="B634" s="26" t="s">
        <v>59</v>
      </c>
      <c r="C634" s="26" t="s">
        <v>17</v>
      </c>
      <c r="D634" s="26">
        <v>61774</v>
      </c>
      <c r="E634" s="26">
        <v>55817</v>
      </c>
      <c r="F634" s="26" t="s">
        <v>8</v>
      </c>
    </row>
    <row r="635" spans="1:6" ht="15" hidden="1" customHeight="1" x14ac:dyDescent="0.25">
      <c r="A635" s="26">
        <v>2021</v>
      </c>
      <c r="B635" s="26" t="s">
        <v>59</v>
      </c>
      <c r="C635" s="26" t="s">
        <v>18</v>
      </c>
      <c r="D635" s="26">
        <v>11892</v>
      </c>
      <c r="E635" s="26">
        <v>47533</v>
      </c>
      <c r="F635" s="26" t="s">
        <v>8</v>
      </c>
    </row>
    <row r="636" spans="1:6" ht="15" hidden="1" customHeight="1" x14ac:dyDescent="0.25">
      <c r="A636" s="26">
        <v>2021</v>
      </c>
      <c r="B636" s="26" t="s">
        <v>59</v>
      </c>
      <c r="C636" s="26" t="s">
        <v>19</v>
      </c>
      <c r="D636" s="26">
        <v>78822</v>
      </c>
      <c r="E636" s="26">
        <v>59573</v>
      </c>
      <c r="F636" s="26" t="s">
        <v>10</v>
      </c>
    </row>
    <row r="637" spans="1:6" ht="15" hidden="1" customHeight="1" x14ac:dyDescent="0.25">
      <c r="A637" s="26">
        <v>2021</v>
      </c>
      <c r="B637" s="26" t="s">
        <v>59</v>
      </c>
      <c r="C637" s="26" t="s">
        <v>20</v>
      </c>
      <c r="D637" s="26">
        <v>40283</v>
      </c>
      <c r="E637" s="26">
        <v>49345</v>
      </c>
      <c r="F637" s="26" t="s">
        <v>10</v>
      </c>
    </row>
    <row r="638" spans="1:6" ht="15" hidden="1" customHeight="1" x14ac:dyDescent="0.25">
      <c r="A638" s="26">
        <v>2021</v>
      </c>
      <c r="B638" s="26" t="s">
        <v>59</v>
      </c>
      <c r="C638" s="26" t="s">
        <v>21</v>
      </c>
      <c r="D638" s="26">
        <v>23557</v>
      </c>
      <c r="E638" s="26">
        <v>47407</v>
      </c>
      <c r="F638" s="26" t="s">
        <v>8</v>
      </c>
    </row>
    <row r="639" spans="1:6" ht="15" hidden="1" customHeight="1" x14ac:dyDescent="0.25">
      <c r="A639" s="26">
        <v>2021</v>
      </c>
      <c r="B639" s="26" t="s">
        <v>59</v>
      </c>
      <c r="C639" s="26" t="s">
        <v>22</v>
      </c>
      <c r="D639" s="26">
        <v>19844</v>
      </c>
      <c r="E639" s="26">
        <v>49539</v>
      </c>
      <c r="F639" s="26" t="s">
        <v>8</v>
      </c>
    </row>
    <row r="640" spans="1:6" ht="15" hidden="1" customHeight="1" x14ac:dyDescent="0.25">
      <c r="A640" s="26">
        <v>2021</v>
      </c>
      <c r="B640" s="26" t="s">
        <v>59</v>
      </c>
      <c r="C640" s="26" t="s">
        <v>23</v>
      </c>
      <c r="D640" s="26">
        <v>27892</v>
      </c>
      <c r="E640" s="26">
        <v>50163</v>
      </c>
      <c r="F640" s="26" t="s">
        <v>10</v>
      </c>
    </row>
    <row r="641" spans="1:6" ht="15" hidden="1" customHeight="1" x14ac:dyDescent="0.25">
      <c r="A641" s="26">
        <v>2021</v>
      </c>
      <c r="B641" s="26" t="s">
        <v>59</v>
      </c>
      <c r="C641" s="26" t="s">
        <v>24</v>
      </c>
      <c r="D641" s="26">
        <v>30876</v>
      </c>
      <c r="E641" s="26">
        <v>49579</v>
      </c>
      <c r="F641" s="26" t="s">
        <v>10</v>
      </c>
    </row>
    <row r="642" spans="1:6" ht="15" hidden="1" customHeight="1" x14ac:dyDescent="0.25">
      <c r="A642" s="26">
        <v>2021</v>
      </c>
      <c r="B642" s="26" t="s">
        <v>59</v>
      </c>
      <c r="C642" s="26" t="s">
        <v>25</v>
      </c>
      <c r="D642" s="26">
        <v>10676</v>
      </c>
      <c r="E642" s="26">
        <v>45115</v>
      </c>
      <c r="F642" s="26" t="s">
        <v>10</v>
      </c>
    </row>
    <row r="643" spans="1:6" ht="15" hidden="1" customHeight="1" x14ac:dyDescent="0.25">
      <c r="A643" s="26">
        <v>2021</v>
      </c>
      <c r="B643" s="26" t="s">
        <v>59</v>
      </c>
      <c r="C643" s="26" t="s">
        <v>26</v>
      </c>
      <c r="D643" s="26">
        <v>32640</v>
      </c>
      <c r="E643" s="26">
        <v>53503</v>
      </c>
      <c r="F643" s="26" t="s">
        <v>10</v>
      </c>
    </row>
    <row r="644" spans="1:6" ht="15" hidden="1" customHeight="1" x14ac:dyDescent="0.25">
      <c r="A644" s="26">
        <v>2021</v>
      </c>
      <c r="B644" s="26" t="s">
        <v>59</v>
      </c>
      <c r="C644" s="26" t="s">
        <v>27</v>
      </c>
      <c r="D644" s="26">
        <v>41620</v>
      </c>
      <c r="E644" s="26">
        <v>61423</v>
      </c>
      <c r="F644" s="26" t="s">
        <v>10</v>
      </c>
    </row>
    <row r="645" spans="1:6" ht="15" hidden="1" customHeight="1" x14ac:dyDescent="0.25">
      <c r="A645" s="26">
        <v>2021</v>
      </c>
      <c r="B645" s="26" t="s">
        <v>59</v>
      </c>
      <c r="C645" s="26" t="s">
        <v>28</v>
      </c>
      <c r="D645" s="26">
        <v>55150</v>
      </c>
      <c r="E645" s="26">
        <v>54357</v>
      </c>
      <c r="F645" s="26" t="s">
        <v>8</v>
      </c>
    </row>
    <row r="646" spans="1:6" ht="15" hidden="1" customHeight="1" x14ac:dyDescent="0.25">
      <c r="A646" s="26">
        <v>2021</v>
      </c>
      <c r="B646" s="26" t="s">
        <v>59</v>
      </c>
      <c r="C646" s="26" t="s">
        <v>29</v>
      </c>
      <c r="D646" s="26">
        <v>37323</v>
      </c>
      <c r="E646" s="26">
        <v>56523</v>
      </c>
      <c r="F646" s="26" t="s">
        <v>8</v>
      </c>
    </row>
    <row r="647" spans="1:6" ht="15" hidden="1" customHeight="1" x14ac:dyDescent="0.25">
      <c r="A647" s="26">
        <v>2021</v>
      </c>
      <c r="B647" s="26" t="s">
        <v>59</v>
      </c>
      <c r="C647" s="26" t="s">
        <v>30</v>
      </c>
      <c r="D647" s="26">
        <v>19568</v>
      </c>
      <c r="E647" s="26">
        <v>43621</v>
      </c>
      <c r="F647" s="26" t="s">
        <v>10</v>
      </c>
    </row>
    <row r="648" spans="1:6" ht="15" hidden="1" customHeight="1" x14ac:dyDescent="0.25">
      <c r="A648" s="26">
        <v>2021</v>
      </c>
      <c r="B648" s="26" t="s">
        <v>59</v>
      </c>
      <c r="C648" s="26" t="s">
        <v>31</v>
      </c>
      <c r="D648" s="26">
        <v>39400</v>
      </c>
      <c r="E648" s="26">
        <v>49646</v>
      </c>
      <c r="F648" s="26" t="s">
        <v>8</v>
      </c>
    </row>
    <row r="649" spans="1:6" ht="15" hidden="1" customHeight="1" x14ac:dyDescent="0.25">
      <c r="A649" s="26">
        <v>2021</v>
      </c>
      <c r="B649" s="26" t="s">
        <v>59</v>
      </c>
      <c r="C649" s="26" t="s">
        <v>32</v>
      </c>
      <c r="D649" s="26">
        <v>9112</v>
      </c>
      <c r="E649" s="26">
        <v>46937</v>
      </c>
      <c r="F649" s="26" t="s">
        <v>8</v>
      </c>
    </row>
    <row r="650" spans="1:6" ht="15" hidden="1" customHeight="1" x14ac:dyDescent="0.25">
      <c r="A650" s="26">
        <v>2021</v>
      </c>
      <c r="B650" s="26" t="s">
        <v>59</v>
      </c>
      <c r="C650" s="26" t="s">
        <v>33</v>
      </c>
      <c r="D650" s="26">
        <v>14969</v>
      </c>
      <c r="E650" s="26">
        <v>47557</v>
      </c>
      <c r="F650" s="26" t="s">
        <v>10</v>
      </c>
    </row>
    <row r="651" spans="1:6" ht="15" hidden="1" customHeight="1" x14ac:dyDescent="0.25">
      <c r="A651" s="26">
        <v>2021</v>
      </c>
      <c r="B651" s="26" t="s">
        <v>59</v>
      </c>
      <c r="C651" s="26" t="s">
        <v>34</v>
      </c>
      <c r="D651" s="26">
        <v>15866</v>
      </c>
      <c r="E651" s="26">
        <v>51452</v>
      </c>
      <c r="F651" s="26" t="s">
        <v>10</v>
      </c>
    </row>
    <row r="652" spans="1:6" ht="15" hidden="1" customHeight="1" x14ac:dyDescent="0.25">
      <c r="A652" s="26">
        <v>2021</v>
      </c>
      <c r="B652" s="26" t="s">
        <v>59</v>
      </c>
      <c r="C652" s="26" t="s">
        <v>35</v>
      </c>
      <c r="D652" s="26">
        <v>12448</v>
      </c>
      <c r="E652" s="26">
        <v>55409</v>
      </c>
      <c r="F652" s="26" t="s">
        <v>8</v>
      </c>
    </row>
    <row r="653" spans="1:6" ht="15" hidden="1" customHeight="1" x14ac:dyDescent="0.25">
      <c r="A653" s="26">
        <v>2021</v>
      </c>
      <c r="B653" s="26" t="s">
        <v>59</v>
      </c>
      <c r="C653" s="26" t="s">
        <v>36</v>
      </c>
      <c r="D653" s="26">
        <v>54227</v>
      </c>
      <c r="E653" s="26">
        <v>61204</v>
      </c>
      <c r="F653" s="26" t="s">
        <v>8</v>
      </c>
    </row>
    <row r="654" spans="1:6" ht="15" hidden="1" customHeight="1" x14ac:dyDescent="0.25">
      <c r="A654" s="26">
        <v>2021</v>
      </c>
      <c r="B654" s="26" t="s">
        <v>59</v>
      </c>
      <c r="C654" s="26" t="s">
        <v>37</v>
      </c>
      <c r="D654" s="26">
        <v>10974</v>
      </c>
      <c r="E654" s="26">
        <v>45275</v>
      </c>
      <c r="F654" s="26" t="s">
        <v>10</v>
      </c>
    </row>
    <row r="655" spans="1:6" ht="15" hidden="1" customHeight="1" x14ac:dyDescent="0.25">
      <c r="A655" s="26">
        <v>2021</v>
      </c>
      <c r="B655" s="26" t="s">
        <v>59</v>
      </c>
      <c r="C655" s="26" t="s">
        <v>38</v>
      </c>
      <c r="D655" s="26">
        <v>120950</v>
      </c>
      <c r="E655" s="26">
        <v>59710</v>
      </c>
      <c r="F655" s="26" t="s">
        <v>8</v>
      </c>
    </row>
    <row r="656" spans="1:6" ht="15" hidden="1" customHeight="1" x14ac:dyDescent="0.25">
      <c r="A656" s="26">
        <v>2021</v>
      </c>
      <c r="B656" s="26" t="s">
        <v>59</v>
      </c>
      <c r="C656" s="26" t="s">
        <v>39</v>
      </c>
      <c r="D656" s="26">
        <v>62397</v>
      </c>
      <c r="E656" s="26">
        <v>50579</v>
      </c>
      <c r="F656" s="26" t="s">
        <v>10</v>
      </c>
    </row>
    <row r="657" spans="1:6" ht="15" hidden="1" customHeight="1" x14ac:dyDescent="0.25">
      <c r="A657" s="26">
        <v>2021</v>
      </c>
      <c r="B657" s="26" t="s">
        <v>59</v>
      </c>
      <c r="C657" s="26" t="s">
        <v>40</v>
      </c>
      <c r="D657" s="26">
        <v>7738</v>
      </c>
      <c r="E657" s="26">
        <v>57925</v>
      </c>
      <c r="F657" s="26" t="s">
        <v>8</v>
      </c>
    </row>
    <row r="658" spans="1:6" ht="15" hidden="1" customHeight="1" x14ac:dyDescent="0.25">
      <c r="A658" s="26">
        <v>2021</v>
      </c>
      <c r="B658" s="26" t="s">
        <v>59</v>
      </c>
      <c r="C658" s="26" t="s">
        <v>41</v>
      </c>
      <c r="D658" s="26">
        <v>68958</v>
      </c>
      <c r="E658" s="26">
        <v>51569</v>
      </c>
      <c r="F658" s="26" t="s">
        <v>8</v>
      </c>
    </row>
    <row r="659" spans="1:6" ht="15" hidden="1" customHeight="1" x14ac:dyDescent="0.25">
      <c r="A659" s="26">
        <v>2021</v>
      </c>
      <c r="B659" s="26" t="s">
        <v>59</v>
      </c>
      <c r="C659" s="26" t="s">
        <v>42</v>
      </c>
      <c r="D659" s="26">
        <v>23883</v>
      </c>
      <c r="E659" s="26">
        <v>49049</v>
      </c>
      <c r="F659" s="26" t="s">
        <v>10</v>
      </c>
    </row>
    <row r="660" spans="1:6" ht="15" hidden="1" customHeight="1" x14ac:dyDescent="0.25">
      <c r="A660" s="26">
        <v>2021</v>
      </c>
      <c r="B660" s="26" t="s">
        <v>59</v>
      </c>
      <c r="C660" s="26" t="s">
        <v>43</v>
      </c>
      <c r="D660" s="26">
        <v>26460</v>
      </c>
      <c r="E660" s="26">
        <v>51879</v>
      </c>
      <c r="F660" s="26" t="s">
        <v>10</v>
      </c>
    </row>
    <row r="661" spans="1:6" ht="15" hidden="1" customHeight="1" x14ac:dyDescent="0.25">
      <c r="A661" s="26">
        <v>2021</v>
      </c>
      <c r="B661" s="26" t="s">
        <v>59</v>
      </c>
      <c r="C661" s="26" t="s">
        <v>44</v>
      </c>
      <c r="D661" s="26">
        <v>74684</v>
      </c>
      <c r="E661" s="26">
        <v>52296</v>
      </c>
      <c r="F661" s="26" t="s">
        <v>8</v>
      </c>
    </row>
    <row r="662" spans="1:6" ht="15" hidden="1" customHeight="1" x14ac:dyDescent="0.25">
      <c r="A662" s="26">
        <v>2021</v>
      </c>
      <c r="B662" s="26" t="s">
        <v>59</v>
      </c>
      <c r="C662" s="26" t="s">
        <v>45</v>
      </c>
      <c r="D662" s="26">
        <v>7648</v>
      </c>
      <c r="E662" s="26">
        <v>51232</v>
      </c>
      <c r="F662" s="26" t="s">
        <v>8</v>
      </c>
    </row>
    <row r="663" spans="1:6" ht="15" hidden="1" customHeight="1" x14ac:dyDescent="0.25">
      <c r="A663" s="26">
        <v>2021</v>
      </c>
      <c r="B663" s="26" t="s">
        <v>59</v>
      </c>
      <c r="C663" s="26" t="s">
        <v>46</v>
      </c>
      <c r="D663" s="26">
        <v>31073</v>
      </c>
      <c r="E663" s="26">
        <v>47048</v>
      </c>
      <c r="F663" s="26" t="s">
        <v>10</v>
      </c>
    </row>
    <row r="664" spans="1:6" ht="15" hidden="1" customHeight="1" x14ac:dyDescent="0.25">
      <c r="A664" s="26">
        <v>2021</v>
      </c>
      <c r="B664" s="26" t="s">
        <v>59</v>
      </c>
      <c r="C664" s="26" t="s">
        <v>47</v>
      </c>
      <c r="D664" s="26">
        <v>8027</v>
      </c>
      <c r="E664" s="26">
        <v>46980</v>
      </c>
      <c r="F664" s="26" t="s">
        <v>10</v>
      </c>
    </row>
    <row r="665" spans="1:6" ht="15" hidden="1" customHeight="1" x14ac:dyDescent="0.25">
      <c r="A665" s="26">
        <v>2021</v>
      </c>
      <c r="B665" s="26" t="s">
        <v>59</v>
      </c>
      <c r="C665" s="26" t="s">
        <v>48</v>
      </c>
      <c r="D665" s="26">
        <v>40380</v>
      </c>
      <c r="E665" s="26">
        <v>52991</v>
      </c>
      <c r="F665" s="26" t="s">
        <v>10</v>
      </c>
    </row>
    <row r="666" spans="1:6" ht="15" hidden="1" customHeight="1" x14ac:dyDescent="0.25">
      <c r="A666" s="26">
        <v>2021</v>
      </c>
      <c r="B666" s="26" t="s">
        <v>59</v>
      </c>
      <c r="C666" s="26" t="s">
        <v>49</v>
      </c>
      <c r="D666" s="26">
        <v>150310</v>
      </c>
      <c r="E666" s="26">
        <v>60323</v>
      </c>
      <c r="F666" s="26" t="s">
        <v>10</v>
      </c>
    </row>
    <row r="667" spans="1:6" ht="15" hidden="1" customHeight="1" x14ac:dyDescent="0.25">
      <c r="A667" s="26">
        <v>2021</v>
      </c>
      <c r="B667" s="26" t="s">
        <v>59</v>
      </c>
      <c r="C667" s="26" t="s">
        <v>50</v>
      </c>
      <c r="D667" s="26">
        <v>20066</v>
      </c>
      <c r="E667" s="26">
        <v>51785</v>
      </c>
      <c r="F667" s="26" t="s">
        <v>10</v>
      </c>
    </row>
    <row r="668" spans="1:6" ht="15" hidden="1" customHeight="1" x14ac:dyDescent="0.25">
      <c r="A668" s="26">
        <v>2021</v>
      </c>
      <c r="B668" s="26" t="s">
        <v>59</v>
      </c>
      <c r="C668" s="26" t="s">
        <v>51</v>
      </c>
      <c r="D668" s="26">
        <v>5040</v>
      </c>
      <c r="E668" s="26">
        <v>47456</v>
      </c>
      <c r="F668" s="26" t="s">
        <v>8</v>
      </c>
    </row>
    <row r="669" spans="1:6" ht="15" hidden="1" customHeight="1" x14ac:dyDescent="0.25">
      <c r="A669" s="26">
        <v>2021</v>
      </c>
      <c r="B669" s="26" t="s">
        <v>59</v>
      </c>
      <c r="C669" s="26" t="s">
        <v>52</v>
      </c>
      <c r="D669" s="26">
        <v>42839</v>
      </c>
      <c r="E669" s="26">
        <v>51486</v>
      </c>
      <c r="F669" s="26" t="s">
        <v>8</v>
      </c>
    </row>
    <row r="670" spans="1:6" ht="15" hidden="1" customHeight="1" x14ac:dyDescent="0.25">
      <c r="A670" s="26">
        <v>2021</v>
      </c>
      <c r="B670" s="26" t="s">
        <v>59</v>
      </c>
      <c r="C670" s="26" t="s">
        <v>53</v>
      </c>
      <c r="D670" s="26">
        <v>38692</v>
      </c>
      <c r="E670" s="26">
        <v>73312</v>
      </c>
      <c r="F670" s="26" t="s">
        <v>10</v>
      </c>
    </row>
    <row r="671" spans="1:6" ht="15" hidden="1" customHeight="1" x14ac:dyDescent="0.25">
      <c r="A671" s="26">
        <v>2021</v>
      </c>
      <c r="B671" s="26" t="s">
        <v>59</v>
      </c>
      <c r="C671" s="26" t="s">
        <v>54</v>
      </c>
      <c r="D671" s="26">
        <v>10709</v>
      </c>
      <c r="E671" s="26">
        <v>46148</v>
      </c>
      <c r="F671" s="26" t="s">
        <v>8</v>
      </c>
    </row>
    <row r="672" spans="1:6" ht="15" hidden="1" customHeight="1" x14ac:dyDescent="0.25">
      <c r="A672" s="26">
        <v>2021</v>
      </c>
      <c r="B672" s="26" t="s">
        <v>59</v>
      </c>
      <c r="C672" s="26" t="s">
        <v>55</v>
      </c>
      <c r="D672" s="26">
        <v>36253</v>
      </c>
      <c r="E672" s="26">
        <v>48647</v>
      </c>
      <c r="F672" s="26" t="s">
        <v>8</v>
      </c>
    </row>
    <row r="673" spans="1:6" ht="15" hidden="1" customHeight="1" x14ac:dyDescent="0.25">
      <c r="A673" s="26">
        <v>2021</v>
      </c>
      <c r="B673" s="26" t="s">
        <v>59</v>
      </c>
      <c r="C673" s="26" t="s">
        <v>56</v>
      </c>
      <c r="D673" s="26">
        <v>4819</v>
      </c>
      <c r="E673" s="26">
        <v>50408</v>
      </c>
      <c r="F673" s="26" t="s">
        <v>10</v>
      </c>
    </row>
    <row r="674" spans="1:6" ht="15" hidden="1" customHeight="1" x14ac:dyDescent="0.25">
      <c r="A674" s="26">
        <v>2021</v>
      </c>
      <c r="B674" s="26" t="s">
        <v>60</v>
      </c>
      <c r="C674" s="26" t="s">
        <v>7</v>
      </c>
      <c r="D674" s="26">
        <v>2309</v>
      </c>
      <c r="E674" s="26">
        <v>68845</v>
      </c>
      <c r="F674" s="26" t="s">
        <v>10</v>
      </c>
    </row>
    <row r="675" spans="1:6" ht="15" hidden="1" customHeight="1" x14ac:dyDescent="0.25">
      <c r="A675" s="26">
        <v>2021</v>
      </c>
      <c r="B675" s="26" t="s">
        <v>60</v>
      </c>
      <c r="C675" s="26" t="s">
        <v>9</v>
      </c>
      <c r="D675" s="26">
        <v>3691</v>
      </c>
      <c r="E675" s="26">
        <v>83822</v>
      </c>
      <c r="F675" s="26" t="s">
        <v>8</v>
      </c>
    </row>
    <row r="676" spans="1:6" ht="15" hidden="1" customHeight="1" x14ac:dyDescent="0.25">
      <c r="A676" s="26">
        <v>2021</v>
      </c>
      <c r="B676" s="26" t="s">
        <v>60</v>
      </c>
      <c r="C676" s="26" t="s">
        <v>11</v>
      </c>
      <c r="D676" s="26">
        <v>1303</v>
      </c>
      <c r="E676" s="26">
        <v>63981</v>
      </c>
      <c r="F676" s="26" t="s">
        <v>8</v>
      </c>
    </row>
    <row r="677" spans="1:6" ht="15" hidden="1" customHeight="1" x14ac:dyDescent="0.25">
      <c r="A677" s="26">
        <v>2021</v>
      </c>
      <c r="B677" s="26" t="s">
        <v>60</v>
      </c>
      <c r="C677" s="26" t="s">
        <v>12</v>
      </c>
      <c r="D677" s="26">
        <v>28529</v>
      </c>
      <c r="E677" s="26">
        <v>197278</v>
      </c>
      <c r="F677" s="26" t="s">
        <v>10</v>
      </c>
    </row>
    <row r="678" spans="1:6" ht="15" hidden="1" customHeight="1" x14ac:dyDescent="0.25">
      <c r="A678" s="26">
        <v>2021</v>
      </c>
      <c r="B678" s="26" t="s">
        <v>60</v>
      </c>
      <c r="C678" s="26" t="s">
        <v>13</v>
      </c>
      <c r="D678" s="26">
        <v>4330</v>
      </c>
      <c r="E678" s="26">
        <v>115380</v>
      </c>
      <c r="F678" s="26" t="s">
        <v>8</v>
      </c>
    </row>
    <row r="679" spans="1:6" ht="15" hidden="1" customHeight="1" x14ac:dyDescent="0.25">
      <c r="A679" s="26">
        <v>2021</v>
      </c>
      <c r="B679" s="26" t="s">
        <v>60</v>
      </c>
      <c r="C679" s="26" t="s">
        <v>14</v>
      </c>
      <c r="D679" s="26">
        <v>2551</v>
      </c>
      <c r="E679" s="26">
        <v>126406</v>
      </c>
      <c r="F679" s="26" t="s">
        <v>10</v>
      </c>
    </row>
    <row r="680" spans="1:6" ht="15" hidden="1" customHeight="1" x14ac:dyDescent="0.25">
      <c r="A680" s="26">
        <v>2021</v>
      </c>
      <c r="B680" s="26" t="s">
        <v>60</v>
      </c>
      <c r="C680" s="26" t="s">
        <v>15</v>
      </c>
      <c r="D680" s="26">
        <v>497</v>
      </c>
      <c r="E680" s="26">
        <v>76031</v>
      </c>
      <c r="F680" s="26" t="s">
        <v>8</v>
      </c>
    </row>
    <row r="681" spans="1:6" ht="15" hidden="1" customHeight="1" x14ac:dyDescent="0.25">
      <c r="A681" s="26">
        <v>2021</v>
      </c>
      <c r="B681" s="26" t="s">
        <v>60</v>
      </c>
      <c r="C681" s="26" t="s">
        <v>16</v>
      </c>
      <c r="D681" s="26">
        <v>11744</v>
      </c>
      <c r="E681" s="26">
        <v>92153</v>
      </c>
      <c r="F681" s="26" t="s">
        <v>8</v>
      </c>
    </row>
    <row r="682" spans="1:6" ht="15" hidden="1" customHeight="1" x14ac:dyDescent="0.25">
      <c r="A682" s="26">
        <v>2021</v>
      </c>
      <c r="B682" s="26" t="s">
        <v>60</v>
      </c>
      <c r="C682" s="26" t="s">
        <v>17</v>
      </c>
      <c r="D682" s="26">
        <v>5380</v>
      </c>
      <c r="E682" s="26">
        <v>106462</v>
      </c>
      <c r="F682" s="26" t="s">
        <v>10</v>
      </c>
    </row>
    <row r="683" spans="1:6" ht="15" hidden="1" customHeight="1" x14ac:dyDescent="0.25">
      <c r="A683" s="26">
        <v>2021</v>
      </c>
      <c r="B683" s="26" t="s">
        <v>60</v>
      </c>
      <c r="C683" s="26" t="s">
        <v>18</v>
      </c>
      <c r="D683" s="26">
        <v>1231</v>
      </c>
      <c r="E683" s="26">
        <v>62211</v>
      </c>
      <c r="F683" s="26" t="s">
        <v>10</v>
      </c>
    </row>
    <row r="684" spans="1:6" ht="15" hidden="1" customHeight="1" x14ac:dyDescent="0.25">
      <c r="A684" s="26">
        <v>2021</v>
      </c>
      <c r="B684" s="26" t="s">
        <v>60</v>
      </c>
      <c r="C684" s="26" t="s">
        <v>19</v>
      </c>
      <c r="D684" s="26">
        <v>6998</v>
      </c>
      <c r="E684" s="26">
        <v>102732</v>
      </c>
      <c r="F684" s="26" t="s">
        <v>8</v>
      </c>
    </row>
    <row r="685" spans="1:6" ht="15" hidden="1" customHeight="1" x14ac:dyDescent="0.25">
      <c r="A685" s="26">
        <v>2021</v>
      </c>
      <c r="B685" s="26" t="s">
        <v>60</v>
      </c>
      <c r="C685" s="26" t="s">
        <v>20</v>
      </c>
      <c r="D685" s="26">
        <v>2278</v>
      </c>
      <c r="E685" s="26">
        <v>68444</v>
      </c>
      <c r="F685" s="26" t="s">
        <v>8</v>
      </c>
    </row>
    <row r="686" spans="1:6" ht="15" hidden="1" customHeight="1" x14ac:dyDescent="0.25">
      <c r="A686" s="26">
        <v>2021</v>
      </c>
      <c r="B686" s="26" t="s">
        <v>60</v>
      </c>
      <c r="C686" s="26" t="s">
        <v>21</v>
      </c>
      <c r="D686" s="26">
        <v>1778</v>
      </c>
      <c r="E686" s="26">
        <v>66664</v>
      </c>
      <c r="F686" s="26" t="s">
        <v>10</v>
      </c>
    </row>
    <row r="687" spans="1:6" ht="15" hidden="1" customHeight="1" x14ac:dyDescent="0.25">
      <c r="A687" s="26">
        <v>2021</v>
      </c>
      <c r="B687" s="26" t="s">
        <v>60</v>
      </c>
      <c r="C687" s="26" t="s">
        <v>22</v>
      </c>
      <c r="D687" s="26">
        <v>1386</v>
      </c>
      <c r="E687" s="26">
        <v>72434</v>
      </c>
      <c r="F687" s="26" t="s">
        <v>10</v>
      </c>
    </row>
    <row r="688" spans="1:6" ht="15" hidden="1" customHeight="1" x14ac:dyDescent="0.25">
      <c r="A688" s="26">
        <v>2021</v>
      </c>
      <c r="B688" s="26" t="s">
        <v>60</v>
      </c>
      <c r="C688" s="26" t="s">
        <v>23</v>
      </c>
      <c r="D688" s="26">
        <v>1924</v>
      </c>
      <c r="E688" s="26">
        <v>64590</v>
      </c>
      <c r="F688" s="26" t="s">
        <v>10</v>
      </c>
    </row>
    <row r="689" spans="1:6" ht="15" hidden="1" customHeight="1" x14ac:dyDescent="0.25">
      <c r="A689" s="26">
        <v>2021</v>
      </c>
      <c r="B689" s="26" t="s">
        <v>60</v>
      </c>
      <c r="C689" s="26" t="s">
        <v>24</v>
      </c>
      <c r="D689" s="26">
        <v>1801</v>
      </c>
      <c r="E689" s="26">
        <v>66638</v>
      </c>
      <c r="F689" s="26" t="s">
        <v>10</v>
      </c>
    </row>
    <row r="690" spans="1:6" ht="15" hidden="1" customHeight="1" x14ac:dyDescent="0.25">
      <c r="A690" s="26">
        <v>2021</v>
      </c>
      <c r="B690" s="26" t="s">
        <v>60</v>
      </c>
      <c r="C690" s="26" t="s">
        <v>25</v>
      </c>
      <c r="D690" s="26">
        <v>869</v>
      </c>
      <c r="E690" s="26">
        <v>63442</v>
      </c>
      <c r="F690" s="26" t="s">
        <v>10</v>
      </c>
    </row>
    <row r="691" spans="1:6" ht="15" hidden="1" customHeight="1" x14ac:dyDescent="0.25">
      <c r="A691" s="26">
        <v>2021</v>
      </c>
      <c r="B691" s="26" t="s">
        <v>60</v>
      </c>
      <c r="C691" s="26" t="s">
        <v>26</v>
      </c>
      <c r="D691" s="26">
        <v>2846</v>
      </c>
      <c r="E691" s="26">
        <v>104834</v>
      </c>
      <c r="F691" s="26" t="s">
        <v>8</v>
      </c>
    </row>
    <row r="692" spans="1:6" ht="15" hidden="1" customHeight="1" x14ac:dyDescent="0.25">
      <c r="A692" s="26">
        <v>2021</v>
      </c>
      <c r="B692" s="26" t="s">
        <v>60</v>
      </c>
      <c r="C692" s="26" t="s">
        <v>27</v>
      </c>
      <c r="D692" s="26">
        <v>5717</v>
      </c>
      <c r="E692" s="26">
        <v>134022</v>
      </c>
      <c r="F692" s="26" t="s">
        <v>8</v>
      </c>
    </row>
    <row r="693" spans="1:6" ht="15" hidden="1" customHeight="1" x14ac:dyDescent="0.25">
      <c r="A693" s="26">
        <v>2021</v>
      </c>
      <c r="B693" s="26" t="s">
        <v>60</v>
      </c>
      <c r="C693" s="26" t="s">
        <v>28</v>
      </c>
      <c r="D693" s="26">
        <v>7146</v>
      </c>
      <c r="E693" s="26">
        <v>83504</v>
      </c>
      <c r="F693" s="26" t="s">
        <v>10</v>
      </c>
    </row>
    <row r="694" spans="1:6" ht="15" hidden="1" customHeight="1" x14ac:dyDescent="0.25">
      <c r="A694" s="26">
        <v>2021</v>
      </c>
      <c r="B694" s="26" t="s">
        <v>60</v>
      </c>
      <c r="C694" s="26" t="s">
        <v>29</v>
      </c>
      <c r="D694" s="26">
        <v>4133</v>
      </c>
      <c r="E694" s="26">
        <v>89846</v>
      </c>
      <c r="F694" s="26" t="s">
        <v>8</v>
      </c>
    </row>
    <row r="695" spans="1:6" ht="15" hidden="1" customHeight="1" x14ac:dyDescent="0.25">
      <c r="A695" s="26">
        <v>2021</v>
      </c>
      <c r="B695" s="26" t="s">
        <v>60</v>
      </c>
      <c r="C695" s="26" t="s">
        <v>30</v>
      </c>
      <c r="D695" s="26">
        <v>944</v>
      </c>
      <c r="E695" s="26">
        <v>55438</v>
      </c>
      <c r="F695" s="26" t="s">
        <v>8</v>
      </c>
    </row>
    <row r="696" spans="1:6" ht="15" hidden="1" customHeight="1" x14ac:dyDescent="0.25">
      <c r="A696" s="26">
        <v>2021</v>
      </c>
      <c r="B696" s="26" t="s">
        <v>60</v>
      </c>
      <c r="C696" s="26" t="s">
        <v>31</v>
      </c>
      <c r="D696" s="26">
        <v>3310</v>
      </c>
      <c r="E696" s="26">
        <v>91960</v>
      </c>
      <c r="F696" s="26" t="s">
        <v>10</v>
      </c>
    </row>
    <row r="697" spans="1:6" ht="15" hidden="1" customHeight="1" x14ac:dyDescent="0.25">
      <c r="A697" s="26">
        <v>2021</v>
      </c>
      <c r="B697" s="26" t="s">
        <v>60</v>
      </c>
      <c r="C697" s="26" t="s">
        <v>32</v>
      </c>
      <c r="D697" s="26">
        <v>799</v>
      </c>
      <c r="E697" s="26">
        <v>62592</v>
      </c>
      <c r="F697" s="26" t="s">
        <v>10</v>
      </c>
    </row>
    <row r="698" spans="1:6" ht="15" hidden="1" customHeight="1" x14ac:dyDescent="0.25">
      <c r="A698" s="26">
        <v>2021</v>
      </c>
      <c r="B698" s="26" t="s">
        <v>60</v>
      </c>
      <c r="C698" s="26" t="s">
        <v>33</v>
      </c>
      <c r="D698" s="26">
        <v>1015</v>
      </c>
      <c r="E698" s="26">
        <v>72732</v>
      </c>
      <c r="F698" s="26" t="s">
        <v>8</v>
      </c>
    </row>
    <row r="699" spans="1:6" ht="15" hidden="1" customHeight="1" x14ac:dyDescent="0.25">
      <c r="A699" s="26">
        <v>2021</v>
      </c>
      <c r="B699" s="26" t="s">
        <v>60</v>
      </c>
      <c r="C699" s="26" t="s">
        <v>34</v>
      </c>
      <c r="D699" s="26">
        <v>1664</v>
      </c>
      <c r="E699" s="26">
        <v>79213</v>
      </c>
      <c r="F699" s="26" t="s">
        <v>8</v>
      </c>
    </row>
    <row r="700" spans="1:6" ht="15" hidden="1" customHeight="1" x14ac:dyDescent="0.25">
      <c r="A700" s="26">
        <v>2021</v>
      </c>
      <c r="B700" s="26" t="s">
        <v>60</v>
      </c>
      <c r="C700" s="26" t="s">
        <v>35</v>
      </c>
      <c r="D700" s="26">
        <v>1037</v>
      </c>
      <c r="E700" s="26">
        <v>103212</v>
      </c>
      <c r="F700" s="26" t="s">
        <v>10</v>
      </c>
    </row>
    <row r="701" spans="1:6" ht="15" hidden="1" customHeight="1" x14ac:dyDescent="0.25">
      <c r="A701" s="26">
        <v>2021</v>
      </c>
      <c r="B701" s="26" t="s">
        <v>60</v>
      </c>
      <c r="C701" s="26" t="s">
        <v>36</v>
      </c>
      <c r="D701" s="26">
        <v>3724</v>
      </c>
      <c r="E701" s="26">
        <v>123433</v>
      </c>
      <c r="F701" s="26" t="s">
        <v>8</v>
      </c>
    </row>
    <row r="702" spans="1:6" ht="15" hidden="1" customHeight="1" x14ac:dyDescent="0.25">
      <c r="A702" s="26">
        <v>2021</v>
      </c>
      <c r="B702" s="26" t="s">
        <v>60</v>
      </c>
      <c r="C702" s="26" t="s">
        <v>37</v>
      </c>
      <c r="D702" s="26">
        <v>1074</v>
      </c>
      <c r="E702" s="26">
        <v>63554</v>
      </c>
      <c r="F702" s="26" t="s">
        <v>10</v>
      </c>
    </row>
    <row r="703" spans="1:6" ht="15" hidden="1" customHeight="1" x14ac:dyDescent="0.25">
      <c r="A703" s="26">
        <v>2021</v>
      </c>
      <c r="B703" s="26" t="s">
        <v>60</v>
      </c>
      <c r="C703" s="26" t="s">
        <v>38</v>
      </c>
      <c r="D703" s="26">
        <v>12812</v>
      </c>
      <c r="E703" s="26">
        <v>141959</v>
      </c>
      <c r="F703" s="26" t="s">
        <v>8</v>
      </c>
    </row>
    <row r="704" spans="1:6" ht="15" hidden="1" customHeight="1" x14ac:dyDescent="0.25">
      <c r="A704" s="26">
        <v>2021</v>
      </c>
      <c r="B704" s="26" t="s">
        <v>60</v>
      </c>
      <c r="C704" s="26" t="s">
        <v>39</v>
      </c>
      <c r="D704" s="26">
        <v>5669</v>
      </c>
      <c r="E704" s="26">
        <v>93039</v>
      </c>
      <c r="F704" s="26" t="s">
        <v>8</v>
      </c>
    </row>
    <row r="705" spans="1:6" ht="15" hidden="1" customHeight="1" x14ac:dyDescent="0.25">
      <c r="A705" s="26">
        <v>2021</v>
      </c>
      <c r="B705" s="26" t="s">
        <v>60</v>
      </c>
      <c r="C705" s="26" t="s">
        <v>40</v>
      </c>
      <c r="D705" s="26">
        <v>402</v>
      </c>
      <c r="E705" s="26">
        <v>77543</v>
      </c>
      <c r="F705" s="26" t="s">
        <v>10</v>
      </c>
    </row>
    <row r="706" spans="1:6" ht="15" hidden="1" customHeight="1" x14ac:dyDescent="0.25">
      <c r="A706" s="26">
        <v>2021</v>
      </c>
      <c r="B706" s="26" t="s">
        <v>60</v>
      </c>
      <c r="C706" s="26" t="s">
        <v>41</v>
      </c>
      <c r="D706" s="26">
        <v>4915</v>
      </c>
      <c r="E706" s="26">
        <v>78613</v>
      </c>
      <c r="F706" s="26" t="s">
        <v>10</v>
      </c>
    </row>
    <row r="707" spans="1:6" ht="15" hidden="1" customHeight="1" x14ac:dyDescent="0.25">
      <c r="A707" s="26">
        <v>2021</v>
      </c>
      <c r="B707" s="26" t="s">
        <v>60</v>
      </c>
      <c r="C707" s="26" t="s">
        <v>42</v>
      </c>
      <c r="D707" s="26">
        <v>1550</v>
      </c>
      <c r="E707" s="26">
        <v>66407</v>
      </c>
      <c r="F707" s="26" t="s">
        <v>8</v>
      </c>
    </row>
    <row r="708" spans="1:6" ht="15" hidden="1" customHeight="1" x14ac:dyDescent="0.25">
      <c r="A708" s="26">
        <v>2021</v>
      </c>
      <c r="B708" s="26" t="s">
        <v>60</v>
      </c>
      <c r="C708" s="26" t="s">
        <v>43</v>
      </c>
      <c r="D708" s="26">
        <v>4135</v>
      </c>
      <c r="E708" s="26">
        <v>95633</v>
      </c>
      <c r="F708" s="26" t="s">
        <v>8</v>
      </c>
    </row>
    <row r="709" spans="1:6" ht="15" hidden="1" customHeight="1" x14ac:dyDescent="0.25">
      <c r="A709" s="26">
        <v>2021</v>
      </c>
      <c r="B709" s="26" t="s">
        <v>60</v>
      </c>
      <c r="C709" s="26" t="s">
        <v>44</v>
      </c>
      <c r="D709" s="26">
        <v>5348</v>
      </c>
      <c r="E709" s="26">
        <v>100900</v>
      </c>
      <c r="F709" s="26" t="s">
        <v>10</v>
      </c>
    </row>
    <row r="710" spans="1:6" ht="15" hidden="1" customHeight="1" x14ac:dyDescent="0.25">
      <c r="A710" s="26">
        <v>2021</v>
      </c>
      <c r="B710" s="26" t="s">
        <v>60</v>
      </c>
      <c r="C710" s="26" t="s">
        <v>45</v>
      </c>
      <c r="D710" s="26">
        <v>714</v>
      </c>
      <c r="E710" s="26">
        <v>82409</v>
      </c>
      <c r="F710" s="26" t="s">
        <v>10</v>
      </c>
    </row>
    <row r="711" spans="1:6" ht="15" hidden="1" customHeight="1" x14ac:dyDescent="0.25">
      <c r="A711" s="26">
        <v>2021</v>
      </c>
      <c r="B711" s="26" t="s">
        <v>60</v>
      </c>
      <c r="C711" s="26" t="s">
        <v>46</v>
      </c>
      <c r="D711" s="26">
        <v>2883</v>
      </c>
      <c r="E711" s="26">
        <v>72032</v>
      </c>
      <c r="F711" s="26" t="s">
        <v>10</v>
      </c>
    </row>
    <row r="712" spans="1:6" ht="15" hidden="1" customHeight="1" x14ac:dyDescent="0.25">
      <c r="A712" s="26">
        <v>2021</v>
      </c>
      <c r="B712" s="26" t="s">
        <v>60</v>
      </c>
      <c r="C712" s="26" t="s">
        <v>47</v>
      </c>
      <c r="D712" s="26">
        <v>589</v>
      </c>
      <c r="E712" s="26">
        <v>57535</v>
      </c>
      <c r="F712" s="26" t="s">
        <v>10</v>
      </c>
    </row>
    <row r="713" spans="1:6" ht="15" hidden="1" customHeight="1" x14ac:dyDescent="0.25">
      <c r="A713" s="26">
        <v>2021</v>
      </c>
      <c r="B713" s="26" t="s">
        <v>60</v>
      </c>
      <c r="C713" s="26" t="s">
        <v>48</v>
      </c>
      <c r="D713" s="26">
        <v>3981</v>
      </c>
      <c r="E713" s="26">
        <v>81375</v>
      </c>
      <c r="F713" s="26" t="s">
        <v>10</v>
      </c>
    </row>
    <row r="714" spans="1:6" ht="15" hidden="1" customHeight="1" x14ac:dyDescent="0.25">
      <c r="A714" s="26">
        <v>2021</v>
      </c>
      <c r="B714" s="26" t="s">
        <v>60</v>
      </c>
      <c r="C714" s="26" t="s">
        <v>49</v>
      </c>
      <c r="D714" s="26">
        <v>10627</v>
      </c>
      <c r="E714" s="26">
        <v>96857</v>
      </c>
      <c r="F714" s="26" t="s">
        <v>8</v>
      </c>
    </row>
    <row r="715" spans="1:6" ht="15" hidden="1" customHeight="1" x14ac:dyDescent="0.25">
      <c r="A715" s="26">
        <v>2021</v>
      </c>
      <c r="B715" s="26" t="s">
        <v>60</v>
      </c>
      <c r="C715" s="26" t="s">
        <v>50</v>
      </c>
      <c r="D715" s="26">
        <v>2776</v>
      </c>
      <c r="E715" s="26">
        <v>90735</v>
      </c>
      <c r="F715" s="26" t="s">
        <v>8</v>
      </c>
    </row>
    <row r="716" spans="1:6" ht="15" hidden="1" customHeight="1" x14ac:dyDescent="0.25">
      <c r="A716" s="26">
        <v>2021</v>
      </c>
      <c r="B716" s="26" t="s">
        <v>60</v>
      </c>
      <c r="C716" s="26" t="s">
        <v>51</v>
      </c>
      <c r="D716" s="26">
        <v>527</v>
      </c>
      <c r="E716" s="26">
        <v>68861</v>
      </c>
      <c r="F716" s="26" t="s">
        <v>10</v>
      </c>
    </row>
    <row r="717" spans="1:6" ht="15" hidden="1" customHeight="1" x14ac:dyDescent="0.25">
      <c r="A717" s="26">
        <v>2021</v>
      </c>
      <c r="B717" s="26" t="s">
        <v>60</v>
      </c>
      <c r="C717" s="26" t="s">
        <v>52</v>
      </c>
      <c r="D717" s="26">
        <v>4600</v>
      </c>
      <c r="E717" s="26">
        <v>113966</v>
      </c>
      <c r="F717" s="26" t="s">
        <v>8</v>
      </c>
    </row>
    <row r="718" spans="1:6" ht="15" hidden="1" customHeight="1" x14ac:dyDescent="0.25">
      <c r="A718" s="26">
        <v>2021</v>
      </c>
      <c r="B718" s="26" t="s">
        <v>60</v>
      </c>
      <c r="C718" s="26" t="s">
        <v>53</v>
      </c>
      <c r="D718" s="26">
        <v>5007</v>
      </c>
      <c r="E718" s="26">
        <v>213135</v>
      </c>
      <c r="F718" s="26" t="s">
        <v>8</v>
      </c>
    </row>
    <row r="719" spans="1:6" ht="15" hidden="1" customHeight="1" x14ac:dyDescent="0.25">
      <c r="A719" s="26">
        <v>2021</v>
      </c>
      <c r="B719" s="26" t="s">
        <v>60</v>
      </c>
      <c r="C719" s="26" t="s">
        <v>54</v>
      </c>
      <c r="D719" s="26">
        <v>818</v>
      </c>
      <c r="E719" s="26">
        <v>59281</v>
      </c>
      <c r="F719" s="26" t="s">
        <v>10</v>
      </c>
    </row>
    <row r="720" spans="1:6" ht="15" hidden="1" customHeight="1" x14ac:dyDescent="0.25">
      <c r="A720" s="26">
        <v>2021</v>
      </c>
      <c r="B720" s="26" t="s">
        <v>60</v>
      </c>
      <c r="C720" s="26" t="s">
        <v>55</v>
      </c>
      <c r="D720" s="26">
        <v>2335</v>
      </c>
      <c r="E720" s="26">
        <v>88512</v>
      </c>
      <c r="F720" s="26" t="s">
        <v>10</v>
      </c>
    </row>
    <row r="721" spans="1:6" ht="15" hidden="1" customHeight="1" x14ac:dyDescent="0.25">
      <c r="A721" s="26">
        <v>2021</v>
      </c>
      <c r="B721" s="26" t="s">
        <v>60</v>
      </c>
      <c r="C721" s="26" t="s">
        <v>56</v>
      </c>
      <c r="D721" s="26">
        <v>417</v>
      </c>
      <c r="E721" s="26">
        <v>55035</v>
      </c>
      <c r="F721" s="26" t="s">
        <v>8</v>
      </c>
    </row>
    <row r="722" spans="1:6" ht="15" hidden="1" customHeight="1" x14ac:dyDescent="0.25">
      <c r="A722" s="26">
        <v>2021</v>
      </c>
      <c r="B722" s="26" t="s">
        <v>61</v>
      </c>
      <c r="C722" s="26" t="s">
        <v>7</v>
      </c>
      <c r="D722" s="26">
        <v>13590</v>
      </c>
      <c r="E722" s="26">
        <v>77076</v>
      </c>
      <c r="F722" s="26" t="s">
        <v>8</v>
      </c>
    </row>
    <row r="723" spans="1:6" ht="15" hidden="1" customHeight="1" x14ac:dyDescent="0.25">
      <c r="A723" s="26">
        <v>2021</v>
      </c>
      <c r="B723" s="26" t="s">
        <v>61</v>
      </c>
      <c r="C723" s="26" t="s">
        <v>9</v>
      </c>
      <c r="D723" s="26">
        <v>19357</v>
      </c>
      <c r="E723" s="26">
        <v>80627</v>
      </c>
      <c r="F723" s="26" t="s">
        <v>10</v>
      </c>
    </row>
    <row r="724" spans="1:6" ht="15" hidden="1" customHeight="1" x14ac:dyDescent="0.25">
      <c r="A724" s="26">
        <v>2021</v>
      </c>
      <c r="B724" s="26" t="s">
        <v>61</v>
      </c>
      <c r="C724" s="26" t="s">
        <v>11</v>
      </c>
      <c r="D724" s="26">
        <v>8591</v>
      </c>
      <c r="E724" s="26">
        <v>66198</v>
      </c>
      <c r="F724" s="26" t="s">
        <v>8</v>
      </c>
    </row>
    <row r="725" spans="1:6" ht="15" hidden="1" customHeight="1" x14ac:dyDescent="0.25">
      <c r="A725" s="26">
        <v>2021</v>
      </c>
      <c r="B725" s="26" t="s">
        <v>61</v>
      </c>
      <c r="C725" s="26" t="s">
        <v>12</v>
      </c>
      <c r="D725" s="26">
        <v>109980</v>
      </c>
      <c r="E725" s="26">
        <v>118757</v>
      </c>
      <c r="F725" s="26" t="s">
        <v>10</v>
      </c>
    </row>
    <row r="726" spans="1:6" ht="15" hidden="1" customHeight="1" x14ac:dyDescent="0.25">
      <c r="A726" s="26">
        <v>2021</v>
      </c>
      <c r="B726" s="26" t="s">
        <v>61</v>
      </c>
      <c r="C726" s="26" t="s">
        <v>13</v>
      </c>
      <c r="D726" s="26">
        <v>24028</v>
      </c>
      <c r="E726" s="26">
        <v>94613</v>
      </c>
      <c r="F726" s="26" t="s">
        <v>8</v>
      </c>
    </row>
    <row r="727" spans="1:6" ht="15" hidden="1" customHeight="1" x14ac:dyDescent="0.25">
      <c r="A727" s="26">
        <v>2021</v>
      </c>
      <c r="B727" s="26" t="s">
        <v>61</v>
      </c>
      <c r="C727" s="26" t="s">
        <v>14</v>
      </c>
      <c r="D727" s="26">
        <v>11028</v>
      </c>
      <c r="E727" s="26">
        <v>163629</v>
      </c>
      <c r="F727" s="26" t="s">
        <v>8</v>
      </c>
    </row>
    <row r="728" spans="1:6" ht="15" hidden="1" customHeight="1" x14ac:dyDescent="0.25">
      <c r="A728" s="26">
        <v>2021</v>
      </c>
      <c r="B728" s="26" t="s">
        <v>61</v>
      </c>
      <c r="C728" s="26" t="s">
        <v>15</v>
      </c>
      <c r="D728" s="26">
        <v>2907</v>
      </c>
      <c r="E728" s="26">
        <v>103426</v>
      </c>
      <c r="F728" s="26" t="s">
        <v>10</v>
      </c>
    </row>
    <row r="729" spans="1:6" ht="15" hidden="1" customHeight="1" x14ac:dyDescent="0.25">
      <c r="A729" s="26">
        <v>2021</v>
      </c>
      <c r="B729" s="26" t="s">
        <v>61</v>
      </c>
      <c r="C729" s="26" t="s">
        <v>16</v>
      </c>
      <c r="D729" s="26">
        <v>76648</v>
      </c>
      <c r="E729" s="26">
        <v>83025</v>
      </c>
      <c r="F729" s="26" t="s">
        <v>10</v>
      </c>
    </row>
    <row r="730" spans="1:6" ht="15" hidden="1" customHeight="1" x14ac:dyDescent="0.25">
      <c r="A730" s="26">
        <v>2021</v>
      </c>
      <c r="B730" s="26" t="s">
        <v>61</v>
      </c>
      <c r="C730" s="26" t="s">
        <v>17</v>
      </c>
      <c r="D730" s="26">
        <v>26961</v>
      </c>
      <c r="E730" s="26">
        <v>92701</v>
      </c>
      <c r="F730" s="26" t="s">
        <v>8</v>
      </c>
    </row>
    <row r="731" spans="1:6" ht="15" hidden="1" customHeight="1" x14ac:dyDescent="0.25">
      <c r="A731" s="26">
        <v>2021</v>
      </c>
      <c r="B731" s="26" t="s">
        <v>61</v>
      </c>
      <c r="C731" s="26" t="s">
        <v>18</v>
      </c>
      <c r="D731" s="26">
        <v>5859</v>
      </c>
      <c r="E731" s="26">
        <v>65504</v>
      </c>
      <c r="F731" s="26" t="s">
        <v>8</v>
      </c>
    </row>
    <row r="732" spans="1:6" ht="15" hidden="1" customHeight="1" x14ac:dyDescent="0.25">
      <c r="A732" s="26">
        <v>2021</v>
      </c>
      <c r="B732" s="26" t="s">
        <v>61</v>
      </c>
      <c r="C732" s="26" t="s">
        <v>19</v>
      </c>
      <c r="D732" s="26">
        <v>32792</v>
      </c>
      <c r="E732" s="26">
        <v>119091</v>
      </c>
      <c r="F732" s="26" t="s">
        <v>10</v>
      </c>
    </row>
    <row r="733" spans="1:6" ht="15" hidden="1" customHeight="1" x14ac:dyDescent="0.25">
      <c r="A733" s="26">
        <v>2021</v>
      </c>
      <c r="B733" s="26" t="s">
        <v>61</v>
      </c>
      <c r="C733" s="26" t="s">
        <v>20</v>
      </c>
      <c r="D733" s="26">
        <v>16940</v>
      </c>
      <c r="E733" s="26">
        <v>73469</v>
      </c>
      <c r="F733" s="26" t="s">
        <v>10</v>
      </c>
    </row>
    <row r="734" spans="1:6" ht="15" hidden="1" customHeight="1" x14ac:dyDescent="0.25">
      <c r="A734" s="26">
        <v>2021</v>
      </c>
      <c r="B734" s="26" t="s">
        <v>61</v>
      </c>
      <c r="C734" s="26" t="s">
        <v>21</v>
      </c>
      <c r="D734" s="26">
        <v>10414</v>
      </c>
      <c r="E734" s="26">
        <v>82212</v>
      </c>
      <c r="F734" s="26" t="s">
        <v>10</v>
      </c>
    </row>
    <row r="735" spans="1:6" ht="15" hidden="1" customHeight="1" x14ac:dyDescent="0.25">
      <c r="A735" s="26">
        <v>2021</v>
      </c>
      <c r="B735" s="26" t="s">
        <v>61</v>
      </c>
      <c r="C735" s="26" t="s">
        <v>22</v>
      </c>
      <c r="D735" s="26">
        <v>8744</v>
      </c>
      <c r="E735" s="26">
        <v>74950</v>
      </c>
      <c r="F735" s="26" t="s">
        <v>10</v>
      </c>
    </row>
    <row r="736" spans="1:6" ht="15" hidden="1" customHeight="1" x14ac:dyDescent="0.25">
      <c r="A736" s="26">
        <v>2021</v>
      </c>
      <c r="B736" s="26" t="s">
        <v>61</v>
      </c>
      <c r="C736" s="26" t="s">
        <v>23</v>
      </c>
      <c r="D736" s="26">
        <v>11201</v>
      </c>
      <c r="E736" s="26">
        <v>75885</v>
      </c>
      <c r="F736" s="26" t="s">
        <v>10</v>
      </c>
    </row>
    <row r="737" spans="1:6" ht="15" hidden="1" customHeight="1" x14ac:dyDescent="0.25">
      <c r="A737" s="26">
        <v>2021</v>
      </c>
      <c r="B737" s="26" t="s">
        <v>61</v>
      </c>
      <c r="C737" s="26" t="s">
        <v>24</v>
      </c>
      <c r="D737" s="26">
        <v>13852</v>
      </c>
      <c r="E737" s="26">
        <v>69590</v>
      </c>
      <c r="F737" s="26" t="s">
        <v>8</v>
      </c>
    </row>
    <row r="738" spans="1:6" ht="15" hidden="1" customHeight="1" x14ac:dyDescent="0.25">
      <c r="A738" s="26">
        <v>2021</v>
      </c>
      <c r="B738" s="26" t="s">
        <v>61</v>
      </c>
      <c r="C738" s="26" t="s">
        <v>25</v>
      </c>
      <c r="D738" s="26">
        <v>3854</v>
      </c>
      <c r="E738" s="26">
        <v>76030</v>
      </c>
      <c r="F738" s="26" t="s">
        <v>8</v>
      </c>
    </row>
    <row r="739" spans="1:6" ht="15" hidden="1" customHeight="1" x14ac:dyDescent="0.25">
      <c r="A739" s="26">
        <v>2021</v>
      </c>
      <c r="B739" s="26" t="s">
        <v>61</v>
      </c>
      <c r="C739" s="26" t="s">
        <v>26</v>
      </c>
      <c r="D739" s="26">
        <v>15512</v>
      </c>
      <c r="E739" s="26">
        <v>104024</v>
      </c>
      <c r="F739" s="26" t="s">
        <v>10</v>
      </c>
    </row>
    <row r="740" spans="1:6" ht="15" hidden="1" customHeight="1" x14ac:dyDescent="0.25">
      <c r="A740" s="26">
        <v>2021</v>
      </c>
      <c r="B740" s="26" t="s">
        <v>61</v>
      </c>
      <c r="C740" s="26" t="s">
        <v>27</v>
      </c>
      <c r="D740" s="26">
        <v>17883</v>
      </c>
      <c r="E740" s="26">
        <v>153565</v>
      </c>
      <c r="F740" s="26" t="s">
        <v>8</v>
      </c>
    </row>
    <row r="741" spans="1:6" ht="15" hidden="1" customHeight="1" x14ac:dyDescent="0.25">
      <c r="A741" s="26">
        <v>2021</v>
      </c>
      <c r="B741" s="26" t="s">
        <v>61</v>
      </c>
      <c r="C741" s="26" t="s">
        <v>28</v>
      </c>
      <c r="D741" s="26">
        <v>19641</v>
      </c>
      <c r="E741" s="26">
        <v>79691</v>
      </c>
      <c r="F741" s="26" t="s">
        <v>8</v>
      </c>
    </row>
    <row r="742" spans="1:6" ht="15" hidden="1" customHeight="1" x14ac:dyDescent="0.25">
      <c r="A742" s="26">
        <v>2021</v>
      </c>
      <c r="B742" s="26" t="s">
        <v>61</v>
      </c>
      <c r="C742" s="26" t="s">
        <v>29</v>
      </c>
      <c r="D742" s="26">
        <v>15855</v>
      </c>
      <c r="E742" s="26">
        <v>103673</v>
      </c>
      <c r="F742" s="26" t="s">
        <v>10</v>
      </c>
    </row>
    <row r="743" spans="1:6" ht="15" hidden="1" customHeight="1" x14ac:dyDescent="0.25">
      <c r="A743" s="26">
        <v>2021</v>
      </c>
      <c r="B743" s="26" t="s">
        <v>61</v>
      </c>
      <c r="C743" s="26" t="s">
        <v>30</v>
      </c>
      <c r="D743" s="26">
        <v>7944</v>
      </c>
      <c r="E743" s="26">
        <v>60672</v>
      </c>
      <c r="F743" s="26" t="s">
        <v>10</v>
      </c>
    </row>
    <row r="744" spans="1:6" ht="15" hidden="1" customHeight="1" x14ac:dyDescent="0.25">
      <c r="A744" s="26">
        <v>2021</v>
      </c>
      <c r="B744" s="26" t="s">
        <v>61</v>
      </c>
      <c r="C744" s="26" t="s">
        <v>31</v>
      </c>
      <c r="D744" s="26">
        <v>17951</v>
      </c>
      <c r="E744" s="26">
        <v>81387</v>
      </c>
      <c r="F744" s="26" t="s">
        <v>8</v>
      </c>
    </row>
    <row r="745" spans="1:6" ht="15" hidden="1" customHeight="1" x14ac:dyDescent="0.25">
      <c r="A745" s="26">
        <v>2021</v>
      </c>
      <c r="B745" s="26" t="s">
        <v>61</v>
      </c>
      <c r="C745" s="26" t="s">
        <v>32</v>
      </c>
      <c r="D745" s="26">
        <v>4314</v>
      </c>
      <c r="E745" s="26">
        <v>66907</v>
      </c>
      <c r="F745" s="26" t="s">
        <v>8</v>
      </c>
    </row>
    <row r="746" spans="1:6" ht="15" hidden="1" customHeight="1" x14ac:dyDescent="0.25">
      <c r="A746" s="26">
        <v>2021</v>
      </c>
      <c r="B746" s="26" t="s">
        <v>61</v>
      </c>
      <c r="C746" s="26" t="s">
        <v>33</v>
      </c>
      <c r="D746" s="26">
        <v>6842</v>
      </c>
      <c r="E746" s="26">
        <v>75072</v>
      </c>
      <c r="F746" s="26" t="s">
        <v>10</v>
      </c>
    </row>
    <row r="747" spans="1:6" ht="15" hidden="1" customHeight="1" x14ac:dyDescent="0.25">
      <c r="A747" s="26">
        <v>2021</v>
      </c>
      <c r="B747" s="26" t="s">
        <v>61</v>
      </c>
      <c r="C747" s="26" t="s">
        <v>34</v>
      </c>
      <c r="D747" s="26">
        <v>9324</v>
      </c>
      <c r="E747" s="26">
        <v>76204</v>
      </c>
      <c r="F747" s="26" t="s">
        <v>8</v>
      </c>
    </row>
    <row r="748" spans="1:6" ht="15" hidden="1" customHeight="1" x14ac:dyDescent="0.25">
      <c r="A748" s="26">
        <v>2021</v>
      </c>
      <c r="B748" s="26" t="s">
        <v>61</v>
      </c>
      <c r="C748" s="26" t="s">
        <v>35</v>
      </c>
      <c r="D748" s="26">
        <v>3881</v>
      </c>
      <c r="E748" s="26">
        <v>106104</v>
      </c>
      <c r="F748" s="26" t="s">
        <v>10</v>
      </c>
    </row>
    <row r="749" spans="1:6" ht="15" hidden="1" customHeight="1" x14ac:dyDescent="0.25">
      <c r="A749" s="26">
        <v>2021</v>
      </c>
      <c r="B749" s="26" t="s">
        <v>61</v>
      </c>
      <c r="C749" s="26" t="s">
        <v>36</v>
      </c>
      <c r="D749" s="26">
        <v>20037</v>
      </c>
      <c r="E749" s="26">
        <v>123277</v>
      </c>
      <c r="F749" s="26" t="s">
        <v>8</v>
      </c>
    </row>
    <row r="750" spans="1:6" ht="15" hidden="1" customHeight="1" x14ac:dyDescent="0.25">
      <c r="A750" s="26">
        <v>2021</v>
      </c>
      <c r="B750" s="26" t="s">
        <v>61</v>
      </c>
      <c r="C750" s="26" t="s">
        <v>37</v>
      </c>
      <c r="D750" s="26">
        <v>5460</v>
      </c>
      <c r="E750" s="26">
        <v>63768</v>
      </c>
      <c r="F750" s="26" t="s">
        <v>8</v>
      </c>
    </row>
    <row r="751" spans="1:6" ht="15" hidden="1" customHeight="1" x14ac:dyDescent="0.25">
      <c r="A751" s="26">
        <v>2021</v>
      </c>
      <c r="B751" s="26" t="s">
        <v>61</v>
      </c>
      <c r="C751" s="26" t="s">
        <v>38</v>
      </c>
      <c r="D751" s="26">
        <v>63310</v>
      </c>
      <c r="E751" s="26">
        <v>197494</v>
      </c>
      <c r="F751" s="26" t="s">
        <v>10</v>
      </c>
    </row>
    <row r="752" spans="1:6" ht="15" hidden="1" customHeight="1" x14ac:dyDescent="0.25">
      <c r="A752" s="26">
        <v>2021</v>
      </c>
      <c r="B752" s="26" t="s">
        <v>61</v>
      </c>
      <c r="C752" s="26" t="s">
        <v>39</v>
      </c>
      <c r="D752" s="26">
        <v>28672</v>
      </c>
      <c r="E752" s="26">
        <v>95886</v>
      </c>
      <c r="F752" s="26" t="s">
        <v>10</v>
      </c>
    </row>
    <row r="753" spans="1:6" ht="15" hidden="1" customHeight="1" x14ac:dyDescent="0.25">
      <c r="A753" s="26">
        <v>2021</v>
      </c>
      <c r="B753" s="26" t="s">
        <v>61</v>
      </c>
      <c r="C753" s="26" t="s">
        <v>40</v>
      </c>
      <c r="D753" s="26">
        <v>2985</v>
      </c>
      <c r="E753" s="26">
        <v>71784</v>
      </c>
      <c r="F753" s="26" t="s">
        <v>8</v>
      </c>
    </row>
    <row r="754" spans="1:6" ht="15" hidden="1" customHeight="1" x14ac:dyDescent="0.25">
      <c r="A754" s="26">
        <v>2021</v>
      </c>
      <c r="B754" s="26" t="s">
        <v>61</v>
      </c>
      <c r="C754" s="26" t="s">
        <v>41</v>
      </c>
      <c r="D754" s="26">
        <v>29119</v>
      </c>
      <c r="E754" s="26">
        <v>81683</v>
      </c>
      <c r="F754" s="26" t="s">
        <v>8</v>
      </c>
    </row>
    <row r="755" spans="1:6" ht="15" hidden="1" customHeight="1" x14ac:dyDescent="0.25">
      <c r="A755" s="26">
        <v>2021</v>
      </c>
      <c r="B755" s="26" t="s">
        <v>61</v>
      </c>
      <c r="C755" s="26" t="s">
        <v>42</v>
      </c>
      <c r="D755" s="26">
        <v>11672</v>
      </c>
      <c r="E755" s="26">
        <v>65814</v>
      </c>
      <c r="F755" s="26" t="s">
        <v>10</v>
      </c>
    </row>
    <row r="756" spans="1:6" ht="15" hidden="1" customHeight="1" x14ac:dyDescent="0.25">
      <c r="A756" s="26">
        <v>2021</v>
      </c>
      <c r="B756" s="26" t="s">
        <v>61</v>
      </c>
      <c r="C756" s="26" t="s">
        <v>43</v>
      </c>
      <c r="D756" s="26">
        <v>13190</v>
      </c>
      <c r="E756" s="26">
        <v>79291</v>
      </c>
      <c r="F756" s="26" t="s">
        <v>10</v>
      </c>
    </row>
    <row r="757" spans="1:6" ht="15" hidden="1" customHeight="1" x14ac:dyDescent="0.25">
      <c r="A757" s="26">
        <v>2021</v>
      </c>
      <c r="B757" s="26" t="s">
        <v>61</v>
      </c>
      <c r="C757" s="26" t="s">
        <v>44</v>
      </c>
      <c r="D757" s="26">
        <v>29264</v>
      </c>
      <c r="E757" s="26">
        <v>96778</v>
      </c>
      <c r="F757" s="26" t="s">
        <v>10</v>
      </c>
    </row>
    <row r="758" spans="1:6" ht="15" hidden="1" customHeight="1" x14ac:dyDescent="0.25">
      <c r="A758" s="26">
        <v>2021</v>
      </c>
      <c r="B758" s="26" t="s">
        <v>61</v>
      </c>
      <c r="C758" s="26" t="s">
        <v>45</v>
      </c>
      <c r="D758" s="26">
        <v>2934</v>
      </c>
      <c r="E758" s="26">
        <v>97537</v>
      </c>
      <c r="F758" s="26" t="s">
        <v>10</v>
      </c>
    </row>
    <row r="759" spans="1:6" ht="15" hidden="1" customHeight="1" x14ac:dyDescent="0.25">
      <c r="A759" s="26">
        <v>2021</v>
      </c>
      <c r="B759" s="26" t="s">
        <v>61</v>
      </c>
      <c r="C759" s="26" t="s">
        <v>46</v>
      </c>
      <c r="D759" s="26">
        <v>14196</v>
      </c>
      <c r="E759" s="26">
        <v>70481</v>
      </c>
      <c r="F759" s="26" t="s">
        <v>10</v>
      </c>
    </row>
    <row r="760" spans="1:6" ht="15" hidden="1" customHeight="1" x14ac:dyDescent="0.25">
      <c r="A760" s="26">
        <v>2021</v>
      </c>
      <c r="B760" s="26" t="s">
        <v>61</v>
      </c>
      <c r="C760" s="26" t="s">
        <v>47</v>
      </c>
      <c r="D760" s="26">
        <v>3315</v>
      </c>
      <c r="E760" s="26">
        <v>69499</v>
      </c>
      <c r="F760" s="26" t="s">
        <v>8</v>
      </c>
    </row>
    <row r="761" spans="1:6" ht="15" hidden="1" customHeight="1" x14ac:dyDescent="0.25">
      <c r="A761" s="26">
        <v>2021</v>
      </c>
      <c r="B761" s="26" t="s">
        <v>61</v>
      </c>
      <c r="C761" s="26" t="s">
        <v>48</v>
      </c>
      <c r="D761" s="26">
        <v>16270</v>
      </c>
      <c r="E761" s="26">
        <v>83805</v>
      </c>
      <c r="F761" s="26" t="s">
        <v>8</v>
      </c>
    </row>
    <row r="762" spans="1:6" ht="15" hidden="1" customHeight="1" x14ac:dyDescent="0.25">
      <c r="A762" s="26">
        <v>2021</v>
      </c>
      <c r="B762" s="26" t="s">
        <v>61</v>
      </c>
      <c r="C762" s="26" t="s">
        <v>49</v>
      </c>
      <c r="D762" s="26">
        <v>76169</v>
      </c>
      <c r="E762" s="26">
        <v>92718</v>
      </c>
      <c r="F762" s="26" t="s">
        <v>10</v>
      </c>
    </row>
    <row r="763" spans="1:6" ht="15" hidden="1" customHeight="1" x14ac:dyDescent="0.25">
      <c r="A763" s="26">
        <v>2021</v>
      </c>
      <c r="B763" s="26" t="s">
        <v>61</v>
      </c>
      <c r="C763" s="26" t="s">
        <v>50</v>
      </c>
      <c r="D763" s="26">
        <v>11885</v>
      </c>
      <c r="E763" s="26">
        <v>76967</v>
      </c>
      <c r="F763" s="26" t="s">
        <v>8</v>
      </c>
    </row>
    <row r="764" spans="1:6" ht="15" hidden="1" customHeight="1" x14ac:dyDescent="0.25">
      <c r="A764" s="26">
        <v>2021</v>
      </c>
      <c r="B764" s="26" t="s">
        <v>61</v>
      </c>
      <c r="C764" s="26" t="s">
        <v>51</v>
      </c>
      <c r="D764" s="26">
        <v>1709</v>
      </c>
      <c r="E764" s="26">
        <v>80642</v>
      </c>
      <c r="F764" s="26" t="s">
        <v>8</v>
      </c>
    </row>
    <row r="765" spans="1:6" ht="15" hidden="1" customHeight="1" x14ac:dyDescent="0.25">
      <c r="A765" s="26">
        <v>2021</v>
      </c>
      <c r="B765" s="26" t="s">
        <v>61</v>
      </c>
      <c r="C765" s="26" t="s">
        <v>52</v>
      </c>
      <c r="D765" s="26">
        <v>22249</v>
      </c>
      <c r="E765" s="26">
        <v>94029</v>
      </c>
      <c r="F765" s="26" t="s">
        <v>10</v>
      </c>
    </row>
    <row r="766" spans="1:6" ht="15" hidden="1" customHeight="1" x14ac:dyDescent="0.25">
      <c r="A766" s="26">
        <v>2021</v>
      </c>
      <c r="B766" s="26" t="s">
        <v>61</v>
      </c>
      <c r="C766" s="26" t="s">
        <v>53</v>
      </c>
      <c r="D766" s="26">
        <v>17624</v>
      </c>
      <c r="E766" s="26">
        <v>91242</v>
      </c>
      <c r="F766" s="26" t="s">
        <v>10</v>
      </c>
    </row>
    <row r="767" spans="1:6" ht="15" hidden="1" customHeight="1" x14ac:dyDescent="0.25">
      <c r="A767" s="26">
        <v>2021</v>
      </c>
      <c r="B767" s="26" t="s">
        <v>61</v>
      </c>
      <c r="C767" s="26" t="s">
        <v>54</v>
      </c>
      <c r="D767" s="26">
        <v>4003</v>
      </c>
      <c r="E767" s="26">
        <v>60528</v>
      </c>
      <c r="F767" s="26" t="s">
        <v>8</v>
      </c>
    </row>
    <row r="768" spans="1:6" ht="15" hidden="1" customHeight="1" x14ac:dyDescent="0.25">
      <c r="A768" s="26">
        <v>2021</v>
      </c>
      <c r="B768" s="26" t="s">
        <v>61</v>
      </c>
      <c r="C768" s="26" t="s">
        <v>55</v>
      </c>
      <c r="D768" s="26">
        <v>14066</v>
      </c>
      <c r="E768" s="26">
        <v>80040</v>
      </c>
      <c r="F768" s="26" t="s">
        <v>8</v>
      </c>
    </row>
    <row r="769" spans="1:6" ht="15" hidden="1" customHeight="1" x14ac:dyDescent="0.25">
      <c r="A769" s="26">
        <v>2021</v>
      </c>
      <c r="B769" s="26" t="s">
        <v>61</v>
      </c>
      <c r="C769" s="26" t="s">
        <v>56</v>
      </c>
      <c r="D769" s="26">
        <v>2306</v>
      </c>
      <c r="E769" s="26">
        <v>66849</v>
      </c>
      <c r="F769" s="26" t="s">
        <v>10</v>
      </c>
    </row>
    <row r="770" spans="1:6" ht="15" hidden="1" customHeight="1" x14ac:dyDescent="0.25">
      <c r="A770" s="26">
        <v>2021</v>
      </c>
      <c r="B770" s="26" t="s">
        <v>62</v>
      </c>
      <c r="C770" s="26" t="s">
        <v>7</v>
      </c>
      <c r="D770" s="26">
        <v>22186</v>
      </c>
      <c r="E770" s="26">
        <v>63061</v>
      </c>
      <c r="F770" s="26" t="s">
        <v>8</v>
      </c>
    </row>
    <row r="771" spans="1:6" ht="15" hidden="1" customHeight="1" x14ac:dyDescent="0.25">
      <c r="A771" s="26">
        <v>2021</v>
      </c>
      <c r="B771" s="26" t="s">
        <v>62</v>
      </c>
      <c r="C771" s="26" t="s">
        <v>9</v>
      </c>
      <c r="D771" s="26">
        <v>38940</v>
      </c>
      <c r="E771" s="26">
        <v>64892</v>
      </c>
      <c r="F771" s="26" t="s">
        <v>10</v>
      </c>
    </row>
    <row r="772" spans="1:6" ht="15" hidden="1" customHeight="1" x14ac:dyDescent="0.25">
      <c r="A772" s="26">
        <v>2021</v>
      </c>
      <c r="B772" s="26" t="s">
        <v>62</v>
      </c>
      <c r="C772" s="26" t="s">
        <v>11</v>
      </c>
      <c r="D772" s="26">
        <v>14911</v>
      </c>
      <c r="E772" s="26">
        <v>69354</v>
      </c>
      <c r="F772" s="26" t="s">
        <v>8</v>
      </c>
    </row>
    <row r="773" spans="1:6" ht="15" hidden="1" customHeight="1" x14ac:dyDescent="0.25">
      <c r="A773" s="26">
        <v>2021</v>
      </c>
      <c r="B773" s="26" t="s">
        <v>62</v>
      </c>
      <c r="C773" s="26" t="s">
        <v>12</v>
      </c>
      <c r="D773" s="26">
        <v>215691</v>
      </c>
      <c r="E773" s="26">
        <v>101348</v>
      </c>
      <c r="F773" s="26" t="s">
        <v>8</v>
      </c>
    </row>
    <row r="774" spans="1:6" ht="15" hidden="1" customHeight="1" x14ac:dyDescent="0.25">
      <c r="A774" s="26">
        <v>2021</v>
      </c>
      <c r="B774" s="26" t="s">
        <v>62</v>
      </c>
      <c r="C774" s="26" t="s">
        <v>13</v>
      </c>
      <c r="D774" s="26">
        <v>55003</v>
      </c>
      <c r="E774" s="26">
        <v>92477</v>
      </c>
      <c r="F774" s="26" t="s">
        <v>10</v>
      </c>
    </row>
    <row r="775" spans="1:6" ht="15" hidden="1" customHeight="1" x14ac:dyDescent="0.25">
      <c r="A775" s="26">
        <v>2021</v>
      </c>
      <c r="B775" s="26" t="s">
        <v>62</v>
      </c>
      <c r="C775" s="26" t="s">
        <v>14</v>
      </c>
      <c r="D775" s="26">
        <v>23755</v>
      </c>
      <c r="E775" s="26">
        <v>98139</v>
      </c>
      <c r="F775" s="26" t="s">
        <v>10</v>
      </c>
    </row>
    <row r="776" spans="1:6" ht="15" hidden="1" customHeight="1" x14ac:dyDescent="0.25">
      <c r="A776" s="26">
        <v>2021</v>
      </c>
      <c r="B776" s="26" t="s">
        <v>62</v>
      </c>
      <c r="C776" s="26" t="s">
        <v>15</v>
      </c>
      <c r="D776" s="26">
        <v>9421</v>
      </c>
      <c r="E776" s="26">
        <v>88658</v>
      </c>
      <c r="F776" s="26" t="s">
        <v>8</v>
      </c>
    </row>
    <row r="777" spans="1:6" ht="15" hidden="1" customHeight="1" x14ac:dyDescent="0.25">
      <c r="A777" s="26">
        <v>2021</v>
      </c>
      <c r="B777" s="26" t="s">
        <v>62</v>
      </c>
      <c r="C777" s="26" t="s">
        <v>16</v>
      </c>
      <c r="D777" s="26">
        <v>170397</v>
      </c>
      <c r="E777" s="26">
        <v>69740</v>
      </c>
      <c r="F777" s="26" t="s">
        <v>8</v>
      </c>
    </row>
    <row r="778" spans="1:6" ht="15" hidden="1" customHeight="1" x14ac:dyDescent="0.25">
      <c r="A778" s="26">
        <v>2021</v>
      </c>
      <c r="B778" s="26" t="s">
        <v>62</v>
      </c>
      <c r="C778" s="26" t="s">
        <v>17</v>
      </c>
      <c r="D778" s="26">
        <v>56304</v>
      </c>
      <c r="E778" s="26">
        <v>77861</v>
      </c>
      <c r="F778" s="26" t="s">
        <v>10</v>
      </c>
    </row>
    <row r="779" spans="1:6" ht="15" hidden="1" customHeight="1" x14ac:dyDescent="0.25">
      <c r="A779" s="26">
        <v>2021</v>
      </c>
      <c r="B779" s="26" t="s">
        <v>62</v>
      </c>
      <c r="C779" s="26" t="s">
        <v>18</v>
      </c>
      <c r="D779" s="26">
        <v>11359</v>
      </c>
      <c r="E779" s="26">
        <v>61072</v>
      </c>
      <c r="F779" s="26" t="s">
        <v>10</v>
      </c>
    </row>
    <row r="780" spans="1:6" ht="15" hidden="1" customHeight="1" x14ac:dyDescent="0.25">
      <c r="A780" s="26">
        <v>2021</v>
      </c>
      <c r="B780" s="26" t="s">
        <v>62</v>
      </c>
      <c r="C780" s="26" t="s">
        <v>19</v>
      </c>
      <c r="D780" s="26">
        <v>75870</v>
      </c>
      <c r="E780" s="26">
        <v>84228</v>
      </c>
      <c r="F780" s="26" t="s">
        <v>10</v>
      </c>
    </row>
    <row r="781" spans="1:6" ht="15" hidden="1" customHeight="1" x14ac:dyDescent="0.25">
      <c r="A781" s="26">
        <v>2021</v>
      </c>
      <c r="B781" s="26" t="s">
        <v>62</v>
      </c>
      <c r="C781" s="26" t="s">
        <v>20</v>
      </c>
      <c r="D781" s="26">
        <v>30165</v>
      </c>
      <c r="E781" s="26">
        <v>59817</v>
      </c>
      <c r="F781" s="26" t="s">
        <v>10</v>
      </c>
    </row>
    <row r="782" spans="1:6" ht="15" hidden="1" customHeight="1" x14ac:dyDescent="0.25">
      <c r="A782" s="26">
        <v>2021</v>
      </c>
      <c r="B782" s="26" t="s">
        <v>62</v>
      </c>
      <c r="C782" s="26" t="s">
        <v>21</v>
      </c>
      <c r="D782" s="26">
        <v>16421</v>
      </c>
      <c r="E782" s="26">
        <v>62755</v>
      </c>
      <c r="F782" s="26" t="s">
        <v>10</v>
      </c>
    </row>
    <row r="783" spans="1:6" ht="15" hidden="1" customHeight="1" x14ac:dyDescent="0.25">
      <c r="A783" s="26">
        <v>2021</v>
      </c>
      <c r="B783" s="26" t="s">
        <v>62</v>
      </c>
      <c r="C783" s="26" t="s">
        <v>22</v>
      </c>
      <c r="D783" s="26">
        <v>16598</v>
      </c>
      <c r="E783" s="26">
        <v>70554</v>
      </c>
      <c r="F783" s="26" t="s">
        <v>8</v>
      </c>
    </row>
    <row r="784" spans="1:6" ht="15" hidden="1" customHeight="1" x14ac:dyDescent="0.25">
      <c r="A784" s="26">
        <v>2021</v>
      </c>
      <c r="B784" s="26" t="s">
        <v>62</v>
      </c>
      <c r="C784" s="26" t="s">
        <v>23</v>
      </c>
      <c r="D784" s="26">
        <v>20866</v>
      </c>
      <c r="E784" s="26">
        <v>58511</v>
      </c>
      <c r="F784" s="26" t="s">
        <v>8</v>
      </c>
    </row>
    <row r="785" spans="1:6" ht="15" hidden="1" customHeight="1" x14ac:dyDescent="0.25">
      <c r="A785" s="26">
        <v>2021</v>
      </c>
      <c r="B785" s="26" t="s">
        <v>62</v>
      </c>
      <c r="C785" s="26" t="s">
        <v>24</v>
      </c>
      <c r="D785" s="26">
        <v>25304</v>
      </c>
      <c r="E785" s="26">
        <v>63624</v>
      </c>
      <c r="F785" s="26" t="s">
        <v>10</v>
      </c>
    </row>
    <row r="786" spans="1:6" ht="15" hidden="1" customHeight="1" x14ac:dyDescent="0.25">
      <c r="A786" s="26">
        <v>2021</v>
      </c>
      <c r="B786" s="26" t="s">
        <v>62</v>
      </c>
      <c r="C786" s="26" t="s">
        <v>25</v>
      </c>
      <c r="D786" s="26">
        <v>10504</v>
      </c>
      <c r="E786" s="26">
        <v>66893</v>
      </c>
      <c r="F786" s="26" t="s">
        <v>8</v>
      </c>
    </row>
    <row r="787" spans="1:6" ht="15" hidden="1" customHeight="1" x14ac:dyDescent="0.25">
      <c r="A787" s="26">
        <v>2021</v>
      </c>
      <c r="B787" s="26" t="s">
        <v>62</v>
      </c>
      <c r="C787" s="26" t="s">
        <v>26</v>
      </c>
      <c r="D787" s="26">
        <v>44172</v>
      </c>
      <c r="E787" s="26">
        <v>88573</v>
      </c>
      <c r="F787" s="26" t="s">
        <v>8</v>
      </c>
    </row>
    <row r="788" spans="1:6" ht="15" hidden="1" customHeight="1" x14ac:dyDescent="0.25">
      <c r="A788" s="26">
        <v>2021</v>
      </c>
      <c r="B788" s="26" t="s">
        <v>62</v>
      </c>
      <c r="C788" s="26" t="s">
        <v>27</v>
      </c>
      <c r="D788" s="26">
        <v>47892</v>
      </c>
      <c r="E788" s="26">
        <v>119872</v>
      </c>
      <c r="F788" s="26" t="s">
        <v>10</v>
      </c>
    </row>
    <row r="789" spans="1:6" ht="15" hidden="1" customHeight="1" x14ac:dyDescent="0.25">
      <c r="A789" s="26">
        <v>2021</v>
      </c>
      <c r="B789" s="26" t="s">
        <v>62</v>
      </c>
      <c r="C789" s="26" t="s">
        <v>28</v>
      </c>
      <c r="D789" s="26">
        <v>44483</v>
      </c>
      <c r="E789" s="26">
        <v>76805</v>
      </c>
      <c r="F789" s="26" t="s">
        <v>10</v>
      </c>
    </row>
    <row r="790" spans="1:6" ht="15" hidden="1" customHeight="1" x14ac:dyDescent="0.25">
      <c r="A790" s="26">
        <v>2021</v>
      </c>
      <c r="B790" s="26" t="s">
        <v>62</v>
      </c>
      <c r="C790" s="26" t="s">
        <v>29</v>
      </c>
      <c r="D790" s="26">
        <v>32903</v>
      </c>
      <c r="E790" s="26">
        <v>91736</v>
      </c>
      <c r="F790" s="26" t="s">
        <v>8</v>
      </c>
    </row>
    <row r="791" spans="1:6" ht="15" hidden="1" customHeight="1" x14ac:dyDescent="0.25">
      <c r="A791" s="26">
        <v>2021</v>
      </c>
      <c r="B791" s="26" t="s">
        <v>62</v>
      </c>
      <c r="C791" s="26" t="s">
        <v>30</v>
      </c>
      <c r="D791" s="26">
        <v>12421</v>
      </c>
      <c r="E791" s="26">
        <v>49023</v>
      </c>
      <c r="F791" s="26" t="s">
        <v>8</v>
      </c>
    </row>
    <row r="792" spans="1:6" ht="15" hidden="1" customHeight="1" x14ac:dyDescent="0.25">
      <c r="A792" s="26">
        <v>2021</v>
      </c>
      <c r="B792" s="26" t="s">
        <v>62</v>
      </c>
      <c r="C792" s="26" t="s">
        <v>31</v>
      </c>
      <c r="D792" s="26">
        <v>34349</v>
      </c>
      <c r="E792" s="26">
        <v>74700</v>
      </c>
      <c r="F792" s="26" t="s">
        <v>10</v>
      </c>
    </row>
    <row r="793" spans="1:6" ht="15" hidden="1" customHeight="1" x14ac:dyDescent="0.25">
      <c r="A793" s="26">
        <v>2021</v>
      </c>
      <c r="B793" s="26" t="s">
        <v>62</v>
      </c>
      <c r="C793" s="26" t="s">
        <v>32</v>
      </c>
      <c r="D793" s="26">
        <v>9482</v>
      </c>
      <c r="E793" s="26">
        <v>60553</v>
      </c>
      <c r="F793" s="26" t="s">
        <v>8</v>
      </c>
    </row>
    <row r="794" spans="1:6" ht="15" hidden="1" customHeight="1" x14ac:dyDescent="0.25">
      <c r="A794" s="26">
        <v>2021</v>
      </c>
      <c r="B794" s="26" t="s">
        <v>62</v>
      </c>
      <c r="C794" s="26" t="s">
        <v>33</v>
      </c>
      <c r="D794" s="26">
        <v>11737</v>
      </c>
      <c r="E794" s="26">
        <v>66603</v>
      </c>
      <c r="F794" s="26" t="s">
        <v>10</v>
      </c>
    </row>
    <row r="795" spans="1:6" ht="15" hidden="1" customHeight="1" x14ac:dyDescent="0.25">
      <c r="A795" s="26">
        <v>2021</v>
      </c>
      <c r="B795" s="26" t="s">
        <v>62</v>
      </c>
      <c r="C795" s="26" t="s">
        <v>34</v>
      </c>
      <c r="D795" s="26">
        <v>20106</v>
      </c>
      <c r="E795" s="26">
        <v>68008</v>
      </c>
      <c r="F795" s="26" t="s">
        <v>8</v>
      </c>
    </row>
    <row r="796" spans="1:6" ht="15" hidden="1" customHeight="1" x14ac:dyDescent="0.25">
      <c r="A796" s="26">
        <v>2021</v>
      </c>
      <c r="B796" s="26" t="s">
        <v>62</v>
      </c>
      <c r="C796" s="26" t="s">
        <v>35</v>
      </c>
      <c r="D796" s="26">
        <v>12808</v>
      </c>
      <c r="E796" s="26">
        <v>86647</v>
      </c>
      <c r="F796" s="26" t="s">
        <v>8</v>
      </c>
    </row>
    <row r="797" spans="1:6" ht="15" hidden="1" customHeight="1" x14ac:dyDescent="0.25">
      <c r="A797" s="26">
        <v>2021</v>
      </c>
      <c r="B797" s="26" t="s">
        <v>62</v>
      </c>
      <c r="C797" s="26" t="s">
        <v>36</v>
      </c>
      <c r="D797" s="26">
        <v>52040</v>
      </c>
      <c r="E797" s="26">
        <v>100022</v>
      </c>
      <c r="F797" s="26" t="s">
        <v>10</v>
      </c>
    </row>
    <row r="798" spans="1:6" ht="15" hidden="1" customHeight="1" x14ac:dyDescent="0.25">
      <c r="A798" s="26">
        <v>2021</v>
      </c>
      <c r="B798" s="26" t="s">
        <v>62</v>
      </c>
      <c r="C798" s="26" t="s">
        <v>37</v>
      </c>
      <c r="D798" s="26">
        <v>11347</v>
      </c>
      <c r="E798" s="26">
        <v>70156</v>
      </c>
      <c r="F798" s="26" t="s">
        <v>10</v>
      </c>
    </row>
    <row r="799" spans="1:6" ht="15" hidden="1" customHeight="1" x14ac:dyDescent="0.25">
      <c r="A799" s="26">
        <v>2021</v>
      </c>
      <c r="B799" s="26" t="s">
        <v>62</v>
      </c>
      <c r="C799" s="26" t="s">
        <v>38</v>
      </c>
      <c r="D799" s="26">
        <v>112890</v>
      </c>
      <c r="E799" s="26">
        <v>105615</v>
      </c>
      <c r="F799" s="26" t="s">
        <v>8</v>
      </c>
    </row>
    <row r="800" spans="1:6" ht="15" hidden="1" customHeight="1" x14ac:dyDescent="0.25">
      <c r="A800" s="26">
        <v>2021</v>
      </c>
      <c r="B800" s="26" t="s">
        <v>62</v>
      </c>
      <c r="C800" s="26" t="s">
        <v>39</v>
      </c>
      <c r="D800" s="26">
        <v>61321</v>
      </c>
      <c r="E800" s="26">
        <v>73705</v>
      </c>
      <c r="F800" s="26" t="s">
        <v>8</v>
      </c>
    </row>
    <row r="801" spans="1:6" ht="15" hidden="1" customHeight="1" x14ac:dyDescent="0.25">
      <c r="A801" s="26">
        <v>2021</v>
      </c>
      <c r="B801" s="26" t="s">
        <v>62</v>
      </c>
      <c r="C801" s="26" t="s">
        <v>40</v>
      </c>
      <c r="D801" s="26">
        <v>5198</v>
      </c>
      <c r="E801" s="26">
        <v>69897</v>
      </c>
      <c r="F801" s="26" t="s">
        <v>10</v>
      </c>
    </row>
    <row r="802" spans="1:6" ht="15" hidden="1" customHeight="1" x14ac:dyDescent="0.25">
      <c r="A802" s="26">
        <v>2021</v>
      </c>
      <c r="B802" s="26" t="s">
        <v>62</v>
      </c>
      <c r="C802" s="26" t="s">
        <v>41</v>
      </c>
      <c r="D802" s="26">
        <v>54330</v>
      </c>
      <c r="E802" s="26">
        <v>72752</v>
      </c>
      <c r="F802" s="26" t="s">
        <v>10</v>
      </c>
    </row>
    <row r="803" spans="1:6" ht="15" hidden="1" customHeight="1" x14ac:dyDescent="0.25">
      <c r="A803" s="26">
        <v>2021</v>
      </c>
      <c r="B803" s="26" t="s">
        <v>62</v>
      </c>
      <c r="C803" s="26" t="s">
        <v>42</v>
      </c>
      <c r="D803" s="26">
        <v>21148</v>
      </c>
      <c r="E803" s="26">
        <v>60841</v>
      </c>
      <c r="F803" s="26" t="s">
        <v>10</v>
      </c>
    </row>
    <row r="804" spans="1:6" ht="15" hidden="1" customHeight="1" x14ac:dyDescent="0.25">
      <c r="A804" s="26">
        <v>2021</v>
      </c>
      <c r="B804" s="26" t="s">
        <v>62</v>
      </c>
      <c r="C804" s="26" t="s">
        <v>43</v>
      </c>
      <c r="D804" s="26">
        <v>26161</v>
      </c>
      <c r="E804" s="26">
        <v>79460</v>
      </c>
      <c r="F804" s="26" t="s">
        <v>10</v>
      </c>
    </row>
    <row r="805" spans="1:6" ht="15" hidden="1" customHeight="1" x14ac:dyDescent="0.25">
      <c r="A805" s="26">
        <v>2021</v>
      </c>
      <c r="B805" s="26" t="s">
        <v>62</v>
      </c>
      <c r="C805" s="26" t="s">
        <v>44</v>
      </c>
      <c r="D805" s="26">
        <v>64541</v>
      </c>
      <c r="E805" s="26">
        <v>87681</v>
      </c>
      <c r="F805" s="26" t="s">
        <v>10</v>
      </c>
    </row>
    <row r="806" spans="1:6" ht="15" hidden="1" customHeight="1" x14ac:dyDescent="0.25">
      <c r="A806" s="26">
        <v>2021</v>
      </c>
      <c r="B806" s="26" t="s">
        <v>62</v>
      </c>
      <c r="C806" s="26" t="s">
        <v>45</v>
      </c>
      <c r="D806" s="26">
        <v>9043</v>
      </c>
      <c r="E806" s="26">
        <v>74454</v>
      </c>
      <c r="F806" s="26" t="s">
        <v>8</v>
      </c>
    </row>
    <row r="807" spans="1:6" ht="15" hidden="1" customHeight="1" x14ac:dyDescent="0.25">
      <c r="A807" s="26">
        <v>2021</v>
      </c>
      <c r="B807" s="26" t="s">
        <v>62</v>
      </c>
      <c r="C807" s="26" t="s">
        <v>46</v>
      </c>
      <c r="D807" s="26">
        <v>29329</v>
      </c>
      <c r="E807" s="26">
        <v>58492</v>
      </c>
      <c r="F807" s="26" t="s">
        <v>8</v>
      </c>
    </row>
    <row r="808" spans="1:6" ht="15" hidden="1" customHeight="1" x14ac:dyDescent="0.25">
      <c r="A808" s="26">
        <v>2021</v>
      </c>
      <c r="B808" s="26" t="s">
        <v>62</v>
      </c>
      <c r="C808" s="26" t="s">
        <v>47</v>
      </c>
      <c r="D808" s="26">
        <v>5498</v>
      </c>
      <c r="E808" s="26">
        <v>64619</v>
      </c>
      <c r="F808" s="26" t="s">
        <v>10</v>
      </c>
    </row>
    <row r="809" spans="1:6" ht="15" hidden="1" customHeight="1" x14ac:dyDescent="0.25">
      <c r="A809" s="26">
        <v>2021</v>
      </c>
      <c r="B809" s="26" t="s">
        <v>62</v>
      </c>
      <c r="C809" s="26" t="s">
        <v>48</v>
      </c>
      <c r="D809" s="26">
        <v>30774</v>
      </c>
      <c r="E809" s="26">
        <v>68990</v>
      </c>
      <c r="F809" s="26" t="s">
        <v>8</v>
      </c>
    </row>
    <row r="810" spans="1:6" ht="15" customHeight="1" x14ac:dyDescent="0.25">
      <c r="A810" s="26">
        <v>2022</v>
      </c>
      <c r="B810" s="26" t="s">
        <v>62</v>
      </c>
      <c r="C810" s="26" t="s">
        <v>49</v>
      </c>
      <c r="D810" s="26">
        <v>139953</v>
      </c>
      <c r="E810" s="26">
        <v>83197</v>
      </c>
      <c r="F810" s="26" t="s">
        <v>8</v>
      </c>
    </row>
    <row r="811" spans="1:6" ht="15" customHeight="1" x14ac:dyDescent="0.25">
      <c r="A811" s="26">
        <v>2022</v>
      </c>
      <c r="B811" s="26" t="s">
        <v>62</v>
      </c>
      <c r="C811" s="26" t="s">
        <v>50</v>
      </c>
      <c r="D811" s="26">
        <v>24485</v>
      </c>
      <c r="E811" s="26">
        <v>70641</v>
      </c>
      <c r="F811" s="26" t="s">
        <v>10</v>
      </c>
    </row>
    <row r="812" spans="1:6" ht="15" customHeight="1" x14ac:dyDescent="0.25">
      <c r="A812" s="26">
        <v>2022</v>
      </c>
      <c r="B812" s="26" t="s">
        <v>62</v>
      </c>
      <c r="C812" s="26" t="s">
        <v>51</v>
      </c>
      <c r="D812" s="26">
        <v>5970</v>
      </c>
      <c r="E812" s="26">
        <v>74986</v>
      </c>
      <c r="F812" s="26" t="s">
        <v>10</v>
      </c>
    </row>
    <row r="813" spans="1:6" ht="15" customHeight="1" x14ac:dyDescent="0.25">
      <c r="A813" s="26">
        <v>2022</v>
      </c>
      <c r="B813" s="26" t="s">
        <v>62</v>
      </c>
      <c r="C813" s="26" t="s">
        <v>52</v>
      </c>
      <c r="D813" s="26">
        <v>59342</v>
      </c>
      <c r="E813" s="26">
        <v>96327</v>
      </c>
      <c r="F813" s="26" t="s">
        <v>8</v>
      </c>
    </row>
    <row r="814" spans="1:6" ht="15" customHeight="1" x14ac:dyDescent="0.25">
      <c r="A814" s="26">
        <v>2022</v>
      </c>
      <c r="B814" s="26" t="s">
        <v>62</v>
      </c>
      <c r="C814" s="26" t="s">
        <v>53</v>
      </c>
      <c r="D814" s="26">
        <v>41249</v>
      </c>
      <c r="E814" s="26">
        <v>91460</v>
      </c>
      <c r="F814" s="26" t="s">
        <v>8</v>
      </c>
    </row>
    <row r="815" spans="1:6" ht="15" customHeight="1" x14ac:dyDescent="0.25">
      <c r="A815" s="26">
        <v>2022</v>
      </c>
      <c r="B815" s="26" t="s">
        <v>62</v>
      </c>
      <c r="C815" s="26" t="s">
        <v>54</v>
      </c>
      <c r="D815" s="26">
        <v>8381</v>
      </c>
      <c r="E815" s="26">
        <v>58180</v>
      </c>
      <c r="F815" s="26" t="s">
        <v>10</v>
      </c>
    </row>
    <row r="816" spans="1:6" ht="15" customHeight="1" x14ac:dyDescent="0.25">
      <c r="A816" s="26">
        <v>2022</v>
      </c>
      <c r="B816" s="26" t="s">
        <v>62</v>
      </c>
      <c r="C816" s="26" t="s">
        <v>55</v>
      </c>
      <c r="D816" s="26">
        <v>26927</v>
      </c>
      <c r="E816" s="26">
        <v>69192</v>
      </c>
      <c r="F816" s="26" t="s">
        <v>8</v>
      </c>
    </row>
    <row r="817" spans="1:6" ht="15" customHeight="1" x14ac:dyDescent="0.25">
      <c r="A817" s="26">
        <v>2022</v>
      </c>
      <c r="B817" s="26" t="s">
        <v>62</v>
      </c>
      <c r="C817" s="26" t="s">
        <v>56</v>
      </c>
      <c r="D817" s="26">
        <v>4728</v>
      </c>
      <c r="E817" s="26">
        <v>62253</v>
      </c>
      <c r="F817" s="26" t="s">
        <v>10</v>
      </c>
    </row>
    <row r="818" spans="1:6" ht="15" customHeight="1" x14ac:dyDescent="0.25">
      <c r="A818" s="26">
        <v>2022</v>
      </c>
      <c r="B818" s="26" t="s">
        <v>63</v>
      </c>
      <c r="C818" s="26" t="s">
        <v>7</v>
      </c>
      <c r="D818" s="26">
        <v>13692</v>
      </c>
      <c r="E818" s="26">
        <v>53785</v>
      </c>
      <c r="F818" s="26" t="s">
        <v>8</v>
      </c>
    </row>
    <row r="819" spans="1:6" ht="15" customHeight="1" x14ac:dyDescent="0.25">
      <c r="A819" s="26">
        <v>2022</v>
      </c>
      <c r="B819" s="26" t="s">
        <v>63</v>
      </c>
      <c r="C819" s="26" t="s">
        <v>9</v>
      </c>
      <c r="D819" s="26">
        <v>19924</v>
      </c>
      <c r="E819" s="26">
        <v>58632</v>
      </c>
      <c r="F819" s="26" t="s">
        <v>8</v>
      </c>
    </row>
    <row r="820" spans="1:6" ht="15" customHeight="1" x14ac:dyDescent="0.25">
      <c r="A820" s="26">
        <v>2022</v>
      </c>
      <c r="B820" s="26" t="s">
        <v>63</v>
      </c>
      <c r="C820" s="26" t="s">
        <v>11</v>
      </c>
      <c r="D820" s="26">
        <v>15780</v>
      </c>
      <c r="E820" s="26">
        <v>49983</v>
      </c>
      <c r="F820" s="26" t="s">
        <v>10</v>
      </c>
    </row>
    <row r="821" spans="1:6" ht="15" customHeight="1" x14ac:dyDescent="0.25">
      <c r="A821" s="26">
        <v>2022</v>
      </c>
      <c r="B821" s="26" t="s">
        <v>63</v>
      </c>
      <c r="C821" s="26" t="s">
        <v>12</v>
      </c>
      <c r="D821" s="26">
        <v>639529</v>
      </c>
      <c r="E821" s="26">
        <v>59909</v>
      </c>
      <c r="F821" s="26" t="s">
        <v>10</v>
      </c>
    </row>
    <row r="822" spans="1:6" ht="15" customHeight="1" x14ac:dyDescent="0.25">
      <c r="A822" s="26">
        <v>2022</v>
      </c>
      <c r="B822" s="26" t="s">
        <v>63</v>
      </c>
      <c r="C822" s="26" t="s">
        <v>13</v>
      </c>
      <c r="D822" s="26">
        <v>21747</v>
      </c>
      <c r="E822" s="26">
        <v>57600</v>
      </c>
      <c r="F822" s="26" t="s">
        <v>8</v>
      </c>
    </row>
    <row r="823" spans="1:6" ht="15" customHeight="1" x14ac:dyDescent="0.25">
      <c r="A823" s="26">
        <v>2022</v>
      </c>
      <c r="B823" s="26" t="s">
        <v>63</v>
      </c>
      <c r="C823" s="26" t="s">
        <v>14</v>
      </c>
      <c r="D823" s="26">
        <v>13478</v>
      </c>
      <c r="E823" s="26">
        <v>63419</v>
      </c>
      <c r="F823" s="26" t="s">
        <v>8</v>
      </c>
    </row>
    <row r="824" spans="1:6" ht="15" customHeight="1" x14ac:dyDescent="0.25">
      <c r="A824" s="26">
        <v>2022</v>
      </c>
      <c r="B824" s="26" t="s">
        <v>63</v>
      </c>
      <c r="C824" s="26" t="s">
        <v>15</v>
      </c>
      <c r="D824" s="26">
        <v>5386</v>
      </c>
      <c r="E824" s="26">
        <v>61284</v>
      </c>
      <c r="F824" s="26" t="s">
        <v>10</v>
      </c>
    </row>
    <row r="825" spans="1:6" ht="15" customHeight="1" x14ac:dyDescent="0.25">
      <c r="A825" s="26">
        <v>2022</v>
      </c>
      <c r="B825" s="26" t="s">
        <v>63</v>
      </c>
      <c r="C825" s="26" t="s">
        <v>16</v>
      </c>
      <c r="D825" s="26">
        <v>76615</v>
      </c>
      <c r="E825" s="26">
        <v>58039</v>
      </c>
      <c r="F825" s="26" t="s">
        <v>10</v>
      </c>
    </row>
    <row r="826" spans="1:6" ht="15" customHeight="1" x14ac:dyDescent="0.25">
      <c r="A826" s="26">
        <v>2022</v>
      </c>
      <c r="B826" s="26" t="s">
        <v>63</v>
      </c>
      <c r="C826" s="26" t="s">
        <v>17</v>
      </c>
      <c r="D826" s="26">
        <v>29998</v>
      </c>
      <c r="E826" s="26">
        <v>59810</v>
      </c>
      <c r="F826" s="26" t="s">
        <v>10</v>
      </c>
    </row>
    <row r="827" spans="1:6" ht="15" customHeight="1" x14ac:dyDescent="0.25">
      <c r="A827" s="26">
        <v>2022</v>
      </c>
      <c r="B827" s="26" t="s">
        <v>63</v>
      </c>
      <c r="C827" s="26" t="s">
        <v>18</v>
      </c>
      <c r="D827" s="26">
        <v>8163</v>
      </c>
      <c r="E827" s="26">
        <v>49475</v>
      </c>
      <c r="F827" s="26" t="s">
        <v>10</v>
      </c>
    </row>
    <row r="828" spans="1:6" ht="15" customHeight="1" x14ac:dyDescent="0.25">
      <c r="A828" s="26">
        <v>2022</v>
      </c>
      <c r="B828" s="26" t="s">
        <v>63</v>
      </c>
      <c r="C828" s="26" t="s">
        <v>19</v>
      </c>
      <c r="D828" s="26">
        <v>35102</v>
      </c>
      <c r="E828" s="26">
        <v>58038</v>
      </c>
      <c r="F828" s="26" t="s">
        <v>10</v>
      </c>
    </row>
    <row r="829" spans="1:6" ht="15" customHeight="1" x14ac:dyDescent="0.25">
      <c r="A829" s="26">
        <v>2022</v>
      </c>
      <c r="B829" s="26" t="s">
        <v>63</v>
      </c>
      <c r="C829" s="26" t="s">
        <v>20</v>
      </c>
      <c r="D829" s="26">
        <v>16247</v>
      </c>
      <c r="E829" s="26">
        <v>55107</v>
      </c>
      <c r="F829" s="26" t="s">
        <v>8</v>
      </c>
    </row>
    <row r="830" spans="1:6" ht="15" customHeight="1" x14ac:dyDescent="0.25">
      <c r="A830" s="26">
        <v>2022</v>
      </c>
      <c r="B830" s="26" t="s">
        <v>63</v>
      </c>
      <c r="C830" s="26" t="s">
        <v>21</v>
      </c>
      <c r="D830" s="26">
        <v>11966</v>
      </c>
      <c r="E830" s="26">
        <v>50392</v>
      </c>
      <c r="F830" s="26" t="s">
        <v>8</v>
      </c>
    </row>
    <row r="831" spans="1:6" ht="15" customHeight="1" x14ac:dyDescent="0.25">
      <c r="A831" s="26">
        <v>2022</v>
      </c>
      <c r="B831" s="26" t="s">
        <v>63</v>
      </c>
      <c r="C831" s="26" t="s">
        <v>22</v>
      </c>
      <c r="D831" s="26">
        <v>10085</v>
      </c>
      <c r="E831" s="26">
        <v>49909</v>
      </c>
      <c r="F831" s="26" t="s">
        <v>10</v>
      </c>
    </row>
    <row r="832" spans="1:6" ht="15" customHeight="1" x14ac:dyDescent="0.25">
      <c r="A832" s="26">
        <v>2022</v>
      </c>
      <c r="B832" s="26" t="s">
        <v>63</v>
      </c>
      <c r="C832" s="26" t="s">
        <v>23</v>
      </c>
      <c r="D832" s="26">
        <v>18442</v>
      </c>
      <c r="E832" s="26">
        <v>55141</v>
      </c>
      <c r="F832" s="26" t="s">
        <v>8</v>
      </c>
    </row>
    <row r="833" spans="1:6" ht="15" customHeight="1" x14ac:dyDescent="0.25">
      <c r="A833" s="26">
        <v>2022</v>
      </c>
      <c r="B833" s="26" t="s">
        <v>63</v>
      </c>
      <c r="C833" s="26" t="s">
        <v>24</v>
      </c>
      <c r="D833" s="26">
        <v>16110</v>
      </c>
      <c r="E833" s="26">
        <v>50832</v>
      </c>
      <c r="F833" s="26" t="s">
        <v>8</v>
      </c>
    </row>
    <row r="834" spans="1:6" ht="15" customHeight="1" x14ac:dyDescent="0.25">
      <c r="A834" s="26">
        <v>2022</v>
      </c>
      <c r="B834" s="26" t="s">
        <v>63</v>
      </c>
      <c r="C834" s="26" t="s">
        <v>25</v>
      </c>
      <c r="D834" s="26">
        <v>5474</v>
      </c>
      <c r="E834" s="26">
        <v>55342</v>
      </c>
      <c r="F834" s="26" t="s">
        <v>10</v>
      </c>
    </row>
    <row r="835" spans="1:6" ht="15" customHeight="1" x14ac:dyDescent="0.25">
      <c r="A835" s="26">
        <v>2022</v>
      </c>
      <c r="B835" s="26" t="s">
        <v>63</v>
      </c>
      <c r="C835" s="26" t="s">
        <v>26</v>
      </c>
      <c r="D835" s="26">
        <v>21419</v>
      </c>
      <c r="E835" s="26">
        <v>61476</v>
      </c>
      <c r="F835" s="26" t="s">
        <v>10</v>
      </c>
    </row>
    <row r="836" spans="1:6" ht="15" customHeight="1" x14ac:dyDescent="0.25">
      <c r="A836" s="26">
        <v>2022</v>
      </c>
      <c r="B836" s="26" t="s">
        <v>63</v>
      </c>
      <c r="C836" s="26" t="s">
        <v>27</v>
      </c>
      <c r="D836" s="26">
        <v>68761</v>
      </c>
      <c r="E836" s="26">
        <v>65886</v>
      </c>
      <c r="F836" s="26" t="s">
        <v>8</v>
      </c>
    </row>
    <row r="837" spans="1:6" ht="15" customHeight="1" x14ac:dyDescent="0.25">
      <c r="A837" s="26">
        <v>2022</v>
      </c>
      <c r="B837" s="26" t="s">
        <v>63</v>
      </c>
      <c r="C837" s="26" t="s">
        <v>28</v>
      </c>
      <c r="D837" s="26">
        <v>25357</v>
      </c>
      <c r="E837" s="26">
        <v>56845</v>
      </c>
      <c r="F837" s="26" t="s">
        <v>8</v>
      </c>
    </row>
    <row r="838" spans="1:6" ht="15" customHeight="1" x14ac:dyDescent="0.25">
      <c r="A838" s="26">
        <v>2022</v>
      </c>
      <c r="B838" s="26" t="s">
        <v>63</v>
      </c>
      <c r="C838" s="26" t="s">
        <v>29</v>
      </c>
      <c r="D838" s="26">
        <v>20728</v>
      </c>
      <c r="E838" s="26">
        <v>58656</v>
      </c>
      <c r="F838" s="26" t="s">
        <v>10</v>
      </c>
    </row>
    <row r="839" spans="1:6" ht="15" customHeight="1" x14ac:dyDescent="0.25">
      <c r="A839" s="26">
        <v>2022</v>
      </c>
      <c r="B839" s="26" t="s">
        <v>63</v>
      </c>
      <c r="C839" s="26" t="s">
        <v>30</v>
      </c>
      <c r="D839" s="26">
        <v>7557</v>
      </c>
      <c r="E839" s="26">
        <v>48620</v>
      </c>
      <c r="F839" s="26" t="s">
        <v>8</v>
      </c>
    </row>
    <row r="840" spans="1:6" ht="15" customHeight="1" x14ac:dyDescent="0.25">
      <c r="A840" s="26">
        <v>2022</v>
      </c>
      <c r="B840" s="26" t="s">
        <v>63</v>
      </c>
      <c r="C840" s="26" t="s">
        <v>31</v>
      </c>
      <c r="D840" s="26">
        <v>52078</v>
      </c>
      <c r="E840" s="26">
        <v>53562</v>
      </c>
      <c r="F840" s="26" t="s">
        <v>10</v>
      </c>
    </row>
    <row r="841" spans="1:6" ht="15" customHeight="1" x14ac:dyDescent="0.25">
      <c r="A841" s="26">
        <v>2022</v>
      </c>
      <c r="B841" s="26" t="s">
        <v>63</v>
      </c>
      <c r="C841" s="26" t="s">
        <v>32</v>
      </c>
      <c r="D841" s="26">
        <v>4834</v>
      </c>
      <c r="E841" s="26">
        <v>55258</v>
      </c>
      <c r="F841" s="26" t="s">
        <v>8</v>
      </c>
    </row>
    <row r="842" spans="1:6" ht="15" customHeight="1" x14ac:dyDescent="0.25">
      <c r="A842" s="26">
        <v>2022</v>
      </c>
      <c r="B842" s="26" t="s">
        <v>63</v>
      </c>
      <c r="C842" s="26" t="s">
        <v>33</v>
      </c>
      <c r="D842" s="26">
        <v>11559</v>
      </c>
      <c r="E842" s="26">
        <v>54735</v>
      </c>
      <c r="F842" s="26" t="s">
        <v>8</v>
      </c>
    </row>
    <row r="843" spans="1:6" ht="15" customHeight="1" x14ac:dyDescent="0.25">
      <c r="A843" s="26">
        <v>2022</v>
      </c>
      <c r="B843" s="26" t="s">
        <v>63</v>
      </c>
      <c r="C843" s="26" t="s">
        <v>34</v>
      </c>
      <c r="D843" s="26">
        <v>8934</v>
      </c>
      <c r="E843" s="26">
        <v>60808</v>
      </c>
      <c r="F843" s="26" t="s">
        <v>10</v>
      </c>
    </row>
    <row r="844" spans="1:6" ht="15" customHeight="1" x14ac:dyDescent="0.25">
      <c r="A844" s="26">
        <v>2022</v>
      </c>
      <c r="B844" s="26" t="s">
        <v>63</v>
      </c>
      <c r="C844" s="26" t="s">
        <v>35</v>
      </c>
      <c r="D844" s="26">
        <v>4773</v>
      </c>
      <c r="E844" s="26">
        <v>64363</v>
      </c>
      <c r="F844" s="26" t="s">
        <v>10</v>
      </c>
    </row>
    <row r="845" spans="1:6" ht="15" customHeight="1" x14ac:dyDescent="0.25">
      <c r="A845" s="26">
        <v>2022</v>
      </c>
      <c r="B845" s="26" t="s">
        <v>63</v>
      </c>
      <c r="C845" s="26" t="s">
        <v>36</v>
      </c>
      <c r="D845" s="26">
        <v>40687</v>
      </c>
      <c r="E845" s="26">
        <v>61124</v>
      </c>
      <c r="F845" s="26" t="s">
        <v>8</v>
      </c>
    </row>
    <row r="846" spans="1:6" ht="15" customHeight="1" x14ac:dyDescent="0.25">
      <c r="A846" s="26">
        <v>2022</v>
      </c>
      <c r="B846" s="26" t="s">
        <v>63</v>
      </c>
      <c r="C846" s="26" t="s">
        <v>37</v>
      </c>
      <c r="D846" s="26">
        <v>10974</v>
      </c>
      <c r="E846" s="26">
        <v>48852</v>
      </c>
      <c r="F846" s="26" t="s">
        <v>8</v>
      </c>
    </row>
    <row r="847" spans="1:6" ht="15" customHeight="1" x14ac:dyDescent="0.25">
      <c r="A847" s="26">
        <v>2022</v>
      </c>
      <c r="B847" s="26" t="s">
        <v>63</v>
      </c>
      <c r="C847" s="26" t="s">
        <v>38</v>
      </c>
      <c r="D847" s="26">
        <v>67202</v>
      </c>
      <c r="E847" s="26">
        <v>60638</v>
      </c>
      <c r="F847" s="26" t="s">
        <v>10</v>
      </c>
    </row>
    <row r="848" spans="1:6" ht="15" customHeight="1" x14ac:dyDescent="0.25">
      <c r="A848" s="26">
        <v>2022</v>
      </c>
      <c r="B848" s="26" t="s">
        <v>63</v>
      </c>
      <c r="C848" s="26" t="s">
        <v>39</v>
      </c>
      <c r="D848" s="26">
        <v>28199</v>
      </c>
      <c r="E848" s="26">
        <v>56123</v>
      </c>
      <c r="F848" s="26" t="s">
        <v>10</v>
      </c>
    </row>
    <row r="849" spans="1:6" ht="15" customHeight="1" x14ac:dyDescent="0.25">
      <c r="A849" s="26">
        <v>2022</v>
      </c>
      <c r="B849" s="26" t="s">
        <v>63</v>
      </c>
      <c r="C849" s="26" t="s">
        <v>40</v>
      </c>
      <c r="D849" s="26">
        <v>2581</v>
      </c>
      <c r="E849" s="26">
        <v>58585</v>
      </c>
      <c r="F849" s="26" t="s">
        <v>10</v>
      </c>
    </row>
    <row r="850" spans="1:6" ht="15" customHeight="1" x14ac:dyDescent="0.25">
      <c r="A850" s="26">
        <v>2022</v>
      </c>
      <c r="B850" s="26" t="s">
        <v>63</v>
      </c>
      <c r="C850" s="26" t="s">
        <v>41</v>
      </c>
      <c r="D850" s="26">
        <v>35525</v>
      </c>
      <c r="E850" s="26">
        <v>53891</v>
      </c>
      <c r="F850" s="26" t="s">
        <v>10</v>
      </c>
    </row>
    <row r="851" spans="1:6" ht="15" customHeight="1" x14ac:dyDescent="0.25">
      <c r="A851" s="26">
        <v>2022</v>
      </c>
      <c r="B851" s="26" t="s">
        <v>63</v>
      </c>
      <c r="C851" s="26" t="s">
        <v>42</v>
      </c>
      <c r="D851" s="26">
        <v>13345</v>
      </c>
      <c r="E851" s="26">
        <v>52841</v>
      </c>
      <c r="F851" s="26" t="s">
        <v>10</v>
      </c>
    </row>
    <row r="852" spans="1:6" ht="15" customHeight="1" x14ac:dyDescent="0.25">
      <c r="A852" s="26">
        <v>2022</v>
      </c>
      <c r="B852" s="26" t="s">
        <v>63</v>
      </c>
      <c r="C852" s="26" t="s">
        <v>43</v>
      </c>
      <c r="D852" s="26">
        <v>16113</v>
      </c>
      <c r="E852" s="26">
        <v>57842</v>
      </c>
      <c r="F852" s="26" t="s">
        <v>8</v>
      </c>
    </row>
    <row r="853" spans="1:6" ht="15" customHeight="1" x14ac:dyDescent="0.25">
      <c r="A853" s="26">
        <v>2022</v>
      </c>
      <c r="B853" s="26" t="s">
        <v>63</v>
      </c>
      <c r="C853" s="26" t="s">
        <v>44</v>
      </c>
      <c r="D853" s="26">
        <v>57945</v>
      </c>
      <c r="E853" s="26">
        <v>59416</v>
      </c>
      <c r="F853" s="26" t="s">
        <v>8</v>
      </c>
    </row>
    <row r="854" spans="1:6" ht="15" customHeight="1" x14ac:dyDescent="0.25">
      <c r="A854" s="26">
        <v>2022</v>
      </c>
      <c r="B854" s="26" t="s">
        <v>63</v>
      </c>
      <c r="C854" s="26" t="s">
        <v>45</v>
      </c>
      <c r="D854" s="26">
        <v>4664</v>
      </c>
      <c r="E854" s="26">
        <v>56458</v>
      </c>
      <c r="F854" s="26" t="s">
        <v>10</v>
      </c>
    </row>
    <row r="855" spans="1:6" ht="15" customHeight="1" x14ac:dyDescent="0.25">
      <c r="A855" s="26">
        <v>2022</v>
      </c>
      <c r="B855" s="26" t="s">
        <v>63</v>
      </c>
      <c r="C855" s="26" t="s">
        <v>46</v>
      </c>
      <c r="D855" s="26">
        <v>12757</v>
      </c>
      <c r="E855" s="26">
        <v>53296</v>
      </c>
      <c r="F855" s="26" t="s">
        <v>8</v>
      </c>
    </row>
    <row r="856" spans="1:6" ht="15" customHeight="1" x14ac:dyDescent="0.25">
      <c r="A856" s="26">
        <v>2022</v>
      </c>
      <c r="B856" s="26" t="s">
        <v>63</v>
      </c>
      <c r="C856" s="26" t="s">
        <v>47</v>
      </c>
      <c r="D856" s="26">
        <v>2904</v>
      </c>
      <c r="E856" s="26">
        <v>58412</v>
      </c>
      <c r="F856" s="26" t="s">
        <v>8</v>
      </c>
    </row>
    <row r="857" spans="1:6" ht="15" customHeight="1" x14ac:dyDescent="0.25">
      <c r="A857" s="26">
        <v>2022</v>
      </c>
      <c r="B857" s="26" t="s">
        <v>63</v>
      </c>
      <c r="C857" s="26" t="s">
        <v>48</v>
      </c>
      <c r="D857" s="26">
        <v>16563</v>
      </c>
      <c r="E857" s="26">
        <v>59183</v>
      </c>
      <c r="F857" s="26" t="s">
        <v>10</v>
      </c>
    </row>
    <row r="858" spans="1:6" ht="15" customHeight="1" x14ac:dyDescent="0.25">
      <c r="A858" s="26">
        <v>2022</v>
      </c>
      <c r="B858" s="26" t="s">
        <v>63</v>
      </c>
      <c r="C858" s="26" t="s">
        <v>49</v>
      </c>
      <c r="D858" s="26">
        <v>94237</v>
      </c>
      <c r="E858" s="26">
        <v>55322</v>
      </c>
      <c r="F858" s="26" t="s">
        <v>10</v>
      </c>
    </row>
    <row r="859" spans="1:6" ht="15" customHeight="1" x14ac:dyDescent="0.25">
      <c r="A859" s="26">
        <v>2022</v>
      </c>
      <c r="B859" s="26" t="s">
        <v>63</v>
      </c>
      <c r="C859" s="26" t="s">
        <v>50</v>
      </c>
      <c r="D859" s="26">
        <v>12857</v>
      </c>
      <c r="E859" s="26">
        <v>50983</v>
      </c>
      <c r="F859" s="26" t="s">
        <v>8</v>
      </c>
    </row>
    <row r="860" spans="1:6" ht="15" customHeight="1" x14ac:dyDescent="0.25">
      <c r="A860" s="26">
        <v>2022</v>
      </c>
      <c r="B860" s="26" t="s">
        <v>63</v>
      </c>
      <c r="C860" s="26" t="s">
        <v>51</v>
      </c>
      <c r="D860" s="26">
        <v>2503</v>
      </c>
      <c r="E860" s="26">
        <v>54501</v>
      </c>
      <c r="F860" s="26" t="s">
        <v>8</v>
      </c>
    </row>
    <row r="861" spans="1:6" ht="15" customHeight="1" x14ac:dyDescent="0.25">
      <c r="A861" s="26">
        <v>2022</v>
      </c>
      <c r="B861" s="26" t="s">
        <v>63</v>
      </c>
      <c r="C861" s="26" t="s">
        <v>52</v>
      </c>
      <c r="D861" s="26">
        <v>50144</v>
      </c>
      <c r="E861" s="26">
        <v>56876</v>
      </c>
      <c r="F861" s="26" t="s">
        <v>10</v>
      </c>
    </row>
    <row r="862" spans="1:6" ht="15" customHeight="1" x14ac:dyDescent="0.25">
      <c r="A862" s="26">
        <v>2022</v>
      </c>
      <c r="B862" s="26" t="s">
        <v>63</v>
      </c>
      <c r="C862" s="26" t="s">
        <v>53</v>
      </c>
      <c r="D862" s="26">
        <v>64023</v>
      </c>
      <c r="E862" s="26">
        <v>59267</v>
      </c>
      <c r="F862" s="26" t="s">
        <v>8</v>
      </c>
    </row>
    <row r="863" spans="1:6" ht="15" customHeight="1" x14ac:dyDescent="0.25">
      <c r="A863" s="26">
        <v>2022</v>
      </c>
      <c r="B863" s="26" t="s">
        <v>63</v>
      </c>
      <c r="C863" s="26" t="s">
        <v>54</v>
      </c>
      <c r="D863" s="26">
        <v>5755</v>
      </c>
      <c r="E863" s="26">
        <v>53876</v>
      </c>
      <c r="F863" s="26" t="s">
        <v>10</v>
      </c>
    </row>
    <row r="864" spans="1:6" ht="15" customHeight="1" x14ac:dyDescent="0.25">
      <c r="A864" s="26">
        <v>2022</v>
      </c>
      <c r="B864" s="26" t="s">
        <v>63</v>
      </c>
      <c r="C864" s="26" t="s">
        <v>55</v>
      </c>
      <c r="D864" s="26">
        <v>29257</v>
      </c>
      <c r="E864" s="26">
        <v>56951</v>
      </c>
      <c r="F864" s="26" t="s">
        <v>8</v>
      </c>
    </row>
    <row r="865" spans="1:6" ht="15" customHeight="1" x14ac:dyDescent="0.25">
      <c r="A865" s="26">
        <v>2022</v>
      </c>
      <c r="B865" s="26" t="s">
        <v>63</v>
      </c>
      <c r="C865" s="26" t="s">
        <v>56</v>
      </c>
      <c r="D865" s="26">
        <v>3384</v>
      </c>
      <c r="E865" s="26">
        <v>50083</v>
      </c>
      <c r="F865" s="26" t="s">
        <v>8</v>
      </c>
    </row>
    <row r="866" spans="1:6" ht="15" customHeight="1" x14ac:dyDescent="0.25">
      <c r="A866" s="26">
        <v>2022</v>
      </c>
      <c r="B866" s="26" t="s">
        <v>64</v>
      </c>
      <c r="C866" s="26" t="s">
        <v>7</v>
      </c>
      <c r="D866" s="26">
        <v>11180</v>
      </c>
      <c r="E866" s="26">
        <v>23618</v>
      </c>
      <c r="F866" s="26" t="s">
        <v>10</v>
      </c>
    </row>
    <row r="867" spans="1:6" ht="15" customHeight="1" x14ac:dyDescent="0.25">
      <c r="A867" s="26">
        <v>2022</v>
      </c>
      <c r="B867" s="26" t="s">
        <v>64</v>
      </c>
      <c r="C867" s="26" t="s">
        <v>9</v>
      </c>
      <c r="D867" s="26">
        <v>14256</v>
      </c>
      <c r="E867" s="26">
        <v>31557</v>
      </c>
      <c r="F867" s="26" t="s">
        <v>10</v>
      </c>
    </row>
    <row r="868" spans="1:6" ht="15" customHeight="1" x14ac:dyDescent="0.25">
      <c r="A868" s="26">
        <v>2022</v>
      </c>
      <c r="B868" s="26" t="s">
        <v>64</v>
      </c>
      <c r="C868" s="26" t="s">
        <v>11</v>
      </c>
      <c r="D868" s="26">
        <v>7315</v>
      </c>
      <c r="E868" s="26">
        <v>23299</v>
      </c>
      <c r="F868" s="26" t="s">
        <v>8</v>
      </c>
    </row>
    <row r="869" spans="1:6" ht="15" customHeight="1" x14ac:dyDescent="0.25">
      <c r="A869" s="26">
        <v>2022</v>
      </c>
      <c r="B869" s="26" t="s">
        <v>64</v>
      </c>
      <c r="C869" s="26" t="s">
        <v>12</v>
      </c>
      <c r="D869" s="26">
        <v>116191</v>
      </c>
      <c r="E869" s="26">
        <v>38379</v>
      </c>
      <c r="F869" s="26" t="s">
        <v>8</v>
      </c>
    </row>
    <row r="870" spans="1:6" ht="15" customHeight="1" x14ac:dyDescent="0.25">
      <c r="A870" s="26">
        <v>2022</v>
      </c>
      <c r="B870" s="26" t="s">
        <v>64</v>
      </c>
      <c r="C870" s="26" t="s">
        <v>13</v>
      </c>
      <c r="D870" s="26">
        <v>17317</v>
      </c>
      <c r="E870" s="26">
        <v>33131</v>
      </c>
      <c r="F870" s="26" t="s">
        <v>10</v>
      </c>
    </row>
    <row r="871" spans="1:6" ht="15" customHeight="1" x14ac:dyDescent="0.25">
      <c r="A871" s="26">
        <v>2022</v>
      </c>
      <c r="B871" s="26" t="s">
        <v>64</v>
      </c>
      <c r="C871" s="26" t="s">
        <v>14</v>
      </c>
      <c r="D871" s="26">
        <v>10917</v>
      </c>
      <c r="E871" s="26">
        <v>30451</v>
      </c>
      <c r="F871" s="26" t="s">
        <v>10</v>
      </c>
    </row>
    <row r="872" spans="1:6" ht="15" customHeight="1" x14ac:dyDescent="0.25">
      <c r="A872" s="26">
        <v>2022</v>
      </c>
      <c r="B872" s="26" t="s">
        <v>64</v>
      </c>
      <c r="C872" s="26" t="s">
        <v>15</v>
      </c>
      <c r="D872" s="26">
        <v>2710</v>
      </c>
      <c r="E872" s="26">
        <v>27264</v>
      </c>
      <c r="F872" s="26" t="s">
        <v>10</v>
      </c>
    </row>
    <row r="873" spans="1:6" ht="15" customHeight="1" x14ac:dyDescent="0.25">
      <c r="A873" s="26">
        <v>2022</v>
      </c>
      <c r="B873" s="26" t="s">
        <v>64</v>
      </c>
      <c r="C873" s="26" t="s">
        <v>16</v>
      </c>
      <c r="D873" s="26">
        <v>58596</v>
      </c>
      <c r="E873" s="26">
        <v>32675</v>
      </c>
      <c r="F873" s="26" t="s">
        <v>10</v>
      </c>
    </row>
    <row r="874" spans="1:6" ht="15" customHeight="1" x14ac:dyDescent="0.25">
      <c r="A874" s="26">
        <v>2022</v>
      </c>
      <c r="B874" s="26" t="s">
        <v>64</v>
      </c>
      <c r="C874" s="26" t="s">
        <v>17</v>
      </c>
      <c r="D874" s="26">
        <v>25254</v>
      </c>
      <c r="E874" s="26">
        <v>27342</v>
      </c>
      <c r="F874" s="26" t="s">
        <v>10</v>
      </c>
    </row>
    <row r="875" spans="1:6" ht="15" customHeight="1" x14ac:dyDescent="0.25">
      <c r="A875" s="26">
        <v>2022</v>
      </c>
      <c r="B875" s="26" t="s">
        <v>64</v>
      </c>
      <c r="C875" s="26" t="s">
        <v>18</v>
      </c>
      <c r="D875" s="26">
        <v>5038</v>
      </c>
      <c r="E875" s="26">
        <v>23770</v>
      </c>
      <c r="F875" s="26" t="s">
        <v>8</v>
      </c>
    </row>
    <row r="876" spans="1:6" ht="15" customHeight="1" x14ac:dyDescent="0.25">
      <c r="A876" s="26">
        <v>2022</v>
      </c>
      <c r="B876" s="26" t="s">
        <v>64</v>
      </c>
      <c r="C876" s="26" t="s">
        <v>19</v>
      </c>
      <c r="D876" s="26">
        <v>33183</v>
      </c>
      <c r="E876" s="26">
        <v>30703</v>
      </c>
      <c r="F876" s="26" t="s">
        <v>8</v>
      </c>
    </row>
    <row r="877" spans="1:6" ht="15" customHeight="1" x14ac:dyDescent="0.25">
      <c r="A877" s="26">
        <v>2022</v>
      </c>
      <c r="B877" s="26" t="s">
        <v>64</v>
      </c>
      <c r="C877" s="26" t="s">
        <v>20</v>
      </c>
      <c r="D877" s="26">
        <v>15776</v>
      </c>
      <c r="E877" s="26">
        <v>25660</v>
      </c>
      <c r="F877" s="26" t="s">
        <v>10</v>
      </c>
    </row>
    <row r="878" spans="1:6" ht="15" customHeight="1" x14ac:dyDescent="0.25">
      <c r="A878" s="26">
        <v>2022</v>
      </c>
      <c r="B878" s="26" t="s">
        <v>64</v>
      </c>
      <c r="C878" s="26" t="s">
        <v>21</v>
      </c>
      <c r="D878" s="26">
        <v>8796</v>
      </c>
      <c r="E878" s="26">
        <v>23261</v>
      </c>
      <c r="F878" s="26" t="s">
        <v>8</v>
      </c>
    </row>
    <row r="879" spans="1:6" ht="15" customHeight="1" x14ac:dyDescent="0.25">
      <c r="A879" s="26">
        <v>2022</v>
      </c>
      <c r="B879" s="26" t="s">
        <v>64</v>
      </c>
      <c r="C879" s="26" t="s">
        <v>22</v>
      </c>
      <c r="D879" s="26">
        <v>6871</v>
      </c>
      <c r="E879" s="26">
        <v>23333</v>
      </c>
      <c r="F879" s="26" t="s">
        <v>8</v>
      </c>
    </row>
    <row r="880" spans="1:6" ht="15" customHeight="1" x14ac:dyDescent="0.25">
      <c r="A880" s="26">
        <v>2022</v>
      </c>
      <c r="B880" s="26" t="s">
        <v>64</v>
      </c>
      <c r="C880" s="26" t="s">
        <v>23</v>
      </c>
      <c r="D880" s="26">
        <v>10118</v>
      </c>
      <c r="E880" s="26">
        <v>24350</v>
      </c>
      <c r="F880" s="26" t="s">
        <v>10</v>
      </c>
    </row>
    <row r="881" spans="1:6" ht="15" customHeight="1" x14ac:dyDescent="0.25">
      <c r="A881" s="26">
        <v>2022</v>
      </c>
      <c r="B881" s="26" t="s">
        <v>64</v>
      </c>
      <c r="C881" s="26" t="s">
        <v>24</v>
      </c>
      <c r="D881" s="26">
        <v>12912</v>
      </c>
      <c r="E881" s="26">
        <v>27789</v>
      </c>
      <c r="F881" s="26" t="s">
        <v>10</v>
      </c>
    </row>
    <row r="882" spans="1:6" ht="15" customHeight="1" x14ac:dyDescent="0.25">
      <c r="A882" s="26">
        <v>2022</v>
      </c>
      <c r="B882" s="26" t="s">
        <v>64</v>
      </c>
      <c r="C882" s="26" t="s">
        <v>25</v>
      </c>
      <c r="D882" s="26">
        <v>5132</v>
      </c>
      <c r="E882" s="26">
        <v>29169</v>
      </c>
      <c r="F882" s="26" t="s">
        <v>8</v>
      </c>
    </row>
    <row r="883" spans="1:6" ht="15" customHeight="1" x14ac:dyDescent="0.25">
      <c r="A883" s="26">
        <v>2022</v>
      </c>
      <c r="B883" s="26" t="s">
        <v>64</v>
      </c>
      <c r="C883" s="26" t="s">
        <v>26</v>
      </c>
      <c r="D883" s="26">
        <v>15043</v>
      </c>
      <c r="E883" s="26">
        <v>30758</v>
      </c>
      <c r="F883" s="26" t="s">
        <v>8</v>
      </c>
    </row>
    <row r="884" spans="1:6" ht="15" customHeight="1" x14ac:dyDescent="0.25">
      <c r="A884" s="26">
        <v>2022</v>
      </c>
      <c r="B884" s="26" t="s">
        <v>64</v>
      </c>
      <c r="C884" s="26" t="s">
        <v>27</v>
      </c>
      <c r="D884" s="26">
        <v>20740</v>
      </c>
      <c r="E884" s="26">
        <v>35500</v>
      </c>
      <c r="F884" s="26" t="s">
        <v>10</v>
      </c>
    </row>
    <row r="885" spans="1:6" ht="15" customHeight="1" x14ac:dyDescent="0.25">
      <c r="A885" s="26">
        <v>2022</v>
      </c>
      <c r="B885" s="26" t="s">
        <v>64</v>
      </c>
      <c r="C885" s="26" t="s">
        <v>28</v>
      </c>
      <c r="D885" s="26">
        <v>23113</v>
      </c>
      <c r="E885" s="26">
        <v>27121</v>
      </c>
      <c r="F885" s="26" t="s">
        <v>8</v>
      </c>
    </row>
    <row r="886" spans="1:6" ht="15" customHeight="1" x14ac:dyDescent="0.25">
      <c r="A886" s="26">
        <v>2022</v>
      </c>
      <c r="B886" s="26" t="s">
        <v>64</v>
      </c>
      <c r="C886" s="26" t="s">
        <v>29</v>
      </c>
      <c r="D886" s="26">
        <v>15325</v>
      </c>
      <c r="E886" s="26">
        <v>29261</v>
      </c>
      <c r="F886" s="26" t="s">
        <v>10</v>
      </c>
    </row>
    <row r="887" spans="1:6" ht="15" customHeight="1" x14ac:dyDescent="0.25">
      <c r="A887" s="26">
        <v>2022</v>
      </c>
      <c r="B887" s="26" t="s">
        <v>64</v>
      </c>
      <c r="C887" s="26" t="s">
        <v>30</v>
      </c>
      <c r="D887" s="26">
        <v>6514</v>
      </c>
      <c r="E887" s="26">
        <v>23817</v>
      </c>
      <c r="F887" s="26" t="s">
        <v>8</v>
      </c>
    </row>
    <row r="888" spans="1:6" ht="15" customHeight="1" x14ac:dyDescent="0.25">
      <c r="A888" s="26">
        <v>2022</v>
      </c>
      <c r="B888" s="26" t="s">
        <v>64</v>
      </c>
      <c r="C888" s="26" t="s">
        <v>31</v>
      </c>
      <c r="D888" s="26">
        <v>15195</v>
      </c>
      <c r="E888" s="26">
        <v>27614</v>
      </c>
      <c r="F888" s="26" t="s">
        <v>8</v>
      </c>
    </row>
    <row r="889" spans="1:6" ht="15" customHeight="1" x14ac:dyDescent="0.25">
      <c r="A889" s="26">
        <v>2022</v>
      </c>
      <c r="B889" s="26" t="s">
        <v>64</v>
      </c>
      <c r="C889" s="26" t="s">
        <v>32</v>
      </c>
      <c r="D889" s="26">
        <v>5052</v>
      </c>
      <c r="E889" s="26">
        <v>25955</v>
      </c>
      <c r="F889" s="26" t="s">
        <v>10</v>
      </c>
    </row>
    <row r="890" spans="1:6" ht="15" customHeight="1" x14ac:dyDescent="0.25">
      <c r="A890" s="26">
        <v>2022</v>
      </c>
      <c r="B890" s="26" t="s">
        <v>64</v>
      </c>
      <c r="C890" s="26" t="s">
        <v>33</v>
      </c>
      <c r="D890" s="26">
        <v>5609</v>
      </c>
      <c r="E890" s="26">
        <v>23213</v>
      </c>
      <c r="F890" s="26" t="s">
        <v>10</v>
      </c>
    </row>
    <row r="891" spans="1:6" ht="15" customHeight="1" x14ac:dyDescent="0.25">
      <c r="A891" s="26">
        <v>2022</v>
      </c>
      <c r="B891" s="26" t="s">
        <v>64</v>
      </c>
      <c r="C891" s="26" t="s">
        <v>34</v>
      </c>
      <c r="D891" s="26">
        <v>8716</v>
      </c>
      <c r="E891" s="26">
        <v>40432</v>
      </c>
      <c r="F891" s="26" t="s">
        <v>8</v>
      </c>
    </row>
    <row r="892" spans="1:6" ht="15" customHeight="1" x14ac:dyDescent="0.25">
      <c r="A892" s="26">
        <v>2022</v>
      </c>
      <c r="B892" s="26" t="s">
        <v>64</v>
      </c>
      <c r="C892" s="26" t="s">
        <v>35</v>
      </c>
      <c r="D892" s="26">
        <v>4675</v>
      </c>
      <c r="E892" s="26">
        <v>28783</v>
      </c>
      <c r="F892" s="26" t="s">
        <v>8</v>
      </c>
    </row>
    <row r="893" spans="1:6" ht="15" customHeight="1" x14ac:dyDescent="0.25">
      <c r="A893" s="26">
        <v>2022</v>
      </c>
      <c r="B893" s="26" t="s">
        <v>64</v>
      </c>
      <c r="C893" s="26" t="s">
        <v>36</v>
      </c>
      <c r="D893" s="26">
        <v>24526</v>
      </c>
      <c r="E893" s="26">
        <v>32347</v>
      </c>
      <c r="F893" s="26" t="s">
        <v>10</v>
      </c>
    </row>
    <row r="894" spans="1:6" ht="15" customHeight="1" x14ac:dyDescent="0.25">
      <c r="A894" s="26">
        <v>2022</v>
      </c>
      <c r="B894" s="26" t="s">
        <v>64</v>
      </c>
      <c r="C894" s="26" t="s">
        <v>37</v>
      </c>
      <c r="D894" s="26">
        <v>5277</v>
      </c>
      <c r="E894" s="26">
        <v>25571</v>
      </c>
      <c r="F894" s="26" t="s">
        <v>10</v>
      </c>
    </row>
    <row r="895" spans="1:6" ht="15" customHeight="1" x14ac:dyDescent="0.25">
      <c r="A895" s="26">
        <v>2022</v>
      </c>
      <c r="B895" s="26" t="s">
        <v>64</v>
      </c>
      <c r="C895" s="26" t="s">
        <v>38</v>
      </c>
      <c r="D895" s="26">
        <v>65868</v>
      </c>
      <c r="E895" s="26">
        <v>41828</v>
      </c>
      <c r="F895" s="26" t="s">
        <v>10</v>
      </c>
    </row>
    <row r="896" spans="1:6" ht="15" customHeight="1" x14ac:dyDescent="0.25">
      <c r="A896" s="26">
        <v>2022</v>
      </c>
      <c r="B896" s="26" t="s">
        <v>64</v>
      </c>
      <c r="C896" s="26" t="s">
        <v>39</v>
      </c>
      <c r="D896" s="26">
        <v>26474</v>
      </c>
      <c r="E896" s="26">
        <v>26460</v>
      </c>
      <c r="F896" s="26" t="s">
        <v>10</v>
      </c>
    </row>
    <row r="897" spans="1:6" ht="15" customHeight="1" x14ac:dyDescent="0.25">
      <c r="A897" s="26">
        <v>2022</v>
      </c>
      <c r="B897" s="26" t="s">
        <v>64</v>
      </c>
      <c r="C897" s="26" t="s">
        <v>40</v>
      </c>
      <c r="D897" s="26">
        <v>2610</v>
      </c>
      <c r="E897" s="26">
        <v>24573</v>
      </c>
      <c r="F897" s="26" t="s">
        <v>10</v>
      </c>
    </row>
    <row r="898" spans="1:6" ht="15" customHeight="1" x14ac:dyDescent="0.25">
      <c r="A898" s="26">
        <v>2022</v>
      </c>
      <c r="B898" s="26" t="s">
        <v>64</v>
      </c>
      <c r="C898" s="26" t="s">
        <v>41</v>
      </c>
      <c r="D898" s="26">
        <v>29035</v>
      </c>
      <c r="E898" s="26">
        <v>26197</v>
      </c>
      <c r="F898" s="26" t="s">
        <v>8</v>
      </c>
    </row>
    <row r="899" spans="1:6" ht="15" customHeight="1" x14ac:dyDescent="0.25">
      <c r="A899" s="26">
        <v>2022</v>
      </c>
      <c r="B899" s="26" t="s">
        <v>64</v>
      </c>
      <c r="C899" s="26" t="s">
        <v>42</v>
      </c>
      <c r="D899" s="26">
        <v>9209</v>
      </c>
      <c r="E899" s="26">
        <v>24600</v>
      </c>
      <c r="F899" s="26" t="s">
        <v>8</v>
      </c>
    </row>
    <row r="900" spans="1:6" ht="15" customHeight="1" x14ac:dyDescent="0.25">
      <c r="A900" s="26">
        <v>2022</v>
      </c>
      <c r="B900" s="26" t="s">
        <v>64</v>
      </c>
      <c r="C900" s="26" t="s">
        <v>43</v>
      </c>
      <c r="D900" s="26">
        <v>14116</v>
      </c>
      <c r="E900" s="26">
        <v>29818</v>
      </c>
      <c r="F900" s="26" t="s">
        <v>10</v>
      </c>
    </row>
    <row r="901" spans="1:6" ht="15" customHeight="1" x14ac:dyDescent="0.25">
      <c r="A901" s="26">
        <v>2022</v>
      </c>
      <c r="B901" s="26" t="s">
        <v>64</v>
      </c>
      <c r="C901" s="26" t="s">
        <v>44</v>
      </c>
      <c r="D901" s="26">
        <v>33729</v>
      </c>
      <c r="E901" s="26">
        <v>28011</v>
      </c>
      <c r="F901" s="26" t="s">
        <v>8</v>
      </c>
    </row>
    <row r="902" spans="1:6" ht="15" customHeight="1" x14ac:dyDescent="0.25">
      <c r="A902" s="26">
        <v>2022</v>
      </c>
      <c r="B902" s="26" t="s">
        <v>64</v>
      </c>
      <c r="C902" s="26" t="s">
        <v>45</v>
      </c>
      <c r="D902" s="26">
        <v>3873</v>
      </c>
      <c r="E902" s="26">
        <v>29680</v>
      </c>
      <c r="F902" s="26" t="s">
        <v>8</v>
      </c>
    </row>
    <row r="903" spans="1:6" ht="15" customHeight="1" x14ac:dyDescent="0.25">
      <c r="A903" s="26">
        <v>2022</v>
      </c>
      <c r="B903" s="26" t="s">
        <v>64</v>
      </c>
      <c r="C903" s="26" t="s">
        <v>46</v>
      </c>
      <c r="D903" s="26">
        <v>13400</v>
      </c>
      <c r="E903" s="26">
        <v>24816</v>
      </c>
      <c r="F903" s="26" t="s">
        <v>10</v>
      </c>
    </row>
    <row r="904" spans="1:6" ht="15" customHeight="1" x14ac:dyDescent="0.25">
      <c r="A904" s="26">
        <v>2022</v>
      </c>
      <c r="B904" s="26" t="s">
        <v>64</v>
      </c>
      <c r="C904" s="26" t="s">
        <v>47</v>
      </c>
      <c r="D904" s="26">
        <v>3191</v>
      </c>
      <c r="E904" s="26">
        <v>23519</v>
      </c>
      <c r="F904" s="26" t="s">
        <v>10</v>
      </c>
    </row>
    <row r="905" spans="1:6" ht="15" customHeight="1" x14ac:dyDescent="0.25">
      <c r="A905" s="26">
        <v>2022</v>
      </c>
      <c r="B905" s="26" t="s">
        <v>64</v>
      </c>
      <c r="C905" s="26" t="s">
        <v>48</v>
      </c>
      <c r="D905" s="26">
        <v>16924</v>
      </c>
      <c r="E905" s="26">
        <v>29878</v>
      </c>
      <c r="F905" s="26" t="s">
        <v>8</v>
      </c>
    </row>
    <row r="906" spans="1:6" ht="15" customHeight="1" x14ac:dyDescent="0.25">
      <c r="A906" s="26">
        <v>2022</v>
      </c>
      <c r="B906" s="26" t="s">
        <v>64</v>
      </c>
      <c r="C906" s="26" t="s">
        <v>49</v>
      </c>
      <c r="D906" s="26">
        <v>65057</v>
      </c>
      <c r="E906" s="26">
        <v>28762</v>
      </c>
      <c r="F906" s="26" t="s">
        <v>8</v>
      </c>
    </row>
    <row r="907" spans="1:6" ht="15" customHeight="1" x14ac:dyDescent="0.25">
      <c r="A907" s="26">
        <v>2022</v>
      </c>
      <c r="B907" s="26" t="s">
        <v>64</v>
      </c>
      <c r="C907" s="26" t="s">
        <v>50</v>
      </c>
      <c r="D907" s="26">
        <v>7570</v>
      </c>
      <c r="E907" s="26">
        <v>26955</v>
      </c>
      <c r="F907" s="26" t="s">
        <v>10</v>
      </c>
    </row>
    <row r="908" spans="1:6" ht="15" customHeight="1" x14ac:dyDescent="0.25">
      <c r="A908" s="26">
        <v>2022</v>
      </c>
      <c r="B908" s="26" t="s">
        <v>64</v>
      </c>
      <c r="C908" s="26" t="s">
        <v>51</v>
      </c>
      <c r="D908" s="26">
        <v>2268</v>
      </c>
      <c r="E908" s="26">
        <v>29863</v>
      </c>
      <c r="F908" s="26" t="s">
        <v>8</v>
      </c>
    </row>
    <row r="909" spans="1:6" ht="15" customHeight="1" x14ac:dyDescent="0.25">
      <c r="A909" s="26">
        <v>2022</v>
      </c>
      <c r="B909" s="26" t="s">
        <v>64</v>
      </c>
      <c r="C909" s="26" t="s">
        <v>52</v>
      </c>
      <c r="D909" s="26">
        <v>20743</v>
      </c>
      <c r="E909" s="26">
        <v>27582</v>
      </c>
      <c r="F909" s="26" t="s">
        <v>10</v>
      </c>
    </row>
    <row r="910" spans="1:6" ht="15" customHeight="1" x14ac:dyDescent="0.25">
      <c r="A910" s="26">
        <v>2022</v>
      </c>
      <c r="B910" s="26" t="s">
        <v>64</v>
      </c>
      <c r="C910" s="26" t="s">
        <v>53</v>
      </c>
      <c r="D910" s="26">
        <v>20637</v>
      </c>
      <c r="E910" s="26">
        <v>32566</v>
      </c>
      <c r="F910" s="26" t="s">
        <v>8</v>
      </c>
    </row>
    <row r="911" spans="1:6" ht="15" customHeight="1" x14ac:dyDescent="0.25">
      <c r="A911" s="26">
        <v>2022</v>
      </c>
      <c r="B911" s="26" t="s">
        <v>64</v>
      </c>
      <c r="C911" s="26" t="s">
        <v>54</v>
      </c>
      <c r="D911" s="26">
        <v>4658</v>
      </c>
      <c r="E911" s="26">
        <v>24256</v>
      </c>
      <c r="F911" s="26" t="s">
        <v>8</v>
      </c>
    </row>
    <row r="912" spans="1:6" ht="15" customHeight="1" x14ac:dyDescent="0.25">
      <c r="A912" s="26">
        <v>2022</v>
      </c>
      <c r="B912" s="26" t="s">
        <v>64</v>
      </c>
      <c r="C912" s="26" t="s">
        <v>55</v>
      </c>
      <c r="D912" s="26">
        <v>17015</v>
      </c>
      <c r="E912" s="26">
        <v>24758</v>
      </c>
      <c r="F912" s="26" t="s">
        <v>10</v>
      </c>
    </row>
    <row r="913" spans="1:6" ht="15" customHeight="1" x14ac:dyDescent="0.25">
      <c r="A913" s="26">
        <v>2022</v>
      </c>
      <c r="B913" s="26" t="s">
        <v>64</v>
      </c>
      <c r="C913" s="26" t="s">
        <v>56</v>
      </c>
      <c r="D913" s="26">
        <v>2398</v>
      </c>
      <c r="E913" s="26">
        <v>27994</v>
      </c>
      <c r="F913" s="26" t="s">
        <v>10</v>
      </c>
    </row>
    <row r="914" spans="1:6" ht="15" customHeight="1" x14ac:dyDescent="0.25">
      <c r="A914" s="26">
        <v>2022</v>
      </c>
      <c r="B914" s="26" t="s">
        <v>65</v>
      </c>
      <c r="C914" s="26" t="s">
        <v>7</v>
      </c>
      <c r="D914" s="26">
        <v>10189</v>
      </c>
      <c r="E914" s="26">
        <v>44607</v>
      </c>
      <c r="F914" s="26" t="s">
        <v>8</v>
      </c>
    </row>
    <row r="915" spans="1:6" ht="15" customHeight="1" x14ac:dyDescent="0.25">
      <c r="A915" s="26">
        <v>2022</v>
      </c>
      <c r="B915" s="26" t="s">
        <v>65</v>
      </c>
      <c r="C915" s="26" t="s">
        <v>9</v>
      </c>
      <c r="D915" s="26">
        <v>10674</v>
      </c>
      <c r="E915" s="26">
        <v>45965</v>
      </c>
      <c r="F915" s="26" t="s">
        <v>8</v>
      </c>
    </row>
    <row r="916" spans="1:6" ht="15" customHeight="1" x14ac:dyDescent="0.25">
      <c r="A916" s="26">
        <v>2022</v>
      </c>
      <c r="B916" s="26" t="s">
        <v>65</v>
      </c>
      <c r="C916" s="26" t="s">
        <v>11</v>
      </c>
      <c r="D916" s="26">
        <v>5359</v>
      </c>
      <c r="E916" s="26">
        <v>42115</v>
      </c>
      <c r="F916" s="26" t="s">
        <v>10</v>
      </c>
    </row>
    <row r="917" spans="1:6" ht="15" customHeight="1" x14ac:dyDescent="0.25">
      <c r="A917" s="26">
        <v>2022</v>
      </c>
      <c r="B917" s="26" t="s">
        <v>65</v>
      </c>
      <c r="C917" s="26" t="s">
        <v>12</v>
      </c>
      <c r="D917" s="26">
        <v>97442</v>
      </c>
      <c r="E917" s="26">
        <v>48293</v>
      </c>
      <c r="F917" s="26" t="s">
        <v>10</v>
      </c>
    </row>
    <row r="918" spans="1:6" ht="15" customHeight="1" x14ac:dyDescent="0.25">
      <c r="A918" s="26">
        <v>2022</v>
      </c>
      <c r="B918" s="26" t="s">
        <v>65</v>
      </c>
      <c r="C918" s="26" t="s">
        <v>13</v>
      </c>
      <c r="D918" s="26">
        <v>17008</v>
      </c>
      <c r="E918" s="26">
        <v>48381</v>
      </c>
      <c r="F918" s="26" t="s">
        <v>10</v>
      </c>
    </row>
    <row r="919" spans="1:6" ht="15" customHeight="1" x14ac:dyDescent="0.25">
      <c r="A919" s="26">
        <v>2022</v>
      </c>
      <c r="B919" s="26" t="s">
        <v>65</v>
      </c>
      <c r="C919" s="26" t="s">
        <v>14</v>
      </c>
      <c r="D919" s="26">
        <v>18146</v>
      </c>
      <c r="E919" s="26">
        <v>40861</v>
      </c>
      <c r="F919" s="26" t="s">
        <v>10</v>
      </c>
    </row>
    <row r="920" spans="1:6" ht="15" customHeight="1" x14ac:dyDescent="0.25">
      <c r="A920" s="26">
        <v>2022</v>
      </c>
      <c r="B920" s="26" t="s">
        <v>65</v>
      </c>
      <c r="C920" s="26" t="s">
        <v>15</v>
      </c>
      <c r="D920" s="26">
        <v>2052</v>
      </c>
      <c r="E920" s="26">
        <v>41636</v>
      </c>
      <c r="F920" s="26" t="s">
        <v>10</v>
      </c>
    </row>
    <row r="921" spans="1:6" ht="15" customHeight="1" x14ac:dyDescent="0.25">
      <c r="A921" s="26">
        <v>2022</v>
      </c>
      <c r="B921" s="26" t="s">
        <v>65</v>
      </c>
      <c r="C921" s="26" t="s">
        <v>16</v>
      </c>
      <c r="D921" s="26">
        <v>56765</v>
      </c>
      <c r="E921" s="26">
        <v>43969</v>
      </c>
      <c r="F921" s="26" t="s">
        <v>8</v>
      </c>
    </row>
    <row r="922" spans="1:6" ht="15" customHeight="1" x14ac:dyDescent="0.25">
      <c r="A922" s="26">
        <v>2022</v>
      </c>
      <c r="B922" s="26" t="s">
        <v>65</v>
      </c>
      <c r="C922" s="26" t="s">
        <v>17</v>
      </c>
      <c r="D922" s="26">
        <v>18227</v>
      </c>
      <c r="E922" s="26">
        <v>43971</v>
      </c>
      <c r="F922" s="26" t="s">
        <v>8</v>
      </c>
    </row>
    <row r="923" spans="1:6" ht="15" customHeight="1" x14ac:dyDescent="0.25">
      <c r="A923" s="26">
        <v>2022</v>
      </c>
      <c r="B923" s="26" t="s">
        <v>65</v>
      </c>
      <c r="C923" s="26" t="s">
        <v>18</v>
      </c>
      <c r="D923" s="26">
        <v>3845</v>
      </c>
      <c r="E923" s="26">
        <v>38615</v>
      </c>
      <c r="F923" s="26" t="s">
        <v>10</v>
      </c>
    </row>
    <row r="924" spans="1:6" ht="15" customHeight="1" x14ac:dyDescent="0.25">
      <c r="A924" s="26">
        <v>2022</v>
      </c>
      <c r="B924" s="26" t="s">
        <v>65</v>
      </c>
      <c r="C924" s="26" t="s">
        <v>19</v>
      </c>
      <c r="D924" s="26">
        <v>39884</v>
      </c>
      <c r="E924" s="26">
        <v>49714</v>
      </c>
      <c r="F924" s="26" t="s">
        <v>8</v>
      </c>
    </row>
    <row r="925" spans="1:6" ht="15" customHeight="1" x14ac:dyDescent="0.25">
      <c r="A925" s="26">
        <v>2022</v>
      </c>
      <c r="B925" s="26" t="s">
        <v>65</v>
      </c>
      <c r="C925" s="26" t="s">
        <v>20</v>
      </c>
      <c r="D925" s="26">
        <v>12916</v>
      </c>
      <c r="E925" s="26">
        <v>39759</v>
      </c>
      <c r="F925" s="26" t="s">
        <v>8</v>
      </c>
    </row>
    <row r="926" spans="1:6" ht="15" customHeight="1" x14ac:dyDescent="0.25">
      <c r="A926" s="26">
        <v>2022</v>
      </c>
      <c r="B926" s="26" t="s">
        <v>65</v>
      </c>
      <c r="C926" s="26" t="s">
        <v>21</v>
      </c>
      <c r="D926" s="26">
        <v>8547</v>
      </c>
      <c r="E926" s="26">
        <v>42534</v>
      </c>
      <c r="F926" s="26" t="s">
        <v>10</v>
      </c>
    </row>
    <row r="927" spans="1:6" ht="15" customHeight="1" x14ac:dyDescent="0.25">
      <c r="A927" s="26">
        <v>2022</v>
      </c>
      <c r="B927" s="26" t="s">
        <v>65</v>
      </c>
      <c r="C927" s="26" t="s">
        <v>22</v>
      </c>
      <c r="D927" s="26">
        <v>5938</v>
      </c>
      <c r="E927" s="26">
        <v>41624</v>
      </c>
      <c r="F927" s="26" t="s">
        <v>10</v>
      </c>
    </row>
    <row r="928" spans="1:6" ht="15" customHeight="1" x14ac:dyDescent="0.25">
      <c r="A928" s="26">
        <v>2022</v>
      </c>
      <c r="B928" s="26" t="s">
        <v>65</v>
      </c>
      <c r="C928" s="26" t="s">
        <v>23</v>
      </c>
      <c r="D928" s="26">
        <v>10404</v>
      </c>
      <c r="E928" s="26">
        <v>40846</v>
      </c>
      <c r="F928" s="26" t="s">
        <v>8</v>
      </c>
    </row>
    <row r="929" spans="1:6" ht="15" hidden="1" customHeight="1" x14ac:dyDescent="0.25">
      <c r="A929" s="26">
        <v>2021</v>
      </c>
      <c r="B929" s="26" t="s">
        <v>65</v>
      </c>
      <c r="C929" s="26" t="s">
        <v>24</v>
      </c>
      <c r="D929" s="26">
        <v>9280</v>
      </c>
      <c r="E929" s="26">
        <v>44963</v>
      </c>
      <c r="F929" s="26" t="s">
        <v>8</v>
      </c>
    </row>
    <row r="930" spans="1:6" ht="15" hidden="1" customHeight="1" x14ac:dyDescent="0.25">
      <c r="A930" s="26">
        <v>2021</v>
      </c>
      <c r="B930" s="26" t="s">
        <v>65</v>
      </c>
      <c r="C930" s="26" t="s">
        <v>25</v>
      </c>
      <c r="D930" s="26">
        <v>3777</v>
      </c>
      <c r="E930" s="26">
        <v>41322</v>
      </c>
      <c r="F930" s="26" t="s">
        <v>10</v>
      </c>
    </row>
    <row r="931" spans="1:6" ht="15" hidden="1" customHeight="1" x14ac:dyDescent="0.25">
      <c r="A931" s="26">
        <v>2021</v>
      </c>
      <c r="B931" s="26" t="s">
        <v>65</v>
      </c>
      <c r="C931" s="26" t="s">
        <v>26</v>
      </c>
      <c r="D931" s="26">
        <v>19358</v>
      </c>
      <c r="E931" s="26">
        <v>50150</v>
      </c>
      <c r="F931" s="26" t="s">
        <v>8</v>
      </c>
    </row>
    <row r="932" spans="1:6" ht="15" hidden="1" customHeight="1" x14ac:dyDescent="0.25">
      <c r="A932" s="26">
        <v>2021</v>
      </c>
      <c r="B932" s="26" t="s">
        <v>65</v>
      </c>
      <c r="C932" s="26" t="s">
        <v>27</v>
      </c>
      <c r="D932" s="26">
        <v>22046</v>
      </c>
      <c r="E932" s="26">
        <v>46421</v>
      </c>
      <c r="F932" s="26" t="s">
        <v>10</v>
      </c>
    </row>
    <row r="933" spans="1:6" ht="15" hidden="1" customHeight="1" x14ac:dyDescent="0.25">
      <c r="A933" s="26">
        <v>2021</v>
      </c>
      <c r="B933" s="26" t="s">
        <v>65</v>
      </c>
      <c r="C933" s="26" t="s">
        <v>28</v>
      </c>
      <c r="D933" s="26">
        <v>32480</v>
      </c>
      <c r="E933" s="26">
        <v>40330</v>
      </c>
      <c r="F933" s="26" t="s">
        <v>8</v>
      </c>
    </row>
    <row r="934" spans="1:6" ht="15" hidden="1" customHeight="1" x14ac:dyDescent="0.25">
      <c r="A934" s="26">
        <v>2021</v>
      </c>
      <c r="B934" s="26" t="s">
        <v>65</v>
      </c>
      <c r="C934" s="26" t="s">
        <v>29</v>
      </c>
      <c r="D934" s="26">
        <v>17266</v>
      </c>
      <c r="E934" s="26">
        <v>41478</v>
      </c>
      <c r="F934" s="26" t="s">
        <v>8</v>
      </c>
    </row>
    <row r="935" spans="1:6" ht="15" hidden="1" customHeight="1" x14ac:dyDescent="0.25">
      <c r="A935" s="26">
        <v>2021</v>
      </c>
      <c r="B935" s="26" t="s">
        <v>65</v>
      </c>
      <c r="C935" s="26" t="s">
        <v>30</v>
      </c>
      <c r="D935" s="26">
        <v>4589</v>
      </c>
      <c r="E935" s="26">
        <v>42243</v>
      </c>
      <c r="F935" s="26" t="s">
        <v>10</v>
      </c>
    </row>
    <row r="936" spans="1:6" ht="15" hidden="1" customHeight="1" x14ac:dyDescent="0.25">
      <c r="A936" s="26">
        <v>2021</v>
      </c>
      <c r="B936" s="26" t="s">
        <v>65</v>
      </c>
      <c r="C936" s="26" t="s">
        <v>31</v>
      </c>
      <c r="D936" s="26">
        <v>13240</v>
      </c>
      <c r="E936" s="26">
        <v>41224</v>
      </c>
      <c r="F936" s="26" t="s">
        <v>10</v>
      </c>
    </row>
    <row r="937" spans="1:6" ht="15" hidden="1" customHeight="1" x14ac:dyDescent="0.25">
      <c r="A937" s="26">
        <v>2021</v>
      </c>
      <c r="B937" s="26" t="s">
        <v>65</v>
      </c>
      <c r="C937" s="26" t="s">
        <v>32</v>
      </c>
      <c r="D937" s="26">
        <v>4153</v>
      </c>
      <c r="E937" s="26">
        <v>37791</v>
      </c>
      <c r="F937" s="26" t="s">
        <v>8</v>
      </c>
    </row>
    <row r="938" spans="1:6" ht="15" hidden="1" customHeight="1" x14ac:dyDescent="0.25">
      <c r="A938" s="26">
        <v>2021</v>
      </c>
      <c r="B938" s="26" t="s">
        <v>65</v>
      </c>
      <c r="C938" s="26" t="s">
        <v>33</v>
      </c>
      <c r="D938" s="26">
        <v>4572</v>
      </c>
      <c r="E938" s="26">
        <v>39587</v>
      </c>
      <c r="F938" s="26" t="s">
        <v>8</v>
      </c>
    </row>
    <row r="939" spans="1:6" ht="15" hidden="1" customHeight="1" x14ac:dyDescent="0.25">
      <c r="A939" s="26">
        <v>2021</v>
      </c>
      <c r="B939" s="26" t="s">
        <v>65</v>
      </c>
      <c r="C939" s="26" t="s">
        <v>34</v>
      </c>
      <c r="D939" s="26">
        <v>5140</v>
      </c>
      <c r="E939" s="26">
        <v>44479</v>
      </c>
      <c r="F939" s="26" t="s">
        <v>10</v>
      </c>
    </row>
    <row r="940" spans="1:6" ht="15" hidden="1" customHeight="1" x14ac:dyDescent="0.25">
      <c r="A940" s="26">
        <v>2021</v>
      </c>
      <c r="B940" s="26" t="s">
        <v>65</v>
      </c>
      <c r="C940" s="26" t="s">
        <v>35</v>
      </c>
      <c r="D940" s="26">
        <v>4011</v>
      </c>
      <c r="E940" s="26">
        <v>45236</v>
      </c>
      <c r="F940" s="26" t="s">
        <v>10</v>
      </c>
    </row>
    <row r="941" spans="1:6" ht="15" hidden="1" customHeight="1" x14ac:dyDescent="0.25">
      <c r="A941" s="26">
        <v>2021</v>
      </c>
      <c r="B941" s="26" t="s">
        <v>65</v>
      </c>
      <c r="C941" s="26" t="s">
        <v>36</v>
      </c>
      <c r="D941" s="26">
        <v>24469</v>
      </c>
      <c r="E941" s="26">
        <v>43373</v>
      </c>
      <c r="F941" s="26" t="s">
        <v>10</v>
      </c>
    </row>
    <row r="942" spans="1:6" ht="15" hidden="1" customHeight="1" x14ac:dyDescent="0.25">
      <c r="A942" s="26">
        <v>2021</v>
      </c>
      <c r="B942" s="26" t="s">
        <v>65</v>
      </c>
      <c r="C942" s="26" t="s">
        <v>37</v>
      </c>
      <c r="D942" s="26">
        <v>4216</v>
      </c>
      <c r="E942" s="26">
        <v>41417</v>
      </c>
      <c r="F942" s="26" t="s">
        <v>10</v>
      </c>
    </row>
    <row r="943" spans="1:6" ht="15" hidden="1" customHeight="1" x14ac:dyDescent="0.25">
      <c r="A943" s="26">
        <v>2021</v>
      </c>
      <c r="B943" s="26" t="s">
        <v>65</v>
      </c>
      <c r="C943" s="26" t="s">
        <v>38</v>
      </c>
      <c r="D943" s="26">
        <v>72430</v>
      </c>
      <c r="E943" s="26">
        <v>49410</v>
      </c>
      <c r="F943" s="26" t="s">
        <v>10</v>
      </c>
    </row>
    <row r="944" spans="1:6" ht="15" hidden="1" customHeight="1" x14ac:dyDescent="0.25">
      <c r="A944" s="26">
        <v>2021</v>
      </c>
      <c r="B944" s="26" t="s">
        <v>65</v>
      </c>
      <c r="C944" s="26" t="s">
        <v>39</v>
      </c>
      <c r="D944" s="26">
        <v>24457</v>
      </c>
      <c r="E944" s="26">
        <v>42624</v>
      </c>
      <c r="F944" s="26" t="s">
        <v>8</v>
      </c>
    </row>
    <row r="945" spans="1:6" ht="15" hidden="1" customHeight="1" x14ac:dyDescent="0.25">
      <c r="A945" s="26">
        <v>2021</v>
      </c>
      <c r="B945" s="26" t="s">
        <v>65</v>
      </c>
      <c r="C945" s="26" t="s">
        <v>40</v>
      </c>
      <c r="D945" s="26">
        <v>2047</v>
      </c>
      <c r="E945" s="26">
        <v>44696</v>
      </c>
      <c r="F945" s="26" t="s">
        <v>8</v>
      </c>
    </row>
    <row r="946" spans="1:6" ht="15" hidden="1" customHeight="1" x14ac:dyDescent="0.25">
      <c r="A946" s="26">
        <v>2021</v>
      </c>
      <c r="B946" s="26" t="s">
        <v>65</v>
      </c>
      <c r="C946" s="26" t="s">
        <v>41</v>
      </c>
      <c r="D946" s="26">
        <v>23639</v>
      </c>
      <c r="E946" s="26">
        <v>41006</v>
      </c>
      <c r="F946" s="26" t="s">
        <v>10</v>
      </c>
    </row>
    <row r="947" spans="1:6" ht="15" hidden="1" customHeight="1" x14ac:dyDescent="0.25">
      <c r="A947" s="26">
        <v>2021</v>
      </c>
      <c r="B947" s="26" t="s">
        <v>65</v>
      </c>
      <c r="C947" s="26" t="s">
        <v>42</v>
      </c>
      <c r="D947" s="26">
        <v>6589</v>
      </c>
      <c r="E947" s="26">
        <v>42151</v>
      </c>
      <c r="F947" s="26" t="s">
        <v>8</v>
      </c>
    </row>
    <row r="948" spans="1:6" ht="15" hidden="1" customHeight="1" x14ac:dyDescent="0.25">
      <c r="A948" s="26">
        <v>2021</v>
      </c>
      <c r="B948" s="26" t="s">
        <v>65</v>
      </c>
      <c r="C948" s="26" t="s">
        <v>43</v>
      </c>
      <c r="D948" s="26">
        <v>25468</v>
      </c>
      <c r="E948" s="26">
        <v>41467</v>
      </c>
      <c r="F948" s="26" t="s">
        <v>8</v>
      </c>
    </row>
    <row r="949" spans="1:6" ht="15" hidden="1" customHeight="1" x14ac:dyDescent="0.25">
      <c r="A949" s="26">
        <v>2021</v>
      </c>
      <c r="B949" s="26" t="s">
        <v>65</v>
      </c>
      <c r="C949" s="26" t="s">
        <v>44</v>
      </c>
      <c r="D949" s="26">
        <v>33082</v>
      </c>
      <c r="E949" s="26">
        <v>41131</v>
      </c>
      <c r="F949" s="26" t="s">
        <v>10</v>
      </c>
    </row>
    <row r="950" spans="1:6" ht="15" hidden="1" customHeight="1" x14ac:dyDescent="0.25">
      <c r="A950" s="26">
        <v>2021</v>
      </c>
      <c r="B950" s="26" t="s">
        <v>65</v>
      </c>
      <c r="C950" s="26" t="s">
        <v>45</v>
      </c>
      <c r="D950" s="26">
        <v>3537</v>
      </c>
      <c r="E950" s="26">
        <v>40466</v>
      </c>
      <c r="F950" s="26" t="s">
        <v>10</v>
      </c>
    </row>
    <row r="951" spans="1:6" ht="15" hidden="1" customHeight="1" x14ac:dyDescent="0.25">
      <c r="A951" s="26">
        <v>2021</v>
      </c>
      <c r="B951" s="26" t="s">
        <v>65</v>
      </c>
      <c r="C951" s="26" t="s">
        <v>46</v>
      </c>
      <c r="D951" s="26">
        <v>12142</v>
      </c>
      <c r="E951" s="26">
        <v>40386</v>
      </c>
      <c r="F951" s="26" t="s">
        <v>8</v>
      </c>
    </row>
    <row r="952" spans="1:6" ht="15" hidden="1" customHeight="1" x14ac:dyDescent="0.25">
      <c r="A952" s="26">
        <v>2021</v>
      </c>
      <c r="B952" s="26" t="s">
        <v>65</v>
      </c>
      <c r="C952" s="26" t="s">
        <v>47</v>
      </c>
      <c r="D952" s="26">
        <v>2223</v>
      </c>
      <c r="E952" s="26">
        <v>40233</v>
      </c>
      <c r="F952" s="26" t="s">
        <v>8</v>
      </c>
    </row>
    <row r="953" spans="1:6" ht="15" hidden="1" customHeight="1" x14ac:dyDescent="0.25">
      <c r="A953" s="26">
        <v>2021</v>
      </c>
      <c r="B953" s="26" t="s">
        <v>65</v>
      </c>
      <c r="C953" s="26" t="s">
        <v>48</v>
      </c>
      <c r="D953" s="26">
        <v>15931</v>
      </c>
      <c r="E953" s="26">
        <v>42227</v>
      </c>
      <c r="F953" s="26" t="s">
        <v>10</v>
      </c>
    </row>
    <row r="954" spans="1:6" ht="15" hidden="1" customHeight="1" x14ac:dyDescent="0.25">
      <c r="A954" s="26">
        <v>2021</v>
      </c>
      <c r="B954" s="26" t="s">
        <v>65</v>
      </c>
      <c r="C954" s="26" t="s">
        <v>49</v>
      </c>
      <c r="D954" s="26">
        <v>57504</v>
      </c>
      <c r="E954" s="26">
        <v>47110</v>
      </c>
      <c r="F954" s="26" t="s">
        <v>8</v>
      </c>
    </row>
    <row r="955" spans="1:6" ht="15" hidden="1" customHeight="1" x14ac:dyDescent="0.25">
      <c r="A955" s="26">
        <v>2021</v>
      </c>
      <c r="B955" s="26" t="s">
        <v>65</v>
      </c>
      <c r="C955" s="26" t="s">
        <v>50</v>
      </c>
      <c r="D955" s="26">
        <v>6492</v>
      </c>
      <c r="E955" s="26">
        <v>43389</v>
      </c>
      <c r="F955" s="26" t="s">
        <v>10</v>
      </c>
    </row>
    <row r="956" spans="1:6" ht="15" hidden="1" customHeight="1" x14ac:dyDescent="0.25">
      <c r="A956" s="26">
        <v>2021</v>
      </c>
      <c r="B956" s="26" t="s">
        <v>65</v>
      </c>
      <c r="C956" s="26" t="s">
        <v>51</v>
      </c>
      <c r="D956" s="26">
        <v>1990</v>
      </c>
      <c r="E956" s="26">
        <v>43394</v>
      </c>
      <c r="F956" s="26" t="s">
        <v>8</v>
      </c>
    </row>
    <row r="957" spans="1:6" ht="15" hidden="1" customHeight="1" x14ac:dyDescent="0.25">
      <c r="A957" s="26">
        <v>2021</v>
      </c>
      <c r="B957" s="26" t="s">
        <v>65</v>
      </c>
      <c r="C957" s="26" t="s">
        <v>52</v>
      </c>
      <c r="D957" s="26">
        <v>29777</v>
      </c>
      <c r="E957" s="26">
        <v>51136</v>
      </c>
      <c r="F957" s="26" t="s">
        <v>8</v>
      </c>
    </row>
    <row r="958" spans="1:6" ht="15" hidden="1" customHeight="1" x14ac:dyDescent="0.25">
      <c r="A958" s="26">
        <v>2021</v>
      </c>
      <c r="B958" s="26" t="s">
        <v>65</v>
      </c>
      <c r="C958" s="26" t="s">
        <v>53</v>
      </c>
      <c r="D958" s="26">
        <v>19915</v>
      </c>
      <c r="E958" s="26">
        <v>48585</v>
      </c>
      <c r="F958" s="26" t="s">
        <v>10</v>
      </c>
    </row>
    <row r="959" spans="1:6" ht="15" hidden="1" customHeight="1" x14ac:dyDescent="0.25">
      <c r="A959" s="26">
        <v>2021</v>
      </c>
      <c r="B959" s="26" t="s">
        <v>65</v>
      </c>
      <c r="C959" s="26" t="s">
        <v>54</v>
      </c>
      <c r="D959" s="26">
        <v>5797</v>
      </c>
      <c r="E959" s="26">
        <v>38080</v>
      </c>
      <c r="F959" s="26" t="s">
        <v>10</v>
      </c>
    </row>
    <row r="960" spans="1:6" ht="15" hidden="1" customHeight="1" x14ac:dyDescent="0.25">
      <c r="A960" s="26">
        <v>2021</v>
      </c>
      <c r="B960" s="26" t="s">
        <v>65</v>
      </c>
      <c r="C960" s="26" t="s">
        <v>55</v>
      </c>
      <c r="D960" s="26">
        <v>13757</v>
      </c>
      <c r="E960" s="26">
        <v>37908</v>
      </c>
      <c r="F960" s="26" t="s">
        <v>8</v>
      </c>
    </row>
    <row r="961" spans="1:6" ht="15" hidden="1" customHeight="1" x14ac:dyDescent="0.25">
      <c r="A961" s="26">
        <v>2021</v>
      </c>
      <c r="B961" s="26" t="s">
        <v>65</v>
      </c>
      <c r="C961" s="26" t="s">
        <v>56</v>
      </c>
      <c r="D961" s="26">
        <v>1655</v>
      </c>
      <c r="E961" s="26">
        <v>45255</v>
      </c>
      <c r="F961" s="26" t="s">
        <v>8</v>
      </c>
    </row>
    <row r="962" spans="1:6" ht="15" hidden="1" customHeight="1" x14ac:dyDescent="0.25">
      <c r="A962" s="26">
        <v>2020</v>
      </c>
      <c r="B962" s="26" t="s">
        <v>69</v>
      </c>
      <c r="C962" s="26" t="s">
        <v>7</v>
      </c>
      <c r="D962" s="26">
        <v>1843</v>
      </c>
      <c r="E962" s="26">
        <v>62388</v>
      </c>
      <c r="F962" s="26" t="s">
        <v>10</v>
      </c>
    </row>
    <row r="963" spans="1:6" ht="15" hidden="1" customHeight="1" x14ac:dyDescent="0.25">
      <c r="A963" s="26">
        <v>2020</v>
      </c>
      <c r="B963" s="26" t="s">
        <v>69</v>
      </c>
      <c r="C963" s="26" t="s">
        <v>9</v>
      </c>
      <c r="D963" s="26">
        <v>1328</v>
      </c>
      <c r="E963" s="26">
        <v>56854</v>
      </c>
      <c r="F963" s="26" t="s">
        <v>10</v>
      </c>
    </row>
    <row r="964" spans="1:6" ht="15" hidden="1" customHeight="1" x14ac:dyDescent="0.25">
      <c r="A964" s="26">
        <v>2020</v>
      </c>
      <c r="B964" s="26" t="s">
        <v>69</v>
      </c>
      <c r="C964" s="26" t="s">
        <v>11</v>
      </c>
      <c r="D964" s="26">
        <v>2525</v>
      </c>
      <c r="E964" s="26">
        <v>53616</v>
      </c>
      <c r="F964" s="26" t="s">
        <v>10</v>
      </c>
    </row>
    <row r="965" spans="1:6" ht="15" hidden="1" customHeight="1" x14ac:dyDescent="0.25">
      <c r="A965" s="26">
        <v>2020</v>
      </c>
      <c r="B965" s="26" t="s">
        <v>69</v>
      </c>
      <c r="C965" s="26" t="s">
        <v>12</v>
      </c>
      <c r="D965" s="26">
        <v>17605</v>
      </c>
      <c r="E965" s="26">
        <v>44595</v>
      </c>
      <c r="F965" s="26" t="s">
        <v>10</v>
      </c>
    </row>
    <row r="966" spans="1:6" ht="15" hidden="1" customHeight="1" x14ac:dyDescent="0.25">
      <c r="A966" s="26">
        <v>2020</v>
      </c>
      <c r="B966" s="26" t="s">
        <v>69</v>
      </c>
      <c r="C966" s="26" t="s">
        <v>13</v>
      </c>
      <c r="D966" s="26">
        <v>3256</v>
      </c>
      <c r="E966" s="26">
        <v>94489</v>
      </c>
      <c r="F966" s="26" t="s">
        <v>10</v>
      </c>
    </row>
    <row r="967" spans="1:6" ht="15" hidden="1" customHeight="1" x14ac:dyDescent="0.25">
      <c r="A967" s="26">
        <v>2020</v>
      </c>
      <c r="B967" s="26" t="s">
        <v>69</v>
      </c>
      <c r="C967" s="26" t="s">
        <v>14</v>
      </c>
      <c r="D967" s="26">
        <v>441</v>
      </c>
      <c r="E967" s="26">
        <v>46054</v>
      </c>
      <c r="F967" s="26" t="s">
        <v>8</v>
      </c>
    </row>
    <row r="968" spans="1:6" ht="15" hidden="1" customHeight="1" x14ac:dyDescent="0.25">
      <c r="A968" s="26">
        <v>2020</v>
      </c>
      <c r="B968" s="26" t="s">
        <v>69</v>
      </c>
      <c r="C968" s="26" t="s">
        <v>15</v>
      </c>
      <c r="D968" s="26">
        <v>177</v>
      </c>
      <c r="E968" s="26">
        <v>45987</v>
      </c>
      <c r="F968" s="26" t="s">
        <v>8</v>
      </c>
    </row>
    <row r="969" spans="1:6" ht="15" hidden="1" customHeight="1" x14ac:dyDescent="0.25">
      <c r="A969" s="26">
        <v>2020</v>
      </c>
      <c r="B969" s="26" t="s">
        <v>69</v>
      </c>
      <c r="C969" s="26" t="s">
        <v>16</v>
      </c>
      <c r="D969" s="26">
        <v>5289</v>
      </c>
      <c r="E969" s="26">
        <v>40681</v>
      </c>
      <c r="F969" s="26" t="s">
        <v>10</v>
      </c>
    </row>
    <row r="970" spans="1:6" ht="15" hidden="1" customHeight="1" x14ac:dyDescent="0.25">
      <c r="A970" s="26">
        <v>2020</v>
      </c>
      <c r="B970" s="26" t="s">
        <v>69</v>
      </c>
      <c r="C970" s="26" t="s">
        <v>17</v>
      </c>
      <c r="D970" s="26">
        <v>2630</v>
      </c>
      <c r="E970" s="26">
        <v>48010</v>
      </c>
      <c r="F970" s="26" t="s">
        <v>8</v>
      </c>
    </row>
    <row r="971" spans="1:6" ht="15" hidden="1" customHeight="1" x14ac:dyDescent="0.25">
      <c r="A971" s="26">
        <v>2020</v>
      </c>
      <c r="B971" s="26" t="s">
        <v>69</v>
      </c>
      <c r="C971" s="26" t="s">
        <v>18</v>
      </c>
      <c r="D971" s="26">
        <v>2500</v>
      </c>
      <c r="E971" s="26">
        <v>45998</v>
      </c>
      <c r="F971" s="26" t="s">
        <v>8</v>
      </c>
    </row>
    <row r="972" spans="1:6" ht="15" hidden="1" customHeight="1" x14ac:dyDescent="0.25">
      <c r="A972" s="26">
        <v>2020</v>
      </c>
      <c r="B972" s="26" t="s">
        <v>69</v>
      </c>
      <c r="C972" s="26" t="s">
        <v>19</v>
      </c>
      <c r="D972" s="26">
        <v>2785</v>
      </c>
      <c r="E972" s="26">
        <v>56101</v>
      </c>
      <c r="F972" s="26" t="s">
        <v>10</v>
      </c>
    </row>
    <row r="973" spans="1:6" ht="15" hidden="1" customHeight="1" x14ac:dyDescent="0.25">
      <c r="A973" s="26">
        <v>2020</v>
      </c>
      <c r="B973" s="26" t="s">
        <v>69</v>
      </c>
      <c r="C973" s="26" t="s">
        <v>20</v>
      </c>
      <c r="D973" s="26">
        <v>2217</v>
      </c>
      <c r="E973" s="26">
        <v>54605</v>
      </c>
      <c r="F973" s="26" t="s">
        <v>10</v>
      </c>
    </row>
    <row r="974" spans="1:6" ht="15" hidden="1" customHeight="1" x14ac:dyDescent="0.25">
      <c r="A974" s="26">
        <v>2020</v>
      </c>
      <c r="B974" s="26" t="s">
        <v>69</v>
      </c>
      <c r="C974" s="26" t="s">
        <v>21</v>
      </c>
      <c r="D974" s="26">
        <v>2830</v>
      </c>
      <c r="E974" s="26">
        <v>48989</v>
      </c>
      <c r="F974" s="26" t="s">
        <v>8</v>
      </c>
    </row>
    <row r="975" spans="1:6" ht="15" hidden="1" customHeight="1" x14ac:dyDescent="0.25">
      <c r="A975" s="26">
        <v>2020</v>
      </c>
      <c r="B975" s="26" t="s">
        <v>69</v>
      </c>
      <c r="C975" s="26" t="s">
        <v>22</v>
      </c>
      <c r="D975" s="26">
        <v>2658</v>
      </c>
      <c r="E975" s="26">
        <v>53004</v>
      </c>
      <c r="F975" s="26" t="s">
        <v>8</v>
      </c>
    </row>
    <row r="976" spans="1:6" ht="15" hidden="1" customHeight="1" x14ac:dyDescent="0.25">
      <c r="A976" s="26">
        <v>2020</v>
      </c>
      <c r="B976" s="26" t="s">
        <v>69</v>
      </c>
      <c r="C976" s="26" t="s">
        <v>23</v>
      </c>
      <c r="D976" s="26">
        <v>1559</v>
      </c>
      <c r="E976" s="26">
        <v>62223</v>
      </c>
      <c r="F976" s="26" t="s">
        <v>10</v>
      </c>
    </row>
    <row r="977" spans="1:6" ht="15" hidden="1" customHeight="1" x14ac:dyDescent="0.25">
      <c r="A977" s="26">
        <v>2020</v>
      </c>
      <c r="B977" s="26" t="s">
        <v>69</v>
      </c>
      <c r="C977" s="26" t="s">
        <v>24</v>
      </c>
      <c r="D977" s="26">
        <v>3089</v>
      </c>
      <c r="E977" s="26">
        <v>90277</v>
      </c>
      <c r="F977" s="26" t="s">
        <v>8</v>
      </c>
    </row>
    <row r="978" spans="1:6" ht="15" hidden="1" customHeight="1" x14ac:dyDescent="0.25">
      <c r="A978" s="26">
        <v>2020</v>
      </c>
      <c r="B978" s="26" t="s">
        <v>69</v>
      </c>
      <c r="C978" s="26" t="s">
        <v>25</v>
      </c>
      <c r="D978" s="26">
        <v>1372</v>
      </c>
      <c r="E978" s="26">
        <v>47187</v>
      </c>
      <c r="F978" s="26" t="s">
        <v>10</v>
      </c>
    </row>
    <row r="979" spans="1:6" ht="15" hidden="1" customHeight="1" x14ac:dyDescent="0.25">
      <c r="A979" s="26">
        <v>2020</v>
      </c>
      <c r="B979" s="26" t="s">
        <v>69</v>
      </c>
      <c r="C979" s="26" t="s">
        <v>26</v>
      </c>
      <c r="D979" s="26">
        <v>723</v>
      </c>
      <c r="E979" s="26">
        <v>49100</v>
      </c>
      <c r="F979" s="26" t="s">
        <v>8</v>
      </c>
    </row>
    <row r="980" spans="1:6" ht="15" hidden="1" customHeight="1" x14ac:dyDescent="0.25">
      <c r="A980" s="26">
        <v>2020</v>
      </c>
      <c r="B980" s="26" t="s">
        <v>69</v>
      </c>
      <c r="C980" s="26" t="s">
        <v>27</v>
      </c>
      <c r="D980" s="26">
        <v>985</v>
      </c>
      <c r="E980" s="26">
        <v>67244</v>
      </c>
      <c r="F980" s="26" t="s">
        <v>8</v>
      </c>
    </row>
    <row r="981" spans="1:6" ht="15" hidden="1" customHeight="1" x14ac:dyDescent="0.25">
      <c r="A981" s="26">
        <v>2020</v>
      </c>
      <c r="B981" s="26" t="s">
        <v>69</v>
      </c>
      <c r="C981" s="26" t="s">
        <v>28</v>
      </c>
      <c r="D981" s="26">
        <v>3282</v>
      </c>
      <c r="E981" s="26">
        <v>46516</v>
      </c>
      <c r="F981" s="26" t="s">
        <v>10</v>
      </c>
    </row>
    <row r="982" spans="1:6" ht="15" hidden="1" customHeight="1" x14ac:dyDescent="0.25">
      <c r="A982" s="26">
        <v>2020</v>
      </c>
      <c r="B982" s="26" t="s">
        <v>69</v>
      </c>
      <c r="C982" s="26" t="s">
        <v>29</v>
      </c>
      <c r="D982" s="26">
        <v>3071</v>
      </c>
      <c r="E982" s="26">
        <v>56521</v>
      </c>
      <c r="F982" s="26" t="s">
        <v>10</v>
      </c>
    </row>
    <row r="983" spans="1:6" ht="15" hidden="1" customHeight="1" x14ac:dyDescent="0.25">
      <c r="A983" s="26">
        <v>2020</v>
      </c>
      <c r="B983" s="26" t="s">
        <v>69</v>
      </c>
      <c r="C983" s="26" t="s">
        <v>30</v>
      </c>
      <c r="D983" s="26">
        <v>2153</v>
      </c>
      <c r="E983" s="26">
        <v>53028</v>
      </c>
      <c r="F983" s="26" t="s">
        <v>8</v>
      </c>
    </row>
    <row r="984" spans="1:6" ht="15" hidden="1" customHeight="1" x14ac:dyDescent="0.25">
      <c r="A984" s="26">
        <v>2020</v>
      </c>
      <c r="B984" s="26" t="s">
        <v>69</v>
      </c>
      <c r="C984" s="26" t="s">
        <v>31</v>
      </c>
      <c r="D984" s="26">
        <v>1935</v>
      </c>
      <c r="E984" s="26">
        <v>49331</v>
      </c>
      <c r="F984" s="26" t="s">
        <v>8</v>
      </c>
    </row>
    <row r="985" spans="1:6" ht="15" hidden="1" customHeight="1" x14ac:dyDescent="0.25">
      <c r="A985" s="26">
        <v>2020</v>
      </c>
      <c r="B985" s="26" t="s">
        <v>69</v>
      </c>
      <c r="C985" s="26" t="s">
        <v>32</v>
      </c>
      <c r="D985" s="26">
        <v>1771</v>
      </c>
      <c r="E985" s="26">
        <v>73090</v>
      </c>
      <c r="F985" s="26" t="s">
        <v>10</v>
      </c>
    </row>
    <row r="986" spans="1:6" ht="15" hidden="1" customHeight="1" x14ac:dyDescent="0.25">
      <c r="A986" s="26">
        <v>2020</v>
      </c>
      <c r="B986" s="26" t="s">
        <v>69</v>
      </c>
      <c r="C986" s="26" t="s">
        <v>33</v>
      </c>
      <c r="D986" s="26">
        <v>2378</v>
      </c>
      <c r="E986" s="26">
        <v>47084</v>
      </c>
      <c r="F986" s="26" t="s">
        <v>10</v>
      </c>
    </row>
    <row r="987" spans="1:6" ht="15" hidden="1" customHeight="1" x14ac:dyDescent="0.25">
      <c r="A987" s="26">
        <v>2020</v>
      </c>
      <c r="B987" s="26" t="s">
        <v>69</v>
      </c>
      <c r="C987" s="26" t="s">
        <v>34</v>
      </c>
      <c r="D987" s="26">
        <v>641</v>
      </c>
      <c r="E987" s="26">
        <v>88872</v>
      </c>
      <c r="F987" s="26" t="s">
        <v>10</v>
      </c>
    </row>
    <row r="988" spans="1:6" ht="15" hidden="1" customHeight="1" x14ac:dyDescent="0.25">
      <c r="A988" s="26">
        <v>2020</v>
      </c>
      <c r="B988" s="26" t="s">
        <v>69</v>
      </c>
      <c r="C988" s="26" t="s">
        <v>35</v>
      </c>
      <c r="D988" s="26">
        <v>344</v>
      </c>
      <c r="E988" s="26">
        <v>48081</v>
      </c>
      <c r="F988" s="26" t="s">
        <v>10</v>
      </c>
    </row>
    <row r="989" spans="1:6" ht="15" hidden="1" customHeight="1" x14ac:dyDescent="0.25">
      <c r="A989" s="26">
        <v>2020</v>
      </c>
      <c r="B989" s="26" t="s">
        <v>69</v>
      </c>
      <c r="C989" s="26" t="s">
        <v>36</v>
      </c>
      <c r="D989" s="26">
        <v>1003</v>
      </c>
      <c r="E989" s="26">
        <v>45981</v>
      </c>
      <c r="F989" s="26" t="s">
        <v>10</v>
      </c>
    </row>
    <row r="990" spans="1:6" ht="15" hidden="1" customHeight="1" x14ac:dyDescent="0.25">
      <c r="A990" s="26">
        <v>2020</v>
      </c>
      <c r="B990" s="26" t="s">
        <v>69</v>
      </c>
      <c r="C990" s="26" t="s">
        <v>37</v>
      </c>
      <c r="D990" s="26">
        <v>2007</v>
      </c>
      <c r="E990" s="26">
        <v>70393</v>
      </c>
      <c r="F990" s="26" t="s">
        <v>8</v>
      </c>
    </row>
    <row r="991" spans="1:6" ht="15" hidden="1" customHeight="1" x14ac:dyDescent="0.25">
      <c r="A991" s="26">
        <v>2020</v>
      </c>
      <c r="B991" s="26" t="s">
        <v>69</v>
      </c>
      <c r="C991" s="26" t="s">
        <v>38</v>
      </c>
      <c r="D991" s="26">
        <v>3062</v>
      </c>
      <c r="E991" s="26">
        <v>47230</v>
      </c>
      <c r="F991" s="26" t="s">
        <v>8</v>
      </c>
    </row>
    <row r="992" spans="1:6" ht="15" hidden="1" customHeight="1" x14ac:dyDescent="0.25">
      <c r="A992" s="26">
        <v>2020</v>
      </c>
      <c r="B992" s="26" t="s">
        <v>69</v>
      </c>
      <c r="C992" s="26" t="s">
        <v>39</v>
      </c>
      <c r="D992" s="26">
        <v>3330</v>
      </c>
      <c r="E992" s="26">
        <v>45062</v>
      </c>
      <c r="F992" s="26" t="s">
        <v>10</v>
      </c>
    </row>
    <row r="993" spans="1:6" ht="15" hidden="1" customHeight="1" x14ac:dyDescent="0.25">
      <c r="A993" s="26">
        <v>2020</v>
      </c>
      <c r="B993" s="26" t="s">
        <v>69</v>
      </c>
      <c r="C993" s="26" t="s">
        <v>40</v>
      </c>
      <c r="D993" s="26">
        <v>1766</v>
      </c>
      <c r="E993" s="26">
        <v>101073</v>
      </c>
      <c r="F993" s="26" t="s">
        <v>8</v>
      </c>
    </row>
    <row r="994" spans="1:6" ht="15" hidden="1" customHeight="1" x14ac:dyDescent="0.25">
      <c r="A994" s="26">
        <v>2020</v>
      </c>
      <c r="B994" s="26" t="s">
        <v>69</v>
      </c>
      <c r="C994" s="26" t="s">
        <v>41</v>
      </c>
      <c r="D994" s="26">
        <v>2470</v>
      </c>
      <c r="E994" s="26">
        <v>57145</v>
      </c>
      <c r="F994" s="26" t="s">
        <v>8</v>
      </c>
    </row>
    <row r="995" spans="1:6" ht="15" hidden="1" customHeight="1" x14ac:dyDescent="0.25">
      <c r="A995" s="26">
        <v>2020</v>
      </c>
      <c r="B995" s="26" t="s">
        <v>69</v>
      </c>
      <c r="C995" s="26" t="s">
        <v>42</v>
      </c>
      <c r="D995" s="26">
        <v>4348</v>
      </c>
      <c r="E995" s="26">
        <v>97135</v>
      </c>
      <c r="F995" s="26" t="s">
        <v>10</v>
      </c>
    </row>
    <row r="996" spans="1:6" ht="15" hidden="1" customHeight="1" x14ac:dyDescent="0.25">
      <c r="A996" s="26">
        <v>2020</v>
      </c>
      <c r="B996" s="26" t="s">
        <v>69</v>
      </c>
      <c r="C996" s="26" t="s">
        <v>43</v>
      </c>
      <c r="D996" s="26">
        <v>4560</v>
      </c>
      <c r="E996" s="26">
        <v>43495</v>
      </c>
      <c r="F996" s="26" t="s">
        <v>10</v>
      </c>
    </row>
    <row r="997" spans="1:6" ht="15" hidden="1" customHeight="1" x14ac:dyDescent="0.25">
      <c r="A997" s="26">
        <v>2020</v>
      </c>
      <c r="B997" s="26" t="s">
        <v>69</v>
      </c>
      <c r="C997" s="26" t="s">
        <v>44</v>
      </c>
      <c r="D997" s="26">
        <v>3585</v>
      </c>
      <c r="E997" s="26">
        <v>68951</v>
      </c>
      <c r="F997" s="26" t="s">
        <v>8</v>
      </c>
    </row>
    <row r="998" spans="1:6" ht="15" hidden="1" customHeight="1" x14ac:dyDescent="0.25">
      <c r="A998" s="26">
        <v>2020</v>
      </c>
      <c r="B998" s="26" t="s">
        <v>69</v>
      </c>
      <c r="C998" s="26" t="s">
        <v>45</v>
      </c>
      <c r="D998" s="26">
        <v>194</v>
      </c>
      <c r="E998" s="26">
        <v>45071</v>
      </c>
      <c r="F998" s="26" t="s">
        <v>8</v>
      </c>
    </row>
    <row r="999" spans="1:6" ht="15" hidden="1" customHeight="1" x14ac:dyDescent="0.25">
      <c r="A999" s="26">
        <v>2020</v>
      </c>
      <c r="B999" s="26" t="s">
        <v>69</v>
      </c>
      <c r="C999" s="26" t="s">
        <v>46</v>
      </c>
      <c r="D999" s="26">
        <v>1286</v>
      </c>
      <c r="E999" s="26">
        <v>46536</v>
      </c>
      <c r="F999" s="26" t="s">
        <v>10</v>
      </c>
    </row>
    <row r="1000" spans="1:6" ht="15" hidden="1" customHeight="1" x14ac:dyDescent="0.25">
      <c r="A1000" s="26">
        <v>2020</v>
      </c>
      <c r="B1000" s="26" t="s">
        <v>69</v>
      </c>
      <c r="C1000" s="26" t="s">
        <v>47</v>
      </c>
      <c r="D1000" s="26">
        <v>1047</v>
      </c>
      <c r="E1000" s="26">
        <v>48904</v>
      </c>
      <c r="F1000" s="26" t="s">
        <v>8</v>
      </c>
    </row>
    <row r="1001" spans="1:6" ht="15" hidden="1" customHeight="1" x14ac:dyDescent="0.25">
      <c r="A1001" s="26">
        <v>2020</v>
      </c>
      <c r="B1001" s="26" t="s">
        <v>69</v>
      </c>
      <c r="C1001" s="26" t="s">
        <v>48</v>
      </c>
      <c r="D1001" s="26">
        <v>1099</v>
      </c>
      <c r="E1001" s="26">
        <v>52634</v>
      </c>
      <c r="F1001" s="26" t="s">
        <v>10</v>
      </c>
    </row>
    <row r="1002" spans="1:6" ht="15" hidden="1" customHeight="1" x14ac:dyDescent="0.25">
      <c r="A1002" s="26">
        <v>2020</v>
      </c>
      <c r="B1002" s="26" t="s">
        <v>69</v>
      </c>
      <c r="C1002" s="26" t="s">
        <v>49</v>
      </c>
      <c r="D1002" s="26">
        <v>19761</v>
      </c>
      <c r="E1002" s="26">
        <v>115449</v>
      </c>
      <c r="F1002" s="26" t="s">
        <v>8</v>
      </c>
    </row>
    <row r="1003" spans="1:6" ht="15" hidden="1" customHeight="1" x14ac:dyDescent="0.25">
      <c r="A1003" s="26">
        <v>2020</v>
      </c>
      <c r="B1003" s="26" t="s">
        <v>69</v>
      </c>
      <c r="C1003" s="26" t="s">
        <v>50</v>
      </c>
      <c r="D1003" s="26">
        <v>1002</v>
      </c>
      <c r="E1003" s="26">
        <v>67171</v>
      </c>
      <c r="F1003" s="26" t="s">
        <v>8</v>
      </c>
    </row>
    <row r="1004" spans="1:6" ht="15" hidden="1" customHeight="1" x14ac:dyDescent="0.25">
      <c r="A1004" s="26">
        <v>2020</v>
      </c>
      <c r="B1004" s="26" t="s">
        <v>69</v>
      </c>
      <c r="C1004" s="26" t="s">
        <v>51</v>
      </c>
      <c r="D1004" s="26">
        <v>548</v>
      </c>
      <c r="E1004" s="26">
        <v>44605</v>
      </c>
      <c r="F1004" s="26" t="s">
        <v>10</v>
      </c>
    </row>
    <row r="1005" spans="1:6" ht="15" hidden="1" customHeight="1" x14ac:dyDescent="0.25">
      <c r="A1005" s="26">
        <v>2020</v>
      </c>
      <c r="B1005" s="26" t="s">
        <v>69</v>
      </c>
      <c r="C1005" s="26" t="s">
        <v>52</v>
      </c>
      <c r="D1005" s="26">
        <v>2101</v>
      </c>
      <c r="E1005" s="26">
        <v>53043</v>
      </c>
      <c r="F1005" s="26" t="s">
        <v>10</v>
      </c>
    </row>
    <row r="1006" spans="1:6" ht="15" hidden="1" customHeight="1" x14ac:dyDescent="0.25">
      <c r="A1006" s="26">
        <v>2020</v>
      </c>
      <c r="B1006" s="26" t="s">
        <v>69</v>
      </c>
      <c r="C1006" s="26" t="s">
        <v>53</v>
      </c>
      <c r="D1006" s="26">
        <v>7317</v>
      </c>
      <c r="E1006" s="26">
        <v>39346</v>
      </c>
      <c r="F1006" s="26" t="s">
        <v>8</v>
      </c>
    </row>
    <row r="1007" spans="1:6" ht="15" hidden="1" customHeight="1" x14ac:dyDescent="0.25">
      <c r="A1007" s="26">
        <v>2020</v>
      </c>
      <c r="B1007" s="26" t="s">
        <v>69</v>
      </c>
      <c r="C1007" s="26" t="s">
        <v>54</v>
      </c>
      <c r="D1007" s="26">
        <v>1199</v>
      </c>
      <c r="E1007" s="26">
        <v>86012</v>
      </c>
      <c r="F1007" s="26" t="s">
        <v>8</v>
      </c>
    </row>
    <row r="1008" spans="1:6" ht="15" hidden="1" customHeight="1" x14ac:dyDescent="0.25">
      <c r="A1008" s="26">
        <v>2020</v>
      </c>
      <c r="B1008" s="26" t="s">
        <v>69</v>
      </c>
      <c r="C1008" s="26" t="s">
        <v>55</v>
      </c>
      <c r="D1008" s="26">
        <v>2926</v>
      </c>
      <c r="E1008" s="26">
        <v>45437</v>
      </c>
      <c r="F1008" s="26" t="s">
        <v>10</v>
      </c>
    </row>
    <row r="1009" spans="1:6" ht="15" hidden="1" customHeight="1" x14ac:dyDescent="0.25">
      <c r="A1009" s="26">
        <v>2020</v>
      </c>
      <c r="B1009" s="26" t="s">
        <v>69</v>
      </c>
      <c r="C1009" s="26" t="s">
        <v>56</v>
      </c>
      <c r="D1009" s="26">
        <v>1438</v>
      </c>
      <c r="E1009" s="26">
        <v>89751</v>
      </c>
      <c r="F1009" s="26" t="s">
        <v>10</v>
      </c>
    </row>
    <row r="1010" spans="1:6" ht="15" hidden="1" customHeight="1" x14ac:dyDescent="0.25">
      <c r="A1010" s="26">
        <v>2020</v>
      </c>
      <c r="B1010" s="26" t="s">
        <v>57</v>
      </c>
      <c r="C1010" s="26" t="s">
        <v>7</v>
      </c>
      <c r="D1010" s="26">
        <v>9897</v>
      </c>
      <c r="E1010" s="26">
        <v>59957</v>
      </c>
      <c r="F1010" s="26" t="s">
        <v>10</v>
      </c>
    </row>
    <row r="1011" spans="1:6" ht="15" hidden="1" customHeight="1" x14ac:dyDescent="0.25">
      <c r="A1011" s="26">
        <v>2020</v>
      </c>
      <c r="B1011" s="26" t="s">
        <v>57</v>
      </c>
      <c r="C1011" s="26" t="s">
        <v>9</v>
      </c>
      <c r="D1011" s="26">
        <v>12867</v>
      </c>
      <c r="E1011" s="26">
        <v>61989</v>
      </c>
      <c r="F1011" s="26" t="s">
        <v>10</v>
      </c>
    </row>
    <row r="1012" spans="1:6" ht="15" hidden="1" customHeight="1" x14ac:dyDescent="0.25">
      <c r="A1012" s="26">
        <v>2020</v>
      </c>
      <c r="B1012" s="26" t="s">
        <v>57</v>
      </c>
      <c r="C1012" s="26" t="s">
        <v>11</v>
      </c>
      <c r="D1012" s="26">
        <v>6945</v>
      </c>
      <c r="E1012" s="26">
        <v>53988</v>
      </c>
      <c r="F1012" s="26" t="s">
        <v>10</v>
      </c>
    </row>
    <row r="1013" spans="1:6" ht="15" hidden="1" customHeight="1" x14ac:dyDescent="0.25">
      <c r="A1013" s="26">
        <v>2020</v>
      </c>
      <c r="B1013" s="26" t="s">
        <v>57</v>
      </c>
      <c r="C1013" s="26" t="s">
        <v>12</v>
      </c>
      <c r="D1013" s="26">
        <v>80657</v>
      </c>
      <c r="E1013" s="26">
        <v>76084</v>
      </c>
      <c r="F1013" s="26" t="s">
        <v>8</v>
      </c>
    </row>
    <row r="1014" spans="1:6" ht="15" hidden="1" customHeight="1" x14ac:dyDescent="0.25">
      <c r="A1014" s="26">
        <v>2020</v>
      </c>
      <c r="B1014" s="26" t="s">
        <v>57</v>
      </c>
      <c r="C1014" s="26" t="s">
        <v>13</v>
      </c>
      <c r="D1014" s="26">
        <v>19884</v>
      </c>
      <c r="E1014" s="26">
        <v>68414</v>
      </c>
      <c r="F1014" s="26" t="s">
        <v>8</v>
      </c>
    </row>
    <row r="1015" spans="1:6" ht="15" hidden="1" customHeight="1" x14ac:dyDescent="0.25">
      <c r="A1015" s="26">
        <v>2020</v>
      </c>
      <c r="B1015" s="26" t="s">
        <v>57</v>
      </c>
      <c r="C1015" s="26" t="s">
        <v>14</v>
      </c>
      <c r="D1015" s="26">
        <v>9399</v>
      </c>
      <c r="E1015" s="26">
        <v>75727</v>
      </c>
      <c r="F1015" s="26" t="s">
        <v>10</v>
      </c>
    </row>
    <row r="1016" spans="1:6" ht="15" hidden="1" customHeight="1" x14ac:dyDescent="0.25">
      <c r="A1016" s="26">
        <v>2020</v>
      </c>
      <c r="B1016" s="26" t="s">
        <v>57</v>
      </c>
      <c r="C1016" s="26" t="s">
        <v>15</v>
      </c>
      <c r="D1016" s="26">
        <v>2871</v>
      </c>
      <c r="E1016" s="26">
        <v>65797</v>
      </c>
      <c r="F1016" s="26" t="s">
        <v>8</v>
      </c>
    </row>
    <row r="1017" spans="1:6" ht="15" hidden="1" customHeight="1" x14ac:dyDescent="0.25">
      <c r="A1017" s="26">
        <v>2020</v>
      </c>
      <c r="B1017" s="26" t="s">
        <v>57</v>
      </c>
      <c r="C1017" s="26" t="s">
        <v>16</v>
      </c>
      <c r="D1017" s="26">
        <v>70819</v>
      </c>
      <c r="E1017" s="26">
        <v>57286</v>
      </c>
      <c r="F1017" s="26" t="s">
        <v>8</v>
      </c>
    </row>
    <row r="1018" spans="1:6" ht="15" hidden="1" customHeight="1" x14ac:dyDescent="0.25">
      <c r="A1018" s="26">
        <v>2020</v>
      </c>
      <c r="B1018" s="26" t="s">
        <v>57</v>
      </c>
      <c r="C1018" s="26" t="s">
        <v>17</v>
      </c>
      <c r="D1018" s="26">
        <v>20577</v>
      </c>
      <c r="E1018" s="26">
        <v>67018</v>
      </c>
      <c r="F1018" s="26" t="s">
        <v>10</v>
      </c>
    </row>
    <row r="1019" spans="1:6" ht="15" hidden="1" customHeight="1" x14ac:dyDescent="0.25">
      <c r="A1019" s="26">
        <v>2020</v>
      </c>
      <c r="B1019" s="26" t="s">
        <v>57</v>
      </c>
      <c r="C1019" s="26" t="s">
        <v>18</v>
      </c>
      <c r="D1019" s="26">
        <v>8174</v>
      </c>
      <c r="E1019" s="26">
        <v>50285</v>
      </c>
      <c r="F1019" s="26" t="s">
        <v>10</v>
      </c>
    </row>
    <row r="1020" spans="1:6" ht="15" hidden="1" customHeight="1" x14ac:dyDescent="0.25">
      <c r="A1020" s="26">
        <v>2020</v>
      </c>
      <c r="B1020" s="26" t="s">
        <v>57</v>
      </c>
      <c r="C1020" s="26" t="s">
        <v>19</v>
      </c>
      <c r="D1020" s="26">
        <v>32305</v>
      </c>
      <c r="E1020" s="26">
        <v>77957</v>
      </c>
      <c r="F1020" s="26" t="s">
        <v>8</v>
      </c>
    </row>
    <row r="1021" spans="1:6" ht="15" hidden="1" customHeight="1" x14ac:dyDescent="0.25">
      <c r="A1021" s="26">
        <v>2020</v>
      </c>
      <c r="B1021" s="26" t="s">
        <v>57</v>
      </c>
      <c r="C1021" s="26" t="s">
        <v>20</v>
      </c>
      <c r="D1021" s="26">
        <v>15176</v>
      </c>
      <c r="E1021" s="26">
        <v>64404</v>
      </c>
      <c r="F1021" s="26" t="s">
        <v>8</v>
      </c>
    </row>
    <row r="1022" spans="1:6" ht="15" hidden="1" customHeight="1" x14ac:dyDescent="0.25">
      <c r="A1022" s="26">
        <v>2020</v>
      </c>
      <c r="B1022" s="26" t="s">
        <v>57</v>
      </c>
      <c r="C1022" s="26" t="s">
        <v>21</v>
      </c>
      <c r="D1022" s="26">
        <v>9447</v>
      </c>
      <c r="E1022" s="26">
        <v>63435</v>
      </c>
      <c r="F1022" s="26" t="s">
        <v>10</v>
      </c>
    </row>
    <row r="1023" spans="1:6" ht="15" hidden="1" customHeight="1" x14ac:dyDescent="0.25">
      <c r="A1023" s="26">
        <v>2020</v>
      </c>
      <c r="B1023" s="26" t="s">
        <v>57</v>
      </c>
      <c r="C1023" s="26" t="s">
        <v>22</v>
      </c>
      <c r="D1023" s="26">
        <v>7555</v>
      </c>
      <c r="E1023" s="26">
        <v>60735</v>
      </c>
      <c r="F1023" s="26" t="s">
        <v>8</v>
      </c>
    </row>
    <row r="1024" spans="1:6" ht="15" hidden="1" customHeight="1" x14ac:dyDescent="0.25">
      <c r="A1024" s="26">
        <v>2020</v>
      </c>
      <c r="B1024" s="26" t="s">
        <v>57</v>
      </c>
      <c r="C1024" s="26" t="s">
        <v>23</v>
      </c>
      <c r="D1024" s="26">
        <v>9466</v>
      </c>
      <c r="E1024" s="26">
        <v>59957</v>
      </c>
      <c r="F1024" s="26" t="s">
        <v>10</v>
      </c>
    </row>
    <row r="1025" spans="1:6" ht="15" hidden="1" customHeight="1" x14ac:dyDescent="0.25">
      <c r="A1025" s="26">
        <v>2020</v>
      </c>
      <c r="B1025" s="26" t="s">
        <v>57</v>
      </c>
      <c r="C1025" s="26" t="s">
        <v>24</v>
      </c>
      <c r="D1025" s="26">
        <v>10844</v>
      </c>
      <c r="E1025" s="26">
        <v>69892</v>
      </c>
      <c r="F1025" s="26" t="s">
        <v>8</v>
      </c>
    </row>
    <row r="1026" spans="1:6" ht="15" hidden="1" customHeight="1" x14ac:dyDescent="0.25">
      <c r="A1026" s="26">
        <v>2020</v>
      </c>
      <c r="B1026" s="26" t="s">
        <v>57</v>
      </c>
      <c r="C1026" s="26" t="s">
        <v>25</v>
      </c>
      <c r="D1026" s="26">
        <v>5475</v>
      </c>
      <c r="E1026" s="26">
        <v>55575</v>
      </c>
      <c r="F1026" s="26" t="s">
        <v>8</v>
      </c>
    </row>
    <row r="1027" spans="1:6" ht="15" hidden="1" customHeight="1" x14ac:dyDescent="0.25">
      <c r="A1027" s="26">
        <v>2020</v>
      </c>
      <c r="B1027" s="26" t="s">
        <v>57</v>
      </c>
      <c r="C1027" s="26" t="s">
        <v>26</v>
      </c>
      <c r="D1027" s="26">
        <v>16487</v>
      </c>
      <c r="E1027" s="26">
        <v>71971</v>
      </c>
      <c r="F1027" s="26" t="s">
        <v>10</v>
      </c>
    </row>
    <row r="1028" spans="1:6" ht="15" hidden="1" customHeight="1" x14ac:dyDescent="0.25">
      <c r="A1028" s="26">
        <v>2020</v>
      </c>
      <c r="B1028" s="26" t="s">
        <v>57</v>
      </c>
      <c r="C1028" s="26" t="s">
        <v>27</v>
      </c>
      <c r="D1028" s="26">
        <v>21120</v>
      </c>
      <c r="E1028" s="26">
        <v>84802</v>
      </c>
      <c r="F1028" s="26" t="s">
        <v>10</v>
      </c>
    </row>
    <row r="1029" spans="1:6" ht="15" hidden="1" customHeight="1" x14ac:dyDescent="0.25">
      <c r="A1029" s="26">
        <v>2020</v>
      </c>
      <c r="B1029" s="26" t="s">
        <v>57</v>
      </c>
      <c r="C1029" s="26" t="s">
        <v>28</v>
      </c>
      <c r="D1029" s="26">
        <v>19952</v>
      </c>
      <c r="E1029" s="26">
        <v>68378</v>
      </c>
      <c r="F1029" s="26" t="s">
        <v>8</v>
      </c>
    </row>
    <row r="1030" spans="1:6" ht="15" hidden="1" customHeight="1" x14ac:dyDescent="0.25">
      <c r="A1030" s="26">
        <v>2020</v>
      </c>
      <c r="B1030" s="26" t="s">
        <v>57</v>
      </c>
      <c r="C1030" s="26" t="s">
        <v>29</v>
      </c>
      <c r="D1030" s="26">
        <v>16480</v>
      </c>
      <c r="E1030" s="26">
        <v>73248</v>
      </c>
      <c r="F1030" s="26" t="s">
        <v>8</v>
      </c>
    </row>
    <row r="1031" spans="1:6" ht="15" hidden="1" customHeight="1" x14ac:dyDescent="0.25">
      <c r="A1031" s="26">
        <v>2020</v>
      </c>
      <c r="B1031" s="26" t="s">
        <v>57</v>
      </c>
      <c r="C1031" s="26" t="s">
        <v>30</v>
      </c>
      <c r="D1031" s="26">
        <v>5760</v>
      </c>
      <c r="E1031" s="26">
        <v>56325</v>
      </c>
      <c r="F1031" s="26" t="s">
        <v>10</v>
      </c>
    </row>
    <row r="1032" spans="1:6" ht="15" hidden="1" customHeight="1" x14ac:dyDescent="0.25">
      <c r="A1032" s="26">
        <v>2020</v>
      </c>
      <c r="B1032" s="26" t="s">
        <v>57</v>
      </c>
      <c r="C1032" s="26" t="s">
        <v>31</v>
      </c>
      <c r="D1032" s="26">
        <v>14591</v>
      </c>
      <c r="E1032" s="26">
        <v>65442</v>
      </c>
      <c r="F1032" s="26" t="s">
        <v>10</v>
      </c>
    </row>
    <row r="1033" spans="1:6" ht="15" hidden="1" customHeight="1" x14ac:dyDescent="0.25">
      <c r="A1033" s="26">
        <v>2020</v>
      </c>
      <c r="B1033" s="26" t="s">
        <v>57</v>
      </c>
      <c r="C1033" s="26" t="s">
        <v>32</v>
      </c>
      <c r="D1033" s="26">
        <v>6514</v>
      </c>
      <c r="E1033" s="26">
        <v>58969</v>
      </c>
      <c r="F1033" s="26" t="s">
        <v>10</v>
      </c>
    </row>
    <row r="1034" spans="1:6" ht="15" hidden="1" customHeight="1" x14ac:dyDescent="0.25">
      <c r="A1034" s="26">
        <v>2020</v>
      </c>
      <c r="B1034" s="26" t="s">
        <v>57</v>
      </c>
      <c r="C1034" s="26" t="s">
        <v>33</v>
      </c>
      <c r="D1034" s="26">
        <v>7068</v>
      </c>
      <c r="E1034" s="26">
        <v>57657</v>
      </c>
      <c r="F1034" s="26" t="s">
        <v>10</v>
      </c>
    </row>
    <row r="1035" spans="1:6" ht="15" hidden="1" customHeight="1" x14ac:dyDescent="0.25">
      <c r="A1035" s="26">
        <v>2020</v>
      </c>
      <c r="B1035" s="26" t="s">
        <v>57</v>
      </c>
      <c r="C1035" s="26" t="s">
        <v>34</v>
      </c>
      <c r="D1035" s="26">
        <v>5898</v>
      </c>
      <c r="E1035" s="26">
        <v>67123</v>
      </c>
      <c r="F1035" s="26" t="s">
        <v>10</v>
      </c>
    </row>
    <row r="1036" spans="1:6" ht="15" hidden="1" customHeight="1" x14ac:dyDescent="0.25">
      <c r="A1036" s="26">
        <v>2020</v>
      </c>
      <c r="B1036" s="26" t="s">
        <v>57</v>
      </c>
      <c r="C1036" s="26" t="s">
        <v>35</v>
      </c>
      <c r="D1036" s="26">
        <v>4498</v>
      </c>
      <c r="E1036" s="26">
        <v>68661</v>
      </c>
      <c r="F1036" s="26" t="s">
        <v>8</v>
      </c>
    </row>
    <row r="1037" spans="1:6" ht="15" hidden="1" customHeight="1" x14ac:dyDescent="0.25">
      <c r="A1037" s="26">
        <v>2020</v>
      </c>
      <c r="B1037" s="26" t="s">
        <v>57</v>
      </c>
      <c r="C1037" s="26" t="s">
        <v>36</v>
      </c>
      <c r="D1037" s="26">
        <v>22416</v>
      </c>
      <c r="E1037" s="26">
        <v>78658</v>
      </c>
      <c r="F1037" s="26" t="s">
        <v>8</v>
      </c>
    </row>
    <row r="1038" spans="1:6" ht="15" hidden="1" customHeight="1" x14ac:dyDescent="0.25">
      <c r="A1038" s="26">
        <v>2020</v>
      </c>
      <c r="B1038" s="26" t="s">
        <v>57</v>
      </c>
      <c r="C1038" s="26" t="s">
        <v>37</v>
      </c>
      <c r="D1038" s="26">
        <v>5337</v>
      </c>
      <c r="E1038" s="26">
        <v>55350</v>
      </c>
      <c r="F1038" s="26" t="s">
        <v>10</v>
      </c>
    </row>
    <row r="1039" spans="1:6" ht="15" hidden="1" customHeight="1" x14ac:dyDescent="0.25">
      <c r="A1039" s="26">
        <v>2020</v>
      </c>
      <c r="B1039" s="26" t="s">
        <v>57</v>
      </c>
      <c r="C1039" s="26" t="s">
        <v>38</v>
      </c>
      <c r="D1039" s="26">
        <v>50281</v>
      </c>
      <c r="E1039" s="26">
        <v>79248</v>
      </c>
      <c r="F1039" s="26" t="s">
        <v>8</v>
      </c>
    </row>
    <row r="1040" spans="1:6" ht="15" hidden="1" customHeight="1" x14ac:dyDescent="0.25">
      <c r="A1040" s="26">
        <v>2020</v>
      </c>
      <c r="B1040" s="26" t="s">
        <v>57</v>
      </c>
      <c r="C1040" s="26" t="s">
        <v>39</v>
      </c>
      <c r="D1040" s="26">
        <v>26741</v>
      </c>
      <c r="E1040" s="26">
        <v>60587</v>
      </c>
      <c r="F1040" s="26" t="s">
        <v>8</v>
      </c>
    </row>
    <row r="1041" spans="1:6" ht="15" hidden="1" customHeight="1" x14ac:dyDescent="0.25">
      <c r="A1041" s="26">
        <v>2020</v>
      </c>
      <c r="B1041" s="26" t="s">
        <v>57</v>
      </c>
      <c r="C1041" s="26" t="s">
        <v>40</v>
      </c>
      <c r="D1041" s="26">
        <v>3798</v>
      </c>
      <c r="E1041" s="26">
        <v>70586</v>
      </c>
      <c r="F1041" s="26" t="s">
        <v>10</v>
      </c>
    </row>
    <row r="1042" spans="1:6" ht="15" hidden="1" customHeight="1" x14ac:dyDescent="0.25">
      <c r="A1042" s="26">
        <v>2020</v>
      </c>
      <c r="B1042" s="26" t="s">
        <v>57</v>
      </c>
      <c r="C1042" s="26" t="s">
        <v>41</v>
      </c>
      <c r="D1042" s="26">
        <v>23076</v>
      </c>
      <c r="E1042" s="26">
        <v>67194</v>
      </c>
      <c r="F1042" s="26" t="s">
        <v>10</v>
      </c>
    </row>
    <row r="1043" spans="1:6" ht="15" hidden="1" customHeight="1" x14ac:dyDescent="0.25">
      <c r="A1043" s="26">
        <v>2020</v>
      </c>
      <c r="B1043" s="26" t="s">
        <v>57</v>
      </c>
      <c r="C1043" s="26" t="s">
        <v>42</v>
      </c>
      <c r="D1043" s="26">
        <v>9765</v>
      </c>
      <c r="E1043" s="26">
        <v>58777</v>
      </c>
      <c r="F1043" s="26" t="s">
        <v>8</v>
      </c>
    </row>
    <row r="1044" spans="1:6" ht="15" hidden="1" customHeight="1" x14ac:dyDescent="0.25">
      <c r="A1044" s="26">
        <v>2020</v>
      </c>
      <c r="B1044" s="26" t="s">
        <v>57</v>
      </c>
      <c r="C1044" s="26" t="s">
        <v>43</v>
      </c>
      <c r="D1044" s="26">
        <v>14244</v>
      </c>
      <c r="E1044" s="26">
        <v>66523</v>
      </c>
      <c r="F1044" s="26" t="s">
        <v>8</v>
      </c>
    </row>
    <row r="1045" spans="1:6" ht="15" hidden="1" customHeight="1" x14ac:dyDescent="0.25">
      <c r="A1045" s="26">
        <v>2020</v>
      </c>
      <c r="B1045" s="26" t="s">
        <v>57</v>
      </c>
      <c r="C1045" s="26" t="s">
        <v>44</v>
      </c>
      <c r="D1045" s="26">
        <v>28749</v>
      </c>
      <c r="E1045" s="26">
        <v>72852</v>
      </c>
      <c r="F1045" s="26" t="s">
        <v>10</v>
      </c>
    </row>
    <row r="1046" spans="1:6" ht="15" hidden="1" customHeight="1" x14ac:dyDescent="0.25">
      <c r="A1046" s="26">
        <v>2020</v>
      </c>
      <c r="B1046" s="26" t="s">
        <v>57</v>
      </c>
      <c r="C1046" s="26" t="s">
        <v>45</v>
      </c>
      <c r="D1046" s="26">
        <v>3743</v>
      </c>
      <c r="E1046" s="26">
        <v>67579</v>
      </c>
      <c r="F1046" s="26" t="s">
        <v>8</v>
      </c>
    </row>
    <row r="1047" spans="1:6" ht="15" hidden="1" customHeight="1" x14ac:dyDescent="0.25">
      <c r="A1047" s="26">
        <v>2020</v>
      </c>
      <c r="B1047" s="26" t="s">
        <v>57</v>
      </c>
      <c r="C1047" s="26" t="s">
        <v>46</v>
      </c>
      <c r="D1047" s="26">
        <v>12124</v>
      </c>
      <c r="E1047" s="26">
        <v>58634</v>
      </c>
      <c r="F1047" s="26" t="s">
        <v>10</v>
      </c>
    </row>
    <row r="1048" spans="1:6" ht="15" hidden="1" customHeight="1" x14ac:dyDescent="0.25">
      <c r="A1048" s="26">
        <v>2020</v>
      </c>
      <c r="B1048" s="26" t="s">
        <v>57</v>
      </c>
      <c r="C1048" s="26" t="s">
        <v>47</v>
      </c>
      <c r="D1048" s="26">
        <v>3884</v>
      </c>
      <c r="E1048" s="26">
        <v>54981</v>
      </c>
      <c r="F1048" s="26" t="s">
        <v>8</v>
      </c>
    </row>
    <row r="1049" spans="1:6" ht="15" hidden="1" customHeight="1" x14ac:dyDescent="0.25">
      <c r="A1049" s="26">
        <v>2020</v>
      </c>
      <c r="B1049" s="26" t="s">
        <v>57</v>
      </c>
      <c r="C1049" s="26" t="s">
        <v>48</v>
      </c>
      <c r="D1049" s="26">
        <v>12110</v>
      </c>
      <c r="E1049" s="26">
        <v>63033</v>
      </c>
      <c r="F1049" s="26" t="s">
        <v>8</v>
      </c>
    </row>
    <row r="1050" spans="1:6" ht="15" hidden="1" customHeight="1" x14ac:dyDescent="0.25">
      <c r="A1050" s="26">
        <v>2020</v>
      </c>
      <c r="B1050" s="26" t="s">
        <v>57</v>
      </c>
      <c r="C1050" s="26" t="s">
        <v>49</v>
      </c>
      <c r="D1050" s="26">
        <v>51405</v>
      </c>
      <c r="E1050" s="26">
        <v>71554</v>
      </c>
      <c r="F1050" s="26" t="s">
        <v>10</v>
      </c>
    </row>
    <row r="1051" spans="1:6" ht="15" hidden="1" customHeight="1" x14ac:dyDescent="0.25">
      <c r="A1051" s="26">
        <v>2020</v>
      </c>
      <c r="B1051" s="26" t="s">
        <v>57</v>
      </c>
      <c r="C1051" s="26" t="s">
        <v>50</v>
      </c>
      <c r="D1051" s="26">
        <v>11572</v>
      </c>
      <c r="E1051" s="26">
        <v>57052</v>
      </c>
      <c r="F1051" s="26" t="s">
        <v>10</v>
      </c>
    </row>
    <row r="1052" spans="1:6" ht="15" hidden="1" customHeight="1" x14ac:dyDescent="0.25">
      <c r="A1052" s="26">
        <v>2020</v>
      </c>
      <c r="B1052" s="26" t="s">
        <v>57</v>
      </c>
      <c r="C1052" s="26" t="s">
        <v>51</v>
      </c>
      <c r="D1052" s="26">
        <v>2878</v>
      </c>
      <c r="E1052" s="26">
        <v>57025</v>
      </c>
      <c r="F1052" s="26" t="s">
        <v>8</v>
      </c>
    </row>
    <row r="1053" spans="1:6" ht="15" hidden="1" customHeight="1" x14ac:dyDescent="0.25">
      <c r="A1053" s="26">
        <v>2020</v>
      </c>
      <c r="B1053" s="26" t="s">
        <v>57</v>
      </c>
      <c r="C1053" s="26" t="s">
        <v>52</v>
      </c>
      <c r="D1053" s="26">
        <v>21508</v>
      </c>
      <c r="E1053" s="26">
        <v>64050</v>
      </c>
      <c r="F1053" s="26" t="s">
        <v>8</v>
      </c>
    </row>
    <row r="1054" spans="1:6" ht="15" hidden="1" customHeight="1" x14ac:dyDescent="0.25">
      <c r="A1054" s="26">
        <v>2020</v>
      </c>
      <c r="B1054" s="26" t="s">
        <v>57</v>
      </c>
      <c r="C1054" s="26" t="s">
        <v>53</v>
      </c>
      <c r="D1054" s="26">
        <v>26015</v>
      </c>
      <c r="E1054" s="26">
        <v>70432</v>
      </c>
      <c r="F1054" s="26" t="s">
        <v>10</v>
      </c>
    </row>
    <row r="1055" spans="1:6" ht="15" hidden="1" customHeight="1" x14ac:dyDescent="0.25">
      <c r="A1055" s="26">
        <v>2020</v>
      </c>
      <c r="B1055" s="26" t="s">
        <v>57</v>
      </c>
      <c r="C1055" s="26" t="s">
        <v>54</v>
      </c>
      <c r="D1055" s="26">
        <v>4435</v>
      </c>
      <c r="E1055" s="26">
        <v>78255</v>
      </c>
      <c r="F1055" s="26" t="s">
        <v>10</v>
      </c>
    </row>
    <row r="1056" spans="1:6" ht="15" hidden="1" customHeight="1" x14ac:dyDescent="0.25">
      <c r="A1056" s="26">
        <v>2020</v>
      </c>
      <c r="B1056" s="26" t="s">
        <v>57</v>
      </c>
      <c r="C1056" s="26" t="s">
        <v>55</v>
      </c>
      <c r="D1056" s="26">
        <v>14814</v>
      </c>
      <c r="E1056" s="26">
        <v>68063</v>
      </c>
      <c r="F1056" s="26" t="s">
        <v>10</v>
      </c>
    </row>
    <row r="1057" spans="1:6" ht="15" hidden="1" customHeight="1" x14ac:dyDescent="0.25">
      <c r="A1057" s="26">
        <v>2020</v>
      </c>
      <c r="B1057" s="26" t="s">
        <v>57</v>
      </c>
      <c r="C1057" s="26" t="s">
        <v>56</v>
      </c>
      <c r="D1057" s="26">
        <v>3375</v>
      </c>
      <c r="E1057" s="26">
        <v>59554</v>
      </c>
      <c r="F1057" s="26" t="s">
        <v>10</v>
      </c>
    </row>
    <row r="1058" spans="1:6" ht="15" hidden="1" customHeight="1" x14ac:dyDescent="0.25">
      <c r="A1058" s="26">
        <v>2020</v>
      </c>
      <c r="B1058" s="26" t="s">
        <v>58</v>
      </c>
      <c r="C1058" s="26" t="s">
        <v>7</v>
      </c>
      <c r="D1058" s="26">
        <v>5566</v>
      </c>
      <c r="E1058" s="26">
        <v>63068</v>
      </c>
      <c r="F1058" s="26" t="s">
        <v>10</v>
      </c>
    </row>
    <row r="1059" spans="1:6" ht="15" hidden="1" customHeight="1" x14ac:dyDescent="0.25">
      <c r="A1059" s="26">
        <v>2020</v>
      </c>
      <c r="B1059" s="26" t="s">
        <v>58</v>
      </c>
      <c r="C1059" s="26" t="s">
        <v>9</v>
      </c>
      <c r="D1059" s="26">
        <v>4926</v>
      </c>
      <c r="E1059" s="26">
        <v>82139</v>
      </c>
      <c r="F1059" s="26" t="s">
        <v>8</v>
      </c>
    </row>
    <row r="1060" spans="1:6" ht="15" hidden="1" customHeight="1" x14ac:dyDescent="0.25">
      <c r="A1060" s="26">
        <v>2020</v>
      </c>
      <c r="B1060" s="26" t="s">
        <v>58</v>
      </c>
      <c r="C1060" s="26" t="s">
        <v>11</v>
      </c>
      <c r="D1060" s="26">
        <v>2918</v>
      </c>
      <c r="E1060" s="26">
        <v>53984</v>
      </c>
      <c r="F1060" s="26" t="s">
        <v>8</v>
      </c>
    </row>
    <row r="1061" spans="1:6" ht="15" hidden="1" customHeight="1" x14ac:dyDescent="0.25">
      <c r="A1061" s="26">
        <v>2020</v>
      </c>
      <c r="B1061" s="26" t="s">
        <v>58</v>
      </c>
      <c r="C1061" s="26" t="s">
        <v>12</v>
      </c>
      <c r="D1061" s="26">
        <v>44706</v>
      </c>
      <c r="E1061" s="26">
        <v>101627</v>
      </c>
      <c r="F1061" s="26" t="s">
        <v>10</v>
      </c>
    </row>
    <row r="1062" spans="1:6" ht="15" hidden="1" customHeight="1" x14ac:dyDescent="0.25">
      <c r="A1062" s="26">
        <v>2020</v>
      </c>
      <c r="B1062" s="26" t="s">
        <v>58</v>
      </c>
      <c r="C1062" s="26" t="s">
        <v>13</v>
      </c>
      <c r="D1062" s="26">
        <v>5804</v>
      </c>
      <c r="E1062" s="26">
        <v>76677</v>
      </c>
      <c r="F1062" s="26" t="s">
        <v>8</v>
      </c>
    </row>
    <row r="1063" spans="1:6" ht="15" hidden="1" customHeight="1" x14ac:dyDescent="0.25">
      <c r="A1063" s="26">
        <v>2020</v>
      </c>
      <c r="B1063" s="26" t="s">
        <v>58</v>
      </c>
      <c r="C1063" s="26" t="s">
        <v>14</v>
      </c>
      <c r="D1063" s="26">
        <v>4408</v>
      </c>
      <c r="E1063" s="26">
        <v>88569</v>
      </c>
      <c r="F1063" s="26" t="s">
        <v>8</v>
      </c>
    </row>
    <row r="1064" spans="1:6" ht="15" hidden="1" customHeight="1" x14ac:dyDescent="0.25">
      <c r="A1064" s="26">
        <v>2020</v>
      </c>
      <c r="B1064" s="26" t="s">
        <v>58</v>
      </c>
      <c r="C1064" s="26" t="s">
        <v>15</v>
      </c>
      <c r="D1064" s="26">
        <v>661</v>
      </c>
      <c r="E1064" s="26">
        <v>70153</v>
      </c>
      <c r="F1064" s="26" t="s">
        <v>10</v>
      </c>
    </row>
    <row r="1065" spans="1:6" ht="15" hidden="1" customHeight="1" x14ac:dyDescent="0.25">
      <c r="A1065" s="26">
        <v>2020</v>
      </c>
      <c r="B1065" s="26" t="s">
        <v>58</v>
      </c>
      <c r="C1065" s="26" t="s">
        <v>16</v>
      </c>
      <c r="D1065" s="26">
        <v>20548</v>
      </c>
      <c r="E1065" s="26">
        <v>67740</v>
      </c>
      <c r="F1065" s="26" t="s">
        <v>10</v>
      </c>
    </row>
    <row r="1066" spans="1:6" ht="15" hidden="1" customHeight="1" x14ac:dyDescent="0.25">
      <c r="A1066" s="26">
        <v>2020</v>
      </c>
      <c r="B1066" s="26" t="s">
        <v>58</v>
      </c>
      <c r="C1066" s="26" t="s">
        <v>17</v>
      </c>
      <c r="D1066" s="26">
        <v>9884</v>
      </c>
      <c r="E1066" s="26">
        <v>65168</v>
      </c>
      <c r="F1066" s="26" t="s">
        <v>8</v>
      </c>
    </row>
    <row r="1067" spans="1:6" ht="15" hidden="1" customHeight="1" x14ac:dyDescent="0.25">
      <c r="A1067" s="26">
        <v>2020</v>
      </c>
      <c r="B1067" s="26" t="s">
        <v>58</v>
      </c>
      <c r="C1067" s="26" t="s">
        <v>18</v>
      </c>
      <c r="D1067" s="26">
        <v>2807</v>
      </c>
      <c r="E1067" s="26">
        <v>69932</v>
      </c>
      <c r="F1067" s="26" t="s">
        <v>8</v>
      </c>
    </row>
    <row r="1068" spans="1:6" ht="15" hidden="1" customHeight="1" x14ac:dyDescent="0.25">
      <c r="A1068" s="26">
        <v>2020</v>
      </c>
      <c r="B1068" s="26" t="s">
        <v>58</v>
      </c>
      <c r="C1068" s="26" t="s">
        <v>19</v>
      </c>
      <c r="D1068" s="26">
        <v>17883</v>
      </c>
      <c r="E1068" s="26">
        <v>77895</v>
      </c>
      <c r="F1068" s="26" t="s">
        <v>10</v>
      </c>
    </row>
    <row r="1069" spans="1:6" ht="15" hidden="1" customHeight="1" x14ac:dyDescent="0.25">
      <c r="A1069" s="26">
        <v>2020</v>
      </c>
      <c r="B1069" s="26" t="s">
        <v>58</v>
      </c>
      <c r="C1069" s="26" t="s">
        <v>20</v>
      </c>
      <c r="D1069" s="26">
        <v>8825</v>
      </c>
      <c r="E1069" s="26">
        <v>68680</v>
      </c>
      <c r="F1069" s="26" t="s">
        <v>8</v>
      </c>
    </row>
    <row r="1070" spans="1:6" ht="15" hidden="1" customHeight="1" x14ac:dyDescent="0.25">
      <c r="A1070" s="26">
        <v>2020</v>
      </c>
      <c r="B1070" s="26" t="s">
        <v>58</v>
      </c>
      <c r="C1070" s="26" t="s">
        <v>21</v>
      </c>
      <c r="D1070" s="26">
        <v>4142</v>
      </c>
      <c r="E1070" s="26">
        <v>66257</v>
      </c>
      <c r="F1070" s="26" t="s">
        <v>10</v>
      </c>
    </row>
    <row r="1071" spans="1:6" ht="15" hidden="1" customHeight="1" x14ac:dyDescent="0.25">
      <c r="A1071" s="26">
        <v>2020</v>
      </c>
      <c r="B1071" s="26" t="s">
        <v>58</v>
      </c>
      <c r="C1071" s="26" t="s">
        <v>22</v>
      </c>
      <c r="D1071" s="26">
        <v>3143</v>
      </c>
      <c r="E1071" s="26">
        <v>65206</v>
      </c>
      <c r="F1071" s="26" t="s">
        <v>8</v>
      </c>
    </row>
    <row r="1072" spans="1:6" ht="15" hidden="1" customHeight="1" x14ac:dyDescent="0.25">
      <c r="A1072" s="26">
        <v>2020</v>
      </c>
      <c r="B1072" s="26" t="s">
        <v>58</v>
      </c>
      <c r="C1072" s="26" t="s">
        <v>23</v>
      </c>
      <c r="D1072" s="26">
        <v>4443</v>
      </c>
      <c r="E1072" s="26">
        <v>65208</v>
      </c>
      <c r="F1072" s="26" t="s">
        <v>8</v>
      </c>
    </row>
    <row r="1073" spans="1:6" ht="15" hidden="1" customHeight="1" x14ac:dyDescent="0.25">
      <c r="A1073" s="26">
        <v>2020</v>
      </c>
      <c r="B1073" s="26" t="s">
        <v>58</v>
      </c>
      <c r="C1073" s="26" t="s">
        <v>24</v>
      </c>
      <c r="D1073" s="26">
        <v>4428</v>
      </c>
      <c r="E1073" s="26">
        <v>81881</v>
      </c>
      <c r="F1073" s="26" t="s">
        <v>10</v>
      </c>
    </row>
    <row r="1074" spans="1:6" ht="15" hidden="1" customHeight="1" x14ac:dyDescent="0.25">
      <c r="A1074" s="26">
        <v>2020</v>
      </c>
      <c r="B1074" s="26" t="s">
        <v>58</v>
      </c>
      <c r="C1074" s="26" t="s">
        <v>25</v>
      </c>
      <c r="D1074" s="26">
        <v>1856</v>
      </c>
      <c r="E1074" s="26">
        <v>61894</v>
      </c>
      <c r="F1074" s="26" t="s">
        <v>10</v>
      </c>
    </row>
    <row r="1075" spans="1:6" ht="15" hidden="1" customHeight="1" x14ac:dyDescent="0.25">
      <c r="A1075" s="26">
        <v>2020</v>
      </c>
      <c r="B1075" s="26" t="s">
        <v>58</v>
      </c>
      <c r="C1075" s="26" t="s">
        <v>26</v>
      </c>
      <c r="D1075" s="26">
        <v>4035</v>
      </c>
      <c r="E1075" s="26">
        <v>84350</v>
      </c>
      <c r="F1075" s="26" t="s">
        <v>8</v>
      </c>
    </row>
    <row r="1076" spans="1:6" ht="15" hidden="1" customHeight="1" x14ac:dyDescent="0.25">
      <c r="A1076" s="26">
        <v>2020</v>
      </c>
      <c r="B1076" s="26" t="s">
        <v>58</v>
      </c>
      <c r="C1076" s="26" t="s">
        <v>27</v>
      </c>
      <c r="D1076" s="26">
        <v>6711</v>
      </c>
      <c r="E1076" s="26">
        <v>94576</v>
      </c>
      <c r="F1076" s="26" t="s">
        <v>8</v>
      </c>
    </row>
    <row r="1077" spans="1:6" ht="15" hidden="1" customHeight="1" x14ac:dyDescent="0.25">
      <c r="A1077" s="26">
        <v>2020</v>
      </c>
      <c r="B1077" s="26" t="s">
        <v>58</v>
      </c>
      <c r="C1077" s="26" t="s">
        <v>28</v>
      </c>
      <c r="D1077" s="26">
        <v>16070</v>
      </c>
      <c r="E1077" s="26">
        <v>73537</v>
      </c>
      <c r="F1077" s="26" t="s">
        <v>10</v>
      </c>
    </row>
    <row r="1078" spans="1:6" ht="15" hidden="1" customHeight="1" x14ac:dyDescent="0.25">
      <c r="A1078" s="26">
        <v>2020</v>
      </c>
      <c r="B1078" s="26" t="s">
        <v>58</v>
      </c>
      <c r="C1078" s="26" t="s">
        <v>29</v>
      </c>
      <c r="D1078" s="26">
        <v>8487</v>
      </c>
      <c r="E1078" s="26">
        <v>73096</v>
      </c>
      <c r="F1078" s="26" t="s">
        <v>10</v>
      </c>
    </row>
    <row r="1079" spans="1:6" ht="15" hidden="1" customHeight="1" x14ac:dyDescent="0.25">
      <c r="A1079" s="26">
        <v>2020</v>
      </c>
      <c r="B1079" s="26" t="s">
        <v>58</v>
      </c>
      <c r="C1079" s="26" t="s">
        <v>30</v>
      </c>
      <c r="D1079" s="26">
        <v>2421</v>
      </c>
      <c r="E1079" s="26">
        <v>55254</v>
      </c>
      <c r="F1079" s="26" t="s">
        <v>10</v>
      </c>
    </row>
    <row r="1080" spans="1:6" ht="15" hidden="1" customHeight="1" x14ac:dyDescent="0.25">
      <c r="A1080" s="26">
        <v>2020</v>
      </c>
      <c r="B1080" s="26" t="s">
        <v>58</v>
      </c>
      <c r="C1080" s="26" t="s">
        <v>31</v>
      </c>
      <c r="D1080" s="26">
        <v>6476</v>
      </c>
      <c r="E1080" s="26">
        <v>64359</v>
      </c>
      <c r="F1080" s="26" t="s">
        <v>10</v>
      </c>
    </row>
    <row r="1081" spans="1:6" ht="15" hidden="1" customHeight="1" x14ac:dyDescent="0.25">
      <c r="A1081" s="26">
        <v>2020</v>
      </c>
      <c r="B1081" s="26" t="s">
        <v>58</v>
      </c>
      <c r="C1081" s="26" t="s">
        <v>32</v>
      </c>
      <c r="D1081" s="26">
        <v>1634</v>
      </c>
      <c r="E1081" s="26">
        <v>56194</v>
      </c>
      <c r="F1081" s="26" t="s">
        <v>10</v>
      </c>
    </row>
    <row r="1082" spans="1:6" ht="15" hidden="1" customHeight="1" x14ac:dyDescent="0.25">
      <c r="A1082" s="26">
        <v>2020</v>
      </c>
      <c r="B1082" s="26" t="s">
        <v>58</v>
      </c>
      <c r="C1082" s="26" t="s">
        <v>33</v>
      </c>
      <c r="D1082" s="26">
        <v>1988</v>
      </c>
      <c r="E1082" s="26">
        <v>57566</v>
      </c>
      <c r="F1082" s="26" t="s">
        <v>8</v>
      </c>
    </row>
    <row r="1083" spans="1:6" ht="15" hidden="1" customHeight="1" x14ac:dyDescent="0.25">
      <c r="A1083" s="26">
        <v>2020</v>
      </c>
      <c r="B1083" s="26" t="s">
        <v>58</v>
      </c>
      <c r="C1083" s="26" t="s">
        <v>34</v>
      </c>
      <c r="D1083" s="26">
        <v>2066</v>
      </c>
      <c r="E1083" s="26">
        <v>64543</v>
      </c>
      <c r="F1083" s="26" t="s">
        <v>8</v>
      </c>
    </row>
    <row r="1084" spans="1:6" ht="15" hidden="1" customHeight="1" x14ac:dyDescent="0.25">
      <c r="A1084" s="26">
        <v>2020</v>
      </c>
      <c r="B1084" s="26" t="s">
        <v>58</v>
      </c>
      <c r="C1084" s="26" t="s">
        <v>35</v>
      </c>
      <c r="D1084" s="26">
        <v>2032</v>
      </c>
      <c r="E1084" s="26">
        <v>77722</v>
      </c>
      <c r="F1084" s="26" t="s">
        <v>10</v>
      </c>
    </row>
    <row r="1085" spans="1:6" ht="15" hidden="1" customHeight="1" x14ac:dyDescent="0.25">
      <c r="A1085" s="26">
        <v>2020</v>
      </c>
      <c r="B1085" s="26" t="s">
        <v>58</v>
      </c>
      <c r="C1085" s="26" t="s">
        <v>36</v>
      </c>
      <c r="D1085" s="26">
        <v>8976</v>
      </c>
      <c r="E1085" s="26">
        <v>86088</v>
      </c>
      <c r="F1085" s="26" t="s">
        <v>8</v>
      </c>
    </row>
    <row r="1086" spans="1:6" ht="15" hidden="1" customHeight="1" x14ac:dyDescent="0.25">
      <c r="A1086" s="26">
        <v>2020</v>
      </c>
      <c r="B1086" s="26" t="s">
        <v>58</v>
      </c>
      <c r="C1086" s="26" t="s">
        <v>37</v>
      </c>
      <c r="D1086" s="26">
        <v>1768</v>
      </c>
      <c r="E1086" s="26">
        <v>59139</v>
      </c>
      <c r="F1086" s="26" t="s">
        <v>8</v>
      </c>
    </row>
    <row r="1087" spans="1:6" ht="15" hidden="1" customHeight="1" x14ac:dyDescent="0.25">
      <c r="A1087" s="26">
        <v>2020</v>
      </c>
      <c r="B1087" s="26" t="s">
        <v>58</v>
      </c>
      <c r="C1087" s="26" t="s">
        <v>38</v>
      </c>
      <c r="D1087" s="26">
        <v>16910</v>
      </c>
      <c r="E1087" s="26">
        <v>73614</v>
      </c>
      <c r="F1087" s="26" t="s">
        <v>10</v>
      </c>
    </row>
    <row r="1088" spans="1:6" ht="15" hidden="1" customHeight="1" x14ac:dyDescent="0.25">
      <c r="A1088" s="26">
        <v>2020</v>
      </c>
      <c r="B1088" s="26" t="s">
        <v>58</v>
      </c>
      <c r="C1088" s="26" t="s">
        <v>39</v>
      </c>
      <c r="D1088" s="26">
        <v>10219</v>
      </c>
      <c r="E1088" s="26">
        <v>65827</v>
      </c>
      <c r="F1088" s="26" t="s">
        <v>10</v>
      </c>
    </row>
    <row r="1089" spans="1:6" ht="15" hidden="1" customHeight="1" x14ac:dyDescent="0.25">
      <c r="A1089" s="26">
        <v>2020</v>
      </c>
      <c r="B1089" s="26" t="s">
        <v>58</v>
      </c>
      <c r="C1089" s="26" t="s">
        <v>40</v>
      </c>
      <c r="D1089" s="26">
        <v>807</v>
      </c>
      <c r="E1089" s="26">
        <v>59882</v>
      </c>
      <c r="F1089" s="26" t="s">
        <v>8</v>
      </c>
    </row>
    <row r="1090" spans="1:6" ht="15" hidden="1" customHeight="1" x14ac:dyDescent="0.25">
      <c r="A1090" s="26">
        <v>2020</v>
      </c>
      <c r="B1090" s="26" t="s">
        <v>58</v>
      </c>
      <c r="C1090" s="26" t="s">
        <v>41</v>
      </c>
      <c r="D1090" s="26">
        <v>15409</v>
      </c>
      <c r="E1090" s="26">
        <v>67487</v>
      </c>
      <c r="F1090" s="26" t="s">
        <v>8</v>
      </c>
    </row>
    <row r="1091" spans="1:6" ht="15" hidden="1" customHeight="1" x14ac:dyDescent="0.25">
      <c r="A1091" s="26">
        <v>2020</v>
      </c>
      <c r="B1091" s="26" t="s">
        <v>58</v>
      </c>
      <c r="C1091" s="26" t="s">
        <v>42</v>
      </c>
      <c r="D1091" s="26">
        <v>4164</v>
      </c>
      <c r="E1091" s="26">
        <v>64770</v>
      </c>
      <c r="F1091" s="26" t="s">
        <v>10</v>
      </c>
    </row>
    <row r="1092" spans="1:6" ht="15" hidden="1" customHeight="1" x14ac:dyDescent="0.25">
      <c r="A1092" s="26">
        <v>2020</v>
      </c>
      <c r="B1092" s="26" t="s">
        <v>58</v>
      </c>
      <c r="C1092" s="26" t="s">
        <v>43</v>
      </c>
      <c r="D1092" s="26">
        <v>6240</v>
      </c>
      <c r="E1092" s="26">
        <v>76641</v>
      </c>
      <c r="F1092" s="26" t="s">
        <v>8</v>
      </c>
    </row>
    <row r="1093" spans="1:6" ht="15" hidden="1" customHeight="1" x14ac:dyDescent="0.25">
      <c r="A1093" s="26">
        <v>2020</v>
      </c>
      <c r="B1093" s="26" t="s">
        <v>58</v>
      </c>
      <c r="C1093" s="26" t="s">
        <v>44</v>
      </c>
      <c r="D1093" s="26">
        <v>14407</v>
      </c>
      <c r="E1093" s="26">
        <v>68561</v>
      </c>
      <c r="F1093" s="26" t="s">
        <v>10</v>
      </c>
    </row>
    <row r="1094" spans="1:6" ht="15" hidden="1" customHeight="1" x14ac:dyDescent="0.25">
      <c r="A1094" s="26">
        <v>2020</v>
      </c>
      <c r="B1094" s="26" t="s">
        <v>58</v>
      </c>
      <c r="C1094" s="26" t="s">
        <v>45</v>
      </c>
      <c r="D1094" s="26">
        <v>1572</v>
      </c>
      <c r="E1094" s="26">
        <v>64468</v>
      </c>
      <c r="F1094" s="26" t="s">
        <v>8</v>
      </c>
    </row>
    <row r="1095" spans="1:6" ht="15" hidden="1" customHeight="1" x14ac:dyDescent="0.25">
      <c r="A1095" s="26">
        <v>2020</v>
      </c>
      <c r="B1095" s="26" t="s">
        <v>58</v>
      </c>
      <c r="C1095" s="26" t="s">
        <v>46</v>
      </c>
      <c r="D1095" s="26">
        <v>6087</v>
      </c>
      <c r="E1095" s="26">
        <v>65522</v>
      </c>
      <c r="F1095" s="26" t="s">
        <v>8</v>
      </c>
    </row>
    <row r="1096" spans="1:6" ht="15" hidden="1" customHeight="1" x14ac:dyDescent="0.25">
      <c r="A1096" s="26">
        <v>2020</v>
      </c>
      <c r="B1096" s="26" t="s">
        <v>58</v>
      </c>
      <c r="C1096" s="26" t="s">
        <v>47</v>
      </c>
      <c r="D1096" s="26">
        <v>1084</v>
      </c>
      <c r="E1096" s="26">
        <v>55320</v>
      </c>
      <c r="F1096" s="26" t="s">
        <v>10</v>
      </c>
    </row>
    <row r="1097" spans="1:6" ht="15" hidden="1" customHeight="1" x14ac:dyDescent="0.25">
      <c r="A1097" s="26">
        <v>2020</v>
      </c>
      <c r="B1097" s="26" t="s">
        <v>58</v>
      </c>
      <c r="C1097" s="26" t="s">
        <v>48</v>
      </c>
      <c r="D1097" s="26">
        <v>7051</v>
      </c>
      <c r="E1097" s="26">
        <v>65495</v>
      </c>
      <c r="F1097" s="26" t="s">
        <v>10</v>
      </c>
    </row>
    <row r="1098" spans="1:6" ht="15" hidden="1" customHeight="1" x14ac:dyDescent="0.25">
      <c r="A1098" s="26">
        <v>2020</v>
      </c>
      <c r="B1098" s="26" t="s">
        <v>58</v>
      </c>
      <c r="C1098" s="26" t="s">
        <v>49</v>
      </c>
      <c r="D1098" s="26">
        <v>24758</v>
      </c>
      <c r="E1098" s="26">
        <v>83648</v>
      </c>
      <c r="F1098" s="26" t="s">
        <v>8</v>
      </c>
    </row>
    <row r="1099" spans="1:6" ht="15" hidden="1" customHeight="1" x14ac:dyDescent="0.25">
      <c r="A1099" s="26">
        <v>2020</v>
      </c>
      <c r="B1099" s="26" t="s">
        <v>58</v>
      </c>
      <c r="C1099" s="26" t="s">
        <v>50</v>
      </c>
      <c r="D1099" s="26">
        <v>4386</v>
      </c>
      <c r="E1099" s="26">
        <v>64006</v>
      </c>
      <c r="F1099" s="26" t="s">
        <v>8</v>
      </c>
    </row>
    <row r="1100" spans="1:6" ht="15" hidden="1" customHeight="1" x14ac:dyDescent="0.25">
      <c r="A1100" s="26">
        <v>2020</v>
      </c>
      <c r="B1100" s="26" t="s">
        <v>58</v>
      </c>
      <c r="C1100" s="26" t="s">
        <v>51</v>
      </c>
      <c r="D1100" s="26">
        <v>1108</v>
      </c>
      <c r="E1100" s="26">
        <v>65390</v>
      </c>
      <c r="F1100" s="26" t="s">
        <v>10</v>
      </c>
    </row>
    <row r="1101" spans="1:6" ht="15" hidden="1" customHeight="1" x14ac:dyDescent="0.25">
      <c r="A1101" s="26">
        <v>2020</v>
      </c>
      <c r="B1101" s="26" t="s">
        <v>58</v>
      </c>
      <c r="C1101" s="26" t="s">
        <v>52</v>
      </c>
      <c r="D1101" s="26">
        <v>6750</v>
      </c>
      <c r="E1101" s="26">
        <v>65974</v>
      </c>
      <c r="F1101" s="26" t="s">
        <v>10</v>
      </c>
    </row>
    <row r="1102" spans="1:6" ht="15" hidden="1" customHeight="1" x14ac:dyDescent="0.25">
      <c r="A1102" s="26">
        <v>2020</v>
      </c>
      <c r="B1102" s="26" t="s">
        <v>58</v>
      </c>
      <c r="C1102" s="26" t="s">
        <v>53</v>
      </c>
      <c r="D1102" s="26">
        <v>7798</v>
      </c>
      <c r="E1102" s="26">
        <v>85321</v>
      </c>
      <c r="F1102" s="26" t="s">
        <v>10</v>
      </c>
    </row>
    <row r="1103" spans="1:6" ht="15" hidden="1" customHeight="1" x14ac:dyDescent="0.25">
      <c r="A1103" s="26">
        <v>2020</v>
      </c>
      <c r="B1103" s="26" t="s">
        <v>58</v>
      </c>
      <c r="C1103" s="26" t="s">
        <v>54</v>
      </c>
      <c r="D1103" s="26">
        <v>1268</v>
      </c>
      <c r="E1103" s="26">
        <v>66459</v>
      </c>
      <c r="F1103" s="26" t="s">
        <v>10</v>
      </c>
    </row>
    <row r="1104" spans="1:6" ht="15" hidden="1" customHeight="1" x14ac:dyDescent="0.25">
      <c r="A1104" s="26">
        <v>2020</v>
      </c>
      <c r="B1104" s="26" t="s">
        <v>58</v>
      </c>
      <c r="C1104" s="26" t="s">
        <v>55</v>
      </c>
      <c r="D1104" s="26">
        <v>9432</v>
      </c>
      <c r="E1104" s="26">
        <v>64047</v>
      </c>
      <c r="F1104" s="26" t="s">
        <v>10</v>
      </c>
    </row>
    <row r="1105" spans="1:6" ht="15" hidden="1" customHeight="1" x14ac:dyDescent="0.25">
      <c r="A1105" s="26">
        <v>2020</v>
      </c>
      <c r="B1105" s="26" t="s">
        <v>58</v>
      </c>
      <c r="C1105" s="26" t="s">
        <v>56</v>
      </c>
      <c r="D1105" s="26">
        <v>600</v>
      </c>
      <c r="E1105" s="26">
        <v>73060</v>
      </c>
      <c r="F1105" s="26" t="s">
        <v>8</v>
      </c>
    </row>
    <row r="1106" spans="1:6" ht="15" hidden="1" customHeight="1" x14ac:dyDescent="0.25">
      <c r="A1106" s="26">
        <v>2020</v>
      </c>
      <c r="B1106" s="26" t="s">
        <v>59</v>
      </c>
      <c r="C1106" s="26" t="s">
        <v>7</v>
      </c>
      <c r="D1106" s="26">
        <v>32481</v>
      </c>
      <c r="E1106" s="26">
        <v>47970</v>
      </c>
      <c r="F1106" s="26" t="s">
        <v>8</v>
      </c>
    </row>
    <row r="1107" spans="1:6" ht="15" hidden="1" customHeight="1" x14ac:dyDescent="0.25">
      <c r="A1107" s="26">
        <v>2020</v>
      </c>
      <c r="B1107" s="26" t="s">
        <v>59</v>
      </c>
      <c r="C1107" s="26" t="s">
        <v>9</v>
      </c>
      <c r="D1107" s="26">
        <v>31775</v>
      </c>
      <c r="E1107" s="26">
        <v>52734</v>
      </c>
      <c r="F1107" s="26" t="s">
        <v>10</v>
      </c>
    </row>
    <row r="1108" spans="1:6" ht="15" hidden="1" customHeight="1" x14ac:dyDescent="0.25">
      <c r="A1108" s="26">
        <v>2020</v>
      </c>
      <c r="B1108" s="26" t="s">
        <v>59</v>
      </c>
      <c r="C1108" s="26" t="s">
        <v>11</v>
      </c>
      <c r="D1108" s="26">
        <v>21642</v>
      </c>
      <c r="E1108" s="26">
        <v>47450</v>
      </c>
      <c r="F1108" s="26" t="s">
        <v>8</v>
      </c>
    </row>
    <row r="1109" spans="1:6" ht="15" hidden="1" customHeight="1" x14ac:dyDescent="0.25">
      <c r="A1109" s="26">
        <v>2020</v>
      </c>
      <c r="B1109" s="26" t="s">
        <v>59</v>
      </c>
      <c r="C1109" s="26" t="s">
        <v>12</v>
      </c>
      <c r="D1109" s="26">
        <v>196511</v>
      </c>
      <c r="E1109" s="26">
        <v>58020</v>
      </c>
      <c r="F1109" s="26" t="s">
        <v>8</v>
      </c>
    </row>
    <row r="1110" spans="1:6" ht="15" hidden="1" customHeight="1" x14ac:dyDescent="0.25">
      <c r="A1110" s="26">
        <v>2020</v>
      </c>
      <c r="B1110" s="26" t="s">
        <v>59</v>
      </c>
      <c r="C1110" s="26" t="s">
        <v>13</v>
      </c>
      <c r="D1110" s="26">
        <v>35891</v>
      </c>
      <c r="E1110" s="26">
        <v>56043</v>
      </c>
      <c r="F1110" s="26" t="s">
        <v>10</v>
      </c>
    </row>
    <row r="1111" spans="1:6" ht="15" hidden="1" customHeight="1" x14ac:dyDescent="0.25">
      <c r="A1111" s="26">
        <v>2020</v>
      </c>
      <c r="B1111" s="26" t="s">
        <v>59</v>
      </c>
      <c r="C1111" s="26" t="s">
        <v>14</v>
      </c>
      <c r="D1111" s="26">
        <v>24902</v>
      </c>
      <c r="E1111" s="26">
        <v>57041</v>
      </c>
      <c r="F1111" s="26" t="s">
        <v>10</v>
      </c>
    </row>
    <row r="1112" spans="1:6" ht="15" hidden="1" customHeight="1" x14ac:dyDescent="0.25">
      <c r="A1112" s="26">
        <v>2020</v>
      </c>
      <c r="B1112" s="26" t="s">
        <v>59</v>
      </c>
      <c r="C1112" s="26" t="s">
        <v>15</v>
      </c>
      <c r="D1112" s="26">
        <v>6850</v>
      </c>
      <c r="E1112" s="26">
        <v>46843</v>
      </c>
      <c r="F1112" s="26" t="s">
        <v>8</v>
      </c>
    </row>
    <row r="1113" spans="1:6" ht="15" hidden="1" customHeight="1" x14ac:dyDescent="0.25">
      <c r="A1113" s="26">
        <v>2020</v>
      </c>
      <c r="B1113" s="26" t="s">
        <v>59</v>
      </c>
      <c r="C1113" s="26" t="s">
        <v>16</v>
      </c>
      <c r="D1113" s="26">
        <v>139486</v>
      </c>
      <c r="E1113" s="26">
        <v>50766</v>
      </c>
      <c r="F1113" s="26" t="s">
        <v>8</v>
      </c>
    </row>
    <row r="1114" spans="1:6" ht="15" hidden="1" customHeight="1" x14ac:dyDescent="0.25">
      <c r="A1114" s="26">
        <v>2020</v>
      </c>
      <c r="B1114" s="26" t="s">
        <v>59</v>
      </c>
      <c r="C1114" s="26" t="s">
        <v>17</v>
      </c>
      <c r="D1114" s="26">
        <v>60996</v>
      </c>
      <c r="E1114" s="26">
        <v>55352</v>
      </c>
      <c r="F1114" s="26" t="s">
        <v>10</v>
      </c>
    </row>
    <row r="1115" spans="1:6" ht="15" hidden="1" customHeight="1" x14ac:dyDescent="0.25">
      <c r="A1115" s="26">
        <v>2020</v>
      </c>
      <c r="B1115" s="26" t="s">
        <v>59</v>
      </c>
      <c r="C1115" s="26" t="s">
        <v>18</v>
      </c>
      <c r="D1115" s="26">
        <v>11969</v>
      </c>
      <c r="E1115" s="26">
        <v>45972</v>
      </c>
      <c r="F1115" s="26" t="s">
        <v>8</v>
      </c>
    </row>
    <row r="1116" spans="1:6" ht="15" hidden="1" customHeight="1" x14ac:dyDescent="0.25">
      <c r="A1116" s="26">
        <v>2020</v>
      </c>
      <c r="B1116" s="26" t="s">
        <v>59</v>
      </c>
      <c r="C1116" s="26" t="s">
        <v>19</v>
      </c>
      <c r="D1116" s="26">
        <v>78063</v>
      </c>
      <c r="E1116" s="26">
        <v>57570</v>
      </c>
      <c r="F1116" s="26" t="s">
        <v>10</v>
      </c>
    </row>
    <row r="1117" spans="1:6" ht="15" hidden="1" customHeight="1" x14ac:dyDescent="0.25">
      <c r="A1117" s="26">
        <v>2020</v>
      </c>
      <c r="B1117" s="26" t="s">
        <v>59</v>
      </c>
      <c r="C1117" s="26" t="s">
        <v>20</v>
      </c>
      <c r="D1117" s="26">
        <v>40681</v>
      </c>
      <c r="E1117" s="26">
        <v>48092</v>
      </c>
      <c r="F1117" s="26" t="s">
        <v>8</v>
      </c>
    </row>
    <row r="1118" spans="1:6" ht="15" hidden="1" customHeight="1" x14ac:dyDescent="0.25">
      <c r="A1118" s="26">
        <v>2020</v>
      </c>
      <c r="B1118" s="26" t="s">
        <v>59</v>
      </c>
      <c r="C1118" s="26" t="s">
        <v>21</v>
      </c>
      <c r="D1118" s="26">
        <v>23521</v>
      </c>
      <c r="E1118" s="26">
        <v>46539</v>
      </c>
      <c r="F1118" s="26" t="s">
        <v>8</v>
      </c>
    </row>
    <row r="1119" spans="1:6" ht="15" hidden="1" customHeight="1" x14ac:dyDescent="0.25">
      <c r="A1119" s="26">
        <v>2020</v>
      </c>
      <c r="B1119" s="26" t="s">
        <v>59</v>
      </c>
      <c r="C1119" s="26" t="s">
        <v>22</v>
      </c>
      <c r="D1119" s="26">
        <v>20370</v>
      </c>
      <c r="E1119" s="26">
        <v>48235</v>
      </c>
      <c r="F1119" s="26" t="s">
        <v>10</v>
      </c>
    </row>
    <row r="1120" spans="1:6" ht="15" hidden="1" customHeight="1" x14ac:dyDescent="0.25">
      <c r="A1120" s="26">
        <v>2020</v>
      </c>
      <c r="B1120" s="26" t="s">
        <v>59</v>
      </c>
      <c r="C1120" s="26" t="s">
        <v>23</v>
      </c>
      <c r="D1120" s="26">
        <v>28056</v>
      </c>
      <c r="E1120" s="26">
        <v>48623</v>
      </c>
      <c r="F1120" s="26" t="s">
        <v>10</v>
      </c>
    </row>
    <row r="1121" spans="1:6" ht="15" hidden="1" customHeight="1" x14ac:dyDescent="0.25">
      <c r="A1121" s="26">
        <v>2020</v>
      </c>
      <c r="B1121" s="26" t="s">
        <v>59</v>
      </c>
      <c r="C1121" s="26" t="s">
        <v>24</v>
      </c>
      <c r="D1121" s="26">
        <v>30545</v>
      </c>
      <c r="E1121" s="26">
        <v>48196</v>
      </c>
      <c r="F1121" s="26" t="s">
        <v>8</v>
      </c>
    </row>
    <row r="1122" spans="1:6" ht="15" hidden="1" customHeight="1" x14ac:dyDescent="0.25">
      <c r="A1122" s="26">
        <v>2020</v>
      </c>
      <c r="B1122" s="26" t="s">
        <v>59</v>
      </c>
      <c r="C1122" s="26" t="s">
        <v>25</v>
      </c>
      <c r="D1122" s="26">
        <v>10761</v>
      </c>
      <c r="E1122" s="26">
        <v>43589</v>
      </c>
      <c r="F1122" s="26" t="s">
        <v>8</v>
      </c>
    </row>
    <row r="1123" spans="1:6" ht="15" hidden="1" customHeight="1" x14ac:dyDescent="0.25">
      <c r="A1123" s="26">
        <v>2020</v>
      </c>
      <c r="B1123" s="26" t="s">
        <v>59</v>
      </c>
      <c r="C1123" s="26" t="s">
        <v>26</v>
      </c>
      <c r="D1123" s="26">
        <v>32767</v>
      </c>
      <c r="E1123" s="26">
        <v>52648</v>
      </c>
      <c r="F1123" s="26" t="s">
        <v>10</v>
      </c>
    </row>
    <row r="1124" spans="1:6" ht="15" hidden="1" customHeight="1" x14ac:dyDescent="0.25">
      <c r="A1124" s="26">
        <v>2020</v>
      </c>
      <c r="B1124" s="26" t="s">
        <v>59</v>
      </c>
      <c r="C1124" s="26" t="s">
        <v>27</v>
      </c>
      <c r="D1124" s="26">
        <v>42171</v>
      </c>
      <c r="E1124" s="26">
        <v>58937</v>
      </c>
      <c r="F1124" s="26" t="s">
        <v>10</v>
      </c>
    </row>
    <row r="1125" spans="1:6" ht="15" hidden="1" customHeight="1" x14ac:dyDescent="0.25">
      <c r="A1125" s="26">
        <v>2020</v>
      </c>
      <c r="B1125" s="26" t="s">
        <v>59</v>
      </c>
      <c r="C1125" s="26" t="s">
        <v>28</v>
      </c>
      <c r="D1125" s="26">
        <v>52459</v>
      </c>
      <c r="E1125" s="26">
        <v>53200</v>
      </c>
      <c r="F1125" s="26" t="s">
        <v>10</v>
      </c>
    </row>
    <row r="1126" spans="1:6" ht="15" hidden="1" customHeight="1" x14ac:dyDescent="0.25">
      <c r="A1126" s="26">
        <v>2020</v>
      </c>
      <c r="B1126" s="26" t="s">
        <v>59</v>
      </c>
      <c r="C1126" s="26" t="s">
        <v>29</v>
      </c>
      <c r="D1126" s="26">
        <v>37272</v>
      </c>
      <c r="E1126" s="26">
        <v>55570</v>
      </c>
      <c r="F1126" s="26" t="s">
        <v>10</v>
      </c>
    </row>
    <row r="1127" spans="1:6" ht="15" hidden="1" customHeight="1" x14ac:dyDescent="0.25">
      <c r="A1127" s="26">
        <v>2020</v>
      </c>
      <c r="B1127" s="26" t="s">
        <v>59</v>
      </c>
      <c r="C1127" s="26" t="s">
        <v>30</v>
      </c>
      <c r="D1127" s="26">
        <v>19763</v>
      </c>
      <c r="E1127" s="26">
        <v>42497</v>
      </c>
      <c r="F1127" s="26" t="s">
        <v>10</v>
      </c>
    </row>
    <row r="1128" spans="1:6" ht="15" hidden="1" customHeight="1" x14ac:dyDescent="0.25">
      <c r="A1128" s="26">
        <v>2020</v>
      </c>
      <c r="B1128" s="26" t="s">
        <v>59</v>
      </c>
      <c r="C1128" s="26" t="s">
        <v>31</v>
      </c>
      <c r="D1128" s="26">
        <v>38808</v>
      </c>
      <c r="E1128" s="26">
        <v>48469</v>
      </c>
      <c r="F1128" s="26" t="s">
        <v>8</v>
      </c>
    </row>
    <row r="1129" spans="1:6" ht="15" hidden="1" customHeight="1" x14ac:dyDescent="0.25">
      <c r="A1129" s="26">
        <v>2020</v>
      </c>
      <c r="B1129" s="26" t="s">
        <v>59</v>
      </c>
      <c r="C1129" s="26" t="s">
        <v>32</v>
      </c>
      <c r="D1129" s="26">
        <v>9250</v>
      </c>
      <c r="E1129" s="26">
        <v>45170</v>
      </c>
      <c r="F1129" s="26" t="s">
        <v>8</v>
      </c>
    </row>
    <row r="1130" spans="1:6" ht="15" hidden="1" customHeight="1" x14ac:dyDescent="0.25">
      <c r="A1130" s="26">
        <v>2020</v>
      </c>
      <c r="B1130" s="26" t="s">
        <v>59</v>
      </c>
      <c r="C1130" s="26" t="s">
        <v>33</v>
      </c>
      <c r="D1130" s="26">
        <v>14923</v>
      </c>
      <c r="E1130" s="26">
        <v>45891</v>
      </c>
      <c r="F1130" s="26" t="s">
        <v>10</v>
      </c>
    </row>
    <row r="1131" spans="1:6" ht="15" hidden="1" customHeight="1" x14ac:dyDescent="0.25">
      <c r="A1131" s="26">
        <v>2020</v>
      </c>
      <c r="B1131" s="26" t="s">
        <v>59</v>
      </c>
      <c r="C1131" s="26" t="s">
        <v>34</v>
      </c>
      <c r="D1131" s="26">
        <v>15829</v>
      </c>
      <c r="E1131" s="26">
        <v>50190</v>
      </c>
      <c r="F1131" s="26" t="s">
        <v>8</v>
      </c>
    </row>
    <row r="1132" spans="1:6" ht="15" hidden="1" customHeight="1" x14ac:dyDescent="0.25">
      <c r="A1132" s="26">
        <v>2020</v>
      </c>
      <c r="B1132" s="26" t="s">
        <v>59</v>
      </c>
      <c r="C1132" s="26" t="s">
        <v>35</v>
      </c>
      <c r="D1132" s="26">
        <v>12509</v>
      </c>
      <c r="E1132" s="26">
        <v>53777</v>
      </c>
      <c r="F1132" s="26" t="s">
        <v>8</v>
      </c>
    </row>
    <row r="1133" spans="1:6" ht="15" hidden="1" customHeight="1" x14ac:dyDescent="0.25">
      <c r="A1133" s="26">
        <v>2020</v>
      </c>
      <c r="B1133" s="26" t="s">
        <v>59</v>
      </c>
      <c r="C1133" s="26" t="s">
        <v>36</v>
      </c>
      <c r="D1133" s="26">
        <v>54238</v>
      </c>
      <c r="E1133" s="26">
        <v>59723</v>
      </c>
      <c r="F1133" s="26" t="s">
        <v>10</v>
      </c>
    </row>
    <row r="1134" spans="1:6" ht="15" hidden="1" customHeight="1" x14ac:dyDescent="0.25">
      <c r="A1134" s="26">
        <v>2020</v>
      </c>
      <c r="B1134" s="26" t="s">
        <v>59</v>
      </c>
      <c r="C1134" s="26" t="s">
        <v>37</v>
      </c>
      <c r="D1134" s="26">
        <v>10758</v>
      </c>
      <c r="E1134" s="26">
        <v>44078</v>
      </c>
      <c r="F1134" s="26" t="s">
        <v>10</v>
      </c>
    </row>
    <row r="1135" spans="1:6" ht="15" hidden="1" customHeight="1" x14ac:dyDescent="0.25">
      <c r="A1135" s="26">
        <v>2020</v>
      </c>
      <c r="B1135" s="26" t="s">
        <v>59</v>
      </c>
      <c r="C1135" s="26" t="s">
        <v>38</v>
      </c>
      <c r="D1135" s="26">
        <v>123741</v>
      </c>
      <c r="E1135" s="26">
        <v>57832</v>
      </c>
      <c r="F1135" s="26" t="s">
        <v>8</v>
      </c>
    </row>
    <row r="1136" spans="1:6" ht="15" hidden="1" customHeight="1" x14ac:dyDescent="0.25">
      <c r="A1136" s="26">
        <v>2020</v>
      </c>
      <c r="B1136" s="26" t="s">
        <v>59</v>
      </c>
      <c r="C1136" s="26" t="s">
        <v>39</v>
      </c>
      <c r="D1136" s="26">
        <v>61525</v>
      </c>
      <c r="E1136" s="26">
        <v>49092</v>
      </c>
      <c r="F1136" s="26" t="s">
        <v>8</v>
      </c>
    </row>
    <row r="1137" spans="1:6" ht="15" hidden="1" customHeight="1" x14ac:dyDescent="0.25">
      <c r="A1137" s="26">
        <v>2020</v>
      </c>
      <c r="B1137" s="26" t="s">
        <v>59</v>
      </c>
      <c r="C1137" s="26" t="s">
        <v>40</v>
      </c>
      <c r="D1137" s="26">
        <v>7753</v>
      </c>
      <c r="E1137" s="26">
        <v>55819</v>
      </c>
      <c r="F1137" s="26" t="s">
        <v>10</v>
      </c>
    </row>
    <row r="1138" spans="1:6" ht="15" hidden="1" customHeight="1" x14ac:dyDescent="0.25">
      <c r="A1138" s="26">
        <v>2020</v>
      </c>
      <c r="B1138" s="26" t="s">
        <v>59</v>
      </c>
      <c r="C1138" s="26" t="s">
        <v>41</v>
      </c>
      <c r="D1138" s="26">
        <v>68615</v>
      </c>
      <c r="E1138" s="26">
        <v>50247</v>
      </c>
      <c r="F1138" s="26" t="s">
        <v>8</v>
      </c>
    </row>
    <row r="1139" spans="1:6" ht="15" hidden="1" customHeight="1" x14ac:dyDescent="0.25">
      <c r="A1139" s="26">
        <v>2020</v>
      </c>
      <c r="B1139" s="26" t="s">
        <v>59</v>
      </c>
      <c r="C1139" s="26" t="s">
        <v>42</v>
      </c>
      <c r="D1139" s="26">
        <v>23748</v>
      </c>
      <c r="E1139" s="26">
        <v>47554</v>
      </c>
      <c r="F1139" s="26" t="s">
        <v>10</v>
      </c>
    </row>
    <row r="1140" spans="1:6" ht="15" hidden="1" customHeight="1" x14ac:dyDescent="0.25">
      <c r="A1140" s="26">
        <v>2020</v>
      </c>
      <c r="B1140" s="26" t="s">
        <v>59</v>
      </c>
      <c r="C1140" s="26" t="s">
        <v>43</v>
      </c>
      <c r="D1140" s="26">
        <v>26503</v>
      </c>
      <c r="E1140" s="26">
        <v>50347</v>
      </c>
      <c r="F1140" s="26" t="s">
        <v>8</v>
      </c>
    </row>
    <row r="1141" spans="1:6" ht="15" hidden="1" customHeight="1" x14ac:dyDescent="0.25">
      <c r="A1141" s="26">
        <v>2020</v>
      </c>
      <c r="B1141" s="26" t="s">
        <v>59</v>
      </c>
      <c r="C1141" s="26" t="s">
        <v>44</v>
      </c>
      <c r="D1141" s="26">
        <v>74845</v>
      </c>
      <c r="E1141" s="26">
        <v>51000</v>
      </c>
      <c r="F1141" s="26" t="s">
        <v>8</v>
      </c>
    </row>
    <row r="1142" spans="1:6" ht="15" hidden="1" customHeight="1" x14ac:dyDescent="0.25">
      <c r="A1142" s="26">
        <v>2020</v>
      </c>
      <c r="B1142" s="26" t="s">
        <v>59</v>
      </c>
      <c r="C1142" s="26" t="s">
        <v>45</v>
      </c>
      <c r="D1142" s="26">
        <v>7658</v>
      </c>
      <c r="E1142" s="26">
        <v>49902</v>
      </c>
      <c r="F1142" s="26" t="s">
        <v>10</v>
      </c>
    </row>
    <row r="1143" spans="1:6" ht="15" hidden="1" customHeight="1" x14ac:dyDescent="0.25">
      <c r="A1143" s="26">
        <v>2020</v>
      </c>
      <c r="B1143" s="26" t="s">
        <v>59</v>
      </c>
      <c r="C1143" s="26" t="s">
        <v>46</v>
      </c>
      <c r="D1143" s="26">
        <v>30013</v>
      </c>
      <c r="E1143" s="26">
        <v>45429</v>
      </c>
      <c r="F1143" s="26" t="s">
        <v>10</v>
      </c>
    </row>
    <row r="1144" spans="1:6" ht="15" hidden="1" customHeight="1" x14ac:dyDescent="0.25">
      <c r="A1144" s="26">
        <v>2020</v>
      </c>
      <c r="B1144" s="26" t="s">
        <v>59</v>
      </c>
      <c r="C1144" s="26" t="s">
        <v>47</v>
      </c>
      <c r="D1144" s="26">
        <v>8059</v>
      </c>
      <c r="E1144" s="26">
        <v>45650</v>
      </c>
      <c r="F1144" s="26" t="s">
        <v>8</v>
      </c>
    </row>
    <row r="1145" spans="1:6" ht="15" hidden="1" customHeight="1" x14ac:dyDescent="0.25">
      <c r="A1145" s="26">
        <v>2020</v>
      </c>
      <c r="B1145" s="26" t="s">
        <v>59</v>
      </c>
      <c r="C1145" s="26" t="s">
        <v>48</v>
      </c>
      <c r="D1145" s="26">
        <v>40040</v>
      </c>
      <c r="E1145" s="26">
        <v>52137</v>
      </c>
      <c r="F1145" s="26" t="s">
        <v>8</v>
      </c>
    </row>
    <row r="1146" spans="1:6" ht="15" hidden="1" customHeight="1" x14ac:dyDescent="0.25">
      <c r="A1146" s="26">
        <v>2020</v>
      </c>
      <c r="B1146" s="26" t="s">
        <v>59</v>
      </c>
      <c r="C1146" s="26" t="s">
        <v>49</v>
      </c>
      <c r="D1146" s="26">
        <v>147447</v>
      </c>
      <c r="E1146" s="26">
        <v>58337</v>
      </c>
      <c r="F1146" s="26" t="s">
        <v>10</v>
      </c>
    </row>
    <row r="1147" spans="1:6" ht="15" hidden="1" customHeight="1" x14ac:dyDescent="0.25">
      <c r="A1147" s="26">
        <v>2020</v>
      </c>
      <c r="B1147" s="26" t="s">
        <v>59</v>
      </c>
      <c r="C1147" s="26" t="s">
        <v>50</v>
      </c>
      <c r="D1147" s="26">
        <v>19531</v>
      </c>
      <c r="E1147" s="26">
        <v>50163</v>
      </c>
      <c r="F1147" s="26" t="s">
        <v>8</v>
      </c>
    </row>
    <row r="1148" spans="1:6" ht="15" hidden="1" customHeight="1" x14ac:dyDescent="0.25">
      <c r="A1148" s="26">
        <v>2020</v>
      </c>
      <c r="B1148" s="26" t="s">
        <v>59</v>
      </c>
      <c r="C1148" s="26" t="s">
        <v>51</v>
      </c>
      <c r="D1148" s="26">
        <v>5084</v>
      </c>
      <c r="E1148" s="26">
        <v>46351</v>
      </c>
      <c r="F1148" s="26" t="s">
        <v>8</v>
      </c>
    </row>
    <row r="1149" spans="1:6" ht="15" hidden="1" customHeight="1" x14ac:dyDescent="0.25">
      <c r="A1149" s="26">
        <v>2020</v>
      </c>
      <c r="B1149" s="26" t="s">
        <v>59</v>
      </c>
      <c r="C1149" s="26" t="s">
        <v>52</v>
      </c>
      <c r="D1149" s="26">
        <v>43180</v>
      </c>
      <c r="E1149" s="26">
        <v>49886</v>
      </c>
      <c r="F1149" s="26" t="s">
        <v>10</v>
      </c>
    </row>
    <row r="1150" spans="1:6" ht="15" hidden="1" customHeight="1" x14ac:dyDescent="0.25">
      <c r="A1150" s="26">
        <v>2020</v>
      </c>
      <c r="B1150" s="26" t="s">
        <v>59</v>
      </c>
      <c r="C1150" s="26" t="s">
        <v>53</v>
      </c>
      <c r="D1150" s="26">
        <v>39324</v>
      </c>
      <c r="E1150" s="26">
        <v>69994</v>
      </c>
      <c r="F1150" s="26" t="s">
        <v>8</v>
      </c>
    </row>
    <row r="1151" spans="1:6" ht="15" hidden="1" customHeight="1" x14ac:dyDescent="0.25">
      <c r="A1151" s="26">
        <v>2020</v>
      </c>
      <c r="B1151" s="26" t="s">
        <v>59</v>
      </c>
      <c r="C1151" s="26" t="s">
        <v>54</v>
      </c>
      <c r="D1151" s="26">
        <v>10925</v>
      </c>
      <c r="E1151" s="26">
        <v>44698</v>
      </c>
      <c r="F1151" s="26" t="s">
        <v>8</v>
      </c>
    </row>
    <row r="1152" spans="1:6" ht="15" hidden="1" customHeight="1" x14ac:dyDescent="0.25">
      <c r="A1152" s="26">
        <v>2020</v>
      </c>
      <c r="B1152" s="26" t="s">
        <v>59</v>
      </c>
      <c r="C1152" s="26" t="s">
        <v>55</v>
      </c>
      <c r="D1152" s="26">
        <v>36496</v>
      </c>
      <c r="E1152" s="26">
        <v>47512</v>
      </c>
      <c r="F1152" s="26" t="s">
        <v>10</v>
      </c>
    </row>
    <row r="1153" spans="1:6" ht="15" hidden="1" customHeight="1" x14ac:dyDescent="0.25">
      <c r="A1153" s="26">
        <v>2020</v>
      </c>
      <c r="B1153" s="26" t="s">
        <v>59</v>
      </c>
      <c r="C1153" s="26" t="s">
        <v>56</v>
      </c>
      <c r="D1153" s="26">
        <v>4830</v>
      </c>
      <c r="E1153" s="26">
        <v>48737</v>
      </c>
      <c r="F1153" s="26" t="s">
        <v>8</v>
      </c>
    </row>
    <row r="1154" spans="1:6" ht="15" hidden="1" customHeight="1" x14ac:dyDescent="0.25">
      <c r="A1154" s="26">
        <v>2020</v>
      </c>
      <c r="B1154" s="26" t="s">
        <v>60</v>
      </c>
      <c r="C1154" s="26" t="s">
        <v>7</v>
      </c>
      <c r="D1154" s="26">
        <v>2168</v>
      </c>
      <c r="E1154" s="26">
        <v>66025</v>
      </c>
      <c r="F1154" s="26" t="s">
        <v>8</v>
      </c>
    </row>
    <row r="1155" spans="1:6" ht="15" hidden="1" customHeight="1" x14ac:dyDescent="0.25">
      <c r="A1155" s="26">
        <v>2020</v>
      </c>
      <c r="B1155" s="26" t="s">
        <v>60</v>
      </c>
      <c r="C1155" s="26" t="s">
        <v>9</v>
      </c>
      <c r="D1155" s="26">
        <v>3113</v>
      </c>
      <c r="E1155" s="26">
        <v>81499</v>
      </c>
      <c r="F1155" s="26" t="s">
        <v>10</v>
      </c>
    </row>
    <row r="1156" spans="1:6" ht="15" hidden="1" customHeight="1" x14ac:dyDescent="0.25">
      <c r="A1156" s="26">
        <v>2020</v>
      </c>
      <c r="B1156" s="26" t="s">
        <v>60</v>
      </c>
      <c r="C1156" s="26" t="s">
        <v>11</v>
      </c>
      <c r="D1156" s="26">
        <v>1210</v>
      </c>
      <c r="E1156" s="26">
        <v>59828</v>
      </c>
      <c r="F1156" s="26" t="s">
        <v>8</v>
      </c>
    </row>
    <row r="1157" spans="1:6" ht="15" hidden="1" customHeight="1" x14ac:dyDescent="0.25">
      <c r="A1157" s="26">
        <v>2020</v>
      </c>
      <c r="B1157" s="26" t="s">
        <v>60</v>
      </c>
      <c r="C1157" s="26" t="s">
        <v>12</v>
      </c>
      <c r="D1157" s="26">
        <v>26592</v>
      </c>
      <c r="E1157" s="26">
        <v>194173</v>
      </c>
      <c r="F1157" s="26" t="s">
        <v>8</v>
      </c>
    </row>
    <row r="1158" spans="1:6" ht="15" hidden="1" customHeight="1" x14ac:dyDescent="0.25">
      <c r="A1158" s="26">
        <v>2020</v>
      </c>
      <c r="B1158" s="26" t="s">
        <v>60</v>
      </c>
      <c r="C1158" s="26" t="s">
        <v>13</v>
      </c>
      <c r="D1158" s="26">
        <v>4173</v>
      </c>
      <c r="E1158" s="26">
        <v>106735</v>
      </c>
      <c r="F1158" s="26" t="s">
        <v>10</v>
      </c>
    </row>
    <row r="1159" spans="1:6" ht="15" hidden="1" customHeight="1" x14ac:dyDescent="0.25">
      <c r="A1159" s="26">
        <v>2020</v>
      </c>
      <c r="B1159" s="26" t="s">
        <v>60</v>
      </c>
      <c r="C1159" s="26" t="s">
        <v>14</v>
      </c>
      <c r="D1159" s="26">
        <v>2306</v>
      </c>
      <c r="E1159" s="26">
        <v>116642</v>
      </c>
      <c r="F1159" s="26" t="s">
        <v>8</v>
      </c>
    </row>
    <row r="1160" spans="1:6" ht="15" hidden="1" customHeight="1" x14ac:dyDescent="0.25">
      <c r="A1160" s="26">
        <v>2020</v>
      </c>
      <c r="B1160" s="26" t="s">
        <v>60</v>
      </c>
      <c r="C1160" s="26" t="s">
        <v>15</v>
      </c>
      <c r="D1160" s="26">
        <v>433</v>
      </c>
      <c r="E1160" s="26">
        <v>71782</v>
      </c>
      <c r="F1160" s="26" t="s">
        <v>8</v>
      </c>
    </row>
    <row r="1161" spans="1:6" ht="15" hidden="1" customHeight="1" x14ac:dyDescent="0.25">
      <c r="A1161" s="26">
        <v>2020</v>
      </c>
      <c r="B1161" s="26" t="s">
        <v>60</v>
      </c>
      <c r="C1161" s="26" t="s">
        <v>16</v>
      </c>
      <c r="D1161" s="26">
        <v>11205</v>
      </c>
      <c r="E1161" s="26">
        <v>87168</v>
      </c>
      <c r="F1161" s="26" t="s">
        <v>10</v>
      </c>
    </row>
    <row r="1162" spans="1:6" ht="15" hidden="1" customHeight="1" x14ac:dyDescent="0.25">
      <c r="A1162" s="26">
        <v>2020</v>
      </c>
      <c r="B1162" s="26" t="s">
        <v>60</v>
      </c>
      <c r="C1162" s="26" t="s">
        <v>17</v>
      </c>
      <c r="D1162" s="26">
        <v>5113</v>
      </c>
      <c r="E1162" s="26">
        <v>102613</v>
      </c>
      <c r="F1162" s="26" t="s">
        <v>8</v>
      </c>
    </row>
    <row r="1163" spans="1:6" ht="15" hidden="1" customHeight="1" x14ac:dyDescent="0.25">
      <c r="A1163" s="26">
        <v>2020</v>
      </c>
      <c r="B1163" s="26" t="s">
        <v>60</v>
      </c>
      <c r="C1163" s="26" t="s">
        <v>18</v>
      </c>
      <c r="D1163" s="26">
        <v>1223</v>
      </c>
      <c r="E1163" s="26">
        <v>58761</v>
      </c>
      <c r="F1163" s="26" t="s">
        <v>8</v>
      </c>
    </row>
    <row r="1164" spans="1:6" ht="15" hidden="1" customHeight="1" x14ac:dyDescent="0.25">
      <c r="A1164" s="26">
        <v>2020</v>
      </c>
      <c r="B1164" s="26" t="s">
        <v>60</v>
      </c>
      <c r="C1164" s="26" t="s">
        <v>19</v>
      </c>
      <c r="D1164" s="26">
        <v>6688</v>
      </c>
      <c r="E1164" s="26">
        <v>97164</v>
      </c>
      <c r="F1164" s="26" t="s">
        <v>10</v>
      </c>
    </row>
    <row r="1165" spans="1:6" ht="15" hidden="1" customHeight="1" x14ac:dyDescent="0.25">
      <c r="A1165" s="26">
        <v>2020</v>
      </c>
      <c r="B1165" s="26" t="s">
        <v>60</v>
      </c>
      <c r="C1165" s="26" t="s">
        <v>20</v>
      </c>
      <c r="D1165" s="26">
        <v>2123</v>
      </c>
      <c r="E1165" s="26">
        <v>66371</v>
      </c>
      <c r="F1165" s="26" t="s">
        <v>8</v>
      </c>
    </row>
    <row r="1166" spans="1:6" ht="15" hidden="1" customHeight="1" x14ac:dyDescent="0.25">
      <c r="A1166" s="26">
        <v>2020</v>
      </c>
      <c r="B1166" s="26" t="s">
        <v>60</v>
      </c>
      <c r="C1166" s="26" t="s">
        <v>21</v>
      </c>
      <c r="D1166" s="26">
        <v>1742</v>
      </c>
      <c r="E1166" s="26">
        <v>64519</v>
      </c>
      <c r="F1166" s="26" t="s">
        <v>8</v>
      </c>
    </row>
    <row r="1167" spans="1:6" ht="15" hidden="1" customHeight="1" x14ac:dyDescent="0.25">
      <c r="A1167" s="26">
        <v>2020</v>
      </c>
      <c r="B1167" s="26" t="s">
        <v>60</v>
      </c>
      <c r="C1167" s="26" t="s">
        <v>22</v>
      </c>
      <c r="D1167" s="26">
        <v>1308</v>
      </c>
      <c r="E1167" s="26">
        <v>69399</v>
      </c>
      <c r="F1167" s="26" t="s">
        <v>10</v>
      </c>
    </row>
    <row r="1168" spans="1:6" ht="15" hidden="1" customHeight="1" x14ac:dyDescent="0.25">
      <c r="A1168" s="26">
        <v>2020</v>
      </c>
      <c r="B1168" s="26" t="s">
        <v>60</v>
      </c>
      <c r="C1168" s="26" t="s">
        <v>23</v>
      </c>
      <c r="D1168" s="26">
        <v>1785</v>
      </c>
      <c r="E1168" s="26">
        <v>60629</v>
      </c>
      <c r="F1168" s="26" t="s">
        <v>8</v>
      </c>
    </row>
    <row r="1169" spans="1:6" ht="15" hidden="1" customHeight="1" x14ac:dyDescent="0.25">
      <c r="A1169" s="26">
        <v>2020</v>
      </c>
      <c r="B1169" s="26" t="s">
        <v>60</v>
      </c>
      <c r="C1169" s="26" t="s">
        <v>24</v>
      </c>
      <c r="D1169" s="26">
        <v>1716</v>
      </c>
      <c r="E1169" s="26">
        <v>64223</v>
      </c>
      <c r="F1169" s="26" t="s">
        <v>8</v>
      </c>
    </row>
    <row r="1170" spans="1:6" ht="15" hidden="1" customHeight="1" x14ac:dyDescent="0.25">
      <c r="A1170" s="26">
        <v>2020</v>
      </c>
      <c r="B1170" s="26" t="s">
        <v>60</v>
      </c>
      <c r="C1170" s="26" t="s">
        <v>25</v>
      </c>
      <c r="D1170" s="26">
        <v>849</v>
      </c>
      <c r="E1170" s="26">
        <v>60502</v>
      </c>
      <c r="F1170" s="26" t="s">
        <v>10</v>
      </c>
    </row>
    <row r="1171" spans="1:6" ht="15" hidden="1" customHeight="1" x14ac:dyDescent="0.25">
      <c r="A1171" s="26">
        <v>2020</v>
      </c>
      <c r="B1171" s="26" t="s">
        <v>60</v>
      </c>
      <c r="C1171" s="26" t="s">
        <v>26</v>
      </c>
      <c r="D1171" s="26">
        <v>2737</v>
      </c>
      <c r="E1171" s="26">
        <v>98844</v>
      </c>
      <c r="F1171" s="26" t="s">
        <v>8</v>
      </c>
    </row>
    <row r="1172" spans="1:6" ht="15" hidden="1" customHeight="1" x14ac:dyDescent="0.25">
      <c r="A1172" s="26">
        <v>2020</v>
      </c>
      <c r="B1172" s="26" t="s">
        <v>60</v>
      </c>
      <c r="C1172" s="26" t="s">
        <v>27</v>
      </c>
      <c r="D1172" s="26">
        <v>5379</v>
      </c>
      <c r="E1172" s="26">
        <v>129118</v>
      </c>
      <c r="F1172" s="26" t="s">
        <v>8</v>
      </c>
    </row>
    <row r="1173" spans="1:6" ht="15" hidden="1" customHeight="1" x14ac:dyDescent="0.25">
      <c r="A1173" s="26">
        <v>2020</v>
      </c>
      <c r="B1173" s="26" t="s">
        <v>60</v>
      </c>
      <c r="C1173" s="26" t="s">
        <v>28</v>
      </c>
      <c r="D1173" s="26">
        <v>6287</v>
      </c>
      <c r="E1173" s="26">
        <v>79556</v>
      </c>
      <c r="F1173" s="26" t="s">
        <v>10</v>
      </c>
    </row>
    <row r="1174" spans="1:6" ht="15" hidden="1" customHeight="1" x14ac:dyDescent="0.25">
      <c r="A1174" s="26">
        <v>2020</v>
      </c>
      <c r="B1174" s="26" t="s">
        <v>60</v>
      </c>
      <c r="C1174" s="26" t="s">
        <v>29</v>
      </c>
      <c r="D1174" s="26">
        <v>3977</v>
      </c>
      <c r="E1174" s="26">
        <v>84903</v>
      </c>
      <c r="F1174" s="26" t="s">
        <v>8</v>
      </c>
    </row>
    <row r="1175" spans="1:6" ht="15" hidden="1" customHeight="1" x14ac:dyDescent="0.25">
      <c r="A1175" s="26">
        <v>2020</v>
      </c>
      <c r="B1175" s="26" t="s">
        <v>60</v>
      </c>
      <c r="C1175" s="26" t="s">
        <v>30</v>
      </c>
      <c r="D1175" s="26">
        <v>940</v>
      </c>
      <c r="E1175" s="26">
        <v>55173</v>
      </c>
      <c r="F1175" s="26" t="s">
        <v>8</v>
      </c>
    </row>
    <row r="1176" spans="1:6" ht="15" hidden="1" customHeight="1" x14ac:dyDescent="0.25">
      <c r="A1176" s="26">
        <v>2020</v>
      </c>
      <c r="B1176" s="26" t="s">
        <v>60</v>
      </c>
      <c r="C1176" s="26" t="s">
        <v>31</v>
      </c>
      <c r="D1176" s="26">
        <v>3049</v>
      </c>
      <c r="E1176" s="26">
        <v>87842</v>
      </c>
      <c r="F1176" s="26" t="s">
        <v>10</v>
      </c>
    </row>
    <row r="1177" spans="1:6" ht="15" hidden="1" customHeight="1" x14ac:dyDescent="0.25">
      <c r="A1177" s="26">
        <v>2020</v>
      </c>
      <c r="B1177" s="26" t="s">
        <v>60</v>
      </c>
      <c r="C1177" s="26" t="s">
        <v>32</v>
      </c>
      <c r="D1177" s="26">
        <v>801</v>
      </c>
      <c r="E1177" s="26">
        <v>60475</v>
      </c>
      <c r="F1177" s="26" t="s">
        <v>8</v>
      </c>
    </row>
    <row r="1178" spans="1:6" ht="15" hidden="1" customHeight="1" x14ac:dyDescent="0.25">
      <c r="A1178" s="26">
        <v>2020</v>
      </c>
      <c r="B1178" s="26" t="s">
        <v>60</v>
      </c>
      <c r="C1178" s="26" t="s">
        <v>33</v>
      </c>
      <c r="D1178" s="26">
        <v>973</v>
      </c>
      <c r="E1178" s="26">
        <v>70407</v>
      </c>
      <c r="F1178" s="26" t="s">
        <v>8</v>
      </c>
    </row>
    <row r="1179" spans="1:6" ht="15" hidden="1" customHeight="1" x14ac:dyDescent="0.25">
      <c r="A1179" s="26">
        <v>2020</v>
      </c>
      <c r="B1179" s="26" t="s">
        <v>60</v>
      </c>
      <c r="C1179" s="26" t="s">
        <v>34</v>
      </c>
      <c r="D1179" s="26">
        <v>1541</v>
      </c>
      <c r="E1179" s="26">
        <v>76292</v>
      </c>
      <c r="F1179" s="26" t="s">
        <v>10</v>
      </c>
    </row>
    <row r="1180" spans="1:6" ht="15" hidden="1" customHeight="1" x14ac:dyDescent="0.25">
      <c r="A1180" s="26">
        <v>2020</v>
      </c>
      <c r="B1180" s="26" t="s">
        <v>60</v>
      </c>
      <c r="C1180" s="26" t="s">
        <v>35</v>
      </c>
      <c r="D1180" s="26">
        <v>892</v>
      </c>
      <c r="E1180" s="26">
        <v>99599</v>
      </c>
      <c r="F1180" s="26" t="s">
        <v>10</v>
      </c>
    </row>
    <row r="1181" spans="1:6" ht="15" hidden="1" customHeight="1" x14ac:dyDescent="0.25">
      <c r="A1181" s="26">
        <v>2020</v>
      </c>
      <c r="B1181" s="26" t="s">
        <v>60</v>
      </c>
      <c r="C1181" s="26" t="s">
        <v>36</v>
      </c>
      <c r="D1181" s="26">
        <v>3722</v>
      </c>
      <c r="E1181" s="26">
        <v>120630</v>
      </c>
      <c r="F1181" s="26" t="s">
        <v>8</v>
      </c>
    </row>
    <row r="1182" spans="1:6" ht="15" hidden="1" customHeight="1" x14ac:dyDescent="0.25">
      <c r="A1182" s="26">
        <v>2020</v>
      </c>
      <c r="B1182" s="26" t="s">
        <v>60</v>
      </c>
      <c r="C1182" s="26" t="s">
        <v>37</v>
      </c>
      <c r="D1182" s="26">
        <v>987</v>
      </c>
      <c r="E1182" s="26">
        <v>59204</v>
      </c>
      <c r="F1182" s="26" t="s">
        <v>8</v>
      </c>
    </row>
    <row r="1183" spans="1:6" ht="15" hidden="1" customHeight="1" x14ac:dyDescent="0.25">
      <c r="A1183" s="26">
        <v>2020</v>
      </c>
      <c r="B1183" s="26" t="s">
        <v>60</v>
      </c>
      <c r="C1183" s="26" t="s">
        <v>38</v>
      </c>
      <c r="D1183" s="26">
        <v>12672</v>
      </c>
      <c r="E1183" s="26">
        <v>135853</v>
      </c>
      <c r="F1183" s="26" t="s">
        <v>10</v>
      </c>
    </row>
    <row r="1184" spans="1:6" ht="15" hidden="1" customHeight="1" x14ac:dyDescent="0.25">
      <c r="A1184" s="26">
        <v>2020</v>
      </c>
      <c r="B1184" s="26" t="s">
        <v>60</v>
      </c>
      <c r="C1184" s="26" t="s">
        <v>39</v>
      </c>
      <c r="D1184" s="26">
        <v>5238</v>
      </c>
      <c r="E1184" s="26">
        <v>89920</v>
      </c>
      <c r="F1184" s="26" t="s">
        <v>8</v>
      </c>
    </row>
    <row r="1185" spans="1:6" ht="15" hidden="1" customHeight="1" x14ac:dyDescent="0.25">
      <c r="A1185" s="26">
        <v>2020</v>
      </c>
      <c r="B1185" s="26" t="s">
        <v>60</v>
      </c>
      <c r="C1185" s="26" t="s">
        <v>40</v>
      </c>
      <c r="D1185" s="26">
        <v>395</v>
      </c>
      <c r="E1185" s="26">
        <v>76208</v>
      </c>
      <c r="F1185" s="26" t="s">
        <v>10</v>
      </c>
    </row>
    <row r="1186" spans="1:6" ht="15" hidden="1" customHeight="1" x14ac:dyDescent="0.25">
      <c r="A1186" s="26">
        <v>2020</v>
      </c>
      <c r="B1186" s="26" t="s">
        <v>60</v>
      </c>
      <c r="C1186" s="26" t="s">
        <v>41</v>
      </c>
      <c r="D1186" s="26">
        <v>4616</v>
      </c>
      <c r="E1186" s="26">
        <v>76006</v>
      </c>
      <c r="F1186" s="26" t="s">
        <v>8</v>
      </c>
    </row>
    <row r="1187" spans="1:6" ht="15" hidden="1" customHeight="1" x14ac:dyDescent="0.25">
      <c r="A1187" s="26">
        <v>2020</v>
      </c>
      <c r="B1187" s="26" t="s">
        <v>60</v>
      </c>
      <c r="C1187" s="26" t="s">
        <v>42</v>
      </c>
      <c r="D1187" s="26">
        <v>1469</v>
      </c>
      <c r="E1187" s="26">
        <v>64997</v>
      </c>
      <c r="F1187" s="26" t="s">
        <v>8</v>
      </c>
    </row>
    <row r="1188" spans="1:6" ht="15" hidden="1" customHeight="1" x14ac:dyDescent="0.25">
      <c r="A1188" s="26">
        <v>2020</v>
      </c>
      <c r="B1188" s="26" t="s">
        <v>60</v>
      </c>
      <c r="C1188" s="26" t="s">
        <v>43</v>
      </c>
      <c r="D1188" s="26">
        <v>3768</v>
      </c>
      <c r="E1188" s="26">
        <v>93733</v>
      </c>
      <c r="F1188" s="26" t="s">
        <v>10</v>
      </c>
    </row>
    <row r="1189" spans="1:6" ht="15" hidden="1" customHeight="1" x14ac:dyDescent="0.25">
      <c r="A1189" s="26">
        <v>2020</v>
      </c>
      <c r="B1189" s="26" t="s">
        <v>60</v>
      </c>
      <c r="C1189" s="26" t="s">
        <v>44</v>
      </c>
      <c r="D1189" s="26">
        <v>4896</v>
      </c>
      <c r="E1189" s="26">
        <v>93091</v>
      </c>
      <c r="F1189" s="26" t="s">
        <v>10</v>
      </c>
    </row>
    <row r="1190" spans="1:6" ht="15" hidden="1" customHeight="1" x14ac:dyDescent="0.25">
      <c r="A1190" s="26">
        <v>2020</v>
      </c>
      <c r="B1190" s="26" t="s">
        <v>60</v>
      </c>
      <c r="C1190" s="26" t="s">
        <v>45</v>
      </c>
      <c r="D1190" s="26">
        <v>715</v>
      </c>
      <c r="E1190" s="26">
        <v>80327</v>
      </c>
      <c r="F1190" s="26" t="s">
        <v>8</v>
      </c>
    </row>
    <row r="1191" spans="1:6" ht="15" hidden="1" customHeight="1" x14ac:dyDescent="0.25">
      <c r="A1191" s="26">
        <v>2020</v>
      </c>
      <c r="B1191" s="26" t="s">
        <v>60</v>
      </c>
      <c r="C1191" s="26" t="s">
        <v>46</v>
      </c>
      <c r="D1191" s="26">
        <v>2548</v>
      </c>
      <c r="E1191" s="26">
        <v>67977</v>
      </c>
      <c r="F1191" s="26" t="s">
        <v>8</v>
      </c>
    </row>
    <row r="1192" spans="1:6" ht="15" hidden="1" customHeight="1" x14ac:dyDescent="0.25">
      <c r="A1192" s="26">
        <v>2020</v>
      </c>
      <c r="B1192" s="26" t="s">
        <v>60</v>
      </c>
      <c r="C1192" s="26" t="s">
        <v>47</v>
      </c>
      <c r="D1192" s="26">
        <v>561</v>
      </c>
      <c r="E1192" s="26">
        <v>55334</v>
      </c>
      <c r="F1192" s="26" t="s">
        <v>10</v>
      </c>
    </row>
    <row r="1193" spans="1:6" ht="15" hidden="1" customHeight="1" x14ac:dyDescent="0.25">
      <c r="A1193" s="26">
        <v>2020</v>
      </c>
      <c r="B1193" s="26" t="s">
        <v>60</v>
      </c>
      <c r="C1193" s="26" t="s">
        <v>48</v>
      </c>
      <c r="D1193" s="26">
        <v>3519</v>
      </c>
      <c r="E1193" s="26">
        <v>79821</v>
      </c>
      <c r="F1193" s="26" t="s">
        <v>10</v>
      </c>
    </row>
    <row r="1194" spans="1:6" ht="15" hidden="1" customHeight="1" x14ac:dyDescent="0.25">
      <c r="A1194" s="26">
        <v>2020</v>
      </c>
      <c r="B1194" s="26" t="s">
        <v>60</v>
      </c>
      <c r="C1194" s="26" t="s">
        <v>49</v>
      </c>
      <c r="D1194" s="26">
        <v>9828</v>
      </c>
      <c r="E1194" s="26">
        <v>93085</v>
      </c>
      <c r="F1194" s="26" t="s">
        <v>10</v>
      </c>
    </row>
    <row r="1195" spans="1:6" ht="15" hidden="1" customHeight="1" x14ac:dyDescent="0.25">
      <c r="A1195" s="26">
        <v>2020</v>
      </c>
      <c r="B1195" s="26" t="s">
        <v>60</v>
      </c>
      <c r="C1195" s="26" t="s">
        <v>50</v>
      </c>
      <c r="D1195" s="26">
        <v>2489</v>
      </c>
      <c r="E1195" s="26">
        <v>84404</v>
      </c>
      <c r="F1195" s="26" t="s">
        <v>10</v>
      </c>
    </row>
    <row r="1196" spans="1:6" ht="15" hidden="1" customHeight="1" x14ac:dyDescent="0.25">
      <c r="A1196" s="26">
        <v>2020</v>
      </c>
      <c r="B1196" s="26" t="s">
        <v>60</v>
      </c>
      <c r="C1196" s="26" t="s">
        <v>51</v>
      </c>
      <c r="D1196" s="26">
        <v>505</v>
      </c>
      <c r="E1196" s="26">
        <v>65800</v>
      </c>
      <c r="F1196" s="26" t="s">
        <v>10</v>
      </c>
    </row>
    <row r="1197" spans="1:6" ht="15" hidden="1" customHeight="1" x14ac:dyDescent="0.25">
      <c r="A1197" s="26">
        <v>2020</v>
      </c>
      <c r="B1197" s="26" t="s">
        <v>60</v>
      </c>
      <c r="C1197" s="26" t="s">
        <v>52</v>
      </c>
      <c r="D1197" s="26">
        <v>4379</v>
      </c>
      <c r="E1197" s="26">
        <v>106731</v>
      </c>
      <c r="F1197" s="26" t="s">
        <v>8</v>
      </c>
    </row>
    <row r="1198" spans="1:6" ht="15" hidden="1" customHeight="1" x14ac:dyDescent="0.25">
      <c r="A1198" s="26">
        <v>2020</v>
      </c>
      <c r="B1198" s="26" t="s">
        <v>60</v>
      </c>
      <c r="C1198" s="26" t="s">
        <v>53</v>
      </c>
      <c r="D1198" s="26">
        <v>4629</v>
      </c>
      <c r="E1198" s="26">
        <v>200631</v>
      </c>
      <c r="F1198" s="26" t="s">
        <v>8</v>
      </c>
    </row>
    <row r="1199" spans="1:6" ht="15" hidden="1" customHeight="1" x14ac:dyDescent="0.25">
      <c r="A1199" s="26">
        <v>2020</v>
      </c>
      <c r="B1199" s="26" t="s">
        <v>60</v>
      </c>
      <c r="C1199" s="26" t="s">
        <v>54</v>
      </c>
      <c r="D1199" s="26">
        <v>789</v>
      </c>
      <c r="E1199" s="26">
        <v>58508</v>
      </c>
      <c r="F1199" s="26" t="s">
        <v>10</v>
      </c>
    </row>
    <row r="1200" spans="1:6" ht="15" hidden="1" customHeight="1" x14ac:dyDescent="0.25">
      <c r="A1200" s="26">
        <v>2020</v>
      </c>
      <c r="B1200" s="26" t="s">
        <v>60</v>
      </c>
      <c r="C1200" s="26" t="s">
        <v>55</v>
      </c>
      <c r="D1200" s="26">
        <v>2298</v>
      </c>
      <c r="E1200" s="26">
        <v>81414</v>
      </c>
      <c r="F1200" s="26" t="s">
        <v>8</v>
      </c>
    </row>
    <row r="1201" spans="1:6" ht="15" hidden="1" customHeight="1" x14ac:dyDescent="0.25">
      <c r="A1201" s="26">
        <v>2020</v>
      </c>
      <c r="B1201" s="26" t="s">
        <v>60</v>
      </c>
      <c r="C1201" s="26" t="s">
        <v>56</v>
      </c>
      <c r="D1201" s="26">
        <v>398</v>
      </c>
      <c r="E1201" s="26">
        <v>53401</v>
      </c>
      <c r="F1201" s="26" t="s">
        <v>8</v>
      </c>
    </row>
    <row r="1202" spans="1:6" ht="15" hidden="1" customHeight="1" x14ac:dyDescent="0.25">
      <c r="A1202" s="26">
        <v>2020</v>
      </c>
      <c r="B1202" s="26" t="s">
        <v>61</v>
      </c>
      <c r="C1202" s="26" t="s">
        <v>7</v>
      </c>
      <c r="D1202" s="26">
        <v>13364</v>
      </c>
      <c r="E1202" s="26">
        <v>75240</v>
      </c>
      <c r="F1202" s="26" t="s">
        <v>10</v>
      </c>
    </row>
    <row r="1203" spans="1:6" ht="15" hidden="1" customHeight="1" x14ac:dyDescent="0.25">
      <c r="A1203" s="26">
        <v>2020</v>
      </c>
      <c r="B1203" s="26" t="s">
        <v>61</v>
      </c>
      <c r="C1203" s="26" t="s">
        <v>9</v>
      </c>
      <c r="D1203" s="26">
        <v>17978</v>
      </c>
      <c r="E1203" s="26">
        <v>76877</v>
      </c>
      <c r="F1203" s="26" t="s">
        <v>10</v>
      </c>
    </row>
    <row r="1204" spans="1:6" ht="15" hidden="1" customHeight="1" x14ac:dyDescent="0.25">
      <c r="A1204" s="26">
        <v>2020</v>
      </c>
      <c r="B1204" s="26" t="s">
        <v>61</v>
      </c>
      <c r="C1204" s="26" t="s">
        <v>11</v>
      </c>
      <c r="D1204" s="26">
        <v>8418</v>
      </c>
      <c r="E1204" s="26">
        <v>64119</v>
      </c>
      <c r="F1204" s="26" t="s">
        <v>8</v>
      </c>
    </row>
    <row r="1205" spans="1:6" ht="15" hidden="1" customHeight="1" x14ac:dyDescent="0.25">
      <c r="A1205" s="26">
        <v>2020</v>
      </c>
      <c r="B1205" s="26" t="s">
        <v>61</v>
      </c>
      <c r="C1205" s="26" t="s">
        <v>12</v>
      </c>
      <c r="D1205" s="26">
        <v>106953</v>
      </c>
      <c r="E1205" s="26">
        <v>113228</v>
      </c>
      <c r="F1205" s="26" t="s">
        <v>8</v>
      </c>
    </row>
    <row r="1206" spans="1:6" ht="15" hidden="1" customHeight="1" x14ac:dyDescent="0.25">
      <c r="A1206" s="26">
        <v>2020</v>
      </c>
      <c r="B1206" s="26" t="s">
        <v>61</v>
      </c>
      <c r="C1206" s="26" t="s">
        <v>13</v>
      </c>
      <c r="D1206" s="26">
        <v>23326</v>
      </c>
      <c r="E1206" s="26">
        <v>90615</v>
      </c>
      <c r="F1206" s="26" t="s">
        <v>10</v>
      </c>
    </row>
    <row r="1207" spans="1:6" ht="15" hidden="1" customHeight="1" x14ac:dyDescent="0.25">
      <c r="A1207" s="26">
        <v>2020</v>
      </c>
      <c r="B1207" s="26" t="s">
        <v>61</v>
      </c>
      <c r="C1207" s="26" t="s">
        <v>14</v>
      </c>
      <c r="D1207" s="26">
        <v>10879</v>
      </c>
      <c r="E1207" s="26">
        <v>161433</v>
      </c>
      <c r="F1207" s="26" t="s">
        <v>8</v>
      </c>
    </row>
    <row r="1208" spans="1:6" ht="15" hidden="1" customHeight="1" x14ac:dyDescent="0.25">
      <c r="A1208" s="26">
        <v>2020</v>
      </c>
      <c r="B1208" s="26" t="s">
        <v>61</v>
      </c>
      <c r="C1208" s="26" t="s">
        <v>15</v>
      </c>
      <c r="D1208" s="26">
        <v>2859</v>
      </c>
      <c r="E1208" s="26">
        <v>101574</v>
      </c>
      <c r="F1208" s="26" t="s">
        <v>10</v>
      </c>
    </row>
    <row r="1209" spans="1:6" ht="15" hidden="1" customHeight="1" x14ac:dyDescent="0.25">
      <c r="A1209" s="26">
        <v>2020</v>
      </c>
      <c r="B1209" s="26" t="s">
        <v>61</v>
      </c>
      <c r="C1209" s="26" t="s">
        <v>16</v>
      </c>
      <c r="D1209" s="26">
        <v>73412</v>
      </c>
      <c r="E1209" s="26">
        <v>81337</v>
      </c>
      <c r="F1209" s="26" t="s">
        <v>8</v>
      </c>
    </row>
    <row r="1210" spans="1:6" ht="15" hidden="1" customHeight="1" x14ac:dyDescent="0.25">
      <c r="A1210" s="26">
        <v>2020</v>
      </c>
      <c r="B1210" s="26" t="s">
        <v>61</v>
      </c>
      <c r="C1210" s="26" t="s">
        <v>17</v>
      </c>
      <c r="D1210" s="26">
        <v>26225</v>
      </c>
      <c r="E1210" s="26">
        <v>90587</v>
      </c>
      <c r="F1210" s="26" t="s">
        <v>8</v>
      </c>
    </row>
    <row r="1211" spans="1:6" ht="15" hidden="1" customHeight="1" x14ac:dyDescent="0.25">
      <c r="A1211" s="26">
        <v>2020</v>
      </c>
      <c r="B1211" s="26" t="s">
        <v>61</v>
      </c>
      <c r="C1211" s="26" t="s">
        <v>18</v>
      </c>
      <c r="D1211" s="26">
        <v>5824</v>
      </c>
      <c r="E1211" s="26">
        <v>62024</v>
      </c>
      <c r="F1211" s="26" t="s">
        <v>10</v>
      </c>
    </row>
    <row r="1212" spans="1:6" ht="15" hidden="1" customHeight="1" x14ac:dyDescent="0.25">
      <c r="A1212" s="26">
        <v>2020</v>
      </c>
      <c r="B1212" s="26" t="s">
        <v>61</v>
      </c>
      <c r="C1212" s="26" t="s">
        <v>19</v>
      </c>
      <c r="D1212" s="26">
        <v>32448</v>
      </c>
      <c r="E1212" s="26">
        <v>115598</v>
      </c>
      <c r="F1212" s="26" t="s">
        <v>10</v>
      </c>
    </row>
    <row r="1213" spans="1:6" ht="15" hidden="1" customHeight="1" x14ac:dyDescent="0.25">
      <c r="A1213" s="26">
        <v>2020</v>
      </c>
      <c r="B1213" s="26" t="s">
        <v>61</v>
      </c>
      <c r="C1213" s="26" t="s">
        <v>20</v>
      </c>
      <c r="D1213" s="26">
        <v>16542</v>
      </c>
      <c r="E1213" s="26">
        <v>71167</v>
      </c>
      <c r="F1213" s="26" t="s">
        <v>8</v>
      </c>
    </row>
    <row r="1214" spans="1:6" ht="15" hidden="1" customHeight="1" x14ac:dyDescent="0.25">
      <c r="A1214" s="26">
        <v>2020</v>
      </c>
      <c r="B1214" s="26" t="s">
        <v>61</v>
      </c>
      <c r="C1214" s="26" t="s">
        <v>21</v>
      </c>
      <c r="D1214" s="26">
        <v>10213</v>
      </c>
      <c r="E1214" s="26">
        <v>79894</v>
      </c>
      <c r="F1214" s="26" t="s">
        <v>8</v>
      </c>
    </row>
    <row r="1215" spans="1:6" ht="15" hidden="1" customHeight="1" x14ac:dyDescent="0.25">
      <c r="A1215" s="26">
        <v>2020</v>
      </c>
      <c r="B1215" s="26" t="s">
        <v>61</v>
      </c>
      <c r="C1215" s="26" t="s">
        <v>22</v>
      </c>
      <c r="D1215" s="26">
        <v>8870</v>
      </c>
      <c r="E1215" s="26">
        <v>73710</v>
      </c>
      <c r="F1215" s="26" t="s">
        <v>10</v>
      </c>
    </row>
    <row r="1216" spans="1:6" ht="15" hidden="1" customHeight="1" x14ac:dyDescent="0.25">
      <c r="A1216" s="26">
        <v>2020</v>
      </c>
      <c r="B1216" s="26" t="s">
        <v>61</v>
      </c>
      <c r="C1216" s="26" t="s">
        <v>23</v>
      </c>
      <c r="D1216" s="26">
        <v>11035</v>
      </c>
      <c r="E1216" s="26">
        <v>73733</v>
      </c>
      <c r="F1216" s="26" t="s">
        <v>10</v>
      </c>
    </row>
    <row r="1217" spans="1:6" ht="15" hidden="1" customHeight="1" x14ac:dyDescent="0.25">
      <c r="A1217" s="26">
        <v>2020</v>
      </c>
      <c r="B1217" s="26" t="s">
        <v>61</v>
      </c>
      <c r="C1217" s="26" t="s">
        <v>24</v>
      </c>
      <c r="D1217" s="26">
        <v>13754</v>
      </c>
      <c r="E1217" s="26">
        <v>68731</v>
      </c>
      <c r="F1217" s="26" t="s">
        <v>10</v>
      </c>
    </row>
    <row r="1218" spans="1:6" ht="15" hidden="1" customHeight="1" x14ac:dyDescent="0.25">
      <c r="A1218" s="26">
        <v>2020</v>
      </c>
      <c r="B1218" s="26" t="s">
        <v>61</v>
      </c>
      <c r="C1218" s="26" t="s">
        <v>25</v>
      </c>
      <c r="D1218" s="26">
        <v>3804</v>
      </c>
      <c r="E1218" s="26">
        <v>74174</v>
      </c>
      <c r="F1218" s="26" t="s">
        <v>10</v>
      </c>
    </row>
    <row r="1219" spans="1:6" ht="15" hidden="1" customHeight="1" x14ac:dyDescent="0.25">
      <c r="A1219" s="26">
        <v>2020</v>
      </c>
      <c r="B1219" s="26" t="s">
        <v>61</v>
      </c>
      <c r="C1219" s="26" t="s">
        <v>26</v>
      </c>
      <c r="D1219" s="26">
        <v>15277</v>
      </c>
      <c r="E1219" s="26">
        <v>100201</v>
      </c>
      <c r="F1219" s="26" t="s">
        <v>10</v>
      </c>
    </row>
    <row r="1220" spans="1:6" ht="15" hidden="1" customHeight="1" x14ac:dyDescent="0.25">
      <c r="A1220" s="26">
        <v>2020</v>
      </c>
      <c r="B1220" s="26" t="s">
        <v>61</v>
      </c>
      <c r="C1220" s="26" t="s">
        <v>27</v>
      </c>
      <c r="D1220" s="26">
        <v>17504</v>
      </c>
      <c r="E1220" s="26">
        <v>150514</v>
      </c>
      <c r="F1220" s="26" t="s">
        <v>8</v>
      </c>
    </row>
    <row r="1221" spans="1:6" ht="15" hidden="1" customHeight="1" x14ac:dyDescent="0.25">
      <c r="A1221" s="26">
        <v>2020</v>
      </c>
      <c r="B1221" s="26" t="s">
        <v>61</v>
      </c>
      <c r="C1221" s="26" t="s">
        <v>28</v>
      </c>
      <c r="D1221" s="26">
        <v>19082</v>
      </c>
      <c r="E1221" s="26">
        <v>77568</v>
      </c>
      <c r="F1221" s="26" t="s">
        <v>8</v>
      </c>
    </row>
    <row r="1222" spans="1:6" ht="15" hidden="1" customHeight="1" x14ac:dyDescent="0.25">
      <c r="A1222" s="26">
        <v>2020</v>
      </c>
      <c r="B1222" s="26" t="s">
        <v>61</v>
      </c>
      <c r="C1222" s="26" t="s">
        <v>29</v>
      </c>
      <c r="D1222" s="26">
        <v>15877</v>
      </c>
      <c r="E1222" s="26">
        <v>101604</v>
      </c>
      <c r="F1222" s="26" t="s">
        <v>10</v>
      </c>
    </row>
    <row r="1223" spans="1:6" ht="15" hidden="1" customHeight="1" x14ac:dyDescent="0.25">
      <c r="A1223" s="26">
        <v>2020</v>
      </c>
      <c r="B1223" s="26" t="s">
        <v>61</v>
      </c>
      <c r="C1223" s="26" t="s">
        <v>30</v>
      </c>
      <c r="D1223" s="26">
        <v>7959</v>
      </c>
      <c r="E1223" s="26">
        <v>59281</v>
      </c>
      <c r="F1223" s="26" t="s">
        <v>8</v>
      </c>
    </row>
    <row r="1224" spans="1:6" ht="15" hidden="1" customHeight="1" x14ac:dyDescent="0.25">
      <c r="A1224" s="26">
        <v>2020</v>
      </c>
      <c r="B1224" s="26" t="s">
        <v>61</v>
      </c>
      <c r="C1224" s="26" t="s">
        <v>31</v>
      </c>
      <c r="D1224" s="26">
        <v>17251</v>
      </c>
      <c r="E1224" s="26">
        <v>78947</v>
      </c>
      <c r="F1224" s="26" t="s">
        <v>8</v>
      </c>
    </row>
    <row r="1225" spans="1:6" ht="15" hidden="1" customHeight="1" x14ac:dyDescent="0.25">
      <c r="A1225" s="26">
        <v>2020</v>
      </c>
      <c r="B1225" s="26" t="s">
        <v>61</v>
      </c>
      <c r="C1225" s="26" t="s">
        <v>32</v>
      </c>
      <c r="D1225" s="26">
        <v>4297</v>
      </c>
      <c r="E1225" s="26">
        <v>65315</v>
      </c>
      <c r="F1225" s="26" t="s">
        <v>10</v>
      </c>
    </row>
    <row r="1226" spans="1:6" ht="15" hidden="1" customHeight="1" x14ac:dyDescent="0.25">
      <c r="A1226" s="26">
        <v>2020</v>
      </c>
      <c r="B1226" s="26" t="s">
        <v>61</v>
      </c>
      <c r="C1226" s="26" t="s">
        <v>33</v>
      </c>
      <c r="D1226" s="26">
        <v>6683</v>
      </c>
      <c r="E1226" s="26">
        <v>72817</v>
      </c>
      <c r="F1226" s="26" t="s">
        <v>10</v>
      </c>
    </row>
    <row r="1227" spans="1:6" ht="15" hidden="1" customHeight="1" x14ac:dyDescent="0.25">
      <c r="A1227" s="26">
        <v>2020</v>
      </c>
      <c r="B1227" s="26" t="s">
        <v>61</v>
      </c>
      <c r="C1227" s="26" t="s">
        <v>34</v>
      </c>
      <c r="D1227" s="26">
        <v>9082</v>
      </c>
      <c r="E1227" s="26">
        <v>72612</v>
      </c>
      <c r="F1227" s="26" t="s">
        <v>8</v>
      </c>
    </row>
    <row r="1228" spans="1:6" ht="15" hidden="1" customHeight="1" x14ac:dyDescent="0.25">
      <c r="A1228" s="26">
        <v>2020</v>
      </c>
      <c r="B1228" s="26" t="s">
        <v>61</v>
      </c>
      <c r="C1228" s="26" t="s">
        <v>35</v>
      </c>
      <c r="D1228" s="26">
        <v>3838</v>
      </c>
      <c r="E1228" s="26">
        <v>100889</v>
      </c>
      <c r="F1228" s="26" t="s">
        <v>8</v>
      </c>
    </row>
    <row r="1229" spans="1:6" ht="15" hidden="1" customHeight="1" x14ac:dyDescent="0.25">
      <c r="A1229" s="26">
        <v>2020</v>
      </c>
      <c r="B1229" s="26" t="s">
        <v>61</v>
      </c>
      <c r="C1229" s="26" t="s">
        <v>36</v>
      </c>
      <c r="D1229" s="26">
        <v>19963</v>
      </c>
      <c r="E1229" s="26">
        <v>121066</v>
      </c>
      <c r="F1229" s="26" t="s">
        <v>10</v>
      </c>
    </row>
    <row r="1230" spans="1:6" ht="15" hidden="1" customHeight="1" x14ac:dyDescent="0.25">
      <c r="A1230" s="26">
        <v>2020</v>
      </c>
      <c r="B1230" s="26" t="s">
        <v>61</v>
      </c>
      <c r="C1230" s="26" t="s">
        <v>37</v>
      </c>
      <c r="D1230" s="26">
        <v>5293</v>
      </c>
      <c r="E1230" s="26">
        <v>62048</v>
      </c>
      <c r="F1230" s="26" t="s">
        <v>8</v>
      </c>
    </row>
    <row r="1231" spans="1:6" ht="15" hidden="1" customHeight="1" x14ac:dyDescent="0.25">
      <c r="A1231" s="26">
        <v>2020</v>
      </c>
      <c r="B1231" s="26" t="s">
        <v>61</v>
      </c>
      <c r="C1231" s="26" t="s">
        <v>38</v>
      </c>
      <c r="D1231" s="26">
        <v>64317</v>
      </c>
      <c r="E1231" s="26">
        <v>192871</v>
      </c>
      <c r="F1231" s="26" t="s">
        <v>10</v>
      </c>
    </row>
    <row r="1232" spans="1:6" ht="15" hidden="1" customHeight="1" x14ac:dyDescent="0.25">
      <c r="A1232" s="26">
        <v>2020</v>
      </c>
      <c r="B1232" s="26" t="s">
        <v>61</v>
      </c>
      <c r="C1232" s="26" t="s">
        <v>39</v>
      </c>
      <c r="D1232" s="26">
        <v>27776</v>
      </c>
      <c r="E1232" s="26">
        <v>93311</v>
      </c>
      <c r="F1232" s="26" t="s">
        <v>8</v>
      </c>
    </row>
    <row r="1233" spans="1:6" ht="15" hidden="1" customHeight="1" x14ac:dyDescent="0.25">
      <c r="A1233" s="26">
        <v>2020</v>
      </c>
      <c r="B1233" s="26" t="s">
        <v>61</v>
      </c>
      <c r="C1233" s="26" t="s">
        <v>40</v>
      </c>
      <c r="D1233" s="26">
        <v>2995</v>
      </c>
      <c r="E1233" s="26">
        <v>69251</v>
      </c>
      <c r="F1233" s="26" t="s">
        <v>8</v>
      </c>
    </row>
    <row r="1234" spans="1:6" ht="15" hidden="1" customHeight="1" x14ac:dyDescent="0.25">
      <c r="A1234" s="26">
        <v>2020</v>
      </c>
      <c r="B1234" s="26" t="s">
        <v>61</v>
      </c>
      <c r="C1234" s="26" t="s">
        <v>41</v>
      </c>
      <c r="D1234" s="26">
        <v>28783</v>
      </c>
      <c r="E1234" s="26">
        <v>78736</v>
      </c>
      <c r="F1234" s="26" t="s">
        <v>10</v>
      </c>
    </row>
    <row r="1235" spans="1:6" ht="15" hidden="1" customHeight="1" x14ac:dyDescent="0.25">
      <c r="A1235" s="26">
        <v>2020</v>
      </c>
      <c r="B1235" s="26" t="s">
        <v>61</v>
      </c>
      <c r="C1235" s="26" t="s">
        <v>42</v>
      </c>
      <c r="D1235" s="26">
        <v>11458</v>
      </c>
      <c r="E1235" s="26">
        <v>64044</v>
      </c>
      <c r="F1235" s="26" t="s">
        <v>10</v>
      </c>
    </row>
    <row r="1236" spans="1:6" ht="15" hidden="1" customHeight="1" x14ac:dyDescent="0.25">
      <c r="A1236" s="26">
        <v>2020</v>
      </c>
      <c r="B1236" s="26" t="s">
        <v>61</v>
      </c>
      <c r="C1236" s="26" t="s">
        <v>43</v>
      </c>
      <c r="D1236" s="26">
        <v>13030</v>
      </c>
      <c r="E1236" s="26">
        <v>75649</v>
      </c>
      <c r="F1236" s="26" t="s">
        <v>8</v>
      </c>
    </row>
    <row r="1237" spans="1:6" ht="15" hidden="1" customHeight="1" x14ac:dyDescent="0.25">
      <c r="A1237" s="26">
        <v>2020</v>
      </c>
      <c r="B1237" s="26" t="s">
        <v>61</v>
      </c>
      <c r="C1237" s="26" t="s">
        <v>44</v>
      </c>
      <c r="D1237" s="26">
        <v>28823</v>
      </c>
      <c r="E1237" s="26">
        <v>94831</v>
      </c>
      <c r="F1237" s="26" t="s">
        <v>8</v>
      </c>
    </row>
    <row r="1238" spans="1:6" ht="15" hidden="1" customHeight="1" x14ac:dyDescent="0.25">
      <c r="A1238" s="26">
        <v>2020</v>
      </c>
      <c r="B1238" s="26" t="s">
        <v>61</v>
      </c>
      <c r="C1238" s="26" t="s">
        <v>45</v>
      </c>
      <c r="D1238" s="26">
        <v>2869</v>
      </c>
      <c r="E1238" s="26">
        <v>94061</v>
      </c>
      <c r="F1238" s="26" t="s">
        <v>10</v>
      </c>
    </row>
    <row r="1239" spans="1:6" ht="15" hidden="1" customHeight="1" x14ac:dyDescent="0.25">
      <c r="A1239" s="26">
        <v>2020</v>
      </c>
      <c r="B1239" s="26" t="s">
        <v>61</v>
      </c>
      <c r="C1239" s="26" t="s">
        <v>46</v>
      </c>
      <c r="D1239" s="26">
        <v>13166</v>
      </c>
      <c r="E1239" s="26">
        <v>67713</v>
      </c>
      <c r="F1239" s="26" t="s">
        <v>10</v>
      </c>
    </row>
    <row r="1240" spans="1:6" ht="15" hidden="1" customHeight="1" x14ac:dyDescent="0.25">
      <c r="A1240" s="26">
        <v>2020</v>
      </c>
      <c r="B1240" s="26" t="s">
        <v>61</v>
      </c>
      <c r="C1240" s="26" t="s">
        <v>47</v>
      </c>
      <c r="D1240" s="26">
        <v>3259</v>
      </c>
      <c r="E1240" s="26">
        <v>66160</v>
      </c>
      <c r="F1240" s="26" t="s">
        <v>10</v>
      </c>
    </row>
    <row r="1241" spans="1:6" ht="15" hidden="1" customHeight="1" x14ac:dyDescent="0.25">
      <c r="A1241" s="26">
        <v>2020</v>
      </c>
      <c r="B1241" s="26" t="s">
        <v>61</v>
      </c>
      <c r="C1241" s="26" t="s">
        <v>48</v>
      </c>
      <c r="D1241" s="26">
        <v>15698</v>
      </c>
      <c r="E1241" s="26">
        <v>82718</v>
      </c>
      <c r="F1241" s="26" t="s">
        <v>10</v>
      </c>
    </row>
    <row r="1242" spans="1:6" ht="15" hidden="1" customHeight="1" x14ac:dyDescent="0.25">
      <c r="A1242" s="26">
        <v>2020</v>
      </c>
      <c r="B1242" s="26" t="s">
        <v>61</v>
      </c>
      <c r="C1242" s="26" t="s">
        <v>49</v>
      </c>
      <c r="D1242" s="26">
        <v>73679</v>
      </c>
      <c r="E1242" s="26">
        <v>89356</v>
      </c>
      <c r="F1242" s="26" t="s">
        <v>10</v>
      </c>
    </row>
    <row r="1243" spans="1:6" ht="15" hidden="1" customHeight="1" x14ac:dyDescent="0.25">
      <c r="A1243" s="26">
        <v>2020</v>
      </c>
      <c r="B1243" s="26" t="s">
        <v>61</v>
      </c>
      <c r="C1243" s="26" t="s">
        <v>50</v>
      </c>
      <c r="D1243" s="26">
        <v>11520</v>
      </c>
      <c r="E1243" s="26">
        <v>73933</v>
      </c>
      <c r="F1243" s="26" t="s">
        <v>8</v>
      </c>
    </row>
    <row r="1244" spans="1:6" ht="15" hidden="1" customHeight="1" x14ac:dyDescent="0.25">
      <c r="A1244" s="26">
        <v>2020</v>
      </c>
      <c r="B1244" s="26" t="s">
        <v>61</v>
      </c>
      <c r="C1244" s="26" t="s">
        <v>51</v>
      </c>
      <c r="D1244" s="26">
        <v>1694</v>
      </c>
      <c r="E1244" s="26">
        <v>78078</v>
      </c>
      <c r="F1244" s="26" t="s">
        <v>8</v>
      </c>
    </row>
    <row r="1245" spans="1:6" ht="15" hidden="1" customHeight="1" x14ac:dyDescent="0.25">
      <c r="A1245" s="26">
        <v>2020</v>
      </c>
      <c r="B1245" s="26" t="s">
        <v>61</v>
      </c>
      <c r="C1245" s="26" t="s">
        <v>52</v>
      </c>
      <c r="D1245" s="26">
        <v>21938</v>
      </c>
      <c r="E1245" s="26">
        <v>91723</v>
      </c>
      <c r="F1245" s="26" t="s">
        <v>10</v>
      </c>
    </row>
    <row r="1246" spans="1:6" ht="15" hidden="1" customHeight="1" x14ac:dyDescent="0.25">
      <c r="A1246" s="26">
        <v>2020</v>
      </c>
      <c r="B1246" s="26" t="s">
        <v>61</v>
      </c>
      <c r="C1246" s="26" t="s">
        <v>53</v>
      </c>
      <c r="D1246" s="26">
        <v>17577</v>
      </c>
      <c r="E1246" s="26">
        <v>86466</v>
      </c>
      <c r="F1246" s="26" t="s">
        <v>8</v>
      </c>
    </row>
    <row r="1247" spans="1:6" ht="15" hidden="1" customHeight="1" x14ac:dyDescent="0.25">
      <c r="A1247" s="26">
        <v>2020</v>
      </c>
      <c r="B1247" s="26" t="s">
        <v>61</v>
      </c>
      <c r="C1247" s="26" t="s">
        <v>54</v>
      </c>
      <c r="D1247" s="26">
        <v>4029</v>
      </c>
      <c r="E1247" s="26">
        <v>59206</v>
      </c>
      <c r="F1247" s="26" t="s">
        <v>8</v>
      </c>
    </row>
    <row r="1248" spans="1:6" ht="15" hidden="1" customHeight="1" x14ac:dyDescent="0.25">
      <c r="A1248" s="26">
        <v>2020</v>
      </c>
      <c r="B1248" s="26" t="s">
        <v>61</v>
      </c>
      <c r="C1248" s="26" t="s">
        <v>55</v>
      </c>
      <c r="D1248" s="26">
        <v>13917</v>
      </c>
      <c r="E1248" s="26">
        <v>77561</v>
      </c>
      <c r="F1248" s="26" t="s">
        <v>10</v>
      </c>
    </row>
    <row r="1249" spans="1:6" ht="15" hidden="1" customHeight="1" x14ac:dyDescent="0.25">
      <c r="A1249" s="26">
        <v>2020</v>
      </c>
      <c r="B1249" s="26" t="s">
        <v>61</v>
      </c>
      <c r="C1249" s="26" t="s">
        <v>56</v>
      </c>
      <c r="D1249" s="26">
        <v>2283</v>
      </c>
      <c r="E1249" s="26">
        <v>63486</v>
      </c>
      <c r="F1249" s="26" t="s">
        <v>10</v>
      </c>
    </row>
    <row r="1250" spans="1:6" ht="15" hidden="1" customHeight="1" x14ac:dyDescent="0.25">
      <c r="A1250" s="26">
        <v>2020</v>
      </c>
      <c r="B1250" s="26" t="s">
        <v>62</v>
      </c>
      <c r="C1250" s="26" t="s">
        <v>7</v>
      </c>
      <c r="D1250" s="26">
        <v>21888</v>
      </c>
      <c r="E1250" s="26">
        <v>61653</v>
      </c>
      <c r="F1250" s="26" t="s">
        <v>8</v>
      </c>
    </row>
    <row r="1251" spans="1:6" ht="15" hidden="1" customHeight="1" x14ac:dyDescent="0.25">
      <c r="A1251" s="26">
        <v>2020</v>
      </c>
      <c r="B1251" s="26" t="s">
        <v>62</v>
      </c>
      <c r="C1251" s="26" t="s">
        <v>9</v>
      </c>
      <c r="D1251" s="26">
        <v>35993</v>
      </c>
      <c r="E1251" s="26">
        <v>62745</v>
      </c>
      <c r="F1251" s="26" t="s">
        <v>8</v>
      </c>
    </row>
    <row r="1252" spans="1:6" ht="15" hidden="1" customHeight="1" x14ac:dyDescent="0.25">
      <c r="A1252" s="26">
        <v>2020</v>
      </c>
      <c r="B1252" s="26" t="s">
        <v>62</v>
      </c>
      <c r="C1252" s="26" t="s">
        <v>11</v>
      </c>
      <c r="D1252" s="26">
        <v>14308</v>
      </c>
      <c r="E1252" s="26">
        <v>66316</v>
      </c>
      <c r="F1252" s="26" t="s">
        <v>10</v>
      </c>
    </row>
    <row r="1253" spans="1:6" ht="15" hidden="1" customHeight="1" x14ac:dyDescent="0.25">
      <c r="A1253" s="26">
        <v>2020</v>
      </c>
      <c r="B1253" s="26" t="s">
        <v>62</v>
      </c>
      <c r="C1253" s="26" t="s">
        <v>12</v>
      </c>
      <c r="D1253" s="26">
        <v>208425</v>
      </c>
      <c r="E1253" s="26">
        <v>97070</v>
      </c>
      <c r="F1253" s="26" t="s">
        <v>8</v>
      </c>
    </row>
    <row r="1254" spans="1:6" ht="15" hidden="1" customHeight="1" x14ac:dyDescent="0.25">
      <c r="A1254" s="26">
        <v>2020</v>
      </c>
      <c r="B1254" s="26" t="s">
        <v>62</v>
      </c>
      <c r="C1254" s="26" t="s">
        <v>13</v>
      </c>
      <c r="D1254" s="26">
        <v>52525</v>
      </c>
      <c r="E1254" s="26">
        <v>87401</v>
      </c>
      <c r="F1254" s="26" t="s">
        <v>10</v>
      </c>
    </row>
    <row r="1255" spans="1:6" ht="15" hidden="1" customHeight="1" x14ac:dyDescent="0.25">
      <c r="A1255" s="26">
        <v>2020</v>
      </c>
      <c r="B1255" s="26" t="s">
        <v>62</v>
      </c>
      <c r="C1255" s="26" t="s">
        <v>14</v>
      </c>
      <c r="D1255" s="26">
        <v>23279</v>
      </c>
      <c r="E1255" s="26">
        <v>93958</v>
      </c>
      <c r="F1255" s="26" t="s">
        <v>8</v>
      </c>
    </row>
    <row r="1256" spans="1:6" ht="15" hidden="1" customHeight="1" x14ac:dyDescent="0.25">
      <c r="A1256" s="26">
        <v>2020</v>
      </c>
      <c r="B1256" s="26" t="s">
        <v>62</v>
      </c>
      <c r="C1256" s="26" t="s">
        <v>15</v>
      </c>
      <c r="D1256" s="26">
        <v>8956</v>
      </c>
      <c r="E1256" s="26">
        <v>86066</v>
      </c>
      <c r="F1256" s="26" t="s">
        <v>8</v>
      </c>
    </row>
    <row r="1257" spans="1:6" ht="15" hidden="1" customHeight="1" x14ac:dyDescent="0.25">
      <c r="A1257" s="26">
        <v>2020</v>
      </c>
      <c r="B1257" s="26" t="s">
        <v>62</v>
      </c>
      <c r="C1257" s="26" t="s">
        <v>16</v>
      </c>
      <c r="D1257" s="26">
        <v>161890</v>
      </c>
      <c r="E1257" s="26">
        <v>66914</v>
      </c>
      <c r="F1257" s="26" t="s">
        <v>10</v>
      </c>
    </row>
    <row r="1258" spans="1:6" ht="15" hidden="1" customHeight="1" x14ac:dyDescent="0.25">
      <c r="A1258" s="26">
        <v>2020</v>
      </c>
      <c r="B1258" s="26" t="s">
        <v>62</v>
      </c>
      <c r="C1258" s="26" t="s">
        <v>17</v>
      </c>
      <c r="D1258" s="26">
        <v>54714</v>
      </c>
      <c r="E1258" s="26">
        <v>72989</v>
      </c>
      <c r="F1258" s="26" t="s">
        <v>10</v>
      </c>
    </row>
    <row r="1259" spans="1:6" ht="15" hidden="1" customHeight="1" x14ac:dyDescent="0.25">
      <c r="A1259" s="26">
        <v>2020</v>
      </c>
      <c r="B1259" s="26" t="s">
        <v>62</v>
      </c>
      <c r="C1259" s="26" t="s">
        <v>18</v>
      </c>
      <c r="D1259" s="26">
        <v>11562</v>
      </c>
      <c r="E1259" s="26">
        <v>57695</v>
      </c>
      <c r="F1259" s="26" t="s">
        <v>8</v>
      </c>
    </row>
    <row r="1260" spans="1:6" ht="15" hidden="1" customHeight="1" x14ac:dyDescent="0.25">
      <c r="A1260" s="26">
        <v>2020</v>
      </c>
      <c r="B1260" s="26" t="s">
        <v>62</v>
      </c>
      <c r="C1260" s="26" t="s">
        <v>19</v>
      </c>
      <c r="D1260" s="26">
        <v>74587</v>
      </c>
      <c r="E1260" s="26">
        <v>82586</v>
      </c>
      <c r="F1260" s="26" t="s">
        <v>8</v>
      </c>
    </row>
    <row r="1261" spans="1:6" ht="15" hidden="1" customHeight="1" x14ac:dyDescent="0.25">
      <c r="A1261" s="26">
        <v>2020</v>
      </c>
      <c r="B1261" s="26" t="s">
        <v>62</v>
      </c>
      <c r="C1261" s="26" t="s">
        <v>20</v>
      </c>
      <c r="D1261" s="26">
        <v>29755</v>
      </c>
      <c r="E1261" s="26">
        <v>58468</v>
      </c>
      <c r="F1261" s="26" t="s">
        <v>10</v>
      </c>
    </row>
    <row r="1262" spans="1:6" ht="15" hidden="1" customHeight="1" x14ac:dyDescent="0.25">
      <c r="A1262" s="26">
        <v>2020</v>
      </c>
      <c r="B1262" s="26" t="s">
        <v>62</v>
      </c>
      <c r="C1262" s="26" t="s">
        <v>21</v>
      </c>
      <c r="D1262" s="26">
        <v>15839</v>
      </c>
      <c r="E1262" s="26">
        <v>60071</v>
      </c>
      <c r="F1262" s="26" t="s">
        <v>10</v>
      </c>
    </row>
    <row r="1263" spans="1:6" ht="15" hidden="1" customHeight="1" x14ac:dyDescent="0.25">
      <c r="A1263" s="26">
        <v>2020</v>
      </c>
      <c r="B1263" s="26" t="s">
        <v>62</v>
      </c>
      <c r="C1263" s="26" t="s">
        <v>22</v>
      </c>
      <c r="D1263" s="26">
        <v>16731</v>
      </c>
      <c r="E1263" s="26">
        <v>67288</v>
      </c>
      <c r="F1263" s="26" t="s">
        <v>10</v>
      </c>
    </row>
    <row r="1264" spans="1:6" ht="15" hidden="1" customHeight="1" x14ac:dyDescent="0.25">
      <c r="A1264" s="26">
        <v>2020</v>
      </c>
      <c r="B1264" s="26" t="s">
        <v>62</v>
      </c>
      <c r="C1264" s="26" t="s">
        <v>23</v>
      </c>
      <c r="D1264" s="26">
        <v>20542</v>
      </c>
      <c r="E1264" s="26">
        <v>56087</v>
      </c>
      <c r="F1264" s="26" t="s">
        <v>10</v>
      </c>
    </row>
    <row r="1265" spans="1:6" ht="15" hidden="1" customHeight="1" x14ac:dyDescent="0.25">
      <c r="A1265" s="26">
        <v>2020</v>
      </c>
      <c r="B1265" s="26" t="s">
        <v>62</v>
      </c>
      <c r="C1265" s="26" t="s">
        <v>24</v>
      </c>
      <c r="D1265" s="26">
        <v>24537</v>
      </c>
      <c r="E1265" s="26">
        <v>62446</v>
      </c>
      <c r="F1265" s="26" t="s">
        <v>10</v>
      </c>
    </row>
    <row r="1266" spans="1:6" ht="15" hidden="1" customHeight="1" x14ac:dyDescent="0.25">
      <c r="A1266" s="26">
        <v>2020</v>
      </c>
      <c r="B1266" s="26" t="s">
        <v>62</v>
      </c>
      <c r="C1266" s="26" t="s">
        <v>25</v>
      </c>
      <c r="D1266" s="26">
        <v>9940</v>
      </c>
      <c r="E1266" s="26">
        <v>63328</v>
      </c>
      <c r="F1266" s="26" t="s">
        <v>8</v>
      </c>
    </row>
    <row r="1267" spans="1:6" ht="15" hidden="1" customHeight="1" x14ac:dyDescent="0.25">
      <c r="A1267" s="26">
        <v>2020</v>
      </c>
      <c r="B1267" s="26" t="s">
        <v>62</v>
      </c>
      <c r="C1267" s="26" t="s">
        <v>26</v>
      </c>
      <c r="D1267" s="26">
        <v>42809</v>
      </c>
      <c r="E1267" s="26">
        <v>85500</v>
      </c>
      <c r="F1267" s="26" t="s">
        <v>8</v>
      </c>
    </row>
    <row r="1268" spans="1:6" ht="15" hidden="1" customHeight="1" x14ac:dyDescent="0.25">
      <c r="A1268" s="26">
        <v>2020</v>
      </c>
      <c r="B1268" s="26" t="s">
        <v>62</v>
      </c>
      <c r="C1268" s="26" t="s">
        <v>27</v>
      </c>
      <c r="D1268" s="26">
        <v>47416</v>
      </c>
      <c r="E1268" s="26">
        <v>113875</v>
      </c>
      <c r="F1268" s="26" t="s">
        <v>10</v>
      </c>
    </row>
    <row r="1269" spans="1:6" ht="15" hidden="1" customHeight="1" x14ac:dyDescent="0.25">
      <c r="A1269" s="26">
        <v>2020</v>
      </c>
      <c r="B1269" s="26" t="s">
        <v>62</v>
      </c>
      <c r="C1269" s="26" t="s">
        <v>28</v>
      </c>
      <c r="D1269" s="26">
        <v>42545</v>
      </c>
      <c r="E1269" s="26">
        <v>75377</v>
      </c>
      <c r="F1269" s="26" t="s">
        <v>8</v>
      </c>
    </row>
    <row r="1270" spans="1:6" ht="15" hidden="1" customHeight="1" x14ac:dyDescent="0.25">
      <c r="A1270" s="26">
        <v>2020</v>
      </c>
      <c r="B1270" s="26" t="s">
        <v>62</v>
      </c>
      <c r="C1270" s="26" t="s">
        <v>29</v>
      </c>
      <c r="D1270" s="26">
        <v>32020</v>
      </c>
      <c r="E1270" s="26">
        <v>88535</v>
      </c>
      <c r="F1270" s="26" t="s">
        <v>8</v>
      </c>
    </row>
    <row r="1271" spans="1:6" ht="15" hidden="1" customHeight="1" x14ac:dyDescent="0.25">
      <c r="A1271" s="26">
        <v>2020</v>
      </c>
      <c r="B1271" s="26" t="s">
        <v>62</v>
      </c>
      <c r="C1271" s="26" t="s">
        <v>30</v>
      </c>
      <c r="D1271" s="26">
        <v>12259</v>
      </c>
      <c r="E1271" s="26">
        <v>48132</v>
      </c>
      <c r="F1271" s="26" t="s">
        <v>10</v>
      </c>
    </row>
    <row r="1272" spans="1:6" ht="15" hidden="1" customHeight="1" x14ac:dyDescent="0.25">
      <c r="A1272" s="26">
        <v>2020</v>
      </c>
      <c r="B1272" s="26" t="s">
        <v>62</v>
      </c>
      <c r="C1272" s="26" t="s">
        <v>31</v>
      </c>
      <c r="D1272" s="26">
        <v>32577</v>
      </c>
      <c r="E1272" s="26">
        <v>72429</v>
      </c>
      <c r="F1272" s="26" t="s">
        <v>10</v>
      </c>
    </row>
    <row r="1273" spans="1:6" ht="15" hidden="1" customHeight="1" x14ac:dyDescent="0.25">
      <c r="A1273" s="26">
        <v>2020</v>
      </c>
      <c r="B1273" s="26" t="s">
        <v>62</v>
      </c>
      <c r="C1273" s="26" t="s">
        <v>32</v>
      </c>
      <c r="D1273" s="26">
        <v>9359</v>
      </c>
      <c r="E1273" s="26">
        <v>58271</v>
      </c>
      <c r="F1273" s="26" t="s">
        <v>8</v>
      </c>
    </row>
    <row r="1274" spans="1:6" ht="15" hidden="1" customHeight="1" x14ac:dyDescent="0.25">
      <c r="A1274" s="26">
        <v>2020</v>
      </c>
      <c r="B1274" s="26" t="s">
        <v>62</v>
      </c>
      <c r="C1274" s="26" t="s">
        <v>33</v>
      </c>
      <c r="D1274" s="26">
        <v>11582</v>
      </c>
      <c r="E1274" s="26">
        <v>64836</v>
      </c>
      <c r="F1274" s="26" t="s">
        <v>8</v>
      </c>
    </row>
    <row r="1275" spans="1:6" ht="15" hidden="1" customHeight="1" x14ac:dyDescent="0.25">
      <c r="A1275" s="26">
        <v>2020</v>
      </c>
      <c r="B1275" s="26" t="s">
        <v>62</v>
      </c>
      <c r="C1275" s="26" t="s">
        <v>34</v>
      </c>
      <c r="D1275" s="26">
        <v>19970</v>
      </c>
      <c r="E1275" s="26">
        <v>67821</v>
      </c>
      <c r="F1275" s="26" t="s">
        <v>10</v>
      </c>
    </row>
    <row r="1276" spans="1:6" ht="15" hidden="1" customHeight="1" x14ac:dyDescent="0.25">
      <c r="A1276" s="26">
        <v>2020</v>
      </c>
      <c r="B1276" s="26" t="s">
        <v>62</v>
      </c>
      <c r="C1276" s="26" t="s">
        <v>35</v>
      </c>
      <c r="D1276" s="26">
        <v>12323</v>
      </c>
      <c r="E1276" s="26">
        <v>83486</v>
      </c>
      <c r="F1276" s="26" t="s">
        <v>8</v>
      </c>
    </row>
    <row r="1277" spans="1:6" ht="15" hidden="1" customHeight="1" x14ac:dyDescent="0.25">
      <c r="A1277" s="26">
        <v>2020</v>
      </c>
      <c r="B1277" s="26" t="s">
        <v>62</v>
      </c>
      <c r="C1277" s="26" t="s">
        <v>36</v>
      </c>
      <c r="D1277" s="26">
        <v>51837</v>
      </c>
      <c r="E1277" s="26">
        <v>96784</v>
      </c>
      <c r="F1277" s="26" t="s">
        <v>10</v>
      </c>
    </row>
    <row r="1278" spans="1:6" ht="15" hidden="1" customHeight="1" x14ac:dyDescent="0.25">
      <c r="A1278" s="26">
        <v>2020</v>
      </c>
      <c r="B1278" s="26" t="s">
        <v>62</v>
      </c>
      <c r="C1278" s="26" t="s">
        <v>37</v>
      </c>
      <c r="D1278" s="26">
        <v>10669</v>
      </c>
      <c r="E1278" s="26">
        <v>67899</v>
      </c>
      <c r="F1278" s="26" t="s">
        <v>8</v>
      </c>
    </row>
    <row r="1279" spans="1:6" ht="15" hidden="1" customHeight="1" x14ac:dyDescent="0.25">
      <c r="A1279" s="26">
        <v>2020</v>
      </c>
      <c r="B1279" s="26" t="s">
        <v>62</v>
      </c>
      <c r="C1279" s="26" t="s">
        <v>38</v>
      </c>
      <c r="D1279" s="26">
        <v>112471</v>
      </c>
      <c r="E1279" s="26">
        <v>101057</v>
      </c>
      <c r="F1279" s="26" t="s">
        <v>8</v>
      </c>
    </row>
    <row r="1280" spans="1:6" ht="15" hidden="1" customHeight="1" x14ac:dyDescent="0.25">
      <c r="A1280" s="26">
        <v>2020</v>
      </c>
      <c r="B1280" s="26" t="s">
        <v>62</v>
      </c>
      <c r="C1280" s="26" t="s">
        <v>39</v>
      </c>
      <c r="D1280" s="26">
        <v>58892</v>
      </c>
      <c r="E1280" s="26">
        <v>71609</v>
      </c>
      <c r="F1280" s="26" t="s">
        <v>10</v>
      </c>
    </row>
    <row r="1281" spans="1:6" ht="15" hidden="1" customHeight="1" x14ac:dyDescent="0.25">
      <c r="A1281" s="26">
        <v>2020</v>
      </c>
      <c r="B1281" s="26" t="s">
        <v>62</v>
      </c>
      <c r="C1281" s="26" t="s">
        <v>40</v>
      </c>
      <c r="D1281" s="26">
        <v>5130</v>
      </c>
      <c r="E1281" s="26">
        <v>67774</v>
      </c>
      <c r="F1281" s="26" t="s">
        <v>10</v>
      </c>
    </row>
    <row r="1282" spans="1:6" ht="15" hidden="1" customHeight="1" x14ac:dyDescent="0.25">
      <c r="A1282" s="26">
        <v>2020</v>
      </c>
      <c r="B1282" s="26" t="s">
        <v>62</v>
      </c>
      <c r="C1282" s="26" t="s">
        <v>41</v>
      </c>
      <c r="D1282" s="26">
        <v>53280</v>
      </c>
      <c r="E1282" s="26">
        <v>70006</v>
      </c>
      <c r="F1282" s="26" t="s">
        <v>8</v>
      </c>
    </row>
    <row r="1283" spans="1:6" ht="15" hidden="1" customHeight="1" x14ac:dyDescent="0.25">
      <c r="A1283" s="26">
        <v>2020</v>
      </c>
      <c r="B1283" s="26" t="s">
        <v>62</v>
      </c>
      <c r="C1283" s="26" t="s">
        <v>42</v>
      </c>
      <c r="D1283" s="26">
        <v>20594</v>
      </c>
      <c r="E1283" s="26">
        <v>58227</v>
      </c>
      <c r="F1283" s="26" t="s">
        <v>8</v>
      </c>
    </row>
    <row r="1284" spans="1:6" ht="15" hidden="1" customHeight="1" x14ac:dyDescent="0.25">
      <c r="A1284" s="26">
        <v>2020</v>
      </c>
      <c r="B1284" s="26" t="s">
        <v>62</v>
      </c>
      <c r="C1284" s="26" t="s">
        <v>43</v>
      </c>
      <c r="D1284" s="26">
        <v>25462</v>
      </c>
      <c r="E1284" s="26">
        <v>75806</v>
      </c>
      <c r="F1284" s="26" t="s">
        <v>10</v>
      </c>
    </row>
    <row r="1285" spans="1:6" ht="15" hidden="1" customHeight="1" x14ac:dyDescent="0.25">
      <c r="A1285" s="26">
        <v>2020</v>
      </c>
      <c r="B1285" s="26" t="s">
        <v>62</v>
      </c>
      <c r="C1285" s="26" t="s">
        <v>44</v>
      </c>
      <c r="D1285" s="26">
        <v>63415</v>
      </c>
      <c r="E1285" s="26">
        <v>84092</v>
      </c>
      <c r="F1285" s="26" t="s">
        <v>10</v>
      </c>
    </row>
    <row r="1286" spans="1:6" ht="15" hidden="1" customHeight="1" x14ac:dyDescent="0.25">
      <c r="A1286" s="26">
        <v>2020</v>
      </c>
      <c r="B1286" s="26" t="s">
        <v>62</v>
      </c>
      <c r="C1286" s="26" t="s">
        <v>45</v>
      </c>
      <c r="D1286" s="26">
        <v>8651</v>
      </c>
      <c r="E1286" s="26">
        <v>74957</v>
      </c>
      <c r="F1286" s="26" t="s">
        <v>10</v>
      </c>
    </row>
    <row r="1287" spans="1:6" ht="15" hidden="1" customHeight="1" x14ac:dyDescent="0.25">
      <c r="A1287" s="26">
        <v>2020</v>
      </c>
      <c r="B1287" s="26" t="s">
        <v>62</v>
      </c>
      <c r="C1287" s="26" t="s">
        <v>46</v>
      </c>
      <c r="D1287" s="26">
        <v>26993</v>
      </c>
      <c r="E1287" s="26">
        <v>56391</v>
      </c>
      <c r="F1287" s="26" t="s">
        <v>10</v>
      </c>
    </row>
    <row r="1288" spans="1:6" ht="15" hidden="1" customHeight="1" x14ac:dyDescent="0.25">
      <c r="A1288" s="26">
        <v>2020</v>
      </c>
      <c r="B1288" s="26" t="s">
        <v>62</v>
      </c>
      <c r="C1288" s="26" t="s">
        <v>47</v>
      </c>
      <c r="D1288" s="26">
        <v>5205</v>
      </c>
      <c r="E1288" s="26">
        <v>62384</v>
      </c>
      <c r="F1288" s="26" t="s">
        <v>10</v>
      </c>
    </row>
    <row r="1289" spans="1:6" ht="15" hidden="1" customHeight="1" x14ac:dyDescent="0.25">
      <c r="A1289" s="26">
        <v>2020</v>
      </c>
      <c r="B1289" s="26" t="s">
        <v>62</v>
      </c>
      <c r="C1289" s="26" t="s">
        <v>48</v>
      </c>
      <c r="D1289" s="26">
        <v>29519</v>
      </c>
      <c r="E1289" s="26">
        <v>65851</v>
      </c>
      <c r="F1289" s="26" t="s">
        <v>8</v>
      </c>
    </row>
    <row r="1290" spans="1:6" ht="15" hidden="1" customHeight="1" x14ac:dyDescent="0.25">
      <c r="A1290" s="26">
        <v>2020</v>
      </c>
      <c r="B1290" s="26" t="s">
        <v>62</v>
      </c>
      <c r="C1290" s="26" t="s">
        <v>49</v>
      </c>
      <c r="D1290" s="26">
        <v>134025</v>
      </c>
      <c r="E1290" s="26">
        <v>80443</v>
      </c>
      <c r="F1290" s="26" t="s">
        <v>8</v>
      </c>
    </row>
    <row r="1291" spans="1:6" ht="15" hidden="1" customHeight="1" x14ac:dyDescent="0.25">
      <c r="A1291" s="26">
        <v>2020</v>
      </c>
      <c r="B1291" s="26" t="s">
        <v>62</v>
      </c>
      <c r="C1291" s="26" t="s">
        <v>50</v>
      </c>
      <c r="D1291" s="26">
        <v>23036</v>
      </c>
      <c r="E1291" s="26">
        <v>65543</v>
      </c>
      <c r="F1291" s="26" t="s">
        <v>10</v>
      </c>
    </row>
    <row r="1292" spans="1:6" ht="15" hidden="1" customHeight="1" x14ac:dyDescent="0.25">
      <c r="A1292" s="26">
        <v>2020</v>
      </c>
      <c r="B1292" s="26" t="s">
        <v>62</v>
      </c>
      <c r="C1292" s="26" t="s">
        <v>51</v>
      </c>
      <c r="D1292" s="26">
        <v>5661</v>
      </c>
      <c r="E1292" s="26">
        <v>70917</v>
      </c>
      <c r="F1292" s="26" t="s">
        <v>8</v>
      </c>
    </row>
    <row r="1293" spans="1:6" ht="15" hidden="1" customHeight="1" x14ac:dyDescent="0.25">
      <c r="A1293" s="26">
        <v>2020</v>
      </c>
      <c r="B1293" s="26" t="s">
        <v>62</v>
      </c>
      <c r="C1293" s="26" t="s">
        <v>52</v>
      </c>
      <c r="D1293" s="26">
        <v>58849</v>
      </c>
      <c r="E1293" s="26">
        <v>93511</v>
      </c>
      <c r="F1293" s="26" t="s">
        <v>8</v>
      </c>
    </row>
    <row r="1294" spans="1:6" ht="15" hidden="1" customHeight="1" x14ac:dyDescent="0.25">
      <c r="A1294" s="26">
        <v>2020</v>
      </c>
      <c r="B1294" s="26" t="s">
        <v>62</v>
      </c>
      <c r="C1294" s="26" t="s">
        <v>53</v>
      </c>
      <c r="D1294" s="26">
        <v>40209</v>
      </c>
      <c r="E1294" s="26">
        <v>88245</v>
      </c>
      <c r="F1294" s="26" t="s">
        <v>10</v>
      </c>
    </row>
    <row r="1295" spans="1:6" ht="15" hidden="1" customHeight="1" x14ac:dyDescent="0.25">
      <c r="A1295" s="26">
        <v>2020</v>
      </c>
      <c r="B1295" s="26" t="s">
        <v>62</v>
      </c>
      <c r="C1295" s="26" t="s">
        <v>54</v>
      </c>
      <c r="D1295" s="26">
        <v>8323</v>
      </c>
      <c r="E1295" s="26">
        <v>57745</v>
      </c>
      <c r="F1295" s="26" t="s">
        <v>10</v>
      </c>
    </row>
    <row r="1296" spans="1:6" ht="15" hidden="1" customHeight="1" x14ac:dyDescent="0.25">
      <c r="A1296" s="26">
        <v>2020</v>
      </c>
      <c r="B1296" s="26" t="s">
        <v>62</v>
      </c>
      <c r="C1296" s="26" t="s">
        <v>55</v>
      </c>
      <c r="D1296" s="26">
        <v>25856</v>
      </c>
      <c r="E1296" s="26">
        <v>66773</v>
      </c>
      <c r="F1296" s="26" t="s">
        <v>8</v>
      </c>
    </row>
    <row r="1297" spans="1:6" ht="15" hidden="1" customHeight="1" x14ac:dyDescent="0.25">
      <c r="A1297" s="26">
        <v>2020</v>
      </c>
      <c r="B1297" s="26" t="s">
        <v>62</v>
      </c>
      <c r="C1297" s="26" t="s">
        <v>56</v>
      </c>
      <c r="D1297" s="26">
        <v>4559</v>
      </c>
      <c r="E1297" s="26">
        <v>58783</v>
      </c>
      <c r="F1297" s="26" t="s">
        <v>8</v>
      </c>
    </row>
    <row r="1298" spans="1:6" ht="15" hidden="1" customHeight="1" x14ac:dyDescent="0.25">
      <c r="A1298" s="26">
        <v>2020</v>
      </c>
      <c r="B1298" s="26" t="s">
        <v>63</v>
      </c>
      <c r="C1298" s="26" t="s">
        <v>7</v>
      </c>
      <c r="D1298" s="26">
        <v>12678</v>
      </c>
      <c r="E1298" s="26">
        <v>52432</v>
      </c>
      <c r="F1298" s="26" t="s">
        <v>10</v>
      </c>
    </row>
    <row r="1299" spans="1:6" ht="15" hidden="1" customHeight="1" x14ac:dyDescent="0.25">
      <c r="A1299" s="26">
        <v>2020</v>
      </c>
      <c r="B1299" s="26" t="s">
        <v>63</v>
      </c>
      <c r="C1299" s="26" t="s">
        <v>9</v>
      </c>
      <c r="D1299" s="26">
        <v>18037</v>
      </c>
      <c r="E1299" s="26">
        <v>57125</v>
      </c>
      <c r="F1299" s="26" t="s">
        <v>8</v>
      </c>
    </row>
    <row r="1300" spans="1:6" ht="15" hidden="1" customHeight="1" x14ac:dyDescent="0.25">
      <c r="A1300" s="26">
        <v>2020</v>
      </c>
      <c r="B1300" s="26" t="s">
        <v>63</v>
      </c>
      <c r="C1300" s="26" t="s">
        <v>11</v>
      </c>
      <c r="D1300" s="26">
        <v>15788</v>
      </c>
      <c r="E1300" s="26">
        <v>48468</v>
      </c>
      <c r="F1300" s="26" t="s">
        <v>10</v>
      </c>
    </row>
    <row r="1301" spans="1:6" ht="15" hidden="1" customHeight="1" x14ac:dyDescent="0.25">
      <c r="A1301" s="26">
        <v>2020</v>
      </c>
      <c r="B1301" s="26" t="s">
        <v>63</v>
      </c>
      <c r="C1301" s="26" t="s">
        <v>12</v>
      </c>
      <c r="D1301" s="26">
        <v>618901</v>
      </c>
      <c r="E1301" s="26">
        <v>58187</v>
      </c>
      <c r="F1301" s="26" t="s">
        <v>8</v>
      </c>
    </row>
    <row r="1302" spans="1:6" ht="15" hidden="1" customHeight="1" x14ac:dyDescent="0.25">
      <c r="A1302" s="26">
        <v>2020</v>
      </c>
      <c r="B1302" s="26" t="s">
        <v>63</v>
      </c>
      <c r="C1302" s="26" t="s">
        <v>13</v>
      </c>
      <c r="D1302" s="26">
        <v>21666</v>
      </c>
      <c r="E1302" s="26">
        <v>56156</v>
      </c>
      <c r="F1302" s="26" t="s">
        <v>8</v>
      </c>
    </row>
    <row r="1303" spans="1:6" ht="15" hidden="1" customHeight="1" x14ac:dyDescent="0.25">
      <c r="A1303" s="26">
        <v>2020</v>
      </c>
      <c r="B1303" s="26" t="s">
        <v>63</v>
      </c>
      <c r="C1303" s="26" t="s">
        <v>14</v>
      </c>
      <c r="D1303" s="26">
        <v>13090</v>
      </c>
      <c r="E1303" s="26">
        <v>61369</v>
      </c>
      <c r="F1303" s="26" t="s">
        <v>10</v>
      </c>
    </row>
    <row r="1304" spans="1:6" ht="15" hidden="1" customHeight="1" x14ac:dyDescent="0.25">
      <c r="A1304" s="26">
        <v>2020</v>
      </c>
      <c r="B1304" s="26" t="s">
        <v>63</v>
      </c>
      <c r="C1304" s="26" t="s">
        <v>15</v>
      </c>
      <c r="D1304" s="26">
        <v>5063</v>
      </c>
      <c r="E1304" s="26">
        <v>59795</v>
      </c>
      <c r="F1304" s="26" t="s">
        <v>10</v>
      </c>
    </row>
    <row r="1305" spans="1:6" ht="15" hidden="1" customHeight="1" x14ac:dyDescent="0.25">
      <c r="A1305" s="26">
        <v>2020</v>
      </c>
      <c r="B1305" s="26" t="s">
        <v>63</v>
      </c>
      <c r="C1305" s="26" t="s">
        <v>16</v>
      </c>
      <c r="D1305" s="26">
        <v>73761</v>
      </c>
      <c r="E1305" s="26">
        <v>56781</v>
      </c>
      <c r="F1305" s="26" t="s">
        <v>8</v>
      </c>
    </row>
    <row r="1306" spans="1:6" ht="15" hidden="1" customHeight="1" x14ac:dyDescent="0.25">
      <c r="A1306" s="26">
        <v>2020</v>
      </c>
      <c r="B1306" s="26" t="s">
        <v>63</v>
      </c>
      <c r="C1306" s="26" t="s">
        <v>17</v>
      </c>
      <c r="D1306" s="26">
        <v>28952</v>
      </c>
      <c r="E1306" s="26">
        <v>58062</v>
      </c>
      <c r="F1306" s="26" t="s">
        <v>8</v>
      </c>
    </row>
    <row r="1307" spans="1:6" ht="15" hidden="1" customHeight="1" x14ac:dyDescent="0.25">
      <c r="A1307" s="26">
        <v>2020</v>
      </c>
      <c r="B1307" s="26" t="s">
        <v>63</v>
      </c>
      <c r="C1307" s="26" t="s">
        <v>18</v>
      </c>
      <c r="D1307" s="26">
        <v>7824</v>
      </c>
      <c r="E1307" s="26">
        <v>48047</v>
      </c>
      <c r="F1307" s="26" t="s">
        <v>10</v>
      </c>
    </row>
    <row r="1308" spans="1:6" ht="15" hidden="1" customHeight="1" x14ac:dyDescent="0.25">
      <c r="A1308" s="26">
        <v>2020</v>
      </c>
      <c r="B1308" s="26" t="s">
        <v>63</v>
      </c>
      <c r="C1308" s="26" t="s">
        <v>19</v>
      </c>
      <c r="D1308" s="26">
        <v>34720</v>
      </c>
      <c r="E1308" s="26">
        <v>56959</v>
      </c>
      <c r="F1308" s="26" t="s">
        <v>10</v>
      </c>
    </row>
    <row r="1309" spans="1:6" ht="15" hidden="1" customHeight="1" x14ac:dyDescent="0.25">
      <c r="A1309" s="26">
        <v>2020</v>
      </c>
      <c r="B1309" s="26" t="s">
        <v>63</v>
      </c>
      <c r="C1309" s="26" t="s">
        <v>20</v>
      </c>
      <c r="D1309" s="26">
        <v>15692</v>
      </c>
      <c r="E1309" s="26">
        <v>53681</v>
      </c>
      <c r="F1309" s="26" t="s">
        <v>10</v>
      </c>
    </row>
    <row r="1310" spans="1:6" ht="15" hidden="1" customHeight="1" x14ac:dyDescent="0.25">
      <c r="A1310" s="26">
        <v>2020</v>
      </c>
      <c r="B1310" s="26" t="s">
        <v>63</v>
      </c>
      <c r="C1310" s="26" t="s">
        <v>21</v>
      </c>
      <c r="D1310" s="26">
        <v>11589</v>
      </c>
      <c r="E1310" s="26">
        <v>49022</v>
      </c>
      <c r="F1310" s="26" t="s">
        <v>10</v>
      </c>
    </row>
    <row r="1311" spans="1:6" ht="15" hidden="1" customHeight="1" x14ac:dyDescent="0.25">
      <c r="A1311" s="26">
        <v>2020</v>
      </c>
      <c r="B1311" s="26" t="s">
        <v>63</v>
      </c>
      <c r="C1311" s="26" t="s">
        <v>22</v>
      </c>
      <c r="D1311" s="26">
        <v>10277</v>
      </c>
      <c r="E1311" s="26">
        <v>48586</v>
      </c>
      <c r="F1311" s="26" t="s">
        <v>10</v>
      </c>
    </row>
    <row r="1312" spans="1:6" ht="15" hidden="1" customHeight="1" x14ac:dyDescent="0.25">
      <c r="A1312" s="26">
        <v>2020</v>
      </c>
      <c r="B1312" s="26" t="s">
        <v>63</v>
      </c>
      <c r="C1312" s="26" t="s">
        <v>23</v>
      </c>
      <c r="D1312" s="26">
        <v>18161</v>
      </c>
      <c r="E1312" s="26">
        <v>54210</v>
      </c>
      <c r="F1312" s="26" t="s">
        <v>8</v>
      </c>
    </row>
    <row r="1313" spans="1:6" ht="15" hidden="1" customHeight="1" x14ac:dyDescent="0.25">
      <c r="A1313" s="26">
        <v>2020</v>
      </c>
      <c r="B1313" s="26" t="s">
        <v>63</v>
      </c>
      <c r="C1313" s="26" t="s">
        <v>24</v>
      </c>
      <c r="D1313" s="26">
        <v>15480</v>
      </c>
      <c r="E1313" s="26">
        <v>49339</v>
      </c>
      <c r="F1313" s="26" t="s">
        <v>8</v>
      </c>
    </row>
    <row r="1314" spans="1:6" ht="15" hidden="1" customHeight="1" x14ac:dyDescent="0.25">
      <c r="A1314" s="26">
        <v>2020</v>
      </c>
      <c r="B1314" s="26" t="s">
        <v>63</v>
      </c>
      <c r="C1314" s="26" t="s">
        <v>25</v>
      </c>
      <c r="D1314" s="26">
        <v>5483</v>
      </c>
      <c r="E1314" s="26">
        <v>53535</v>
      </c>
      <c r="F1314" s="26" t="s">
        <v>10</v>
      </c>
    </row>
    <row r="1315" spans="1:6" ht="15" hidden="1" customHeight="1" x14ac:dyDescent="0.25">
      <c r="A1315" s="26">
        <v>2020</v>
      </c>
      <c r="B1315" s="26" t="s">
        <v>63</v>
      </c>
      <c r="C1315" s="26" t="s">
        <v>26</v>
      </c>
      <c r="D1315" s="26">
        <v>20856</v>
      </c>
      <c r="E1315" s="26">
        <v>60310</v>
      </c>
      <c r="F1315" s="26" t="s">
        <v>8</v>
      </c>
    </row>
    <row r="1316" spans="1:6" ht="15" hidden="1" customHeight="1" x14ac:dyDescent="0.25">
      <c r="A1316" s="26">
        <v>2020</v>
      </c>
      <c r="B1316" s="26" t="s">
        <v>63</v>
      </c>
      <c r="C1316" s="26" t="s">
        <v>27</v>
      </c>
      <c r="D1316" s="26">
        <v>66364</v>
      </c>
      <c r="E1316" s="26">
        <v>64448</v>
      </c>
      <c r="F1316" s="26" t="s">
        <v>8</v>
      </c>
    </row>
    <row r="1317" spans="1:6" ht="15" hidden="1" customHeight="1" x14ac:dyDescent="0.25">
      <c r="A1317" s="26">
        <v>2020</v>
      </c>
      <c r="B1317" s="26" t="s">
        <v>63</v>
      </c>
      <c r="C1317" s="26" t="s">
        <v>28</v>
      </c>
      <c r="D1317" s="26">
        <v>24822</v>
      </c>
      <c r="E1317" s="26">
        <v>55739</v>
      </c>
      <c r="F1317" s="26" t="s">
        <v>10</v>
      </c>
    </row>
    <row r="1318" spans="1:6" ht="15" hidden="1" customHeight="1" x14ac:dyDescent="0.25">
      <c r="A1318" s="26">
        <v>2020</v>
      </c>
      <c r="B1318" s="26" t="s">
        <v>63</v>
      </c>
      <c r="C1318" s="26" t="s">
        <v>29</v>
      </c>
      <c r="D1318" s="26">
        <v>19210</v>
      </c>
      <c r="E1318" s="26">
        <v>57469</v>
      </c>
      <c r="F1318" s="26" t="s">
        <v>10</v>
      </c>
    </row>
    <row r="1319" spans="1:6" ht="15" hidden="1" customHeight="1" x14ac:dyDescent="0.25">
      <c r="A1319" s="26">
        <v>2020</v>
      </c>
      <c r="B1319" s="26" t="s">
        <v>63</v>
      </c>
      <c r="C1319" s="26" t="s">
        <v>30</v>
      </c>
      <c r="D1319" s="26">
        <v>7531</v>
      </c>
      <c r="E1319" s="26">
        <v>47620</v>
      </c>
      <c r="F1319" s="26" t="s">
        <v>8</v>
      </c>
    </row>
    <row r="1320" spans="1:6" ht="15" hidden="1" customHeight="1" x14ac:dyDescent="0.25">
      <c r="A1320" s="26">
        <v>2020</v>
      </c>
      <c r="B1320" s="26" t="s">
        <v>63</v>
      </c>
      <c r="C1320" s="26" t="s">
        <v>31</v>
      </c>
      <c r="D1320" s="26">
        <v>48555</v>
      </c>
      <c r="E1320" s="26">
        <v>52127</v>
      </c>
      <c r="F1320" s="26" t="s">
        <v>8</v>
      </c>
    </row>
    <row r="1321" spans="1:6" ht="15" hidden="1" customHeight="1" x14ac:dyDescent="0.25">
      <c r="A1321" s="26">
        <v>2020</v>
      </c>
      <c r="B1321" s="26" t="s">
        <v>63</v>
      </c>
      <c r="C1321" s="26" t="s">
        <v>32</v>
      </c>
      <c r="D1321" s="26">
        <v>4637</v>
      </c>
      <c r="E1321" s="26">
        <v>53539</v>
      </c>
      <c r="F1321" s="26" t="s">
        <v>10</v>
      </c>
    </row>
    <row r="1322" spans="1:6" ht="15" hidden="1" customHeight="1" x14ac:dyDescent="0.25">
      <c r="A1322" s="26">
        <v>2020</v>
      </c>
      <c r="B1322" s="26" t="s">
        <v>63</v>
      </c>
      <c r="C1322" s="26" t="s">
        <v>33</v>
      </c>
      <c r="D1322" s="26">
        <v>12205</v>
      </c>
      <c r="E1322" s="26">
        <v>52678</v>
      </c>
      <c r="F1322" s="26" t="s">
        <v>8</v>
      </c>
    </row>
    <row r="1323" spans="1:6" ht="15" hidden="1" customHeight="1" x14ac:dyDescent="0.25">
      <c r="A1323" s="26">
        <v>2020</v>
      </c>
      <c r="B1323" s="26" t="s">
        <v>63</v>
      </c>
      <c r="C1323" s="26" t="s">
        <v>34</v>
      </c>
      <c r="D1323" s="26">
        <v>8913</v>
      </c>
      <c r="E1323" s="26">
        <v>60167</v>
      </c>
      <c r="F1323" s="26" t="s">
        <v>10</v>
      </c>
    </row>
    <row r="1324" spans="1:6" ht="15" hidden="1" customHeight="1" x14ac:dyDescent="0.25">
      <c r="A1324" s="26">
        <v>2020</v>
      </c>
      <c r="B1324" s="26" t="s">
        <v>63</v>
      </c>
      <c r="C1324" s="26" t="s">
        <v>35</v>
      </c>
      <c r="D1324" s="26">
        <v>4700</v>
      </c>
      <c r="E1324" s="26">
        <v>62317</v>
      </c>
      <c r="F1324" s="26" t="s">
        <v>8</v>
      </c>
    </row>
    <row r="1325" spans="1:6" ht="15" hidden="1" customHeight="1" x14ac:dyDescent="0.25">
      <c r="A1325" s="26">
        <v>2020</v>
      </c>
      <c r="B1325" s="26" t="s">
        <v>63</v>
      </c>
      <c r="C1325" s="26" t="s">
        <v>36</v>
      </c>
      <c r="D1325" s="26">
        <v>37328</v>
      </c>
      <c r="E1325" s="26">
        <v>59402</v>
      </c>
      <c r="F1325" s="26" t="s">
        <v>8</v>
      </c>
    </row>
    <row r="1326" spans="1:6" ht="15" hidden="1" customHeight="1" x14ac:dyDescent="0.25">
      <c r="A1326" s="26">
        <v>2020</v>
      </c>
      <c r="B1326" s="26" t="s">
        <v>63</v>
      </c>
      <c r="C1326" s="26" t="s">
        <v>37</v>
      </c>
      <c r="D1326" s="26">
        <v>10221</v>
      </c>
      <c r="E1326" s="26">
        <v>47645</v>
      </c>
      <c r="F1326" s="26" t="s">
        <v>10</v>
      </c>
    </row>
    <row r="1327" spans="1:6" ht="15" hidden="1" customHeight="1" x14ac:dyDescent="0.25">
      <c r="A1327" s="26">
        <v>2020</v>
      </c>
      <c r="B1327" s="26" t="s">
        <v>63</v>
      </c>
      <c r="C1327" s="26" t="s">
        <v>38</v>
      </c>
      <c r="D1327" s="26">
        <v>67399</v>
      </c>
      <c r="E1327" s="26">
        <v>59467</v>
      </c>
      <c r="F1327" s="26" t="s">
        <v>10</v>
      </c>
    </row>
    <row r="1328" spans="1:6" ht="15" hidden="1" customHeight="1" x14ac:dyDescent="0.25">
      <c r="A1328" s="26">
        <v>2020</v>
      </c>
      <c r="B1328" s="26" t="s">
        <v>63</v>
      </c>
      <c r="C1328" s="26" t="s">
        <v>39</v>
      </c>
      <c r="D1328" s="26">
        <v>27210</v>
      </c>
      <c r="E1328" s="26">
        <v>54381</v>
      </c>
      <c r="F1328" s="26" t="s">
        <v>8</v>
      </c>
    </row>
    <row r="1329" spans="1:6" ht="15" hidden="1" customHeight="1" x14ac:dyDescent="0.25">
      <c r="A1329" s="26">
        <v>2020</v>
      </c>
      <c r="B1329" s="26" t="s">
        <v>63</v>
      </c>
      <c r="C1329" s="26" t="s">
        <v>40</v>
      </c>
      <c r="D1329" s="26">
        <v>2558</v>
      </c>
      <c r="E1329" s="26">
        <v>57404</v>
      </c>
      <c r="F1329" s="26" t="s">
        <v>8</v>
      </c>
    </row>
    <row r="1330" spans="1:6" ht="15" hidden="1" customHeight="1" x14ac:dyDescent="0.25">
      <c r="A1330" s="26">
        <v>2020</v>
      </c>
      <c r="B1330" s="26" t="s">
        <v>63</v>
      </c>
      <c r="C1330" s="26" t="s">
        <v>41</v>
      </c>
      <c r="D1330" s="26">
        <v>34508</v>
      </c>
      <c r="E1330" s="26">
        <v>52408</v>
      </c>
      <c r="F1330" s="26" t="s">
        <v>10</v>
      </c>
    </row>
    <row r="1331" spans="1:6" ht="15" hidden="1" customHeight="1" x14ac:dyDescent="0.25">
      <c r="A1331" s="26">
        <v>2020</v>
      </c>
      <c r="B1331" s="26" t="s">
        <v>63</v>
      </c>
      <c r="C1331" s="26" t="s">
        <v>42</v>
      </c>
      <c r="D1331" s="26">
        <v>13563</v>
      </c>
      <c r="E1331" s="26">
        <v>51570</v>
      </c>
      <c r="F1331" s="26" t="s">
        <v>10</v>
      </c>
    </row>
    <row r="1332" spans="1:6" ht="15" hidden="1" customHeight="1" x14ac:dyDescent="0.25">
      <c r="A1332" s="26">
        <v>2020</v>
      </c>
      <c r="B1332" s="26" t="s">
        <v>63</v>
      </c>
      <c r="C1332" s="26" t="s">
        <v>43</v>
      </c>
      <c r="D1332" s="26">
        <v>15708</v>
      </c>
      <c r="E1332" s="26">
        <v>56107</v>
      </c>
      <c r="F1332" s="26" t="s">
        <v>10</v>
      </c>
    </row>
    <row r="1333" spans="1:6" ht="15" hidden="1" customHeight="1" x14ac:dyDescent="0.25">
      <c r="A1333" s="26">
        <v>2020</v>
      </c>
      <c r="B1333" s="26" t="s">
        <v>63</v>
      </c>
      <c r="C1333" s="26" t="s">
        <v>44</v>
      </c>
      <c r="D1333" s="26">
        <v>57768</v>
      </c>
      <c r="E1333" s="26">
        <v>57808</v>
      </c>
      <c r="F1333" s="26" t="s">
        <v>10</v>
      </c>
    </row>
    <row r="1334" spans="1:6" ht="15" hidden="1" customHeight="1" x14ac:dyDescent="0.25">
      <c r="A1334" s="26">
        <v>2020</v>
      </c>
      <c r="B1334" s="26" t="s">
        <v>63</v>
      </c>
      <c r="C1334" s="26" t="s">
        <v>45</v>
      </c>
      <c r="D1334" s="26">
        <v>4545</v>
      </c>
      <c r="E1334" s="26">
        <v>54716</v>
      </c>
      <c r="F1334" s="26" t="s">
        <v>10</v>
      </c>
    </row>
    <row r="1335" spans="1:6" ht="15" hidden="1" customHeight="1" x14ac:dyDescent="0.25">
      <c r="A1335" s="26">
        <v>2020</v>
      </c>
      <c r="B1335" s="26" t="s">
        <v>63</v>
      </c>
      <c r="C1335" s="26" t="s">
        <v>46</v>
      </c>
      <c r="D1335" s="26">
        <v>11971</v>
      </c>
      <c r="E1335" s="26">
        <v>51993</v>
      </c>
      <c r="F1335" s="26" t="s">
        <v>8</v>
      </c>
    </row>
    <row r="1336" spans="1:6" ht="15" hidden="1" customHeight="1" x14ac:dyDescent="0.25">
      <c r="A1336" s="26">
        <v>2020</v>
      </c>
      <c r="B1336" s="26" t="s">
        <v>63</v>
      </c>
      <c r="C1336" s="26" t="s">
        <v>47</v>
      </c>
      <c r="D1336" s="26">
        <v>2839</v>
      </c>
      <c r="E1336" s="26">
        <v>56399</v>
      </c>
      <c r="F1336" s="26" t="s">
        <v>8</v>
      </c>
    </row>
    <row r="1337" spans="1:6" ht="15" hidden="1" customHeight="1" x14ac:dyDescent="0.25">
      <c r="A1337" s="26">
        <v>2020</v>
      </c>
      <c r="B1337" s="26" t="s">
        <v>63</v>
      </c>
      <c r="C1337" s="26" t="s">
        <v>48</v>
      </c>
      <c r="D1337" s="26">
        <v>16127</v>
      </c>
      <c r="E1337" s="26">
        <v>58099</v>
      </c>
      <c r="F1337" s="26" t="s">
        <v>10</v>
      </c>
    </row>
    <row r="1338" spans="1:6" ht="15" hidden="1" customHeight="1" x14ac:dyDescent="0.25">
      <c r="A1338" s="26">
        <v>2020</v>
      </c>
      <c r="B1338" s="26" t="s">
        <v>63</v>
      </c>
      <c r="C1338" s="26" t="s">
        <v>49</v>
      </c>
      <c r="D1338" s="26">
        <v>90552</v>
      </c>
      <c r="E1338" s="26">
        <v>54036</v>
      </c>
      <c r="F1338" s="26" t="s">
        <v>8</v>
      </c>
    </row>
    <row r="1339" spans="1:6" ht="15" hidden="1" customHeight="1" x14ac:dyDescent="0.25">
      <c r="A1339" s="26">
        <v>2020</v>
      </c>
      <c r="B1339" s="26" t="s">
        <v>63</v>
      </c>
      <c r="C1339" s="26" t="s">
        <v>50</v>
      </c>
      <c r="D1339" s="26">
        <v>12264</v>
      </c>
      <c r="E1339" s="26">
        <v>49696</v>
      </c>
      <c r="F1339" s="26" t="s">
        <v>8</v>
      </c>
    </row>
    <row r="1340" spans="1:6" ht="15" hidden="1" customHeight="1" x14ac:dyDescent="0.25">
      <c r="A1340" s="26">
        <v>2020</v>
      </c>
      <c r="B1340" s="26" t="s">
        <v>63</v>
      </c>
      <c r="C1340" s="26" t="s">
        <v>51</v>
      </c>
      <c r="D1340" s="26">
        <v>2463</v>
      </c>
      <c r="E1340" s="26">
        <v>52699</v>
      </c>
      <c r="F1340" s="26" t="s">
        <v>10</v>
      </c>
    </row>
    <row r="1341" spans="1:6" ht="15" hidden="1" customHeight="1" x14ac:dyDescent="0.25">
      <c r="A1341" s="26">
        <v>2020</v>
      </c>
      <c r="B1341" s="26" t="s">
        <v>63</v>
      </c>
      <c r="C1341" s="26" t="s">
        <v>52</v>
      </c>
      <c r="D1341" s="26">
        <v>43566</v>
      </c>
      <c r="E1341" s="26">
        <v>55627</v>
      </c>
      <c r="F1341" s="26" t="s">
        <v>10</v>
      </c>
    </row>
    <row r="1342" spans="1:6" ht="15" hidden="1" customHeight="1" x14ac:dyDescent="0.25">
      <c r="A1342" s="26">
        <v>2020</v>
      </c>
      <c r="B1342" s="26" t="s">
        <v>63</v>
      </c>
      <c r="C1342" s="26" t="s">
        <v>53</v>
      </c>
      <c r="D1342" s="26">
        <v>61026</v>
      </c>
      <c r="E1342" s="26">
        <v>57354</v>
      </c>
      <c r="F1342" s="26" t="s">
        <v>8</v>
      </c>
    </row>
    <row r="1343" spans="1:6" ht="15" hidden="1" customHeight="1" x14ac:dyDescent="0.25">
      <c r="A1343" s="26">
        <v>2020</v>
      </c>
      <c r="B1343" s="26" t="s">
        <v>63</v>
      </c>
      <c r="C1343" s="26" t="s">
        <v>54</v>
      </c>
      <c r="D1343" s="26">
        <v>5765</v>
      </c>
      <c r="E1343" s="26">
        <v>52182</v>
      </c>
      <c r="F1343" s="26" t="s">
        <v>8</v>
      </c>
    </row>
    <row r="1344" spans="1:6" ht="15" hidden="1" customHeight="1" x14ac:dyDescent="0.25">
      <c r="A1344" s="26">
        <v>2020</v>
      </c>
      <c r="B1344" s="26" t="s">
        <v>63</v>
      </c>
      <c r="C1344" s="26" t="s">
        <v>55</v>
      </c>
      <c r="D1344" s="26">
        <v>28013</v>
      </c>
      <c r="E1344" s="26">
        <v>55195</v>
      </c>
      <c r="F1344" s="26" t="s">
        <v>10</v>
      </c>
    </row>
    <row r="1345" spans="1:6" ht="15" hidden="1" customHeight="1" x14ac:dyDescent="0.25">
      <c r="A1345" s="26">
        <v>2020</v>
      </c>
      <c r="B1345" s="26" t="s">
        <v>63</v>
      </c>
      <c r="C1345" s="26" t="s">
        <v>56</v>
      </c>
      <c r="D1345" s="26">
        <v>3338</v>
      </c>
      <c r="E1345" s="26">
        <v>48906</v>
      </c>
      <c r="F1345" s="26" t="s">
        <v>8</v>
      </c>
    </row>
    <row r="1346" spans="1:6" ht="15" hidden="1" customHeight="1" x14ac:dyDescent="0.25">
      <c r="A1346" s="26">
        <v>2020</v>
      </c>
      <c r="B1346" s="26" t="s">
        <v>64</v>
      </c>
      <c r="C1346" s="26" t="s">
        <v>7</v>
      </c>
      <c r="D1346" s="26">
        <v>10993</v>
      </c>
      <c r="E1346" s="26">
        <v>22798</v>
      </c>
      <c r="F1346" s="26" t="s">
        <v>10</v>
      </c>
    </row>
    <row r="1347" spans="1:6" ht="15" hidden="1" customHeight="1" x14ac:dyDescent="0.25">
      <c r="A1347" s="26">
        <v>2020</v>
      </c>
      <c r="B1347" s="26" t="s">
        <v>64</v>
      </c>
      <c r="C1347" s="26" t="s">
        <v>9</v>
      </c>
      <c r="D1347" s="26">
        <v>13627</v>
      </c>
      <c r="E1347" s="26">
        <v>30580</v>
      </c>
      <c r="F1347" s="26" t="s">
        <v>8</v>
      </c>
    </row>
    <row r="1348" spans="1:6" ht="15" hidden="1" customHeight="1" x14ac:dyDescent="0.25">
      <c r="A1348" s="26">
        <v>2020</v>
      </c>
      <c r="B1348" s="26" t="s">
        <v>64</v>
      </c>
      <c r="C1348" s="26" t="s">
        <v>11</v>
      </c>
      <c r="D1348" s="26">
        <v>7168</v>
      </c>
      <c r="E1348" s="26">
        <v>22536</v>
      </c>
      <c r="F1348" s="26" t="s">
        <v>8</v>
      </c>
    </row>
    <row r="1349" spans="1:6" ht="15" hidden="1" customHeight="1" x14ac:dyDescent="0.25">
      <c r="A1349" s="26">
        <v>2020</v>
      </c>
      <c r="B1349" s="26" t="s">
        <v>64</v>
      </c>
      <c r="C1349" s="26" t="s">
        <v>12</v>
      </c>
      <c r="D1349" s="26">
        <v>111455</v>
      </c>
      <c r="E1349" s="26">
        <v>36527</v>
      </c>
      <c r="F1349" s="26" t="s">
        <v>10</v>
      </c>
    </row>
    <row r="1350" spans="1:6" ht="15" hidden="1" customHeight="1" x14ac:dyDescent="0.25">
      <c r="A1350" s="26">
        <v>2020</v>
      </c>
      <c r="B1350" s="26" t="s">
        <v>64</v>
      </c>
      <c r="C1350" s="26" t="s">
        <v>13</v>
      </c>
      <c r="D1350" s="26">
        <v>16939</v>
      </c>
      <c r="E1350" s="26">
        <v>31878</v>
      </c>
      <c r="F1350" s="26" t="s">
        <v>10</v>
      </c>
    </row>
    <row r="1351" spans="1:6" ht="15" hidden="1" customHeight="1" x14ac:dyDescent="0.25">
      <c r="A1351" s="26">
        <v>2020</v>
      </c>
      <c r="B1351" s="26" t="s">
        <v>64</v>
      </c>
      <c r="C1351" s="26" t="s">
        <v>14</v>
      </c>
      <c r="D1351" s="26">
        <v>10668</v>
      </c>
      <c r="E1351" s="26">
        <v>29705</v>
      </c>
      <c r="F1351" s="26" t="s">
        <v>8</v>
      </c>
    </row>
    <row r="1352" spans="1:6" ht="15" hidden="1" customHeight="1" x14ac:dyDescent="0.25">
      <c r="A1352" s="26">
        <v>2020</v>
      </c>
      <c r="B1352" s="26" t="s">
        <v>64</v>
      </c>
      <c r="C1352" s="26" t="s">
        <v>15</v>
      </c>
      <c r="D1352" s="26">
        <v>2637</v>
      </c>
      <c r="E1352" s="26">
        <v>26414</v>
      </c>
      <c r="F1352" s="26" t="s">
        <v>8</v>
      </c>
    </row>
    <row r="1353" spans="1:6" ht="15" hidden="1" customHeight="1" x14ac:dyDescent="0.25">
      <c r="A1353" s="26">
        <v>2020</v>
      </c>
      <c r="B1353" s="26" t="s">
        <v>64</v>
      </c>
      <c r="C1353" s="26" t="s">
        <v>16</v>
      </c>
      <c r="D1353" s="26">
        <v>56587</v>
      </c>
      <c r="E1353" s="26">
        <v>31881</v>
      </c>
      <c r="F1353" s="26" t="s">
        <v>10</v>
      </c>
    </row>
    <row r="1354" spans="1:6" ht="15" hidden="1" customHeight="1" x14ac:dyDescent="0.25">
      <c r="A1354" s="26">
        <v>2020</v>
      </c>
      <c r="B1354" s="26" t="s">
        <v>64</v>
      </c>
      <c r="C1354" s="26" t="s">
        <v>17</v>
      </c>
      <c r="D1354" s="26">
        <v>24275</v>
      </c>
      <c r="E1354" s="26">
        <v>26604</v>
      </c>
      <c r="F1354" s="26" t="s">
        <v>10</v>
      </c>
    </row>
    <row r="1355" spans="1:6" ht="15" hidden="1" customHeight="1" x14ac:dyDescent="0.25">
      <c r="A1355" s="26">
        <v>2020</v>
      </c>
      <c r="B1355" s="26" t="s">
        <v>64</v>
      </c>
      <c r="C1355" s="26" t="s">
        <v>18</v>
      </c>
      <c r="D1355" s="26">
        <v>5008</v>
      </c>
      <c r="E1355" s="26">
        <v>23141</v>
      </c>
      <c r="F1355" s="26" t="s">
        <v>10</v>
      </c>
    </row>
    <row r="1356" spans="1:6" ht="15" hidden="1" customHeight="1" x14ac:dyDescent="0.25">
      <c r="A1356" s="26">
        <v>2020</v>
      </c>
      <c r="B1356" s="26" t="s">
        <v>64</v>
      </c>
      <c r="C1356" s="26" t="s">
        <v>19</v>
      </c>
      <c r="D1356" s="26">
        <v>32619</v>
      </c>
      <c r="E1356" s="26">
        <v>29765</v>
      </c>
      <c r="F1356" s="26" t="s">
        <v>10</v>
      </c>
    </row>
    <row r="1357" spans="1:6" ht="15" hidden="1" customHeight="1" x14ac:dyDescent="0.25">
      <c r="A1357" s="26">
        <v>2020</v>
      </c>
      <c r="B1357" s="26" t="s">
        <v>64</v>
      </c>
      <c r="C1357" s="26" t="s">
        <v>20</v>
      </c>
      <c r="D1357" s="26">
        <v>15564</v>
      </c>
      <c r="E1357" s="26">
        <v>24981</v>
      </c>
      <c r="F1357" s="26" t="s">
        <v>10</v>
      </c>
    </row>
    <row r="1358" spans="1:6" ht="15" hidden="1" customHeight="1" x14ac:dyDescent="0.25">
      <c r="A1358" s="26">
        <v>2020</v>
      </c>
      <c r="B1358" s="26" t="s">
        <v>64</v>
      </c>
      <c r="C1358" s="26" t="s">
        <v>21</v>
      </c>
      <c r="D1358" s="26">
        <v>8670</v>
      </c>
      <c r="E1358" s="26">
        <v>22799</v>
      </c>
      <c r="F1358" s="26" t="s">
        <v>8</v>
      </c>
    </row>
    <row r="1359" spans="1:6" ht="15" hidden="1" customHeight="1" x14ac:dyDescent="0.25">
      <c r="A1359" s="26">
        <v>2020</v>
      </c>
      <c r="B1359" s="26" t="s">
        <v>64</v>
      </c>
      <c r="C1359" s="26" t="s">
        <v>22</v>
      </c>
      <c r="D1359" s="26">
        <v>6895</v>
      </c>
      <c r="E1359" s="26">
        <v>22764</v>
      </c>
      <c r="F1359" s="26" t="s">
        <v>8</v>
      </c>
    </row>
    <row r="1360" spans="1:6" ht="15" hidden="1" customHeight="1" x14ac:dyDescent="0.25">
      <c r="A1360" s="26">
        <v>2020</v>
      </c>
      <c r="B1360" s="26" t="s">
        <v>64</v>
      </c>
      <c r="C1360" s="26" t="s">
        <v>23</v>
      </c>
      <c r="D1360" s="26">
        <v>10080</v>
      </c>
      <c r="E1360" s="26">
        <v>23719</v>
      </c>
      <c r="F1360" s="26" t="s">
        <v>10</v>
      </c>
    </row>
    <row r="1361" spans="1:6" ht="15" hidden="1" customHeight="1" x14ac:dyDescent="0.25">
      <c r="A1361" s="26">
        <v>2020</v>
      </c>
      <c r="B1361" s="26" t="s">
        <v>64</v>
      </c>
      <c r="C1361" s="26" t="s">
        <v>24</v>
      </c>
      <c r="D1361" s="26">
        <v>12415</v>
      </c>
      <c r="E1361" s="26">
        <v>27264</v>
      </c>
      <c r="F1361" s="26" t="s">
        <v>8</v>
      </c>
    </row>
    <row r="1362" spans="1:6" ht="15" hidden="1" customHeight="1" x14ac:dyDescent="0.25">
      <c r="A1362" s="26">
        <v>2020</v>
      </c>
      <c r="B1362" s="26" t="s">
        <v>64</v>
      </c>
      <c r="C1362" s="26" t="s">
        <v>25</v>
      </c>
      <c r="D1362" s="26">
        <v>5047</v>
      </c>
      <c r="E1362" s="26">
        <v>28087</v>
      </c>
      <c r="F1362" s="26" t="s">
        <v>8</v>
      </c>
    </row>
    <row r="1363" spans="1:6" ht="15" hidden="1" customHeight="1" x14ac:dyDescent="0.25">
      <c r="A1363" s="26">
        <v>2020</v>
      </c>
      <c r="B1363" s="26" t="s">
        <v>64</v>
      </c>
      <c r="C1363" s="26" t="s">
        <v>26</v>
      </c>
      <c r="D1363" s="26">
        <v>14772</v>
      </c>
      <c r="E1363" s="26">
        <v>30012</v>
      </c>
      <c r="F1363" s="26" t="s">
        <v>10</v>
      </c>
    </row>
    <row r="1364" spans="1:6" ht="15" hidden="1" customHeight="1" x14ac:dyDescent="0.25">
      <c r="A1364" s="26">
        <v>2020</v>
      </c>
      <c r="B1364" s="26" t="s">
        <v>64</v>
      </c>
      <c r="C1364" s="26" t="s">
        <v>27</v>
      </c>
      <c r="D1364" s="26">
        <v>20642</v>
      </c>
      <c r="E1364" s="26">
        <v>33758</v>
      </c>
      <c r="F1364" s="26" t="s">
        <v>10</v>
      </c>
    </row>
    <row r="1365" spans="1:6" ht="15" hidden="1" customHeight="1" x14ac:dyDescent="0.25">
      <c r="A1365" s="26">
        <v>2020</v>
      </c>
      <c r="B1365" s="26" t="s">
        <v>64</v>
      </c>
      <c r="C1365" s="26" t="s">
        <v>28</v>
      </c>
      <c r="D1365" s="26">
        <v>22025</v>
      </c>
      <c r="E1365" s="26">
        <v>26566</v>
      </c>
      <c r="F1365" s="26" t="s">
        <v>8</v>
      </c>
    </row>
    <row r="1366" spans="1:6" ht="15" hidden="1" customHeight="1" x14ac:dyDescent="0.25">
      <c r="A1366" s="26">
        <v>2020</v>
      </c>
      <c r="B1366" s="26" t="s">
        <v>64</v>
      </c>
      <c r="C1366" s="26" t="s">
        <v>29</v>
      </c>
      <c r="D1366" s="26">
        <v>15294</v>
      </c>
      <c r="E1366" s="26">
        <v>28507</v>
      </c>
      <c r="F1366" s="26" t="s">
        <v>8</v>
      </c>
    </row>
    <row r="1367" spans="1:6" ht="15" hidden="1" customHeight="1" x14ac:dyDescent="0.25">
      <c r="A1367" s="26">
        <v>2020</v>
      </c>
      <c r="B1367" s="26" t="s">
        <v>64</v>
      </c>
      <c r="C1367" s="26" t="s">
        <v>30</v>
      </c>
      <c r="D1367" s="26">
        <v>6464</v>
      </c>
      <c r="E1367" s="26">
        <v>23523</v>
      </c>
      <c r="F1367" s="26" t="s">
        <v>10</v>
      </c>
    </row>
    <row r="1368" spans="1:6" ht="15" hidden="1" customHeight="1" x14ac:dyDescent="0.25">
      <c r="A1368" s="26">
        <v>2020</v>
      </c>
      <c r="B1368" s="26" t="s">
        <v>64</v>
      </c>
      <c r="C1368" s="26" t="s">
        <v>31</v>
      </c>
      <c r="D1368" s="26">
        <v>14797</v>
      </c>
      <c r="E1368" s="26">
        <v>26892</v>
      </c>
      <c r="F1368" s="26" t="s">
        <v>8</v>
      </c>
    </row>
    <row r="1369" spans="1:6" ht="15" hidden="1" customHeight="1" x14ac:dyDescent="0.25">
      <c r="A1369" s="26">
        <v>2020</v>
      </c>
      <c r="B1369" s="26" t="s">
        <v>64</v>
      </c>
      <c r="C1369" s="26" t="s">
        <v>32</v>
      </c>
      <c r="D1369" s="26">
        <v>5071</v>
      </c>
      <c r="E1369" s="26">
        <v>25150</v>
      </c>
      <c r="F1369" s="26" t="s">
        <v>10</v>
      </c>
    </row>
    <row r="1370" spans="1:6" ht="15" hidden="1" customHeight="1" x14ac:dyDescent="0.25">
      <c r="A1370" s="26">
        <v>2020</v>
      </c>
      <c r="B1370" s="26" t="s">
        <v>64</v>
      </c>
      <c r="C1370" s="26" t="s">
        <v>33</v>
      </c>
      <c r="D1370" s="26">
        <v>5561</v>
      </c>
      <c r="E1370" s="26">
        <v>22715</v>
      </c>
      <c r="F1370" s="26" t="s">
        <v>8</v>
      </c>
    </row>
    <row r="1371" spans="1:6" ht="15" hidden="1" customHeight="1" x14ac:dyDescent="0.25">
      <c r="A1371" s="26">
        <v>2020</v>
      </c>
      <c r="B1371" s="26" t="s">
        <v>64</v>
      </c>
      <c r="C1371" s="26" t="s">
        <v>34</v>
      </c>
      <c r="D1371" s="26">
        <v>8499</v>
      </c>
      <c r="E1371" s="26">
        <v>39688</v>
      </c>
      <c r="F1371" s="26" t="s">
        <v>8</v>
      </c>
    </row>
    <row r="1372" spans="1:6" ht="15" hidden="1" customHeight="1" x14ac:dyDescent="0.25">
      <c r="A1372" s="26">
        <v>2020</v>
      </c>
      <c r="B1372" s="26" t="s">
        <v>64</v>
      </c>
      <c r="C1372" s="26" t="s">
        <v>35</v>
      </c>
      <c r="D1372" s="26">
        <v>4595</v>
      </c>
      <c r="E1372" s="26">
        <v>27945</v>
      </c>
      <c r="F1372" s="26" t="s">
        <v>10</v>
      </c>
    </row>
    <row r="1373" spans="1:6" ht="15" hidden="1" customHeight="1" x14ac:dyDescent="0.25">
      <c r="A1373" s="26">
        <v>2020</v>
      </c>
      <c r="B1373" s="26" t="s">
        <v>64</v>
      </c>
      <c r="C1373" s="26" t="s">
        <v>36</v>
      </c>
      <c r="D1373" s="26">
        <v>24132</v>
      </c>
      <c r="E1373" s="26">
        <v>32316</v>
      </c>
      <c r="F1373" s="26" t="s">
        <v>10</v>
      </c>
    </row>
    <row r="1374" spans="1:6" ht="15" hidden="1" customHeight="1" x14ac:dyDescent="0.25">
      <c r="A1374" s="26">
        <v>2020</v>
      </c>
      <c r="B1374" s="26" t="s">
        <v>64</v>
      </c>
      <c r="C1374" s="26" t="s">
        <v>37</v>
      </c>
      <c r="D1374" s="26">
        <v>5107</v>
      </c>
      <c r="E1374" s="26">
        <v>24651</v>
      </c>
      <c r="F1374" s="26" t="s">
        <v>8</v>
      </c>
    </row>
    <row r="1375" spans="1:6" ht="15" hidden="1" customHeight="1" x14ac:dyDescent="0.25">
      <c r="A1375" s="26">
        <v>2020</v>
      </c>
      <c r="B1375" s="26" t="s">
        <v>64</v>
      </c>
      <c r="C1375" s="26" t="s">
        <v>38</v>
      </c>
      <c r="D1375" s="26">
        <v>66285</v>
      </c>
      <c r="E1375" s="26">
        <v>39850</v>
      </c>
      <c r="F1375" s="26" t="s">
        <v>8</v>
      </c>
    </row>
    <row r="1376" spans="1:6" ht="15" hidden="1" customHeight="1" x14ac:dyDescent="0.25">
      <c r="A1376" s="26">
        <v>2020</v>
      </c>
      <c r="B1376" s="26" t="s">
        <v>64</v>
      </c>
      <c r="C1376" s="26" t="s">
        <v>39</v>
      </c>
      <c r="D1376" s="26">
        <v>25859</v>
      </c>
      <c r="E1376" s="26">
        <v>25767</v>
      </c>
      <c r="F1376" s="26" t="s">
        <v>10</v>
      </c>
    </row>
    <row r="1377" spans="1:6" ht="15" hidden="1" customHeight="1" x14ac:dyDescent="0.25">
      <c r="A1377" s="26">
        <v>2020</v>
      </c>
      <c r="B1377" s="26" t="s">
        <v>64</v>
      </c>
      <c r="C1377" s="26" t="s">
        <v>40</v>
      </c>
      <c r="D1377" s="26">
        <v>2627</v>
      </c>
      <c r="E1377" s="26">
        <v>23889</v>
      </c>
      <c r="F1377" s="26" t="s">
        <v>10</v>
      </c>
    </row>
    <row r="1378" spans="1:6" ht="15" hidden="1" customHeight="1" x14ac:dyDescent="0.25">
      <c r="A1378" s="26">
        <v>2020</v>
      </c>
      <c r="B1378" s="26" t="s">
        <v>64</v>
      </c>
      <c r="C1378" s="26" t="s">
        <v>41</v>
      </c>
      <c r="D1378" s="26">
        <v>28523</v>
      </c>
      <c r="E1378" s="26">
        <v>25459</v>
      </c>
      <c r="F1378" s="26" t="s">
        <v>10</v>
      </c>
    </row>
    <row r="1379" spans="1:6" ht="15" hidden="1" customHeight="1" x14ac:dyDescent="0.25">
      <c r="A1379" s="26">
        <v>2020</v>
      </c>
      <c r="B1379" s="26" t="s">
        <v>64</v>
      </c>
      <c r="C1379" s="26" t="s">
        <v>42</v>
      </c>
      <c r="D1379" s="26">
        <v>9140</v>
      </c>
      <c r="E1379" s="26">
        <v>24204</v>
      </c>
      <c r="F1379" s="26" t="s">
        <v>10</v>
      </c>
    </row>
    <row r="1380" spans="1:6" ht="15" hidden="1" customHeight="1" x14ac:dyDescent="0.25">
      <c r="A1380" s="26">
        <v>2020</v>
      </c>
      <c r="B1380" s="26" t="s">
        <v>64</v>
      </c>
      <c r="C1380" s="26" t="s">
        <v>43</v>
      </c>
      <c r="D1380" s="26">
        <v>13794</v>
      </c>
      <c r="E1380" s="26">
        <v>28754</v>
      </c>
      <c r="F1380" s="26" t="s">
        <v>10</v>
      </c>
    </row>
    <row r="1381" spans="1:6" ht="15" hidden="1" customHeight="1" x14ac:dyDescent="0.25">
      <c r="A1381" s="26">
        <v>2020</v>
      </c>
      <c r="B1381" s="26" t="s">
        <v>64</v>
      </c>
      <c r="C1381" s="26" t="s">
        <v>44</v>
      </c>
      <c r="D1381" s="26">
        <v>33471</v>
      </c>
      <c r="E1381" s="26">
        <v>27102</v>
      </c>
      <c r="F1381" s="26" t="s">
        <v>8</v>
      </c>
    </row>
    <row r="1382" spans="1:6" ht="15" hidden="1" customHeight="1" x14ac:dyDescent="0.25">
      <c r="A1382" s="26">
        <v>2020</v>
      </c>
      <c r="B1382" s="26" t="s">
        <v>64</v>
      </c>
      <c r="C1382" s="26" t="s">
        <v>45</v>
      </c>
      <c r="D1382" s="26">
        <v>3748</v>
      </c>
      <c r="E1382" s="26">
        <v>28818</v>
      </c>
      <c r="F1382" s="26" t="s">
        <v>8</v>
      </c>
    </row>
    <row r="1383" spans="1:6" ht="15" hidden="1" customHeight="1" x14ac:dyDescent="0.25">
      <c r="A1383" s="26">
        <v>2020</v>
      </c>
      <c r="B1383" s="26" t="s">
        <v>64</v>
      </c>
      <c r="C1383" s="26" t="s">
        <v>46</v>
      </c>
      <c r="D1383" s="26">
        <v>12841</v>
      </c>
      <c r="E1383" s="26">
        <v>23991</v>
      </c>
      <c r="F1383" s="26" t="s">
        <v>10</v>
      </c>
    </row>
    <row r="1384" spans="1:6" ht="15" hidden="1" customHeight="1" x14ac:dyDescent="0.25">
      <c r="A1384" s="26">
        <v>2020</v>
      </c>
      <c r="B1384" s="26" t="s">
        <v>64</v>
      </c>
      <c r="C1384" s="26" t="s">
        <v>47</v>
      </c>
      <c r="D1384" s="26">
        <v>3149</v>
      </c>
      <c r="E1384" s="26">
        <v>22954</v>
      </c>
      <c r="F1384" s="26" t="s">
        <v>8</v>
      </c>
    </row>
    <row r="1385" spans="1:6" ht="15" hidden="1" customHeight="1" x14ac:dyDescent="0.25">
      <c r="A1385" s="26">
        <v>2020</v>
      </c>
      <c r="B1385" s="26" t="s">
        <v>64</v>
      </c>
      <c r="C1385" s="26" t="s">
        <v>48</v>
      </c>
      <c r="D1385" s="26">
        <v>16427</v>
      </c>
      <c r="E1385" s="26">
        <v>29524</v>
      </c>
      <c r="F1385" s="26" t="s">
        <v>8</v>
      </c>
    </row>
    <row r="1386" spans="1:6" ht="15" hidden="1" customHeight="1" x14ac:dyDescent="0.25">
      <c r="A1386" s="26">
        <v>2020</v>
      </c>
      <c r="B1386" s="26" t="s">
        <v>64</v>
      </c>
      <c r="C1386" s="26" t="s">
        <v>49</v>
      </c>
      <c r="D1386" s="26">
        <v>62760</v>
      </c>
      <c r="E1386" s="26">
        <v>27861</v>
      </c>
      <c r="F1386" s="26" t="s">
        <v>10</v>
      </c>
    </row>
    <row r="1387" spans="1:6" ht="15" hidden="1" customHeight="1" x14ac:dyDescent="0.25">
      <c r="A1387" s="26">
        <v>2020</v>
      </c>
      <c r="B1387" s="26" t="s">
        <v>64</v>
      </c>
      <c r="C1387" s="26" t="s">
        <v>50</v>
      </c>
      <c r="D1387" s="26">
        <v>7374</v>
      </c>
      <c r="E1387" s="26">
        <v>26121</v>
      </c>
      <c r="F1387" s="26" t="s">
        <v>10</v>
      </c>
    </row>
    <row r="1388" spans="1:6" ht="15" hidden="1" customHeight="1" x14ac:dyDescent="0.25">
      <c r="A1388" s="26">
        <v>2020</v>
      </c>
      <c r="B1388" s="26" t="s">
        <v>64</v>
      </c>
      <c r="C1388" s="26" t="s">
        <v>51</v>
      </c>
      <c r="D1388" s="26">
        <v>2279</v>
      </c>
      <c r="E1388" s="26">
        <v>29107</v>
      </c>
      <c r="F1388" s="26" t="s">
        <v>8</v>
      </c>
    </row>
    <row r="1389" spans="1:6" ht="15" hidden="1" customHeight="1" x14ac:dyDescent="0.25">
      <c r="A1389" s="26">
        <v>2020</v>
      </c>
      <c r="B1389" s="26" t="s">
        <v>64</v>
      </c>
      <c r="C1389" s="26" t="s">
        <v>52</v>
      </c>
      <c r="D1389" s="26">
        <v>20479</v>
      </c>
      <c r="E1389" s="26">
        <v>26678</v>
      </c>
      <c r="F1389" s="26" t="s">
        <v>8</v>
      </c>
    </row>
    <row r="1390" spans="1:6" ht="15" hidden="1" customHeight="1" x14ac:dyDescent="0.25">
      <c r="A1390" s="26">
        <v>2020</v>
      </c>
      <c r="B1390" s="26" t="s">
        <v>64</v>
      </c>
      <c r="C1390" s="26" t="s">
        <v>53</v>
      </c>
      <c r="D1390" s="26">
        <v>20431</v>
      </c>
      <c r="E1390" s="26">
        <v>31357</v>
      </c>
      <c r="F1390" s="26" t="s">
        <v>10</v>
      </c>
    </row>
    <row r="1391" spans="1:6" ht="15" hidden="1" customHeight="1" x14ac:dyDescent="0.25">
      <c r="A1391" s="26">
        <v>2020</v>
      </c>
      <c r="B1391" s="26" t="s">
        <v>64</v>
      </c>
      <c r="C1391" s="26" t="s">
        <v>54</v>
      </c>
      <c r="D1391" s="26">
        <v>4722</v>
      </c>
      <c r="E1391" s="26">
        <v>23916</v>
      </c>
      <c r="F1391" s="26" t="s">
        <v>8</v>
      </c>
    </row>
    <row r="1392" spans="1:6" ht="15" hidden="1" customHeight="1" x14ac:dyDescent="0.25">
      <c r="A1392" s="26">
        <v>2020</v>
      </c>
      <c r="B1392" s="26" t="s">
        <v>64</v>
      </c>
      <c r="C1392" s="26" t="s">
        <v>55</v>
      </c>
      <c r="D1392" s="26">
        <v>16931</v>
      </c>
      <c r="E1392" s="26">
        <v>24305</v>
      </c>
      <c r="F1392" s="26" t="s">
        <v>10</v>
      </c>
    </row>
    <row r="1393" spans="1:6" ht="15" hidden="1" customHeight="1" x14ac:dyDescent="0.25">
      <c r="A1393" s="26">
        <v>2020</v>
      </c>
      <c r="B1393" s="26" t="s">
        <v>64</v>
      </c>
      <c r="C1393" s="26" t="s">
        <v>56</v>
      </c>
      <c r="D1393" s="26">
        <v>2383</v>
      </c>
      <c r="E1393" s="26">
        <v>27270</v>
      </c>
      <c r="F1393" s="26" t="s">
        <v>8</v>
      </c>
    </row>
    <row r="1394" spans="1:6" ht="15" hidden="1" customHeight="1" x14ac:dyDescent="0.25">
      <c r="A1394" s="26">
        <v>2020</v>
      </c>
      <c r="B1394" s="26" t="s">
        <v>65</v>
      </c>
      <c r="C1394" s="26" t="s">
        <v>7</v>
      </c>
      <c r="D1394" s="26">
        <v>10102</v>
      </c>
      <c r="E1394" s="26">
        <v>43839</v>
      </c>
      <c r="F1394" s="26" t="s">
        <v>8</v>
      </c>
    </row>
    <row r="1395" spans="1:6" ht="15" hidden="1" customHeight="1" x14ac:dyDescent="0.25">
      <c r="A1395" s="26">
        <v>2020</v>
      </c>
      <c r="B1395" s="26" t="s">
        <v>65</v>
      </c>
      <c r="C1395" s="26" t="s">
        <v>9</v>
      </c>
      <c r="D1395" s="26">
        <v>11119</v>
      </c>
      <c r="E1395" s="26">
        <v>43697</v>
      </c>
      <c r="F1395" s="26" t="s">
        <v>10</v>
      </c>
    </row>
    <row r="1396" spans="1:6" ht="15" hidden="1" customHeight="1" x14ac:dyDescent="0.25">
      <c r="A1396" s="26">
        <v>2020</v>
      </c>
      <c r="B1396" s="26" t="s">
        <v>65</v>
      </c>
      <c r="C1396" s="26" t="s">
        <v>11</v>
      </c>
      <c r="D1396" s="26">
        <v>5345</v>
      </c>
      <c r="E1396" s="26">
        <v>40843</v>
      </c>
      <c r="F1396" s="26" t="s">
        <v>10</v>
      </c>
    </row>
    <row r="1397" spans="1:6" ht="15" hidden="1" customHeight="1" x14ac:dyDescent="0.25">
      <c r="A1397" s="26">
        <v>2020</v>
      </c>
      <c r="B1397" s="26" t="s">
        <v>65</v>
      </c>
      <c r="C1397" s="26" t="s">
        <v>12</v>
      </c>
      <c r="D1397" s="26">
        <v>95398</v>
      </c>
      <c r="E1397" s="26">
        <v>46668</v>
      </c>
      <c r="F1397" s="26" t="s">
        <v>8</v>
      </c>
    </row>
    <row r="1398" spans="1:6" ht="15" hidden="1" customHeight="1" x14ac:dyDescent="0.25">
      <c r="A1398" s="26">
        <v>2020</v>
      </c>
      <c r="B1398" s="26" t="s">
        <v>65</v>
      </c>
      <c r="C1398" s="26" t="s">
        <v>13</v>
      </c>
      <c r="D1398" s="26">
        <v>16405</v>
      </c>
      <c r="E1398" s="26">
        <v>46987</v>
      </c>
      <c r="F1398" s="26" t="s">
        <v>8</v>
      </c>
    </row>
    <row r="1399" spans="1:6" ht="15" hidden="1" customHeight="1" x14ac:dyDescent="0.25">
      <c r="A1399" s="26">
        <v>2020</v>
      </c>
      <c r="B1399" s="26" t="s">
        <v>65</v>
      </c>
      <c r="C1399" s="26" t="s">
        <v>14</v>
      </c>
      <c r="D1399" s="26">
        <v>17517</v>
      </c>
      <c r="E1399" s="26">
        <v>39615</v>
      </c>
      <c r="F1399" s="26" t="s">
        <v>10</v>
      </c>
    </row>
    <row r="1400" spans="1:6" ht="15" hidden="1" customHeight="1" x14ac:dyDescent="0.25">
      <c r="A1400" s="26">
        <v>2020</v>
      </c>
      <c r="B1400" s="26" t="s">
        <v>65</v>
      </c>
      <c r="C1400" s="26" t="s">
        <v>15</v>
      </c>
      <c r="D1400" s="26">
        <v>2054</v>
      </c>
      <c r="E1400" s="26">
        <v>40259</v>
      </c>
      <c r="F1400" s="26" t="s">
        <v>10</v>
      </c>
    </row>
    <row r="1401" spans="1:6" ht="15" hidden="1" customHeight="1" x14ac:dyDescent="0.25">
      <c r="A1401" s="26">
        <v>2020</v>
      </c>
      <c r="B1401" s="26" t="s">
        <v>65</v>
      </c>
      <c r="C1401" s="26" t="s">
        <v>16</v>
      </c>
      <c r="D1401" s="26">
        <v>55687</v>
      </c>
      <c r="E1401" s="26">
        <v>42402</v>
      </c>
      <c r="F1401" s="26" t="s">
        <v>10</v>
      </c>
    </row>
    <row r="1402" spans="1:6" ht="15" hidden="1" customHeight="1" x14ac:dyDescent="0.25">
      <c r="A1402" s="26">
        <v>2020</v>
      </c>
      <c r="B1402" s="26" t="s">
        <v>65</v>
      </c>
      <c r="C1402" s="26" t="s">
        <v>17</v>
      </c>
      <c r="D1402" s="26">
        <v>17999</v>
      </c>
      <c r="E1402" s="26">
        <v>42377</v>
      </c>
      <c r="F1402" s="26" t="s">
        <v>10</v>
      </c>
    </row>
    <row r="1403" spans="1:6" ht="15" hidden="1" customHeight="1" x14ac:dyDescent="0.25">
      <c r="A1403" s="26">
        <v>2020</v>
      </c>
      <c r="B1403" s="26" t="s">
        <v>65</v>
      </c>
      <c r="C1403" s="26" t="s">
        <v>18</v>
      </c>
      <c r="D1403" s="26">
        <v>3985</v>
      </c>
      <c r="E1403" s="26">
        <v>37284</v>
      </c>
      <c r="F1403" s="26" t="s">
        <v>10</v>
      </c>
    </row>
    <row r="1404" spans="1:6" ht="15" hidden="1" customHeight="1" x14ac:dyDescent="0.25">
      <c r="A1404" s="26">
        <v>2020</v>
      </c>
      <c r="B1404" s="26" t="s">
        <v>65</v>
      </c>
      <c r="C1404" s="26" t="s">
        <v>19</v>
      </c>
      <c r="D1404" s="26">
        <v>39449</v>
      </c>
      <c r="E1404" s="26">
        <v>48392</v>
      </c>
      <c r="F1404" s="26" t="s">
        <v>8</v>
      </c>
    </row>
    <row r="1405" spans="1:6" ht="15" hidden="1" customHeight="1" x14ac:dyDescent="0.25">
      <c r="A1405" s="26">
        <v>2020</v>
      </c>
      <c r="B1405" s="26" t="s">
        <v>65</v>
      </c>
      <c r="C1405" s="26" t="s">
        <v>20</v>
      </c>
      <c r="D1405" s="26">
        <v>13122</v>
      </c>
      <c r="E1405" s="26">
        <v>38900</v>
      </c>
      <c r="F1405" s="26" t="s">
        <v>8</v>
      </c>
    </row>
    <row r="1406" spans="1:6" ht="15" hidden="1" customHeight="1" x14ac:dyDescent="0.25">
      <c r="A1406" s="26">
        <v>2020</v>
      </c>
      <c r="B1406" s="26" t="s">
        <v>65</v>
      </c>
      <c r="C1406" s="26" t="s">
        <v>21</v>
      </c>
      <c r="D1406" s="26">
        <v>8669</v>
      </c>
      <c r="E1406" s="26">
        <v>40313</v>
      </c>
      <c r="F1406" s="26" t="s">
        <v>10</v>
      </c>
    </row>
    <row r="1407" spans="1:6" ht="15" hidden="1" customHeight="1" x14ac:dyDescent="0.25">
      <c r="A1407" s="26">
        <v>2020</v>
      </c>
      <c r="B1407" s="26" t="s">
        <v>65</v>
      </c>
      <c r="C1407" s="26" t="s">
        <v>22</v>
      </c>
      <c r="D1407" s="26">
        <v>5983</v>
      </c>
      <c r="E1407" s="26">
        <v>40478</v>
      </c>
      <c r="F1407" s="26" t="s">
        <v>8</v>
      </c>
    </row>
    <row r="1408" spans="1:6" ht="15" hidden="1" customHeight="1" x14ac:dyDescent="0.25">
      <c r="A1408" s="26">
        <v>2020</v>
      </c>
      <c r="B1408" s="26" t="s">
        <v>65</v>
      </c>
      <c r="C1408" s="26" t="s">
        <v>23</v>
      </c>
      <c r="D1408" s="26">
        <v>10697</v>
      </c>
      <c r="E1408" s="26">
        <v>39616</v>
      </c>
      <c r="F1408" s="26" t="s">
        <v>8</v>
      </c>
    </row>
    <row r="1409" spans="1:6" ht="15" hidden="1" customHeight="1" x14ac:dyDescent="0.25">
      <c r="A1409" s="26">
        <v>2020</v>
      </c>
      <c r="B1409" s="26" t="s">
        <v>65</v>
      </c>
      <c r="C1409" s="26" t="s">
        <v>24</v>
      </c>
      <c r="D1409" s="26">
        <v>9230</v>
      </c>
      <c r="E1409" s="26">
        <v>43854</v>
      </c>
      <c r="F1409" s="26" t="s">
        <v>10</v>
      </c>
    </row>
    <row r="1410" spans="1:6" ht="15" hidden="1" customHeight="1" x14ac:dyDescent="0.25">
      <c r="A1410" s="26">
        <v>2020</v>
      </c>
      <c r="B1410" s="26" t="s">
        <v>65</v>
      </c>
      <c r="C1410" s="26" t="s">
        <v>25</v>
      </c>
      <c r="D1410" s="26">
        <v>3832</v>
      </c>
      <c r="E1410" s="26">
        <v>39967</v>
      </c>
      <c r="F1410" s="26" t="s">
        <v>10</v>
      </c>
    </row>
    <row r="1411" spans="1:6" ht="15" hidden="1" customHeight="1" x14ac:dyDescent="0.25">
      <c r="A1411" s="26">
        <v>2020</v>
      </c>
      <c r="B1411" s="26" t="s">
        <v>65</v>
      </c>
      <c r="C1411" s="26" t="s">
        <v>26</v>
      </c>
      <c r="D1411" s="26">
        <v>19354</v>
      </c>
      <c r="E1411" s="26">
        <v>49222</v>
      </c>
      <c r="F1411" s="26" t="s">
        <v>8</v>
      </c>
    </row>
    <row r="1412" spans="1:6" ht="15" hidden="1" customHeight="1" x14ac:dyDescent="0.25">
      <c r="A1412" s="26">
        <v>2020</v>
      </c>
      <c r="B1412" s="26" t="s">
        <v>65</v>
      </c>
      <c r="C1412" s="26" t="s">
        <v>27</v>
      </c>
      <c r="D1412" s="26">
        <v>21621</v>
      </c>
      <c r="E1412" s="26">
        <v>44569</v>
      </c>
      <c r="F1412" s="26" t="s">
        <v>8</v>
      </c>
    </row>
    <row r="1413" spans="1:6" ht="15" hidden="1" customHeight="1" x14ac:dyDescent="0.25">
      <c r="A1413" s="26">
        <v>2020</v>
      </c>
      <c r="B1413" s="26" t="s">
        <v>65</v>
      </c>
      <c r="C1413" s="26" t="s">
        <v>28</v>
      </c>
      <c r="D1413" s="26">
        <v>31024</v>
      </c>
      <c r="E1413" s="26">
        <v>39275</v>
      </c>
      <c r="F1413" s="26" t="s">
        <v>10</v>
      </c>
    </row>
    <row r="1414" spans="1:6" ht="15" hidden="1" customHeight="1" x14ac:dyDescent="0.25">
      <c r="A1414" s="26">
        <v>2020</v>
      </c>
      <c r="B1414" s="26" t="s">
        <v>65</v>
      </c>
      <c r="C1414" s="26" t="s">
        <v>29</v>
      </c>
      <c r="D1414" s="26">
        <v>17099</v>
      </c>
      <c r="E1414" s="26">
        <v>40221</v>
      </c>
      <c r="F1414" s="26" t="s">
        <v>8</v>
      </c>
    </row>
    <row r="1415" spans="1:6" ht="15" hidden="1" customHeight="1" x14ac:dyDescent="0.25">
      <c r="A1415" s="26">
        <v>2020</v>
      </c>
      <c r="B1415" s="26" t="s">
        <v>65</v>
      </c>
      <c r="C1415" s="26" t="s">
        <v>30</v>
      </c>
      <c r="D1415" s="26">
        <v>4645</v>
      </c>
      <c r="E1415" s="26">
        <v>40491</v>
      </c>
      <c r="F1415" s="26" t="s">
        <v>10</v>
      </c>
    </row>
    <row r="1416" spans="1:6" ht="15" hidden="1" customHeight="1" x14ac:dyDescent="0.25">
      <c r="A1416" s="26">
        <v>2020</v>
      </c>
      <c r="B1416" s="26" t="s">
        <v>65</v>
      </c>
      <c r="C1416" s="26" t="s">
        <v>31</v>
      </c>
      <c r="D1416" s="26">
        <v>12996</v>
      </c>
      <c r="E1416" s="26">
        <v>40075</v>
      </c>
      <c r="F1416" s="26" t="s">
        <v>8</v>
      </c>
    </row>
    <row r="1417" spans="1:6" ht="15" hidden="1" customHeight="1" x14ac:dyDescent="0.25">
      <c r="A1417" s="26">
        <v>2020</v>
      </c>
      <c r="B1417" s="26" t="s">
        <v>65</v>
      </c>
      <c r="C1417" s="26" t="s">
        <v>32</v>
      </c>
      <c r="D1417" s="26">
        <v>4285</v>
      </c>
      <c r="E1417" s="26">
        <v>36293</v>
      </c>
      <c r="F1417" s="26" t="s">
        <v>8</v>
      </c>
    </row>
    <row r="1418" spans="1:6" ht="15" hidden="1" customHeight="1" x14ac:dyDescent="0.25">
      <c r="A1418" s="26">
        <v>2020</v>
      </c>
      <c r="B1418" s="26" t="s">
        <v>65</v>
      </c>
      <c r="C1418" s="26" t="s">
        <v>33</v>
      </c>
      <c r="D1418" s="26">
        <v>4614</v>
      </c>
      <c r="E1418" s="26">
        <v>38212</v>
      </c>
      <c r="F1418" s="26" t="s">
        <v>10</v>
      </c>
    </row>
    <row r="1419" spans="1:6" ht="15" hidden="1" customHeight="1" x14ac:dyDescent="0.25">
      <c r="A1419" s="26">
        <v>2020</v>
      </c>
      <c r="B1419" s="26" t="s">
        <v>65</v>
      </c>
      <c r="C1419" s="26" t="s">
        <v>34</v>
      </c>
      <c r="D1419" s="26">
        <v>5080</v>
      </c>
      <c r="E1419" s="26">
        <v>43484</v>
      </c>
      <c r="F1419" s="26" t="s">
        <v>10</v>
      </c>
    </row>
    <row r="1420" spans="1:6" ht="15" hidden="1" customHeight="1" x14ac:dyDescent="0.25">
      <c r="A1420" s="26">
        <v>2020</v>
      </c>
      <c r="B1420" s="26" t="s">
        <v>65</v>
      </c>
      <c r="C1420" s="26" t="s">
        <v>35</v>
      </c>
      <c r="D1420" s="26">
        <v>3934</v>
      </c>
      <c r="E1420" s="26">
        <v>43927</v>
      </c>
      <c r="F1420" s="26" t="s">
        <v>8</v>
      </c>
    </row>
    <row r="1421" spans="1:6" ht="15" hidden="1" customHeight="1" x14ac:dyDescent="0.25">
      <c r="A1421" s="26">
        <v>2020</v>
      </c>
      <c r="B1421" s="26" t="s">
        <v>65</v>
      </c>
      <c r="C1421" s="26" t="s">
        <v>36</v>
      </c>
      <c r="D1421" s="26">
        <v>24105</v>
      </c>
      <c r="E1421" s="26">
        <v>42518</v>
      </c>
      <c r="F1421" s="26" t="s">
        <v>8</v>
      </c>
    </row>
    <row r="1422" spans="1:6" ht="15" hidden="1" customHeight="1" x14ac:dyDescent="0.25">
      <c r="A1422" s="26">
        <v>2020</v>
      </c>
      <c r="B1422" s="26" t="s">
        <v>65</v>
      </c>
      <c r="C1422" s="26" t="s">
        <v>37</v>
      </c>
      <c r="D1422" s="26">
        <v>4073</v>
      </c>
      <c r="E1422" s="26">
        <v>40365</v>
      </c>
      <c r="F1422" s="26" t="s">
        <v>10</v>
      </c>
    </row>
    <row r="1423" spans="1:6" ht="15" hidden="1" customHeight="1" x14ac:dyDescent="0.25">
      <c r="A1423" s="26">
        <v>2020</v>
      </c>
      <c r="B1423" s="26" t="s">
        <v>65</v>
      </c>
      <c r="C1423" s="26" t="s">
        <v>38</v>
      </c>
      <c r="D1423" s="26">
        <v>73275</v>
      </c>
      <c r="E1423" s="26">
        <v>47910</v>
      </c>
      <c r="F1423" s="26" t="s">
        <v>10</v>
      </c>
    </row>
    <row r="1424" spans="1:6" ht="15" hidden="1" customHeight="1" x14ac:dyDescent="0.25">
      <c r="A1424" s="26">
        <v>2020</v>
      </c>
      <c r="B1424" s="26" t="s">
        <v>65</v>
      </c>
      <c r="C1424" s="26" t="s">
        <v>39</v>
      </c>
      <c r="D1424" s="26">
        <v>23444</v>
      </c>
      <c r="E1424" s="26">
        <v>41102</v>
      </c>
      <c r="F1424" s="26" t="s">
        <v>10</v>
      </c>
    </row>
    <row r="1425" spans="1:6" ht="15" hidden="1" customHeight="1" x14ac:dyDescent="0.25">
      <c r="A1425" s="26">
        <v>2020</v>
      </c>
      <c r="B1425" s="26" t="s">
        <v>65</v>
      </c>
      <c r="C1425" s="26" t="s">
        <v>40</v>
      </c>
      <c r="D1425" s="26">
        <v>2051</v>
      </c>
      <c r="E1425" s="26">
        <v>43216</v>
      </c>
      <c r="F1425" s="26" t="s">
        <v>10</v>
      </c>
    </row>
    <row r="1426" spans="1:6" ht="15" hidden="1" customHeight="1" x14ac:dyDescent="0.25">
      <c r="A1426" s="26">
        <v>2020</v>
      </c>
      <c r="B1426" s="26" t="s">
        <v>65</v>
      </c>
      <c r="C1426" s="26" t="s">
        <v>41</v>
      </c>
      <c r="D1426" s="26">
        <v>23542</v>
      </c>
      <c r="E1426" s="26">
        <v>40001</v>
      </c>
      <c r="F1426" s="26" t="s">
        <v>10</v>
      </c>
    </row>
    <row r="1427" spans="1:6" ht="15" hidden="1" customHeight="1" x14ac:dyDescent="0.25">
      <c r="A1427" s="26">
        <v>2020</v>
      </c>
      <c r="B1427" s="26" t="s">
        <v>65</v>
      </c>
      <c r="C1427" s="26" t="s">
        <v>42</v>
      </c>
      <c r="D1427" s="26">
        <v>6640</v>
      </c>
      <c r="E1427" s="26">
        <v>41221</v>
      </c>
      <c r="F1427" s="26" t="s">
        <v>8</v>
      </c>
    </row>
    <row r="1428" spans="1:6" ht="15" hidden="1" customHeight="1" x14ac:dyDescent="0.25">
      <c r="A1428" s="26">
        <v>2020</v>
      </c>
      <c r="B1428" s="26" t="s">
        <v>65</v>
      </c>
      <c r="C1428" s="26" t="s">
        <v>43</v>
      </c>
      <c r="D1428" s="26">
        <v>24302</v>
      </c>
      <c r="E1428" s="26">
        <v>40031</v>
      </c>
      <c r="F1428" s="26" t="s">
        <v>8</v>
      </c>
    </row>
    <row r="1429" spans="1:6" ht="15" hidden="1" customHeight="1" x14ac:dyDescent="0.25">
      <c r="A1429" s="26">
        <v>2020</v>
      </c>
      <c r="B1429" s="26" t="s">
        <v>65</v>
      </c>
      <c r="C1429" s="26" t="s">
        <v>44</v>
      </c>
      <c r="D1429" s="26">
        <v>32530</v>
      </c>
      <c r="E1429" s="26">
        <v>39988</v>
      </c>
      <c r="F1429" s="26" t="s">
        <v>10</v>
      </c>
    </row>
    <row r="1430" spans="1:6" ht="15" hidden="1" customHeight="1" x14ac:dyDescent="0.25">
      <c r="A1430" s="26">
        <v>2020</v>
      </c>
      <c r="B1430" s="26" t="s">
        <v>65</v>
      </c>
      <c r="C1430" s="26" t="s">
        <v>45</v>
      </c>
      <c r="D1430" s="26">
        <v>3459</v>
      </c>
      <c r="E1430" s="26">
        <v>39322</v>
      </c>
      <c r="F1430" s="26" t="s">
        <v>8</v>
      </c>
    </row>
    <row r="1431" spans="1:6" ht="15" hidden="1" customHeight="1" x14ac:dyDescent="0.25">
      <c r="A1431" s="26">
        <v>2020</v>
      </c>
      <c r="B1431" s="26" t="s">
        <v>65</v>
      </c>
      <c r="C1431" s="26" t="s">
        <v>46</v>
      </c>
      <c r="D1431" s="26">
        <v>11329</v>
      </c>
      <c r="E1431" s="26">
        <v>38985</v>
      </c>
      <c r="F1431" s="26" t="s">
        <v>8</v>
      </c>
    </row>
    <row r="1432" spans="1:6" ht="15" hidden="1" customHeight="1" x14ac:dyDescent="0.25">
      <c r="A1432" s="26">
        <v>2020</v>
      </c>
      <c r="B1432" s="26" t="s">
        <v>65</v>
      </c>
      <c r="C1432" s="26" t="s">
        <v>47</v>
      </c>
      <c r="D1432" s="26">
        <v>2201</v>
      </c>
      <c r="E1432" s="26">
        <v>38874</v>
      </c>
      <c r="F1432" s="26" t="s">
        <v>10</v>
      </c>
    </row>
    <row r="1433" spans="1:6" ht="15" hidden="1" customHeight="1" x14ac:dyDescent="0.25">
      <c r="A1433" s="26">
        <v>2020</v>
      </c>
      <c r="B1433" s="26" t="s">
        <v>65</v>
      </c>
      <c r="C1433" s="26" t="s">
        <v>48</v>
      </c>
      <c r="D1433" s="26">
        <v>15494</v>
      </c>
      <c r="E1433" s="26">
        <v>41137</v>
      </c>
      <c r="F1433" s="26" t="s">
        <v>10</v>
      </c>
    </row>
    <row r="1434" spans="1:6" ht="15" hidden="1" customHeight="1" x14ac:dyDescent="0.25">
      <c r="A1434" s="26">
        <v>2020</v>
      </c>
      <c r="B1434" s="26" t="s">
        <v>65</v>
      </c>
      <c r="C1434" s="26" t="s">
        <v>49</v>
      </c>
      <c r="D1434" s="26">
        <v>56598</v>
      </c>
      <c r="E1434" s="26">
        <v>45429</v>
      </c>
      <c r="F1434" s="26" t="s">
        <v>8</v>
      </c>
    </row>
    <row r="1435" spans="1:6" ht="15" hidden="1" customHeight="1" x14ac:dyDescent="0.25">
      <c r="A1435" s="26">
        <v>2020</v>
      </c>
      <c r="B1435" s="26" t="s">
        <v>65</v>
      </c>
      <c r="C1435" s="26" t="s">
        <v>50</v>
      </c>
      <c r="D1435" s="26">
        <v>6320</v>
      </c>
      <c r="E1435" s="26">
        <v>41627</v>
      </c>
      <c r="F1435" s="26" t="s">
        <v>8</v>
      </c>
    </row>
    <row r="1436" spans="1:6" ht="15" hidden="1" customHeight="1" x14ac:dyDescent="0.25">
      <c r="A1436" s="26">
        <v>2020</v>
      </c>
      <c r="B1436" s="26" t="s">
        <v>65</v>
      </c>
      <c r="C1436" s="26" t="s">
        <v>51</v>
      </c>
      <c r="D1436" s="26">
        <v>1954</v>
      </c>
      <c r="E1436" s="26">
        <v>42288</v>
      </c>
      <c r="F1436" s="26" t="s">
        <v>10</v>
      </c>
    </row>
    <row r="1437" spans="1:6" ht="15" hidden="1" customHeight="1" x14ac:dyDescent="0.25">
      <c r="A1437" s="26">
        <v>2020</v>
      </c>
      <c r="B1437" s="26" t="s">
        <v>65</v>
      </c>
      <c r="C1437" s="26" t="s">
        <v>52</v>
      </c>
      <c r="D1437" s="26">
        <v>36204</v>
      </c>
      <c r="E1437" s="26">
        <v>48804</v>
      </c>
      <c r="F1437" s="26" t="s">
        <v>8</v>
      </c>
    </row>
    <row r="1438" spans="1:6" ht="15" hidden="1" customHeight="1" x14ac:dyDescent="0.25">
      <c r="A1438" s="26">
        <v>2020</v>
      </c>
      <c r="B1438" s="26" t="s">
        <v>65</v>
      </c>
      <c r="C1438" s="26" t="s">
        <v>53</v>
      </c>
      <c r="D1438" s="26">
        <v>19893</v>
      </c>
      <c r="E1438" s="26">
        <v>46310</v>
      </c>
      <c r="F1438" s="26" t="s">
        <v>10</v>
      </c>
    </row>
    <row r="1439" spans="1:6" ht="15" hidden="1" customHeight="1" x14ac:dyDescent="0.25">
      <c r="A1439" s="26">
        <v>2020</v>
      </c>
      <c r="B1439" s="26" t="s">
        <v>65</v>
      </c>
      <c r="C1439" s="26" t="s">
        <v>54</v>
      </c>
      <c r="D1439" s="26">
        <v>5536</v>
      </c>
      <c r="E1439" s="26">
        <v>37425</v>
      </c>
      <c r="F1439" s="26" t="s">
        <v>8</v>
      </c>
    </row>
    <row r="1440" spans="1:6" ht="15" hidden="1" customHeight="1" x14ac:dyDescent="0.25">
      <c r="A1440" s="26">
        <v>2020</v>
      </c>
      <c r="B1440" s="26" t="s">
        <v>65</v>
      </c>
      <c r="C1440" s="26" t="s">
        <v>55</v>
      </c>
      <c r="D1440" s="26">
        <v>14009</v>
      </c>
      <c r="E1440" s="26">
        <v>36593</v>
      </c>
      <c r="F1440" s="26" t="s">
        <v>8</v>
      </c>
    </row>
    <row r="1441" spans="1:6" ht="15" hidden="1" customHeight="1" x14ac:dyDescent="0.25">
      <c r="A1441" s="26">
        <v>2020</v>
      </c>
      <c r="B1441" s="26" t="s">
        <v>65</v>
      </c>
      <c r="C1441" s="26" t="s">
        <v>56</v>
      </c>
      <c r="D1441" s="26">
        <v>1664</v>
      </c>
      <c r="E1441" s="26">
        <v>43155</v>
      </c>
      <c r="F1441" s="26" t="s">
        <v>10</v>
      </c>
    </row>
    <row r="1442" spans="1:6" ht="15" hidden="1" customHeight="1" x14ac:dyDescent="0.25">
      <c r="A1442" s="26">
        <v>2019</v>
      </c>
      <c r="B1442" s="26" t="s">
        <v>69</v>
      </c>
      <c r="C1442" s="26" t="s">
        <v>7</v>
      </c>
      <c r="D1442" s="26">
        <v>1815</v>
      </c>
      <c r="E1442" s="26">
        <v>58748</v>
      </c>
      <c r="F1442" s="26" t="s">
        <v>10</v>
      </c>
    </row>
    <row r="1443" spans="1:6" ht="15" hidden="1" customHeight="1" x14ac:dyDescent="0.25">
      <c r="A1443" s="26">
        <v>2019</v>
      </c>
      <c r="B1443" s="26" t="s">
        <v>69</v>
      </c>
      <c r="C1443" s="26" t="s">
        <v>9</v>
      </c>
      <c r="D1443" s="26">
        <v>1257</v>
      </c>
      <c r="E1443" s="26">
        <v>53116</v>
      </c>
      <c r="F1443" s="26" t="s">
        <v>8</v>
      </c>
    </row>
    <row r="1444" spans="1:6" ht="15" hidden="1" customHeight="1" x14ac:dyDescent="0.25">
      <c r="A1444" s="26">
        <v>2019</v>
      </c>
      <c r="B1444" s="26" t="s">
        <v>69</v>
      </c>
      <c r="C1444" s="26" t="s">
        <v>11</v>
      </c>
      <c r="D1444" s="26">
        <v>2551</v>
      </c>
      <c r="E1444" s="26">
        <v>52191</v>
      </c>
      <c r="F1444" s="26" t="s">
        <v>8</v>
      </c>
    </row>
    <row r="1445" spans="1:6" ht="15" hidden="1" customHeight="1" x14ac:dyDescent="0.25">
      <c r="A1445" s="26">
        <v>2019</v>
      </c>
      <c r="B1445" s="26" t="s">
        <v>69</v>
      </c>
      <c r="C1445" s="26" t="s">
        <v>12</v>
      </c>
      <c r="D1445" s="26">
        <v>17021</v>
      </c>
      <c r="E1445" s="26">
        <v>43249</v>
      </c>
      <c r="F1445" s="26" t="s">
        <v>10</v>
      </c>
    </row>
    <row r="1446" spans="1:6" ht="15" hidden="1" customHeight="1" x14ac:dyDescent="0.25">
      <c r="A1446" s="26">
        <v>2019</v>
      </c>
      <c r="B1446" s="26" t="s">
        <v>69</v>
      </c>
      <c r="C1446" s="26" t="s">
        <v>13</v>
      </c>
      <c r="D1446" s="26">
        <v>3202</v>
      </c>
      <c r="E1446" s="26">
        <v>90161</v>
      </c>
      <c r="F1446" s="26" t="s">
        <v>10</v>
      </c>
    </row>
    <row r="1447" spans="1:6" ht="15" hidden="1" customHeight="1" x14ac:dyDescent="0.25">
      <c r="A1447" s="26">
        <v>2019</v>
      </c>
      <c r="B1447" s="26" t="s">
        <v>69</v>
      </c>
      <c r="C1447" s="26" t="s">
        <v>14</v>
      </c>
      <c r="D1447" s="26">
        <v>433</v>
      </c>
      <c r="E1447" s="26">
        <v>46017</v>
      </c>
      <c r="F1447" s="26" t="s">
        <v>10</v>
      </c>
    </row>
    <row r="1448" spans="1:6" ht="15" hidden="1" customHeight="1" x14ac:dyDescent="0.25">
      <c r="A1448" s="26">
        <v>2019</v>
      </c>
      <c r="B1448" s="26" t="s">
        <v>69</v>
      </c>
      <c r="C1448" s="26" t="s">
        <v>15</v>
      </c>
      <c r="D1448" s="26">
        <v>177</v>
      </c>
      <c r="E1448" s="26">
        <v>45651</v>
      </c>
      <c r="F1448" s="26" t="s">
        <v>10</v>
      </c>
    </row>
    <row r="1449" spans="1:6" ht="15" hidden="1" customHeight="1" x14ac:dyDescent="0.25">
      <c r="A1449" s="26">
        <v>2019</v>
      </c>
      <c r="B1449" s="26" t="s">
        <v>69</v>
      </c>
      <c r="C1449" s="26" t="s">
        <v>16</v>
      </c>
      <c r="D1449" s="26">
        <v>5285</v>
      </c>
      <c r="E1449" s="26">
        <v>38773</v>
      </c>
      <c r="F1449" s="26" t="s">
        <v>10</v>
      </c>
    </row>
    <row r="1450" spans="1:6" ht="15" hidden="1" customHeight="1" x14ac:dyDescent="0.25">
      <c r="A1450" s="26">
        <v>2019</v>
      </c>
      <c r="B1450" s="26" t="s">
        <v>69</v>
      </c>
      <c r="C1450" s="26" t="s">
        <v>17</v>
      </c>
      <c r="D1450" s="26">
        <v>2594</v>
      </c>
      <c r="E1450" s="26">
        <v>47048</v>
      </c>
      <c r="F1450" s="26" t="s">
        <v>8</v>
      </c>
    </row>
    <row r="1451" spans="1:6" ht="15" hidden="1" customHeight="1" x14ac:dyDescent="0.25">
      <c r="A1451" s="26">
        <v>2019</v>
      </c>
      <c r="B1451" s="26" t="s">
        <v>69</v>
      </c>
      <c r="C1451" s="26" t="s">
        <v>18</v>
      </c>
      <c r="D1451" s="26">
        <v>2448</v>
      </c>
      <c r="E1451" s="26">
        <v>44417</v>
      </c>
      <c r="F1451" s="26" t="s">
        <v>8</v>
      </c>
    </row>
    <row r="1452" spans="1:6" ht="15" hidden="1" customHeight="1" x14ac:dyDescent="0.25">
      <c r="A1452" s="26">
        <v>2019</v>
      </c>
      <c r="B1452" s="26" t="s">
        <v>69</v>
      </c>
      <c r="C1452" s="26" t="s">
        <v>19</v>
      </c>
      <c r="D1452" s="26">
        <v>2730</v>
      </c>
      <c r="E1452" s="26">
        <v>54549</v>
      </c>
      <c r="F1452" s="26" t="s">
        <v>10</v>
      </c>
    </row>
    <row r="1453" spans="1:6" ht="15" hidden="1" customHeight="1" x14ac:dyDescent="0.25">
      <c r="A1453" s="26">
        <v>2019</v>
      </c>
      <c r="B1453" s="26" t="s">
        <v>69</v>
      </c>
      <c r="C1453" s="26" t="s">
        <v>20</v>
      </c>
      <c r="D1453" s="26">
        <v>2183</v>
      </c>
      <c r="E1453" s="26">
        <v>53269</v>
      </c>
      <c r="F1453" s="26" t="s">
        <v>8</v>
      </c>
    </row>
    <row r="1454" spans="1:6" ht="15" hidden="1" customHeight="1" x14ac:dyDescent="0.25">
      <c r="A1454" s="26">
        <v>2019</v>
      </c>
      <c r="B1454" s="26" t="s">
        <v>69</v>
      </c>
      <c r="C1454" s="26" t="s">
        <v>21</v>
      </c>
      <c r="D1454" s="26">
        <v>2766</v>
      </c>
      <c r="E1454" s="26">
        <v>47388</v>
      </c>
      <c r="F1454" s="26" t="s">
        <v>8</v>
      </c>
    </row>
    <row r="1455" spans="1:6" ht="15" hidden="1" customHeight="1" x14ac:dyDescent="0.25">
      <c r="A1455" s="26">
        <v>2019</v>
      </c>
      <c r="B1455" s="26" t="s">
        <v>69</v>
      </c>
      <c r="C1455" s="26" t="s">
        <v>22</v>
      </c>
      <c r="D1455" s="26">
        <v>2686</v>
      </c>
      <c r="E1455" s="26">
        <v>51105</v>
      </c>
      <c r="F1455" s="26" t="s">
        <v>10</v>
      </c>
    </row>
    <row r="1456" spans="1:6" ht="15" hidden="1" customHeight="1" x14ac:dyDescent="0.25">
      <c r="A1456" s="26">
        <v>2019</v>
      </c>
      <c r="B1456" s="26" t="s">
        <v>69</v>
      </c>
      <c r="C1456" s="26" t="s">
        <v>23</v>
      </c>
      <c r="D1456" s="26">
        <v>1584</v>
      </c>
      <c r="E1456" s="26">
        <v>60943</v>
      </c>
      <c r="F1456" s="26" t="s">
        <v>10</v>
      </c>
    </row>
    <row r="1457" spans="1:6" ht="15" hidden="1" customHeight="1" x14ac:dyDescent="0.25">
      <c r="A1457" s="26">
        <v>2019</v>
      </c>
      <c r="B1457" s="26" t="s">
        <v>69</v>
      </c>
      <c r="C1457" s="26" t="s">
        <v>24</v>
      </c>
      <c r="D1457" s="26">
        <v>3082</v>
      </c>
      <c r="E1457" s="26">
        <v>86128</v>
      </c>
      <c r="F1457" s="26" t="s">
        <v>8</v>
      </c>
    </row>
    <row r="1458" spans="1:6" ht="15" hidden="1" customHeight="1" x14ac:dyDescent="0.25">
      <c r="A1458" s="26">
        <v>2019</v>
      </c>
      <c r="B1458" s="26" t="s">
        <v>69</v>
      </c>
      <c r="C1458" s="26" t="s">
        <v>25</v>
      </c>
      <c r="D1458" s="26">
        <v>1370</v>
      </c>
      <c r="E1458" s="26">
        <v>46118</v>
      </c>
      <c r="F1458" s="26" t="s">
        <v>8</v>
      </c>
    </row>
    <row r="1459" spans="1:6" ht="15" hidden="1" customHeight="1" x14ac:dyDescent="0.25">
      <c r="A1459" s="26">
        <v>2019</v>
      </c>
      <c r="B1459" s="26" t="s">
        <v>69</v>
      </c>
      <c r="C1459" s="26" t="s">
        <v>26</v>
      </c>
      <c r="D1459" s="26">
        <v>723</v>
      </c>
      <c r="E1459" s="26">
        <v>48478</v>
      </c>
      <c r="F1459" s="26" t="s">
        <v>10</v>
      </c>
    </row>
    <row r="1460" spans="1:6" ht="15" hidden="1" customHeight="1" x14ac:dyDescent="0.25">
      <c r="A1460" s="26">
        <v>2019</v>
      </c>
      <c r="B1460" s="26" t="s">
        <v>69</v>
      </c>
      <c r="C1460" s="26" t="s">
        <v>27</v>
      </c>
      <c r="D1460" s="26">
        <v>1030</v>
      </c>
      <c r="E1460" s="26">
        <v>67286</v>
      </c>
      <c r="F1460" s="26" t="s">
        <v>8</v>
      </c>
    </row>
    <row r="1461" spans="1:6" ht="15" hidden="1" customHeight="1" x14ac:dyDescent="0.25">
      <c r="A1461" s="26">
        <v>2019</v>
      </c>
      <c r="B1461" s="26" t="s">
        <v>69</v>
      </c>
      <c r="C1461" s="26" t="s">
        <v>28</v>
      </c>
      <c r="D1461" s="26">
        <v>3203</v>
      </c>
      <c r="E1461" s="26">
        <v>44160</v>
      </c>
      <c r="F1461" s="26" t="s">
        <v>10</v>
      </c>
    </row>
    <row r="1462" spans="1:6" ht="15" hidden="1" customHeight="1" x14ac:dyDescent="0.25">
      <c r="A1462" s="26">
        <v>2019</v>
      </c>
      <c r="B1462" s="26" t="s">
        <v>69</v>
      </c>
      <c r="C1462" s="26" t="s">
        <v>29</v>
      </c>
      <c r="D1462" s="26">
        <v>2992</v>
      </c>
      <c r="E1462" s="26">
        <v>53599</v>
      </c>
      <c r="F1462" s="26" t="s">
        <v>8</v>
      </c>
    </row>
    <row r="1463" spans="1:6" ht="15" hidden="1" customHeight="1" x14ac:dyDescent="0.25">
      <c r="A1463" s="26">
        <v>2019</v>
      </c>
      <c r="B1463" s="26" t="s">
        <v>69</v>
      </c>
      <c r="C1463" s="26" t="s">
        <v>30</v>
      </c>
      <c r="D1463" s="26">
        <v>2168</v>
      </c>
      <c r="E1463" s="26">
        <v>51681</v>
      </c>
      <c r="F1463" s="26" t="s">
        <v>8</v>
      </c>
    </row>
    <row r="1464" spans="1:6" ht="15" hidden="1" customHeight="1" x14ac:dyDescent="0.25">
      <c r="A1464" s="26">
        <v>2019</v>
      </c>
      <c r="B1464" s="26" t="s">
        <v>69</v>
      </c>
      <c r="C1464" s="26" t="s">
        <v>31</v>
      </c>
      <c r="D1464" s="26">
        <v>1950</v>
      </c>
      <c r="E1464" s="26">
        <v>48894</v>
      </c>
      <c r="F1464" s="26" t="s">
        <v>10</v>
      </c>
    </row>
    <row r="1465" spans="1:6" ht="15" hidden="1" customHeight="1" x14ac:dyDescent="0.25">
      <c r="A1465" s="26">
        <v>2019</v>
      </c>
      <c r="B1465" s="26" t="s">
        <v>69</v>
      </c>
      <c r="C1465" s="26" t="s">
        <v>32</v>
      </c>
      <c r="D1465" s="26">
        <v>1753</v>
      </c>
      <c r="E1465" s="26">
        <v>70781</v>
      </c>
      <c r="F1465" s="26" t="s">
        <v>10</v>
      </c>
    </row>
    <row r="1466" spans="1:6" ht="15" hidden="1" customHeight="1" x14ac:dyDescent="0.25">
      <c r="A1466" s="26">
        <v>2019</v>
      </c>
      <c r="B1466" s="26" t="s">
        <v>69</v>
      </c>
      <c r="C1466" s="26" t="s">
        <v>33</v>
      </c>
      <c r="D1466" s="26">
        <v>2337</v>
      </c>
      <c r="E1466" s="26">
        <v>45544</v>
      </c>
      <c r="F1466" s="26" t="s">
        <v>8</v>
      </c>
    </row>
    <row r="1467" spans="1:6" ht="15" hidden="1" customHeight="1" x14ac:dyDescent="0.25">
      <c r="A1467" s="26">
        <v>2019</v>
      </c>
      <c r="B1467" s="26" t="s">
        <v>69</v>
      </c>
      <c r="C1467" s="26" t="s">
        <v>34</v>
      </c>
      <c r="D1467" s="26">
        <v>612</v>
      </c>
      <c r="E1467" s="26">
        <v>88999</v>
      </c>
      <c r="F1467" s="26" t="s">
        <v>8</v>
      </c>
    </row>
    <row r="1468" spans="1:6" ht="15" hidden="1" customHeight="1" x14ac:dyDescent="0.25">
      <c r="A1468" s="26">
        <v>2019</v>
      </c>
      <c r="B1468" s="26" t="s">
        <v>69</v>
      </c>
      <c r="C1468" s="26" t="s">
        <v>35</v>
      </c>
      <c r="D1468" s="26">
        <v>350</v>
      </c>
      <c r="E1468" s="26">
        <v>47972</v>
      </c>
      <c r="F1468" s="26" t="s">
        <v>10</v>
      </c>
    </row>
    <row r="1469" spans="1:6" ht="15" hidden="1" customHeight="1" x14ac:dyDescent="0.25">
      <c r="A1469" s="26">
        <v>2019</v>
      </c>
      <c r="B1469" s="26" t="s">
        <v>69</v>
      </c>
      <c r="C1469" s="26" t="s">
        <v>36</v>
      </c>
      <c r="D1469" s="26">
        <v>1018</v>
      </c>
      <c r="E1469" s="26">
        <v>43279</v>
      </c>
      <c r="F1469" s="26" t="s">
        <v>10</v>
      </c>
    </row>
    <row r="1470" spans="1:6" ht="15" hidden="1" customHeight="1" x14ac:dyDescent="0.25">
      <c r="A1470" s="26">
        <v>2019</v>
      </c>
      <c r="B1470" s="26" t="s">
        <v>69</v>
      </c>
      <c r="C1470" s="26" t="s">
        <v>37</v>
      </c>
      <c r="D1470" s="26">
        <v>1991</v>
      </c>
      <c r="E1470" s="26">
        <v>65989</v>
      </c>
      <c r="F1470" s="26" t="s">
        <v>10</v>
      </c>
    </row>
    <row r="1471" spans="1:6" ht="15" hidden="1" customHeight="1" x14ac:dyDescent="0.25">
      <c r="A1471" s="26">
        <v>2019</v>
      </c>
      <c r="B1471" s="26" t="s">
        <v>69</v>
      </c>
      <c r="C1471" s="26" t="s">
        <v>38</v>
      </c>
      <c r="D1471" s="26">
        <v>3023</v>
      </c>
      <c r="E1471" s="26">
        <v>45487</v>
      </c>
      <c r="F1471" s="26" t="s">
        <v>10</v>
      </c>
    </row>
    <row r="1472" spans="1:6" ht="15" hidden="1" customHeight="1" x14ac:dyDescent="0.25">
      <c r="A1472" s="26">
        <v>2019</v>
      </c>
      <c r="B1472" s="26" t="s">
        <v>69</v>
      </c>
      <c r="C1472" s="26" t="s">
        <v>39</v>
      </c>
      <c r="D1472" s="26">
        <v>3306</v>
      </c>
      <c r="E1472" s="26">
        <v>43636</v>
      </c>
      <c r="F1472" s="26" t="s">
        <v>10</v>
      </c>
    </row>
    <row r="1473" spans="1:6" ht="15" hidden="1" customHeight="1" x14ac:dyDescent="0.25">
      <c r="A1473" s="26">
        <v>2019</v>
      </c>
      <c r="B1473" s="26" t="s">
        <v>69</v>
      </c>
      <c r="C1473" s="26" t="s">
        <v>40</v>
      </c>
      <c r="D1473" s="26">
        <v>1771</v>
      </c>
      <c r="E1473" s="26">
        <v>95578</v>
      </c>
      <c r="F1473" s="26" t="s">
        <v>8</v>
      </c>
    </row>
    <row r="1474" spans="1:6" ht="15" hidden="1" customHeight="1" x14ac:dyDescent="0.25">
      <c r="A1474" s="26">
        <v>2019</v>
      </c>
      <c r="B1474" s="26" t="s">
        <v>69</v>
      </c>
      <c r="C1474" s="26" t="s">
        <v>41</v>
      </c>
      <c r="D1474" s="26">
        <v>2483</v>
      </c>
      <c r="E1474" s="26">
        <v>54849</v>
      </c>
      <c r="F1474" s="26" t="s">
        <v>8</v>
      </c>
    </row>
    <row r="1475" spans="1:6" ht="15" hidden="1" customHeight="1" x14ac:dyDescent="0.25">
      <c r="A1475" s="26">
        <v>2019</v>
      </c>
      <c r="B1475" s="26" t="s">
        <v>69</v>
      </c>
      <c r="C1475" s="26" t="s">
        <v>42</v>
      </c>
      <c r="D1475" s="26">
        <v>4333</v>
      </c>
      <c r="E1475" s="26">
        <v>94899</v>
      </c>
      <c r="F1475" s="26" t="s">
        <v>10</v>
      </c>
    </row>
    <row r="1476" spans="1:6" ht="15" hidden="1" customHeight="1" x14ac:dyDescent="0.25">
      <c r="A1476" s="26">
        <v>2019</v>
      </c>
      <c r="B1476" s="26" t="s">
        <v>69</v>
      </c>
      <c r="C1476" s="26" t="s">
        <v>43</v>
      </c>
      <c r="D1476" s="26">
        <v>4453</v>
      </c>
      <c r="E1476" s="26">
        <v>41362</v>
      </c>
      <c r="F1476" s="26" t="s">
        <v>8</v>
      </c>
    </row>
    <row r="1477" spans="1:6" ht="15" hidden="1" customHeight="1" x14ac:dyDescent="0.25">
      <c r="A1477" s="26">
        <v>2019</v>
      </c>
      <c r="B1477" s="26" t="s">
        <v>69</v>
      </c>
      <c r="C1477" s="26" t="s">
        <v>44</v>
      </c>
      <c r="D1477" s="26">
        <v>3498</v>
      </c>
      <c r="E1477" s="26">
        <v>69021</v>
      </c>
      <c r="F1477" s="26" t="s">
        <v>8</v>
      </c>
    </row>
    <row r="1478" spans="1:6" ht="15" hidden="1" customHeight="1" x14ac:dyDescent="0.25">
      <c r="A1478" s="26">
        <v>2019</v>
      </c>
      <c r="B1478" s="26" t="s">
        <v>69</v>
      </c>
      <c r="C1478" s="26" t="s">
        <v>46</v>
      </c>
      <c r="D1478" s="26">
        <v>1230</v>
      </c>
      <c r="E1478" s="26">
        <v>46520</v>
      </c>
      <c r="F1478" s="26" t="s">
        <v>10</v>
      </c>
    </row>
    <row r="1479" spans="1:6" ht="15" hidden="1" customHeight="1" x14ac:dyDescent="0.25">
      <c r="A1479" s="26">
        <v>2019</v>
      </c>
      <c r="B1479" s="26" t="s">
        <v>69</v>
      </c>
      <c r="C1479" s="26" t="s">
        <v>47</v>
      </c>
      <c r="D1479" s="26">
        <v>1026</v>
      </c>
      <c r="E1479" s="26">
        <v>47459</v>
      </c>
      <c r="F1479" s="26" t="s">
        <v>10</v>
      </c>
    </row>
    <row r="1480" spans="1:6" ht="15" hidden="1" customHeight="1" x14ac:dyDescent="0.25">
      <c r="A1480" s="26">
        <v>2019</v>
      </c>
      <c r="B1480" s="26" t="s">
        <v>69</v>
      </c>
      <c r="C1480" s="26" t="s">
        <v>48</v>
      </c>
      <c r="D1480" s="26">
        <v>1071</v>
      </c>
      <c r="E1480" s="26">
        <v>49908</v>
      </c>
      <c r="F1480" s="26" t="s">
        <v>8</v>
      </c>
    </row>
    <row r="1481" spans="1:6" ht="15" hidden="1" customHeight="1" x14ac:dyDescent="0.25">
      <c r="A1481" s="26">
        <v>2019</v>
      </c>
      <c r="B1481" s="26" t="s">
        <v>69</v>
      </c>
      <c r="C1481" s="26" t="s">
        <v>49</v>
      </c>
      <c r="D1481" s="26">
        <v>19580</v>
      </c>
      <c r="E1481" s="26">
        <v>113415</v>
      </c>
      <c r="F1481" s="26" t="s">
        <v>8</v>
      </c>
    </row>
    <row r="1482" spans="1:6" ht="15" hidden="1" customHeight="1" x14ac:dyDescent="0.25">
      <c r="A1482" s="26">
        <v>2019</v>
      </c>
      <c r="B1482" s="26" t="s">
        <v>69</v>
      </c>
      <c r="C1482" s="26" t="s">
        <v>50</v>
      </c>
      <c r="D1482" s="26">
        <v>1034</v>
      </c>
      <c r="E1482" s="26">
        <v>65120</v>
      </c>
      <c r="F1482" s="26" t="s">
        <v>10</v>
      </c>
    </row>
    <row r="1483" spans="1:6" ht="15" hidden="1" customHeight="1" x14ac:dyDescent="0.25">
      <c r="A1483" s="26">
        <v>2019</v>
      </c>
      <c r="B1483" s="26" t="s">
        <v>69</v>
      </c>
      <c r="C1483" s="26" t="s">
        <v>51</v>
      </c>
      <c r="D1483" s="26">
        <v>551</v>
      </c>
      <c r="E1483" s="26">
        <v>43223</v>
      </c>
      <c r="F1483" s="26" t="s">
        <v>8</v>
      </c>
    </row>
    <row r="1484" spans="1:6" ht="15" hidden="1" customHeight="1" x14ac:dyDescent="0.25">
      <c r="A1484" s="26">
        <v>2019</v>
      </c>
      <c r="B1484" s="26" t="s">
        <v>69</v>
      </c>
      <c r="C1484" s="26" t="s">
        <v>52</v>
      </c>
      <c r="D1484" s="26">
        <v>2061</v>
      </c>
      <c r="E1484" s="26">
        <v>50371</v>
      </c>
      <c r="F1484" s="26" t="s">
        <v>10</v>
      </c>
    </row>
    <row r="1485" spans="1:6" ht="15" hidden="1" customHeight="1" x14ac:dyDescent="0.25">
      <c r="A1485" s="26">
        <v>2019</v>
      </c>
      <c r="B1485" s="26" t="s">
        <v>69</v>
      </c>
      <c r="C1485" s="26" t="s">
        <v>53</v>
      </c>
      <c r="D1485" s="26">
        <v>7493</v>
      </c>
      <c r="E1485" s="26">
        <v>38082</v>
      </c>
      <c r="F1485" s="26" t="s">
        <v>8</v>
      </c>
    </row>
    <row r="1486" spans="1:6" ht="15" hidden="1" customHeight="1" x14ac:dyDescent="0.25">
      <c r="A1486" s="26">
        <v>2019</v>
      </c>
      <c r="B1486" s="26" t="s">
        <v>69</v>
      </c>
      <c r="C1486" s="26" t="s">
        <v>54</v>
      </c>
      <c r="D1486" s="26">
        <v>1221</v>
      </c>
      <c r="E1486" s="26">
        <v>82848</v>
      </c>
      <c r="F1486" s="26" t="s">
        <v>8</v>
      </c>
    </row>
    <row r="1487" spans="1:6" ht="15" hidden="1" customHeight="1" x14ac:dyDescent="0.25">
      <c r="A1487" s="26">
        <v>2019</v>
      </c>
      <c r="B1487" s="26" t="s">
        <v>69</v>
      </c>
      <c r="C1487" s="26" t="s">
        <v>55</v>
      </c>
      <c r="D1487" s="26">
        <v>2865</v>
      </c>
      <c r="E1487" s="26">
        <v>43981</v>
      </c>
      <c r="F1487" s="26" t="s">
        <v>10</v>
      </c>
    </row>
    <row r="1488" spans="1:6" ht="15" hidden="1" customHeight="1" x14ac:dyDescent="0.25">
      <c r="A1488" s="26">
        <v>2019</v>
      </c>
      <c r="B1488" s="26" t="s">
        <v>69</v>
      </c>
      <c r="C1488" s="26" t="s">
        <v>56</v>
      </c>
      <c r="D1488" s="26">
        <v>1442</v>
      </c>
      <c r="E1488" s="26">
        <v>87163</v>
      </c>
      <c r="F1488" s="26" t="s">
        <v>10</v>
      </c>
    </row>
    <row r="1489" spans="1:6" ht="15" hidden="1" customHeight="1" x14ac:dyDescent="0.25">
      <c r="A1489" s="26">
        <v>2019</v>
      </c>
      <c r="B1489" s="26" t="s">
        <v>57</v>
      </c>
      <c r="C1489" s="26" t="s">
        <v>7</v>
      </c>
      <c r="D1489" s="26">
        <v>9645</v>
      </c>
      <c r="E1489" s="26">
        <v>58230</v>
      </c>
      <c r="F1489" s="26" t="s">
        <v>8</v>
      </c>
    </row>
    <row r="1490" spans="1:6" ht="15" hidden="1" customHeight="1" x14ac:dyDescent="0.25">
      <c r="A1490" s="26">
        <v>2019</v>
      </c>
      <c r="B1490" s="26" t="s">
        <v>57</v>
      </c>
      <c r="C1490" s="26" t="s">
        <v>9</v>
      </c>
      <c r="D1490" s="26">
        <v>11368</v>
      </c>
      <c r="E1490" s="26">
        <v>59440</v>
      </c>
      <c r="F1490" s="26" t="s">
        <v>8</v>
      </c>
    </row>
    <row r="1491" spans="1:6" ht="15" hidden="1" customHeight="1" x14ac:dyDescent="0.25">
      <c r="A1491" s="26">
        <v>2019</v>
      </c>
      <c r="B1491" s="26" t="s">
        <v>57</v>
      </c>
      <c r="C1491" s="26" t="s">
        <v>11</v>
      </c>
      <c r="D1491" s="26">
        <v>6817</v>
      </c>
      <c r="E1491" s="26">
        <v>53283</v>
      </c>
      <c r="F1491" s="26" t="s">
        <v>10</v>
      </c>
    </row>
    <row r="1492" spans="1:6" ht="15" hidden="1" customHeight="1" x14ac:dyDescent="0.25">
      <c r="A1492" s="26">
        <v>2019</v>
      </c>
      <c r="B1492" s="26" t="s">
        <v>57</v>
      </c>
      <c r="C1492" s="26" t="s">
        <v>12</v>
      </c>
      <c r="D1492" s="26">
        <v>72972</v>
      </c>
      <c r="E1492" s="26">
        <v>73561</v>
      </c>
      <c r="F1492" s="26" t="s">
        <v>10</v>
      </c>
    </row>
    <row r="1493" spans="1:6" ht="15" hidden="1" customHeight="1" x14ac:dyDescent="0.25">
      <c r="A1493" s="26">
        <v>2019</v>
      </c>
      <c r="B1493" s="26" t="s">
        <v>57</v>
      </c>
      <c r="C1493" s="26" t="s">
        <v>13</v>
      </c>
      <c r="D1493" s="26">
        <v>19243</v>
      </c>
      <c r="E1493" s="26">
        <v>65444</v>
      </c>
      <c r="F1493" s="26" t="s">
        <v>10</v>
      </c>
    </row>
    <row r="1494" spans="1:6" ht="15" hidden="1" customHeight="1" x14ac:dyDescent="0.25">
      <c r="A1494" s="26">
        <v>2019</v>
      </c>
      <c r="B1494" s="26" t="s">
        <v>57</v>
      </c>
      <c r="C1494" s="26" t="s">
        <v>14</v>
      </c>
      <c r="D1494" s="26">
        <v>9351</v>
      </c>
      <c r="E1494" s="26">
        <v>74641</v>
      </c>
      <c r="F1494" s="26" t="s">
        <v>10</v>
      </c>
    </row>
    <row r="1495" spans="1:6" ht="15" hidden="1" customHeight="1" x14ac:dyDescent="0.25">
      <c r="A1495" s="26">
        <v>2019</v>
      </c>
      <c r="B1495" s="26" t="s">
        <v>57</v>
      </c>
      <c r="C1495" s="26" t="s">
        <v>15</v>
      </c>
      <c r="D1495" s="26">
        <v>2777</v>
      </c>
      <c r="E1495" s="26">
        <v>65040</v>
      </c>
      <c r="F1495" s="26" t="s">
        <v>10</v>
      </c>
    </row>
    <row r="1496" spans="1:6" ht="15" hidden="1" customHeight="1" x14ac:dyDescent="0.25">
      <c r="A1496" s="26">
        <v>2019</v>
      </c>
      <c r="B1496" s="26" t="s">
        <v>57</v>
      </c>
      <c r="C1496" s="26" t="s">
        <v>16</v>
      </c>
      <c r="D1496" s="26">
        <v>67384</v>
      </c>
      <c r="E1496" s="26">
        <v>55256</v>
      </c>
      <c r="F1496" s="26" t="s">
        <v>8</v>
      </c>
    </row>
    <row r="1497" spans="1:6" ht="15" hidden="1" customHeight="1" x14ac:dyDescent="0.25">
      <c r="A1497" s="26">
        <v>2019</v>
      </c>
      <c r="B1497" s="26" t="s">
        <v>57</v>
      </c>
      <c r="C1497" s="26" t="s">
        <v>17</v>
      </c>
      <c r="D1497" s="26">
        <v>20135</v>
      </c>
      <c r="E1497" s="26">
        <v>64213</v>
      </c>
      <c r="F1497" s="26" t="s">
        <v>8</v>
      </c>
    </row>
    <row r="1498" spans="1:6" ht="15" hidden="1" customHeight="1" x14ac:dyDescent="0.25">
      <c r="A1498" s="26">
        <v>2019</v>
      </c>
      <c r="B1498" s="26" t="s">
        <v>57</v>
      </c>
      <c r="C1498" s="26" t="s">
        <v>18</v>
      </c>
      <c r="D1498" s="26">
        <v>7660</v>
      </c>
      <c r="E1498" s="26">
        <v>48865</v>
      </c>
      <c r="F1498" s="26" t="s">
        <v>10</v>
      </c>
    </row>
    <row r="1499" spans="1:6" ht="15" hidden="1" customHeight="1" x14ac:dyDescent="0.25">
      <c r="A1499" s="26">
        <v>2019</v>
      </c>
      <c r="B1499" s="26" t="s">
        <v>57</v>
      </c>
      <c r="C1499" s="26" t="s">
        <v>19</v>
      </c>
      <c r="D1499" s="26">
        <v>31422</v>
      </c>
      <c r="E1499" s="26">
        <v>76893</v>
      </c>
      <c r="F1499" s="26" t="s">
        <v>8</v>
      </c>
    </row>
    <row r="1500" spans="1:6" ht="15" hidden="1" customHeight="1" x14ac:dyDescent="0.25">
      <c r="A1500" s="26">
        <v>2019</v>
      </c>
      <c r="B1500" s="26" t="s">
        <v>57</v>
      </c>
      <c r="C1500" s="26" t="s">
        <v>20</v>
      </c>
      <c r="D1500" s="26">
        <v>14839</v>
      </c>
      <c r="E1500" s="26">
        <v>63099</v>
      </c>
      <c r="F1500" s="26" t="s">
        <v>8</v>
      </c>
    </row>
    <row r="1501" spans="1:6" ht="15" hidden="1" customHeight="1" x14ac:dyDescent="0.25">
      <c r="A1501" s="26">
        <v>2019</v>
      </c>
      <c r="B1501" s="26" t="s">
        <v>57</v>
      </c>
      <c r="C1501" s="26" t="s">
        <v>21</v>
      </c>
      <c r="D1501" s="26">
        <v>9417</v>
      </c>
      <c r="E1501" s="26">
        <v>61415</v>
      </c>
      <c r="F1501" s="26" t="s">
        <v>10</v>
      </c>
    </row>
    <row r="1502" spans="1:6" ht="15" hidden="1" customHeight="1" x14ac:dyDescent="0.25">
      <c r="A1502" s="26">
        <v>2019</v>
      </c>
      <c r="B1502" s="26" t="s">
        <v>57</v>
      </c>
      <c r="C1502" s="26" t="s">
        <v>22</v>
      </c>
      <c r="D1502" s="26">
        <v>7584</v>
      </c>
      <c r="E1502" s="26">
        <v>58807</v>
      </c>
      <c r="F1502" s="26" t="s">
        <v>10</v>
      </c>
    </row>
    <row r="1503" spans="1:6" ht="15" hidden="1" customHeight="1" x14ac:dyDescent="0.25">
      <c r="A1503" s="26">
        <v>2019</v>
      </c>
      <c r="B1503" s="26" t="s">
        <v>57</v>
      </c>
      <c r="C1503" s="26" t="s">
        <v>23</v>
      </c>
      <c r="D1503" s="26">
        <v>9339</v>
      </c>
      <c r="E1503" s="26">
        <v>59194</v>
      </c>
      <c r="F1503" s="26" t="s">
        <v>8</v>
      </c>
    </row>
    <row r="1504" spans="1:6" ht="15" hidden="1" customHeight="1" x14ac:dyDescent="0.25">
      <c r="A1504" s="26">
        <v>2019</v>
      </c>
      <c r="B1504" s="26" t="s">
        <v>57</v>
      </c>
      <c r="C1504" s="26" t="s">
        <v>24</v>
      </c>
      <c r="D1504" s="26">
        <v>10825</v>
      </c>
      <c r="E1504" s="26">
        <v>67781</v>
      </c>
      <c r="F1504" s="26" t="s">
        <v>8</v>
      </c>
    </row>
    <row r="1505" spans="1:6" ht="15" hidden="1" customHeight="1" x14ac:dyDescent="0.25">
      <c r="A1505" s="26">
        <v>2019</v>
      </c>
      <c r="B1505" s="26" t="s">
        <v>57</v>
      </c>
      <c r="C1505" s="26" t="s">
        <v>25</v>
      </c>
      <c r="D1505" s="26">
        <v>5502</v>
      </c>
      <c r="E1505" s="26">
        <v>53930</v>
      </c>
      <c r="F1505" s="26" t="s">
        <v>10</v>
      </c>
    </row>
    <row r="1506" spans="1:6" ht="15" hidden="1" customHeight="1" x14ac:dyDescent="0.25">
      <c r="A1506" s="26">
        <v>2019</v>
      </c>
      <c r="B1506" s="26" t="s">
        <v>57</v>
      </c>
      <c r="C1506" s="26" t="s">
        <v>26</v>
      </c>
      <c r="D1506" s="26">
        <v>16463</v>
      </c>
      <c r="E1506" s="26">
        <v>71027</v>
      </c>
      <c r="F1506" s="26" t="s">
        <v>8</v>
      </c>
    </row>
    <row r="1507" spans="1:6" ht="15" hidden="1" customHeight="1" x14ac:dyDescent="0.25">
      <c r="A1507" s="26">
        <v>2019</v>
      </c>
      <c r="B1507" s="26" t="s">
        <v>57</v>
      </c>
      <c r="C1507" s="26" t="s">
        <v>27</v>
      </c>
      <c r="D1507" s="26">
        <v>21055</v>
      </c>
      <c r="E1507" s="26">
        <v>81405</v>
      </c>
      <c r="F1507" s="26" t="s">
        <v>10</v>
      </c>
    </row>
    <row r="1508" spans="1:6" ht="15" hidden="1" customHeight="1" x14ac:dyDescent="0.25">
      <c r="A1508" s="26">
        <v>2019</v>
      </c>
      <c r="B1508" s="26" t="s">
        <v>57</v>
      </c>
      <c r="C1508" s="26" t="s">
        <v>28</v>
      </c>
      <c r="D1508" s="26">
        <v>19544</v>
      </c>
      <c r="E1508" s="26">
        <v>67511</v>
      </c>
      <c r="F1508" s="26" t="s">
        <v>8</v>
      </c>
    </row>
    <row r="1509" spans="1:6" ht="15" hidden="1" customHeight="1" x14ac:dyDescent="0.25">
      <c r="A1509" s="26">
        <v>2019</v>
      </c>
      <c r="B1509" s="26" t="s">
        <v>57</v>
      </c>
      <c r="C1509" s="26" t="s">
        <v>29</v>
      </c>
      <c r="D1509" s="26">
        <v>15746</v>
      </c>
      <c r="E1509" s="26">
        <v>71464</v>
      </c>
      <c r="F1509" s="26" t="s">
        <v>8</v>
      </c>
    </row>
    <row r="1510" spans="1:6" ht="15" hidden="1" customHeight="1" x14ac:dyDescent="0.25">
      <c r="A1510" s="26">
        <v>2019</v>
      </c>
      <c r="B1510" s="26" t="s">
        <v>57</v>
      </c>
      <c r="C1510" s="26" t="s">
        <v>30</v>
      </c>
      <c r="D1510" s="26">
        <v>5670</v>
      </c>
      <c r="E1510" s="26">
        <v>54782</v>
      </c>
      <c r="F1510" s="26" t="s">
        <v>10</v>
      </c>
    </row>
    <row r="1511" spans="1:6" ht="15" hidden="1" customHeight="1" x14ac:dyDescent="0.25">
      <c r="A1511" s="26">
        <v>2019</v>
      </c>
      <c r="B1511" s="26" t="s">
        <v>57</v>
      </c>
      <c r="C1511" s="26" t="s">
        <v>31</v>
      </c>
      <c r="D1511" s="26">
        <v>15141</v>
      </c>
      <c r="E1511" s="26">
        <v>63823</v>
      </c>
      <c r="F1511" s="26" t="s">
        <v>10</v>
      </c>
    </row>
    <row r="1512" spans="1:6" ht="15" hidden="1" customHeight="1" x14ac:dyDescent="0.25">
      <c r="A1512" s="26">
        <v>2019</v>
      </c>
      <c r="B1512" s="26" t="s">
        <v>57</v>
      </c>
      <c r="C1512" s="26" t="s">
        <v>32</v>
      </c>
      <c r="D1512" s="26">
        <v>6287</v>
      </c>
      <c r="E1512" s="26">
        <v>56369</v>
      </c>
      <c r="F1512" s="26" t="s">
        <v>8</v>
      </c>
    </row>
    <row r="1513" spans="1:6" ht="15" hidden="1" customHeight="1" x14ac:dyDescent="0.25">
      <c r="A1513" s="26">
        <v>2019</v>
      </c>
      <c r="B1513" s="26" t="s">
        <v>57</v>
      </c>
      <c r="C1513" s="26" t="s">
        <v>33</v>
      </c>
      <c r="D1513" s="26">
        <v>7053</v>
      </c>
      <c r="E1513" s="26">
        <v>55634</v>
      </c>
      <c r="F1513" s="26" t="s">
        <v>8</v>
      </c>
    </row>
    <row r="1514" spans="1:6" ht="15" hidden="1" customHeight="1" x14ac:dyDescent="0.25">
      <c r="A1514" s="26">
        <v>2019</v>
      </c>
      <c r="B1514" s="26" t="s">
        <v>57</v>
      </c>
      <c r="C1514" s="26" t="s">
        <v>34</v>
      </c>
      <c r="D1514" s="26">
        <v>5859</v>
      </c>
      <c r="E1514" s="26">
        <v>64071</v>
      </c>
      <c r="F1514" s="26" t="s">
        <v>10</v>
      </c>
    </row>
    <row r="1515" spans="1:6" ht="15" hidden="1" customHeight="1" x14ac:dyDescent="0.25">
      <c r="A1515" s="26">
        <v>2019</v>
      </c>
      <c r="B1515" s="26" t="s">
        <v>57</v>
      </c>
      <c r="C1515" s="26" t="s">
        <v>35</v>
      </c>
      <c r="D1515" s="26">
        <v>4363</v>
      </c>
      <c r="E1515" s="26">
        <v>67497</v>
      </c>
      <c r="F1515" s="26" t="s">
        <v>10</v>
      </c>
    </row>
    <row r="1516" spans="1:6" ht="15" hidden="1" customHeight="1" x14ac:dyDescent="0.25">
      <c r="A1516" s="26">
        <v>2019</v>
      </c>
      <c r="B1516" s="26" t="s">
        <v>57</v>
      </c>
      <c r="C1516" s="26" t="s">
        <v>36</v>
      </c>
      <c r="D1516" s="26">
        <v>21672</v>
      </c>
      <c r="E1516" s="26">
        <v>77145</v>
      </c>
      <c r="F1516" s="26" t="s">
        <v>10</v>
      </c>
    </row>
    <row r="1517" spans="1:6" ht="15" hidden="1" customHeight="1" x14ac:dyDescent="0.25">
      <c r="A1517" s="26">
        <v>2019</v>
      </c>
      <c r="B1517" s="26" t="s">
        <v>57</v>
      </c>
      <c r="C1517" s="26" t="s">
        <v>37</v>
      </c>
      <c r="D1517" s="26">
        <v>5141</v>
      </c>
      <c r="E1517" s="26">
        <v>52369</v>
      </c>
      <c r="F1517" s="26" t="s">
        <v>10</v>
      </c>
    </row>
    <row r="1518" spans="1:6" ht="15" hidden="1" customHeight="1" x14ac:dyDescent="0.25">
      <c r="A1518" s="26">
        <v>2019</v>
      </c>
      <c r="B1518" s="26" t="s">
        <v>57</v>
      </c>
      <c r="C1518" s="26" t="s">
        <v>38</v>
      </c>
      <c r="D1518" s="26">
        <v>50064</v>
      </c>
      <c r="E1518" s="26">
        <v>77408</v>
      </c>
      <c r="F1518" s="26" t="s">
        <v>10</v>
      </c>
    </row>
    <row r="1519" spans="1:6" ht="15" hidden="1" customHeight="1" x14ac:dyDescent="0.25">
      <c r="A1519" s="26">
        <v>2019</v>
      </c>
      <c r="B1519" s="26" t="s">
        <v>57</v>
      </c>
      <c r="C1519" s="26" t="s">
        <v>39</v>
      </c>
      <c r="D1519" s="26">
        <v>26057</v>
      </c>
      <c r="E1519" s="26">
        <v>58372</v>
      </c>
      <c r="F1519" s="26" t="s">
        <v>8</v>
      </c>
    </row>
    <row r="1520" spans="1:6" ht="15" hidden="1" customHeight="1" x14ac:dyDescent="0.25">
      <c r="A1520" s="26">
        <v>2019</v>
      </c>
      <c r="B1520" s="26" t="s">
        <v>57</v>
      </c>
      <c r="C1520" s="26" t="s">
        <v>40</v>
      </c>
      <c r="D1520" s="26">
        <v>4035</v>
      </c>
      <c r="E1520" s="26">
        <v>69029</v>
      </c>
      <c r="F1520" s="26" t="s">
        <v>8</v>
      </c>
    </row>
    <row r="1521" spans="1:6" ht="15" hidden="1" customHeight="1" x14ac:dyDescent="0.25">
      <c r="A1521" s="26">
        <v>2019</v>
      </c>
      <c r="B1521" s="26" t="s">
        <v>57</v>
      </c>
      <c r="C1521" s="26" t="s">
        <v>41</v>
      </c>
      <c r="D1521" s="26">
        <v>23022</v>
      </c>
      <c r="E1521" s="26">
        <v>66831</v>
      </c>
      <c r="F1521" s="26" t="s">
        <v>10</v>
      </c>
    </row>
    <row r="1522" spans="1:6" ht="15" hidden="1" customHeight="1" x14ac:dyDescent="0.25">
      <c r="A1522" s="26">
        <v>2019</v>
      </c>
      <c r="B1522" s="26" t="s">
        <v>57</v>
      </c>
      <c r="C1522" s="26" t="s">
        <v>42</v>
      </c>
      <c r="D1522" s="26">
        <v>9823</v>
      </c>
      <c r="E1522" s="26">
        <v>56585</v>
      </c>
      <c r="F1522" s="26" t="s">
        <v>8</v>
      </c>
    </row>
    <row r="1523" spans="1:6" ht="15" hidden="1" customHeight="1" x14ac:dyDescent="0.25">
      <c r="A1523" s="26">
        <v>2019</v>
      </c>
      <c r="B1523" s="26" t="s">
        <v>57</v>
      </c>
      <c r="C1523" s="26" t="s">
        <v>43</v>
      </c>
      <c r="D1523" s="26">
        <v>13468</v>
      </c>
      <c r="E1523" s="26">
        <v>63987</v>
      </c>
      <c r="F1523" s="26" t="s">
        <v>8</v>
      </c>
    </row>
    <row r="1524" spans="1:6" ht="15" hidden="1" customHeight="1" x14ac:dyDescent="0.25">
      <c r="A1524" s="26">
        <v>2019</v>
      </c>
      <c r="B1524" s="26" t="s">
        <v>57</v>
      </c>
      <c r="C1524" s="26" t="s">
        <v>44</v>
      </c>
      <c r="D1524" s="26">
        <v>28397</v>
      </c>
      <c r="E1524" s="26">
        <v>70769</v>
      </c>
      <c r="F1524" s="26" t="s">
        <v>10</v>
      </c>
    </row>
    <row r="1525" spans="1:6" ht="15" hidden="1" customHeight="1" x14ac:dyDescent="0.25">
      <c r="A1525" s="26">
        <v>2019</v>
      </c>
      <c r="B1525" s="26" t="s">
        <v>57</v>
      </c>
      <c r="C1525" s="26" t="s">
        <v>46</v>
      </c>
      <c r="D1525" s="26">
        <v>11635</v>
      </c>
      <c r="E1525" s="26">
        <v>59542</v>
      </c>
      <c r="F1525" s="26" t="s">
        <v>10</v>
      </c>
    </row>
    <row r="1526" spans="1:6" ht="15" hidden="1" customHeight="1" x14ac:dyDescent="0.25">
      <c r="A1526" s="26">
        <v>2019</v>
      </c>
      <c r="B1526" s="26" t="s">
        <v>57</v>
      </c>
      <c r="C1526" s="26" t="s">
        <v>47</v>
      </c>
      <c r="D1526" s="26">
        <v>3883</v>
      </c>
      <c r="E1526" s="26">
        <v>53385</v>
      </c>
      <c r="F1526" s="26" t="s">
        <v>8</v>
      </c>
    </row>
    <row r="1527" spans="1:6" ht="15" hidden="1" customHeight="1" x14ac:dyDescent="0.25">
      <c r="A1527" s="26">
        <v>2019</v>
      </c>
      <c r="B1527" s="26" t="s">
        <v>57</v>
      </c>
      <c r="C1527" s="26" t="s">
        <v>48</v>
      </c>
      <c r="D1527" s="26">
        <v>11745</v>
      </c>
      <c r="E1527" s="26">
        <v>62642</v>
      </c>
      <c r="F1527" s="26" t="s">
        <v>8</v>
      </c>
    </row>
    <row r="1528" spans="1:6" ht="15" hidden="1" customHeight="1" x14ac:dyDescent="0.25">
      <c r="A1528" s="26">
        <v>2019</v>
      </c>
      <c r="B1528" s="26" t="s">
        <v>57</v>
      </c>
      <c r="C1528" s="26" t="s">
        <v>49</v>
      </c>
      <c r="D1528" s="26">
        <v>49310</v>
      </c>
      <c r="E1528" s="26">
        <v>69219</v>
      </c>
      <c r="F1528" s="26" t="s">
        <v>10</v>
      </c>
    </row>
    <row r="1529" spans="1:6" ht="15" hidden="1" customHeight="1" x14ac:dyDescent="0.25">
      <c r="A1529" s="26">
        <v>2019</v>
      </c>
      <c r="B1529" s="26" t="s">
        <v>57</v>
      </c>
      <c r="C1529" s="26" t="s">
        <v>50</v>
      </c>
      <c r="D1529" s="26">
        <v>10886</v>
      </c>
      <c r="E1529" s="26">
        <v>55132</v>
      </c>
      <c r="F1529" s="26" t="s">
        <v>8</v>
      </c>
    </row>
    <row r="1530" spans="1:6" ht="15" hidden="1" customHeight="1" x14ac:dyDescent="0.25">
      <c r="A1530" s="26">
        <v>2019</v>
      </c>
      <c r="B1530" s="26" t="s">
        <v>57</v>
      </c>
      <c r="C1530" s="26" t="s">
        <v>51</v>
      </c>
      <c r="D1530" s="26">
        <v>2865</v>
      </c>
      <c r="E1530" s="26">
        <v>56125</v>
      </c>
      <c r="F1530" s="26" t="s">
        <v>10</v>
      </c>
    </row>
    <row r="1531" spans="1:6" ht="15" hidden="1" customHeight="1" x14ac:dyDescent="0.25">
      <c r="A1531" s="26">
        <v>2019</v>
      </c>
      <c r="B1531" s="26" t="s">
        <v>57</v>
      </c>
      <c r="C1531" s="26" t="s">
        <v>52</v>
      </c>
      <c r="D1531" s="26">
        <v>21256</v>
      </c>
      <c r="E1531" s="26">
        <v>62166</v>
      </c>
      <c r="F1531" s="26" t="s">
        <v>8</v>
      </c>
    </row>
    <row r="1532" spans="1:6" ht="15" hidden="1" customHeight="1" x14ac:dyDescent="0.25">
      <c r="A1532" s="26">
        <v>2019</v>
      </c>
      <c r="B1532" s="26" t="s">
        <v>57</v>
      </c>
      <c r="C1532" s="26" t="s">
        <v>53</v>
      </c>
      <c r="D1532" s="26">
        <v>25279</v>
      </c>
      <c r="E1532" s="26">
        <v>67249</v>
      </c>
      <c r="F1532" s="26" t="s">
        <v>8</v>
      </c>
    </row>
    <row r="1533" spans="1:6" ht="15" hidden="1" customHeight="1" x14ac:dyDescent="0.25">
      <c r="A1533" s="26">
        <v>2019</v>
      </c>
      <c r="B1533" s="26" t="s">
        <v>57</v>
      </c>
      <c r="C1533" s="26" t="s">
        <v>54</v>
      </c>
      <c r="D1533" s="26">
        <v>4402</v>
      </c>
      <c r="E1533" s="26">
        <v>63987</v>
      </c>
      <c r="F1533" s="26" t="s">
        <v>10</v>
      </c>
    </row>
    <row r="1534" spans="1:6" ht="15" hidden="1" customHeight="1" x14ac:dyDescent="0.25">
      <c r="A1534" s="26">
        <v>2019</v>
      </c>
      <c r="B1534" s="26" t="s">
        <v>57</v>
      </c>
      <c r="C1534" s="26" t="s">
        <v>55</v>
      </c>
      <c r="D1534" s="26">
        <v>14158</v>
      </c>
      <c r="E1534" s="26">
        <v>66136</v>
      </c>
      <c r="F1534" s="26" t="s">
        <v>10</v>
      </c>
    </row>
    <row r="1535" spans="1:6" ht="15" hidden="1" customHeight="1" x14ac:dyDescent="0.25">
      <c r="A1535" s="26">
        <v>2019</v>
      </c>
      <c r="B1535" s="26" t="s">
        <v>57</v>
      </c>
      <c r="C1535" s="26" t="s">
        <v>56</v>
      </c>
      <c r="D1535" s="26">
        <v>3427</v>
      </c>
      <c r="E1535" s="26">
        <v>56877</v>
      </c>
      <c r="F1535" s="26" t="s">
        <v>8</v>
      </c>
    </row>
    <row r="1536" spans="1:6" ht="15" hidden="1" customHeight="1" x14ac:dyDescent="0.25">
      <c r="A1536" s="26">
        <v>2019</v>
      </c>
      <c r="B1536" s="26" t="s">
        <v>58</v>
      </c>
      <c r="C1536" s="26" t="s">
        <v>7</v>
      </c>
      <c r="D1536" s="26">
        <v>5447</v>
      </c>
      <c r="E1536" s="26">
        <v>61197</v>
      </c>
      <c r="F1536" s="26" t="s">
        <v>8</v>
      </c>
    </row>
    <row r="1537" spans="1:6" ht="15" hidden="1" customHeight="1" x14ac:dyDescent="0.25">
      <c r="A1537" s="26">
        <v>2019</v>
      </c>
      <c r="B1537" s="26" t="s">
        <v>58</v>
      </c>
      <c r="C1537" s="26" t="s">
        <v>9</v>
      </c>
      <c r="D1537" s="26">
        <v>4657</v>
      </c>
      <c r="E1537" s="26">
        <v>79528</v>
      </c>
      <c r="F1537" s="26" t="s">
        <v>10</v>
      </c>
    </row>
    <row r="1538" spans="1:6" ht="15" hidden="1" customHeight="1" x14ac:dyDescent="0.25">
      <c r="A1538" s="26">
        <v>2019</v>
      </c>
      <c r="B1538" s="26" t="s">
        <v>58</v>
      </c>
      <c r="C1538" s="26" t="s">
        <v>11</v>
      </c>
      <c r="D1538" s="26">
        <v>2928</v>
      </c>
      <c r="E1538" s="26">
        <v>52766</v>
      </c>
      <c r="F1538" s="26" t="s">
        <v>10</v>
      </c>
    </row>
    <row r="1539" spans="1:6" ht="15" hidden="1" customHeight="1" x14ac:dyDescent="0.25">
      <c r="A1539" s="26">
        <v>2019</v>
      </c>
      <c r="B1539" s="26" t="s">
        <v>58</v>
      </c>
      <c r="C1539" s="26" t="s">
        <v>12</v>
      </c>
      <c r="D1539" s="26">
        <v>42215</v>
      </c>
      <c r="E1539" s="26">
        <v>98246</v>
      </c>
      <c r="F1539" s="26" t="s">
        <v>10</v>
      </c>
    </row>
    <row r="1540" spans="1:6" ht="15" hidden="1" customHeight="1" x14ac:dyDescent="0.25">
      <c r="A1540" s="26">
        <v>2019</v>
      </c>
      <c r="B1540" s="26" t="s">
        <v>58</v>
      </c>
      <c r="C1540" s="26" t="s">
        <v>13</v>
      </c>
      <c r="D1540" s="26">
        <v>5750</v>
      </c>
      <c r="E1540" s="26">
        <v>75446</v>
      </c>
      <c r="F1540" s="26" t="s">
        <v>10</v>
      </c>
    </row>
    <row r="1541" spans="1:6" ht="15" hidden="1" customHeight="1" x14ac:dyDescent="0.25">
      <c r="A1541" s="26">
        <v>2019</v>
      </c>
      <c r="B1541" s="26" t="s">
        <v>58</v>
      </c>
      <c r="C1541" s="26" t="s">
        <v>14</v>
      </c>
      <c r="D1541" s="26">
        <v>4460</v>
      </c>
      <c r="E1541" s="26">
        <v>87864</v>
      </c>
      <c r="F1541" s="26" t="s">
        <v>10</v>
      </c>
    </row>
    <row r="1542" spans="1:6" ht="15" hidden="1" customHeight="1" x14ac:dyDescent="0.25">
      <c r="A1542" s="26">
        <v>2019</v>
      </c>
      <c r="B1542" s="26" t="s">
        <v>58</v>
      </c>
      <c r="C1542" s="26" t="s">
        <v>15</v>
      </c>
      <c r="D1542" s="26">
        <v>688</v>
      </c>
      <c r="E1542" s="26">
        <v>68417</v>
      </c>
      <c r="F1542" s="26" t="s">
        <v>8</v>
      </c>
    </row>
    <row r="1543" spans="1:6" ht="15" hidden="1" customHeight="1" x14ac:dyDescent="0.25">
      <c r="A1543" s="26">
        <v>2019</v>
      </c>
      <c r="B1543" s="26" t="s">
        <v>58</v>
      </c>
      <c r="C1543" s="26" t="s">
        <v>16</v>
      </c>
      <c r="D1543" s="26">
        <v>20513</v>
      </c>
      <c r="E1543" s="26">
        <v>65389</v>
      </c>
      <c r="F1543" s="26" t="s">
        <v>8</v>
      </c>
    </row>
    <row r="1544" spans="1:6" ht="15" hidden="1" customHeight="1" x14ac:dyDescent="0.25">
      <c r="A1544" s="26">
        <v>2019</v>
      </c>
      <c r="B1544" s="26" t="s">
        <v>58</v>
      </c>
      <c r="C1544" s="26" t="s">
        <v>17</v>
      </c>
      <c r="D1544" s="26">
        <v>9745</v>
      </c>
      <c r="E1544" s="26">
        <v>63889</v>
      </c>
      <c r="F1544" s="26" t="s">
        <v>10</v>
      </c>
    </row>
    <row r="1545" spans="1:6" ht="15" hidden="1" customHeight="1" x14ac:dyDescent="0.25">
      <c r="A1545" s="26">
        <v>2019</v>
      </c>
      <c r="B1545" s="26" t="s">
        <v>58</v>
      </c>
      <c r="C1545" s="26" t="s">
        <v>18</v>
      </c>
      <c r="D1545" s="26">
        <v>2750</v>
      </c>
      <c r="E1545" s="26">
        <v>67543</v>
      </c>
      <c r="F1545" s="26" t="s">
        <v>8</v>
      </c>
    </row>
    <row r="1546" spans="1:6" ht="15" hidden="1" customHeight="1" x14ac:dyDescent="0.25">
      <c r="A1546" s="26">
        <v>2019</v>
      </c>
      <c r="B1546" s="26" t="s">
        <v>58</v>
      </c>
      <c r="C1546" s="26" t="s">
        <v>19</v>
      </c>
      <c r="D1546" s="26">
        <v>17979</v>
      </c>
      <c r="E1546" s="26">
        <v>76174</v>
      </c>
      <c r="F1546" s="26" t="s">
        <v>8</v>
      </c>
    </row>
    <row r="1547" spans="1:6" ht="15" hidden="1" customHeight="1" x14ac:dyDescent="0.25">
      <c r="A1547" s="26">
        <v>2019</v>
      </c>
      <c r="B1547" s="26" t="s">
        <v>58</v>
      </c>
      <c r="C1547" s="26" t="s">
        <v>20</v>
      </c>
      <c r="D1547" s="26">
        <v>8554</v>
      </c>
      <c r="E1547" s="26">
        <v>67118</v>
      </c>
      <c r="F1547" s="26" t="s">
        <v>10</v>
      </c>
    </row>
    <row r="1548" spans="1:6" ht="15" hidden="1" customHeight="1" x14ac:dyDescent="0.25">
      <c r="A1548" s="26">
        <v>2019</v>
      </c>
      <c r="B1548" s="26" t="s">
        <v>58</v>
      </c>
      <c r="C1548" s="26" t="s">
        <v>21</v>
      </c>
      <c r="D1548" s="26">
        <v>4125</v>
      </c>
      <c r="E1548" s="26">
        <v>64617</v>
      </c>
      <c r="F1548" s="26" t="s">
        <v>10</v>
      </c>
    </row>
    <row r="1549" spans="1:6" ht="15" hidden="1" customHeight="1" x14ac:dyDescent="0.25">
      <c r="A1549" s="26">
        <v>2019</v>
      </c>
      <c r="B1549" s="26" t="s">
        <v>58</v>
      </c>
      <c r="C1549" s="26" t="s">
        <v>22</v>
      </c>
      <c r="D1549" s="26">
        <v>3164</v>
      </c>
      <c r="E1549" s="26">
        <v>63532</v>
      </c>
      <c r="F1549" s="26" t="s">
        <v>8</v>
      </c>
    </row>
    <row r="1550" spans="1:6" ht="15" hidden="1" customHeight="1" x14ac:dyDescent="0.25">
      <c r="A1550" s="26">
        <v>2019</v>
      </c>
      <c r="B1550" s="26" t="s">
        <v>58</v>
      </c>
      <c r="C1550" s="26" t="s">
        <v>23</v>
      </c>
      <c r="D1550" s="26">
        <v>4368</v>
      </c>
      <c r="E1550" s="26">
        <v>64143</v>
      </c>
      <c r="F1550" s="26" t="s">
        <v>8</v>
      </c>
    </row>
    <row r="1551" spans="1:6" ht="15" hidden="1" customHeight="1" x14ac:dyDescent="0.25">
      <c r="A1551" s="26">
        <v>2019</v>
      </c>
      <c r="B1551" s="26" t="s">
        <v>58</v>
      </c>
      <c r="C1551" s="26" t="s">
        <v>24</v>
      </c>
      <c r="D1551" s="26">
        <v>4464</v>
      </c>
      <c r="E1551" s="26">
        <v>78604</v>
      </c>
      <c r="F1551" s="26" t="s">
        <v>10</v>
      </c>
    </row>
    <row r="1552" spans="1:6" ht="15" hidden="1" customHeight="1" x14ac:dyDescent="0.25">
      <c r="A1552" s="26">
        <v>2019</v>
      </c>
      <c r="B1552" s="26" t="s">
        <v>58</v>
      </c>
      <c r="C1552" s="26" t="s">
        <v>25</v>
      </c>
      <c r="D1552" s="26">
        <v>1877</v>
      </c>
      <c r="E1552" s="26">
        <v>61458</v>
      </c>
      <c r="F1552" s="26" t="s">
        <v>8</v>
      </c>
    </row>
    <row r="1553" spans="1:6" ht="15" hidden="1" customHeight="1" x14ac:dyDescent="0.25">
      <c r="A1553" s="26">
        <v>2019</v>
      </c>
      <c r="B1553" s="26" t="s">
        <v>58</v>
      </c>
      <c r="C1553" s="26" t="s">
        <v>26</v>
      </c>
      <c r="D1553" s="26">
        <v>3901</v>
      </c>
      <c r="E1553" s="26">
        <v>83289</v>
      </c>
      <c r="F1553" s="26" t="s">
        <v>10</v>
      </c>
    </row>
    <row r="1554" spans="1:6" ht="15" hidden="1" customHeight="1" x14ac:dyDescent="0.25">
      <c r="A1554" s="26">
        <v>2019</v>
      </c>
      <c r="B1554" s="26" t="s">
        <v>58</v>
      </c>
      <c r="C1554" s="26" t="s">
        <v>27</v>
      </c>
      <c r="D1554" s="26">
        <v>6850</v>
      </c>
      <c r="E1554" s="26">
        <v>94132</v>
      </c>
      <c r="F1554" s="26" t="s">
        <v>8</v>
      </c>
    </row>
    <row r="1555" spans="1:6" ht="15" hidden="1" customHeight="1" x14ac:dyDescent="0.25">
      <c r="A1555" s="26">
        <v>2019</v>
      </c>
      <c r="B1555" s="26" t="s">
        <v>58</v>
      </c>
      <c r="C1555" s="26" t="s">
        <v>28</v>
      </c>
      <c r="D1555" s="26">
        <v>15721</v>
      </c>
      <c r="E1555" s="26">
        <v>72395</v>
      </c>
      <c r="F1555" s="26" t="s">
        <v>8</v>
      </c>
    </row>
    <row r="1556" spans="1:6" ht="15" hidden="1" customHeight="1" x14ac:dyDescent="0.25">
      <c r="A1556" s="26">
        <v>2019</v>
      </c>
      <c r="B1556" s="26" t="s">
        <v>58</v>
      </c>
      <c r="C1556" s="26" t="s">
        <v>29</v>
      </c>
      <c r="D1556" s="26">
        <v>8369</v>
      </c>
      <c r="E1556" s="26">
        <v>71734</v>
      </c>
      <c r="F1556" s="26" t="s">
        <v>10</v>
      </c>
    </row>
    <row r="1557" spans="1:6" ht="15" hidden="1" customHeight="1" x14ac:dyDescent="0.25">
      <c r="A1557" s="26">
        <v>2019</v>
      </c>
      <c r="B1557" s="26" t="s">
        <v>58</v>
      </c>
      <c r="C1557" s="26" t="s">
        <v>30</v>
      </c>
      <c r="D1557" s="26">
        <v>2441</v>
      </c>
      <c r="E1557" s="26">
        <v>54199</v>
      </c>
      <c r="F1557" s="26" t="s">
        <v>10</v>
      </c>
    </row>
    <row r="1558" spans="1:6" ht="15" hidden="1" customHeight="1" x14ac:dyDescent="0.25">
      <c r="A1558" s="26">
        <v>2019</v>
      </c>
      <c r="B1558" s="26" t="s">
        <v>58</v>
      </c>
      <c r="C1558" s="26" t="s">
        <v>31</v>
      </c>
      <c r="D1558" s="26">
        <v>6636</v>
      </c>
      <c r="E1558" s="26">
        <v>63139</v>
      </c>
      <c r="F1558" s="26" t="s">
        <v>8</v>
      </c>
    </row>
    <row r="1559" spans="1:6" ht="15" hidden="1" customHeight="1" x14ac:dyDescent="0.25">
      <c r="A1559" s="26">
        <v>2019</v>
      </c>
      <c r="B1559" s="26" t="s">
        <v>58</v>
      </c>
      <c r="C1559" s="26" t="s">
        <v>32</v>
      </c>
      <c r="D1559" s="26">
        <v>1572</v>
      </c>
      <c r="E1559" s="26">
        <v>54758</v>
      </c>
      <c r="F1559" s="26" t="s">
        <v>8</v>
      </c>
    </row>
    <row r="1560" spans="1:6" ht="15" hidden="1" customHeight="1" x14ac:dyDescent="0.25">
      <c r="A1560" s="26">
        <v>2019</v>
      </c>
      <c r="B1560" s="26" t="s">
        <v>58</v>
      </c>
      <c r="C1560" s="26" t="s">
        <v>33</v>
      </c>
      <c r="D1560" s="26">
        <v>1977</v>
      </c>
      <c r="E1560" s="26">
        <v>55568</v>
      </c>
      <c r="F1560" s="26" t="s">
        <v>10</v>
      </c>
    </row>
    <row r="1561" spans="1:6" ht="15" hidden="1" customHeight="1" x14ac:dyDescent="0.25">
      <c r="A1561" s="26">
        <v>2019</v>
      </c>
      <c r="B1561" s="26" t="s">
        <v>58</v>
      </c>
      <c r="C1561" s="26" t="s">
        <v>34</v>
      </c>
      <c r="D1561" s="26">
        <v>2043</v>
      </c>
      <c r="E1561" s="26">
        <v>62486</v>
      </c>
      <c r="F1561" s="26" t="s">
        <v>10</v>
      </c>
    </row>
    <row r="1562" spans="1:6" ht="15" hidden="1" customHeight="1" x14ac:dyDescent="0.25">
      <c r="A1562" s="26">
        <v>2019</v>
      </c>
      <c r="B1562" s="26" t="s">
        <v>58</v>
      </c>
      <c r="C1562" s="26" t="s">
        <v>35</v>
      </c>
      <c r="D1562" s="26">
        <v>2011</v>
      </c>
      <c r="E1562" s="26">
        <v>76482</v>
      </c>
      <c r="F1562" s="26" t="s">
        <v>10</v>
      </c>
    </row>
    <row r="1563" spans="1:6" ht="15" hidden="1" customHeight="1" x14ac:dyDescent="0.25">
      <c r="A1563" s="26">
        <v>2019</v>
      </c>
      <c r="B1563" s="26" t="s">
        <v>58</v>
      </c>
      <c r="C1563" s="26" t="s">
        <v>36</v>
      </c>
      <c r="D1563" s="26">
        <v>8962</v>
      </c>
      <c r="E1563" s="26">
        <v>84813</v>
      </c>
      <c r="F1563" s="26" t="s">
        <v>10</v>
      </c>
    </row>
    <row r="1564" spans="1:6" ht="15" hidden="1" customHeight="1" x14ac:dyDescent="0.25">
      <c r="A1564" s="26">
        <v>2019</v>
      </c>
      <c r="B1564" s="26" t="s">
        <v>58</v>
      </c>
      <c r="C1564" s="26" t="s">
        <v>37</v>
      </c>
      <c r="D1564" s="26">
        <v>1724</v>
      </c>
      <c r="E1564" s="26">
        <v>59328</v>
      </c>
      <c r="F1564" s="26" t="s">
        <v>10</v>
      </c>
    </row>
    <row r="1565" spans="1:6" ht="15" hidden="1" customHeight="1" x14ac:dyDescent="0.25">
      <c r="A1565" s="26">
        <v>2019</v>
      </c>
      <c r="B1565" s="26" t="s">
        <v>58</v>
      </c>
      <c r="C1565" s="26" t="s">
        <v>38</v>
      </c>
      <c r="D1565" s="26">
        <v>17319</v>
      </c>
      <c r="E1565" s="26">
        <v>71899</v>
      </c>
      <c r="F1565" s="26" t="s">
        <v>8</v>
      </c>
    </row>
    <row r="1566" spans="1:6" ht="15" hidden="1" customHeight="1" x14ac:dyDescent="0.25">
      <c r="A1566" s="26">
        <v>2019</v>
      </c>
      <c r="B1566" s="26" t="s">
        <v>58</v>
      </c>
      <c r="C1566" s="26" t="s">
        <v>39</v>
      </c>
      <c r="D1566" s="26">
        <v>10287</v>
      </c>
      <c r="E1566" s="26">
        <v>64368</v>
      </c>
      <c r="F1566" s="26" t="s">
        <v>8</v>
      </c>
    </row>
    <row r="1567" spans="1:6" ht="15" hidden="1" customHeight="1" x14ac:dyDescent="0.25">
      <c r="A1567" s="26">
        <v>2019</v>
      </c>
      <c r="B1567" s="26" t="s">
        <v>58</v>
      </c>
      <c r="C1567" s="26" t="s">
        <v>40</v>
      </c>
      <c r="D1567" s="26">
        <v>810</v>
      </c>
      <c r="E1567" s="26">
        <v>58594</v>
      </c>
      <c r="F1567" s="26" t="s">
        <v>10</v>
      </c>
    </row>
    <row r="1568" spans="1:6" ht="15" hidden="1" customHeight="1" x14ac:dyDescent="0.25">
      <c r="A1568" s="26">
        <v>2019</v>
      </c>
      <c r="B1568" s="26" t="s">
        <v>58</v>
      </c>
      <c r="C1568" s="26" t="s">
        <v>41</v>
      </c>
      <c r="D1568" s="26">
        <v>15430</v>
      </c>
      <c r="E1568" s="26">
        <v>66002</v>
      </c>
      <c r="F1568" s="26" t="s">
        <v>8</v>
      </c>
    </row>
    <row r="1569" spans="1:6" ht="15" hidden="1" customHeight="1" x14ac:dyDescent="0.25">
      <c r="A1569" s="26">
        <v>2019</v>
      </c>
      <c r="B1569" s="26" t="s">
        <v>58</v>
      </c>
      <c r="C1569" s="26" t="s">
        <v>42</v>
      </c>
      <c r="D1569" s="26">
        <v>4230</v>
      </c>
      <c r="E1569" s="26">
        <v>61496</v>
      </c>
      <c r="F1569" s="26" t="s">
        <v>8</v>
      </c>
    </row>
    <row r="1570" spans="1:6" ht="15" hidden="1" customHeight="1" x14ac:dyDescent="0.25">
      <c r="A1570" s="26">
        <v>2019</v>
      </c>
      <c r="B1570" s="26" t="s">
        <v>58</v>
      </c>
      <c r="C1570" s="26" t="s">
        <v>43</v>
      </c>
      <c r="D1570" s="26">
        <v>6175</v>
      </c>
      <c r="E1570" s="26">
        <v>74161</v>
      </c>
      <c r="F1570" s="26" t="s">
        <v>10</v>
      </c>
    </row>
    <row r="1571" spans="1:6" ht="15" hidden="1" customHeight="1" x14ac:dyDescent="0.25">
      <c r="A1571" s="26">
        <v>2019</v>
      </c>
      <c r="B1571" s="26" t="s">
        <v>58</v>
      </c>
      <c r="C1571" s="26" t="s">
        <v>44</v>
      </c>
      <c r="D1571" s="26">
        <v>14414</v>
      </c>
      <c r="E1571" s="26">
        <v>67111</v>
      </c>
      <c r="F1571" s="26" t="s">
        <v>10</v>
      </c>
    </row>
    <row r="1572" spans="1:6" ht="15" hidden="1" customHeight="1" x14ac:dyDescent="0.25">
      <c r="A1572" s="26">
        <v>2019</v>
      </c>
      <c r="B1572" s="26" t="s">
        <v>58</v>
      </c>
      <c r="C1572" s="26" t="s">
        <v>45</v>
      </c>
      <c r="D1572" s="26">
        <v>1567</v>
      </c>
      <c r="E1572" s="26">
        <v>63616</v>
      </c>
      <c r="F1572" s="26" t="s">
        <v>8</v>
      </c>
    </row>
    <row r="1573" spans="1:6" ht="15" hidden="1" customHeight="1" x14ac:dyDescent="0.25">
      <c r="A1573" s="26">
        <v>2019</v>
      </c>
      <c r="B1573" s="26" t="s">
        <v>58</v>
      </c>
      <c r="C1573" s="26" t="s">
        <v>46</v>
      </c>
      <c r="D1573" s="26">
        <v>5906</v>
      </c>
      <c r="E1573" s="26">
        <v>64927</v>
      </c>
      <c r="F1573" s="26" t="s">
        <v>8</v>
      </c>
    </row>
    <row r="1574" spans="1:6" ht="15" hidden="1" customHeight="1" x14ac:dyDescent="0.25">
      <c r="A1574" s="26">
        <v>2019</v>
      </c>
      <c r="B1574" s="26" t="s">
        <v>58</v>
      </c>
      <c r="C1574" s="26" t="s">
        <v>47</v>
      </c>
      <c r="D1574" s="26">
        <v>1091</v>
      </c>
      <c r="E1574" s="26">
        <v>53877</v>
      </c>
      <c r="F1574" s="26" t="s">
        <v>10</v>
      </c>
    </row>
    <row r="1575" spans="1:6" ht="15" hidden="1" customHeight="1" x14ac:dyDescent="0.25">
      <c r="A1575" s="26">
        <v>2019</v>
      </c>
      <c r="B1575" s="26" t="s">
        <v>58</v>
      </c>
      <c r="C1575" s="26" t="s">
        <v>48</v>
      </c>
      <c r="D1575" s="26">
        <v>6835</v>
      </c>
      <c r="E1575" s="26">
        <v>65526</v>
      </c>
      <c r="F1575" s="26" t="s">
        <v>8</v>
      </c>
    </row>
    <row r="1576" spans="1:6" ht="15" hidden="1" customHeight="1" x14ac:dyDescent="0.25">
      <c r="A1576" s="26">
        <v>2019</v>
      </c>
      <c r="B1576" s="26" t="s">
        <v>58</v>
      </c>
      <c r="C1576" s="26" t="s">
        <v>49</v>
      </c>
      <c r="D1576" s="26">
        <v>24275</v>
      </c>
      <c r="E1576" s="26">
        <v>81813</v>
      </c>
      <c r="F1576" s="26" t="s">
        <v>10</v>
      </c>
    </row>
    <row r="1577" spans="1:6" ht="15" hidden="1" customHeight="1" x14ac:dyDescent="0.25">
      <c r="A1577" s="26">
        <v>2019</v>
      </c>
      <c r="B1577" s="26" t="s">
        <v>58</v>
      </c>
      <c r="C1577" s="26" t="s">
        <v>50</v>
      </c>
      <c r="D1577" s="26">
        <v>4248</v>
      </c>
      <c r="E1577" s="26">
        <v>62723</v>
      </c>
      <c r="F1577" s="26" t="s">
        <v>8</v>
      </c>
    </row>
    <row r="1578" spans="1:6" ht="15" hidden="1" customHeight="1" x14ac:dyDescent="0.25">
      <c r="A1578" s="26">
        <v>2019</v>
      </c>
      <c r="B1578" s="26" t="s">
        <v>58</v>
      </c>
      <c r="C1578" s="26" t="s">
        <v>51</v>
      </c>
      <c r="D1578" s="26">
        <v>1105</v>
      </c>
      <c r="E1578" s="26">
        <v>64004</v>
      </c>
      <c r="F1578" s="26" t="s">
        <v>8</v>
      </c>
    </row>
    <row r="1579" spans="1:6" ht="15" hidden="1" customHeight="1" x14ac:dyDescent="0.25">
      <c r="A1579" s="26">
        <v>2019</v>
      </c>
      <c r="B1579" s="26" t="s">
        <v>58</v>
      </c>
      <c r="C1579" s="26" t="s">
        <v>52</v>
      </c>
      <c r="D1579" s="26">
        <v>6475</v>
      </c>
      <c r="E1579" s="26">
        <v>63894</v>
      </c>
      <c r="F1579" s="26" t="s">
        <v>10</v>
      </c>
    </row>
    <row r="1580" spans="1:6" ht="15" hidden="1" customHeight="1" x14ac:dyDescent="0.25">
      <c r="A1580" s="26">
        <v>2019</v>
      </c>
      <c r="B1580" s="26" t="s">
        <v>58</v>
      </c>
      <c r="C1580" s="26" t="s">
        <v>53</v>
      </c>
      <c r="D1580" s="26">
        <v>7671</v>
      </c>
      <c r="E1580" s="26">
        <v>82290</v>
      </c>
      <c r="F1580" s="26" t="s">
        <v>10</v>
      </c>
    </row>
    <row r="1581" spans="1:6" ht="15" hidden="1" customHeight="1" x14ac:dyDescent="0.25">
      <c r="A1581" s="26">
        <v>2019</v>
      </c>
      <c r="B1581" s="26" t="s">
        <v>58</v>
      </c>
      <c r="C1581" s="26" t="s">
        <v>54</v>
      </c>
      <c r="D1581" s="26">
        <v>1272</v>
      </c>
      <c r="E1581" s="26">
        <v>64624</v>
      </c>
      <c r="F1581" s="26" t="s">
        <v>8</v>
      </c>
    </row>
    <row r="1582" spans="1:6" ht="15" hidden="1" customHeight="1" x14ac:dyDescent="0.25">
      <c r="A1582" s="26">
        <v>2019</v>
      </c>
      <c r="B1582" s="26" t="s">
        <v>58</v>
      </c>
      <c r="C1582" s="26" t="s">
        <v>55</v>
      </c>
      <c r="D1582" s="26">
        <v>9356</v>
      </c>
      <c r="E1582" s="26">
        <v>63001</v>
      </c>
      <c r="F1582" s="26" t="s">
        <v>8</v>
      </c>
    </row>
    <row r="1583" spans="1:6" ht="15" hidden="1" customHeight="1" x14ac:dyDescent="0.25">
      <c r="A1583" s="26">
        <v>2019</v>
      </c>
      <c r="B1583" s="26" t="s">
        <v>58</v>
      </c>
      <c r="C1583" s="26" t="s">
        <v>56</v>
      </c>
      <c r="D1583" s="26">
        <v>598</v>
      </c>
      <c r="E1583" s="26">
        <v>71834</v>
      </c>
      <c r="F1583" s="26" t="s">
        <v>10</v>
      </c>
    </row>
    <row r="1584" spans="1:6" ht="15" hidden="1" customHeight="1" x14ac:dyDescent="0.25">
      <c r="A1584" s="26">
        <v>2019</v>
      </c>
      <c r="B1584" s="26" t="s">
        <v>59</v>
      </c>
      <c r="C1584" s="26" t="s">
        <v>7</v>
      </c>
      <c r="D1584" s="26">
        <v>32410</v>
      </c>
      <c r="E1584" s="26">
        <v>46518</v>
      </c>
      <c r="F1584" s="26" t="s">
        <v>10</v>
      </c>
    </row>
    <row r="1585" spans="1:6" ht="15" hidden="1" customHeight="1" x14ac:dyDescent="0.25">
      <c r="A1585" s="26">
        <v>2019</v>
      </c>
      <c r="B1585" s="26" t="s">
        <v>59</v>
      </c>
      <c r="C1585" s="26" t="s">
        <v>9</v>
      </c>
      <c r="D1585" s="26">
        <v>29489</v>
      </c>
      <c r="E1585" s="26">
        <v>51126</v>
      </c>
      <c r="F1585" s="26" t="s">
        <v>10</v>
      </c>
    </row>
    <row r="1586" spans="1:6" ht="15" hidden="1" customHeight="1" x14ac:dyDescent="0.25">
      <c r="A1586" s="26">
        <v>2019</v>
      </c>
      <c r="B1586" s="26" t="s">
        <v>59</v>
      </c>
      <c r="C1586" s="26" t="s">
        <v>11</v>
      </c>
      <c r="D1586" s="26">
        <v>21486</v>
      </c>
      <c r="E1586" s="26">
        <v>46275</v>
      </c>
      <c r="F1586" s="26" t="s">
        <v>10</v>
      </c>
    </row>
    <row r="1587" spans="1:6" ht="15" hidden="1" customHeight="1" x14ac:dyDescent="0.25">
      <c r="A1587" s="26">
        <v>2019</v>
      </c>
      <c r="B1587" s="26" t="s">
        <v>59</v>
      </c>
      <c r="C1587" s="26" t="s">
        <v>12</v>
      </c>
      <c r="D1587" s="26">
        <v>185826</v>
      </c>
      <c r="E1587" s="26">
        <v>57095</v>
      </c>
      <c r="F1587" s="26" t="s">
        <v>10</v>
      </c>
    </row>
    <row r="1588" spans="1:6" ht="15" hidden="1" customHeight="1" x14ac:dyDescent="0.25">
      <c r="A1588" s="26">
        <v>2019</v>
      </c>
      <c r="B1588" s="26" t="s">
        <v>59</v>
      </c>
      <c r="C1588" s="26" t="s">
        <v>13</v>
      </c>
      <c r="D1588" s="26">
        <v>35715</v>
      </c>
      <c r="E1588" s="26">
        <v>54601</v>
      </c>
      <c r="F1588" s="26" t="s">
        <v>8</v>
      </c>
    </row>
    <row r="1589" spans="1:6" ht="15" hidden="1" customHeight="1" x14ac:dyDescent="0.25">
      <c r="A1589" s="26">
        <v>2019</v>
      </c>
      <c r="B1589" s="26" t="s">
        <v>59</v>
      </c>
      <c r="C1589" s="26" t="s">
        <v>14</v>
      </c>
      <c r="D1589" s="26">
        <v>25027</v>
      </c>
      <c r="E1589" s="26">
        <v>56064</v>
      </c>
      <c r="F1589" s="26" t="s">
        <v>8</v>
      </c>
    </row>
    <row r="1590" spans="1:6" ht="15" hidden="1" customHeight="1" x14ac:dyDescent="0.25">
      <c r="A1590" s="26">
        <v>2019</v>
      </c>
      <c r="B1590" s="26" t="s">
        <v>59</v>
      </c>
      <c r="C1590" s="26" t="s">
        <v>15</v>
      </c>
      <c r="D1590" s="26">
        <v>6681</v>
      </c>
      <c r="E1590" s="26">
        <v>45700</v>
      </c>
      <c r="F1590" s="26" t="s">
        <v>10</v>
      </c>
    </row>
    <row r="1591" spans="1:6" ht="15" hidden="1" customHeight="1" x14ac:dyDescent="0.25">
      <c r="A1591" s="26">
        <v>2019</v>
      </c>
      <c r="B1591" s="26" t="s">
        <v>59</v>
      </c>
      <c r="C1591" s="26" t="s">
        <v>16</v>
      </c>
      <c r="D1591" s="26">
        <v>139501</v>
      </c>
      <c r="E1591" s="26">
        <v>49229</v>
      </c>
      <c r="F1591" s="26" t="s">
        <v>8</v>
      </c>
    </row>
    <row r="1592" spans="1:6" ht="15" hidden="1" customHeight="1" x14ac:dyDescent="0.25">
      <c r="A1592" s="26">
        <v>2019</v>
      </c>
      <c r="B1592" s="26" t="s">
        <v>59</v>
      </c>
      <c r="C1592" s="26" t="s">
        <v>17</v>
      </c>
      <c r="D1592" s="26">
        <v>60382</v>
      </c>
      <c r="E1592" s="26">
        <v>54763</v>
      </c>
      <c r="F1592" s="26" t="s">
        <v>8</v>
      </c>
    </row>
    <row r="1593" spans="1:6" ht="15" hidden="1" customHeight="1" x14ac:dyDescent="0.25">
      <c r="A1593" s="26">
        <v>2019</v>
      </c>
      <c r="B1593" s="26" t="s">
        <v>59</v>
      </c>
      <c r="C1593" s="26" t="s">
        <v>18</v>
      </c>
      <c r="D1593" s="26">
        <v>11706</v>
      </c>
      <c r="E1593" s="26">
        <v>44856</v>
      </c>
      <c r="F1593" s="26" t="s">
        <v>10</v>
      </c>
    </row>
    <row r="1594" spans="1:6" ht="15" hidden="1" customHeight="1" x14ac:dyDescent="0.25">
      <c r="A1594" s="26">
        <v>2019</v>
      </c>
      <c r="B1594" s="26" t="s">
        <v>59</v>
      </c>
      <c r="C1594" s="26" t="s">
        <v>19</v>
      </c>
      <c r="D1594" s="26">
        <v>77273</v>
      </c>
      <c r="E1594" s="26">
        <v>56025</v>
      </c>
      <c r="F1594" s="26" t="s">
        <v>10</v>
      </c>
    </row>
    <row r="1595" spans="1:6" ht="15" hidden="1" customHeight="1" x14ac:dyDescent="0.25">
      <c r="A1595" s="26">
        <v>2019</v>
      </c>
      <c r="B1595" s="26" t="s">
        <v>59</v>
      </c>
      <c r="C1595" s="26" t="s">
        <v>20</v>
      </c>
      <c r="D1595" s="26">
        <v>40630</v>
      </c>
      <c r="E1595" s="26">
        <v>46479</v>
      </c>
      <c r="F1595" s="26" t="s">
        <v>8</v>
      </c>
    </row>
    <row r="1596" spans="1:6" ht="15" hidden="1" customHeight="1" x14ac:dyDescent="0.25">
      <c r="A1596" s="26">
        <v>2019</v>
      </c>
      <c r="B1596" s="26" t="s">
        <v>59</v>
      </c>
      <c r="C1596" s="26" t="s">
        <v>21</v>
      </c>
      <c r="D1596" s="26">
        <v>23446</v>
      </c>
      <c r="E1596" s="26">
        <v>45025</v>
      </c>
      <c r="F1596" s="26" t="s">
        <v>8</v>
      </c>
    </row>
    <row r="1597" spans="1:6" ht="15" hidden="1" customHeight="1" x14ac:dyDescent="0.25">
      <c r="A1597" s="26">
        <v>2019</v>
      </c>
      <c r="B1597" s="26" t="s">
        <v>59</v>
      </c>
      <c r="C1597" s="26" t="s">
        <v>22</v>
      </c>
      <c r="D1597" s="26">
        <v>20676</v>
      </c>
      <c r="E1597" s="26">
        <v>46705</v>
      </c>
      <c r="F1597" s="26" t="s">
        <v>10</v>
      </c>
    </row>
    <row r="1598" spans="1:6" ht="15" hidden="1" customHeight="1" x14ac:dyDescent="0.25">
      <c r="A1598" s="26">
        <v>2019</v>
      </c>
      <c r="B1598" s="26" t="s">
        <v>59</v>
      </c>
      <c r="C1598" s="26" t="s">
        <v>23</v>
      </c>
      <c r="D1598" s="26">
        <v>27941</v>
      </c>
      <c r="E1598" s="26">
        <v>47261</v>
      </c>
      <c r="F1598" s="26" t="s">
        <v>8</v>
      </c>
    </row>
    <row r="1599" spans="1:6" ht="15" hidden="1" customHeight="1" x14ac:dyDescent="0.25">
      <c r="A1599" s="26">
        <v>2019</v>
      </c>
      <c r="B1599" s="26" t="s">
        <v>59</v>
      </c>
      <c r="C1599" s="26" t="s">
        <v>24</v>
      </c>
      <c r="D1599" s="26">
        <v>30444</v>
      </c>
      <c r="E1599" s="26">
        <v>46938</v>
      </c>
      <c r="F1599" s="26" t="s">
        <v>10</v>
      </c>
    </row>
    <row r="1600" spans="1:6" ht="15" hidden="1" customHeight="1" x14ac:dyDescent="0.25">
      <c r="A1600" s="26">
        <v>2019</v>
      </c>
      <c r="B1600" s="26" t="s">
        <v>59</v>
      </c>
      <c r="C1600" s="26" t="s">
        <v>25</v>
      </c>
      <c r="D1600" s="26">
        <v>11060</v>
      </c>
      <c r="E1600" s="26">
        <v>42287</v>
      </c>
      <c r="F1600" s="26" t="s">
        <v>8</v>
      </c>
    </row>
    <row r="1601" spans="1:6" ht="15" hidden="1" customHeight="1" x14ac:dyDescent="0.25">
      <c r="A1601" s="26">
        <v>2019</v>
      </c>
      <c r="B1601" s="26" t="s">
        <v>59</v>
      </c>
      <c r="C1601" s="26" t="s">
        <v>26</v>
      </c>
      <c r="D1601" s="26">
        <v>33064</v>
      </c>
      <c r="E1601" s="26">
        <v>51367</v>
      </c>
      <c r="F1601" s="26" t="s">
        <v>8</v>
      </c>
    </row>
    <row r="1602" spans="1:6" ht="15" hidden="1" customHeight="1" x14ac:dyDescent="0.25">
      <c r="A1602" s="26">
        <v>2019</v>
      </c>
      <c r="B1602" s="26" t="s">
        <v>59</v>
      </c>
      <c r="C1602" s="26" t="s">
        <v>27</v>
      </c>
      <c r="D1602" s="26">
        <v>42906</v>
      </c>
      <c r="E1602" s="26">
        <v>57500</v>
      </c>
      <c r="F1602" s="26" t="s">
        <v>10</v>
      </c>
    </row>
    <row r="1603" spans="1:6" ht="15" hidden="1" customHeight="1" x14ac:dyDescent="0.25">
      <c r="A1603" s="26">
        <v>2019</v>
      </c>
      <c r="B1603" s="26" t="s">
        <v>59</v>
      </c>
      <c r="C1603" s="26" t="s">
        <v>28</v>
      </c>
      <c r="D1603" s="26">
        <v>52149</v>
      </c>
      <c r="E1603" s="26">
        <v>51628</v>
      </c>
      <c r="F1603" s="26" t="s">
        <v>10</v>
      </c>
    </row>
    <row r="1604" spans="1:6" ht="15" hidden="1" customHeight="1" x14ac:dyDescent="0.25">
      <c r="A1604" s="26">
        <v>2019</v>
      </c>
      <c r="B1604" s="26" t="s">
        <v>59</v>
      </c>
      <c r="C1604" s="26" t="s">
        <v>29</v>
      </c>
      <c r="D1604" s="26">
        <v>36334</v>
      </c>
      <c r="E1604" s="26">
        <v>54273</v>
      </c>
      <c r="F1604" s="26" t="s">
        <v>8</v>
      </c>
    </row>
    <row r="1605" spans="1:6" ht="15" hidden="1" customHeight="1" x14ac:dyDescent="0.25">
      <c r="A1605" s="26">
        <v>2019</v>
      </c>
      <c r="B1605" s="26" t="s">
        <v>59</v>
      </c>
      <c r="C1605" s="26" t="s">
        <v>30</v>
      </c>
      <c r="D1605" s="26">
        <v>19589</v>
      </c>
      <c r="E1605" s="26">
        <v>41324</v>
      </c>
      <c r="F1605" s="26" t="s">
        <v>8</v>
      </c>
    </row>
    <row r="1606" spans="1:6" ht="15" hidden="1" customHeight="1" x14ac:dyDescent="0.25">
      <c r="A1606" s="26">
        <v>2019</v>
      </c>
      <c r="B1606" s="26" t="s">
        <v>59</v>
      </c>
      <c r="C1606" s="26" t="s">
        <v>31</v>
      </c>
      <c r="D1606" s="26">
        <v>40324</v>
      </c>
      <c r="E1606" s="26">
        <v>47095</v>
      </c>
      <c r="F1606" s="26" t="s">
        <v>10</v>
      </c>
    </row>
    <row r="1607" spans="1:6" ht="15" hidden="1" customHeight="1" x14ac:dyDescent="0.25">
      <c r="A1607" s="26">
        <v>2019</v>
      </c>
      <c r="B1607" s="26" t="s">
        <v>59</v>
      </c>
      <c r="C1607" s="26" t="s">
        <v>32</v>
      </c>
      <c r="D1607" s="26">
        <v>9270</v>
      </c>
      <c r="E1607" s="26">
        <v>44067</v>
      </c>
      <c r="F1607" s="26" t="s">
        <v>10</v>
      </c>
    </row>
    <row r="1608" spans="1:6" ht="15" hidden="1" customHeight="1" x14ac:dyDescent="0.25">
      <c r="A1608" s="26">
        <v>2019</v>
      </c>
      <c r="B1608" s="26" t="s">
        <v>59</v>
      </c>
      <c r="C1608" s="26" t="s">
        <v>33</v>
      </c>
      <c r="D1608" s="26">
        <v>15024</v>
      </c>
      <c r="E1608" s="26">
        <v>44493</v>
      </c>
      <c r="F1608" s="26" t="s">
        <v>10</v>
      </c>
    </row>
    <row r="1609" spans="1:6" ht="15" hidden="1" customHeight="1" x14ac:dyDescent="0.25">
      <c r="A1609" s="26">
        <v>2019</v>
      </c>
      <c r="B1609" s="26" t="s">
        <v>59</v>
      </c>
      <c r="C1609" s="26" t="s">
        <v>34</v>
      </c>
      <c r="D1609" s="26">
        <v>15910</v>
      </c>
      <c r="E1609" s="26">
        <v>48847</v>
      </c>
      <c r="F1609" s="26" t="s">
        <v>10</v>
      </c>
    </row>
    <row r="1610" spans="1:6" ht="15" hidden="1" customHeight="1" x14ac:dyDescent="0.25">
      <c r="A1610" s="26">
        <v>2019</v>
      </c>
      <c r="B1610" s="26" t="s">
        <v>59</v>
      </c>
      <c r="C1610" s="26" t="s">
        <v>35</v>
      </c>
      <c r="D1610" s="26">
        <v>12612</v>
      </c>
      <c r="E1610" s="26">
        <v>52101</v>
      </c>
      <c r="F1610" s="26" t="s">
        <v>10</v>
      </c>
    </row>
    <row r="1611" spans="1:6" ht="15" hidden="1" customHeight="1" x14ac:dyDescent="0.25">
      <c r="A1611" s="26">
        <v>2019</v>
      </c>
      <c r="B1611" s="26" t="s">
        <v>59</v>
      </c>
      <c r="C1611" s="26" t="s">
        <v>36</v>
      </c>
      <c r="D1611" s="26">
        <v>53977</v>
      </c>
      <c r="E1611" s="26">
        <v>58631</v>
      </c>
      <c r="F1611" s="26" t="s">
        <v>8</v>
      </c>
    </row>
    <row r="1612" spans="1:6" ht="15" hidden="1" customHeight="1" x14ac:dyDescent="0.25">
      <c r="A1612" s="26">
        <v>2019</v>
      </c>
      <c r="B1612" s="26" t="s">
        <v>59</v>
      </c>
      <c r="C1612" s="26" t="s">
        <v>37</v>
      </c>
      <c r="D1612" s="26">
        <v>10538</v>
      </c>
      <c r="E1612" s="26">
        <v>42519</v>
      </c>
      <c r="F1612" s="26" t="s">
        <v>8</v>
      </c>
    </row>
    <row r="1613" spans="1:6" ht="15" hidden="1" customHeight="1" x14ac:dyDescent="0.25">
      <c r="A1613" s="26">
        <v>2019</v>
      </c>
      <c r="B1613" s="26" t="s">
        <v>59</v>
      </c>
      <c r="C1613" s="26" t="s">
        <v>38</v>
      </c>
      <c r="D1613" s="26">
        <v>126549</v>
      </c>
      <c r="E1613" s="26">
        <v>56389</v>
      </c>
      <c r="F1613" s="26" t="s">
        <v>10</v>
      </c>
    </row>
    <row r="1614" spans="1:6" ht="15" hidden="1" customHeight="1" x14ac:dyDescent="0.25">
      <c r="A1614" s="26">
        <v>2019</v>
      </c>
      <c r="B1614" s="26" t="s">
        <v>59</v>
      </c>
      <c r="C1614" s="26" t="s">
        <v>39</v>
      </c>
      <c r="D1614" s="26">
        <v>61042</v>
      </c>
      <c r="E1614" s="26">
        <v>47845</v>
      </c>
      <c r="F1614" s="26" t="s">
        <v>8</v>
      </c>
    </row>
    <row r="1615" spans="1:6" ht="15" hidden="1" customHeight="1" x14ac:dyDescent="0.25">
      <c r="A1615" s="26">
        <v>2019</v>
      </c>
      <c r="B1615" s="26" t="s">
        <v>59</v>
      </c>
      <c r="C1615" s="26" t="s">
        <v>40</v>
      </c>
      <c r="D1615" s="26">
        <v>7819</v>
      </c>
      <c r="E1615" s="26">
        <v>53910</v>
      </c>
      <c r="F1615" s="26" t="s">
        <v>8</v>
      </c>
    </row>
    <row r="1616" spans="1:6" ht="15" hidden="1" customHeight="1" x14ac:dyDescent="0.25">
      <c r="A1616" s="26">
        <v>2019</v>
      </c>
      <c r="B1616" s="26" t="s">
        <v>59</v>
      </c>
      <c r="C1616" s="26" t="s">
        <v>41</v>
      </c>
      <c r="D1616" s="26">
        <v>68763</v>
      </c>
      <c r="E1616" s="26">
        <v>48564</v>
      </c>
      <c r="F1616" s="26" t="s">
        <v>10</v>
      </c>
    </row>
    <row r="1617" spans="1:6" ht="15" hidden="1" customHeight="1" x14ac:dyDescent="0.25">
      <c r="A1617" s="26">
        <v>2019</v>
      </c>
      <c r="B1617" s="26" t="s">
        <v>59</v>
      </c>
      <c r="C1617" s="26" t="s">
        <v>42</v>
      </c>
      <c r="D1617" s="26">
        <v>23838</v>
      </c>
      <c r="E1617" s="26">
        <v>47040</v>
      </c>
      <c r="F1617" s="26" t="s">
        <v>10</v>
      </c>
    </row>
    <row r="1618" spans="1:6" ht="15" hidden="1" customHeight="1" x14ac:dyDescent="0.25">
      <c r="A1618" s="26">
        <v>2019</v>
      </c>
      <c r="B1618" s="26" t="s">
        <v>59</v>
      </c>
      <c r="C1618" s="26" t="s">
        <v>43</v>
      </c>
      <c r="D1618" s="26">
        <v>26684</v>
      </c>
      <c r="E1618" s="26">
        <v>48870</v>
      </c>
      <c r="F1618" s="26" t="s">
        <v>8</v>
      </c>
    </row>
    <row r="1619" spans="1:6" ht="15" hidden="1" customHeight="1" x14ac:dyDescent="0.25">
      <c r="A1619" s="26">
        <v>2019</v>
      </c>
      <c r="B1619" s="26" t="s">
        <v>59</v>
      </c>
      <c r="C1619" s="26" t="s">
        <v>44</v>
      </c>
      <c r="D1619" s="26">
        <v>75374</v>
      </c>
      <c r="E1619" s="26">
        <v>49972</v>
      </c>
      <c r="F1619" s="26" t="s">
        <v>8</v>
      </c>
    </row>
    <row r="1620" spans="1:6" ht="15" hidden="1" customHeight="1" x14ac:dyDescent="0.25">
      <c r="A1620" s="26">
        <v>2019</v>
      </c>
      <c r="B1620" s="26" t="s">
        <v>59</v>
      </c>
      <c r="C1620" s="26" t="s">
        <v>45</v>
      </c>
      <c r="D1620" s="26">
        <v>7674</v>
      </c>
      <c r="E1620" s="26">
        <v>48503</v>
      </c>
      <c r="F1620" s="26" t="s">
        <v>10</v>
      </c>
    </row>
    <row r="1621" spans="1:6" ht="15" hidden="1" customHeight="1" x14ac:dyDescent="0.25">
      <c r="A1621" s="26">
        <v>2019</v>
      </c>
      <c r="B1621" s="26" t="s">
        <v>59</v>
      </c>
      <c r="C1621" s="26" t="s">
        <v>46</v>
      </c>
      <c r="D1621" s="26">
        <v>29784</v>
      </c>
      <c r="E1621" s="26">
        <v>44973</v>
      </c>
      <c r="F1621" s="26" t="s">
        <v>8</v>
      </c>
    </row>
    <row r="1622" spans="1:6" ht="15" hidden="1" customHeight="1" x14ac:dyDescent="0.25">
      <c r="A1622" s="26">
        <v>2019</v>
      </c>
      <c r="B1622" s="26" t="s">
        <v>59</v>
      </c>
      <c r="C1622" s="26" t="s">
        <v>47</v>
      </c>
      <c r="D1622" s="26">
        <v>8036</v>
      </c>
      <c r="E1622" s="26">
        <v>44278</v>
      </c>
      <c r="F1622" s="26" t="s">
        <v>10</v>
      </c>
    </row>
    <row r="1623" spans="1:6" ht="15" hidden="1" customHeight="1" x14ac:dyDescent="0.25">
      <c r="A1623" s="26">
        <v>2019</v>
      </c>
      <c r="B1623" s="26" t="s">
        <v>59</v>
      </c>
      <c r="C1623" s="26" t="s">
        <v>48</v>
      </c>
      <c r="D1623" s="26">
        <v>39250</v>
      </c>
      <c r="E1623" s="26">
        <v>50773</v>
      </c>
      <c r="F1623" s="26" t="s">
        <v>8</v>
      </c>
    </row>
    <row r="1624" spans="1:6" ht="15" hidden="1" customHeight="1" x14ac:dyDescent="0.25">
      <c r="A1624" s="26">
        <v>2019</v>
      </c>
      <c r="B1624" s="26" t="s">
        <v>59</v>
      </c>
      <c r="C1624" s="26" t="s">
        <v>49</v>
      </c>
      <c r="D1624" s="26">
        <v>145842</v>
      </c>
      <c r="E1624" s="26">
        <v>56316</v>
      </c>
      <c r="F1624" s="26" t="s">
        <v>8</v>
      </c>
    </row>
    <row r="1625" spans="1:6" ht="15" hidden="1" customHeight="1" x14ac:dyDescent="0.25">
      <c r="A1625" s="26">
        <v>2019</v>
      </c>
      <c r="B1625" s="26" t="s">
        <v>59</v>
      </c>
      <c r="C1625" s="26" t="s">
        <v>50</v>
      </c>
      <c r="D1625" s="26">
        <v>19048</v>
      </c>
      <c r="E1625" s="26">
        <v>48378</v>
      </c>
      <c r="F1625" s="26" t="s">
        <v>10</v>
      </c>
    </row>
    <row r="1626" spans="1:6" ht="15" hidden="1" customHeight="1" x14ac:dyDescent="0.25">
      <c r="A1626" s="26">
        <v>2019</v>
      </c>
      <c r="B1626" s="26" t="s">
        <v>59</v>
      </c>
      <c r="C1626" s="26" t="s">
        <v>51</v>
      </c>
      <c r="D1626" s="26">
        <v>5138</v>
      </c>
      <c r="E1626" s="26">
        <v>44650</v>
      </c>
      <c r="F1626" s="26" t="s">
        <v>10</v>
      </c>
    </row>
    <row r="1627" spans="1:6" ht="15" hidden="1" customHeight="1" x14ac:dyDescent="0.25">
      <c r="A1627" s="26">
        <v>2019</v>
      </c>
      <c r="B1627" s="26" t="s">
        <v>59</v>
      </c>
      <c r="C1627" s="26" t="s">
        <v>52</v>
      </c>
      <c r="D1627" s="26">
        <v>42996</v>
      </c>
      <c r="E1627" s="26">
        <v>48291</v>
      </c>
      <c r="F1627" s="26" t="s">
        <v>8</v>
      </c>
    </row>
    <row r="1628" spans="1:6" ht="15" hidden="1" customHeight="1" x14ac:dyDescent="0.25">
      <c r="A1628" s="26">
        <v>2019</v>
      </c>
      <c r="B1628" s="26" t="s">
        <v>59</v>
      </c>
      <c r="C1628" s="26" t="s">
        <v>53</v>
      </c>
      <c r="D1628" s="26">
        <v>39715</v>
      </c>
      <c r="E1628" s="26">
        <v>64924</v>
      </c>
      <c r="F1628" s="26" t="s">
        <v>8</v>
      </c>
    </row>
    <row r="1629" spans="1:6" ht="15" hidden="1" customHeight="1" x14ac:dyDescent="0.25">
      <c r="A1629" s="26">
        <v>2019</v>
      </c>
      <c r="B1629" s="26" t="s">
        <v>59</v>
      </c>
      <c r="C1629" s="26" t="s">
        <v>54</v>
      </c>
      <c r="D1629" s="26">
        <v>10925</v>
      </c>
      <c r="E1629" s="26">
        <v>43489</v>
      </c>
      <c r="F1629" s="26" t="s">
        <v>10</v>
      </c>
    </row>
    <row r="1630" spans="1:6" ht="15" hidden="1" customHeight="1" x14ac:dyDescent="0.25">
      <c r="A1630" s="26">
        <v>2019</v>
      </c>
      <c r="B1630" s="26" t="s">
        <v>59</v>
      </c>
      <c r="C1630" s="26" t="s">
        <v>55</v>
      </c>
      <c r="D1630" s="26">
        <v>35433</v>
      </c>
      <c r="E1630" s="26">
        <v>45831</v>
      </c>
      <c r="F1630" s="26" t="s">
        <v>10</v>
      </c>
    </row>
    <row r="1631" spans="1:6" ht="15" hidden="1" customHeight="1" x14ac:dyDescent="0.25">
      <c r="A1631" s="26">
        <v>2019</v>
      </c>
      <c r="B1631" s="26" t="s">
        <v>59</v>
      </c>
      <c r="C1631" s="26" t="s">
        <v>56</v>
      </c>
      <c r="D1631" s="26">
        <v>4822</v>
      </c>
      <c r="E1631" s="26">
        <v>46999</v>
      </c>
      <c r="F1631" s="26" t="s">
        <v>10</v>
      </c>
    </row>
    <row r="1632" spans="1:6" ht="15" hidden="1" customHeight="1" x14ac:dyDescent="0.25">
      <c r="A1632" s="26">
        <v>2019</v>
      </c>
      <c r="B1632" s="26" t="s">
        <v>60</v>
      </c>
      <c r="C1632" s="26" t="s">
        <v>7</v>
      </c>
      <c r="D1632" s="26">
        <v>1969</v>
      </c>
      <c r="E1632" s="26">
        <v>64932</v>
      </c>
      <c r="F1632" s="26" t="s">
        <v>10</v>
      </c>
    </row>
    <row r="1633" spans="1:6" ht="15" hidden="1" customHeight="1" x14ac:dyDescent="0.25">
      <c r="A1633" s="26">
        <v>2019</v>
      </c>
      <c r="B1633" s="26" t="s">
        <v>60</v>
      </c>
      <c r="C1633" s="26" t="s">
        <v>9</v>
      </c>
      <c r="D1633" s="26">
        <v>2461</v>
      </c>
      <c r="E1633" s="26">
        <v>77171</v>
      </c>
      <c r="F1633" s="26" t="s">
        <v>10</v>
      </c>
    </row>
    <row r="1634" spans="1:6" ht="15" hidden="1" customHeight="1" x14ac:dyDescent="0.25">
      <c r="A1634" s="26">
        <v>2019</v>
      </c>
      <c r="B1634" s="26" t="s">
        <v>60</v>
      </c>
      <c r="C1634" s="26" t="s">
        <v>11</v>
      </c>
      <c r="D1634" s="26">
        <v>1123</v>
      </c>
      <c r="E1634" s="26">
        <v>62682</v>
      </c>
      <c r="F1634" s="26" t="s">
        <v>8</v>
      </c>
    </row>
    <row r="1635" spans="1:6" ht="15" hidden="1" customHeight="1" x14ac:dyDescent="0.25">
      <c r="A1635" s="26">
        <v>2019</v>
      </c>
      <c r="B1635" s="26" t="s">
        <v>60</v>
      </c>
      <c r="C1635" s="26" t="s">
        <v>12</v>
      </c>
      <c r="D1635" s="26">
        <v>22519</v>
      </c>
      <c r="E1635" s="26">
        <v>178309</v>
      </c>
      <c r="F1635" s="26" t="s">
        <v>8</v>
      </c>
    </row>
    <row r="1636" spans="1:6" ht="15" hidden="1" customHeight="1" x14ac:dyDescent="0.25">
      <c r="A1636" s="26">
        <v>2019</v>
      </c>
      <c r="B1636" s="26" t="s">
        <v>60</v>
      </c>
      <c r="C1636" s="26" t="s">
        <v>13</v>
      </c>
      <c r="D1636" s="26">
        <v>3891</v>
      </c>
      <c r="E1636" s="26">
        <v>106781</v>
      </c>
      <c r="F1636" s="26" t="s">
        <v>10</v>
      </c>
    </row>
    <row r="1637" spans="1:6" ht="15" hidden="1" customHeight="1" x14ac:dyDescent="0.25">
      <c r="A1637" s="26">
        <v>2019</v>
      </c>
      <c r="B1637" s="26" t="s">
        <v>60</v>
      </c>
      <c r="C1637" s="26" t="s">
        <v>14</v>
      </c>
      <c r="D1637" s="26">
        <v>2146</v>
      </c>
      <c r="E1637" s="26">
        <v>109094</v>
      </c>
      <c r="F1637" s="26" t="s">
        <v>8</v>
      </c>
    </row>
    <row r="1638" spans="1:6" ht="15" hidden="1" customHeight="1" x14ac:dyDescent="0.25">
      <c r="A1638" s="26">
        <v>2019</v>
      </c>
      <c r="B1638" s="26" t="s">
        <v>60</v>
      </c>
      <c r="C1638" s="26" t="s">
        <v>15</v>
      </c>
      <c r="D1638" s="26">
        <v>409</v>
      </c>
      <c r="E1638" s="26">
        <v>70686</v>
      </c>
      <c r="F1638" s="26" t="s">
        <v>8</v>
      </c>
    </row>
    <row r="1639" spans="1:6" ht="15" hidden="1" customHeight="1" x14ac:dyDescent="0.25">
      <c r="A1639" s="26">
        <v>2019</v>
      </c>
      <c r="B1639" s="26" t="s">
        <v>60</v>
      </c>
      <c r="C1639" s="26" t="s">
        <v>16</v>
      </c>
      <c r="D1639" s="26">
        <v>10983</v>
      </c>
      <c r="E1639" s="26">
        <v>86305</v>
      </c>
      <c r="F1639" s="26" t="s">
        <v>10</v>
      </c>
    </row>
    <row r="1640" spans="1:6" ht="15" hidden="1" customHeight="1" x14ac:dyDescent="0.25">
      <c r="A1640" s="26">
        <v>2019</v>
      </c>
      <c r="B1640" s="26" t="s">
        <v>60</v>
      </c>
      <c r="C1640" s="26" t="s">
        <v>17</v>
      </c>
      <c r="D1640" s="26">
        <v>4911</v>
      </c>
      <c r="E1640" s="26">
        <v>102306</v>
      </c>
      <c r="F1640" s="26" t="s">
        <v>10</v>
      </c>
    </row>
    <row r="1641" spans="1:6" ht="15" hidden="1" customHeight="1" x14ac:dyDescent="0.25">
      <c r="A1641" s="26">
        <v>2019</v>
      </c>
      <c r="B1641" s="26" t="s">
        <v>60</v>
      </c>
      <c r="C1641" s="26" t="s">
        <v>18</v>
      </c>
      <c r="D1641" s="26">
        <v>1175</v>
      </c>
      <c r="E1641" s="26">
        <v>57032</v>
      </c>
      <c r="F1641" s="26" t="s">
        <v>8</v>
      </c>
    </row>
    <row r="1642" spans="1:6" ht="15" hidden="1" customHeight="1" x14ac:dyDescent="0.25">
      <c r="A1642" s="26">
        <v>2019</v>
      </c>
      <c r="B1642" s="26" t="s">
        <v>60</v>
      </c>
      <c r="C1642" s="26" t="s">
        <v>19</v>
      </c>
      <c r="D1642" s="26">
        <v>6534</v>
      </c>
      <c r="E1642" s="26">
        <v>91328</v>
      </c>
      <c r="F1642" s="26" t="s">
        <v>8</v>
      </c>
    </row>
    <row r="1643" spans="1:6" ht="15" hidden="1" customHeight="1" x14ac:dyDescent="0.25">
      <c r="A1643" s="26">
        <v>2019</v>
      </c>
      <c r="B1643" s="26" t="s">
        <v>60</v>
      </c>
      <c r="C1643" s="26" t="s">
        <v>20</v>
      </c>
      <c r="D1643" s="26">
        <v>2019</v>
      </c>
      <c r="E1643" s="26">
        <v>65391</v>
      </c>
      <c r="F1643" s="26" t="s">
        <v>10</v>
      </c>
    </row>
    <row r="1644" spans="1:6" ht="15" hidden="1" customHeight="1" x14ac:dyDescent="0.25">
      <c r="A1644" s="26">
        <v>2019</v>
      </c>
      <c r="B1644" s="26" t="s">
        <v>60</v>
      </c>
      <c r="C1644" s="26" t="s">
        <v>21</v>
      </c>
      <c r="D1644" s="26">
        <v>1698</v>
      </c>
      <c r="E1644" s="26">
        <v>61957</v>
      </c>
      <c r="F1644" s="26" t="s">
        <v>8</v>
      </c>
    </row>
    <row r="1645" spans="1:6" ht="15" hidden="1" customHeight="1" x14ac:dyDescent="0.25">
      <c r="A1645" s="26">
        <v>2019</v>
      </c>
      <c r="B1645" s="26" t="s">
        <v>60</v>
      </c>
      <c r="C1645" s="26" t="s">
        <v>22</v>
      </c>
      <c r="D1645" s="26">
        <v>1260</v>
      </c>
      <c r="E1645" s="26">
        <v>67084</v>
      </c>
      <c r="F1645" s="26" t="s">
        <v>10</v>
      </c>
    </row>
    <row r="1646" spans="1:6" ht="15" hidden="1" customHeight="1" x14ac:dyDescent="0.25">
      <c r="A1646" s="26">
        <v>2019</v>
      </c>
      <c r="B1646" s="26" t="s">
        <v>60</v>
      </c>
      <c r="C1646" s="26" t="s">
        <v>23</v>
      </c>
      <c r="D1646" s="26">
        <v>1697</v>
      </c>
      <c r="E1646" s="26">
        <v>60857</v>
      </c>
      <c r="F1646" s="26" t="s">
        <v>8</v>
      </c>
    </row>
    <row r="1647" spans="1:6" ht="15" hidden="1" customHeight="1" x14ac:dyDescent="0.25">
      <c r="A1647" s="26">
        <v>2019</v>
      </c>
      <c r="B1647" s="26" t="s">
        <v>60</v>
      </c>
      <c r="C1647" s="26" t="s">
        <v>24</v>
      </c>
      <c r="D1647" s="26">
        <v>1650</v>
      </c>
      <c r="E1647" s="26">
        <v>61038</v>
      </c>
      <c r="F1647" s="26" t="s">
        <v>8</v>
      </c>
    </row>
    <row r="1648" spans="1:6" ht="15" hidden="1" customHeight="1" x14ac:dyDescent="0.25">
      <c r="A1648" s="26">
        <v>2019</v>
      </c>
      <c r="B1648" s="26" t="s">
        <v>60</v>
      </c>
      <c r="C1648" s="26" t="s">
        <v>25</v>
      </c>
      <c r="D1648" s="26">
        <v>843</v>
      </c>
      <c r="E1648" s="26">
        <v>58561</v>
      </c>
      <c r="F1648" s="26" t="s">
        <v>10</v>
      </c>
    </row>
    <row r="1649" spans="1:6" ht="15" hidden="1" customHeight="1" x14ac:dyDescent="0.25">
      <c r="A1649" s="26">
        <v>2019</v>
      </c>
      <c r="B1649" s="26" t="s">
        <v>60</v>
      </c>
      <c r="C1649" s="26" t="s">
        <v>26</v>
      </c>
      <c r="D1649" s="26">
        <v>2719</v>
      </c>
      <c r="E1649" s="26">
        <v>94009</v>
      </c>
      <c r="F1649" s="26" t="s">
        <v>10</v>
      </c>
    </row>
    <row r="1650" spans="1:6" ht="15" hidden="1" customHeight="1" x14ac:dyDescent="0.25">
      <c r="A1650" s="26">
        <v>2019</v>
      </c>
      <c r="B1650" s="26" t="s">
        <v>60</v>
      </c>
      <c r="C1650" s="26" t="s">
        <v>27</v>
      </c>
      <c r="D1650" s="26">
        <v>5143</v>
      </c>
      <c r="E1650" s="26">
        <v>120166</v>
      </c>
      <c r="F1650" s="26" t="s">
        <v>8</v>
      </c>
    </row>
    <row r="1651" spans="1:6" ht="15" hidden="1" customHeight="1" x14ac:dyDescent="0.25">
      <c r="A1651" s="26">
        <v>2019</v>
      </c>
      <c r="B1651" s="26" t="s">
        <v>60</v>
      </c>
      <c r="C1651" s="26" t="s">
        <v>28</v>
      </c>
      <c r="D1651" s="26">
        <v>5934</v>
      </c>
      <c r="E1651" s="26">
        <v>76884</v>
      </c>
      <c r="F1651" s="26" t="s">
        <v>8</v>
      </c>
    </row>
    <row r="1652" spans="1:6" ht="15" hidden="1" customHeight="1" x14ac:dyDescent="0.25">
      <c r="A1652" s="26">
        <v>2019</v>
      </c>
      <c r="B1652" s="26" t="s">
        <v>60</v>
      </c>
      <c r="C1652" s="26" t="s">
        <v>29</v>
      </c>
      <c r="D1652" s="26">
        <v>3663</v>
      </c>
      <c r="E1652" s="26">
        <v>81459</v>
      </c>
      <c r="F1652" s="26" t="s">
        <v>10</v>
      </c>
    </row>
    <row r="1653" spans="1:6" ht="15" hidden="1" customHeight="1" x14ac:dyDescent="0.25">
      <c r="A1653" s="26">
        <v>2019</v>
      </c>
      <c r="B1653" s="26" t="s">
        <v>60</v>
      </c>
      <c r="C1653" s="26" t="s">
        <v>30</v>
      </c>
      <c r="D1653" s="26">
        <v>962</v>
      </c>
      <c r="E1653" s="26">
        <v>54002</v>
      </c>
      <c r="F1653" s="26" t="s">
        <v>10</v>
      </c>
    </row>
    <row r="1654" spans="1:6" ht="15" hidden="1" customHeight="1" x14ac:dyDescent="0.25">
      <c r="A1654" s="26">
        <v>2019</v>
      </c>
      <c r="B1654" s="26" t="s">
        <v>60</v>
      </c>
      <c r="C1654" s="26" t="s">
        <v>31</v>
      </c>
      <c r="D1654" s="26">
        <v>3051</v>
      </c>
      <c r="E1654" s="26">
        <v>79665</v>
      </c>
      <c r="F1654" s="26" t="s">
        <v>10</v>
      </c>
    </row>
    <row r="1655" spans="1:6" ht="15" hidden="1" customHeight="1" x14ac:dyDescent="0.25">
      <c r="A1655" s="26">
        <v>2019</v>
      </c>
      <c r="B1655" s="26" t="s">
        <v>60</v>
      </c>
      <c r="C1655" s="26" t="s">
        <v>32</v>
      </c>
      <c r="D1655" s="26">
        <v>759</v>
      </c>
      <c r="E1655" s="26">
        <v>57903</v>
      </c>
      <c r="F1655" s="26" t="s">
        <v>10</v>
      </c>
    </row>
    <row r="1656" spans="1:6" ht="15" hidden="1" customHeight="1" x14ac:dyDescent="0.25">
      <c r="A1656" s="26">
        <v>2019</v>
      </c>
      <c r="B1656" s="26" t="s">
        <v>60</v>
      </c>
      <c r="C1656" s="26" t="s">
        <v>33</v>
      </c>
      <c r="D1656" s="26">
        <v>964</v>
      </c>
      <c r="E1656" s="26">
        <v>67365</v>
      </c>
      <c r="F1656" s="26" t="s">
        <v>10</v>
      </c>
    </row>
    <row r="1657" spans="1:6" ht="15" hidden="1" customHeight="1" x14ac:dyDescent="0.25">
      <c r="A1657" s="26">
        <v>2019</v>
      </c>
      <c r="B1657" s="26" t="s">
        <v>60</v>
      </c>
      <c r="C1657" s="26" t="s">
        <v>34</v>
      </c>
      <c r="D1657" s="26">
        <v>1440</v>
      </c>
      <c r="E1657" s="26">
        <v>71866</v>
      </c>
      <c r="F1657" s="26" t="s">
        <v>8</v>
      </c>
    </row>
    <row r="1658" spans="1:6" ht="15" hidden="1" customHeight="1" x14ac:dyDescent="0.25">
      <c r="A1658" s="26">
        <v>2019</v>
      </c>
      <c r="B1658" s="26" t="s">
        <v>60</v>
      </c>
      <c r="C1658" s="26" t="s">
        <v>35</v>
      </c>
      <c r="D1658" s="26">
        <v>843</v>
      </c>
      <c r="E1658" s="26">
        <v>94119</v>
      </c>
      <c r="F1658" s="26" t="s">
        <v>8</v>
      </c>
    </row>
    <row r="1659" spans="1:6" ht="15" hidden="1" customHeight="1" x14ac:dyDescent="0.25">
      <c r="A1659" s="26">
        <v>2019</v>
      </c>
      <c r="B1659" s="26" t="s">
        <v>60</v>
      </c>
      <c r="C1659" s="26" t="s">
        <v>36</v>
      </c>
      <c r="D1659" s="26">
        <v>3595</v>
      </c>
      <c r="E1659" s="26">
        <v>114638</v>
      </c>
      <c r="F1659" s="26" t="s">
        <v>10</v>
      </c>
    </row>
    <row r="1660" spans="1:6" ht="15" hidden="1" customHeight="1" x14ac:dyDescent="0.25">
      <c r="A1660" s="26">
        <v>2019</v>
      </c>
      <c r="B1660" s="26" t="s">
        <v>60</v>
      </c>
      <c r="C1660" s="26" t="s">
        <v>37</v>
      </c>
      <c r="D1660" s="26">
        <v>929</v>
      </c>
      <c r="E1660" s="26">
        <v>57009</v>
      </c>
      <c r="F1660" s="26" t="s">
        <v>8</v>
      </c>
    </row>
    <row r="1661" spans="1:6" ht="15" hidden="1" customHeight="1" x14ac:dyDescent="0.25">
      <c r="A1661" s="26">
        <v>2019</v>
      </c>
      <c r="B1661" s="26" t="s">
        <v>60</v>
      </c>
      <c r="C1661" s="26" t="s">
        <v>38</v>
      </c>
      <c r="D1661" s="26">
        <v>12397</v>
      </c>
      <c r="E1661" s="26">
        <v>125508</v>
      </c>
      <c r="F1661" s="26" t="s">
        <v>8</v>
      </c>
    </row>
    <row r="1662" spans="1:6" ht="15" hidden="1" customHeight="1" x14ac:dyDescent="0.25">
      <c r="A1662" s="26">
        <v>2019</v>
      </c>
      <c r="B1662" s="26" t="s">
        <v>60</v>
      </c>
      <c r="C1662" s="26" t="s">
        <v>39</v>
      </c>
      <c r="D1662" s="26">
        <v>5042</v>
      </c>
      <c r="E1662" s="26">
        <v>86496</v>
      </c>
      <c r="F1662" s="26" t="s">
        <v>10</v>
      </c>
    </row>
    <row r="1663" spans="1:6" ht="15" hidden="1" customHeight="1" x14ac:dyDescent="0.25">
      <c r="A1663" s="26">
        <v>2019</v>
      </c>
      <c r="B1663" s="26" t="s">
        <v>60</v>
      </c>
      <c r="C1663" s="26" t="s">
        <v>40</v>
      </c>
      <c r="D1663" s="26">
        <v>396</v>
      </c>
      <c r="E1663" s="26">
        <v>71114</v>
      </c>
      <c r="F1663" s="26" t="s">
        <v>10</v>
      </c>
    </row>
    <row r="1664" spans="1:6" ht="15" hidden="1" customHeight="1" x14ac:dyDescent="0.25">
      <c r="A1664" s="26">
        <v>2019</v>
      </c>
      <c r="B1664" s="26" t="s">
        <v>60</v>
      </c>
      <c r="C1664" s="26" t="s">
        <v>41</v>
      </c>
      <c r="D1664" s="26">
        <v>4456</v>
      </c>
      <c r="E1664" s="26">
        <v>73912</v>
      </c>
      <c r="F1664" s="26" t="s">
        <v>8</v>
      </c>
    </row>
    <row r="1665" spans="1:6" ht="15" hidden="1" customHeight="1" x14ac:dyDescent="0.25">
      <c r="A1665" s="26">
        <v>2019</v>
      </c>
      <c r="B1665" s="26" t="s">
        <v>60</v>
      </c>
      <c r="C1665" s="26" t="s">
        <v>42</v>
      </c>
      <c r="D1665" s="26">
        <v>1491</v>
      </c>
      <c r="E1665" s="26">
        <v>63922</v>
      </c>
      <c r="F1665" s="26" t="s">
        <v>8</v>
      </c>
    </row>
    <row r="1666" spans="1:6" ht="15" hidden="1" customHeight="1" x14ac:dyDescent="0.25">
      <c r="A1666" s="26">
        <v>2019</v>
      </c>
      <c r="B1666" s="26" t="s">
        <v>60</v>
      </c>
      <c r="C1666" s="26" t="s">
        <v>43</v>
      </c>
      <c r="D1666" s="26">
        <v>3521</v>
      </c>
      <c r="E1666" s="26">
        <v>86210</v>
      </c>
      <c r="F1666" s="26" t="s">
        <v>10</v>
      </c>
    </row>
    <row r="1667" spans="1:6" ht="15" hidden="1" customHeight="1" x14ac:dyDescent="0.25">
      <c r="A1667" s="26">
        <v>2019</v>
      </c>
      <c r="B1667" s="26" t="s">
        <v>60</v>
      </c>
      <c r="C1667" s="26" t="s">
        <v>44</v>
      </c>
      <c r="D1667" s="26">
        <v>4664</v>
      </c>
      <c r="E1667" s="26">
        <v>84987</v>
      </c>
      <c r="F1667" s="26" t="s">
        <v>8</v>
      </c>
    </row>
    <row r="1668" spans="1:6" ht="15" hidden="1" customHeight="1" x14ac:dyDescent="0.25">
      <c r="A1668" s="26">
        <v>2019</v>
      </c>
      <c r="B1668" s="26" t="s">
        <v>60</v>
      </c>
      <c r="C1668" s="26" t="s">
        <v>45</v>
      </c>
      <c r="D1668" s="26">
        <v>745</v>
      </c>
      <c r="E1668" s="26">
        <v>76660</v>
      </c>
      <c r="F1668" s="26" t="s">
        <v>10</v>
      </c>
    </row>
    <row r="1669" spans="1:6" ht="15" hidden="1" customHeight="1" x14ac:dyDescent="0.25">
      <c r="A1669" s="26">
        <v>2019</v>
      </c>
      <c r="B1669" s="26" t="s">
        <v>60</v>
      </c>
      <c r="C1669" s="26" t="s">
        <v>46</v>
      </c>
      <c r="D1669" s="26">
        <v>2430</v>
      </c>
      <c r="E1669" s="26">
        <v>67428</v>
      </c>
      <c r="F1669" s="26" t="s">
        <v>8</v>
      </c>
    </row>
    <row r="1670" spans="1:6" ht="15" hidden="1" customHeight="1" x14ac:dyDescent="0.25">
      <c r="A1670" s="26">
        <v>2019</v>
      </c>
      <c r="B1670" s="26" t="s">
        <v>60</v>
      </c>
      <c r="C1670" s="26" t="s">
        <v>47</v>
      </c>
      <c r="D1670" s="26">
        <v>561</v>
      </c>
      <c r="E1670" s="26">
        <v>53231</v>
      </c>
      <c r="F1670" s="26" t="s">
        <v>8</v>
      </c>
    </row>
    <row r="1671" spans="1:6" ht="15" hidden="1" customHeight="1" x14ac:dyDescent="0.25">
      <c r="A1671" s="26">
        <v>2019</v>
      </c>
      <c r="B1671" s="26" t="s">
        <v>60</v>
      </c>
      <c r="C1671" s="26" t="s">
        <v>48</v>
      </c>
      <c r="D1671" s="26">
        <v>3260</v>
      </c>
      <c r="E1671" s="26">
        <v>74381</v>
      </c>
      <c r="F1671" s="26" t="s">
        <v>10</v>
      </c>
    </row>
    <row r="1672" spans="1:6" ht="15" hidden="1" customHeight="1" x14ac:dyDescent="0.25">
      <c r="A1672" s="26">
        <v>2019</v>
      </c>
      <c r="B1672" s="26" t="s">
        <v>60</v>
      </c>
      <c r="C1672" s="26" t="s">
        <v>49</v>
      </c>
      <c r="D1672" s="26">
        <v>9521</v>
      </c>
      <c r="E1672" s="26">
        <v>90394</v>
      </c>
      <c r="F1672" s="26" t="s">
        <v>10</v>
      </c>
    </row>
    <row r="1673" spans="1:6" ht="15" hidden="1" customHeight="1" x14ac:dyDescent="0.25">
      <c r="A1673" s="26">
        <v>2019</v>
      </c>
      <c r="B1673" s="26" t="s">
        <v>60</v>
      </c>
      <c r="C1673" s="26" t="s">
        <v>50</v>
      </c>
      <c r="D1673" s="26">
        <v>2347</v>
      </c>
      <c r="E1673" s="26">
        <v>77167</v>
      </c>
      <c r="F1673" s="26" t="s">
        <v>8</v>
      </c>
    </row>
    <row r="1674" spans="1:6" ht="15" hidden="1" customHeight="1" x14ac:dyDescent="0.25">
      <c r="A1674" s="26">
        <v>2019</v>
      </c>
      <c r="B1674" s="26" t="s">
        <v>60</v>
      </c>
      <c r="C1674" s="26" t="s">
        <v>51</v>
      </c>
      <c r="D1674" s="26">
        <v>503</v>
      </c>
      <c r="E1674" s="26">
        <v>64372</v>
      </c>
      <c r="F1674" s="26" t="s">
        <v>8</v>
      </c>
    </row>
    <row r="1675" spans="1:6" ht="15" hidden="1" customHeight="1" x14ac:dyDescent="0.25">
      <c r="A1675" s="26">
        <v>2019</v>
      </c>
      <c r="B1675" s="26" t="s">
        <v>60</v>
      </c>
      <c r="C1675" s="26" t="s">
        <v>52</v>
      </c>
      <c r="D1675" s="26">
        <v>4222</v>
      </c>
      <c r="E1675" s="26">
        <v>104219</v>
      </c>
      <c r="F1675" s="26" t="s">
        <v>10</v>
      </c>
    </row>
    <row r="1676" spans="1:6" ht="15" hidden="1" customHeight="1" x14ac:dyDescent="0.25">
      <c r="A1676" s="26">
        <v>2019</v>
      </c>
      <c r="B1676" s="26" t="s">
        <v>60</v>
      </c>
      <c r="C1676" s="26" t="s">
        <v>53</v>
      </c>
      <c r="D1676" s="26">
        <v>4271</v>
      </c>
      <c r="E1676" s="26">
        <v>178513</v>
      </c>
      <c r="F1676" s="26" t="s">
        <v>10</v>
      </c>
    </row>
    <row r="1677" spans="1:6" ht="15" hidden="1" customHeight="1" x14ac:dyDescent="0.25">
      <c r="A1677" s="26">
        <v>2019</v>
      </c>
      <c r="B1677" s="26" t="s">
        <v>60</v>
      </c>
      <c r="C1677" s="26" t="s">
        <v>54</v>
      </c>
      <c r="D1677" s="26">
        <v>764</v>
      </c>
      <c r="E1677" s="26">
        <v>56474</v>
      </c>
      <c r="F1677" s="26" t="s">
        <v>10</v>
      </c>
    </row>
    <row r="1678" spans="1:6" ht="15" hidden="1" customHeight="1" x14ac:dyDescent="0.25">
      <c r="A1678" s="26">
        <v>2019</v>
      </c>
      <c r="B1678" s="26" t="s">
        <v>60</v>
      </c>
      <c r="C1678" s="26" t="s">
        <v>55</v>
      </c>
      <c r="D1678" s="26">
        <v>2126</v>
      </c>
      <c r="E1678" s="26">
        <v>77912</v>
      </c>
      <c r="F1678" s="26" t="s">
        <v>10</v>
      </c>
    </row>
    <row r="1679" spans="1:6" ht="15" hidden="1" customHeight="1" x14ac:dyDescent="0.25">
      <c r="A1679" s="26">
        <v>2019</v>
      </c>
      <c r="B1679" s="26" t="s">
        <v>60</v>
      </c>
      <c r="C1679" s="26" t="s">
        <v>56</v>
      </c>
      <c r="D1679" s="26">
        <v>389</v>
      </c>
      <c r="E1679" s="26">
        <v>52375</v>
      </c>
      <c r="F1679" s="26" t="s">
        <v>10</v>
      </c>
    </row>
    <row r="1680" spans="1:6" ht="15" hidden="1" customHeight="1" x14ac:dyDescent="0.25">
      <c r="A1680" s="26">
        <v>2019</v>
      </c>
      <c r="B1680" s="26" t="s">
        <v>61</v>
      </c>
      <c r="C1680" s="26" t="s">
        <v>7</v>
      </c>
      <c r="D1680" s="26">
        <v>13089</v>
      </c>
      <c r="E1680" s="26">
        <v>72324</v>
      </c>
      <c r="F1680" s="26" t="s">
        <v>8</v>
      </c>
    </row>
    <row r="1681" spans="1:6" ht="15" hidden="1" customHeight="1" x14ac:dyDescent="0.25">
      <c r="A1681" s="26">
        <v>2019</v>
      </c>
      <c r="B1681" s="26" t="s">
        <v>61</v>
      </c>
      <c r="C1681" s="26" t="s">
        <v>9</v>
      </c>
      <c r="D1681" s="26">
        <v>15754</v>
      </c>
      <c r="E1681" s="26">
        <v>74059</v>
      </c>
      <c r="F1681" s="26" t="s">
        <v>8</v>
      </c>
    </row>
    <row r="1682" spans="1:6" ht="15" hidden="1" customHeight="1" x14ac:dyDescent="0.25">
      <c r="A1682" s="26">
        <v>2019</v>
      </c>
      <c r="B1682" s="26" t="s">
        <v>61</v>
      </c>
      <c r="C1682" s="26" t="s">
        <v>11</v>
      </c>
      <c r="D1682" s="26">
        <v>8251</v>
      </c>
      <c r="E1682" s="26">
        <v>61939</v>
      </c>
      <c r="F1682" s="26" t="s">
        <v>10</v>
      </c>
    </row>
    <row r="1683" spans="1:6" ht="15" hidden="1" customHeight="1" x14ac:dyDescent="0.25">
      <c r="A1683" s="26">
        <v>2019</v>
      </c>
      <c r="B1683" s="26" t="s">
        <v>61</v>
      </c>
      <c r="C1683" s="26" t="s">
        <v>12</v>
      </c>
      <c r="D1683" s="26">
        <v>98024</v>
      </c>
      <c r="E1683" s="26">
        <v>110466</v>
      </c>
      <c r="F1683" s="26" t="s">
        <v>8</v>
      </c>
    </row>
    <row r="1684" spans="1:6" ht="15" hidden="1" customHeight="1" x14ac:dyDescent="0.25">
      <c r="A1684" s="26">
        <v>2019</v>
      </c>
      <c r="B1684" s="26" t="s">
        <v>61</v>
      </c>
      <c r="C1684" s="26" t="s">
        <v>13</v>
      </c>
      <c r="D1684" s="26">
        <v>22552</v>
      </c>
      <c r="E1684" s="26">
        <v>87536</v>
      </c>
      <c r="F1684" s="26" t="s">
        <v>8</v>
      </c>
    </row>
    <row r="1685" spans="1:6" ht="15" hidden="1" customHeight="1" x14ac:dyDescent="0.25">
      <c r="A1685" s="26">
        <v>2019</v>
      </c>
      <c r="B1685" s="26" t="s">
        <v>61</v>
      </c>
      <c r="C1685" s="26" t="s">
        <v>14</v>
      </c>
      <c r="D1685" s="26">
        <v>10779</v>
      </c>
      <c r="E1685" s="26">
        <v>158598</v>
      </c>
      <c r="F1685" s="26" t="s">
        <v>10</v>
      </c>
    </row>
    <row r="1686" spans="1:6" ht="15" hidden="1" customHeight="1" x14ac:dyDescent="0.25">
      <c r="A1686" s="26">
        <v>2019</v>
      </c>
      <c r="B1686" s="26" t="s">
        <v>61</v>
      </c>
      <c r="C1686" s="26" t="s">
        <v>15</v>
      </c>
      <c r="D1686" s="26">
        <v>2800</v>
      </c>
      <c r="E1686" s="26">
        <v>98267</v>
      </c>
      <c r="F1686" s="26" t="s">
        <v>10</v>
      </c>
    </row>
    <row r="1687" spans="1:6" ht="15" hidden="1" customHeight="1" x14ac:dyDescent="0.25">
      <c r="A1687" s="26">
        <v>2019</v>
      </c>
      <c r="B1687" s="26" t="s">
        <v>61</v>
      </c>
      <c r="C1687" s="26" t="s">
        <v>16</v>
      </c>
      <c r="D1687" s="26">
        <v>71616</v>
      </c>
      <c r="E1687" s="26">
        <v>78708</v>
      </c>
      <c r="F1687" s="26" t="s">
        <v>8</v>
      </c>
    </row>
    <row r="1688" spans="1:6" ht="15" hidden="1" customHeight="1" x14ac:dyDescent="0.25">
      <c r="A1688" s="26">
        <v>2019</v>
      </c>
      <c r="B1688" s="26" t="s">
        <v>61</v>
      </c>
      <c r="C1688" s="26" t="s">
        <v>17</v>
      </c>
      <c r="D1688" s="26">
        <v>25978</v>
      </c>
      <c r="E1688" s="26">
        <v>87197</v>
      </c>
      <c r="F1688" s="26" t="s">
        <v>8</v>
      </c>
    </row>
    <row r="1689" spans="1:6" ht="15" hidden="1" customHeight="1" x14ac:dyDescent="0.25">
      <c r="A1689" s="26">
        <v>2019</v>
      </c>
      <c r="B1689" s="26" t="s">
        <v>61</v>
      </c>
      <c r="C1689" s="26" t="s">
        <v>18</v>
      </c>
      <c r="D1689" s="26">
        <v>5522</v>
      </c>
      <c r="E1689" s="26">
        <v>59820</v>
      </c>
      <c r="F1689" s="26" t="s">
        <v>10</v>
      </c>
    </row>
    <row r="1690" spans="1:6" ht="15" hidden="1" customHeight="1" x14ac:dyDescent="0.25">
      <c r="A1690" s="26">
        <v>2019</v>
      </c>
      <c r="B1690" s="26" t="s">
        <v>61</v>
      </c>
      <c r="C1690" s="26" t="s">
        <v>19</v>
      </c>
      <c r="D1690" s="26">
        <v>32114</v>
      </c>
      <c r="E1690" s="26">
        <v>110689</v>
      </c>
      <c r="F1690" s="26" t="s">
        <v>8</v>
      </c>
    </row>
    <row r="1691" spans="1:6" ht="15" hidden="1" customHeight="1" x14ac:dyDescent="0.25">
      <c r="A1691" s="26">
        <v>2019</v>
      </c>
      <c r="B1691" s="26" t="s">
        <v>61</v>
      </c>
      <c r="C1691" s="26" t="s">
        <v>20</v>
      </c>
      <c r="D1691" s="26">
        <v>16124</v>
      </c>
      <c r="E1691" s="26">
        <v>68518</v>
      </c>
      <c r="F1691" s="26" t="s">
        <v>10</v>
      </c>
    </row>
    <row r="1692" spans="1:6" ht="15" hidden="1" customHeight="1" x14ac:dyDescent="0.25">
      <c r="A1692" s="26">
        <v>2019</v>
      </c>
      <c r="B1692" s="26" t="s">
        <v>61</v>
      </c>
      <c r="C1692" s="26" t="s">
        <v>21</v>
      </c>
      <c r="D1692" s="26">
        <v>9983</v>
      </c>
      <c r="E1692" s="26">
        <v>77597</v>
      </c>
      <c r="F1692" s="26" t="s">
        <v>8</v>
      </c>
    </row>
    <row r="1693" spans="1:6" ht="15" hidden="1" customHeight="1" x14ac:dyDescent="0.25">
      <c r="A1693" s="26">
        <v>2019</v>
      </c>
      <c r="B1693" s="26" t="s">
        <v>61</v>
      </c>
      <c r="C1693" s="26" t="s">
        <v>22</v>
      </c>
      <c r="D1693" s="26">
        <v>8858</v>
      </c>
      <c r="E1693" s="26">
        <v>71845</v>
      </c>
      <c r="F1693" s="26" t="s">
        <v>8</v>
      </c>
    </row>
    <row r="1694" spans="1:6" ht="15" hidden="1" customHeight="1" x14ac:dyDescent="0.25">
      <c r="A1694" s="26">
        <v>2019</v>
      </c>
      <c r="B1694" s="26" t="s">
        <v>61</v>
      </c>
      <c r="C1694" s="26" t="s">
        <v>23</v>
      </c>
      <c r="D1694" s="26">
        <v>10845</v>
      </c>
      <c r="E1694" s="26">
        <v>70967</v>
      </c>
      <c r="F1694" s="26" t="s">
        <v>10</v>
      </c>
    </row>
    <row r="1695" spans="1:6" ht="15" hidden="1" customHeight="1" x14ac:dyDescent="0.25">
      <c r="A1695" s="26">
        <v>2019</v>
      </c>
      <c r="B1695" s="26" t="s">
        <v>61</v>
      </c>
      <c r="C1695" s="26" t="s">
        <v>24</v>
      </c>
      <c r="D1695" s="26">
        <v>13618</v>
      </c>
      <c r="E1695" s="26">
        <v>65758</v>
      </c>
      <c r="F1695" s="26" t="s">
        <v>10</v>
      </c>
    </row>
    <row r="1696" spans="1:6" ht="15" hidden="1" customHeight="1" x14ac:dyDescent="0.25">
      <c r="A1696" s="26">
        <v>2019</v>
      </c>
      <c r="B1696" s="26" t="s">
        <v>61</v>
      </c>
      <c r="C1696" s="26" t="s">
        <v>25</v>
      </c>
      <c r="D1696" s="26">
        <v>3827</v>
      </c>
      <c r="E1696" s="26">
        <v>71934</v>
      </c>
      <c r="F1696" s="26" t="s">
        <v>8</v>
      </c>
    </row>
    <row r="1697" spans="1:6" ht="15" hidden="1" customHeight="1" x14ac:dyDescent="0.25">
      <c r="A1697" s="26">
        <v>2019</v>
      </c>
      <c r="B1697" s="26" t="s">
        <v>61</v>
      </c>
      <c r="C1697" s="26" t="s">
        <v>26</v>
      </c>
      <c r="D1697" s="26">
        <v>15099</v>
      </c>
      <c r="E1697" s="26">
        <v>96791</v>
      </c>
      <c r="F1697" s="26" t="s">
        <v>8</v>
      </c>
    </row>
    <row r="1698" spans="1:6" ht="15" hidden="1" customHeight="1" x14ac:dyDescent="0.25">
      <c r="A1698" s="26">
        <v>2019</v>
      </c>
      <c r="B1698" s="26" t="s">
        <v>61</v>
      </c>
      <c r="C1698" s="26" t="s">
        <v>27</v>
      </c>
      <c r="D1698" s="26">
        <v>17270</v>
      </c>
      <c r="E1698" s="26">
        <v>142040</v>
      </c>
      <c r="F1698" s="26" t="s">
        <v>10</v>
      </c>
    </row>
    <row r="1699" spans="1:6" ht="15" hidden="1" customHeight="1" x14ac:dyDescent="0.25">
      <c r="A1699" s="26">
        <v>2019</v>
      </c>
      <c r="B1699" s="26" t="s">
        <v>61</v>
      </c>
      <c r="C1699" s="26" t="s">
        <v>28</v>
      </c>
      <c r="D1699" s="26">
        <v>18942</v>
      </c>
      <c r="E1699" s="26">
        <v>75275</v>
      </c>
      <c r="F1699" s="26" t="s">
        <v>10</v>
      </c>
    </row>
    <row r="1700" spans="1:6" ht="15" hidden="1" customHeight="1" x14ac:dyDescent="0.25">
      <c r="A1700" s="26">
        <v>2019</v>
      </c>
      <c r="B1700" s="26" t="s">
        <v>61</v>
      </c>
      <c r="C1700" s="26" t="s">
        <v>29</v>
      </c>
      <c r="D1700" s="26">
        <v>15467</v>
      </c>
      <c r="E1700" s="26">
        <v>97036</v>
      </c>
      <c r="F1700" s="26" t="s">
        <v>10</v>
      </c>
    </row>
    <row r="1701" spans="1:6" ht="15" hidden="1" customHeight="1" x14ac:dyDescent="0.25">
      <c r="A1701" s="26">
        <v>2019</v>
      </c>
      <c r="B1701" s="26" t="s">
        <v>61</v>
      </c>
      <c r="C1701" s="26" t="s">
        <v>30</v>
      </c>
      <c r="D1701" s="26">
        <v>7854</v>
      </c>
      <c r="E1701" s="26">
        <v>57222</v>
      </c>
      <c r="F1701" s="26" t="s">
        <v>10</v>
      </c>
    </row>
    <row r="1702" spans="1:6" ht="15" hidden="1" customHeight="1" x14ac:dyDescent="0.25">
      <c r="A1702" s="26">
        <v>2019</v>
      </c>
      <c r="B1702" s="26" t="s">
        <v>61</v>
      </c>
      <c r="C1702" s="26" t="s">
        <v>31</v>
      </c>
      <c r="D1702" s="26">
        <v>17661</v>
      </c>
      <c r="E1702" s="26">
        <v>74974</v>
      </c>
      <c r="F1702" s="26" t="s">
        <v>10</v>
      </c>
    </row>
    <row r="1703" spans="1:6" ht="15" hidden="1" customHeight="1" x14ac:dyDescent="0.25">
      <c r="A1703" s="26">
        <v>2019</v>
      </c>
      <c r="B1703" s="26" t="s">
        <v>61</v>
      </c>
      <c r="C1703" s="26" t="s">
        <v>32</v>
      </c>
      <c r="D1703" s="26">
        <v>4178</v>
      </c>
      <c r="E1703" s="26">
        <v>62708</v>
      </c>
      <c r="F1703" s="26" t="s">
        <v>8</v>
      </c>
    </row>
    <row r="1704" spans="1:6" ht="15" hidden="1" customHeight="1" x14ac:dyDescent="0.25">
      <c r="A1704" s="26">
        <v>2019</v>
      </c>
      <c r="B1704" s="26" t="s">
        <v>61</v>
      </c>
      <c r="C1704" s="26" t="s">
        <v>33</v>
      </c>
      <c r="D1704" s="26">
        <v>6481</v>
      </c>
      <c r="E1704" s="26">
        <v>69484</v>
      </c>
      <c r="F1704" s="26" t="s">
        <v>8</v>
      </c>
    </row>
    <row r="1705" spans="1:6" ht="15" hidden="1" customHeight="1" x14ac:dyDescent="0.25">
      <c r="A1705" s="26">
        <v>2019</v>
      </c>
      <c r="B1705" s="26" t="s">
        <v>61</v>
      </c>
      <c r="C1705" s="26" t="s">
        <v>34</v>
      </c>
      <c r="D1705" s="26">
        <v>8856</v>
      </c>
      <c r="E1705" s="26">
        <v>69979</v>
      </c>
      <c r="F1705" s="26" t="s">
        <v>10</v>
      </c>
    </row>
    <row r="1706" spans="1:6" ht="15" hidden="1" customHeight="1" x14ac:dyDescent="0.25">
      <c r="A1706" s="26">
        <v>2019</v>
      </c>
      <c r="B1706" s="26" t="s">
        <v>61</v>
      </c>
      <c r="C1706" s="26" t="s">
        <v>35</v>
      </c>
      <c r="D1706" s="26">
        <v>3835</v>
      </c>
      <c r="E1706" s="26">
        <v>97139</v>
      </c>
      <c r="F1706" s="26" t="s">
        <v>8</v>
      </c>
    </row>
    <row r="1707" spans="1:6" ht="15" hidden="1" customHeight="1" x14ac:dyDescent="0.25">
      <c r="A1707" s="26">
        <v>2019</v>
      </c>
      <c r="B1707" s="26" t="s">
        <v>61</v>
      </c>
      <c r="C1707" s="26" t="s">
        <v>36</v>
      </c>
      <c r="D1707" s="26">
        <v>19625</v>
      </c>
      <c r="E1707" s="26">
        <v>117862</v>
      </c>
      <c r="F1707" s="26" t="s">
        <v>8</v>
      </c>
    </row>
    <row r="1708" spans="1:6" ht="15" hidden="1" customHeight="1" x14ac:dyDescent="0.25">
      <c r="A1708" s="26">
        <v>2019</v>
      </c>
      <c r="B1708" s="26" t="s">
        <v>61</v>
      </c>
      <c r="C1708" s="26" t="s">
        <v>37</v>
      </c>
      <c r="D1708" s="26">
        <v>5092</v>
      </c>
      <c r="E1708" s="26">
        <v>59932</v>
      </c>
      <c r="F1708" s="26" t="s">
        <v>10</v>
      </c>
    </row>
    <row r="1709" spans="1:6" ht="15" hidden="1" customHeight="1" x14ac:dyDescent="0.25">
      <c r="A1709" s="26">
        <v>2019</v>
      </c>
      <c r="B1709" s="26" t="s">
        <v>61</v>
      </c>
      <c r="C1709" s="26" t="s">
        <v>38</v>
      </c>
      <c r="D1709" s="26">
        <v>65326</v>
      </c>
      <c r="E1709" s="26">
        <v>195559</v>
      </c>
      <c r="F1709" s="26" t="s">
        <v>10</v>
      </c>
    </row>
    <row r="1710" spans="1:6" ht="15" hidden="1" customHeight="1" x14ac:dyDescent="0.25">
      <c r="A1710" s="26">
        <v>2019</v>
      </c>
      <c r="B1710" s="26" t="s">
        <v>61</v>
      </c>
      <c r="C1710" s="26" t="s">
        <v>39</v>
      </c>
      <c r="D1710" s="26">
        <v>27332</v>
      </c>
      <c r="E1710" s="26">
        <v>88975</v>
      </c>
      <c r="F1710" s="26" t="s">
        <v>8</v>
      </c>
    </row>
    <row r="1711" spans="1:6" ht="15" hidden="1" customHeight="1" x14ac:dyDescent="0.25">
      <c r="A1711" s="26">
        <v>2019</v>
      </c>
      <c r="B1711" s="26" t="s">
        <v>61</v>
      </c>
      <c r="C1711" s="26" t="s">
        <v>40</v>
      </c>
      <c r="D1711" s="26">
        <v>2979</v>
      </c>
      <c r="E1711" s="26">
        <v>66044</v>
      </c>
      <c r="F1711" s="26" t="s">
        <v>8</v>
      </c>
    </row>
    <row r="1712" spans="1:6" ht="15" hidden="1" customHeight="1" x14ac:dyDescent="0.25">
      <c r="A1712" s="26">
        <v>2019</v>
      </c>
      <c r="B1712" s="26" t="s">
        <v>61</v>
      </c>
      <c r="C1712" s="26" t="s">
        <v>41</v>
      </c>
      <c r="D1712" s="26">
        <v>28537</v>
      </c>
      <c r="E1712" s="26">
        <v>75967</v>
      </c>
      <c r="F1712" s="26" t="s">
        <v>10</v>
      </c>
    </row>
    <row r="1713" spans="1:6" ht="15" hidden="1" customHeight="1" x14ac:dyDescent="0.25">
      <c r="A1713" s="26">
        <v>2019</v>
      </c>
      <c r="B1713" s="26" t="s">
        <v>61</v>
      </c>
      <c r="C1713" s="26" t="s">
        <v>42</v>
      </c>
      <c r="D1713" s="26">
        <v>11379</v>
      </c>
      <c r="E1713" s="26">
        <v>62323</v>
      </c>
      <c r="F1713" s="26" t="s">
        <v>8</v>
      </c>
    </row>
    <row r="1714" spans="1:6" ht="15" hidden="1" customHeight="1" x14ac:dyDescent="0.25">
      <c r="A1714" s="26">
        <v>2019</v>
      </c>
      <c r="B1714" s="26" t="s">
        <v>61</v>
      </c>
      <c r="C1714" s="26" t="s">
        <v>43</v>
      </c>
      <c r="D1714" s="26">
        <v>12686</v>
      </c>
      <c r="E1714" s="26">
        <v>73638</v>
      </c>
      <c r="F1714" s="26" t="s">
        <v>10</v>
      </c>
    </row>
    <row r="1715" spans="1:6" ht="15" hidden="1" customHeight="1" x14ac:dyDescent="0.25">
      <c r="A1715" s="26">
        <v>2019</v>
      </c>
      <c r="B1715" s="26" t="s">
        <v>61</v>
      </c>
      <c r="C1715" s="26" t="s">
        <v>44</v>
      </c>
      <c r="D1715" s="26">
        <v>28479</v>
      </c>
      <c r="E1715" s="26">
        <v>91405</v>
      </c>
      <c r="F1715" s="26" t="s">
        <v>8</v>
      </c>
    </row>
    <row r="1716" spans="1:6" ht="15" hidden="1" customHeight="1" x14ac:dyDescent="0.25">
      <c r="A1716" s="26">
        <v>2019</v>
      </c>
      <c r="B1716" s="26" t="s">
        <v>61</v>
      </c>
      <c r="C1716" s="26" t="s">
        <v>45</v>
      </c>
      <c r="D1716" s="26">
        <v>2802</v>
      </c>
      <c r="E1716" s="26">
        <v>95570</v>
      </c>
      <c r="F1716" s="26" t="s">
        <v>8</v>
      </c>
    </row>
    <row r="1717" spans="1:6" ht="15" hidden="1" customHeight="1" x14ac:dyDescent="0.25">
      <c r="A1717" s="26">
        <v>2019</v>
      </c>
      <c r="B1717" s="26" t="s">
        <v>61</v>
      </c>
      <c r="C1717" s="26" t="s">
        <v>46</v>
      </c>
      <c r="D1717" s="26">
        <v>12653</v>
      </c>
      <c r="E1717" s="26">
        <v>65859</v>
      </c>
      <c r="F1717" s="26" t="s">
        <v>10</v>
      </c>
    </row>
    <row r="1718" spans="1:6" ht="15" hidden="1" customHeight="1" x14ac:dyDescent="0.25">
      <c r="A1718" s="26">
        <v>2019</v>
      </c>
      <c r="B1718" s="26" t="s">
        <v>61</v>
      </c>
      <c r="C1718" s="26" t="s">
        <v>47</v>
      </c>
      <c r="D1718" s="26">
        <v>3221</v>
      </c>
      <c r="E1718" s="26">
        <v>63506</v>
      </c>
      <c r="F1718" s="26" t="s">
        <v>10</v>
      </c>
    </row>
    <row r="1719" spans="1:6" ht="15" hidden="1" customHeight="1" x14ac:dyDescent="0.25">
      <c r="A1719" s="26">
        <v>2019</v>
      </c>
      <c r="B1719" s="26" t="s">
        <v>61</v>
      </c>
      <c r="C1719" s="26" t="s">
        <v>48</v>
      </c>
      <c r="D1719" s="26">
        <v>15531</v>
      </c>
      <c r="E1719" s="26">
        <v>77601</v>
      </c>
      <c r="F1719" s="26" t="s">
        <v>8</v>
      </c>
    </row>
    <row r="1720" spans="1:6" ht="15" hidden="1" customHeight="1" x14ac:dyDescent="0.25">
      <c r="A1720" s="26">
        <v>2019</v>
      </c>
      <c r="B1720" s="26" t="s">
        <v>61</v>
      </c>
      <c r="C1720" s="26" t="s">
        <v>49</v>
      </c>
      <c r="D1720" s="26">
        <v>71279</v>
      </c>
      <c r="E1720" s="26">
        <v>86242</v>
      </c>
      <c r="F1720" s="26" t="s">
        <v>8</v>
      </c>
    </row>
    <row r="1721" spans="1:6" ht="15" hidden="1" customHeight="1" x14ac:dyDescent="0.25">
      <c r="A1721" s="26">
        <v>2019</v>
      </c>
      <c r="B1721" s="26" t="s">
        <v>61</v>
      </c>
      <c r="C1721" s="26" t="s">
        <v>50</v>
      </c>
      <c r="D1721" s="26">
        <v>11066</v>
      </c>
      <c r="E1721" s="26">
        <v>70760</v>
      </c>
      <c r="F1721" s="26" t="s">
        <v>10</v>
      </c>
    </row>
    <row r="1722" spans="1:6" ht="15" hidden="1" customHeight="1" x14ac:dyDescent="0.25">
      <c r="A1722" s="26">
        <v>2019</v>
      </c>
      <c r="B1722" s="26" t="s">
        <v>61</v>
      </c>
      <c r="C1722" s="26" t="s">
        <v>51</v>
      </c>
      <c r="D1722" s="26">
        <v>1700</v>
      </c>
      <c r="E1722" s="26">
        <v>76768</v>
      </c>
      <c r="F1722" s="26" t="s">
        <v>10</v>
      </c>
    </row>
    <row r="1723" spans="1:6" ht="15" hidden="1" customHeight="1" x14ac:dyDescent="0.25">
      <c r="A1723" s="26">
        <v>2019</v>
      </c>
      <c r="B1723" s="26" t="s">
        <v>61</v>
      </c>
      <c r="C1723" s="26" t="s">
        <v>52</v>
      </c>
      <c r="D1723" s="26">
        <v>21609</v>
      </c>
      <c r="E1723" s="26">
        <v>88201</v>
      </c>
      <c r="F1723" s="26" t="s">
        <v>10</v>
      </c>
    </row>
    <row r="1724" spans="1:6" ht="15" hidden="1" customHeight="1" x14ac:dyDescent="0.25">
      <c r="A1724" s="26">
        <v>2019</v>
      </c>
      <c r="B1724" s="26" t="s">
        <v>61</v>
      </c>
      <c r="C1724" s="26" t="s">
        <v>53</v>
      </c>
      <c r="D1724" s="26">
        <v>17184</v>
      </c>
      <c r="E1724" s="26">
        <v>82957</v>
      </c>
      <c r="F1724" s="26" t="s">
        <v>10</v>
      </c>
    </row>
    <row r="1725" spans="1:6" ht="15" hidden="1" customHeight="1" x14ac:dyDescent="0.25">
      <c r="A1725" s="26">
        <v>2019</v>
      </c>
      <c r="B1725" s="26" t="s">
        <v>61</v>
      </c>
      <c r="C1725" s="26" t="s">
        <v>54</v>
      </c>
      <c r="D1725" s="26">
        <v>3992</v>
      </c>
      <c r="E1725" s="26">
        <v>56354</v>
      </c>
      <c r="F1725" s="26" t="s">
        <v>10</v>
      </c>
    </row>
    <row r="1726" spans="1:6" ht="15" hidden="1" customHeight="1" x14ac:dyDescent="0.25">
      <c r="A1726" s="26">
        <v>2019</v>
      </c>
      <c r="B1726" s="26" t="s">
        <v>61</v>
      </c>
      <c r="C1726" s="26" t="s">
        <v>55</v>
      </c>
      <c r="D1726" s="26">
        <v>13244</v>
      </c>
      <c r="E1726" s="26">
        <v>74759</v>
      </c>
      <c r="F1726" s="26" t="s">
        <v>8</v>
      </c>
    </row>
    <row r="1727" spans="1:6" ht="15" hidden="1" customHeight="1" x14ac:dyDescent="0.25">
      <c r="A1727" s="26">
        <v>2019</v>
      </c>
      <c r="B1727" s="26" t="s">
        <v>61</v>
      </c>
      <c r="C1727" s="26" t="s">
        <v>56</v>
      </c>
      <c r="D1727" s="26">
        <v>2248</v>
      </c>
      <c r="E1727" s="26">
        <v>60692</v>
      </c>
      <c r="F1727" s="26" t="s">
        <v>8</v>
      </c>
    </row>
    <row r="1728" spans="1:6" ht="15" hidden="1" customHeight="1" x14ac:dyDescent="0.25">
      <c r="A1728" s="26">
        <v>2019</v>
      </c>
      <c r="B1728" s="26" t="s">
        <v>62</v>
      </c>
      <c r="C1728" s="26" t="s">
        <v>7</v>
      </c>
      <c r="D1728" s="26">
        <v>21426</v>
      </c>
      <c r="E1728" s="26">
        <v>59774</v>
      </c>
      <c r="F1728" s="26" t="s">
        <v>10</v>
      </c>
    </row>
    <row r="1729" spans="1:6" ht="15" hidden="1" customHeight="1" x14ac:dyDescent="0.25">
      <c r="A1729" s="26">
        <v>2019</v>
      </c>
      <c r="B1729" s="26" t="s">
        <v>62</v>
      </c>
      <c r="C1729" s="26" t="s">
        <v>9</v>
      </c>
      <c r="D1729" s="26">
        <v>31059</v>
      </c>
      <c r="E1729" s="26">
        <v>61334</v>
      </c>
      <c r="F1729" s="26" t="s">
        <v>8</v>
      </c>
    </row>
    <row r="1730" spans="1:6" ht="15" hidden="1" customHeight="1" x14ac:dyDescent="0.25">
      <c r="A1730" s="26">
        <v>2019</v>
      </c>
      <c r="B1730" s="26" t="s">
        <v>62</v>
      </c>
      <c r="C1730" s="26" t="s">
        <v>11</v>
      </c>
      <c r="D1730" s="26">
        <v>13845</v>
      </c>
      <c r="E1730" s="26">
        <v>65263</v>
      </c>
      <c r="F1730" s="26" t="s">
        <v>8</v>
      </c>
    </row>
    <row r="1731" spans="1:6" ht="15" hidden="1" customHeight="1" x14ac:dyDescent="0.25">
      <c r="A1731" s="26">
        <v>2019</v>
      </c>
      <c r="B1731" s="26" t="s">
        <v>62</v>
      </c>
      <c r="C1731" s="26" t="s">
        <v>12</v>
      </c>
      <c r="D1731" s="26">
        <v>188712</v>
      </c>
      <c r="E1731" s="26">
        <v>92955</v>
      </c>
      <c r="F1731" s="26" t="s">
        <v>10</v>
      </c>
    </row>
    <row r="1732" spans="1:6" ht="15" hidden="1" customHeight="1" x14ac:dyDescent="0.25">
      <c r="A1732" s="26">
        <v>2019</v>
      </c>
      <c r="B1732" s="26" t="s">
        <v>62</v>
      </c>
      <c r="C1732" s="26" t="s">
        <v>13</v>
      </c>
      <c r="D1732" s="26">
        <v>50576</v>
      </c>
      <c r="E1732" s="26">
        <v>84698</v>
      </c>
      <c r="F1732" s="26" t="s">
        <v>10</v>
      </c>
    </row>
    <row r="1733" spans="1:6" ht="15" hidden="1" customHeight="1" x14ac:dyDescent="0.25">
      <c r="A1733" s="26">
        <v>2019</v>
      </c>
      <c r="B1733" s="26" t="s">
        <v>62</v>
      </c>
      <c r="C1733" s="26" t="s">
        <v>14</v>
      </c>
      <c r="D1733" s="26">
        <v>22807</v>
      </c>
      <c r="E1733" s="26">
        <v>93307</v>
      </c>
      <c r="F1733" s="26" t="s">
        <v>8</v>
      </c>
    </row>
    <row r="1734" spans="1:6" ht="15" hidden="1" customHeight="1" x14ac:dyDescent="0.25">
      <c r="A1734" s="26">
        <v>2019</v>
      </c>
      <c r="B1734" s="26" t="s">
        <v>62</v>
      </c>
      <c r="C1734" s="26" t="s">
        <v>15</v>
      </c>
      <c r="D1734" s="26">
        <v>8644</v>
      </c>
      <c r="E1734" s="26">
        <v>86600</v>
      </c>
      <c r="F1734" s="26" t="s">
        <v>8</v>
      </c>
    </row>
    <row r="1735" spans="1:6" ht="15" hidden="1" customHeight="1" x14ac:dyDescent="0.25">
      <c r="A1735" s="26">
        <v>2019</v>
      </c>
      <c r="B1735" s="26" t="s">
        <v>62</v>
      </c>
      <c r="C1735" s="26" t="s">
        <v>16</v>
      </c>
      <c r="D1735" s="26">
        <v>156978</v>
      </c>
      <c r="E1735" s="26">
        <v>64653</v>
      </c>
      <c r="F1735" s="26" t="s">
        <v>10</v>
      </c>
    </row>
    <row r="1736" spans="1:6" ht="15" hidden="1" customHeight="1" x14ac:dyDescent="0.25">
      <c r="A1736" s="26">
        <v>2019</v>
      </c>
      <c r="B1736" s="26" t="s">
        <v>62</v>
      </c>
      <c r="C1736" s="26" t="s">
        <v>17</v>
      </c>
      <c r="D1736" s="26">
        <v>54102</v>
      </c>
      <c r="E1736" s="26">
        <v>70724</v>
      </c>
      <c r="F1736" s="26" t="s">
        <v>8</v>
      </c>
    </row>
    <row r="1737" spans="1:6" ht="15" hidden="1" customHeight="1" x14ac:dyDescent="0.25">
      <c r="A1737" s="26">
        <v>2019</v>
      </c>
      <c r="B1737" s="26" t="s">
        <v>62</v>
      </c>
      <c r="C1737" s="26" t="s">
        <v>18</v>
      </c>
      <c r="D1737" s="26">
        <v>11075</v>
      </c>
      <c r="E1737" s="26">
        <v>54653</v>
      </c>
      <c r="F1737" s="26" t="s">
        <v>10</v>
      </c>
    </row>
    <row r="1738" spans="1:6" ht="15" hidden="1" customHeight="1" x14ac:dyDescent="0.25">
      <c r="A1738" s="26">
        <v>2019</v>
      </c>
      <c r="B1738" s="26" t="s">
        <v>62</v>
      </c>
      <c r="C1738" s="26" t="s">
        <v>19</v>
      </c>
      <c r="D1738" s="26">
        <v>73447</v>
      </c>
      <c r="E1738" s="26">
        <v>79829</v>
      </c>
      <c r="F1738" s="26" t="s">
        <v>8</v>
      </c>
    </row>
    <row r="1739" spans="1:6" ht="15" hidden="1" customHeight="1" x14ac:dyDescent="0.25">
      <c r="A1739" s="26">
        <v>2019</v>
      </c>
      <c r="B1739" s="26" t="s">
        <v>62</v>
      </c>
      <c r="C1739" s="26" t="s">
        <v>20</v>
      </c>
      <c r="D1739" s="26">
        <v>29045</v>
      </c>
      <c r="E1739" s="26">
        <v>56796</v>
      </c>
      <c r="F1739" s="26" t="s">
        <v>8</v>
      </c>
    </row>
    <row r="1740" spans="1:6" ht="15" hidden="1" customHeight="1" x14ac:dyDescent="0.25">
      <c r="A1740" s="26">
        <v>2019</v>
      </c>
      <c r="B1740" s="26" t="s">
        <v>62</v>
      </c>
      <c r="C1740" s="26" t="s">
        <v>21</v>
      </c>
      <c r="D1740" s="26">
        <v>15401</v>
      </c>
      <c r="E1740" s="26">
        <v>58293</v>
      </c>
      <c r="F1740" s="26" t="s">
        <v>10</v>
      </c>
    </row>
    <row r="1741" spans="1:6" ht="15" hidden="1" customHeight="1" x14ac:dyDescent="0.25">
      <c r="A1741" s="26">
        <v>2019</v>
      </c>
      <c r="B1741" s="26" t="s">
        <v>62</v>
      </c>
      <c r="C1741" s="26" t="s">
        <v>22</v>
      </c>
      <c r="D1741" s="26">
        <v>16569</v>
      </c>
      <c r="E1741" s="26">
        <v>65048</v>
      </c>
      <c r="F1741" s="26" t="s">
        <v>10</v>
      </c>
    </row>
    <row r="1742" spans="1:6" ht="15" hidden="1" customHeight="1" x14ac:dyDescent="0.25">
      <c r="A1742" s="26">
        <v>2019</v>
      </c>
      <c r="B1742" s="26" t="s">
        <v>62</v>
      </c>
      <c r="C1742" s="26" t="s">
        <v>23</v>
      </c>
      <c r="D1742" s="26">
        <v>20206</v>
      </c>
      <c r="E1742" s="26">
        <v>54829</v>
      </c>
      <c r="F1742" s="26" t="s">
        <v>8</v>
      </c>
    </row>
    <row r="1743" spans="1:6" ht="15" hidden="1" customHeight="1" x14ac:dyDescent="0.25">
      <c r="A1743" s="26">
        <v>2019</v>
      </c>
      <c r="B1743" s="26" t="s">
        <v>62</v>
      </c>
      <c r="C1743" s="26" t="s">
        <v>24</v>
      </c>
      <c r="D1743" s="26">
        <v>24001</v>
      </c>
      <c r="E1743" s="26">
        <v>61218</v>
      </c>
      <c r="F1743" s="26" t="s">
        <v>8</v>
      </c>
    </row>
    <row r="1744" spans="1:6" ht="15" hidden="1" customHeight="1" x14ac:dyDescent="0.25">
      <c r="A1744" s="26">
        <v>2019</v>
      </c>
      <c r="B1744" s="26" t="s">
        <v>62</v>
      </c>
      <c r="C1744" s="26" t="s">
        <v>25</v>
      </c>
      <c r="D1744" s="26">
        <v>9912</v>
      </c>
      <c r="E1744" s="26">
        <v>61405</v>
      </c>
      <c r="F1744" s="26" t="s">
        <v>10</v>
      </c>
    </row>
    <row r="1745" spans="1:6" ht="15" hidden="1" customHeight="1" x14ac:dyDescent="0.25">
      <c r="A1745" s="26">
        <v>2019</v>
      </c>
      <c r="B1745" s="26" t="s">
        <v>62</v>
      </c>
      <c r="C1745" s="26" t="s">
        <v>26</v>
      </c>
      <c r="D1745" s="26">
        <v>42175</v>
      </c>
      <c r="E1745" s="26">
        <v>83259</v>
      </c>
      <c r="F1745" s="26" t="s">
        <v>10</v>
      </c>
    </row>
    <row r="1746" spans="1:6" ht="15" hidden="1" customHeight="1" x14ac:dyDescent="0.25">
      <c r="A1746" s="26">
        <v>2019</v>
      </c>
      <c r="B1746" s="26" t="s">
        <v>62</v>
      </c>
      <c r="C1746" s="26" t="s">
        <v>27</v>
      </c>
      <c r="D1746" s="26">
        <v>47186</v>
      </c>
      <c r="E1746" s="26">
        <v>108580</v>
      </c>
      <c r="F1746" s="26" t="s">
        <v>10</v>
      </c>
    </row>
    <row r="1747" spans="1:6" ht="15" hidden="1" customHeight="1" x14ac:dyDescent="0.25">
      <c r="A1747" s="26">
        <v>2019</v>
      </c>
      <c r="B1747" s="26" t="s">
        <v>62</v>
      </c>
      <c r="C1747" s="26" t="s">
        <v>28</v>
      </c>
      <c r="D1747" s="26">
        <v>42271</v>
      </c>
      <c r="E1747" s="26">
        <v>74677</v>
      </c>
      <c r="F1747" s="26" t="s">
        <v>10</v>
      </c>
    </row>
    <row r="1748" spans="1:6" ht="15" hidden="1" customHeight="1" x14ac:dyDescent="0.25">
      <c r="A1748" s="26">
        <v>2019</v>
      </c>
      <c r="B1748" s="26" t="s">
        <v>62</v>
      </c>
      <c r="C1748" s="26" t="s">
        <v>29</v>
      </c>
      <c r="D1748" s="26">
        <v>29916</v>
      </c>
      <c r="E1748" s="26">
        <v>86794</v>
      </c>
      <c r="F1748" s="26" t="s">
        <v>10</v>
      </c>
    </row>
    <row r="1749" spans="1:6" ht="15" hidden="1" customHeight="1" x14ac:dyDescent="0.25">
      <c r="A1749" s="26">
        <v>2019</v>
      </c>
      <c r="B1749" s="26" t="s">
        <v>62</v>
      </c>
      <c r="C1749" s="26" t="s">
        <v>30</v>
      </c>
      <c r="D1749" s="26">
        <v>11953</v>
      </c>
      <c r="E1749" s="26">
        <v>47461</v>
      </c>
      <c r="F1749" s="26" t="s">
        <v>8</v>
      </c>
    </row>
    <row r="1750" spans="1:6" ht="15" hidden="1" customHeight="1" x14ac:dyDescent="0.25">
      <c r="A1750" s="26">
        <v>2019</v>
      </c>
      <c r="B1750" s="26" t="s">
        <v>62</v>
      </c>
      <c r="C1750" s="26" t="s">
        <v>31</v>
      </c>
      <c r="D1750" s="26">
        <v>33699</v>
      </c>
      <c r="E1750" s="26">
        <v>69932</v>
      </c>
      <c r="F1750" s="26" t="s">
        <v>8</v>
      </c>
    </row>
    <row r="1751" spans="1:6" ht="15" hidden="1" customHeight="1" x14ac:dyDescent="0.25">
      <c r="A1751" s="26">
        <v>2019</v>
      </c>
      <c r="B1751" s="26" t="s">
        <v>62</v>
      </c>
      <c r="C1751" s="26" t="s">
        <v>32</v>
      </c>
      <c r="D1751" s="26">
        <v>8994</v>
      </c>
      <c r="E1751" s="26">
        <v>56921</v>
      </c>
      <c r="F1751" s="26" t="s">
        <v>10</v>
      </c>
    </row>
    <row r="1752" spans="1:6" ht="15" hidden="1" customHeight="1" x14ac:dyDescent="0.25">
      <c r="A1752" s="26">
        <v>2019</v>
      </c>
      <c r="B1752" s="26" t="s">
        <v>62</v>
      </c>
      <c r="C1752" s="26" t="s">
        <v>33</v>
      </c>
      <c r="D1752" s="26">
        <v>11395</v>
      </c>
      <c r="E1752" s="26">
        <v>65204</v>
      </c>
      <c r="F1752" s="26" t="s">
        <v>8</v>
      </c>
    </row>
    <row r="1753" spans="1:6" ht="15" hidden="1" customHeight="1" x14ac:dyDescent="0.25">
      <c r="A1753" s="26">
        <v>2019</v>
      </c>
      <c r="B1753" s="26" t="s">
        <v>62</v>
      </c>
      <c r="C1753" s="26" t="s">
        <v>34</v>
      </c>
      <c r="D1753" s="26">
        <v>19521</v>
      </c>
      <c r="E1753" s="26">
        <v>64283</v>
      </c>
      <c r="F1753" s="26" t="s">
        <v>8</v>
      </c>
    </row>
    <row r="1754" spans="1:6" ht="15" hidden="1" customHeight="1" x14ac:dyDescent="0.25">
      <c r="A1754" s="26">
        <v>2019</v>
      </c>
      <c r="B1754" s="26" t="s">
        <v>62</v>
      </c>
      <c r="C1754" s="26" t="s">
        <v>35</v>
      </c>
      <c r="D1754" s="26">
        <v>11938</v>
      </c>
      <c r="E1754" s="26">
        <v>81584</v>
      </c>
      <c r="F1754" s="26" t="s">
        <v>10</v>
      </c>
    </row>
    <row r="1755" spans="1:6" ht="15" hidden="1" customHeight="1" x14ac:dyDescent="0.25">
      <c r="A1755" s="26">
        <v>2019</v>
      </c>
      <c r="B1755" s="26" t="s">
        <v>62</v>
      </c>
      <c r="C1755" s="26" t="s">
        <v>36</v>
      </c>
      <c r="D1755" s="26">
        <v>50907</v>
      </c>
      <c r="E1755" s="26">
        <v>94404</v>
      </c>
      <c r="F1755" s="26" t="s">
        <v>10</v>
      </c>
    </row>
    <row r="1756" spans="1:6" ht="15" hidden="1" customHeight="1" x14ac:dyDescent="0.25">
      <c r="A1756" s="26">
        <v>2019</v>
      </c>
      <c r="B1756" s="26" t="s">
        <v>62</v>
      </c>
      <c r="C1756" s="26" t="s">
        <v>37</v>
      </c>
      <c r="D1756" s="26">
        <v>10062</v>
      </c>
      <c r="E1756" s="26">
        <v>66086</v>
      </c>
      <c r="F1756" s="26" t="s">
        <v>8</v>
      </c>
    </row>
    <row r="1757" spans="1:6" ht="15" hidden="1" customHeight="1" x14ac:dyDescent="0.25">
      <c r="A1757" s="26">
        <v>2019</v>
      </c>
      <c r="B1757" s="26" t="s">
        <v>62</v>
      </c>
      <c r="C1757" s="26" t="s">
        <v>38</v>
      </c>
      <c r="D1757" s="26">
        <v>111646</v>
      </c>
      <c r="E1757" s="26">
        <v>98549</v>
      </c>
      <c r="F1757" s="26" t="s">
        <v>8</v>
      </c>
    </row>
    <row r="1758" spans="1:6" ht="15" hidden="1" customHeight="1" x14ac:dyDescent="0.25">
      <c r="A1758" s="26">
        <v>2019</v>
      </c>
      <c r="B1758" s="26" t="s">
        <v>62</v>
      </c>
      <c r="C1758" s="26" t="s">
        <v>39</v>
      </c>
      <c r="D1758" s="26">
        <v>57179</v>
      </c>
      <c r="E1758" s="26">
        <v>68617</v>
      </c>
      <c r="F1758" s="26" t="s">
        <v>10</v>
      </c>
    </row>
    <row r="1759" spans="1:6" ht="15" hidden="1" customHeight="1" x14ac:dyDescent="0.25">
      <c r="A1759" s="26">
        <v>2019</v>
      </c>
      <c r="B1759" s="26" t="s">
        <v>62</v>
      </c>
      <c r="C1759" s="26" t="s">
        <v>40</v>
      </c>
      <c r="D1759" s="26">
        <v>4917</v>
      </c>
      <c r="E1759" s="26">
        <v>65438</v>
      </c>
      <c r="F1759" s="26" t="s">
        <v>8</v>
      </c>
    </row>
    <row r="1760" spans="1:6" ht="15" hidden="1" customHeight="1" x14ac:dyDescent="0.25">
      <c r="A1760" s="26">
        <v>2019</v>
      </c>
      <c r="B1760" s="26" t="s">
        <v>62</v>
      </c>
      <c r="C1760" s="26" t="s">
        <v>41</v>
      </c>
      <c r="D1760" s="26">
        <v>52650</v>
      </c>
      <c r="E1760" s="26">
        <v>68445</v>
      </c>
      <c r="F1760" s="26" t="s">
        <v>10</v>
      </c>
    </row>
    <row r="1761" spans="1:6" ht="15" hidden="1" customHeight="1" x14ac:dyDescent="0.25">
      <c r="A1761" s="26">
        <v>2019</v>
      </c>
      <c r="B1761" s="26" t="s">
        <v>62</v>
      </c>
      <c r="C1761" s="26" t="s">
        <v>42</v>
      </c>
      <c r="D1761" s="26">
        <v>20434</v>
      </c>
      <c r="E1761" s="26">
        <v>56640</v>
      </c>
      <c r="F1761" s="26" t="s">
        <v>8</v>
      </c>
    </row>
    <row r="1762" spans="1:6" ht="15" hidden="1" customHeight="1" x14ac:dyDescent="0.25">
      <c r="A1762" s="26">
        <v>2019</v>
      </c>
      <c r="B1762" s="26" t="s">
        <v>62</v>
      </c>
      <c r="C1762" s="26" t="s">
        <v>43</v>
      </c>
      <c r="D1762" s="26">
        <v>24942</v>
      </c>
      <c r="E1762" s="26">
        <v>73873</v>
      </c>
      <c r="F1762" s="26" t="s">
        <v>8</v>
      </c>
    </row>
    <row r="1763" spans="1:6" ht="15" hidden="1" customHeight="1" x14ac:dyDescent="0.25">
      <c r="A1763" s="26">
        <v>2019</v>
      </c>
      <c r="B1763" s="26" t="s">
        <v>62</v>
      </c>
      <c r="C1763" s="26" t="s">
        <v>44</v>
      </c>
      <c r="D1763" s="26">
        <v>61779</v>
      </c>
      <c r="E1763" s="26">
        <v>82029</v>
      </c>
      <c r="F1763" s="26" t="s">
        <v>10</v>
      </c>
    </row>
    <row r="1764" spans="1:6" ht="15" hidden="1" customHeight="1" x14ac:dyDescent="0.25">
      <c r="A1764" s="26">
        <v>2019</v>
      </c>
      <c r="B1764" s="26" t="s">
        <v>62</v>
      </c>
      <c r="C1764" s="26" t="s">
        <v>45</v>
      </c>
      <c r="D1764" s="26">
        <v>8350</v>
      </c>
      <c r="E1764" s="26">
        <v>73763</v>
      </c>
      <c r="F1764" s="26" t="s">
        <v>10</v>
      </c>
    </row>
    <row r="1765" spans="1:6" ht="15" hidden="1" customHeight="1" x14ac:dyDescent="0.25">
      <c r="A1765" s="26">
        <v>2019</v>
      </c>
      <c r="B1765" s="26" t="s">
        <v>62</v>
      </c>
      <c r="C1765" s="26" t="s">
        <v>46</v>
      </c>
      <c r="D1765" s="26">
        <v>25902</v>
      </c>
      <c r="E1765" s="26">
        <v>55505</v>
      </c>
      <c r="F1765" s="26" t="s">
        <v>8</v>
      </c>
    </row>
    <row r="1766" spans="1:6" ht="15" hidden="1" customHeight="1" x14ac:dyDescent="0.25">
      <c r="A1766" s="26">
        <v>2019</v>
      </c>
      <c r="B1766" s="26" t="s">
        <v>62</v>
      </c>
      <c r="C1766" s="26" t="s">
        <v>47</v>
      </c>
      <c r="D1766" s="26">
        <v>5030</v>
      </c>
      <c r="E1766" s="26">
        <v>61293</v>
      </c>
      <c r="F1766" s="26" t="s">
        <v>8</v>
      </c>
    </row>
    <row r="1767" spans="1:6" ht="15" hidden="1" customHeight="1" x14ac:dyDescent="0.25">
      <c r="A1767" s="26">
        <v>2019</v>
      </c>
      <c r="B1767" s="26" t="s">
        <v>62</v>
      </c>
      <c r="C1767" s="26" t="s">
        <v>48</v>
      </c>
      <c r="D1767" s="26">
        <v>28315</v>
      </c>
      <c r="E1767" s="26">
        <v>62172</v>
      </c>
      <c r="F1767" s="26" t="s">
        <v>10</v>
      </c>
    </row>
    <row r="1768" spans="1:6" ht="15" hidden="1" customHeight="1" x14ac:dyDescent="0.25">
      <c r="A1768" s="26">
        <v>2019</v>
      </c>
      <c r="B1768" s="26" t="s">
        <v>62</v>
      </c>
      <c r="C1768" s="26" t="s">
        <v>49</v>
      </c>
      <c r="D1768" s="26">
        <v>129242</v>
      </c>
      <c r="E1768" s="26">
        <v>77507</v>
      </c>
      <c r="F1768" s="26" t="s">
        <v>10</v>
      </c>
    </row>
    <row r="1769" spans="1:6" ht="15" hidden="1" customHeight="1" x14ac:dyDescent="0.25">
      <c r="A1769" s="26">
        <v>2019</v>
      </c>
      <c r="B1769" s="26" t="s">
        <v>62</v>
      </c>
      <c r="C1769" s="26" t="s">
        <v>50</v>
      </c>
      <c r="D1769" s="26">
        <v>21911</v>
      </c>
      <c r="E1769" s="26">
        <v>62815</v>
      </c>
      <c r="F1769" s="26" t="s">
        <v>10</v>
      </c>
    </row>
    <row r="1770" spans="1:6" ht="15" hidden="1" customHeight="1" x14ac:dyDescent="0.25">
      <c r="A1770" s="26">
        <v>2019</v>
      </c>
      <c r="B1770" s="26" t="s">
        <v>62</v>
      </c>
      <c r="C1770" s="26" t="s">
        <v>51</v>
      </c>
      <c r="D1770" s="26">
        <v>5488</v>
      </c>
      <c r="E1770" s="26">
        <v>69457</v>
      </c>
      <c r="F1770" s="26" t="s">
        <v>10</v>
      </c>
    </row>
    <row r="1771" spans="1:6" ht="15" hidden="1" customHeight="1" x14ac:dyDescent="0.25">
      <c r="A1771" s="26">
        <v>2019</v>
      </c>
      <c r="B1771" s="26" t="s">
        <v>62</v>
      </c>
      <c r="C1771" s="26" t="s">
        <v>52</v>
      </c>
      <c r="D1771" s="26">
        <v>57146</v>
      </c>
      <c r="E1771" s="26">
        <v>90971</v>
      </c>
      <c r="F1771" s="26" t="s">
        <v>10</v>
      </c>
    </row>
    <row r="1772" spans="1:6" ht="15" hidden="1" customHeight="1" x14ac:dyDescent="0.25">
      <c r="A1772" s="26">
        <v>2019</v>
      </c>
      <c r="B1772" s="26" t="s">
        <v>62</v>
      </c>
      <c r="C1772" s="26" t="s">
        <v>53</v>
      </c>
      <c r="D1772" s="26">
        <v>39177</v>
      </c>
      <c r="E1772" s="26">
        <v>82348</v>
      </c>
      <c r="F1772" s="26" t="s">
        <v>8</v>
      </c>
    </row>
    <row r="1773" spans="1:6" ht="15" hidden="1" customHeight="1" x14ac:dyDescent="0.25">
      <c r="A1773" s="26">
        <v>2019</v>
      </c>
      <c r="B1773" s="26" t="s">
        <v>62</v>
      </c>
      <c r="C1773" s="26" t="s">
        <v>54</v>
      </c>
      <c r="D1773" s="26">
        <v>8077</v>
      </c>
      <c r="E1773" s="26">
        <v>54213</v>
      </c>
      <c r="F1773" s="26" t="s">
        <v>8</v>
      </c>
    </row>
    <row r="1774" spans="1:6" ht="15" hidden="1" customHeight="1" x14ac:dyDescent="0.25">
      <c r="A1774" s="26">
        <v>2019</v>
      </c>
      <c r="B1774" s="26" t="s">
        <v>62</v>
      </c>
      <c r="C1774" s="26" t="s">
        <v>55</v>
      </c>
      <c r="D1774" s="26">
        <v>23769</v>
      </c>
      <c r="E1774" s="26">
        <v>63868</v>
      </c>
      <c r="F1774" s="26" t="s">
        <v>10</v>
      </c>
    </row>
    <row r="1775" spans="1:6" ht="15" hidden="1" customHeight="1" x14ac:dyDescent="0.25">
      <c r="A1775" s="26">
        <v>2019</v>
      </c>
      <c r="B1775" s="26" t="s">
        <v>62</v>
      </c>
      <c r="C1775" s="26" t="s">
        <v>56</v>
      </c>
      <c r="D1775" s="26">
        <v>4417</v>
      </c>
      <c r="E1775" s="26">
        <v>56226</v>
      </c>
      <c r="F1775" s="26" t="s">
        <v>8</v>
      </c>
    </row>
    <row r="1776" spans="1:6" ht="15" hidden="1" customHeight="1" x14ac:dyDescent="0.25">
      <c r="A1776" s="26">
        <v>2019</v>
      </c>
      <c r="B1776" s="26" t="s">
        <v>63</v>
      </c>
      <c r="C1776" s="26" t="s">
        <v>7</v>
      </c>
      <c r="D1776" s="26">
        <v>12429</v>
      </c>
      <c r="E1776" s="26">
        <v>51641</v>
      </c>
      <c r="F1776" s="26" t="s">
        <v>8</v>
      </c>
    </row>
    <row r="1777" spans="1:6" ht="15" hidden="1" customHeight="1" x14ac:dyDescent="0.25">
      <c r="A1777" s="26">
        <v>2019</v>
      </c>
      <c r="B1777" s="26" t="s">
        <v>63</v>
      </c>
      <c r="C1777" s="26" t="s">
        <v>9</v>
      </c>
      <c r="D1777" s="26">
        <v>16509</v>
      </c>
      <c r="E1777" s="26">
        <v>56240</v>
      </c>
      <c r="F1777" s="26" t="s">
        <v>10</v>
      </c>
    </row>
    <row r="1778" spans="1:6" ht="15" hidden="1" customHeight="1" x14ac:dyDescent="0.25">
      <c r="A1778" s="26">
        <v>2019</v>
      </c>
      <c r="B1778" s="26" t="s">
        <v>63</v>
      </c>
      <c r="C1778" s="26" t="s">
        <v>11</v>
      </c>
      <c r="D1778" s="26">
        <v>15762</v>
      </c>
      <c r="E1778" s="26">
        <v>47521</v>
      </c>
      <c r="F1778" s="26" t="s">
        <v>10</v>
      </c>
    </row>
    <row r="1779" spans="1:6" ht="15" hidden="1" customHeight="1" x14ac:dyDescent="0.25">
      <c r="A1779" s="26">
        <v>2019</v>
      </c>
      <c r="B1779" s="26" t="s">
        <v>63</v>
      </c>
      <c r="C1779" s="26" t="s">
        <v>12</v>
      </c>
      <c r="D1779" s="26">
        <v>593987</v>
      </c>
      <c r="E1779" s="26">
        <v>56766</v>
      </c>
      <c r="F1779" s="26" t="s">
        <v>8</v>
      </c>
    </row>
    <row r="1780" spans="1:6" ht="15" hidden="1" customHeight="1" x14ac:dyDescent="0.25">
      <c r="A1780" s="26">
        <v>2019</v>
      </c>
      <c r="B1780" s="26" t="s">
        <v>63</v>
      </c>
      <c r="C1780" s="26" t="s">
        <v>13</v>
      </c>
      <c r="D1780" s="26">
        <v>21356</v>
      </c>
      <c r="E1780" s="26">
        <v>54754</v>
      </c>
      <c r="F1780" s="26" t="s">
        <v>8</v>
      </c>
    </row>
    <row r="1781" spans="1:6" ht="15" hidden="1" customHeight="1" x14ac:dyDescent="0.25">
      <c r="A1781" s="26">
        <v>2019</v>
      </c>
      <c r="B1781" s="26" t="s">
        <v>63</v>
      </c>
      <c r="C1781" s="26" t="s">
        <v>14</v>
      </c>
      <c r="D1781" s="26">
        <v>12701</v>
      </c>
      <c r="E1781" s="26">
        <v>59993</v>
      </c>
      <c r="F1781" s="26" t="s">
        <v>10</v>
      </c>
    </row>
    <row r="1782" spans="1:6" ht="15" hidden="1" customHeight="1" x14ac:dyDescent="0.25">
      <c r="A1782" s="26">
        <v>2019</v>
      </c>
      <c r="B1782" s="26" t="s">
        <v>63</v>
      </c>
      <c r="C1782" s="26" t="s">
        <v>15</v>
      </c>
      <c r="D1782" s="26">
        <v>4626</v>
      </c>
      <c r="E1782" s="26">
        <v>59083</v>
      </c>
      <c r="F1782" s="26" t="s">
        <v>8</v>
      </c>
    </row>
    <row r="1783" spans="1:6" ht="15" hidden="1" customHeight="1" x14ac:dyDescent="0.25">
      <c r="A1783" s="26">
        <v>2019</v>
      </c>
      <c r="B1783" s="26" t="s">
        <v>63</v>
      </c>
      <c r="C1783" s="26" t="s">
        <v>16</v>
      </c>
      <c r="D1783" s="26">
        <v>71929</v>
      </c>
      <c r="E1783" s="26">
        <v>55450</v>
      </c>
      <c r="F1783" s="26" t="s">
        <v>10</v>
      </c>
    </row>
    <row r="1784" spans="1:6" ht="15" hidden="1" customHeight="1" x14ac:dyDescent="0.25">
      <c r="A1784" s="26">
        <v>2019</v>
      </c>
      <c r="B1784" s="26" t="s">
        <v>63</v>
      </c>
      <c r="C1784" s="26" t="s">
        <v>17</v>
      </c>
      <c r="D1784" s="26">
        <v>28426</v>
      </c>
      <c r="E1784" s="26">
        <v>56819</v>
      </c>
      <c r="F1784" s="26" t="s">
        <v>8</v>
      </c>
    </row>
    <row r="1785" spans="1:6" ht="15" hidden="1" customHeight="1" x14ac:dyDescent="0.25">
      <c r="A1785" s="26">
        <v>2019</v>
      </c>
      <c r="B1785" s="26" t="s">
        <v>63</v>
      </c>
      <c r="C1785" s="26" t="s">
        <v>18</v>
      </c>
      <c r="D1785" s="26">
        <v>7292</v>
      </c>
      <c r="E1785" s="26">
        <v>46927</v>
      </c>
      <c r="F1785" s="26" t="s">
        <v>8</v>
      </c>
    </row>
    <row r="1786" spans="1:6" ht="15" hidden="1" customHeight="1" x14ac:dyDescent="0.25">
      <c r="A1786" s="26">
        <v>2019</v>
      </c>
      <c r="B1786" s="26" t="s">
        <v>63</v>
      </c>
      <c r="C1786" s="26" t="s">
        <v>19</v>
      </c>
      <c r="D1786" s="26">
        <v>34414</v>
      </c>
      <c r="E1786" s="26">
        <v>55347</v>
      </c>
      <c r="F1786" s="26" t="s">
        <v>10</v>
      </c>
    </row>
    <row r="1787" spans="1:6" ht="15" hidden="1" customHeight="1" x14ac:dyDescent="0.25">
      <c r="A1787" s="26">
        <v>2019</v>
      </c>
      <c r="B1787" s="26" t="s">
        <v>63</v>
      </c>
      <c r="C1787" s="26" t="s">
        <v>20</v>
      </c>
      <c r="D1787" s="26">
        <v>15254</v>
      </c>
      <c r="E1787" s="26">
        <v>52791</v>
      </c>
      <c r="F1787" s="26" t="s">
        <v>10</v>
      </c>
    </row>
    <row r="1788" spans="1:6" ht="15" hidden="1" customHeight="1" x14ac:dyDescent="0.25">
      <c r="A1788" s="26">
        <v>2019</v>
      </c>
      <c r="B1788" s="26" t="s">
        <v>63</v>
      </c>
      <c r="C1788" s="26" t="s">
        <v>21</v>
      </c>
      <c r="D1788" s="26">
        <v>11324</v>
      </c>
      <c r="E1788" s="26">
        <v>48092</v>
      </c>
      <c r="F1788" s="26" t="s">
        <v>8</v>
      </c>
    </row>
    <row r="1789" spans="1:6" ht="15" hidden="1" customHeight="1" x14ac:dyDescent="0.25">
      <c r="A1789" s="26">
        <v>2019</v>
      </c>
      <c r="B1789" s="26" t="s">
        <v>63</v>
      </c>
      <c r="C1789" s="26" t="s">
        <v>22</v>
      </c>
      <c r="D1789" s="26">
        <v>10129</v>
      </c>
      <c r="E1789" s="26">
        <v>47465</v>
      </c>
      <c r="F1789" s="26" t="s">
        <v>8</v>
      </c>
    </row>
    <row r="1790" spans="1:6" ht="15" hidden="1" customHeight="1" x14ac:dyDescent="0.25">
      <c r="A1790" s="26">
        <v>2019</v>
      </c>
      <c r="B1790" s="26" t="s">
        <v>63</v>
      </c>
      <c r="C1790" s="26" t="s">
        <v>23</v>
      </c>
      <c r="D1790" s="26">
        <v>17849</v>
      </c>
      <c r="E1790" s="26">
        <v>53340</v>
      </c>
      <c r="F1790" s="26" t="s">
        <v>10</v>
      </c>
    </row>
    <row r="1791" spans="1:6" ht="15" hidden="1" customHeight="1" x14ac:dyDescent="0.25">
      <c r="A1791" s="26">
        <v>2019</v>
      </c>
      <c r="B1791" s="26" t="s">
        <v>63</v>
      </c>
      <c r="C1791" s="26" t="s">
        <v>24</v>
      </c>
      <c r="D1791" s="26">
        <v>15003</v>
      </c>
      <c r="E1791" s="26">
        <v>48305</v>
      </c>
      <c r="F1791" s="26" t="s">
        <v>10</v>
      </c>
    </row>
    <row r="1792" spans="1:6" ht="15" hidden="1" customHeight="1" x14ac:dyDescent="0.25">
      <c r="A1792" s="26">
        <v>2019</v>
      </c>
      <c r="B1792" s="26" t="s">
        <v>63</v>
      </c>
      <c r="C1792" s="26" t="s">
        <v>25</v>
      </c>
      <c r="D1792" s="26">
        <v>6292</v>
      </c>
      <c r="E1792" s="26">
        <v>51937</v>
      </c>
      <c r="F1792" s="26" t="s">
        <v>10</v>
      </c>
    </row>
    <row r="1793" spans="1:6" ht="15" hidden="1" customHeight="1" x14ac:dyDescent="0.25">
      <c r="A1793" s="26">
        <v>2019</v>
      </c>
      <c r="B1793" s="26" t="s">
        <v>63</v>
      </c>
      <c r="C1793" s="26" t="s">
        <v>26</v>
      </c>
      <c r="D1793" s="26">
        <v>20270</v>
      </c>
      <c r="E1793" s="26">
        <v>59201</v>
      </c>
      <c r="F1793" s="26" t="s">
        <v>10</v>
      </c>
    </row>
    <row r="1794" spans="1:6" ht="15" hidden="1" customHeight="1" x14ac:dyDescent="0.25">
      <c r="A1794" s="26">
        <v>2019</v>
      </c>
      <c r="B1794" s="26" t="s">
        <v>63</v>
      </c>
      <c r="C1794" s="26" t="s">
        <v>27</v>
      </c>
      <c r="D1794" s="26">
        <v>61589</v>
      </c>
      <c r="E1794" s="26">
        <v>63794</v>
      </c>
      <c r="F1794" s="26" t="s">
        <v>10</v>
      </c>
    </row>
    <row r="1795" spans="1:6" ht="15" hidden="1" customHeight="1" x14ac:dyDescent="0.25">
      <c r="A1795" s="26">
        <v>2019</v>
      </c>
      <c r="B1795" s="26" t="s">
        <v>63</v>
      </c>
      <c r="C1795" s="26" t="s">
        <v>28</v>
      </c>
      <c r="D1795" s="26">
        <v>24957</v>
      </c>
      <c r="E1795" s="26">
        <v>54406</v>
      </c>
      <c r="F1795" s="26" t="s">
        <v>8</v>
      </c>
    </row>
    <row r="1796" spans="1:6" ht="15" hidden="1" customHeight="1" x14ac:dyDescent="0.25">
      <c r="A1796" s="26">
        <v>2019</v>
      </c>
      <c r="B1796" s="26" t="s">
        <v>63</v>
      </c>
      <c r="C1796" s="26" t="s">
        <v>29</v>
      </c>
      <c r="D1796" s="26">
        <v>17543</v>
      </c>
      <c r="E1796" s="26">
        <v>55720</v>
      </c>
      <c r="F1796" s="26" t="s">
        <v>8</v>
      </c>
    </row>
    <row r="1797" spans="1:6" ht="15" hidden="1" customHeight="1" x14ac:dyDescent="0.25">
      <c r="A1797" s="26">
        <v>2019</v>
      </c>
      <c r="B1797" s="26" t="s">
        <v>63</v>
      </c>
      <c r="C1797" s="26" t="s">
        <v>30</v>
      </c>
      <c r="D1797" s="26">
        <v>7420</v>
      </c>
      <c r="E1797" s="26">
        <v>46426</v>
      </c>
      <c r="F1797" s="26" t="s">
        <v>10</v>
      </c>
    </row>
    <row r="1798" spans="1:6" ht="15" hidden="1" customHeight="1" x14ac:dyDescent="0.25">
      <c r="A1798" s="26">
        <v>2019</v>
      </c>
      <c r="B1798" s="26" t="s">
        <v>63</v>
      </c>
      <c r="C1798" s="26" t="s">
        <v>31</v>
      </c>
      <c r="D1798" s="26">
        <v>48626</v>
      </c>
      <c r="E1798" s="26">
        <v>50800</v>
      </c>
      <c r="F1798" s="26" t="s">
        <v>8</v>
      </c>
    </row>
    <row r="1799" spans="1:6" ht="15" hidden="1" customHeight="1" x14ac:dyDescent="0.25">
      <c r="A1799" s="26">
        <v>2019</v>
      </c>
      <c r="B1799" s="26" t="s">
        <v>63</v>
      </c>
      <c r="C1799" s="26" t="s">
        <v>32</v>
      </c>
      <c r="D1799" s="26">
        <v>4448</v>
      </c>
      <c r="E1799" s="26">
        <v>52171</v>
      </c>
      <c r="F1799" s="26" t="s">
        <v>8</v>
      </c>
    </row>
    <row r="1800" spans="1:6" ht="15" hidden="1" customHeight="1" x14ac:dyDescent="0.25">
      <c r="A1800" s="26">
        <v>2019</v>
      </c>
      <c r="B1800" s="26" t="s">
        <v>63</v>
      </c>
      <c r="C1800" s="26" t="s">
        <v>33</v>
      </c>
      <c r="D1800" s="26">
        <v>13241</v>
      </c>
      <c r="E1800" s="26">
        <v>50565</v>
      </c>
      <c r="F1800" s="26" t="s">
        <v>10</v>
      </c>
    </row>
    <row r="1801" spans="1:6" ht="15" hidden="1" customHeight="1" x14ac:dyDescent="0.25">
      <c r="A1801" s="26">
        <v>2019</v>
      </c>
      <c r="B1801" s="26" t="s">
        <v>63</v>
      </c>
      <c r="C1801" s="26" t="s">
        <v>34</v>
      </c>
      <c r="D1801" s="26">
        <v>8681</v>
      </c>
      <c r="E1801" s="26">
        <v>59119</v>
      </c>
      <c r="F1801" s="26" t="s">
        <v>10</v>
      </c>
    </row>
    <row r="1802" spans="1:6" ht="15" hidden="1" customHeight="1" x14ac:dyDescent="0.25">
      <c r="A1802" s="26">
        <v>2019</v>
      </c>
      <c r="B1802" s="26" t="s">
        <v>63</v>
      </c>
      <c r="C1802" s="26" t="s">
        <v>35</v>
      </c>
      <c r="D1802" s="26">
        <v>4635</v>
      </c>
      <c r="E1802" s="26">
        <v>60599</v>
      </c>
      <c r="F1802" s="26" t="s">
        <v>8</v>
      </c>
    </row>
    <row r="1803" spans="1:6" ht="15" hidden="1" customHeight="1" x14ac:dyDescent="0.25">
      <c r="A1803" s="26">
        <v>2019</v>
      </c>
      <c r="B1803" s="26" t="s">
        <v>63</v>
      </c>
      <c r="C1803" s="26" t="s">
        <v>36</v>
      </c>
      <c r="D1803" s="26">
        <v>33411</v>
      </c>
      <c r="E1803" s="26">
        <v>58138</v>
      </c>
      <c r="F1803" s="26" t="s">
        <v>8</v>
      </c>
    </row>
    <row r="1804" spans="1:6" ht="15" hidden="1" customHeight="1" x14ac:dyDescent="0.25">
      <c r="A1804" s="26">
        <v>2019</v>
      </c>
      <c r="B1804" s="26" t="s">
        <v>63</v>
      </c>
      <c r="C1804" s="26" t="s">
        <v>37</v>
      </c>
      <c r="D1804" s="26">
        <v>9629</v>
      </c>
      <c r="E1804" s="26">
        <v>46621</v>
      </c>
      <c r="F1804" s="26" t="s">
        <v>10</v>
      </c>
    </row>
    <row r="1805" spans="1:6" ht="15" hidden="1" customHeight="1" x14ac:dyDescent="0.25">
      <c r="A1805" s="26">
        <v>2019</v>
      </c>
      <c r="B1805" s="26" t="s">
        <v>63</v>
      </c>
      <c r="C1805" s="26" t="s">
        <v>38</v>
      </c>
      <c r="D1805" s="26">
        <v>67533</v>
      </c>
      <c r="E1805" s="26">
        <v>57932</v>
      </c>
      <c r="F1805" s="26" t="s">
        <v>8</v>
      </c>
    </row>
    <row r="1806" spans="1:6" ht="15" hidden="1" customHeight="1" x14ac:dyDescent="0.25">
      <c r="A1806" s="26">
        <v>2019</v>
      </c>
      <c r="B1806" s="26" t="s">
        <v>63</v>
      </c>
      <c r="C1806" s="26" t="s">
        <v>39</v>
      </c>
      <c r="D1806" s="26">
        <v>26885</v>
      </c>
      <c r="E1806" s="26">
        <v>53135</v>
      </c>
      <c r="F1806" s="26" t="s">
        <v>10</v>
      </c>
    </row>
    <row r="1807" spans="1:6" ht="15" hidden="1" customHeight="1" x14ac:dyDescent="0.25">
      <c r="A1807" s="26">
        <v>2019</v>
      </c>
      <c r="B1807" s="26" t="s">
        <v>63</v>
      </c>
      <c r="C1807" s="26" t="s">
        <v>40</v>
      </c>
      <c r="D1807" s="26">
        <v>2484</v>
      </c>
      <c r="E1807" s="26">
        <v>55915</v>
      </c>
      <c r="F1807" s="26" t="s">
        <v>8</v>
      </c>
    </row>
    <row r="1808" spans="1:6" ht="15" hidden="1" customHeight="1" x14ac:dyDescent="0.25">
      <c r="A1808" s="26">
        <v>2019</v>
      </c>
      <c r="B1808" s="26" t="s">
        <v>63</v>
      </c>
      <c r="C1808" s="26" t="s">
        <v>41</v>
      </c>
      <c r="D1808" s="26">
        <v>34090</v>
      </c>
      <c r="E1808" s="26">
        <v>51314</v>
      </c>
      <c r="F1808" s="26" t="s">
        <v>8</v>
      </c>
    </row>
    <row r="1809" spans="1:6" ht="15" hidden="1" customHeight="1" x14ac:dyDescent="0.25">
      <c r="A1809" s="26">
        <v>2019</v>
      </c>
      <c r="B1809" s="26" t="s">
        <v>63</v>
      </c>
      <c r="C1809" s="26" t="s">
        <v>42</v>
      </c>
      <c r="D1809" s="26">
        <v>13367</v>
      </c>
      <c r="E1809" s="26">
        <v>50167</v>
      </c>
      <c r="F1809" s="26" t="s">
        <v>10</v>
      </c>
    </row>
    <row r="1810" spans="1:6" ht="15" hidden="1" customHeight="1" x14ac:dyDescent="0.25">
      <c r="A1810" s="26">
        <v>2019</v>
      </c>
      <c r="B1810" s="26" t="s">
        <v>63</v>
      </c>
      <c r="C1810" s="26" t="s">
        <v>43</v>
      </c>
      <c r="D1810" s="26">
        <v>15363</v>
      </c>
      <c r="E1810" s="26">
        <v>56908</v>
      </c>
      <c r="F1810" s="26" t="s">
        <v>10</v>
      </c>
    </row>
    <row r="1811" spans="1:6" ht="15" hidden="1" customHeight="1" x14ac:dyDescent="0.25">
      <c r="A1811" s="26">
        <v>2019</v>
      </c>
      <c r="B1811" s="26" t="s">
        <v>63</v>
      </c>
      <c r="C1811" s="26" t="s">
        <v>44</v>
      </c>
      <c r="D1811" s="26">
        <v>58709</v>
      </c>
      <c r="E1811" s="26">
        <v>56500</v>
      </c>
      <c r="F1811" s="26" t="s">
        <v>8</v>
      </c>
    </row>
    <row r="1812" spans="1:6" ht="15" hidden="1" customHeight="1" x14ac:dyDescent="0.25">
      <c r="A1812" s="26">
        <v>2019</v>
      </c>
      <c r="B1812" s="26" t="s">
        <v>63</v>
      </c>
      <c r="C1812" s="26" t="s">
        <v>45</v>
      </c>
      <c r="D1812" s="26">
        <v>4485</v>
      </c>
      <c r="E1812" s="26">
        <v>53941</v>
      </c>
      <c r="F1812" s="26" t="s">
        <v>8</v>
      </c>
    </row>
    <row r="1813" spans="1:6" ht="15" hidden="1" customHeight="1" x14ac:dyDescent="0.25">
      <c r="A1813" s="26">
        <v>2019</v>
      </c>
      <c r="B1813" s="26" t="s">
        <v>63</v>
      </c>
      <c r="C1813" s="26" t="s">
        <v>46</v>
      </c>
      <c r="D1813" s="26">
        <v>11574</v>
      </c>
      <c r="E1813" s="26">
        <v>51624</v>
      </c>
      <c r="F1813" s="26" t="s">
        <v>10</v>
      </c>
    </row>
    <row r="1814" spans="1:6" ht="15" hidden="1" customHeight="1" x14ac:dyDescent="0.25">
      <c r="A1814" s="26">
        <v>2019</v>
      </c>
      <c r="B1814" s="26" t="s">
        <v>63</v>
      </c>
      <c r="C1814" s="26" t="s">
        <v>47</v>
      </c>
      <c r="D1814" s="26">
        <v>2732</v>
      </c>
      <c r="E1814" s="26">
        <v>55512</v>
      </c>
      <c r="F1814" s="26" t="s">
        <v>10</v>
      </c>
    </row>
    <row r="1815" spans="1:6" ht="15" hidden="1" customHeight="1" x14ac:dyDescent="0.25">
      <c r="A1815" s="26">
        <v>2019</v>
      </c>
      <c r="B1815" s="26" t="s">
        <v>63</v>
      </c>
      <c r="C1815" s="26" t="s">
        <v>48</v>
      </c>
      <c r="D1815" s="26">
        <v>15761</v>
      </c>
      <c r="E1815" s="26">
        <v>56938</v>
      </c>
      <c r="F1815" s="26" t="s">
        <v>10</v>
      </c>
    </row>
    <row r="1816" spans="1:6" ht="15" hidden="1" customHeight="1" x14ac:dyDescent="0.25">
      <c r="A1816" s="26">
        <v>2019</v>
      </c>
      <c r="B1816" s="26" t="s">
        <v>63</v>
      </c>
      <c r="C1816" s="26" t="s">
        <v>49</v>
      </c>
      <c r="D1816" s="26">
        <v>87635</v>
      </c>
      <c r="E1816" s="26">
        <v>53096</v>
      </c>
      <c r="F1816" s="26" t="s">
        <v>10</v>
      </c>
    </row>
    <row r="1817" spans="1:6" ht="15" hidden="1" customHeight="1" x14ac:dyDescent="0.25">
      <c r="A1817" s="26">
        <v>2019</v>
      </c>
      <c r="B1817" s="26" t="s">
        <v>63</v>
      </c>
      <c r="C1817" s="26" t="s">
        <v>50</v>
      </c>
      <c r="D1817" s="26">
        <v>11679</v>
      </c>
      <c r="E1817" s="26">
        <v>48492</v>
      </c>
      <c r="F1817" s="26" t="s">
        <v>10</v>
      </c>
    </row>
    <row r="1818" spans="1:6" ht="15" hidden="1" customHeight="1" x14ac:dyDescent="0.25">
      <c r="A1818" s="26">
        <v>2019</v>
      </c>
      <c r="B1818" s="26" t="s">
        <v>63</v>
      </c>
      <c r="C1818" s="26" t="s">
        <v>51</v>
      </c>
      <c r="D1818" s="26">
        <v>2460</v>
      </c>
      <c r="E1818" s="26">
        <v>51259</v>
      </c>
      <c r="F1818" s="26" t="s">
        <v>8</v>
      </c>
    </row>
    <row r="1819" spans="1:6" ht="15" hidden="1" customHeight="1" x14ac:dyDescent="0.25">
      <c r="A1819" s="26">
        <v>2019</v>
      </c>
      <c r="B1819" s="26" t="s">
        <v>63</v>
      </c>
      <c r="C1819" s="26" t="s">
        <v>52</v>
      </c>
      <c r="D1819" s="26">
        <v>42910</v>
      </c>
      <c r="E1819" s="26">
        <v>54573</v>
      </c>
      <c r="F1819" s="26" t="s">
        <v>8</v>
      </c>
    </row>
    <row r="1820" spans="1:6" ht="15" hidden="1" customHeight="1" x14ac:dyDescent="0.25">
      <c r="A1820" s="26">
        <v>2019</v>
      </c>
      <c r="B1820" s="26" t="s">
        <v>63</v>
      </c>
      <c r="C1820" s="26" t="s">
        <v>53</v>
      </c>
      <c r="D1820" s="26">
        <v>56689</v>
      </c>
      <c r="E1820" s="26">
        <v>55782</v>
      </c>
      <c r="F1820" s="26" t="s">
        <v>10</v>
      </c>
    </row>
    <row r="1821" spans="1:6" ht="15" hidden="1" customHeight="1" x14ac:dyDescent="0.25">
      <c r="A1821" s="26">
        <v>2019</v>
      </c>
      <c r="B1821" s="26" t="s">
        <v>63</v>
      </c>
      <c r="C1821" s="26" t="s">
        <v>54</v>
      </c>
      <c r="D1821" s="26">
        <v>5679</v>
      </c>
      <c r="E1821" s="26">
        <v>50732</v>
      </c>
      <c r="F1821" s="26" t="s">
        <v>8</v>
      </c>
    </row>
    <row r="1822" spans="1:6" ht="15" hidden="1" customHeight="1" x14ac:dyDescent="0.25">
      <c r="A1822" s="26">
        <v>2019</v>
      </c>
      <c r="B1822" s="26" t="s">
        <v>63</v>
      </c>
      <c r="C1822" s="26" t="s">
        <v>55</v>
      </c>
      <c r="D1822" s="26">
        <v>25989</v>
      </c>
      <c r="E1822" s="26">
        <v>53663</v>
      </c>
      <c r="F1822" s="26" t="s">
        <v>8</v>
      </c>
    </row>
    <row r="1823" spans="1:6" ht="15" hidden="1" customHeight="1" x14ac:dyDescent="0.25">
      <c r="A1823" s="26">
        <v>2019</v>
      </c>
      <c r="B1823" s="26" t="s">
        <v>63</v>
      </c>
      <c r="C1823" s="26" t="s">
        <v>56</v>
      </c>
      <c r="D1823" s="26">
        <v>3268</v>
      </c>
      <c r="E1823" s="26">
        <v>47913</v>
      </c>
      <c r="F1823" s="26" t="s">
        <v>10</v>
      </c>
    </row>
    <row r="1824" spans="1:6" ht="15" hidden="1" customHeight="1" x14ac:dyDescent="0.25">
      <c r="A1824" s="26">
        <v>2019</v>
      </c>
      <c r="B1824" s="26" t="s">
        <v>64</v>
      </c>
      <c r="C1824" s="26" t="s">
        <v>7</v>
      </c>
      <c r="D1824" s="26">
        <v>10741</v>
      </c>
      <c r="E1824" s="26">
        <v>22222</v>
      </c>
      <c r="F1824" s="26" t="s">
        <v>10</v>
      </c>
    </row>
    <row r="1825" spans="1:6" ht="15" hidden="1" customHeight="1" x14ac:dyDescent="0.25">
      <c r="A1825" s="26">
        <v>2019</v>
      </c>
      <c r="B1825" s="26" t="s">
        <v>64</v>
      </c>
      <c r="C1825" s="26" t="s">
        <v>9</v>
      </c>
      <c r="D1825" s="26">
        <v>12771</v>
      </c>
      <c r="E1825" s="26">
        <v>29505</v>
      </c>
      <c r="F1825" s="26" t="s">
        <v>8</v>
      </c>
    </row>
    <row r="1826" spans="1:6" ht="15" hidden="1" customHeight="1" x14ac:dyDescent="0.25">
      <c r="A1826" s="26">
        <v>2019</v>
      </c>
      <c r="B1826" s="26" t="s">
        <v>64</v>
      </c>
      <c r="C1826" s="26" t="s">
        <v>11</v>
      </c>
      <c r="D1826" s="26">
        <v>7024</v>
      </c>
      <c r="E1826" s="26">
        <v>22181</v>
      </c>
      <c r="F1826" s="26" t="s">
        <v>8</v>
      </c>
    </row>
    <row r="1827" spans="1:6" ht="15" hidden="1" customHeight="1" x14ac:dyDescent="0.25">
      <c r="A1827" s="26">
        <v>2019</v>
      </c>
      <c r="B1827" s="26" t="s">
        <v>64</v>
      </c>
      <c r="C1827" s="26" t="s">
        <v>12</v>
      </c>
      <c r="D1827" s="26">
        <v>103495</v>
      </c>
      <c r="E1827" s="26">
        <v>35214</v>
      </c>
      <c r="F1827" s="26" t="s">
        <v>10</v>
      </c>
    </row>
    <row r="1828" spans="1:6" ht="15" hidden="1" customHeight="1" x14ac:dyDescent="0.25">
      <c r="A1828" s="26">
        <v>2019</v>
      </c>
      <c r="B1828" s="26" t="s">
        <v>64</v>
      </c>
      <c r="C1828" s="26" t="s">
        <v>13</v>
      </c>
      <c r="D1828" s="26">
        <v>16627</v>
      </c>
      <c r="E1828" s="26">
        <v>30462</v>
      </c>
      <c r="F1828" s="26" t="s">
        <v>8</v>
      </c>
    </row>
    <row r="1829" spans="1:6" ht="15" hidden="1" customHeight="1" x14ac:dyDescent="0.25">
      <c r="A1829" s="26">
        <v>2019</v>
      </c>
      <c r="B1829" s="26" t="s">
        <v>64</v>
      </c>
      <c r="C1829" s="26" t="s">
        <v>14</v>
      </c>
      <c r="D1829" s="26">
        <v>10338</v>
      </c>
      <c r="E1829" s="26">
        <v>29066</v>
      </c>
      <c r="F1829" s="26" t="s">
        <v>10</v>
      </c>
    </row>
    <row r="1830" spans="1:6" ht="15" hidden="1" customHeight="1" x14ac:dyDescent="0.25">
      <c r="A1830" s="26">
        <v>2019</v>
      </c>
      <c r="B1830" s="26" t="s">
        <v>64</v>
      </c>
      <c r="C1830" s="26" t="s">
        <v>15</v>
      </c>
      <c r="D1830" s="26">
        <v>2565</v>
      </c>
      <c r="E1830" s="26">
        <v>25997</v>
      </c>
      <c r="F1830" s="26" t="s">
        <v>8</v>
      </c>
    </row>
    <row r="1831" spans="1:6" ht="15" hidden="1" customHeight="1" x14ac:dyDescent="0.25">
      <c r="A1831" s="26">
        <v>2019</v>
      </c>
      <c r="B1831" s="26" t="s">
        <v>64</v>
      </c>
      <c r="C1831" s="26" t="s">
        <v>16</v>
      </c>
      <c r="D1831" s="26">
        <v>55396</v>
      </c>
      <c r="E1831" s="26">
        <v>30953</v>
      </c>
      <c r="F1831" s="26" t="s">
        <v>8</v>
      </c>
    </row>
    <row r="1832" spans="1:6" ht="15" hidden="1" customHeight="1" x14ac:dyDescent="0.25">
      <c r="A1832" s="26">
        <v>2019</v>
      </c>
      <c r="B1832" s="26" t="s">
        <v>64</v>
      </c>
      <c r="C1832" s="26" t="s">
        <v>17</v>
      </c>
      <c r="D1832" s="26">
        <v>23538</v>
      </c>
      <c r="E1832" s="26">
        <v>26142</v>
      </c>
      <c r="F1832" s="26" t="s">
        <v>10</v>
      </c>
    </row>
    <row r="1833" spans="1:6" ht="15" hidden="1" customHeight="1" x14ac:dyDescent="0.25">
      <c r="A1833" s="26">
        <v>2019</v>
      </c>
      <c r="B1833" s="26" t="s">
        <v>64</v>
      </c>
      <c r="C1833" s="26" t="s">
        <v>18</v>
      </c>
      <c r="D1833" s="26">
        <v>4906</v>
      </c>
      <c r="E1833" s="26">
        <v>22382</v>
      </c>
      <c r="F1833" s="26" t="s">
        <v>10</v>
      </c>
    </row>
    <row r="1834" spans="1:6" ht="15" hidden="1" customHeight="1" x14ac:dyDescent="0.25">
      <c r="A1834" s="26">
        <v>2019</v>
      </c>
      <c r="B1834" s="26" t="s">
        <v>64</v>
      </c>
      <c r="C1834" s="26" t="s">
        <v>19</v>
      </c>
      <c r="D1834" s="26">
        <v>32076</v>
      </c>
      <c r="E1834" s="26">
        <v>28930</v>
      </c>
      <c r="F1834" s="26" t="s">
        <v>8</v>
      </c>
    </row>
    <row r="1835" spans="1:6" ht="15" hidden="1" customHeight="1" x14ac:dyDescent="0.25">
      <c r="A1835" s="26">
        <v>2019</v>
      </c>
      <c r="B1835" s="26" t="s">
        <v>64</v>
      </c>
      <c r="C1835" s="26" t="s">
        <v>20</v>
      </c>
      <c r="D1835" s="26">
        <v>15273</v>
      </c>
      <c r="E1835" s="26">
        <v>24223</v>
      </c>
      <c r="F1835" s="26" t="s">
        <v>8</v>
      </c>
    </row>
    <row r="1836" spans="1:6" ht="15" hidden="1" customHeight="1" x14ac:dyDescent="0.25">
      <c r="A1836" s="26">
        <v>2019</v>
      </c>
      <c r="B1836" s="26" t="s">
        <v>64</v>
      </c>
      <c r="C1836" s="26" t="s">
        <v>21</v>
      </c>
      <c r="D1836" s="26">
        <v>8532</v>
      </c>
      <c r="E1836" s="26">
        <v>22280</v>
      </c>
      <c r="F1836" s="26" t="s">
        <v>10</v>
      </c>
    </row>
    <row r="1837" spans="1:6" ht="15" hidden="1" customHeight="1" x14ac:dyDescent="0.25">
      <c r="A1837" s="26">
        <v>2019</v>
      </c>
      <c r="B1837" s="26" t="s">
        <v>64</v>
      </c>
      <c r="C1837" s="26" t="s">
        <v>22</v>
      </c>
      <c r="D1837" s="26">
        <v>6839</v>
      </c>
      <c r="E1837" s="26">
        <v>22257</v>
      </c>
      <c r="F1837" s="26" t="s">
        <v>10</v>
      </c>
    </row>
    <row r="1838" spans="1:6" ht="15" hidden="1" customHeight="1" x14ac:dyDescent="0.25">
      <c r="A1838" s="26">
        <v>2019</v>
      </c>
      <c r="B1838" s="26" t="s">
        <v>64</v>
      </c>
      <c r="C1838" s="26" t="s">
        <v>23</v>
      </c>
      <c r="D1838" s="26">
        <v>10063</v>
      </c>
      <c r="E1838" s="26">
        <v>23160</v>
      </c>
      <c r="F1838" s="26" t="s">
        <v>10</v>
      </c>
    </row>
    <row r="1839" spans="1:6" ht="15" hidden="1" customHeight="1" x14ac:dyDescent="0.25">
      <c r="A1839" s="26">
        <v>2019</v>
      </c>
      <c r="B1839" s="26" t="s">
        <v>64</v>
      </c>
      <c r="C1839" s="26" t="s">
        <v>24</v>
      </c>
      <c r="D1839" s="26">
        <v>12015</v>
      </c>
      <c r="E1839" s="26">
        <v>26623</v>
      </c>
      <c r="F1839" s="26" t="s">
        <v>10</v>
      </c>
    </row>
    <row r="1840" spans="1:6" ht="15" hidden="1" customHeight="1" x14ac:dyDescent="0.25">
      <c r="A1840" s="26">
        <v>2019</v>
      </c>
      <c r="B1840" s="26" t="s">
        <v>64</v>
      </c>
      <c r="C1840" s="26" t="s">
        <v>25</v>
      </c>
      <c r="D1840" s="26">
        <v>5119</v>
      </c>
      <c r="E1840" s="26">
        <v>27119</v>
      </c>
      <c r="F1840" s="26" t="s">
        <v>10</v>
      </c>
    </row>
    <row r="1841" spans="1:6" ht="15" hidden="1" customHeight="1" x14ac:dyDescent="0.25">
      <c r="A1841" s="26">
        <v>2019</v>
      </c>
      <c r="B1841" s="26" t="s">
        <v>64</v>
      </c>
      <c r="C1841" s="26" t="s">
        <v>26</v>
      </c>
      <c r="D1841" s="26">
        <v>14733</v>
      </c>
      <c r="E1841" s="26">
        <v>29436</v>
      </c>
      <c r="F1841" s="26" t="s">
        <v>8</v>
      </c>
    </row>
    <row r="1842" spans="1:6" ht="15" hidden="1" customHeight="1" x14ac:dyDescent="0.25">
      <c r="A1842" s="26">
        <v>2019</v>
      </c>
      <c r="B1842" s="26" t="s">
        <v>64</v>
      </c>
      <c r="C1842" s="26" t="s">
        <v>27</v>
      </c>
      <c r="D1842" s="26">
        <v>20695</v>
      </c>
      <c r="E1842" s="26">
        <v>32779</v>
      </c>
      <c r="F1842" s="26" t="s">
        <v>8</v>
      </c>
    </row>
    <row r="1843" spans="1:6" ht="15" hidden="1" customHeight="1" x14ac:dyDescent="0.25">
      <c r="A1843" s="26">
        <v>2019</v>
      </c>
      <c r="B1843" s="26" t="s">
        <v>64</v>
      </c>
      <c r="C1843" s="26" t="s">
        <v>28</v>
      </c>
      <c r="D1843" s="26">
        <v>21783</v>
      </c>
      <c r="E1843" s="26">
        <v>25834</v>
      </c>
      <c r="F1843" s="26" t="s">
        <v>10</v>
      </c>
    </row>
    <row r="1844" spans="1:6" ht="15" hidden="1" customHeight="1" x14ac:dyDescent="0.25">
      <c r="A1844" s="26">
        <v>2019</v>
      </c>
      <c r="B1844" s="26" t="s">
        <v>64</v>
      </c>
      <c r="C1844" s="26" t="s">
        <v>29</v>
      </c>
      <c r="D1844" s="26">
        <v>14729</v>
      </c>
      <c r="E1844" s="26">
        <v>27386</v>
      </c>
      <c r="F1844" s="26" t="s">
        <v>8</v>
      </c>
    </row>
    <row r="1845" spans="1:6" ht="15" hidden="1" customHeight="1" x14ac:dyDescent="0.25">
      <c r="A1845" s="26">
        <v>2019</v>
      </c>
      <c r="B1845" s="26" t="s">
        <v>64</v>
      </c>
      <c r="C1845" s="26" t="s">
        <v>30</v>
      </c>
      <c r="D1845" s="26">
        <v>6381</v>
      </c>
      <c r="E1845" s="26">
        <v>23011</v>
      </c>
      <c r="F1845" s="26" t="s">
        <v>8</v>
      </c>
    </row>
    <row r="1846" spans="1:6" ht="15" hidden="1" customHeight="1" x14ac:dyDescent="0.25">
      <c r="A1846" s="26">
        <v>2019</v>
      </c>
      <c r="B1846" s="26" t="s">
        <v>64</v>
      </c>
      <c r="C1846" s="26" t="s">
        <v>31</v>
      </c>
      <c r="D1846" s="26">
        <v>14797</v>
      </c>
      <c r="E1846" s="26">
        <v>26276</v>
      </c>
      <c r="F1846" s="26" t="s">
        <v>10</v>
      </c>
    </row>
    <row r="1847" spans="1:6" ht="15" hidden="1" customHeight="1" x14ac:dyDescent="0.25">
      <c r="A1847" s="26">
        <v>2019</v>
      </c>
      <c r="B1847" s="26" t="s">
        <v>64</v>
      </c>
      <c r="C1847" s="26" t="s">
        <v>32</v>
      </c>
      <c r="D1847" s="26">
        <v>4978</v>
      </c>
      <c r="E1847" s="26">
        <v>24625</v>
      </c>
      <c r="F1847" s="26" t="s">
        <v>10</v>
      </c>
    </row>
    <row r="1848" spans="1:6" ht="15" hidden="1" customHeight="1" x14ac:dyDescent="0.25">
      <c r="A1848" s="26">
        <v>2019</v>
      </c>
      <c r="B1848" s="26" t="s">
        <v>64</v>
      </c>
      <c r="C1848" s="26" t="s">
        <v>33</v>
      </c>
      <c r="D1848" s="26">
        <v>5508</v>
      </c>
      <c r="E1848" s="26">
        <v>22253</v>
      </c>
      <c r="F1848" s="26" t="s">
        <v>8</v>
      </c>
    </row>
    <row r="1849" spans="1:6" ht="15" hidden="1" customHeight="1" x14ac:dyDescent="0.25">
      <c r="A1849" s="26">
        <v>2019</v>
      </c>
      <c r="B1849" s="26" t="s">
        <v>64</v>
      </c>
      <c r="C1849" s="26" t="s">
        <v>34</v>
      </c>
      <c r="D1849" s="26">
        <v>8246</v>
      </c>
      <c r="E1849" s="26">
        <v>39048</v>
      </c>
      <c r="F1849" s="26" t="s">
        <v>8</v>
      </c>
    </row>
    <row r="1850" spans="1:6" ht="15" hidden="1" customHeight="1" x14ac:dyDescent="0.25">
      <c r="A1850" s="26">
        <v>2019</v>
      </c>
      <c r="B1850" s="26" t="s">
        <v>64</v>
      </c>
      <c r="C1850" s="26" t="s">
        <v>35</v>
      </c>
      <c r="D1850" s="26">
        <v>4512</v>
      </c>
      <c r="E1850" s="26">
        <v>27058</v>
      </c>
      <c r="F1850" s="26" t="s">
        <v>10</v>
      </c>
    </row>
    <row r="1851" spans="1:6" ht="15" hidden="1" customHeight="1" x14ac:dyDescent="0.25">
      <c r="A1851" s="26">
        <v>2019</v>
      </c>
      <c r="B1851" s="26" t="s">
        <v>64</v>
      </c>
      <c r="C1851" s="26" t="s">
        <v>36</v>
      </c>
      <c r="D1851" s="26">
        <v>23501</v>
      </c>
      <c r="E1851" s="26">
        <v>30851</v>
      </c>
      <c r="F1851" s="26" t="s">
        <v>8</v>
      </c>
    </row>
    <row r="1852" spans="1:6" ht="15" hidden="1" customHeight="1" x14ac:dyDescent="0.25">
      <c r="A1852" s="26">
        <v>2019</v>
      </c>
      <c r="B1852" s="26" t="s">
        <v>64</v>
      </c>
      <c r="C1852" s="26" t="s">
        <v>37</v>
      </c>
      <c r="D1852" s="26">
        <v>4929</v>
      </c>
      <c r="E1852" s="26">
        <v>23901</v>
      </c>
      <c r="F1852" s="26" t="s">
        <v>10</v>
      </c>
    </row>
    <row r="1853" spans="1:6" ht="15" hidden="1" customHeight="1" x14ac:dyDescent="0.25">
      <c r="A1853" s="26">
        <v>2019</v>
      </c>
      <c r="B1853" s="26" t="s">
        <v>64</v>
      </c>
      <c r="C1853" s="26" t="s">
        <v>38</v>
      </c>
      <c r="D1853" s="26">
        <v>66166</v>
      </c>
      <c r="E1853" s="26">
        <v>38365</v>
      </c>
      <c r="F1853" s="26" t="s">
        <v>8</v>
      </c>
    </row>
    <row r="1854" spans="1:6" ht="15" hidden="1" customHeight="1" x14ac:dyDescent="0.25">
      <c r="A1854" s="26">
        <v>2019</v>
      </c>
      <c r="B1854" s="26" t="s">
        <v>64</v>
      </c>
      <c r="C1854" s="26" t="s">
        <v>39</v>
      </c>
      <c r="D1854" s="26">
        <v>25235</v>
      </c>
      <c r="E1854" s="26">
        <v>25111</v>
      </c>
      <c r="F1854" s="26" t="s">
        <v>8</v>
      </c>
    </row>
    <row r="1855" spans="1:6" ht="15" hidden="1" customHeight="1" x14ac:dyDescent="0.25">
      <c r="A1855" s="26">
        <v>2019</v>
      </c>
      <c r="B1855" s="26" t="s">
        <v>64</v>
      </c>
      <c r="C1855" s="26" t="s">
        <v>40</v>
      </c>
      <c r="D1855" s="26">
        <v>2600</v>
      </c>
      <c r="E1855" s="26">
        <v>23400</v>
      </c>
      <c r="F1855" s="26" t="s">
        <v>10</v>
      </c>
    </row>
    <row r="1856" spans="1:6" ht="15" hidden="1" customHeight="1" x14ac:dyDescent="0.25">
      <c r="A1856" s="26">
        <v>2019</v>
      </c>
      <c r="B1856" s="26" t="s">
        <v>64</v>
      </c>
      <c r="C1856" s="26" t="s">
        <v>41</v>
      </c>
      <c r="D1856" s="26">
        <v>28218</v>
      </c>
      <c r="E1856" s="26">
        <v>24856</v>
      </c>
      <c r="F1856" s="26" t="s">
        <v>10</v>
      </c>
    </row>
    <row r="1857" spans="1:6" ht="15" hidden="1" customHeight="1" x14ac:dyDescent="0.25">
      <c r="A1857" s="26">
        <v>2019</v>
      </c>
      <c r="B1857" s="26" t="s">
        <v>64</v>
      </c>
      <c r="C1857" s="26" t="s">
        <v>42</v>
      </c>
      <c r="D1857" s="26">
        <v>8969</v>
      </c>
      <c r="E1857" s="26">
        <v>23729</v>
      </c>
      <c r="F1857" s="26" t="s">
        <v>8</v>
      </c>
    </row>
    <row r="1858" spans="1:6" ht="15" hidden="1" customHeight="1" x14ac:dyDescent="0.25">
      <c r="A1858" s="26">
        <v>2019</v>
      </c>
      <c r="B1858" s="26" t="s">
        <v>64</v>
      </c>
      <c r="C1858" s="26" t="s">
        <v>43</v>
      </c>
      <c r="D1858" s="26">
        <v>13588</v>
      </c>
      <c r="E1858" s="26">
        <v>27379</v>
      </c>
      <c r="F1858" s="26" t="s">
        <v>8</v>
      </c>
    </row>
    <row r="1859" spans="1:6" ht="15" hidden="1" customHeight="1" x14ac:dyDescent="0.25">
      <c r="A1859" s="26">
        <v>2019</v>
      </c>
      <c r="B1859" s="26" t="s">
        <v>64</v>
      </c>
      <c r="C1859" s="26" t="s">
        <v>44</v>
      </c>
      <c r="D1859" s="26">
        <v>33146</v>
      </c>
      <c r="E1859" s="26">
        <v>26389</v>
      </c>
      <c r="F1859" s="26" t="s">
        <v>10</v>
      </c>
    </row>
    <row r="1860" spans="1:6" ht="15" hidden="1" customHeight="1" x14ac:dyDescent="0.25">
      <c r="A1860" s="26">
        <v>2019</v>
      </c>
      <c r="B1860" s="26" t="s">
        <v>64</v>
      </c>
      <c r="C1860" s="26" t="s">
        <v>45</v>
      </c>
      <c r="D1860" s="26">
        <v>3683</v>
      </c>
      <c r="E1860" s="26">
        <v>28353</v>
      </c>
      <c r="F1860" s="26" t="s">
        <v>10</v>
      </c>
    </row>
    <row r="1861" spans="1:6" ht="15" hidden="1" customHeight="1" x14ac:dyDescent="0.25">
      <c r="A1861" s="26">
        <v>2019</v>
      </c>
      <c r="B1861" s="26" t="s">
        <v>64</v>
      </c>
      <c r="C1861" s="26" t="s">
        <v>46</v>
      </c>
      <c r="D1861" s="26">
        <v>12337</v>
      </c>
      <c r="E1861" s="26">
        <v>23885</v>
      </c>
      <c r="F1861" s="26" t="s">
        <v>10</v>
      </c>
    </row>
    <row r="1862" spans="1:6" ht="15" hidden="1" customHeight="1" x14ac:dyDescent="0.25">
      <c r="A1862" s="26">
        <v>2019</v>
      </c>
      <c r="B1862" s="26" t="s">
        <v>64</v>
      </c>
      <c r="C1862" s="26" t="s">
        <v>47</v>
      </c>
      <c r="D1862" s="26">
        <v>3109</v>
      </c>
      <c r="E1862" s="26">
        <v>22460</v>
      </c>
      <c r="F1862" s="26" t="s">
        <v>10</v>
      </c>
    </row>
    <row r="1863" spans="1:6" ht="15" hidden="1" customHeight="1" x14ac:dyDescent="0.25">
      <c r="A1863" s="26">
        <v>2019</v>
      </c>
      <c r="B1863" s="26" t="s">
        <v>64</v>
      </c>
      <c r="C1863" s="26" t="s">
        <v>48</v>
      </c>
      <c r="D1863" s="26">
        <v>15932</v>
      </c>
      <c r="E1863" s="26">
        <v>28398</v>
      </c>
      <c r="F1863" s="26" t="s">
        <v>10</v>
      </c>
    </row>
    <row r="1864" spans="1:6" ht="15" hidden="1" customHeight="1" x14ac:dyDescent="0.25">
      <c r="A1864" s="26">
        <v>2019</v>
      </c>
      <c r="B1864" s="26" t="s">
        <v>64</v>
      </c>
      <c r="C1864" s="26" t="s">
        <v>49</v>
      </c>
      <c r="D1864" s="26">
        <v>60744</v>
      </c>
      <c r="E1864" s="26">
        <v>27234</v>
      </c>
      <c r="F1864" s="26" t="s">
        <v>8</v>
      </c>
    </row>
    <row r="1865" spans="1:6" ht="15" hidden="1" customHeight="1" x14ac:dyDescent="0.25">
      <c r="A1865" s="26">
        <v>2019</v>
      </c>
      <c r="B1865" s="26" t="s">
        <v>64</v>
      </c>
      <c r="C1865" s="26" t="s">
        <v>50</v>
      </c>
      <c r="D1865" s="26">
        <v>7068</v>
      </c>
      <c r="E1865" s="26">
        <v>25510</v>
      </c>
      <c r="F1865" s="26" t="s">
        <v>8</v>
      </c>
    </row>
    <row r="1866" spans="1:6" ht="15" hidden="1" customHeight="1" x14ac:dyDescent="0.25">
      <c r="A1866" s="26">
        <v>2019</v>
      </c>
      <c r="B1866" s="26" t="s">
        <v>64</v>
      </c>
      <c r="C1866" s="26" t="s">
        <v>51</v>
      </c>
      <c r="D1866" s="26">
        <v>2266</v>
      </c>
      <c r="E1866" s="26">
        <v>28375</v>
      </c>
      <c r="F1866" s="26" t="s">
        <v>10</v>
      </c>
    </row>
    <row r="1867" spans="1:6" ht="15" hidden="1" customHeight="1" x14ac:dyDescent="0.25">
      <c r="A1867" s="26">
        <v>2019</v>
      </c>
      <c r="B1867" s="26" t="s">
        <v>64</v>
      </c>
      <c r="C1867" s="26" t="s">
        <v>52</v>
      </c>
      <c r="D1867" s="26">
        <v>20269</v>
      </c>
      <c r="E1867" s="26">
        <v>26078</v>
      </c>
      <c r="F1867" s="26" t="s">
        <v>8</v>
      </c>
    </row>
    <row r="1868" spans="1:6" ht="15" hidden="1" customHeight="1" x14ac:dyDescent="0.25">
      <c r="A1868" s="26">
        <v>2019</v>
      </c>
      <c r="B1868" s="26" t="s">
        <v>64</v>
      </c>
      <c r="C1868" s="26" t="s">
        <v>53</v>
      </c>
      <c r="D1868" s="26">
        <v>20065</v>
      </c>
      <c r="E1868" s="26">
        <v>30250</v>
      </c>
      <c r="F1868" s="26" t="s">
        <v>8</v>
      </c>
    </row>
    <row r="1869" spans="1:6" ht="15" hidden="1" customHeight="1" x14ac:dyDescent="0.25">
      <c r="A1869" s="26">
        <v>2019</v>
      </c>
      <c r="B1869" s="26" t="s">
        <v>64</v>
      </c>
      <c r="C1869" s="26" t="s">
        <v>54</v>
      </c>
      <c r="D1869" s="26">
        <v>4646</v>
      </c>
      <c r="E1869" s="26">
        <v>23335</v>
      </c>
      <c r="F1869" s="26" t="s">
        <v>10</v>
      </c>
    </row>
    <row r="1870" spans="1:6" ht="15" hidden="1" customHeight="1" x14ac:dyDescent="0.25">
      <c r="A1870" s="26">
        <v>2019</v>
      </c>
      <c r="B1870" s="26" t="s">
        <v>64</v>
      </c>
      <c r="C1870" s="26" t="s">
        <v>55</v>
      </c>
      <c r="D1870" s="26">
        <v>16599</v>
      </c>
      <c r="E1870" s="26">
        <v>23248</v>
      </c>
      <c r="F1870" s="26" t="s">
        <v>10</v>
      </c>
    </row>
    <row r="1871" spans="1:6" ht="15" hidden="1" customHeight="1" x14ac:dyDescent="0.25">
      <c r="A1871" s="26">
        <v>2019</v>
      </c>
      <c r="B1871" s="26" t="s">
        <v>64</v>
      </c>
      <c r="C1871" s="26" t="s">
        <v>56</v>
      </c>
      <c r="D1871" s="26">
        <v>2355</v>
      </c>
      <c r="E1871" s="26">
        <v>25867</v>
      </c>
      <c r="F1871" s="26" t="s">
        <v>8</v>
      </c>
    </row>
    <row r="1872" spans="1:6" ht="15" hidden="1" customHeight="1" x14ac:dyDescent="0.25">
      <c r="A1872" s="26">
        <v>2019</v>
      </c>
      <c r="B1872" s="26" t="s">
        <v>65</v>
      </c>
      <c r="C1872" s="26" t="s">
        <v>7</v>
      </c>
      <c r="D1872" s="26">
        <v>9603</v>
      </c>
      <c r="E1872" s="26">
        <v>42539</v>
      </c>
      <c r="F1872" s="26" t="s">
        <v>8</v>
      </c>
    </row>
    <row r="1873" spans="1:6" ht="15" hidden="1" customHeight="1" x14ac:dyDescent="0.25">
      <c r="A1873" s="26">
        <v>2019</v>
      </c>
      <c r="B1873" s="26" t="s">
        <v>65</v>
      </c>
      <c r="C1873" s="26" t="s">
        <v>9</v>
      </c>
      <c r="D1873" s="26">
        <v>10297</v>
      </c>
      <c r="E1873" s="26">
        <v>43061</v>
      </c>
      <c r="F1873" s="26" t="s">
        <v>10</v>
      </c>
    </row>
    <row r="1874" spans="1:6" ht="15" hidden="1" customHeight="1" x14ac:dyDescent="0.25">
      <c r="A1874" s="26">
        <v>2019</v>
      </c>
      <c r="B1874" s="26" t="s">
        <v>65</v>
      </c>
      <c r="C1874" s="26" t="s">
        <v>11</v>
      </c>
      <c r="D1874" s="26">
        <v>5315</v>
      </c>
      <c r="E1874" s="26">
        <v>39179</v>
      </c>
      <c r="F1874" s="26" t="s">
        <v>8</v>
      </c>
    </row>
    <row r="1875" spans="1:6" ht="15" hidden="1" customHeight="1" x14ac:dyDescent="0.25">
      <c r="A1875" s="26">
        <v>2019</v>
      </c>
      <c r="B1875" s="26" t="s">
        <v>65</v>
      </c>
      <c r="C1875" s="26" t="s">
        <v>12</v>
      </c>
      <c r="D1875" s="26">
        <v>88470</v>
      </c>
      <c r="E1875" s="26">
        <v>46412</v>
      </c>
      <c r="F1875" s="26" t="s">
        <v>10</v>
      </c>
    </row>
    <row r="1876" spans="1:6" ht="15" hidden="1" customHeight="1" x14ac:dyDescent="0.25">
      <c r="A1876" s="26">
        <v>2019</v>
      </c>
      <c r="B1876" s="26" t="s">
        <v>65</v>
      </c>
      <c r="C1876" s="26" t="s">
        <v>13</v>
      </c>
      <c r="D1876" s="26">
        <v>15777</v>
      </c>
      <c r="E1876" s="26">
        <v>45558</v>
      </c>
      <c r="F1876" s="26" t="s">
        <v>8</v>
      </c>
    </row>
    <row r="1877" spans="1:6" ht="15" hidden="1" customHeight="1" x14ac:dyDescent="0.25">
      <c r="A1877" s="26">
        <v>2019</v>
      </c>
      <c r="B1877" s="26" t="s">
        <v>65</v>
      </c>
      <c r="C1877" s="26" t="s">
        <v>14</v>
      </c>
      <c r="D1877" s="26">
        <v>16529</v>
      </c>
      <c r="E1877" s="26">
        <v>39397</v>
      </c>
      <c r="F1877" s="26" t="s">
        <v>8</v>
      </c>
    </row>
    <row r="1878" spans="1:6" ht="15" hidden="1" customHeight="1" x14ac:dyDescent="0.25">
      <c r="A1878" s="26">
        <v>2019</v>
      </c>
      <c r="B1878" s="26" t="s">
        <v>65</v>
      </c>
      <c r="C1878" s="26" t="s">
        <v>15</v>
      </c>
      <c r="D1878" s="26">
        <v>2003</v>
      </c>
      <c r="E1878" s="26">
        <v>39610</v>
      </c>
      <c r="F1878" s="26" t="s">
        <v>10</v>
      </c>
    </row>
    <row r="1879" spans="1:6" ht="15" hidden="1" customHeight="1" x14ac:dyDescent="0.25">
      <c r="A1879" s="26">
        <v>2019</v>
      </c>
      <c r="B1879" s="26" t="s">
        <v>65</v>
      </c>
      <c r="C1879" s="26" t="s">
        <v>16</v>
      </c>
      <c r="D1879" s="26">
        <v>54928</v>
      </c>
      <c r="E1879" s="26">
        <v>41319</v>
      </c>
      <c r="F1879" s="26" t="s">
        <v>10</v>
      </c>
    </row>
    <row r="1880" spans="1:6" ht="15" hidden="1" customHeight="1" x14ac:dyDescent="0.25">
      <c r="A1880" s="26">
        <v>2019</v>
      </c>
      <c r="B1880" s="26" t="s">
        <v>65</v>
      </c>
      <c r="C1880" s="26" t="s">
        <v>17</v>
      </c>
      <c r="D1880" s="26">
        <v>18097</v>
      </c>
      <c r="E1880" s="26">
        <v>41520</v>
      </c>
      <c r="F1880" s="26" t="s">
        <v>8</v>
      </c>
    </row>
    <row r="1881" spans="1:6" ht="15" hidden="1" customHeight="1" x14ac:dyDescent="0.25">
      <c r="A1881" s="26">
        <v>2019</v>
      </c>
      <c r="B1881" s="26" t="s">
        <v>65</v>
      </c>
      <c r="C1881" s="26" t="s">
        <v>18</v>
      </c>
      <c r="D1881" s="26">
        <v>3888</v>
      </c>
      <c r="E1881" s="26">
        <v>36056</v>
      </c>
      <c r="F1881" s="26" t="s">
        <v>8</v>
      </c>
    </row>
    <row r="1882" spans="1:6" ht="15" hidden="1" customHeight="1" x14ac:dyDescent="0.25">
      <c r="A1882" s="26">
        <v>2019</v>
      </c>
      <c r="B1882" s="26" t="s">
        <v>65</v>
      </c>
      <c r="C1882" s="26" t="s">
        <v>19</v>
      </c>
      <c r="D1882" s="26">
        <v>39500</v>
      </c>
      <c r="E1882" s="26">
        <v>47240</v>
      </c>
      <c r="F1882" s="26" t="s">
        <v>10</v>
      </c>
    </row>
    <row r="1883" spans="1:6" ht="15" hidden="1" customHeight="1" x14ac:dyDescent="0.25">
      <c r="A1883" s="26">
        <v>2019</v>
      </c>
      <c r="B1883" s="26" t="s">
        <v>65</v>
      </c>
      <c r="C1883" s="26" t="s">
        <v>20</v>
      </c>
      <c r="D1883" s="26">
        <v>13113</v>
      </c>
      <c r="E1883" s="26">
        <v>37882</v>
      </c>
      <c r="F1883" s="26" t="s">
        <v>10</v>
      </c>
    </row>
    <row r="1884" spans="1:6" ht="15" hidden="1" customHeight="1" x14ac:dyDescent="0.25">
      <c r="A1884" s="26">
        <v>2019</v>
      </c>
      <c r="B1884" s="26" t="s">
        <v>65</v>
      </c>
      <c r="C1884" s="26" t="s">
        <v>21</v>
      </c>
      <c r="D1884" s="26">
        <v>8710</v>
      </c>
      <c r="E1884" s="26">
        <v>39069</v>
      </c>
      <c r="F1884" s="26" t="s">
        <v>10</v>
      </c>
    </row>
    <row r="1885" spans="1:6" ht="15" hidden="1" customHeight="1" x14ac:dyDescent="0.25">
      <c r="A1885" s="26">
        <v>2019</v>
      </c>
      <c r="B1885" s="26" t="s">
        <v>65</v>
      </c>
      <c r="C1885" s="26" t="s">
        <v>22</v>
      </c>
      <c r="D1885" s="26">
        <v>6031</v>
      </c>
      <c r="E1885" s="26">
        <v>39575</v>
      </c>
      <c r="F1885" s="26" t="s">
        <v>10</v>
      </c>
    </row>
    <row r="1886" spans="1:6" ht="15" hidden="1" customHeight="1" x14ac:dyDescent="0.25">
      <c r="A1886" s="26">
        <v>2019</v>
      </c>
      <c r="B1886" s="26" t="s">
        <v>65</v>
      </c>
      <c r="C1886" s="26" t="s">
        <v>23</v>
      </c>
      <c r="D1886" s="26">
        <v>10912</v>
      </c>
      <c r="E1886" s="26">
        <v>38330</v>
      </c>
      <c r="F1886" s="26" t="s">
        <v>10</v>
      </c>
    </row>
    <row r="1887" spans="1:6" ht="15" hidden="1" customHeight="1" x14ac:dyDescent="0.25">
      <c r="A1887" s="26">
        <v>2019</v>
      </c>
      <c r="B1887" s="26" t="s">
        <v>65</v>
      </c>
      <c r="C1887" s="26" t="s">
        <v>24</v>
      </c>
      <c r="D1887" s="26">
        <v>9250</v>
      </c>
      <c r="E1887" s="26">
        <v>42468</v>
      </c>
      <c r="F1887" s="26" t="s">
        <v>8</v>
      </c>
    </row>
    <row r="1888" spans="1:6" ht="15" hidden="1" customHeight="1" x14ac:dyDescent="0.25">
      <c r="A1888" s="26">
        <v>2019</v>
      </c>
      <c r="B1888" s="26" t="s">
        <v>65</v>
      </c>
      <c r="C1888" s="26" t="s">
        <v>25</v>
      </c>
      <c r="D1888" s="26">
        <v>4028</v>
      </c>
      <c r="E1888" s="26">
        <v>38993</v>
      </c>
      <c r="F1888" s="26" t="s">
        <v>8</v>
      </c>
    </row>
    <row r="1889" spans="1:6" ht="15" hidden="1" customHeight="1" x14ac:dyDescent="0.25">
      <c r="A1889" s="26">
        <v>2019</v>
      </c>
      <c r="B1889" s="26" t="s">
        <v>65</v>
      </c>
      <c r="C1889" s="26" t="s">
        <v>26</v>
      </c>
      <c r="D1889" s="26">
        <v>19506</v>
      </c>
      <c r="E1889" s="26">
        <v>47793</v>
      </c>
      <c r="F1889" s="26" t="s">
        <v>10</v>
      </c>
    </row>
    <row r="1890" spans="1:6" ht="15" hidden="1" customHeight="1" x14ac:dyDescent="0.25">
      <c r="A1890" s="26">
        <v>2019</v>
      </c>
      <c r="B1890" s="26" t="s">
        <v>65</v>
      </c>
      <c r="C1890" s="26" t="s">
        <v>27</v>
      </c>
      <c r="D1890" s="26">
        <v>21677</v>
      </c>
      <c r="E1890" s="26">
        <v>43032</v>
      </c>
      <c r="F1890" s="26" t="s">
        <v>8</v>
      </c>
    </row>
    <row r="1891" spans="1:6" ht="15" hidden="1" customHeight="1" x14ac:dyDescent="0.25">
      <c r="A1891" s="26">
        <v>2019</v>
      </c>
      <c r="B1891" s="26" t="s">
        <v>65</v>
      </c>
      <c r="C1891" s="26" t="s">
        <v>28</v>
      </c>
      <c r="D1891" s="26">
        <v>29930</v>
      </c>
      <c r="E1891" s="26">
        <v>38157</v>
      </c>
      <c r="F1891" s="26" t="s">
        <v>8</v>
      </c>
    </row>
    <row r="1892" spans="1:6" ht="15" hidden="1" customHeight="1" x14ac:dyDescent="0.25">
      <c r="A1892" s="26">
        <v>2019</v>
      </c>
      <c r="B1892" s="26" t="s">
        <v>65</v>
      </c>
      <c r="C1892" s="26" t="s">
        <v>29</v>
      </c>
      <c r="D1892" s="26">
        <v>16226</v>
      </c>
      <c r="E1892" s="26">
        <v>39237</v>
      </c>
      <c r="F1892" s="26" t="s">
        <v>10</v>
      </c>
    </row>
    <row r="1893" spans="1:6" ht="15" hidden="1" customHeight="1" x14ac:dyDescent="0.25">
      <c r="A1893" s="26">
        <v>2019</v>
      </c>
      <c r="B1893" s="26" t="s">
        <v>65</v>
      </c>
      <c r="C1893" s="26" t="s">
        <v>30</v>
      </c>
      <c r="D1893" s="26">
        <v>4726</v>
      </c>
      <c r="E1893" s="26">
        <v>39958</v>
      </c>
      <c r="F1893" s="26" t="s">
        <v>10</v>
      </c>
    </row>
    <row r="1894" spans="1:6" ht="15" hidden="1" customHeight="1" x14ac:dyDescent="0.25">
      <c r="A1894" s="26">
        <v>2019</v>
      </c>
      <c r="B1894" s="26" t="s">
        <v>65</v>
      </c>
      <c r="C1894" s="26" t="s">
        <v>31</v>
      </c>
      <c r="D1894" s="26">
        <v>13734</v>
      </c>
      <c r="E1894" s="26">
        <v>38705</v>
      </c>
      <c r="F1894" s="26" t="s">
        <v>8</v>
      </c>
    </row>
    <row r="1895" spans="1:6" ht="15" hidden="1" customHeight="1" x14ac:dyDescent="0.25">
      <c r="A1895" s="26">
        <v>2019</v>
      </c>
      <c r="B1895" s="26" t="s">
        <v>65</v>
      </c>
      <c r="C1895" s="26" t="s">
        <v>32</v>
      </c>
      <c r="D1895" s="26">
        <v>4094</v>
      </c>
      <c r="E1895" s="26">
        <v>35177</v>
      </c>
      <c r="F1895" s="26" t="s">
        <v>8</v>
      </c>
    </row>
    <row r="1896" spans="1:6" ht="15" hidden="1" customHeight="1" x14ac:dyDescent="0.25">
      <c r="A1896" s="26">
        <v>2019</v>
      </c>
      <c r="B1896" s="26" t="s">
        <v>65</v>
      </c>
      <c r="C1896" s="26" t="s">
        <v>33</v>
      </c>
      <c r="D1896" s="26">
        <v>4671</v>
      </c>
      <c r="E1896" s="26">
        <v>37310</v>
      </c>
      <c r="F1896" s="26" t="s">
        <v>10</v>
      </c>
    </row>
    <row r="1897" spans="1:6" ht="15" hidden="1" customHeight="1" x14ac:dyDescent="0.25">
      <c r="A1897" s="26">
        <v>2019</v>
      </c>
      <c r="B1897" s="26" t="s">
        <v>65</v>
      </c>
      <c r="C1897" s="26" t="s">
        <v>34</v>
      </c>
      <c r="D1897" s="26">
        <v>4959</v>
      </c>
      <c r="E1897" s="26">
        <v>42336</v>
      </c>
      <c r="F1897" s="26" t="s">
        <v>8</v>
      </c>
    </row>
    <row r="1898" spans="1:6" ht="15" hidden="1" customHeight="1" x14ac:dyDescent="0.25">
      <c r="A1898" s="26">
        <v>2019</v>
      </c>
      <c r="B1898" s="26" t="s">
        <v>65</v>
      </c>
      <c r="C1898" s="26" t="s">
        <v>35</v>
      </c>
      <c r="D1898" s="26">
        <v>3871</v>
      </c>
      <c r="E1898" s="26">
        <v>42646</v>
      </c>
      <c r="F1898" s="26" t="s">
        <v>10</v>
      </c>
    </row>
    <row r="1899" spans="1:6" ht="15" hidden="1" customHeight="1" x14ac:dyDescent="0.25">
      <c r="A1899" s="26">
        <v>2019</v>
      </c>
      <c r="B1899" s="26" t="s">
        <v>65</v>
      </c>
      <c r="C1899" s="26" t="s">
        <v>36</v>
      </c>
      <c r="D1899" s="26">
        <v>25881</v>
      </c>
      <c r="E1899" s="26">
        <v>41059</v>
      </c>
      <c r="F1899" s="26" t="s">
        <v>8</v>
      </c>
    </row>
    <row r="1900" spans="1:6" ht="15" hidden="1" customHeight="1" x14ac:dyDescent="0.25">
      <c r="A1900" s="26">
        <v>2019</v>
      </c>
      <c r="B1900" s="26" t="s">
        <v>65</v>
      </c>
      <c r="C1900" s="26" t="s">
        <v>37</v>
      </c>
      <c r="D1900" s="26">
        <v>3961</v>
      </c>
      <c r="E1900" s="26">
        <v>38578</v>
      </c>
      <c r="F1900" s="26" t="s">
        <v>8</v>
      </c>
    </row>
    <row r="1901" spans="1:6" ht="15" hidden="1" customHeight="1" x14ac:dyDescent="0.25">
      <c r="A1901" s="26">
        <v>2019</v>
      </c>
      <c r="B1901" s="26" t="s">
        <v>65</v>
      </c>
      <c r="C1901" s="26" t="s">
        <v>38</v>
      </c>
      <c r="D1901" s="26">
        <v>74536</v>
      </c>
      <c r="E1901" s="26">
        <v>46436</v>
      </c>
      <c r="F1901" s="26" t="s">
        <v>10</v>
      </c>
    </row>
    <row r="1902" spans="1:6" ht="15" hidden="1" customHeight="1" x14ac:dyDescent="0.25">
      <c r="A1902" s="26">
        <v>2019</v>
      </c>
      <c r="B1902" s="26" t="s">
        <v>65</v>
      </c>
      <c r="C1902" s="26" t="s">
        <v>39</v>
      </c>
      <c r="D1902" s="26">
        <v>23024</v>
      </c>
      <c r="E1902" s="26">
        <v>39978</v>
      </c>
      <c r="F1902" s="26" t="s">
        <v>10</v>
      </c>
    </row>
    <row r="1903" spans="1:6" ht="15" hidden="1" customHeight="1" x14ac:dyDescent="0.25">
      <c r="A1903" s="26">
        <v>2019</v>
      </c>
      <c r="B1903" s="26" t="s">
        <v>65</v>
      </c>
      <c r="C1903" s="26" t="s">
        <v>40</v>
      </c>
      <c r="D1903" s="26">
        <v>2040</v>
      </c>
      <c r="E1903" s="26">
        <v>40167</v>
      </c>
      <c r="F1903" s="26" t="s">
        <v>8</v>
      </c>
    </row>
    <row r="1904" spans="1:6" ht="15" hidden="1" customHeight="1" x14ac:dyDescent="0.25">
      <c r="A1904" s="26">
        <v>2019</v>
      </c>
      <c r="B1904" s="26" t="s">
        <v>65</v>
      </c>
      <c r="C1904" s="26" t="s">
        <v>41</v>
      </c>
      <c r="D1904" s="26">
        <v>23601</v>
      </c>
      <c r="E1904" s="26">
        <v>39039</v>
      </c>
      <c r="F1904" s="26" t="s">
        <v>8</v>
      </c>
    </row>
    <row r="1905" spans="1:6" ht="15" hidden="1" customHeight="1" x14ac:dyDescent="0.25">
      <c r="A1905" s="26">
        <v>2019</v>
      </c>
      <c r="B1905" s="26" t="s">
        <v>65</v>
      </c>
      <c r="C1905" s="26" t="s">
        <v>42</v>
      </c>
      <c r="D1905" s="26">
        <v>6751</v>
      </c>
      <c r="E1905" s="26">
        <v>40306</v>
      </c>
      <c r="F1905" s="26" t="s">
        <v>10</v>
      </c>
    </row>
    <row r="1906" spans="1:6" ht="15" hidden="1" customHeight="1" x14ac:dyDescent="0.25">
      <c r="A1906" s="26">
        <v>2019</v>
      </c>
      <c r="B1906" s="26" t="s">
        <v>65</v>
      </c>
      <c r="C1906" s="26" t="s">
        <v>43</v>
      </c>
      <c r="D1906" s="26">
        <v>22753</v>
      </c>
      <c r="E1906" s="26">
        <v>37901</v>
      </c>
      <c r="F1906" s="26" t="s">
        <v>10</v>
      </c>
    </row>
    <row r="1907" spans="1:6" ht="15" hidden="1" customHeight="1" x14ac:dyDescent="0.25">
      <c r="A1907" s="26">
        <v>2019</v>
      </c>
      <c r="B1907" s="26" t="s">
        <v>65</v>
      </c>
      <c r="C1907" s="26" t="s">
        <v>44</v>
      </c>
      <c r="D1907" s="26">
        <v>32259</v>
      </c>
      <c r="E1907" s="26">
        <v>38593</v>
      </c>
      <c r="F1907" s="26" t="s">
        <v>10</v>
      </c>
    </row>
    <row r="1908" spans="1:6" ht="15" hidden="1" customHeight="1" x14ac:dyDescent="0.25">
      <c r="A1908" s="26">
        <v>2019</v>
      </c>
      <c r="B1908" s="26" t="s">
        <v>65</v>
      </c>
      <c r="C1908" s="26" t="s">
        <v>45</v>
      </c>
      <c r="D1908" s="26">
        <v>3395</v>
      </c>
      <c r="E1908" s="26">
        <v>38566</v>
      </c>
      <c r="F1908" s="26" t="s">
        <v>10</v>
      </c>
    </row>
    <row r="1909" spans="1:6" ht="15" hidden="1" customHeight="1" x14ac:dyDescent="0.25">
      <c r="A1909" s="26">
        <v>2019</v>
      </c>
      <c r="B1909" s="26" t="s">
        <v>65</v>
      </c>
      <c r="C1909" s="26" t="s">
        <v>46</v>
      </c>
      <c r="D1909" s="26">
        <v>11490</v>
      </c>
      <c r="E1909" s="26">
        <v>38842</v>
      </c>
      <c r="F1909" s="26" t="s">
        <v>10</v>
      </c>
    </row>
    <row r="1910" spans="1:6" ht="15" hidden="1" customHeight="1" x14ac:dyDescent="0.25">
      <c r="A1910" s="26">
        <v>2019</v>
      </c>
      <c r="B1910" s="26" t="s">
        <v>65</v>
      </c>
      <c r="C1910" s="26" t="s">
        <v>47</v>
      </c>
      <c r="D1910" s="26">
        <v>2171</v>
      </c>
      <c r="E1910" s="26">
        <v>37403</v>
      </c>
      <c r="F1910" s="26" t="s">
        <v>8</v>
      </c>
    </row>
    <row r="1911" spans="1:6" ht="15" hidden="1" customHeight="1" x14ac:dyDescent="0.25">
      <c r="A1911" s="26">
        <v>2019</v>
      </c>
      <c r="B1911" s="26" t="s">
        <v>65</v>
      </c>
      <c r="C1911" s="26" t="s">
        <v>48</v>
      </c>
      <c r="D1911" s="26">
        <v>14618</v>
      </c>
      <c r="E1911" s="26">
        <v>40443</v>
      </c>
      <c r="F1911" s="26" t="s">
        <v>8</v>
      </c>
    </row>
    <row r="1912" spans="1:6" ht="15" hidden="1" customHeight="1" x14ac:dyDescent="0.25">
      <c r="A1912" s="26">
        <v>2019</v>
      </c>
      <c r="B1912" s="26" t="s">
        <v>65</v>
      </c>
      <c r="C1912" s="26" t="s">
        <v>49</v>
      </c>
      <c r="D1912" s="26">
        <v>56060</v>
      </c>
      <c r="E1912" s="26">
        <v>43841</v>
      </c>
      <c r="F1912" s="26" t="s">
        <v>10</v>
      </c>
    </row>
    <row r="1913" spans="1:6" ht="15" hidden="1" customHeight="1" x14ac:dyDescent="0.25">
      <c r="A1913" s="26">
        <v>2019</v>
      </c>
      <c r="B1913" s="26" t="s">
        <v>65</v>
      </c>
      <c r="C1913" s="26" t="s">
        <v>50</v>
      </c>
      <c r="D1913" s="26">
        <v>6084</v>
      </c>
      <c r="E1913" s="26">
        <v>40421</v>
      </c>
      <c r="F1913" s="26" t="s">
        <v>8</v>
      </c>
    </row>
    <row r="1914" spans="1:6" ht="15" hidden="1" customHeight="1" x14ac:dyDescent="0.25">
      <c r="A1914" s="26">
        <v>2019</v>
      </c>
      <c r="B1914" s="26" t="s">
        <v>65</v>
      </c>
      <c r="C1914" s="26" t="s">
        <v>51</v>
      </c>
      <c r="D1914" s="26">
        <v>1958</v>
      </c>
      <c r="E1914" s="26">
        <v>40757</v>
      </c>
      <c r="F1914" s="26" t="s">
        <v>8</v>
      </c>
    </row>
    <row r="1915" spans="1:6" ht="15" hidden="1" customHeight="1" x14ac:dyDescent="0.25">
      <c r="A1915" s="26">
        <v>2019</v>
      </c>
      <c r="B1915" s="26" t="s">
        <v>65</v>
      </c>
      <c r="C1915" s="26" t="s">
        <v>52</v>
      </c>
      <c r="D1915" s="26">
        <v>32154</v>
      </c>
      <c r="E1915" s="26">
        <v>48290</v>
      </c>
      <c r="F1915" s="26" t="s">
        <v>10</v>
      </c>
    </row>
    <row r="1916" spans="1:6" ht="15" hidden="1" customHeight="1" x14ac:dyDescent="0.25">
      <c r="A1916" s="26">
        <v>2019</v>
      </c>
      <c r="B1916" s="26" t="s">
        <v>65</v>
      </c>
      <c r="C1916" s="26" t="s">
        <v>53</v>
      </c>
      <c r="D1916" s="26">
        <v>19701</v>
      </c>
      <c r="E1916" s="26">
        <v>44822</v>
      </c>
      <c r="F1916" s="26" t="s">
        <v>10</v>
      </c>
    </row>
    <row r="1917" spans="1:6" ht="15" hidden="1" customHeight="1" x14ac:dyDescent="0.25">
      <c r="A1917" s="26">
        <v>2019</v>
      </c>
      <c r="B1917" s="26" t="s">
        <v>65</v>
      </c>
      <c r="C1917" s="26" t="s">
        <v>54</v>
      </c>
      <c r="D1917" s="26">
        <v>5237</v>
      </c>
      <c r="E1917" s="26">
        <v>35927</v>
      </c>
      <c r="F1917" s="26" t="s">
        <v>8</v>
      </c>
    </row>
    <row r="1918" spans="1:6" ht="15" hidden="1" customHeight="1" x14ac:dyDescent="0.25">
      <c r="A1918" s="26">
        <v>2019</v>
      </c>
      <c r="B1918" s="26" t="s">
        <v>65</v>
      </c>
      <c r="C1918" s="26" t="s">
        <v>55</v>
      </c>
      <c r="D1918" s="26">
        <v>14001</v>
      </c>
      <c r="E1918" s="26">
        <v>35242</v>
      </c>
      <c r="F1918" s="26" t="s">
        <v>8</v>
      </c>
    </row>
    <row r="1919" spans="1:6" ht="15" hidden="1" customHeight="1" x14ac:dyDescent="0.25">
      <c r="A1919" s="26">
        <v>2019</v>
      </c>
      <c r="B1919" s="26" t="s">
        <v>65</v>
      </c>
      <c r="C1919" s="26" t="s">
        <v>56</v>
      </c>
      <c r="D1919" s="26">
        <v>1656</v>
      </c>
      <c r="E1919" s="26">
        <v>41035</v>
      </c>
      <c r="F1919" s="26" t="s">
        <v>10</v>
      </c>
    </row>
    <row r="1920" spans="1:6" ht="15" hidden="1" customHeight="1" x14ac:dyDescent="0.25">
      <c r="A1920" s="26">
        <v>2019</v>
      </c>
      <c r="B1920" s="26" t="s">
        <v>65</v>
      </c>
      <c r="C1920" s="26" t="s">
        <v>46</v>
      </c>
      <c r="D1920" s="26">
        <v>11490</v>
      </c>
      <c r="E1920" s="26">
        <v>38842</v>
      </c>
      <c r="F1920" s="26" t="s">
        <v>8</v>
      </c>
    </row>
    <row r="1921" spans="1:6" ht="15" hidden="1" customHeight="1" x14ac:dyDescent="0.25">
      <c r="A1921" s="26">
        <v>2019</v>
      </c>
      <c r="B1921" s="26" t="s">
        <v>65</v>
      </c>
      <c r="C1921" s="26" t="s">
        <v>47</v>
      </c>
      <c r="D1921" s="26">
        <v>2171</v>
      </c>
      <c r="E1921" s="26">
        <v>37403</v>
      </c>
      <c r="F1921" s="26" t="s">
        <v>10</v>
      </c>
    </row>
    <row r="1922" spans="1:6" ht="15" hidden="1" customHeight="1" x14ac:dyDescent="0.25">
      <c r="A1922" s="26">
        <v>2019</v>
      </c>
      <c r="B1922" s="26" t="s">
        <v>65</v>
      </c>
      <c r="C1922" s="26" t="s">
        <v>48</v>
      </c>
      <c r="D1922" s="26">
        <v>14618</v>
      </c>
      <c r="E1922" s="26">
        <v>40443</v>
      </c>
      <c r="F1922" s="26" t="s">
        <v>8</v>
      </c>
    </row>
    <row r="1923" spans="1:6" ht="15" hidden="1" customHeight="1" x14ac:dyDescent="0.25">
      <c r="A1923" s="26">
        <v>2019</v>
      </c>
      <c r="B1923" s="26" t="s">
        <v>65</v>
      </c>
      <c r="C1923" s="26" t="s">
        <v>49</v>
      </c>
      <c r="D1923" s="26">
        <v>56060</v>
      </c>
      <c r="E1923" s="26">
        <v>43841</v>
      </c>
      <c r="F1923" s="26" t="s">
        <v>8</v>
      </c>
    </row>
    <row r="1924" spans="1:6" ht="15" hidden="1" customHeight="1" x14ac:dyDescent="0.25">
      <c r="A1924" s="26">
        <v>2019</v>
      </c>
      <c r="B1924" s="26" t="s">
        <v>65</v>
      </c>
      <c r="C1924" s="26" t="s">
        <v>50</v>
      </c>
      <c r="D1924" s="26">
        <v>6084</v>
      </c>
      <c r="E1924" s="26">
        <v>40421</v>
      </c>
      <c r="F1924" s="26" t="s">
        <v>10</v>
      </c>
    </row>
    <row r="1925" spans="1:6" ht="15" hidden="1" customHeight="1" x14ac:dyDescent="0.25">
      <c r="A1925" s="26">
        <v>2019</v>
      </c>
      <c r="B1925" s="26" t="s">
        <v>65</v>
      </c>
      <c r="C1925" s="26" t="s">
        <v>51</v>
      </c>
      <c r="D1925" s="26">
        <v>1958</v>
      </c>
      <c r="E1925" s="26">
        <v>40757</v>
      </c>
      <c r="F1925" s="26" t="s">
        <v>10</v>
      </c>
    </row>
    <row r="1926" spans="1:6" ht="15" hidden="1" customHeight="1" x14ac:dyDescent="0.25">
      <c r="A1926" s="26">
        <v>2019</v>
      </c>
      <c r="B1926" s="26" t="s">
        <v>65</v>
      </c>
      <c r="C1926" s="26" t="s">
        <v>52</v>
      </c>
      <c r="D1926" s="26">
        <v>32154</v>
      </c>
      <c r="E1926" s="26">
        <v>48290</v>
      </c>
      <c r="F1926" s="26" t="s">
        <v>8</v>
      </c>
    </row>
    <row r="1927" spans="1:6" ht="15" hidden="1" customHeight="1" x14ac:dyDescent="0.25">
      <c r="A1927" s="26">
        <v>2019</v>
      </c>
      <c r="B1927" s="26" t="s">
        <v>65</v>
      </c>
      <c r="C1927" s="26" t="s">
        <v>53</v>
      </c>
      <c r="D1927" s="26">
        <v>19701</v>
      </c>
      <c r="E1927" s="26">
        <v>44822</v>
      </c>
      <c r="F1927" s="26" t="s">
        <v>8</v>
      </c>
    </row>
    <row r="1928" spans="1:6" ht="15" hidden="1" customHeight="1" x14ac:dyDescent="0.25">
      <c r="A1928" s="26">
        <v>2019</v>
      </c>
      <c r="B1928" s="26" t="s">
        <v>65</v>
      </c>
      <c r="C1928" s="26" t="s">
        <v>54</v>
      </c>
      <c r="D1928" s="26">
        <v>5237</v>
      </c>
      <c r="E1928" s="26">
        <v>35927</v>
      </c>
      <c r="F1928" s="26" t="s">
        <v>10</v>
      </c>
    </row>
    <row r="1929" spans="1:6" ht="15" hidden="1" customHeight="1" x14ac:dyDescent="0.25">
      <c r="A1929" s="26">
        <v>2019</v>
      </c>
      <c r="B1929" s="26" t="s">
        <v>65</v>
      </c>
      <c r="C1929" s="26" t="s">
        <v>55</v>
      </c>
      <c r="D1929" s="26">
        <v>14001</v>
      </c>
      <c r="E1929" s="26">
        <v>35242</v>
      </c>
      <c r="F1929" s="26" t="s">
        <v>10</v>
      </c>
    </row>
    <row r="1930" spans="1:6" ht="15" hidden="1" customHeight="1" x14ac:dyDescent="0.25">
      <c r="A1930" s="26">
        <v>2019</v>
      </c>
      <c r="B1930" s="26" t="s">
        <v>65</v>
      </c>
      <c r="C1930" s="26" t="s">
        <v>56</v>
      </c>
      <c r="D1930" s="26">
        <v>1656</v>
      </c>
      <c r="E1930" s="26">
        <v>41035</v>
      </c>
      <c r="F1930" s="26" t="s">
        <v>10</v>
      </c>
    </row>
    <row r="1931" spans="1:6" ht="15" hidden="1" customHeight="1" x14ac:dyDescent="0.25">
      <c r="A1931" s="26">
        <v>2019</v>
      </c>
      <c r="B1931" s="26" t="s">
        <v>63</v>
      </c>
      <c r="C1931" s="26" t="s">
        <v>43</v>
      </c>
      <c r="D1931" s="26">
        <v>15363</v>
      </c>
      <c r="E1931" s="26">
        <v>56908</v>
      </c>
      <c r="F1931" s="26" t="s">
        <v>10</v>
      </c>
    </row>
    <row r="1932" spans="1:6" ht="15" hidden="1" customHeight="1" x14ac:dyDescent="0.25">
      <c r="A1932" s="26">
        <v>2019</v>
      </c>
      <c r="B1932" s="26" t="s">
        <v>63</v>
      </c>
      <c r="C1932" s="26" t="s">
        <v>44</v>
      </c>
      <c r="D1932" s="26">
        <v>58709</v>
      </c>
      <c r="E1932" s="26">
        <v>56500</v>
      </c>
      <c r="F1932" s="26" t="s">
        <v>10</v>
      </c>
    </row>
    <row r="1933" spans="1:6" ht="15" hidden="1" customHeight="1" x14ac:dyDescent="0.25">
      <c r="A1933" s="26">
        <v>2019</v>
      </c>
      <c r="B1933" s="26" t="s">
        <v>63</v>
      </c>
      <c r="C1933" s="26" t="s">
        <v>45</v>
      </c>
      <c r="D1933" s="26">
        <v>4485</v>
      </c>
      <c r="E1933" s="26">
        <v>53941</v>
      </c>
      <c r="F1933" s="26" t="s">
        <v>8</v>
      </c>
    </row>
    <row r="1934" spans="1:6" ht="15" hidden="1" customHeight="1" x14ac:dyDescent="0.25">
      <c r="A1934" s="26">
        <v>2019</v>
      </c>
      <c r="B1934" s="26" t="s">
        <v>63</v>
      </c>
      <c r="C1934" s="26" t="s">
        <v>46</v>
      </c>
      <c r="D1934" s="26">
        <v>11574</v>
      </c>
      <c r="E1934" s="26">
        <v>51624</v>
      </c>
      <c r="F1934" s="26" t="s">
        <v>8</v>
      </c>
    </row>
    <row r="1935" spans="1:6" ht="15" hidden="1" customHeight="1" x14ac:dyDescent="0.25">
      <c r="A1935" s="26">
        <v>2019</v>
      </c>
      <c r="B1935" s="26" t="s">
        <v>63</v>
      </c>
      <c r="C1935" s="26" t="s">
        <v>47</v>
      </c>
      <c r="D1935" s="26">
        <v>2732</v>
      </c>
      <c r="E1935" s="26">
        <v>55512</v>
      </c>
      <c r="F1935" s="26" t="s">
        <v>10</v>
      </c>
    </row>
    <row r="1936" spans="1:6" ht="15" hidden="1" customHeight="1" x14ac:dyDescent="0.25">
      <c r="A1936" s="26">
        <v>2019</v>
      </c>
      <c r="B1936" s="26" t="s">
        <v>63</v>
      </c>
      <c r="C1936" s="26" t="s">
        <v>48</v>
      </c>
      <c r="D1936" s="26">
        <v>15761</v>
      </c>
      <c r="E1936" s="26">
        <v>56938</v>
      </c>
      <c r="F1936" s="26" t="s">
        <v>8</v>
      </c>
    </row>
    <row r="1937" spans="1:6" ht="15" hidden="1" customHeight="1" x14ac:dyDescent="0.25">
      <c r="A1937" s="26">
        <v>2019</v>
      </c>
      <c r="B1937" s="26" t="s">
        <v>63</v>
      </c>
      <c r="C1937" s="26" t="s">
        <v>49</v>
      </c>
      <c r="D1937" s="26">
        <v>87635</v>
      </c>
      <c r="E1937" s="26">
        <v>53096</v>
      </c>
      <c r="F1937" s="26" t="s">
        <v>8</v>
      </c>
    </row>
    <row r="1938" spans="1:6" ht="15" hidden="1" customHeight="1" x14ac:dyDescent="0.25">
      <c r="A1938" s="26">
        <v>2019</v>
      </c>
      <c r="B1938" s="26" t="s">
        <v>63</v>
      </c>
      <c r="C1938" s="26" t="s">
        <v>50</v>
      </c>
      <c r="D1938" s="26">
        <v>11679</v>
      </c>
      <c r="E1938" s="26">
        <v>48492</v>
      </c>
      <c r="F1938" s="26" t="s">
        <v>10</v>
      </c>
    </row>
    <row r="1939" spans="1:6" ht="15" hidden="1" customHeight="1" x14ac:dyDescent="0.25">
      <c r="A1939" s="26">
        <v>2019</v>
      </c>
      <c r="B1939" s="26" t="s">
        <v>63</v>
      </c>
      <c r="C1939" s="26" t="s">
        <v>51</v>
      </c>
      <c r="D1939" s="26">
        <v>2460</v>
      </c>
      <c r="E1939" s="26">
        <v>51259</v>
      </c>
      <c r="F1939" s="26" t="s">
        <v>10</v>
      </c>
    </row>
    <row r="1940" spans="1:6" ht="15" hidden="1" customHeight="1" x14ac:dyDescent="0.25">
      <c r="A1940" s="26">
        <v>2019</v>
      </c>
      <c r="B1940" s="26" t="s">
        <v>63</v>
      </c>
      <c r="C1940" s="26" t="s">
        <v>52</v>
      </c>
      <c r="D1940" s="26">
        <v>42910</v>
      </c>
      <c r="E1940" s="26">
        <v>54573</v>
      </c>
      <c r="F1940" s="26" t="s">
        <v>8</v>
      </c>
    </row>
    <row r="1941" spans="1:6" ht="15" hidden="1" customHeight="1" x14ac:dyDescent="0.25">
      <c r="A1941" s="26">
        <v>2019</v>
      </c>
      <c r="B1941" s="26" t="s">
        <v>63</v>
      </c>
      <c r="C1941" s="26" t="s">
        <v>53</v>
      </c>
      <c r="D1941" s="26">
        <v>56689</v>
      </c>
      <c r="E1941" s="26">
        <v>55782</v>
      </c>
      <c r="F1941" s="26" t="s">
        <v>8</v>
      </c>
    </row>
    <row r="1942" spans="1:6" ht="15" hidden="1" customHeight="1" x14ac:dyDescent="0.25">
      <c r="A1942" s="26">
        <v>2019</v>
      </c>
      <c r="B1942" s="26" t="s">
        <v>63</v>
      </c>
      <c r="C1942" s="26" t="s">
        <v>54</v>
      </c>
      <c r="D1942" s="26">
        <v>5679</v>
      </c>
      <c r="E1942" s="26">
        <v>50732</v>
      </c>
      <c r="F1942" s="26" t="s">
        <v>10</v>
      </c>
    </row>
    <row r="1943" spans="1:6" ht="15" hidden="1" customHeight="1" x14ac:dyDescent="0.25">
      <c r="A1943" s="26">
        <v>2019</v>
      </c>
      <c r="B1943" s="26" t="s">
        <v>63</v>
      </c>
      <c r="C1943" s="26" t="s">
        <v>55</v>
      </c>
      <c r="D1943" s="26">
        <v>25989</v>
      </c>
      <c r="E1943" s="26">
        <v>53663</v>
      </c>
      <c r="F1943" s="26" t="s">
        <v>8</v>
      </c>
    </row>
    <row r="1944" spans="1:6" ht="15" hidden="1" customHeight="1" x14ac:dyDescent="0.25">
      <c r="A1944" s="26">
        <v>2019</v>
      </c>
      <c r="B1944" s="26" t="s">
        <v>63</v>
      </c>
      <c r="C1944" s="26" t="s">
        <v>56</v>
      </c>
      <c r="D1944" s="26">
        <v>3268</v>
      </c>
      <c r="E1944" s="26">
        <v>47913</v>
      </c>
      <c r="F1944" s="26" t="s">
        <v>10</v>
      </c>
    </row>
    <row r="1945" spans="1:6" ht="15" hidden="1" customHeight="1" x14ac:dyDescent="0.25">
      <c r="A1945" s="26">
        <v>2019</v>
      </c>
      <c r="B1945" s="26" t="s">
        <v>64</v>
      </c>
      <c r="C1945" s="26" t="s">
        <v>7</v>
      </c>
      <c r="D1945" s="26">
        <v>10741</v>
      </c>
      <c r="E1945" s="26">
        <v>22222</v>
      </c>
      <c r="F1945" s="26" t="s">
        <v>8</v>
      </c>
    </row>
    <row r="1946" spans="1:6" ht="15" hidden="1" customHeight="1" x14ac:dyDescent="0.25">
      <c r="A1946" s="26">
        <v>2019</v>
      </c>
      <c r="B1946" s="26" t="s">
        <v>64</v>
      </c>
      <c r="C1946" s="26" t="s">
        <v>9</v>
      </c>
      <c r="D1946" s="26">
        <v>12771</v>
      </c>
      <c r="E1946" s="26">
        <v>29505</v>
      </c>
      <c r="F1946" s="26" t="s">
        <v>8</v>
      </c>
    </row>
    <row r="1947" spans="1:6" ht="15" hidden="1" customHeight="1" x14ac:dyDescent="0.25">
      <c r="A1947" s="26">
        <v>2019</v>
      </c>
      <c r="B1947" s="26" t="s">
        <v>64</v>
      </c>
      <c r="C1947" s="26" t="s">
        <v>11</v>
      </c>
      <c r="D1947" s="26">
        <v>7024</v>
      </c>
      <c r="E1947" s="26">
        <v>22181</v>
      </c>
      <c r="F1947" s="26" t="s">
        <v>10</v>
      </c>
    </row>
    <row r="1948" spans="1:6" ht="15" hidden="1" customHeight="1" x14ac:dyDescent="0.25">
      <c r="A1948" s="26">
        <v>2019</v>
      </c>
      <c r="B1948" s="26" t="s">
        <v>64</v>
      </c>
      <c r="C1948" s="26" t="s">
        <v>12</v>
      </c>
      <c r="D1948" s="26">
        <v>103495</v>
      </c>
      <c r="E1948" s="26">
        <v>35214</v>
      </c>
      <c r="F1948" s="26" t="s">
        <v>10</v>
      </c>
    </row>
    <row r="1949" spans="1:6" ht="15" hidden="1" customHeight="1" x14ac:dyDescent="0.25">
      <c r="A1949" s="26">
        <v>2019</v>
      </c>
      <c r="B1949" s="26" t="s">
        <v>64</v>
      </c>
      <c r="C1949" s="26" t="s">
        <v>13</v>
      </c>
      <c r="D1949" s="26">
        <v>16627</v>
      </c>
      <c r="E1949" s="26">
        <v>30462</v>
      </c>
      <c r="F1949" s="26" t="s">
        <v>8</v>
      </c>
    </row>
    <row r="1950" spans="1:6" ht="15" hidden="1" customHeight="1" x14ac:dyDescent="0.25">
      <c r="A1950" s="26">
        <v>2019</v>
      </c>
      <c r="B1950" s="26" t="s">
        <v>64</v>
      </c>
      <c r="C1950" s="26" t="s">
        <v>14</v>
      </c>
      <c r="D1950" s="26">
        <v>10338</v>
      </c>
      <c r="E1950" s="26">
        <v>29066</v>
      </c>
      <c r="F1950" s="26" t="s">
        <v>8</v>
      </c>
    </row>
    <row r="1951" spans="1:6" ht="15" hidden="1" customHeight="1" x14ac:dyDescent="0.25">
      <c r="A1951" s="26">
        <v>2019</v>
      </c>
      <c r="B1951" s="26" t="s">
        <v>64</v>
      </c>
      <c r="C1951" s="26" t="s">
        <v>15</v>
      </c>
      <c r="D1951" s="26">
        <v>2565</v>
      </c>
      <c r="E1951" s="26">
        <v>25997</v>
      </c>
      <c r="F1951" s="26" t="s">
        <v>10</v>
      </c>
    </row>
    <row r="1952" spans="1:6" ht="15" hidden="1" customHeight="1" x14ac:dyDescent="0.25">
      <c r="A1952" s="26">
        <v>2019</v>
      </c>
      <c r="B1952" s="26" t="s">
        <v>64</v>
      </c>
      <c r="C1952" s="26" t="s">
        <v>16</v>
      </c>
      <c r="D1952" s="26">
        <v>55396</v>
      </c>
      <c r="E1952" s="26">
        <v>30953</v>
      </c>
      <c r="F1952" s="26" t="s">
        <v>10</v>
      </c>
    </row>
    <row r="1953" spans="1:6" ht="15" hidden="1" customHeight="1" x14ac:dyDescent="0.25">
      <c r="A1953" s="26">
        <v>2019</v>
      </c>
      <c r="B1953" s="26" t="s">
        <v>64</v>
      </c>
      <c r="C1953" s="26" t="s">
        <v>17</v>
      </c>
      <c r="D1953" s="26">
        <v>23538</v>
      </c>
      <c r="E1953" s="26">
        <v>26142</v>
      </c>
      <c r="F1953" s="26" t="s">
        <v>10</v>
      </c>
    </row>
    <row r="1954" spans="1:6" ht="15" hidden="1" customHeight="1" x14ac:dyDescent="0.25">
      <c r="A1954" s="26">
        <v>2019</v>
      </c>
      <c r="B1954" s="26" t="s">
        <v>64</v>
      </c>
      <c r="C1954" s="26" t="s">
        <v>18</v>
      </c>
      <c r="D1954" s="26">
        <v>4906</v>
      </c>
      <c r="E1954" s="26">
        <v>22382</v>
      </c>
      <c r="F1954" s="26" t="s">
        <v>10</v>
      </c>
    </row>
    <row r="1955" spans="1:6" ht="15" hidden="1" customHeight="1" x14ac:dyDescent="0.25">
      <c r="A1955" s="26">
        <v>2019</v>
      </c>
      <c r="B1955" s="26" t="s">
        <v>64</v>
      </c>
      <c r="C1955" s="26" t="s">
        <v>19</v>
      </c>
      <c r="D1955" s="26">
        <v>32076</v>
      </c>
      <c r="E1955" s="26">
        <v>28930</v>
      </c>
      <c r="F1955" s="26" t="s">
        <v>10</v>
      </c>
    </row>
    <row r="1956" spans="1:6" ht="15" hidden="1" customHeight="1" x14ac:dyDescent="0.25">
      <c r="A1956" s="26">
        <v>2019</v>
      </c>
      <c r="B1956" s="26" t="s">
        <v>64</v>
      </c>
      <c r="C1956" s="26" t="s">
        <v>20</v>
      </c>
      <c r="D1956" s="26">
        <v>15273</v>
      </c>
      <c r="E1956" s="26">
        <v>24223</v>
      </c>
      <c r="F1956" s="26" t="s">
        <v>8</v>
      </c>
    </row>
    <row r="1957" spans="1:6" ht="15" hidden="1" customHeight="1" x14ac:dyDescent="0.25">
      <c r="A1957" s="26">
        <v>2019</v>
      </c>
      <c r="B1957" s="26" t="s">
        <v>64</v>
      </c>
      <c r="C1957" s="26" t="s">
        <v>21</v>
      </c>
      <c r="D1957" s="26">
        <v>8532</v>
      </c>
      <c r="E1957" s="26">
        <v>22280</v>
      </c>
      <c r="F1957" s="26" t="s">
        <v>8</v>
      </c>
    </row>
    <row r="1958" spans="1:6" ht="15" hidden="1" customHeight="1" x14ac:dyDescent="0.25">
      <c r="A1958" s="26">
        <v>2019</v>
      </c>
      <c r="B1958" s="26" t="s">
        <v>64</v>
      </c>
      <c r="C1958" s="26" t="s">
        <v>22</v>
      </c>
      <c r="D1958" s="26">
        <v>6839</v>
      </c>
      <c r="E1958" s="26">
        <v>22257</v>
      </c>
      <c r="F1958" s="26" t="s">
        <v>10</v>
      </c>
    </row>
    <row r="1959" spans="1:6" ht="15" hidden="1" customHeight="1" x14ac:dyDescent="0.25">
      <c r="A1959" s="26">
        <v>2019</v>
      </c>
      <c r="B1959" s="26" t="s">
        <v>64</v>
      </c>
      <c r="C1959" s="26" t="s">
        <v>23</v>
      </c>
      <c r="D1959" s="26">
        <v>10063</v>
      </c>
      <c r="E1959" s="26">
        <v>23160</v>
      </c>
      <c r="F1959" s="26" t="s">
        <v>8</v>
      </c>
    </row>
    <row r="1960" spans="1:6" ht="15" hidden="1" customHeight="1" x14ac:dyDescent="0.25">
      <c r="A1960" s="26">
        <v>2019</v>
      </c>
      <c r="B1960" s="26" t="s">
        <v>64</v>
      </c>
      <c r="C1960" s="26" t="s">
        <v>24</v>
      </c>
      <c r="D1960" s="26">
        <v>12015</v>
      </c>
      <c r="E1960" s="26">
        <v>26623</v>
      </c>
      <c r="F1960" s="26" t="s">
        <v>8</v>
      </c>
    </row>
    <row r="1961" spans="1:6" ht="15" hidden="1" customHeight="1" x14ac:dyDescent="0.25">
      <c r="A1961" s="26">
        <v>2019</v>
      </c>
      <c r="B1961" s="26" t="s">
        <v>64</v>
      </c>
      <c r="C1961" s="26" t="s">
        <v>25</v>
      </c>
      <c r="D1961" s="26">
        <v>5119</v>
      </c>
      <c r="E1961" s="26">
        <v>27119</v>
      </c>
      <c r="F1961" s="26" t="s">
        <v>10</v>
      </c>
    </row>
    <row r="1962" spans="1:6" ht="15" hidden="1" customHeight="1" x14ac:dyDescent="0.25">
      <c r="A1962" s="26">
        <v>2019</v>
      </c>
      <c r="B1962" s="26" t="s">
        <v>64</v>
      </c>
      <c r="C1962" s="26" t="s">
        <v>26</v>
      </c>
      <c r="D1962" s="26">
        <v>14733</v>
      </c>
      <c r="E1962" s="26">
        <v>29436</v>
      </c>
      <c r="F1962" s="26" t="s">
        <v>10</v>
      </c>
    </row>
    <row r="1963" spans="1:6" ht="15" hidden="1" customHeight="1" x14ac:dyDescent="0.25">
      <c r="A1963" s="26">
        <v>2019</v>
      </c>
      <c r="B1963" s="26" t="s">
        <v>64</v>
      </c>
      <c r="C1963" s="26" t="s">
        <v>27</v>
      </c>
      <c r="D1963" s="26">
        <v>20695</v>
      </c>
      <c r="E1963" s="26">
        <v>32779</v>
      </c>
      <c r="F1963" s="26" t="s">
        <v>8</v>
      </c>
    </row>
    <row r="1964" spans="1:6" ht="15" hidden="1" customHeight="1" x14ac:dyDescent="0.25">
      <c r="A1964" s="26">
        <v>2019</v>
      </c>
      <c r="B1964" s="26" t="s">
        <v>64</v>
      </c>
      <c r="C1964" s="26" t="s">
        <v>28</v>
      </c>
      <c r="D1964" s="26">
        <v>21783</v>
      </c>
      <c r="E1964" s="26">
        <v>25834</v>
      </c>
      <c r="F1964" s="26" t="s">
        <v>8</v>
      </c>
    </row>
    <row r="1965" spans="1:6" ht="15" hidden="1" customHeight="1" x14ac:dyDescent="0.25">
      <c r="A1965" s="26">
        <v>2019</v>
      </c>
      <c r="B1965" s="26" t="s">
        <v>64</v>
      </c>
      <c r="C1965" s="26" t="s">
        <v>29</v>
      </c>
      <c r="D1965" s="26">
        <v>14729</v>
      </c>
      <c r="E1965" s="26">
        <v>27386</v>
      </c>
      <c r="F1965" s="26" t="s">
        <v>10</v>
      </c>
    </row>
    <row r="1966" spans="1:6" ht="15" hidden="1" customHeight="1" x14ac:dyDescent="0.25">
      <c r="A1966" s="26">
        <v>2019</v>
      </c>
      <c r="B1966" s="26" t="s">
        <v>64</v>
      </c>
      <c r="C1966" s="26" t="s">
        <v>30</v>
      </c>
      <c r="D1966" s="26">
        <v>6381</v>
      </c>
      <c r="E1966" s="26">
        <v>23011</v>
      </c>
      <c r="F1966" s="26" t="s">
        <v>8</v>
      </c>
    </row>
    <row r="1967" spans="1:6" ht="15" hidden="1" customHeight="1" x14ac:dyDescent="0.25">
      <c r="A1967" s="26">
        <v>2019</v>
      </c>
      <c r="B1967" s="26" t="s">
        <v>64</v>
      </c>
      <c r="C1967" s="26" t="s">
        <v>31</v>
      </c>
      <c r="D1967" s="26">
        <v>14797</v>
      </c>
      <c r="E1967" s="26">
        <v>26276</v>
      </c>
      <c r="F1967" s="26" t="s">
        <v>10</v>
      </c>
    </row>
    <row r="1968" spans="1:6" ht="15" hidden="1" customHeight="1" x14ac:dyDescent="0.25">
      <c r="A1968" s="26">
        <v>2019</v>
      </c>
      <c r="B1968" s="26" t="s">
        <v>64</v>
      </c>
      <c r="C1968" s="26" t="s">
        <v>32</v>
      </c>
      <c r="D1968" s="26">
        <v>4978</v>
      </c>
      <c r="E1968" s="26">
        <v>24625</v>
      </c>
      <c r="F1968" s="26" t="s">
        <v>8</v>
      </c>
    </row>
    <row r="1969" spans="1:6" ht="15" hidden="1" customHeight="1" x14ac:dyDescent="0.25">
      <c r="A1969" s="26">
        <v>2019</v>
      </c>
      <c r="B1969" s="26" t="s">
        <v>64</v>
      </c>
      <c r="C1969" s="26" t="s">
        <v>33</v>
      </c>
      <c r="D1969" s="26">
        <v>5508</v>
      </c>
      <c r="E1969" s="26">
        <v>22253</v>
      </c>
      <c r="F1969" s="26" t="s">
        <v>8</v>
      </c>
    </row>
    <row r="1970" spans="1:6" ht="15" hidden="1" customHeight="1" x14ac:dyDescent="0.25">
      <c r="A1970" s="26">
        <v>2019</v>
      </c>
      <c r="B1970" s="26" t="s">
        <v>64</v>
      </c>
      <c r="C1970" s="26" t="s">
        <v>34</v>
      </c>
      <c r="D1970" s="26">
        <v>8246</v>
      </c>
      <c r="E1970" s="26">
        <v>39048</v>
      </c>
      <c r="F1970" s="26" t="s">
        <v>10</v>
      </c>
    </row>
    <row r="1971" spans="1:6" ht="15" hidden="1" customHeight="1" x14ac:dyDescent="0.25">
      <c r="A1971" s="26">
        <v>2019</v>
      </c>
      <c r="B1971" s="26" t="s">
        <v>64</v>
      </c>
      <c r="C1971" s="26" t="s">
        <v>35</v>
      </c>
      <c r="D1971" s="26">
        <v>4512</v>
      </c>
      <c r="E1971" s="26">
        <v>27058</v>
      </c>
      <c r="F1971" s="26" t="s">
        <v>10</v>
      </c>
    </row>
    <row r="1972" spans="1:6" ht="15" hidden="1" customHeight="1" x14ac:dyDescent="0.25">
      <c r="A1972" s="26">
        <v>2019</v>
      </c>
      <c r="B1972" s="26" t="s">
        <v>64</v>
      </c>
      <c r="C1972" s="26" t="s">
        <v>36</v>
      </c>
      <c r="D1972" s="26">
        <v>23501</v>
      </c>
      <c r="E1972" s="26">
        <v>30851</v>
      </c>
      <c r="F1972" s="26" t="s">
        <v>8</v>
      </c>
    </row>
    <row r="1973" spans="1:6" ht="15" hidden="1" customHeight="1" x14ac:dyDescent="0.25">
      <c r="A1973" s="26">
        <v>2019</v>
      </c>
      <c r="B1973" s="26" t="s">
        <v>64</v>
      </c>
      <c r="C1973" s="26" t="s">
        <v>37</v>
      </c>
      <c r="D1973" s="26">
        <v>4929</v>
      </c>
      <c r="E1973" s="26">
        <v>23901</v>
      </c>
      <c r="F1973" s="26" t="s">
        <v>8</v>
      </c>
    </row>
    <row r="1974" spans="1:6" ht="15" hidden="1" customHeight="1" x14ac:dyDescent="0.25">
      <c r="A1974" s="26">
        <v>2019</v>
      </c>
      <c r="B1974" s="26" t="s">
        <v>64</v>
      </c>
      <c r="C1974" s="26" t="s">
        <v>38</v>
      </c>
      <c r="D1974" s="26">
        <v>66166</v>
      </c>
      <c r="E1974" s="26">
        <v>38365</v>
      </c>
      <c r="F1974" s="26" t="s">
        <v>10</v>
      </c>
    </row>
    <row r="1975" spans="1:6" ht="15" hidden="1" customHeight="1" x14ac:dyDescent="0.25">
      <c r="A1975" s="26">
        <v>2019</v>
      </c>
      <c r="B1975" s="26" t="s">
        <v>64</v>
      </c>
      <c r="C1975" s="26" t="s">
        <v>39</v>
      </c>
      <c r="D1975" s="26">
        <v>25235</v>
      </c>
      <c r="E1975" s="26">
        <v>25111</v>
      </c>
      <c r="F1975" s="26" t="s">
        <v>10</v>
      </c>
    </row>
    <row r="1976" spans="1:6" ht="15" hidden="1" customHeight="1" x14ac:dyDescent="0.25">
      <c r="A1976" s="26">
        <v>2019</v>
      </c>
      <c r="B1976" s="26" t="s">
        <v>64</v>
      </c>
      <c r="C1976" s="26" t="s">
        <v>40</v>
      </c>
      <c r="D1976" s="26">
        <v>2600</v>
      </c>
      <c r="E1976" s="26">
        <v>23400</v>
      </c>
      <c r="F1976" s="26" t="s">
        <v>10</v>
      </c>
    </row>
    <row r="1977" spans="1:6" ht="15" hidden="1" customHeight="1" x14ac:dyDescent="0.25">
      <c r="A1977" s="26">
        <v>2019</v>
      </c>
      <c r="B1977" s="26" t="s">
        <v>64</v>
      </c>
      <c r="C1977" s="26" t="s">
        <v>41</v>
      </c>
      <c r="D1977" s="26">
        <v>28218</v>
      </c>
      <c r="E1977" s="26">
        <v>24856</v>
      </c>
      <c r="F1977" s="26" t="s">
        <v>10</v>
      </c>
    </row>
    <row r="1978" spans="1:6" ht="15" hidden="1" customHeight="1" x14ac:dyDescent="0.25">
      <c r="A1978" s="26">
        <v>2019</v>
      </c>
      <c r="B1978" s="26" t="s">
        <v>64</v>
      </c>
      <c r="C1978" s="26" t="s">
        <v>42</v>
      </c>
      <c r="D1978" s="26">
        <v>8969</v>
      </c>
      <c r="E1978" s="26">
        <v>23729</v>
      </c>
      <c r="F1978" s="26" t="s">
        <v>10</v>
      </c>
    </row>
    <row r="1979" spans="1:6" ht="15" hidden="1" customHeight="1" x14ac:dyDescent="0.25">
      <c r="A1979" s="26">
        <v>2019</v>
      </c>
      <c r="B1979" s="26" t="s">
        <v>64</v>
      </c>
      <c r="C1979" s="26" t="s">
        <v>43</v>
      </c>
      <c r="D1979" s="26">
        <v>13588</v>
      </c>
      <c r="E1979" s="26">
        <v>27379</v>
      </c>
      <c r="F1979" s="26" t="s">
        <v>8</v>
      </c>
    </row>
    <row r="1980" spans="1:6" ht="15" hidden="1" customHeight="1" x14ac:dyDescent="0.25">
      <c r="A1980" s="26">
        <v>2019</v>
      </c>
      <c r="B1980" s="26" t="s">
        <v>64</v>
      </c>
      <c r="C1980" s="26" t="s">
        <v>44</v>
      </c>
      <c r="D1980" s="26">
        <v>33146</v>
      </c>
      <c r="E1980" s="26">
        <v>26389</v>
      </c>
      <c r="F1980" s="26" t="s">
        <v>8</v>
      </c>
    </row>
    <row r="1981" spans="1:6" ht="15" hidden="1" customHeight="1" x14ac:dyDescent="0.25">
      <c r="A1981" s="26">
        <v>2019</v>
      </c>
      <c r="B1981" s="26" t="s">
        <v>64</v>
      </c>
      <c r="C1981" s="26" t="s">
        <v>45</v>
      </c>
      <c r="D1981" s="26">
        <v>3683</v>
      </c>
      <c r="E1981" s="26">
        <v>28353</v>
      </c>
      <c r="F1981" s="26" t="s">
        <v>10</v>
      </c>
    </row>
    <row r="1982" spans="1:6" ht="15" hidden="1" customHeight="1" x14ac:dyDescent="0.25">
      <c r="A1982" s="26">
        <v>2019</v>
      </c>
      <c r="B1982" s="26" t="s">
        <v>64</v>
      </c>
      <c r="C1982" s="26" t="s">
        <v>46</v>
      </c>
      <c r="D1982" s="26">
        <v>12337</v>
      </c>
      <c r="E1982" s="26">
        <v>23885</v>
      </c>
      <c r="F1982" s="26" t="s">
        <v>8</v>
      </c>
    </row>
    <row r="1983" spans="1:6" ht="15" hidden="1" customHeight="1" x14ac:dyDescent="0.25">
      <c r="A1983" s="26">
        <v>2019</v>
      </c>
      <c r="B1983" s="26" t="s">
        <v>64</v>
      </c>
      <c r="C1983" s="26" t="s">
        <v>47</v>
      </c>
      <c r="D1983" s="26">
        <v>3109</v>
      </c>
      <c r="E1983" s="26">
        <v>22460</v>
      </c>
      <c r="F1983" s="26" t="s">
        <v>8</v>
      </c>
    </row>
    <row r="1984" spans="1:6" ht="15" hidden="1" customHeight="1" x14ac:dyDescent="0.25">
      <c r="A1984" s="26">
        <v>2019</v>
      </c>
      <c r="B1984" s="26" t="s">
        <v>64</v>
      </c>
      <c r="C1984" s="26" t="s">
        <v>48</v>
      </c>
      <c r="D1984" s="26">
        <v>15932</v>
      </c>
      <c r="E1984" s="26">
        <v>28398</v>
      </c>
      <c r="F1984" s="26" t="s">
        <v>10</v>
      </c>
    </row>
    <row r="1985" spans="1:6" ht="15" hidden="1" customHeight="1" x14ac:dyDescent="0.25">
      <c r="A1985" s="26">
        <v>2019</v>
      </c>
      <c r="B1985" s="26" t="s">
        <v>64</v>
      </c>
      <c r="C1985" s="26" t="s">
        <v>49</v>
      </c>
      <c r="D1985" s="26">
        <v>60744</v>
      </c>
      <c r="E1985" s="26">
        <v>27234</v>
      </c>
      <c r="F1985" s="26" t="s">
        <v>10</v>
      </c>
    </row>
    <row r="1986" spans="1:6" ht="15" hidden="1" customHeight="1" x14ac:dyDescent="0.25">
      <c r="A1986" s="26">
        <v>2019</v>
      </c>
      <c r="B1986" s="26" t="s">
        <v>64</v>
      </c>
      <c r="C1986" s="26" t="s">
        <v>50</v>
      </c>
      <c r="D1986" s="26">
        <v>7068</v>
      </c>
      <c r="E1986" s="26">
        <v>25510</v>
      </c>
      <c r="F1986" s="26" t="s">
        <v>8</v>
      </c>
    </row>
    <row r="1987" spans="1:6" ht="15" hidden="1" customHeight="1" x14ac:dyDescent="0.25">
      <c r="A1987" s="26">
        <v>2019</v>
      </c>
      <c r="B1987" s="26" t="s">
        <v>64</v>
      </c>
      <c r="C1987" s="26" t="s">
        <v>51</v>
      </c>
      <c r="D1987" s="26">
        <v>2266</v>
      </c>
      <c r="E1987" s="26">
        <v>28375</v>
      </c>
      <c r="F1987" s="26" t="s">
        <v>8</v>
      </c>
    </row>
    <row r="1988" spans="1:6" ht="15" hidden="1" customHeight="1" x14ac:dyDescent="0.25">
      <c r="A1988" s="26">
        <v>2019</v>
      </c>
      <c r="B1988" s="26" t="s">
        <v>64</v>
      </c>
      <c r="C1988" s="26" t="s">
        <v>52</v>
      </c>
      <c r="D1988" s="26">
        <v>20269</v>
      </c>
      <c r="E1988" s="26">
        <v>26078</v>
      </c>
      <c r="F1988" s="26" t="s">
        <v>10</v>
      </c>
    </row>
    <row r="1989" spans="1:6" ht="15" hidden="1" customHeight="1" x14ac:dyDescent="0.25">
      <c r="A1989" s="26">
        <v>2019</v>
      </c>
      <c r="B1989" s="26" t="s">
        <v>64</v>
      </c>
      <c r="C1989" s="26" t="s">
        <v>53</v>
      </c>
      <c r="D1989" s="26">
        <v>20065</v>
      </c>
      <c r="E1989" s="26">
        <v>30250</v>
      </c>
      <c r="F1989" s="26" t="s">
        <v>8</v>
      </c>
    </row>
    <row r="1990" spans="1:6" ht="15" hidden="1" customHeight="1" x14ac:dyDescent="0.25">
      <c r="A1990" s="26">
        <v>2019</v>
      </c>
      <c r="B1990" s="26" t="s">
        <v>64</v>
      </c>
      <c r="C1990" s="26" t="s">
        <v>54</v>
      </c>
      <c r="D1990" s="26">
        <v>4646</v>
      </c>
      <c r="E1990" s="26">
        <v>23335</v>
      </c>
      <c r="F1990" s="26" t="s">
        <v>10</v>
      </c>
    </row>
    <row r="1991" spans="1:6" ht="15" hidden="1" customHeight="1" x14ac:dyDescent="0.25">
      <c r="A1991" s="26">
        <v>2019</v>
      </c>
      <c r="B1991" s="26" t="s">
        <v>64</v>
      </c>
      <c r="C1991" s="26" t="s">
        <v>55</v>
      </c>
      <c r="D1991" s="26">
        <v>16599</v>
      </c>
      <c r="E1991" s="26">
        <v>23248</v>
      </c>
      <c r="F1991" s="26" t="s">
        <v>8</v>
      </c>
    </row>
    <row r="1992" spans="1:6" ht="15" hidden="1" customHeight="1" x14ac:dyDescent="0.25">
      <c r="A1992" s="26">
        <v>2019</v>
      </c>
      <c r="B1992" s="26" t="s">
        <v>64</v>
      </c>
      <c r="C1992" s="26" t="s">
        <v>56</v>
      </c>
      <c r="D1992" s="26">
        <v>2355</v>
      </c>
      <c r="E1992" s="26">
        <v>25867</v>
      </c>
      <c r="F1992" s="26" t="s">
        <v>8</v>
      </c>
    </row>
    <row r="1993" spans="1:6" ht="15" hidden="1" customHeight="1" x14ac:dyDescent="0.25">
      <c r="A1993" s="26">
        <v>2019</v>
      </c>
      <c r="B1993" s="26" t="s">
        <v>65</v>
      </c>
      <c r="C1993" s="26" t="s">
        <v>7</v>
      </c>
      <c r="D1993" s="26">
        <v>9603</v>
      </c>
      <c r="E1993" s="26">
        <v>42539</v>
      </c>
      <c r="F1993" s="26" t="s">
        <v>10</v>
      </c>
    </row>
    <row r="1994" spans="1:6" ht="15" hidden="1" customHeight="1" x14ac:dyDescent="0.25">
      <c r="A1994" s="26">
        <v>2019</v>
      </c>
      <c r="B1994" s="26" t="s">
        <v>65</v>
      </c>
      <c r="C1994" s="26" t="s">
        <v>9</v>
      </c>
      <c r="D1994" s="26">
        <v>10297</v>
      </c>
      <c r="E1994" s="26">
        <v>43061</v>
      </c>
      <c r="F1994" s="26" t="s">
        <v>10</v>
      </c>
    </row>
    <row r="1995" spans="1:6" ht="15" hidden="1" customHeight="1" x14ac:dyDescent="0.25">
      <c r="A1995" s="26">
        <v>2019</v>
      </c>
      <c r="B1995" s="26" t="s">
        <v>65</v>
      </c>
      <c r="C1995" s="26" t="s">
        <v>11</v>
      </c>
      <c r="D1995" s="26">
        <v>5315</v>
      </c>
      <c r="E1995" s="26">
        <v>39179</v>
      </c>
      <c r="F1995" s="26" t="s">
        <v>8</v>
      </c>
    </row>
    <row r="1996" spans="1:6" ht="15" hidden="1" customHeight="1" x14ac:dyDescent="0.25">
      <c r="A1996" s="26">
        <v>2019</v>
      </c>
      <c r="B1996" s="26" t="s">
        <v>65</v>
      </c>
      <c r="C1996" s="26" t="s">
        <v>12</v>
      </c>
      <c r="D1996" s="26">
        <v>88470</v>
      </c>
      <c r="E1996" s="26">
        <v>46412</v>
      </c>
      <c r="F1996" s="26" t="s">
        <v>8</v>
      </c>
    </row>
    <row r="1997" spans="1:6" ht="15" hidden="1" customHeight="1" x14ac:dyDescent="0.25">
      <c r="A1997" s="26">
        <v>2019</v>
      </c>
      <c r="B1997" s="26" t="s">
        <v>65</v>
      </c>
      <c r="C1997" s="26" t="s">
        <v>13</v>
      </c>
      <c r="D1997" s="26">
        <v>15777</v>
      </c>
      <c r="E1997" s="26">
        <v>45558</v>
      </c>
      <c r="F1997" s="26" t="s">
        <v>10</v>
      </c>
    </row>
    <row r="1998" spans="1:6" ht="15" hidden="1" customHeight="1" x14ac:dyDescent="0.25">
      <c r="A1998" s="26">
        <v>2019</v>
      </c>
      <c r="B1998" s="26" t="s">
        <v>65</v>
      </c>
      <c r="C1998" s="26" t="s">
        <v>14</v>
      </c>
      <c r="D1998" s="26">
        <v>16529</v>
      </c>
      <c r="E1998" s="26">
        <v>39397</v>
      </c>
      <c r="F1998" s="26" t="s">
        <v>10</v>
      </c>
    </row>
    <row r="1999" spans="1:6" ht="15" hidden="1" customHeight="1" x14ac:dyDescent="0.25">
      <c r="A1999" s="26">
        <v>2019</v>
      </c>
      <c r="B1999" s="26" t="s">
        <v>65</v>
      </c>
      <c r="C1999" s="26" t="s">
        <v>15</v>
      </c>
      <c r="D1999" s="26">
        <v>2003</v>
      </c>
      <c r="E1999" s="26">
        <v>39610</v>
      </c>
      <c r="F1999" s="26" t="s">
        <v>10</v>
      </c>
    </row>
    <row r="2000" spans="1:6" ht="15" hidden="1" customHeight="1" x14ac:dyDescent="0.25">
      <c r="A2000" s="26">
        <v>2019</v>
      </c>
      <c r="B2000" s="26" t="s">
        <v>65</v>
      </c>
      <c r="C2000" s="26" t="s">
        <v>16</v>
      </c>
      <c r="D2000" s="26">
        <v>54928</v>
      </c>
      <c r="E2000" s="26">
        <v>41319</v>
      </c>
      <c r="F2000" s="26" t="s">
        <v>10</v>
      </c>
    </row>
    <row r="2001" spans="1:6" ht="15" hidden="1" customHeight="1" x14ac:dyDescent="0.25">
      <c r="A2001" s="26">
        <v>2019</v>
      </c>
      <c r="B2001" s="26" t="s">
        <v>65</v>
      </c>
      <c r="C2001" s="26" t="s">
        <v>17</v>
      </c>
      <c r="D2001" s="26">
        <v>18097</v>
      </c>
      <c r="E2001" s="26">
        <v>41520</v>
      </c>
      <c r="F2001" s="26" t="s">
        <v>10</v>
      </c>
    </row>
    <row r="2002" spans="1:6" ht="15" hidden="1" customHeight="1" x14ac:dyDescent="0.25">
      <c r="A2002" s="26">
        <v>2019</v>
      </c>
      <c r="B2002" s="26" t="s">
        <v>65</v>
      </c>
      <c r="C2002" s="26" t="s">
        <v>18</v>
      </c>
      <c r="D2002" s="26">
        <v>3888</v>
      </c>
      <c r="E2002" s="26">
        <v>36056</v>
      </c>
      <c r="F2002" s="26" t="s">
        <v>8</v>
      </c>
    </row>
    <row r="2003" spans="1:6" ht="15" hidden="1" customHeight="1" x14ac:dyDescent="0.25">
      <c r="A2003" s="26">
        <v>2019</v>
      </c>
      <c r="B2003" s="26" t="s">
        <v>65</v>
      </c>
      <c r="C2003" s="26" t="s">
        <v>19</v>
      </c>
      <c r="D2003" s="26">
        <v>39500</v>
      </c>
      <c r="E2003" s="26">
        <v>47240</v>
      </c>
      <c r="F2003" s="26" t="s">
        <v>8</v>
      </c>
    </row>
    <row r="2004" spans="1:6" ht="15" hidden="1" customHeight="1" x14ac:dyDescent="0.25">
      <c r="A2004" s="26">
        <v>2019</v>
      </c>
      <c r="B2004" s="26" t="s">
        <v>65</v>
      </c>
      <c r="C2004" s="26" t="s">
        <v>20</v>
      </c>
      <c r="D2004" s="26">
        <v>13113</v>
      </c>
      <c r="E2004" s="26">
        <v>37882</v>
      </c>
      <c r="F2004" s="26" t="s">
        <v>10</v>
      </c>
    </row>
    <row r="2005" spans="1:6" ht="15" hidden="1" customHeight="1" x14ac:dyDescent="0.25">
      <c r="A2005" s="26">
        <v>2019</v>
      </c>
      <c r="B2005" s="26" t="s">
        <v>65</v>
      </c>
      <c r="C2005" s="26" t="s">
        <v>21</v>
      </c>
      <c r="D2005" s="26">
        <v>8710</v>
      </c>
      <c r="E2005" s="26">
        <v>39069</v>
      </c>
      <c r="F2005" s="26" t="s">
        <v>8</v>
      </c>
    </row>
    <row r="2006" spans="1:6" ht="15" hidden="1" customHeight="1" x14ac:dyDescent="0.25">
      <c r="A2006" s="26">
        <v>2019</v>
      </c>
      <c r="B2006" s="26" t="s">
        <v>65</v>
      </c>
      <c r="C2006" s="26" t="s">
        <v>22</v>
      </c>
      <c r="D2006" s="26">
        <v>6031</v>
      </c>
      <c r="E2006" s="26">
        <v>39575</v>
      </c>
      <c r="F2006" s="26" t="s">
        <v>8</v>
      </c>
    </row>
    <row r="2007" spans="1:6" ht="15" hidden="1" customHeight="1" x14ac:dyDescent="0.25">
      <c r="A2007" s="26">
        <v>2019</v>
      </c>
      <c r="B2007" s="26" t="s">
        <v>65</v>
      </c>
      <c r="C2007" s="26" t="s">
        <v>23</v>
      </c>
      <c r="D2007" s="26">
        <v>10912</v>
      </c>
      <c r="E2007" s="26">
        <v>38330</v>
      </c>
      <c r="F2007" s="26" t="s">
        <v>10</v>
      </c>
    </row>
    <row r="2008" spans="1:6" ht="15" hidden="1" customHeight="1" x14ac:dyDescent="0.25">
      <c r="A2008" s="26">
        <v>2019</v>
      </c>
      <c r="B2008" s="26" t="s">
        <v>65</v>
      </c>
      <c r="C2008" s="26" t="s">
        <v>24</v>
      </c>
      <c r="D2008" s="26">
        <v>9250</v>
      </c>
      <c r="E2008" s="26">
        <v>42468</v>
      </c>
      <c r="F2008" s="26" t="s">
        <v>10</v>
      </c>
    </row>
    <row r="2009" spans="1:6" ht="15" hidden="1" customHeight="1" x14ac:dyDescent="0.25">
      <c r="A2009" s="26">
        <v>2019</v>
      </c>
      <c r="B2009" s="26" t="s">
        <v>65</v>
      </c>
      <c r="C2009" s="26" t="s">
        <v>25</v>
      </c>
      <c r="D2009" s="26">
        <v>4028</v>
      </c>
      <c r="E2009" s="26">
        <v>38993</v>
      </c>
      <c r="F2009" s="26" t="s">
        <v>8</v>
      </c>
    </row>
    <row r="2010" spans="1:6" ht="15" hidden="1" customHeight="1" x14ac:dyDescent="0.25">
      <c r="A2010" s="26">
        <v>2019</v>
      </c>
      <c r="B2010" s="26" t="s">
        <v>65</v>
      </c>
      <c r="C2010" s="26" t="s">
        <v>26</v>
      </c>
      <c r="D2010" s="26">
        <v>19506</v>
      </c>
      <c r="E2010" s="26">
        <v>47793</v>
      </c>
      <c r="F2010" s="26" t="s">
        <v>8</v>
      </c>
    </row>
    <row r="2011" spans="1:6" ht="15" hidden="1" customHeight="1" x14ac:dyDescent="0.25">
      <c r="A2011" s="26">
        <v>2019</v>
      </c>
      <c r="B2011" s="26" t="s">
        <v>65</v>
      </c>
      <c r="C2011" s="26" t="s">
        <v>27</v>
      </c>
      <c r="D2011" s="26">
        <v>21677</v>
      </c>
      <c r="E2011" s="26">
        <v>43032</v>
      </c>
      <c r="F2011" s="26" t="s">
        <v>10</v>
      </c>
    </row>
    <row r="2012" spans="1:6" ht="15" hidden="1" customHeight="1" x14ac:dyDescent="0.25">
      <c r="A2012" s="26">
        <v>2019</v>
      </c>
      <c r="B2012" s="26" t="s">
        <v>65</v>
      </c>
      <c r="C2012" s="26" t="s">
        <v>28</v>
      </c>
      <c r="D2012" s="26">
        <v>29930</v>
      </c>
      <c r="E2012" s="26">
        <v>38157</v>
      </c>
      <c r="F2012" s="26" t="s">
        <v>8</v>
      </c>
    </row>
    <row r="2013" spans="1:6" ht="15" hidden="1" customHeight="1" x14ac:dyDescent="0.25">
      <c r="A2013" s="26">
        <v>2019</v>
      </c>
      <c r="B2013" s="26" t="s">
        <v>65</v>
      </c>
      <c r="C2013" s="26" t="s">
        <v>29</v>
      </c>
      <c r="D2013" s="26">
        <v>16226</v>
      </c>
      <c r="E2013" s="26">
        <v>39237</v>
      </c>
      <c r="F2013" s="26" t="s">
        <v>10</v>
      </c>
    </row>
    <row r="2014" spans="1:6" ht="15" hidden="1" customHeight="1" x14ac:dyDescent="0.25">
      <c r="A2014" s="26">
        <v>2019</v>
      </c>
      <c r="B2014" s="26" t="s">
        <v>65</v>
      </c>
      <c r="C2014" s="26" t="s">
        <v>30</v>
      </c>
      <c r="D2014" s="26">
        <v>4726</v>
      </c>
      <c r="E2014" s="26">
        <v>39958</v>
      </c>
      <c r="F2014" s="26" t="s">
        <v>8</v>
      </c>
    </row>
    <row r="2015" spans="1:6" ht="15" hidden="1" customHeight="1" x14ac:dyDescent="0.25">
      <c r="A2015" s="26">
        <v>2019</v>
      </c>
      <c r="B2015" s="26" t="s">
        <v>65</v>
      </c>
      <c r="C2015" s="26" t="s">
        <v>31</v>
      </c>
      <c r="D2015" s="26">
        <v>13734</v>
      </c>
      <c r="E2015" s="26">
        <v>38705</v>
      </c>
      <c r="F2015" s="26" t="s">
        <v>8</v>
      </c>
    </row>
    <row r="2016" spans="1:6" ht="15" hidden="1" customHeight="1" x14ac:dyDescent="0.25">
      <c r="A2016" s="26">
        <v>2019</v>
      </c>
      <c r="B2016" s="26" t="s">
        <v>65</v>
      </c>
      <c r="C2016" s="26" t="s">
        <v>32</v>
      </c>
      <c r="D2016" s="26">
        <v>4094</v>
      </c>
      <c r="E2016" s="26">
        <v>35177</v>
      </c>
      <c r="F2016" s="26" t="s">
        <v>10</v>
      </c>
    </row>
    <row r="2017" spans="1:6" ht="15" hidden="1" customHeight="1" x14ac:dyDescent="0.25">
      <c r="A2017" s="26">
        <v>2019</v>
      </c>
      <c r="B2017" s="26" t="s">
        <v>65</v>
      </c>
      <c r="C2017" s="26" t="s">
        <v>33</v>
      </c>
      <c r="D2017" s="26">
        <v>4671</v>
      </c>
      <c r="E2017" s="26">
        <v>37310</v>
      </c>
      <c r="F2017" s="26" t="s">
        <v>10</v>
      </c>
    </row>
    <row r="2018" spans="1:6" ht="15" hidden="1" customHeight="1" x14ac:dyDescent="0.25">
      <c r="A2018" s="26">
        <v>2019</v>
      </c>
      <c r="B2018" s="26" t="s">
        <v>65</v>
      </c>
      <c r="C2018" s="26" t="s">
        <v>34</v>
      </c>
      <c r="D2018" s="26">
        <v>4959</v>
      </c>
      <c r="E2018" s="26">
        <v>42336</v>
      </c>
      <c r="F2018" s="26" t="s">
        <v>8</v>
      </c>
    </row>
    <row r="2019" spans="1:6" ht="15" hidden="1" customHeight="1" x14ac:dyDescent="0.25">
      <c r="A2019" s="26">
        <v>2019</v>
      </c>
      <c r="B2019" s="26" t="s">
        <v>65</v>
      </c>
      <c r="C2019" s="26" t="s">
        <v>35</v>
      </c>
      <c r="D2019" s="26">
        <v>3871</v>
      </c>
      <c r="E2019" s="26">
        <v>42646</v>
      </c>
      <c r="F2019" s="26" t="s">
        <v>8</v>
      </c>
    </row>
    <row r="2020" spans="1:6" ht="15" hidden="1" customHeight="1" x14ac:dyDescent="0.25">
      <c r="A2020" s="26">
        <v>2019</v>
      </c>
      <c r="B2020" s="26" t="s">
        <v>65</v>
      </c>
      <c r="C2020" s="26" t="s">
        <v>36</v>
      </c>
      <c r="D2020" s="26">
        <v>25881</v>
      </c>
      <c r="E2020" s="26">
        <v>41059</v>
      </c>
      <c r="F2020" s="26" t="s">
        <v>10</v>
      </c>
    </row>
    <row r="2021" spans="1:6" ht="15" hidden="1" customHeight="1" x14ac:dyDescent="0.25">
      <c r="A2021" s="26">
        <v>2019</v>
      </c>
      <c r="B2021" s="26" t="s">
        <v>65</v>
      </c>
      <c r="C2021" s="26" t="s">
        <v>37</v>
      </c>
      <c r="D2021" s="26">
        <v>3961</v>
      </c>
      <c r="E2021" s="26">
        <v>38578</v>
      </c>
      <c r="F2021" s="26" t="s">
        <v>10</v>
      </c>
    </row>
    <row r="2022" spans="1:6" ht="15" hidden="1" customHeight="1" x14ac:dyDescent="0.25">
      <c r="A2022" s="26">
        <v>2019</v>
      </c>
      <c r="B2022" s="26" t="s">
        <v>65</v>
      </c>
      <c r="C2022" s="26" t="s">
        <v>38</v>
      </c>
      <c r="D2022" s="26">
        <v>74536</v>
      </c>
      <c r="E2022" s="26">
        <v>46436</v>
      </c>
      <c r="F2022" s="26" t="s">
        <v>10</v>
      </c>
    </row>
    <row r="2023" spans="1:6" ht="15" hidden="1" customHeight="1" x14ac:dyDescent="0.25">
      <c r="A2023" s="26">
        <v>2019</v>
      </c>
      <c r="B2023" s="26" t="s">
        <v>65</v>
      </c>
      <c r="C2023" s="26" t="s">
        <v>39</v>
      </c>
      <c r="D2023" s="26">
        <v>23024</v>
      </c>
      <c r="E2023" s="26">
        <v>39978</v>
      </c>
      <c r="F2023" s="26" t="s">
        <v>10</v>
      </c>
    </row>
    <row r="2024" spans="1:6" ht="15" hidden="1" customHeight="1" x14ac:dyDescent="0.25">
      <c r="A2024" s="26">
        <v>2019</v>
      </c>
      <c r="B2024" s="26" t="s">
        <v>65</v>
      </c>
      <c r="C2024" s="26" t="s">
        <v>40</v>
      </c>
      <c r="D2024" s="26">
        <v>2040</v>
      </c>
      <c r="E2024" s="26">
        <v>40167</v>
      </c>
      <c r="F2024" s="26" t="s">
        <v>10</v>
      </c>
    </row>
    <row r="2025" spans="1:6" ht="15" hidden="1" customHeight="1" x14ac:dyDescent="0.25">
      <c r="A2025" s="26">
        <v>2019</v>
      </c>
      <c r="B2025" s="26" t="s">
        <v>65</v>
      </c>
      <c r="C2025" s="26" t="s">
        <v>41</v>
      </c>
      <c r="D2025" s="26">
        <v>23601</v>
      </c>
      <c r="E2025" s="26">
        <v>39039</v>
      </c>
      <c r="F2025" s="26" t="s">
        <v>8</v>
      </c>
    </row>
    <row r="2026" spans="1:6" ht="15" hidden="1" customHeight="1" x14ac:dyDescent="0.25">
      <c r="A2026" s="26">
        <v>2019</v>
      </c>
      <c r="B2026" s="26" t="s">
        <v>65</v>
      </c>
      <c r="C2026" s="26" t="s">
        <v>42</v>
      </c>
      <c r="D2026" s="26">
        <v>6751</v>
      </c>
      <c r="E2026" s="26">
        <v>40306</v>
      </c>
      <c r="F2026" s="26" t="s">
        <v>8</v>
      </c>
    </row>
    <row r="2027" spans="1:6" ht="15" hidden="1" customHeight="1" x14ac:dyDescent="0.25">
      <c r="A2027" s="26">
        <v>2019</v>
      </c>
      <c r="B2027" s="26" t="s">
        <v>65</v>
      </c>
      <c r="C2027" s="26" t="s">
        <v>43</v>
      </c>
      <c r="D2027" s="26">
        <v>22753</v>
      </c>
      <c r="E2027" s="26">
        <v>37901</v>
      </c>
      <c r="F2027" s="26" t="s">
        <v>10</v>
      </c>
    </row>
    <row r="2028" spans="1:6" ht="15" hidden="1" customHeight="1" x14ac:dyDescent="0.25">
      <c r="A2028" s="26">
        <v>2019</v>
      </c>
      <c r="B2028" s="26" t="s">
        <v>65</v>
      </c>
      <c r="C2028" s="26" t="s">
        <v>44</v>
      </c>
      <c r="D2028" s="26">
        <v>32259</v>
      </c>
      <c r="E2028" s="26">
        <v>38593</v>
      </c>
      <c r="F2028" s="26" t="s">
        <v>8</v>
      </c>
    </row>
    <row r="2029" spans="1:6" ht="15" hidden="1" customHeight="1" x14ac:dyDescent="0.25">
      <c r="A2029" s="26">
        <v>2019</v>
      </c>
      <c r="B2029" s="26" t="s">
        <v>65</v>
      </c>
      <c r="C2029" s="26" t="s">
        <v>45</v>
      </c>
      <c r="D2029" s="26">
        <v>3395</v>
      </c>
      <c r="E2029" s="26">
        <v>38566</v>
      </c>
      <c r="F2029" s="26" t="s">
        <v>8</v>
      </c>
    </row>
    <row r="2030" spans="1:6" ht="15" hidden="1" customHeight="1" x14ac:dyDescent="0.25">
      <c r="A2030" s="26">
        <v>2019</v>
      </c>
      <c r="B2030" s="26" t="s">
        <v>65</v>
      </c>
      <c r="C2030" s="26" t="s">
        <v>46</v>
      </c>
      <c r="D2030" s="26">
        <v>11490</v>
      </c>
      <c r="E2030" s="26">
        <v>38842</v>
      </c>
      <c r="F2030" s="26" t="s">
        <v>10</v>
      </c>
    </row>
    <row r="2031" spans="1:6" ht="15" hidden="1" customHeight="1" x14ac:dyDescent="0.25">
      <c r="A2031" s="26">
        <v>2019</v>
      </c>
      <c r="B2031" s="26" t="s">
        <v>65</v>
      </c>
      <c r="C2031" s="26" t="s">
        <v>47</v>
      </c>
      <c r="D2031" s="26">
        <v>2171</v>
      </c>
      <c r="E2031" s="26">
        <v>37403</v>
      </c>
      <c r="F2031" s="26" t="s">
        <v>10</v>
      </c>
    </row>
    <row r="2032" spans="1:6" ht="15" hidden="1" customHeight="1" x14ac:dyDescent="0.25">
      <c r="A2032" s="26">
        <v>2019</v>
      </c>
      <c r="B2032" s="26" t="s">
        <v>65</v>
      </c>
      <c r="C2032" s="26" t="s">
        <v>48</v>
      </c>
      <c r="D2032" s="26">
        <v>14618</v>
      </c>
      <c r="E2032" s="26">
        <v>40443</v>
      </c>
      <c r="F2032" s="26" t="s">
        <v>8</v>
      </c>
    </row>
    <row r="2033" spans="1:6" ht="15" hidden="1" customHeight="1" x14ac:dyDescent="0.25">
      <c r="A2033" s="26">
        <v>2019</v>
      </c>
      <c r="B2033" s="26" t="s">
        <v>65</v>
      </c>
      <c r="C2033" s="26" t="s">
        <v>49</v>
      </c>
      <c r="D2033" s="26">
        <v>56060</v>
      </c>
      <c r="E2033" s="26">
        <v>43841</v>
      </c>
      <c r="F2033" s="26" t="s">
        <v>8</v>
      </c>
    </row>
    <row r="2034" spans="1:6" ht="15" hidden="1" customHeight="1" x14ac:dyDescent="0.25">
      <c r="A2034" s="26">
        <v>2019</v>
      </c>
      <c r="B2034" s="26" t="s">
        <v>65</v>
      </c>
      <c r="C2034" s="26" t="s">
        <v>50</v>
      </c>
      <c r="D2034" s="26">
        <v>6084</v>
      </c>
      <c r="E2034" s="26">
        <v>40421</v>
      </c>
      <c r="F2034" s="26" t="s">
        <v>10</v>
      </c>
    </row>
    <row r="2035" spans="1:6" ht="15" hidden="1" customHeight="1" x14ac:dyDescent="0.25">
      <c r="A2035" s="26">
        <v>2019</v>
      </c>
      <c r="B2035" s="26" t="s">
        <v>65</v>
      </c>
      <c r="C2035" s="26" t="s">
        <v>51</v>
      </c>
      <c r="D2035" s="26">
        <v>1958</v>
      </c>
      <c r="E2035" s="26">
        <v>40757</v>
      </c>
      <c r="F2035" s="26" t="s">
        <v>8</v>
      </c>
    </row>
    <row r="2036" spans="1:6" ht="15" hidden="1" customHeight="1" x14ac:dyDescent="0.25">
      <c r="A2036" s="26">
        <v>2019</v>
      </c>
      <c r="B2036" s="26" t="s">
        <v>65</v>
      </c>
      <c r="C2036" s="26" t="s">
        <v>52</v>
      </c>
      <c r="D2036" s="26">
        <v>32154</v>
      </c>
      <c r="E2036" s="26">
        <v>48290</v>
      </c>
      <c r="F2036" s="26" t="s">
        <v>10</v>
      </c>
    </row>
    <row r="2037" spans="1:6" ht="15" hidden="1" customHeight="1" x14ac:dyDescent="0.25">
      <c r="A2037" s="26">
        <v>2019</v>
      </c>
      <c r="B2037" s="26" t="s">
        <v>65</v>
      </c>
      <c r="C2037" s="26" t="s">
        <v>53</v>
      </c>
      <c r="D2037" s="26">
        <v>19701</v>
      </c>
      <c r="E2037" s="26">
        <v>44822</v>
      </c>
      <c r="F2037" s="26" t="s">
        <v>8</v>
      </c>
    </row>
    <row r="2038" spans="1:6" ht="15" hidden="1" customHeight="1" x14ac:dyDescent="0.25">
      <c r="A2038" s="26">
        <v>2019</v>
      </c>
      <c r="B2038" s="26" t="s">
        <v>65</v>
      </c>
      <c r="C2038" s="26" t="s">
        <v>54</v>
      </c>
      <c r="D2038" s="26">
        <v>5237</v>
      </c>
      <c r="E2038" s="26">
        <v>35927</v>
      </c>
      <c r="F2038" s="26" t="s">
        <v>8</v>
      </c>
    </row>
    <row r="2039" spans="1:6" ht="15" hidden="1" customHeight="1" x14ac:dyDescent="0.25">
      <c r="A2039" s="26">
        <v>2019</v>
      </c>
      <c r="B2039" s="26" t="s">
        <v>65</v>
      </c>
      <c r="C2039" s="26" t="s">
        <v>55</v>
      </c>
      <c r="D2039" s="26">
        <v>14001</v>
      </c>
      <c r="E2039" s="26">
        <v>35242</v>
      </c>
      <c r="F2039" s="26" t="s">
        <v>10</v>
      </c>
    </row>
    <row r="2040" spans="1:6" ht="15" hidden="1" customHeight="1" x14ac:dyDescent="0.25">
      <c r="A2040" s="26">
        <v>2019</v>
      </c>
      <c r="B2040" s="26" t="s">
        <v>65</v>
      </c>
      <c r="C2040" s="26" t="s">
        <v>56</v>
      </c>
      <c r="D2040" s="26">
        <v>1656</v>
      </c>
      <c r="E2040" s="26">
        <v>41035</v>
      </c>
      <c r="F2040" s="26" t="s">
        <v>10</v>
      </c>
    </row>
    <row r="2041" spans="1:6" ht="15" hidden="1" customHeight="1" x14ac:dyDescent="0.25">
      <c r="A2041" s="26">
        <v>2019</v>
      </c>
      <c r="B2041" s="26" t="s">
        <v>65</v>
      </c>
      <c r="C2041" s="26" t="s">
        <v>46</v>
      </c>
      <c r="D2041" s="26">
        <v>11490</v>
      </c>
      <c r="E2041" s="26">
        <v>38842</v>
      </c>
      <c r="F2041" s="26" t="s">
        <v>8</v>
      </c>
    </row>
    <row r="2042" spans="1:6" ht="15" hidden="1" customHeight="1" x14ac:dyDescent="0.25">
      <c r="A2042" s="26">
        <v>2019</v>
      </c>
      <c r="B2042" s="26" t="s">
        <v>65</v>
      </c>
      <c r="C2042" s="26" t="s">
        <v>47</v>
      </c>
      <c r="D2042" s="26">
        <v>2171</v>
      </c>
      <c r="E2042" s="26">
        <v>37403</v>
      </c>
      <c r="F2042" s="26" t="s">
        <v>8</v>
      </c>
    </row>
    <row r="2043" spans="1:6" ht="15" hidden="1" customHeight="1" x14ac:dyDescent="0.25">
      <c r="A2043" s="26">
        <v>2019</v>
      </c>
      <c r="B2043" s="26" t="s">
        <v>65</v>
      </c>
      <c r="C2043" s="26" t="s">
        <v>48</v>
      </c>
      <c r="D2043" s="26">
        <v>14618</v>
      </c>
      <c r="E2043" s="26">
        <v>40443</v>
      </c>
      <c r="F2043" s="26" t="s">
        <v>10</v>
      </c>
    </row>
    <row r="2044" spans="1:6" ht="15" hidden="1" customHeight="1" x14ac:dyDescent="0.25">
      <c r="A2044" s="26">
        <v>2019</v>
      </c>
      <c r="B2044" s="26" t="s">
        <v>65</v>
      </c>
      <c r="C2044" s="26" t="s">
        <v>49</v>
      </c>
      <c r="D2044" s="26">
        <v>56060</v>
      </c>
      <c r="E2044" s="26">
        <v>43841</v>
      </c>
      <c r="F2044" s="26" t="s">
        <v>10</v>
      </c>
    </row>
    <row r="2045" spans="1:6" ht="15" hidden="1" customHeight="1" x14ac:dyDescent="0.25">
      <c r="A2045" s="26">
        <v>2019</v>
      </c>
      <c r="B2045" s="26" t="s">
        <v>65</v>
      </c>
      <c r="C2045" s="26" t="s">
        <v>50</v>
      </c>
      <c r="D2045" s="26">
        <v>6084</v>
      </c>
      <c r="E2045" s="26">
        <v>40421</v>
      </c>
      <c r="F2045" s="26" t="s">
        <v>10</v>
      </c>
    </row>
    <row r="2046" spans="1:6" ht="15" hidden="1" customHeight="1" x14ac:dyDescent="0.25">
      <c r="A2046" s="26">
        <v>2019</v>
      </c>
      <c r="B2046" s="26" t="s">
        <v>65</v>
      </c>
      <c r="C2046" s="26" t="s">
        <v>51</v>
      </c>
      <c r="D2046" s="26">
        <v>1958</v>
      </c>
      <c r="E2046" s="26">
        <v>40757</v>
      </c>
      <c r="F2046" s="26" t="s">
        <v>10</v>
      </c>
    </row>
    <row r="2047" spans="1:6" ht="15" customHeight="1" x14ac:dyDescent="0.25">
      <c r="A2047" s="26">
        <v>2022</v>
      </c>
      <c r="B2047" s="26" t="s">
        <v>69</v>
      </c>
      <c r="C2047" s="26" t="s">
        <v>11</v>
      </c>
      <c r="D2047" s="26">
        <v>2565</v>
      </c>
      <c r="E2047" s="26">
        <v>55909</v>
      </c>
      <c r="F2047" s="26" t="s">
        <v>10</v>
      </c>
    </row>
    <row r="2048" spans="1:6" ht="15" customHeight="1" x14ac:dyDescent="0.25">
      <c r="A2048" s="26">
        <v>2022</v>
      </c>
      <c r="B2048" s="26" t="s">
        <v>69</v>
      </c>
      <c r="C2048" s="26" t="s">
        <v>12</v>
      </c>
      <c r="D2048" s="26">
        <v>17651</v>
      </c>
      <c r="E2048" s="26">
        <v>48534</v>
      </c>
      <c r="F2048" s="26" t="s">
        <v>8</v>
      </c>
    </row>
    <row r="2049" spans="1:6" ht="15" customHeight="1" x14ac:dyDescent="0.25">
      <c r="A2049" s="26">
        <v>2022</v>
      </c>
      <c r="B2049" s="26" t="s">
        <v>69</v>
      </c>
      <c r="C2049" s="26" t="s">
        <v>13</v>
      </c>
      <c r="D2049" s="26">
        <v>3312</v>
      </c>
      <c r="E2049" s="26">
        <v>97879</v>
      </c>
      <c r="F2049" s="26" t="s">
        <v>8</v>
      </c>
    </row>
    <row r="2050" spans="1:6" ht="15" customHeight="1" x14ac:dyDescent="0.25">
      <c r="A2050" s="26">
        <v>2022</v>
      </c>
      <c r="B2050" s="26" t="s">
        <v>69</v>
      </c>
      <c r="C2050" s="26" t="s">
        <v>14</v>
      </c>
      <c r="D2050" s="26">
        <v>467</v>
      </c>
      <c r="E2050" s="26">
        <v>49142</v>
      </c>
      <c r="F2050" s="26" t="s">
        <v>10</v>
      </c>
    </row>
    <row r="2051" spans="1:6" ht="15" customHeight="1" x14ac:dyDescent="0.25">
      <c r="A2051" s="26">
        <v>2022</v>
      </c>
      <c r="B2051" s="26" t="s">
        <v>69</v>
      </c>
      <c r="C2051" s="26" t="s">
        <v>15</v>
      </c>
      <c r="D2051" s="26">
        <v>186</v>
      </c>
      <c r="E2051" s="26">
        <v>49290</v>
      </c>
      <c r="F2051" s="26" t="s">
        <v>8</v>
      </c>
    </row>
    <row r="2052" spans="1:6" ht="15" customHeight="1" x14ac:dyDescent="0.25">
      <c r="A2052" s="26">
        <v>2022</v>
      </c>
      <c r="B2052" s="26" t="s">
        <v>69</v>
      </c>
      <c r="C2052" s="26" t="s">
        <v>16</v>
      </c>
      <c r="D2052" s="26">
        <v>5394</v>
      </c>
      <c r="E2052" s="26">
        <v>43717</v>
      </c>
      <c r="F2052" s="26" t="s">
        <v>8</v>
      </c>
    </row>
    <row r="2053" spans="1:6" ht="15" customHeight="1" x14ac:dyDescent="0.25">
      <c r="A2053" s="26">
        <v>2022</v>
      </c>
      <c r="B2053" s="26" t="s">
        <v>69</v>
      </c>
      <c r="C2053" s="26" t="s">
        <v>17</v>
      </c>
      <c r="D2053" s="26">
        <v>2794</v>
      </c>
      <c r="E2053" s="26">
        <v>51978</v>
      </c>
      <c r="F2053" s="26" t="s">
        <v>10</v>
      </c>
    </row>
    <row r="2054" spans="1:6" ht="15" customHeight="1" x14ac:dyDescent="0.25">
      <c r="A2054" s="26">
        <v>2022</v>
      </c>
      <c r="B2054" s="26" t="s">
        <v>69</v>
      </c>
      <c r="C2054" s="26" t="s">
        <v>18</v>
      </c>
      <c r="D2054" s="26">
        <v>2531</v>
      </c>
      <c r="E2054" s="26">
        <v>48820</v>
      </c>
      <c r="F2054" s="26" t="s">
        <v>10</v>
      </c>
    </row>
    <row r="2055" spans="1:6" ht="15" customHeight="1" x14ac:dyDescent="0.25">
      <c r="A2055" s="26">
        <v>2022</v>
      </c>
      <c r="B2055" s="26" t="s">
        <v>69</v>
      </c>
      <c r="C2055" s="26" t="s">
        <v>19</v>
      </c>
      <c r="D2055" s="26">
        <v>2818</v>
      </c>
      <c r="E2055" s="26">
        <v>58259</v>
      </c>
      <c r="F2055" s="26" t="s">
        <v>8</v>
      </c>
    </row>
    <row r="2056" spans="1:6" ht="15" customHeight="1" x14ac:dyDescent="0.25">
      <c r="A2056" s="26">
        <v>2022</v>
      </c>
      <c r="B2056" s="26" t="s">
        <v>69</v>
      </c>
      <c r="C2056" s="26" t="s">
        <v>20</v>
      </c>
      <c r="D2056" s="26">
        <v>2302</v>
      </c>
      <c r="E2056" s="26">
        <v>56732</v>
      </c>
      <c r="F2056" s="26" t="s">
        <v>8</v>
      </c>
    </row>
    <row r="2057" spans="1:6" ht="15" customHeight="1" x14ac:dyDescent="0.25">
      <c r="A2057" s="26">
        <v>2022</v>
      </c>
      <c r="B2057" s="26" t="s">
        <v>69</v>
      </c>
      <c r="C2057" s="26" t="s">
        <v>21</v>
      </c>
      <c r="D2057" s="26">
        <v>2911</v>
      </c>
      <c r="E2057" s="26">
        <v>51588</v>
      </c>
      <c r="F2057" s="26" t="s">
        <v>10</v>
      </c>
    </row>
    <row r="2058" spans="1:6" ht="15" customHeight="1" x14ac:dyDescent="0.25">
      <c r="A2058" s="26">
        <v>2022</v>
      </c>
      <c r="B2058" s="26" t="s">
        <v>69</v>
      </c>
      <c r="C2058" s="26" t="s">
        <v>22</v>
      </c>
      <c r="D2058" s="26">
        <v>2613</v>
      </c>
      <c r="E2058" s="26">
        <v>53721</v>
      </c>
      <c r="F2058" s="26" t="s">
        <v>8</v>
      </c>
    </row>
    <row r="2059" spans="1:6" ht="15" customHeight="1" x14ac:dyDescent="0.25">
      <c r="A2059" s="26">
        <v>2022</v>
      </c>
      <c r="B2059" s="26" t="s">
        <v>69</v>
      </c>
      <c r="C2059" s="26" t="s">
        <v>23</v>
      </c>
      <c r="D2059" s="26">
        <v>1632</v>
      </c>
      <c r="E2059" s="26">
        <v>60605</v>
      </c>
      <c r="F2059" s="26" t="s">
        <v>10</v>
      </c>
    </row>
    <row r="2060" spans="1:6" ht="15" customHeight="1" x14ac:dyDescent="0.25">
      <c r="A2060" s="26">
        <v>2022</v>
      </c>
      <c r="B2060" s="26" t="s">
        <v>69</v>
      </c>
      <c r="C2060" s="26" t="s">
        <v>24</v>
      </c>
      <c r="D2060" s="26">
        <v>3143</v>
      </c>
      <c r="E2060" s="26">
        <v>92727</v>
      </c>
      <c r="F2060" s="26" t="s">
        <v>8</v>
      </c>
    </row>
    <row r="2061" spans="1:6" ht="15" customHeight="1" x14ac:dyDescent="0.25">
      <c r="A2061" s="26">
        <v>2022</v>
      </c>
      <c r="B2061" s="26" t="s">
        <v>69</v>
      </c>
      <c r="C2061" s="26" t="s">
        <v>25</v>
      </c>
      <c r="D2061" s="26">
        <v>1581</v>
      </c>
      <c r="E2061" s="26">
        <v>47422</v>
      </c>
      <c r="F2061" s="26" t="s">
        <v>8</v>
      </c>
    </row>
    <row r="2062" spans="1:6" ht="15" customHeight="1" x14ac:dyDescent="0.25">
      <c r="A2062" s="26">
        <v>2022</v>
      </c>
      <c r="B2062" s="26" t="s">
        <v>69</v>
      </c>
      <c r="C2062" s="26" t="s">
        <v>26</v>
      </c>
      <c r="D2062" s="26">
        <v>720</v>
      </c>
      <c r="E2062" s="26">
        <v>52887</v>
      </c>
      <c r="F2062" s="26" t="s">
        <v>10</v>
      </c>
    </row>
    <row r="2063" spans="1:6" ht="15" customHeight="1" x14ac:dyDescent="0.25">
      <c r="A2063" s="26">
        <v>2022</v>
      </c>
      <c r="B2063" s="26" t="s">
        <v>69</v>
      </c>
      <c r="C2063" s="26" t="s">
        <v>27</v>
      </c>
      <c r="D2063" s="26">
        <v>999</v>
      </c>
      <c r="E2063" s="26">
        <v>70628</v>
      </c>
      <c r="F2063" s="26" t="s">
        <v>10</v>
      </c>
    </row>
    <row r="2064" spans="1:6" ht="15" hidden="1" customHeight="1" x14ac:dyDescent="0.25">
      <c r="A2064" s="26">
        <v>2021</v>
      </c>
      <c r="B2064" s="26" t="s">
        <v>62</v>
      </c>
      <c r="C2064" s="26" t="s">
        <v>34</v>
      </c>
      <c r="D2064" s="26">
        <v>20106</v>
      </c>
      <c r="E2064" s="26">
        <v>68008</v>
      </c>
      <c r="F2064" s="26" t="s">
        <v>8</v>
      </c>
    </row>
    <row r="2065" spans="1:6" ht="15" hidden="1" customHeight="1" x14ac:dyDescent="0.25">
      <c r="A2065" s="26">
        <v>2021</v>
      </c>
      <c r="B2065" s="26" t="s">
        <v>62</v>
      </c>
      <c r="C2065" s="26" t="s">
        <v>35</v>
      </c>
      <c r="D2065" s="26">
        <v>12808</v>
      </c>
      <c r="E2065" s="26">
        <v>86647</v>
      </c>
      <c r="F2065" s="26" t="s">
        <v>8</v>
      </c>
    </row>
    <row r="2066" spans="1:6" ht="15" hidden="1" customHeight="1" x14ac:dyDescent="0.25">
      <c r="A2066" s="26">
        <v>2021</v>
      </c>
      <c r="B2066" s="26" t="s">
        <v>62</v>
      </c>
      <c r="C2066" s="26" t="s">
        <v>36</v>
      </c>
      <c r="D2066" s="26">
        <v>52040</v>
      </c>
      <c r="E2066" s="26">
        <v>100022</v>
      </c>
      <c r="F2066" s="26" t="s">
        <v>10</v>
      </c>
    </row>
    <row r="2067" spans="1:6" ht="15" hidden="1" customHeight="1" x14ac:dyDescent="0.25">
      <c r="A2067" s="26">
        <v>2021</v>
      </c>
      <c r="B2067" s="26" t="s">
        <v>62</v>
      </c>
      <c r="C2067" s="26" t="s">
        <v>37</v>
      </c>
      <c r="D2067" s="26">
        <v>11347</v>
      </c>
      <c r="E2067" s="26">
        <v>70156</v>
      </c>
      <c r="F2067" s="26" t="s">
        <v>10</v>
      </c>
    </row>
    <row r="2068" spans="1:6" ht="15" hidden="1" customHeight="1" x14ac:dyDescent="0.25">
      <c r="A2068" s="26">
        <v>2021</v>
      </c>
      <c r="B2068" s="26" t="s">
        <v>62</v>
      </c>
      <c r="C2068" s="26" t="s">
        <v>38</v>
      </c>
      <c r="D2068" s="26">
        <v>112890</v>
      </c>
      <c r="E2068" s="26">
        <v>105615</v>
      </c>
      <c r="F2068" s="26" t="s">
        <v>10</v>
      </c>
    </row>
    <row r="2069" spans="1:6" ht="15" hidden="1" customHeight="1" x14ac:dyDescent="0.25">
      <c r="A2069" s="26">
        <v>2021</v>
      </c>
      <c r="B2069" s="26" t="s">
        <v>62</v>
      </c>
      <c r="C2069" s="26" t="s">
        <v>39</v>
      </c>
      <c r="D2069" s="26">
        <v>61321</v>
      </c>
      <c r="E2069" s="26">
        <v>73705</v>
      </c>
      <c r="F2069" s="26" t="s">
        <v>10</v>
      </c>
    </row>
    <row r="2070" spans="1:6" ht="15" hidden="1" customHeight="1" x14ac:dyDescent="0.25">
      <c r="A2070" s="26">
        <v>2021</v>
      </c>
      <c r="B2070" s="26" t="s">
        <v>62</v>
      </c>
      <c r="C2070" s="26" t="s">
        <v>40</v>
      </c>
      <c r="D2070" s="26">
        <v>5198</v>
      </c>
      <c r="E2070" s="26">
        <v>69897</v>
      </c>
      <c r="F2070" s="26" t="s">
        <v>10</v>
      </c>
    </row>
    <row r="2071" spans="1:6" ht="15" hidden="1" customHeight="1" x14ac:dyDescent="0.25">
      <c r="A2071" s="26">
        <v>2021</v>
      </c>
      <c r="B2071" s="26" t="s">
        <v>62</v>
      </c>
      <c r="C2071" s="26" t="s">
        <v>41</v>
      </c>
      <c r="D2071" s="26">
        <v>54330</v>
      </c>
      <c r="E2071" s="26">
        <v>72752</v>
      </c>
      <c r="F2071" s="26" t="s">
        <v>8</v>
      </c>
    </row>
    <row r="2072" spans="1:6" ht="15" hidden="1" customHeight="1" x14ac:dyDescent="0.25">
      <c r="A2072" s="26">
        <v>2021</v>
      </c>
      <c r="B2072" s="26" t="s">
        <v>62</v>
      </c>
      <c r="C2072" s="26" t="s">
        <v>42</v>
      </c>
      <c r="D2072" s="26">
        <v>21148</v>
      </c>
      <c r="E2072" s="26">
        <v>60841</v>
      </c>
      <c r="F2072" s="26" t="s">
        <v>8</v>
      </c>
    </row>
    <row r="2073" spans="1:6" ht="15" hidden="1" customHeight="1" x14ac:dyDescent="0.25">
      <c r="A2073" s="26">
        <v>2021</v>
      </c>
      <c r="B2073" s="26" t="s">
        <v>62</v>
      </c>
      <c r="C2073" s="26" t="s">
        <v>43</v>
      </c>
      <c r="D2073" s="26">
        <v>26161</v>
      </c>
      <c r="E2073" s="26">
        <v>79460</v>
      </c>
      <c r="F2073" s="26" t="s">
        <v>10</v>
      </c>
    </row>
    <row r="2074" spans="1:6" ht="15" hidden="1" customHeight="1" x14ac:dyDescent="0.25">
      <c r="A2074" s="26">
        <v>2021</v>
      </c>
      <c r="B2074" s="26" t="s">
        <v>62</v>
      </c>
      <c r="C2074" s="26" t="s">
        <v>44</v>
      </c>
      <c r="D2074" s="26">
        <v>64541</v>
      </c>
      <c r="E2074" s="26">
        <v>87681</v>
      </c>
      <c r="F2074" s="26" t="s">
        <v>8</v>
      </c>
    </row>
    <row r="2075" spans="1:6" ht="15" hidden="1" customHeight="1" x14ac:dyDescent="0.25">
      <c r="A2075" s="26">
        <v>2021</v>
      </c>
      <c r="B2075" s="26" t="s">
        <v>62</v>
      </c>
      <c r="C2075" s="26" t="s">
        <v>45</v>
      </c>
      <c r="D2075" s="26">
        <v>9043</v>
      </c>
      <c r="E2075" s="26">
        <v>74454</v>
      </c>
      <c r="F2075" s="26" t="s">
        <v>8</v>
      </c>
    </row>
    <row r="2076" spans="1:6" ht="15" hidden="1" customHeight="1" x14ac:dyDescent="0.25">
      <c r="A2076" s="26">
        <v>2021</v>
      </c>
      <c r="B2076" s="26" t="s">
        <v>62</v>
      </c>
      <c r="C2076" s="26" t="s">
        <v>46</v>
      </c>
      <c r="D2076" s="26">
        <v>29329</v>
      </c>
      <c r="E2076" s="26">
        <v>58492</v>
      </c>
      <c r="F2076" s="26" t="s">
        <v>10</v>
      </c>
    </row>
    <row r="2077" spans="1:6" ht="15" hidden="1" customHeight="1" x14ac:dyDescent="0.25">
      <c r="A2077" s="26">
        <v>2021</v>
      </c>
      <c r="B2077" s="26" t="s">
        <v>62</v>
      </c>
      <c r="C2077" s="26" t="s">
        <v>47</v>
      </c>
      <c r="D2077" s="26">
        <v>5498</v>
      </c>
      <c r="E2077" s="26">
        <v>64619</v>
      </c>
      <c r="F2077" s="26" t="s">
        <v>10</v>
      </c>
    </row>
    <row r="2078" spans="1:6" ht="15" hidden="1" customHeight="1" x14ac:dyDescent="0.25">
      <c r="A2078" s="26">
        <v>2021</v>
      </c>
      <c r="B2078" s="26" t="s">
        <v>62</v>
      </c>
      <c r="C2078" s="26" t="s">
        <v>48</v>
      </c>
      <c r="D2078" s="26">
        <v>30774</v>
      </c>
      <c r="E2078" s="26">
        <v>68990</v>
      </c>
      <c r="F2078" s="26" t="s">
        <v>8</v>
      </c>
    </row>
    <row r="2079" spans="1:6" ht="15" hidden="1" customHeight="1" x14ac:dyDescent="0.25">
      <c r="A2079" s="26">
        <v>2021</v>
      </c>
      <c r="B2079" s="26" t="s">
        <v>62</v>
      </c>
      <c r="C2079" s="26" t="s">
        <v>49</v>
      </c>
      <c r="D2079" s="26">
        <v>139953</v>
      </c>
      <c r="E2079" s="26">
        <v>83197</v>
      </c>
      <c r="F2079" s="26" t="s">
        <v>8</v>
      </c>
    </row>
    <row r="2080" spans="1:6" ht="15" hidden="1" customHeight="1" x14ac:dyDescent="0.25">
      <c r="A2080" s="26">
        <v>2021</v>
      </c>
      <c r="B2080" s="26" t="s">
        <v>62</v>
      </c>
      <c r="C2080" s="26" t="s">
        <v>50</v>
      </c>
      <c r="D2080" s="26">
        <v>24485</v>
      </c>
      <c r="E2080" s="26">
        <v>70641</v>
      </c>
      <c r="F2080" s="26" t="s">
        <v>10</v>
      </c>
    </row>
    <row r="2081" spans="1:6" ht="15" hidden="1" customHeight="1" x14ac:dyDescent="0.25">
      <c r="A2081" s="26">
        <v>2021</v>
      </c>
      <c r="B2081" s="26" t="s">
        <v>62</v>
      </c>
      <c r="C2081" s="26" t="s">
        <v>51</v>
      </c>
      <c r="D2081" s="26">
        <v>5970</v>
      </c>
      <c r="E2081" s="26">
        <v>74986</v>
      </c>
      <c r="F2081" s="26" t="s">
        <v>8</v>
      </c>
    </row>
    <row r="2082" spans="1:6" ht="15" hidden="1" customHeight="1" x14ac:dyDescent="0.25">
      <c r="A2082" s="26">
        <v>2021</v>
      </c>
      <c r="B2082" s="26" t="s">
        <v>62</v>
      </c>
      <c r="C2082" s="26" t="s">
        <v>52</v>
      </c>
      <c r="D2082" s="26">
        <v>59342</v>
      </c>
      <c r="E2082" s="26">
        <v>96327</v>
      </c>
      <c r="F2082" s="26" t="s">
        <v>10</v>
      </c>
    </row>
    <row r="2083" spans="1:6" ht="15" hidden="1" customHeight="1" x14ac:dyDescent="0.25">
      <c r="A2083" s="26">
        <v>2021</v>
      </c>
      <c r="B2083" s="26" t="s">
        <v>62</v>
      </c>
      <c r="C2083" s="26" t="s">
        <v>53</v>
      </c>
      <c r="D2083" s="26">
        <v>41249</v>
      </c>
      <c r="E2083" s="26">
        <v>91460</v>
      </c>
      <c r="F2083" s="26" t="s">
        <v>8</v>
      </c>
    </row>
    <row r="2084" spans="1:6" ht="15" hidden="1" customHeight="1" x14ac:dyDescent="0.25">
      <c r="A2084" s="26">
        <v>2021</v>
      </c>
      <c r="B2084" s="26" t="s">
        <v>62</v>
      </c>
      <c r="C2084" s="26" t="s">
        <v>54</v>
      </c>
      <c r="D2084" s="26">
        <v>8381</v>
      </c>
      <c r="E2084" s="26">
        <v>58180</v>
      </c>
      <c r="F2084" s="26" t="s">
        <v>8</v>
      </c>
    </row>
    <row r="2085" spans="1:6" ht="15" hidden="1" customHeight="1" x14ac:dyDescent="0.25">
      <c r="A2085" s="26">
        <v>2021</v>
      </c>
      <c r="B2085" s="26" t="s">
        <v>62</v>
      </c>
      <c r="C2085" s="26" t="s">
        <v>55</v>
      </c>
      <c r="D2085" s="26">
        <v>26927</v>
      </c>
      <c r="E2085" s="26">
        <v>69192</v>
      </c>
      <c r="F2085" s="26" t="s">
        <v>10</v>
      </c>
    </row>
    <row r="2086" spans="1:6" ht="15" hidden="1" customHeight="1" x14ac:dyDescent="0.25">
      <c r="A2086" s="26">
        <v>2021</v>
      </c>
      <c r="B2086" s="26" t="s">
        <v>62</v>
      </c>
      <c r="C2086" s="26" t="s">
        <v>56</v>
      </c>
      <c r="D2086" s="26">
        <v>4728</v>
      </c>
      <c r="E2086" s="26">
        <v>62253</v>
      </c>
      <c r="F2086" s="26" t="s">
        <v>10</v>
      </c>
    </row>
    <row r="2087" spans="1:6" ht="15" hidden="1" customHeight="1" x14ac:dyDescent="0.25">
      <c r="A2087" s="26">
        <v>2021</v>
      </c>
      <c r="B2087" s="26" t="s">
        <v>63</v>
      </c>
      <c r="C2087" s="26" t="s">
        <v>7</v>
      </c>
      <c r="D2087" s="26">
        <v>13692</v>
      </c>
      <c r="E2087" s="26">
        <v>53785</v>
      </c>
      <c r="F2087" s="26" t="s">
        <v>8</v>
      </c>
    </row>
    <row r="2088" spans="1:6" ht="15" hidden="1" customHeight="1" x14ac:dyDescent="0.25">
      <c r="A2088" s="26">
        <v>2021</v>
      </c>
      <c r="B2088" s="26" t="s">
        <v>63</v>
      </c>
      <c r="C2088" s="26" t="s">
        <v>9</v>
      </c>
      <c r="D2088" s="26">
        <v>19924</v>
      </c>
      <c r="E2088" s="26">
        <v>58632</v>
      </c>
      <c r="F2088" s="26" t="s">
        <v>8</v>
      </c>
    </row>
    <row r="2089" spans="1:6" ht="15" hidden="1" customHeight="1" x14ac:dyDescent="0.25">
      <c r="A2089" s="26">
        <v>2021</v>
      </c>
      <c r="B2089" s="26" t="s">
        <v>63</v>
      </c>
      <c r="C2089" s="26" t="s">
        <v>11</v>
      </c>
      <c r="D2089" s="26">
        <v>15780</v>
      </c>
      <c r="E2089" s="26">
        <v>49983</v>
      </c>
      <c r="F2089" s="26" t="s">
        <v>10</v>
      </c>
    </row>
    <row r="2090" spans="1:6" ht="15" hidden="1" customHeight="1" x14ac:dyDescent="0.25">
      <c r="A2090" s="26">
        <v>2021</v>
      </c>
      <c r="B2090" s="26" t="s">
        <v>63</v>
      </c>
      <c r="C2090" s="26" t="s">
        <v>12</v>
      </c>
      <c r="D2090" s="26">
        <v>639529</v>
      </c>
      <c r="E2090" s="26">
        <v>59909</v>
      </c>
      <c r="F2090" s="26" t="s">
        <v>10</v>
      </c>
    </row>
    <row r="2091" spans="1:6" ht="15" hidden="1" customHeight="1" x14ac:dyDescent="0.25">
      <c r="A2091" s="26">
        <v>2021</v>
      </c>
      <c r="B2091" s="26" t="s">
        <v>63</v>
      </c>
      <c r="C2091" s="26" t="s">
        <v>13</v>
      </c>
      <c r="D2091" s="26">
        <v>21747</v>
      </c>
      <c r="E2091" s="26">
        <v>57600</v>
      </c>
      <c r="F2091" s="26" t="s">
        <v>10</v>
      </c>
    </row>
    <row r="2092" spans="1:6" ht="15" hidden="1" customHeight="1" x14ac:dyDescent="0.25">
      <c r="A2092" s="26">
        <v>2021</v>
      </c>
      <c r="B2092" s="26" t="s">
        <v>63</v>
      </c>
      <c r="C2092" s="26" t="s">
        <v>14</v>
      </c>
      <c r="D2092" s="26">
        <v>13478</v>
      </c>
      <c r="E2092" s="26">
        <v>63419</v>
      </c>
      <c r="F2092" s="26" t="s">
        <v>10</v>
      </c>
    </row>
    <row r="2093" spans="1:6" ht="15" hidden="1" customHeight="1" x14ac:dyDescent="0.25">
      <c r="A2093" s="26">
        <v>2021</v>
      </c>
      <c r="B2093" s="26" t="s">
        <v>63</v>
      </c>
      <c r="C2093" s="26" t="s">
        <v>15</v>
      </c>
      <c r="D2093" s="26">
        <v>5386</v>
      </c>
      <c r="E2093" s="26">
        <v>61284</v>
      </c>
      <c r="F2093" s="26" t="s">
        <v>10</v>
      </c>
    </row>
    <row r="2094" spans="1:6" ht="15" hidden="1" customHeight="1" x14ac:dyDescent="0.25">
      <c r="A2094" s="26">
        <v>2021</v>
      </c>
      <c r="B2094" s="26" t="s">
        <v>63</v>
      </c>
      <c r="C2094" s="26" t="s">
        <v>16</v>
      </c>
      <c r="D2094" s="26">
        <v>76615</v>
      </c>
      <c r="E2094" s="26">
        <v>58039</v>
      </c>
      <c r="F2094" s="26" t="s">
        <v>8</v>
      </c>
    </row>
    <row r="2095" spans="1:6" ht="15" hidden="1" customHeight="1" x14ac:dyDescent="0.25">
      <c r="A2095" s="26">
        <v>2021</v>
      </c>
      <c r="B2095" s="26" t="s">
        <v>63</v>
      </c>
      <c r="C2095" s="26" t="s">
        <v>17</v>
      </c>
      <c r="D2095" s="26">
        <v>29998</v>
      </c>
      <c r="E2095" s="26">
        <v>59810</v>
      </c>
      <c r="F2095" s="26" t="s">
        <v>8</v>
      </c>
    </row>
    <row r="2096" spans="1:6" ht="15" hidden="1" customHeight="1" x14ac:dyDescent="0.25">
      <c r="A2096" s="26">
        <v>2021</v>
      </c>
      <c r="B2096" s="26" t="s">
        <v>63</v>
      </c>
      <c r="C2096" s="26" t="s">
        <v>18</v>
      </c>
      <c r="D2096" s="26">
        <v>8163</v>
      </c>
      <c r="E2096" s="26">
        <v>49475</v>
      </c>
      <c r="F2096" s="26" t="s">
        <v>10</v>
      </c>
    </row>
    <row r="2097" spans="1:6" ht="15" hidden="1" customHeight="1" x14ac:dyDescent="0.25">
      <c r="A2097" s="26">
        <v>2021</v>
      </c>
      <c r="B2097" s="26" t="s">
        <v>63</v>
      </c>
      <c r="C2097" s="26" t="s">
        <v>19</v>
      </c>
      <c r="D2097" s="26">
        <v>35102</v>
      </c>
      <c r="E2097" s="26">
        <v>58038</v>
      </c>
      <c r="F2097" s="26" t="s">
        <v>8</v>
      </c>
    </row>
    <row r="2098" spans="1:6" ht="15" hidden="1" customHeight="1" x14ac:dyDescent="0.25">
      <c r="A2098" s="26">
        <v>2021</v>
      </c>
      <c r="B2098" s="26" t="s">
        <v>63</v>
      </c>
      <c r="C2098" s="26" t="s">
        <v>20</v>
      </c>
      <c r="D2098" s="26">
        <v>16247</v>
      </c>
      <c r="E2098" s="26">
        <v>55107</v>
      </c>
      <c r="F2098" s="26" t="s">
        <v>8</v>
      </c>
    </row>
    <row r="2099" spans="1:6" ht="15" hidden="1" customHeight="1" x14ac:dyDescent="0.25">
      <c r="A2099" s="26">
        <v>2021</v>
      </c>
      <c r="B2099" s="26" t="s">
        <v>63</v>
      </c>
      <c r="C2099" s="26" t="s">
        <v>21</v>
      </c>
      <c r="D2099" s="26">
        <v>11966</v>
      </c>
      <c r="E2099" s="26">
        <v>50392</v>
      </c>
      <c r="F2099" s="26" t="s">
        <v>10</v>
      </c>
    </row>
    <row r="2100" spans="1:6" ht="15" hidden="1" customHeight="1" x14ac:dyDescent="0.25">
      <c r="A2100" s="26">
        <v>2021</v>
      </c>
      <c r="B2100" s="26" t="s">
        <v>63</v>
      </c>
      <c r="C2100" s="26" t="s">
        <v>22</v>
      </c>
      <c r="D2100" s="26">
        <v>10085</v>
      </c>
      <c r="E2100" s="26">
        <v>49909</v>
      </c>
      <c r="F2100" s="26" t="s">
        <v>10</v>
      </c>
    </row>
    <row r="2101" spans="1:6" ht="15" hidden="1" customHeight="1" x14ac:dyDescent="0.25">
      <c r="A2101" s="26">
        <v>2021</v>
      </c>
      <c r="B2101" s="26" t="s">
        <v>63</v>
      </c>
      <c r="C2101" s="26" t="s">
        <v>23</v>
      </c>
      <c r="D2101" s="26">
        <v>18442</v>
      </c>
      <c r="E2101" s="26">
        <v>55141</v>
      </c>
      <c r="F2101" s="26" t="s">
        <v>8</v>
      </c>
    </row>
    <row r="2102" spans="1:6" ht="15" hidden="1" customHeight="1" x14ac:dyDescent="0.25">
      <c r="A2102" s="26">
        <v>2021</v>
      </c>
      <c r="B2102" s="26" t="s">
        <v>63</v>
      </c>
      <c r="C2102" s="26" t="s">
        <v>24</v>
      </c>
      <c r="D2102" s="26">
        <v>16110</v>
      </c>
      <c r="E2102" s="26">
        <v>50832</v>
      </c>
      <c r="F2102" s="26" t="s">
        <v>8</v>
      </c>
    </row>
    <row r="2103" spans="1:6" ht="15" hidden="1" customHeight="1" x14ac:dyDescent="0.25">
      <c r="A2103" s="26">
        <v>2021</v>
      </c>
      <c r="B2103" s="26" t="s">
        <v>63</v>
      </c>
      <c r="C2103" s="26" t="s">
        <v>25</v>
      </c>
      <c r="D2103" s="26">
        <v>5474</v>
      </c>
      <c r="E2103" s="26">
        <v>55342</v>
      </c>
      <c r="F2103" s="26" t="s">
        <v>10</v>
      </c>
    </row>
    <row r="2104" spans="1:6" ht="15" hidden="1" customHeight="1" x14ac:dyDescent="0.25">
      <c r="A2104" s="26">
        <v>2021</v>
      </c>
      <c r="B2104" s="26" t="s">
        <v>63</v>
      </c>
      <c r="C2104" s="26" t="s">
        <v>26</v>
      </c>
      <c r="D2104" s="26">
        <v>21419</v>
      </c>
      <c r="E2104" s="26">
        <v>61476</v>
      </c>
      <c r="F2104" s="26" t="s">
        <v>8</v>
      </c>
    </row>
    <row r="2105" spans="1:6" ht="15" hidden="1" customHeight="1" x14ac:dyDescent="0.25">
      <c r="A2105" s="26">
        <v>2021</v>
      </c>
      <c r="B2105" s="26" t="s">
        <v>63</v>
      </c>
      <c r="C2105" s="26" t="s">
        <v>27</v>
      </c>
      <c r="D2105" s="26">
        <v>68761</v>
      </c>
      <c r="E2105" s="26">
        <v>65886</v>
      </c>
      <c r="F2105" s="26" t="s">
        <v>10</v>
      </c>
    </row>
    <row r="2106" spans="1:6" ht="15" hidden="1" customHeight="1" x14ac:dyDescent="0.25">
      <c r="A2106" s="26">
        <v>2021</v>
      </c>
      <c r="B2106" s="26" t="s">
        <v>63</v>
      </c>
      <c r="C2106" s="26" t="s">
        <v>28</v>
      </c>
      <c r="D2106" s="26">
        <v>25357</v>
      </c>
      <c r="E2106" s="26">
        <v>56845</v>
      </c>
      <c r="F2106" s="26" t="s">
        <v>8</v>
      </c>
    </row>
    <row r="2107" spans="1:6" ht="15" hidden="1" customHeight="1" x14ac:dyDescent="0.25">
      <c r="A2107" s="26">
        <v>2021</v>
      </c>
      <c r="B2107" s="26" t="s">
        <v>63</v>
      </c>
      <c r="C2107" s="26" t="s">
        <v>29</v>
      </c>
      <c r="D2107" s="26">
        <v>20728</v>
      </c>
      <c r="E2107" s="26">
        <v>58656</v>
      </c>
      <c r="F2107" s="26" t="s">
        <v>8</v>
      </c>
    </row>
    <row r="2108" spans="1:6" ht="15" hidden="1" customHeight="1" x14ac:dyDescent="0.25">
      <c r="A2108" s="26">
        <v>2021</v>
      </c>
      <c r="B2108" s="26" t="s">
        <v>63</v>
      </c>
      <c r="C2108" s="26" t="s">
        <v>30</v>
      </c>
      <c r="D2108" s="26">
        <v>7557</v>
      </c>
      <c r="E2108" s="26">
        <v>48620</v>
      </c>
      <c r="F2108" s="26" t="s">
        <v>10</v>
      </c>
    </row>
    <row r="2109" spans="1:6" ht="15" hidden="1" customHeight="1" x14ac:dyDescent="0.25">
      <c r="A2109" s="26">
        <v>2021</v>
      </c>
      <c r="B2109" s="26" t="s">
        <v>63</v>
      </c>
      <c r="C2109" s="26" t="s">
        <v>31</v>
      </c>
      <c r="D2109" s="26">
        <v>52078</v>
      </c>
      <c r="E2109" s="26">
        <v>53562</v>
      </c>
      <c r="F2109" s="26" t="s">
        <v>10</v>
      </c>
    </row>
    <row r="2110" spans="1:6" ht="15" hidden="1" customHeight="1" x14ac:dyDescent="0.25">
      <c r="A2110" s="26">
        <v>2021</v>
      </c>
      <c r="B2110" s="26" t="s">
        <v>63</v>
      </c>
      <c r="C2110" s="26" t="s">
        <v>32</v>
      </c>
      <c r="D2110" s="26">
        <v>4834</v>
      </c>
      <c r="E2110" s="26">
        <v>55258</v>
      </c>
      <c r="F2110" s="26" t="s">
        <v>8</v>
      </c>
    </row>
    <row r="2111" spans="1:6" ht="15" hidden="1" customHeight="1" x14ac:dyDescent="0.25">
      <c r="A2111" s="26">
        <v>2021</v>
      </c>
      <c r="B2111" s="26" t="s">
        <v>63</v>
      </c>
      <c r="C2111" s="26" t="s">
        <v>33</v>
      </c>
      <c r="D2111" s="26">
        <v>11559</v>
      </c>
      <c r="E2111" s="26">
        <v>54735</v>
      </c>
      <c r="F2111" s="26" t="s">
        <v>8</v>
      </c>
    </row>
    <row r="2112" spans="1:6" ht="15" hidden="1" customHeight="1" x14ac:dyDescent="0.25">
      <c r="A2112" s="26">
        <v>2021</v>
      </c>
      <c r="B2112" s="26" t="s">
        <v>63</v>
      </c>
      <c r="C2112" s="26" t="s">
        <v>34</v>
      </c>
      <c r="D2112" s="26">
        <v>8934</v>
      </c>
      <c r="E2112" s="26">
        <v>60808</v>
      </c>
      <c r="F2112" s="26" t="s">
        <v>10</v>
      </c>
    </row>
    <row r="2113" spans="1:6" ht="15" hidden="1" customHeight="1" x14ac:dyDescent="0.25">
      <c r="A2113" s="26">
        <v>2021</v>
      </c>
      <c r="B2113" s="26" t="s">
        <v>63</v>
      </c>
      <c r="C2113" s="26" t="s">
        <v>35</v>
      </c>
      <c r="D2113" s="26">
        <v>4773</v>
      </c>
      <c r="E2113" s="26">
        <v>64363</v>
      </c>
      <c r="F2113" s="26" t="s">
        <v>10</v>
      </c>
    </row>
    <row r="2114" spans="1:6" ht="15" hidden="1" customHeight="1" x14ac:dyDescent="0.25">
      <c r="A2114" s="26">
        <v>2021</v>
      </c>
      <c r="B2114" s="26" t="s">
        <v>63</v>
      </c>
      <c r="C2114" s="26" t="s">
        <v>36</v>
      </c>
      <c r="D2114" s="26">
        <v>40687</v>
      </c>
      <c r="E2114" s="26">
        <v>61124</v>
      </c>
      <c r="F2114" s="26" t="s">
        <v>10</v>
      </c>
    </row>
    <row r="2115" spans="1:6" ht="15" hidden="1" customHeight="1" x14ac:dyDescent="0.25">
      <c r="A2115" s="26">
        <v>2021</v>
      </c>
      <c r="B2115" s="26" t="s">
        <v>63</v>
      </c>
      <c r="C2115" s="26" t="s">
        <v>37</v>
      </c>
      <c r="D2115" s="26">
        <v>10974</v>
      </c>
      <c r="E2115" s="26">
        <v>48852</v>
      </c>
      <c r="F2115" s="26" t="s">
        <v>10</v>
      </c>
    </row>
    <row r="2116" spans="1:6" ht="15" hidden="1" customHeight="1" x14ac:dyDescent="0.25">
      <c r="A2116" s="26">
        <v>2021</v>
      </c>
      <c r="B2116" s="26" t="s">
        <v>63</v>
      </c>
      <c r="C2116" s="26" t="s">
        <v>38</v>
      </c>
      <c r="D2116" s="26">
        <v>67202</v>
      </c>
      <c r="E2116" s="26">
        <v>60638</v>
      </c>
      <c r="F2116" s="26" t="s">
        <v>10</v>
      </c>
    </row>
    <row r="2117" spans="1:6" ht="15" hidden="1" customHeight="1" x14ac:dyDescent="0.25">
      <c r="A2117" s="26">
        <v>2021</v>
      </c>
      <c r="B2117" s="26" t="s">
        <v>63</v>
      </c>
      <c r="C2117" s="26" t="s">
        <v>39</v>
      </c>
      <c r="D2117" s="26">
        <v>28199</v>
      </c>
      <c r="E2117" s="26">
        <v>56123</v>
      </c>
      <c r="F2117" s="26" t="s">
        <v>8</v>
      </c>
    </row>
    <row r="2118" spans="1:6" ht="15" hidden="1" customHeight="1" x14ac:dyDescent="0.25">
      <c r="A2118" s="26">
        <v>2021</v>
      </c>
      <c r="B2118" s="26" t="s">
        <v>63</v>
      </c>
      <c r="C2118" s="26" t="s">
        <v>40</v>
      </c>
      <c r="D2118" s="26">
        <v>2581</v>
      </c>
      <c r="E2118" s="26">
        <v>58585</v>
      </c>
      <c r="F2118" s="26" t="s">
        <v>8</v>
      </c>
    </row>
    <row r="2119" spans="1:6" ht="15" hidden="1" customHeight="1" x14ac:dyDescent="0.25">
      <c r="A2119" s="26">
        <v>2021</v>
      </c>
      <c r="B2119" s="26" t="s">
        <v>63</v>
      </c>
      <c r="C2119" s="26" t="s">
        <v>41</v>
      </c>
      <c r="D2119" s="26">
        <v>35525</v>
      </c>
      <c r="E2119" s="26">
        <v>53891</v>
      </c>
      <c r="F2119" s="26" t="s">
        <v>10</v>
      </c>
    </row>
    <row r="2120" spans="1:6" ht="15" hidden="1" customHeight="1" x14ac:dyDescent="0.25">
      <c r="A2120" s="26">
        <v>2021</v>
      </c>
      <c r="B2120" s="26" t="s">
        <v>63</v>
      </c>
      <c r="C2120" s="26" t="s">
        <v>42</v>
      </c>
      <c r="D2120" s="26">
        <v>13345</v>
      </c>
      <c r="E2120" s="26">
        <v>52841</v>
      </c>
      <c r="F2120" s="26" t="s">
        <v>8</v>
      </c>
    </row>
    <row r="2121" spans="1:6" ht="15" hidden="1" customHeight="1" x14ac:dyDescent="0.25">
      <c r="A2121" s="26">
        <v>2021</v>
      </c>
      <c r="B2121" s="26" t="s">
        <v>63</v>
      </c>
      <c r="C2121" s="26" t="s">
        <v>43</v>
      </c>
      <c r="D2121" s="26">
        <v>16113</v>
      </c>
      <c r="E2121" s="26">
        <v>57842</v>
      </c>
      <c r="F2121" s="26" t="s">
        <v>8</v>
      </c>
    </row>
    <row r="2122" spans="1:6" ht="15" hidden="1" customHeight="1" x14ac:dyDescent="0.25">
      <c r="A2122" s="26">
        <v>2021</v>
      </c>
      <c r="B2122" s="26" t="s">
        <v>63</v>
      </c>
      <c r="C2122" s="26" t="s">
        <v>44</v>
      </c>
      <c r="D2122" s="26">
        <v>57945</v>
      </c>
      <c r="E2122" s="26">
        <v>59416</v>
      </c>
      <c r="F2122" s="26" t="s">
        <v>10</v>
      </c>
    </row>
    <row r="2123" spans="1:6" ht="15" hidden="1" customHeight="1" x14ac:dyDescent="0.25">
      <c r="A2123" s="26">
        <v>2021</v>
      </c>
      <c r="B2123" s="26" t="s">
        <v>63</v>
      </c>
      <c r="C2123" s="26" t="s">
        <v>45</v>
      </c>
      <c r="D2123" s="26">
        <v>4664</v>
      </c>
      <c r="E2123" s="26">
        <v>56458</v>
      </c>
      <c r="F2123" s="26" t="s">
        <v>10</v>
      </c>
    </row>
    <row r="2124" spans="1:6" ht="15" hidden="1" customHeight="1" x14ac:dyDescent="0.25">
      <c r="A2124" s="26">
        <v>2021</v>
      </c>
      <c r="B2124" s="26" t="s">
        <v>63</v>
      </c>
      <c r="C2124" s="26" t="s">
        <v>46</v>
      </c>
      <c r="D2124" s="26">
        <v>12757</v>
      </c>
      <c r="E2124" s="26">
        <v>53296</v>
      </c>
      <c r="F2124" s="26" t="s">
        <v>8</v>
      </c>
    </row>
    <row r="2125" spans="1:6" ht="15" hidden="1" customHeight="1" x14ac:dyDescent="0.25">
      <c r="A2125" s="26">
        <v>2021</v>
      </c>
      <c r="B2125" s="26" t="s">
        <v>63</v>
      </c>
      <c r="C2125" s="26" t="s">
        <v>47</v>
      </c>
      <c r="D2125" s="26">
        <v>2904</v>
      </c>
      <c r="E2125" s="26">
        <v>58412</v>
      </c>
      <c r="F2125" s="26" t="s">
        <v>8</v>
      </c>
    </row>
    <row r="2126" spans="1:6" ht="15" hidden="1" customHeight="1" x14ac:dyDescent="0.25">
      <c r="A2126" s="26">
        <v>2021</v>
      </c>
      <c r="B2126" s="26" t="s">
        <v>63</v>
      </c>
      <c r="C2126" s="26" t="s">
        <v>48</v>
      </c>
      <c r="D2126" s="26">
        <v>16563</v>
      </c>
      <c r="E2126" s="26">
        <v>59183</v>
      </c>
      <c r="F2126" s="26" t="s">
        <v>10</v>
      </c>
    </row>
    <row r="2127" spans="1:6" ht="15" hidden="1" customHeight="1" x14ac:dyDescent="0.25">
      <c r="A2127" s="26">
        <v>2021</v>
      </c>
      <c r="B2127" s="26" t="s">
        <v>63</v>
      </c>
      <c r="C2127" s="26" t="s">
        <v>49</v>
      </c>
      <c r="D2127" s="26">
        <v>94237</v>
      </c>
      <c r="E2127" s="26">
        <v>55322</v>
      </c>
      <c r="F2127" s="26" t="s">
        <v>8</v>
      </c>
    </row>
    <row r="2128" spans="1:6" ht="15" hidden="1" customHeight="1" x14ac:dyDescent="0.25">
      <c r="A2128" s="26">
        <v>2021</v>
      </c>
      <c r="B2128" s="26" t="s">
        <v>63</v>
      </c>
      <c r="C2128" s="26" t="s">
        <v>50</v>
      </c>
      <c r="D2128" s="26">
        <v>12857</v>
      </c>
      <c r="E2128" s="26">
        <v>50983</v>
      </c>
      <c r="F2128" s="26" t="s">
        <v>10</v>
      </c>
    </row>
    <row r="2129" spans="1:6" ht="15" hidden="1" customHeight="1" x14ac:dyDescent="0.25">
      <c r="A2129" s="26">
        <v>2021</v>
      </c>
      <c r="B2129" s="26" t="s">
        <v>63</v>
      </c>
      <c r="C2129" s="26" t="s">
        <v>51</v>
      </c>
      <c r="D2129" s="26">
        <v>2503</v>
      </c>
      <c r="E2129" s="26">
        <v>54501</v>
      </c>
      <c r="F2129" s="26" t="s">
        <v>8</v>
      </c>
    </row>
    <row r="2130" spans="1:6" ht="15" hidden="1" customHeight="1" x14ac:dyDescent="0.25">
      <c r="A2130" s="26">
        <v>2021</v>
      </c>
      <c r="B2130" s="26" t="s">
        <v>63</v>
      </c>
      <c r="C2130" s="26" t="s">
        <v>52</v>
      </c>
      <c r="D2130" s="26">
        <v>50144</v>
      </c>
      <c r="E2130" s="26">
        <v>56876</v>
      </c>
      <c r="F2130" s="26" t="s">
        <v>8</v>
      </c>
    </row>
    <row r="2131" spans="1:6" ht="15" hidden="1" customHeight="1" x14ac:dyDescent="0.25">
      <c r="A2131" s="26">
        <v>2021</v>
      </c>
      <c r="B2131" s="26" t="s">
        <v>63</v>
      </c>
      <c r="C2131" s="26" t="s">
        <v>53</v>
      </c>
      <c r="D2131" s="26">
        <v>64023</v>
      </c>
      <c r="E2131" s="26">
        <v>59267</v>
      </c>
      <c r="F2131" s="26" t="s">
        <v>10</v>
      </c>
    </row>
    <row r="2132" spans="1:6" ht="15" hidden="1" customHeight="1" x14ac:dyDescent="0.25">
      <c r="A2132" s="26">
        <v>2021</v>
      </c>
      <c r="B2132" s="26" t="s">
        <v>63</v>
      </c>
      <c r="C2132" s="26" t="s">
        <v>54</v>
      </c>
      <c r="D2132" s="26">
        <v>5755</v>
      </c>
      <c r="E2132" s="26">
        <v>53876</v>
      </c>
      <c r="F2132" s="26" t="s">
        <v>10</v>
      </c>
    </row>
    <row r="2133" spans="1:6" ht="15" hidden="1" customHeight="1" x14ac:dyDescent="0.25">
      <c r="A2133" s="26">
        <v>2021</v>
      </c>
      <c r="B2133" s="26" t="s">
        <v>63</v>
      </c>
      <c r="C2133" s="26" t="s">
        <v>55</v>
      </c>
      <c r="D2133" s="26">
        <v>29257</v>
      </c>
      <c r="E2133" s="26">
        <v>56951</v>
      </c>
      <c r="F2133" s="26" t="s">
        <v>8</v>
      </c>
    </row>
    <row r="2134" spans="1:6" ht="15" hidden="1" customHeight="1" x14ac:dyDescent="0.25">
      <c r="A2134" s="26">
        <v>2021</v>
      </c>
      <c r="B2134" s="26" t="s">
        <v>63</v>
      </c>
      <c r="C2134" s="26" t="s">
        <v>56</v>
      </c>
      <c r="D2134" s="26">
        <v>3384</v>
      </c>
      <c r="E2134" s="26">
        <v>50083</v>
      </c>
      <c r="F2134" s="26" t="s">
        <v>8</v>
      </c>
    </row>
    <row r="2135" spans="1:6" ht="15" hidden="1" customHeight="1" x14ac:dyDescent="0.25">
      <c r="A2135" s="26">
        <v>2021</v>
      </c>
      <c r="B2135" s="26" t="s">
        <v>64</v>
      </c>
      <c r="C2135" s="26" t="s">
        <v>7</v>
      </c>
      <c r="D2135" s="26">
        <v>11180</v>
      </c>
      <c r="E2135" s="26">
        <v>23618</v>
      </c>
      <c r="F2135" s="26" t="s">
        <v>10</v>
      </c>
    </row>
    <row r="2136" spans="1:6" ht="15" hidden="1" customHeight="1" x14ac:dyDescent="0.25">
      <c r="A2136" s="26">
        <v>2021</v>
      </c>
      <c r="B2136" s="26" t="s">
        <v>61</v>
      </c>
      <c r="C2136" s="26" t="s">
        <v>38</v>
      </c>
      <c r="D2136" s="26">
        <v>63310</v>
      </c>
      <c r="E2136" s="26">
        <v>197494</v>
      </c>
      <c r="F2136" s="26" t="s">
        <v>10</v>
      </c>
    </row>
    <row r="2137" spans="1:6" ht="15" hidden="1" customHeight="1" x14ac:dyDescent="0.25">
      <c r="A2137" s="26">
        <v>2021</v>
      </c>
      <c r="B2137" s="26" t="s">
        <v>61</v>
      </c>
      <c r="C2137" s="26" t="s">
        <v>39</v>
      </c>
      <c r="D2137" s="26">
        <v>28672</v>
      </c>
      <c r="E2137" s="26">
        <v>95886</v>
      </c>
      <c r="F2137" s="26" t="s">
        <v>10</v>
      </c>
    </row>
    <row r="2138" spans="1:6" ht="15" hidden="1" customHeight="1" x14ac:dyDescent="0.25">
      <c r="A2138" s="26">
        <v>2021</v>
      </c>
      <c r="B2138" s="26" t="s">
        <v>61</v>
      </c>
      <c r="C2138" s="26" t="s">
        <v>40</v>
      </c>
      <c r="D2138" s="26">
        <v>2985</v>
      </c>
      <c r="E2138" s="26">
        <v>71784</v>
      </c>
      <c r="F2138" s="26" t="s">
        <v>10</v>
      </c>
    </row>
    <row r="2139" spans="1:6" ht="15" hidden="1" customHeight="1" x14ac:dyDescent="0.25">
      <c r="A2139" s="26">
        <v>2021</v>
      </c>
      <c r="B2139" s="26" t="s">
        <v>61</v>
      </c>
      <c r="C2139" s="26" t="s">
        <v>41</v>
      </c>
      <c r="D2139" s="26">
        <v>29119</v>
      </c>
      <c r="E2139" s="26">
        <v>81683</v>
      </c>
      <c r="F2139" s="26" t="s">
        <v>10</v>
      </c>
    </row>
    <row r="2140" spans="1:6" ht="15" hidden="1" customHeight="1" x14ac:dyDescent="0.25">
      <c r="A2140" s="26">
        <v>2021</v>
      </c>
      <c r="B2140" s="26" t="s">
        <v>61</v>
      </c>
      <c r="C2140" s="26" t="s">
        <v>42</v>
      </c>
      <c r="D2140" s="26">
        <v>11672</v>
      </c>
      <c r="E2140" s="26">
        <v>65814</v>
      </c>
      <c r="F2140" s="26" t="s">
        <v>8</v>
      </c>
    </row>
    <row r="2141" spans="1:6" ht="15" hidden="1" customHeight="1" x14ac:dyDescent="0.25">
      <c r="A2141" s="26">
        <v>2021</v>
      </c>
      <c r="B2141" s="26" t="s">
        <v>61</v>
      </c>
      <c r="C2141" s="26" t="s">
        <v>43</v>
      </c>
      <c r="D2141" s="26">
        <v>13190</v>
      </c>
      <c r="E2141" s="26">
        <v>79291</v>
      </c>
      <c r="F2141" s="26" t="s">
        <v>8</v>
      </c>
    </row>
    <row r="2142" spans="1:6" ht="15" hidden="1" customHeight="1" x14ac:dyDescent="0.25">
      <c r="A2142" s="26">
        <v>2021</v>
      </c>
      <c r="B2142" s="26" t="s">
        <v>61</v>
      </c>
      <c r="C2142" s="26" t="s">
        <v>44</v>
      </c>
      <c r="D2142" s="26">
        <v>29264</v>
      </c>
      <c r="E2142" s="26">
        <v>96778</v>
      </c>
      <c r="F2142" s="26" t="s">
        <v>10</v>
      </c>
    </row>
    <row r="2143" spans="1:6" ht="15" hidden="1" customHeight="1" x14ac:dyDescent="0.25">
      <c r="A2143" s="26">
        <v>2021</v>
      </c>
      <c r="B2143" s="26" t="s">
        <v>61</v>
      </c>
      <c r="C2143" s="26" t="s">
        <v>45</v>
      </c>
      <c r="D2143" s="26">
        <v>2934</v>
      </c>
      <c r="E2143" s="26">
        <v>97537</v>
      </c>
      <c r="F2143" s="26" t="s">
        <v>8</v>
      </c>
    </row>
    <row r="2144" spans="1:6" ht="15" hidden="1" customHeight="1" x14ac:dyDescent="0.25">
      <c r="A2144" s="26">
        <v>2021</v>
      </c>
      <c r="B2144" s="26" t="s">
        <v>61</v>
      </c>
      <c r="C2144" s="26" t="s">
        <v>46</v>
      </c>
      <c r="D2144" s="26">
        <v>14196</v>
      </c>
      <c r="E2144" s="26">
        <v>70481</v>
      </c>
      <c r="F2144" s="26" t="s">
        <v>8</v>
      </c>
    </row>
    <row r="2145" spans="1:6" ht="15" hidden="1" customHeight="1" x14ac:dyDescent="0.25">
      <c r="A2145" s="26">
        <v>2021</v>
      </c>
      <c r="B2145" s="26" t="s">
        <v>61</v>
      </c>
      <c r="C2145" s="26" t="s">
        <v>47</v>
      </c>
      <c r="D2145" s="26">
        <v>3315</v>
      </c>
      <c r="E2145" s="26">
        <v>69499</v>
      </c>
      <c r="F2145" s="26" t="s">
        <v>10</v>
      </c>
    </row>
    <row r="2146" spans="1:6" ht="15" hidden="1" customHeight="1" x14ac:dyDescent="0.25">
      <c r="A2146" s="26">
        <v>2021</v>
      </c>
      <c r="B2146" s="26" t="s">
        <v>61</v>
      </c>
      <c r="C2146" s="26" t="s">
        <v>48</v>
      </c>
      <c r="D2146" s="26">
        <v>16270</v>
      </c>
      <c r="E2146" s="26">
        <v>83805</v>
      </c>
      <c r="F2146" s="26" t="s">
        <v>10</v>
      </c>
    </row>
    <row r="2147" spans="1:6" ht="15" hidden="1" customHeight="1" x14ac:dyDescent="0.25">
      <c r="A2147" s="26">
        <v>2021</v>
      </c>
      <c r="B2147" s="26" t="s">
        <v>61</v>
      </c>
      <c r="C2147" s="26" t="s">
        <v>49</v>
      </c>
      <c r="D2147" s="26">
        <v>76169</v>
      </c>
      <c r="E2147" s="26">
        <v>92718</v>
      </c>
      <c r="F2147" s="26" t="s">
        <v>8</v>
      </c>
    </row>
    <row r="2148" spans="1:6" ht="15" hidden="1" customHeight="1" x14ac:dyDescent="0.25">
      <c r="A2148" s="26">
        <v>2021</v>
      </c>
      <c r="B2148" s="26" t="s">
        <v>61</v>
      </c>
      <c r="C2148" s="26" t="s">
        <v>50</v>
      </c>
      <c r="D2148" s="26">
        <v>11885</v>
      </c>
      <c r="E2148" s="26">
        <v>76967</v>
      </c>
      <c r="F2148" s="26" t="s">
        <v>8</v>
      </c>
    </row>
    <row r="2149" spans="1:6" ht="15" hidden="1" customHeight="1" x14ac:dyDescent="0.25">
      <c r="A2149" s="26">
        <v>2021</v>
      </c>
      <c r="B2149" s="26" t="s">
        <v>61</v>
      </c>
      <c r="C2149" s="26" t="s">
        <v>51</v>
      </c>
      <c r="D2149" s="26">
        <v>1709</v>
      </c>
      <c r="E2149" s="26">
        <v>80642</v>
      </c>
      <c r="F2149" s="26" t="s">
        <v>10</v>
      </c>
    </row>
    <row r="2150" spans="1:6" ht="15" hidden="1" customHeight="1" x14ac:dyDescent="0.25">
      <c r="A2150" s="26">
        <v>2021</v>
      </c>
      <c r="B2150" s="26" t="s">
        <v>61</v>
      </c>
      <c r="C2150" s="26" t="s">
        <v>52</v>
      </c>
      <c r="D2150" s="26">
        <v>22249</v>
      </c>
      <c r="E2150" s="26">
        <v>94029</v>
      </c>
      <c r="F2150" s="26" t="s">
        <v>8</v>
      </c>
    </row>
    <row r="2151" spans="1:6" ht="15" hidden="1" customHeight="1" x14ac:dyDescent="0.25">
      <c r="A2151" s="26">
        <v>2021</v>
      </c>
      <c r="B2151" s="26" t="s">
        <v>61</v>
      </c>
      <c r="C2151" s="26" t="s">
        <v>53</v>
      </c>
      <c r="D2151" s="26">
        <v>17624</v>
      </c>
      <c r="E2151" s="26">
        <v>91242</v>
      </c>
      <c r="F2151" s="26" t="s">
        <v>10</v>
      </c>
    </row>
    <row r="2152" spans="1:6" ht="15" hidden="1" customHeight="1" x14ac:dyDescent="0.25">
      <c r="A2152" s="26">
        <v>2021</v>
      </c>
      <c r="B2152" s="26" t="s">
        <v>61</v>
      </c>
      <c r="C2152" s="26" t="s">
        <v>54</v>
      </c>
      <c r="D2152" s="26">
        <v>4003</v>
      </c>
      <c r="E2152" s="26">
        <v>60528</v>
      </c>
      <c r="F2152" s="26" t="s">
        <v>8</v>
      </c>
    </row>
    <row r="2153" spans="1:6" ht="15" hidden="1" customHeight="1" x14ac:dyDescent="0.25">
      <c r="A2153" s="26">
        <v>2021</v>
      </c>
      <c r="B2153" s="26" t="s">
        <v>61</v>
      </c>
      <c r="C2153" s="26" t="s">
        <v>55</v>
      </c>
      <c r="D2153" s="26">
        <v>14066</v>
      </c>
      <c r="E2153" s="26">
        <v>80040</v>
      </c>
      <c r="F2153" s="26" t="s">
        <v>8</v>
      </c>
    </row>
    <row r="2154" spans="1:6" ht="15" hidden="1" customHeight="1" x14ac:dyDescent="0.25">
      <c r="A2154" s="26">
        <v>2021</v>
      </c>
      <c r="B2154" s="26" t="s">
        <v>61</v>
      </c>
      <c r="C2154" s="26" t="s">
        <v>56</v>
      </c>
      <c r="D2154" s="26">
        <v>2306</v>
      </c>
      <c r="E2154" s="26">
        <v>66849</v>
      </c>
      <c r="F2154" s="26" t="s">
        <v>10</v>
      </c>
    </row>
    <row r="2155" spans="1:6" ht="15" hidden="1" customHeight="1" x14ac:dyDescent="0.25">
      <c r="A2155" s="26">
        <v>2021</v>
      </c>
      <c r="B2155" s="26" t="s">
        <v>62</v>
      </c>
      <c r="C2155" s="26" t="s">
        <v>7</v>
      </c>
      <c r="D2155" s="26">
        <v>22186</v>
      </c>
      <c r="E2155" s="26">
        <v>63061</v>
      </c>
      <c r="F2155" s="26" t="s">
        <v>10</v>
      </c>
    </row>
    <row r="2156" spans="1:6" ht="15" hidden="1" customHeight="1" x14ac:dyDescent="0.25">
      <c r="A2156" s="26">
        <v>2021</v>
      </c>
      <c r="B2156" s="26" t="s">
        <v>62</v>
      </c>
      <c r="C2156" s="26" t="s">
        <v>9</v>
      </c>
      <c r="D2156" s="26">
        <v>38940</v>
      </c>
      <c r="E2156" s="26">
        <v>64892</v>
      </c>
      <c r="F2156" s="26" t="s">
        <v>8</v>
      </c>
    </row>
    <row r="2157" spans="1:6" ht="15" hidden="1" customHeight="1" x14ac:dyDescent="0.25">
      <c r="A2157" s="26">
        <v>2021</v>
      </c>
      <c r="B2157" s="26" t="s">
        <v>62</v>
      </c>
      <c r="C2157" s="26" t="s">
        <v>11</v>
      </c>
      <c r="D2157" s="26">
        <v>14911</v>
      </c>
      <c r="E2157" s="26">
        <v>69354</v>
      </c>
      <c r="F2157" s="26" t="s">
        <v>8</v>
      </c>
    </row>
    <row r="2158" spans="1:6" ht="15" hidden="1" customHeight="1" x14ac:dyDescent="0.25">
      <c r="A2158" s="26">
        <v>2021</v>
      </c>
      <c r="B2158" s="26" t="s">
        <v>62</v>
      </c>
      <c r="C2158" s="26" t="s">
        <v>12</v>
      </c>
      <c r="D2158" s="26">
        <v>215691</v>
      </c>
      <c r="E2158" s="26">
        <v>101348</v>
      </c>
      <c r="F2158" s="26" t="s">
        <v>10</v>
      </c>
    </row>
    <row r="2159" spans="1:6" ht="15" hidden="1" customHeight="1" x14ac:dyDescent="0.25">
      <c r="A2159" s="26">
        <v>2021</v>
      </c>
      <c r="B2159" s="26" t="s">
        <v>62</v>
      </c>
      <c r="C2159" s="26" t="s">
        <v>13</v>
      </c>
      <c r="D2159" s="26">
        <v>55003</v>
      </c>
      <c r="E2159" s="26">
        <v>92477</v>
      </c>
      <c r="F2159" s="26" t="s">
        <v>10</v>
      </c>
    </row>
    <row r="2160" spans="1:6" ht="15" hidden="1" customHeight="1" x14ac:dyDescent="0.25">
      <c r="A2160" s="26">
        <v>2021</v>
      </c>
      <c r="B2160" s="26" t="s">
        <v>62</v>
      </c>
      <c r="C2160" s="26" t="s">
        <v>14</v>
      </c>
      <c r="D2160" s="26">
        <v>23755</v>
      </c>
      <c r="E2160" s="26">
        <v>98139</v>
      </c>
      <c r="F2160" s="26" t="s">
        <v>10</v>
      </c>
    </row>
    <row r="2161" spans="1:6" ht="15" hidden="1" customHeight="1" x14ac:dyDescent="0.25">
      <c r="A2161" s="26">
        <v>2021</v>
      </c>
      <c r="B2161" s="26" t="s">
        <v>62</v>
      </c>
      <c r="C2161" s="26" t="s">
        <v>15</v>
      </c>
      <c r="D2161" s="26">
        <v>9421</v>
      </c>
      <c r="E2161" s="26">
        <v>88658</v>
      </c>
      <c r="F2161" s="26" t="s">
        <v>10</v>
      </c>
    </row>
    <row r="2162" spans="1:6" ht="15" hidden="1" customHeight="1" x14ac:dyDescent="0.25">
      <c r="A2162" s="26">
        <v>2021</v>
      </c>
      <c r="B2162" s="26" t="s">
        <v>62</v>
      </c>
      <c r="C2162" s="26" t="s">
        <v>16</v>
      </c>
      <c r="D2162" s="26">
        <v>170397</v>
      </c>
      <c r="E2162" s="26">
        <v>69740</v>
      </c>
      <c r="F2162" s="26" t="s">
        <v>10</v>
      </c>
    </row>
    <row r="2163" spans="1:6" ht="15" hidden="1" customHeight="1" x14ac:dyDescent="0.25">
      <c r="A2163" s="26">
        <v>2021</v>
      </c>
      <c r="B2163" s="26" t="s">
        <v>62</v>
      </c>
      <c r="C2163" s="26" t="s">
        <v>17</v>
      </c>
      <c r="D2163" s="26">
        <v>56304</v>
      </c>
      <c r="E2163" s="26">
        <v>77861</v>
      </c>
      <c r="F2163" s="26" t="s">
        <v>8</v>
      </c>
    </row>
    <row r="2164" spans="1:6" ht="15" hidden="1" customHeight="1" x14ac:dyDescent="0.25">
      <c r="A2164" s="26">
        <v>2021</v>
      </c>
      <c r="B2164" s="26" t="s">
        <v>62</v>
      </c>
      <c r="C2164" s="26" t="s">
        <v>18</v>
      </c>
      <c r="D2164" s="26">
        <v>11359</v>
      </c>
      <c r="E2164" s="26">
        <v>61072</v>
      </c>
      <c r="F2164" s="26" t="s">
        <v>8</v>
      </c>
    </row>
    <row r="2165" spans="1:6" ht="15" hidden="1" customHeight="1" x14ac:dyDescent="0.25">
      <c r="A2165" s="26">
        <v>2021</v>
      </c>
      <c r="B2165" s="26" t="s">
        <v>62</v>
      </c>
      <c r="C2165" s="26" t="s">
        <v>19</v>
      </c>
      <c r="D2165" s="26">
        <v>75870</v>
      </c>
      <c r="E2165" s="26">
        <v>84228</v>
      </c>
      <c r="F2165" s="26" t="s">
        <v>10</v>
      </c>
    </row>
    <row r="2166" spans="1:6" ht="15" hidden="1" customHeight="1" x14ac:dyDescent="0.25">
      <c r="A2166" s="26">
        <v>2021</v>
      </c>
      <c r="B2166" s="26" t="s">
        <v>62</v>
      </c>
      <c r="C2166" s="26" t="s">
        <v>20</v>
      </c>
      <c r="D2166" s="26">
        <v>30165</v>
      </c>
      <c r="E2166" s="26">
        <v>59817</v>
      </c>
      <c r="F2166" s="26" t="s">
        <v>8</v>
      </c>
    </row>
    <row r="2167" spans="1:6" ht="15" hidden="1" customHeight="1" x14ac:dyDescent="0.25">
      <c r="A2167" s="26">
        <v>2021</v>
      </c>
      <c r="B2167" s="26" t="s">
        <v>62</v>
      </c>
      <c r="C2167" s="26" t="s">
        <v>21</v>
      </c>
      <c r="D2167" s="26">
        <v>16421</v>
      </c>
      <c r="E2167" s="26">
        <v>62755</v>
      </c>
      <c r="F2167" s="26" t="s">
        <v>8</v>
      </c>
    </row>
    <row r="2168" spans="1:6" ht="15" hidden="1" customHeight="1" x14ac:dyDescent="0.25">
      <c r="A2168" s="26">
        <v>2021</v>
      </c>
      <c r="B2168" s="26" t="s">
        <v>62</v>
      </c>
      <c r="C2168" s="26" t="s">
        <v>22</v>
      </c>
      <c r="D2168" s="26">
        <v>16598</v>
      </c>
      <c r="E2168" s="26">
        <v>70554</v>
      </c>
      <c r="F2168" s="26" t="s">
        <v>10</v>
      </c>
    </row>
    <row r="2169" spans="1:6" ht="15" hidden="1" customHeight="1" x14ac:dyDescent="0.25">
      <c r="A2169" s="26">
        <v>2021</v>
      </c>
      <c r="B2169" s="26" t="s">
        <v>62</v>
      </c>
      <c r="C2169" s="26" t="s">
        <v>23</v>
      </c>
      <c r="D2169" s="26">
        <v>20866</v>
      </c>
      <c r="E2169" s="26">
        <v>58511</v>
      </c>
      <c r="F2169" s="26" t="s">
        <v>10</v>
      </c>
    </row>
    <row r="2170" spans="1:6" ht="15" hidden="1" customHeight="1" x14ac:dyDescent="0.25">
      <c r="A2170" s="26">
        <v>2021</v>
      </c>
      <c r="B2170" s="26" t="s">
        <v>62</v>
      </c>
      <c r="C2170" s="26" t="s">
        <v>24</v>
      </c>
      <c r="D2170" s="26">
        <v>25304</v>
      </c>
      <c r="E2170" s="26">
        <v>63624</v>
      </c>
      <c r="F2170" s="26" t="s">
        <v>8</v>
      </c>
    </row>
    <row r="2171" spans="1:6" ht="15" hidden="1" customHeight="1" x14ac:dyDescent="0.25">
      <c r="A2171" s="26">
        <v>2021</v>
      </c>
      <c r="B2171" s="26" t="s">
        <v>62</v>
      </c>
      <c r="C2171" s="26" t="s">
        <v>25</v>
      </c>
      <c r="D2171" s="26">
        <v>10504</v>
      </c>
      <c r="E2171" s="26">
        <v>66893</v>
      </c>
      <c r="F2171" s="26" t="s">
        <v>8</v>
      </c>
    </row>
    <row r="2172" spans="1:6" ht="15" hidden="1" customHeight="1" x14ac:dyDescent="0.25">
      <c r="A2172" s="26">
        <v>2021</v>
      </c>
      <c r="B2172" s="26" t="s">
        <v>62</v>
      </c>
      <c r="C2172" s="26" t="s">
        <v>26</v>
      </c>
      <c r="D2172" s="26">
        <v>44172</v>
      </c>
      <c r="E2172" s="26">
        <v>88573</v>
      </c>
      <c r="F2172" s="26" t="s">
        <v>10</v>
      </c>
    </row>
    <row r="2173" spans="1:6" ht="15" hidden="1" customHeight="1" x14ac:dyDescent="0.25">
      <c r="A2173" s="26">
        <v>2021</v>
      </c>
      <c r="B2173" s="26" t="s">
        <v>62</v>
      </c>
      <c r="C2173" s="26" t="s">
        <v>27</v>
      </c>
      <c r="D2173" s="26">
        <v>47892</v>
      </c>
      <c r="E2173" s="26">
        <v>119872</v>
      </c>
      <c r="F2173" s="26" t="s">
        <v>8</v>
      </c>
    </row>
    <row r="2174" spans="1:6" ht="15" hidden="1" customHeight="1" x14ac:dyDescent="0.25">
      <c r="A2174" s="26">
        <v>2021</v>
      </c>
      <c r="B2174" s="26" t="s">
        <v>62</v>
      </c>
      <c r="C2174" s="26" t="s">
        <v>28</v>
      </c>
      <c r="D2174" s="26">
        <v>44483</v>
      </c>
      <c r="E2174" s="26">
        <v>76805</v>
      </c>
      <c r="F2174" s="26" t="s">
        <v>10</v>
      </c>
    </row>
    <row r="2175" spans="1:6" ht="15" hidden="1" customHeight="1" x14ac:dyDescent="0.25">
      <c r="A2175" s="26">
        <v>2021</v>
      </c>
      <c r="B2175" s="26" t="s">
        <v>62</v>
      </c>
      <c r="C2175" s="26" t="s">
        <v>29</v>
      </c>
      <c r="D2175" s="26">
        <v>32903</v>
      </c>
      <c r="E2175" s="26">
        <v>91736</v>
      </c>
      <c r="F2175" s="26" t="s">
        <v>8</v>
      </c>
    </row>
    <row r="2176" spans="1:6" ht="15" hidden="1" customHeight="1" x14ac:dyDescent="0.25">
      <c r="A2176" s="26">
        <v>2021</v>
      </c>
      <c r="B2176" s="26" t="s">
        <v>62</v>
      </c>
      <c r="C2176" s="26" t="s">
        <v>30</v>
      </c>
      <c r="D2176" s="26">
        <v>12421</v>
      </c>
      <c r="E2176" s="26">
        <v>49023</v>
      </c>
      <c r="F2176" s="26" t="s">
        <v>8</v>
      </c>
    </row>
    <row r="2177" spans="1:6" ht="15" hidden="1" customHeight="1" x14ac:dyDescent="0.25">
      <c r="A2177" s="26">
        <v>2021</v>
      </c>
      <c r="B2177" s="26" t="s">
        <v>62</v>
      </c>
      <c r="C2177" s="26" t="s">
        <v>31</v>
      </c>
      <c r="D2177" s="26">
        <v>34349</v>
      </c>
      <c r="E2177" s="26">
        <v>74700</v>
      </c>
      <c r="F2177" s="26" t="s">
        <v>10</v>
      </c>
    </row>
    <row r="2178" spans="1:6" ht="15" hidden="1" customHeight="1" x14ac:dyDescent="0.25">
      <c r="A2178" s="26">
        <v>2021</v>
      </c>
      <c r="B2178" s="26" t="s">
        <v>62</v>
      </c>
      <c r="C2178" s="26" t="s">
        <v>32</v>
      </c>
      <c r="D2178" s="26">
        <v>9482</v>
      </c>
      <c r="E2178" s="26">
        <v>60553</v>
      </c>
      <c r="F2178" s="26" t="s">
        <v>10</v>
      </c>
    </row>
    <row r="2179" spans="1:6" ht="15" hidden="1" customHeight="1" x14ac:dyDescent="0.25">
      <c r="A2179" s="26">
        <v>2021</v>
      </c>
      <c r="B2179" s="26" t="s">
        <v>62</v>
      </c>
      <c r="C2179" s="26" t="s">
        <v>33</v>
      </c>
      <c r="D2179" s="26">
        <v>11737</v>
      </c>
      <c r="E2179" s="26">
        <v>66603</v>
      </c>
      <c r="F2179" s="26" t="s">
        <v>8</v>
      </c>
    </row>
    <row r="2180" spans="1:6" ht="15" hidden="1" customHeight="1" x14ac:dyDescent="0.25">
      <c r="A2180" s="26">
        <v>2021</v>
      </c>
      <c r="B2180" s="26" t="s">
        <v>62</v>
      </c>
      <c r="C2180" s="26" t="s">
        <v>34</v>
      </c>
      <c r="D2180" s="26">
        <v>20106</v>
      </c>
      <c r="E2180" s="26">
        <v>68008</v>
      </c>
      <c r="F2180" s="26" t="s">
        <v>8</v>
      </c>
    </row>
    <row r="2181" spans="1:6" ht="15" hidden="1" customHeight="1" x14ac:dyDescent="0.25">
      <c r="A2181" s="26">
        <v>2021</v>
      </c>
      <c r="B2181" s="26" t="s">
        <v>62</v>
      </c>
      <c r="C2181" s="26" t="s">
        <v>35</v>
      </c>
      <c r="D2181" s="26">
        <v>12808</v>
      </c>
      <c r="E2181" s="26">
        <v>86647</v>
      </c>
      <c r="F2181" s="26" t="s">
        <v>10</v>
      </c>
    </row>
    <row r="2182" spans="1:6" ht="15" hidden="1" customHeight="1" x14ac:dyDescent="0.25">
      <c r="A2182" s="26">
        <v>2021</v>
      </c>
      <c r="B2182" s="26" t="s">
        <v>62</v>
      </c>
      <c r="C2182" s="26" t="s">
        <v>36</v>
      </c>
      <c r="D2182" s="26">
        <v>52040</v>
      </c>
      <c r="E2182" s="26">
        <v>100022</v>
      </c>
      <c r="F2182" s="26" t="s">
        <v>10</v>
      </c>
    </row>
    <row r="2183" spans="1:6" ht="15" hidden="1" customHeight="1" x14ac:dyDescent="0.25">
      <c r="A2183" s="26">
        <v>2021</v>
      </c>
      <c r="B2183" s="26" t="s">
        <v>62</v>
      </c>
      <c r="C2183" s="26" t="s">
        <v>37</v>
      </c>
      <c r="D2183" s="26">
        <v>11347</v>
      </c>
      <c r="E2183" s="26">
        <v>70156</v>
      </c>
      <c r="F2183" s="26" t="s">
        <v>10</v>
      </c>
    </row>
    <row r="2184" spans="1:6" ht="15" hidden="1" customHeight="1" x14ac:dyDescent="0.25">
      <c r="A2184" s="26">
        <v>2021</v>
      </c>
      <c r="B2184" s="26" t="s">
        <v>62</v>
      </c>
      <c r="C2184" s="26" t="s">
        <v>38</v>
      </c>
      <c r="D2184" s="26">
        <v>112890</v>
      </c>
      <c r="E2184" s="26">
        <v>105615</v>
      </c>
      <c r="F2184" s="26" t="s">
        <v>10</v>
      </c>
    </row>
    <row r="2185" spans="1:6" ht="15" hidden="1" customHeight="1" x14ac:dyDescent="0.25">
      <c r="A2185" s="26">
        <v>2021</v>
      </c>
      <c r="B2185" s="26" t="s">
        <v>62</v>
      </c>
      <c r="C2185" s="26" t="s">
        <v>39</v>
      </c>
      <c r="D2185" s="26">
        <v>61321</v>
      </c>
      <c r="E2185" s="26">
        <v>73705</v>
      </c>
      <c r="F2185" s="26" t="s">
        <v>10</v>
      </c>
    </row>
    <row r="2186" spans="1:6" ht="15" hidden="1" customHeight="1" x14ac:dyDescent="0.25">
      <c r="A2186" s="26">
        <v>2021</v>
      </c>
      <c r="B2186" s="26" t="s">
        <v>62</v>
      </c>
      <c r="C2186" s="26" t="s">
        <v>40</v>
      </c>
      <c r="D2186" s="26">
        <v>5198</v>
      </c>
      <c r="E2186" s="26">
        <v>69897</v>
      </c>
      <c r="F2186" s="26" t="s">
        <v>8</v>
      </c>
    </row>
    <row r="2187" spans="1:6" ht="15" hidden="1" customHeight="1" x14ac:dyDescent="0.25">
      <c r="A2187" s="26">
        <v>2021</v>
      </c>
      <c r="B2187" s="26" t="s">
        <v>62</v>
      </c>
      <c r="C2187" s="26" t="s">
        <v>41</v>
      </c>
      <c r="D2187" s="26">
        <v>54330</v>
      </c>
      <c r="E2187" s="26">
        <v>72752</v>
      </c>
      <c r="F2187" s="26" t="s">
        <v>8</v>
      </c>
    </row>
    <row r="2188" spans="1:6" ht="15" hidden="1" customHeight="1" x14ac:dyDescent="0.25">
      <c r="A2188" s="26">
        <v>2021</v>
      </c>
      <c r="B2188" s="26" t="s">
        <v>62</v>
      </c>
      <c r="C2188" s="26" t="s">
        <v>42</v>
      </c>
      <c r="D2188" s="26">
        <v>21148</v>
      </c>
      <c r="E2188" s="26">
        <v>60841</v>
      </c>
      <c r="F2188" s="26" t="s">
        <v>10</v>
      </c>
    </row>
    <row r="2189" spans="1:6" ht="15" hidden="1" customHeight="1" x14ac:dyDescent="0.25">
      <c r="A2189" s="26">
        <v>2021</v>
      </c>
      <c r="B2189" s="26" t="s">
        <v>62</v>
      </c>
      <c r="C2189" s="26" t="s">
        <v>43</v>
      </c>
      <c r="D2189" s="26">
        <v>26161</v>
      </c>
      <c r="E2189" s="26">
        <v>79460</v>
      </c>
      <c r="F2189" s="26" t="s">
        <v>8</v>
      </c>
    </row>
    <row r="2190" spans="1:6" ht="15" hidden="1" customHeight="1" x14ac:dyDescent="0.25">
      <c r="A2190" s="26">
        <v>2021</v>
      </c>
      <c r="B2190" s="26" t="s">
        <v>62</v>
      </c>
      <c r="C2190" s="26" t="s">
        <v>44</v>
      </c>
      <c r="D2190" s="26">
        <v>64541</v>
      </c>
      <c r="E2190" s="26">
        <v>87681</v>
      </c>
      <c r="F2190" s="26" t="s">
        <v>8</v>
      </c>
    </row>
    <row r="2191" spans="1:6" ht="15" hidden="1" customHeight="1" x14ac:dyDescent="0.25">
      <c r="A2191" s="26">
        <v>2021</v>
      </c>
      <c r="B2191" s="26" t="s">
        <v>62</v>
      </c>
      <c r="C2191" s="26" t="s">
        <v>45</v>
      </c>
      <c r="D2191" s="26">
        <v>9043</v>
      </c>
      <c r="E2191" s="26">
        <v>74454</v>
      </c>
      <c r="F2191" s="26" t="s">
        <v>10</v>
      </c>
    </row>
    <row r="2192" spans="1:6" ht="15" hidden="1" customHeight="1" x14ac:dyDescent="0.25">
      <c r="A2192" s="26">
        <v>2021</v>
      </c>
      <c r="B2192" s="26" t="s">
        <v>62</v>
      </c>
      <c r="C2192" s="26" t="s">
        <v>46</v>
      </c>
      <c r="D2192" s="26">
        <v>29329</v>
      </c>
      <c r="E2192" s="26">
        <v>58492</v>
      </c>
      <c r="F2192" s="26" t="s">
        <v>10</v>
      </c>
    </row>
    <row r="2193" spans="1:6" ht="15" hidden="1" customHeight="1" x14ac:dyDescent="0.25">
      <c r="A2193" s="26">
        <v>2021</v>
      </c>
      <c r="B2193" s="26" t="s">
        <v>62</v>
      </c>
      <c r="C2193" s="26" t="s">
        <v>47</v>
      </c>
      <c r="D2193" s="26">
        <v>5498</v>
      </c>
      <c r="E2193" s="26">
        <v>64619</v>
      </c>
      <c r="F2193" s="26" t="s">
        <v>8</v>
      </c>
    </row>
    <row r="2194" spans="1:6" ht="15" hidden="1" customHeight="1" x14ac:dyDescent="0.25">
      <c r="A2194" s="26">
        <v>2021</v>
      </c>
      <c r="B2194" s="26" t="s">
        <v>62</v>
      </c>
      <c r="C2194" s="26" t="s">
        <v>48</v>
      </c>
      <c r="D2194" s="26">
        <v>30774</v>
      </c>
      <c r="E2194" s="26">
        <v>68990</v>
      </c>
      <c r="F2194" s="26" t="s">
        <v>8</v>
      </c>
    </row>
    <row r="2195" spans="1:6" ht="15" hidden="1" customHeight="1" x14ac:dyDescent="0.25">
      <c r="A2195" s="26">
        <v>2021</v>
      </c>
      <c r="B2195" s="26" t="s">
        <v>62</v>
      </c>
      <c r="C2195" s="26" t="s">
        <v>49</v>
      </c>
      <c r="D2195" s="26">
        <v>139953</v>
      </c>
      <c r="E2195" s="26">
        <v>83197</v>
      </c>
      <c r="F2195" s="26" t="s">
        <v>10</v>
      </c>
    </row>
    <row r="2196" spans="1:6" ht="15" hidden="1" customHeight="1" x14ac:dyDescent="0.25">
      <c r="A2196" s="26">
        <v>2021</v>
      </c>
      <c r="B2196" s="26" t="s">
        <v>62</v>
      </c>
      <c r="C2196" s="26" t="s">
        <v>50</v>
      </c>
      <c r="D2196" s="26">
        <v>24485</v>
      </c>
      <c r="E2196" s="26">
        <v>70641</v>
      </c>
      <c r="F2196" s="26" t="s">
        <v>8</v>
      </c>
    </row>
    <row r="2197" spans="1:6" ht="15" hidden="1" customHeight="1" x14ac:dyDescent="0.25">
      <c r="A2197" s="26">
        <v>2021</v>
      </c>
      <c r="B2197" s="26" t="s">
        <v>62</v>
      </c>
      <c r="C2197" s="26" t="s">
        <v>51</v>
      </c>
      <c r="D2197" s="26">
        <v>5970</v>
      </c>
      <c r="E2197" s="26">
        <v>74986</v>
      </c>
      <c r="F2197" s="26" t="s">
        <v>10</v>
      </c>
    </row>
    <row r="2198" spans="1:6" ht="15" hidden="1" customHeight="1" x14ac:dyDescent="0.25">
      <c r="A2198" s="26">
        <v>2021</v>
      </c>
      <c r="B2198" s="26" t="s">
        <v>62</v>
      </c>
      <c r="C2198" s="26" t="s">
        <v>52</v>
      </c>
      <c r="D2198" s="26">
        <v>59342</v>
      </c>
      <c r="E2198" s="26">
        <v>96327</v>
      </c>
      <c r="F2198" s="26" t="s">
        <v>8</v>
      </c>
    </row>
    <row r="2199" spans="1:6" ht="15" hidden="1" customHeight="1" x14ac:dyDescent="0.25">
      <c r="A2199" s="26">
        <v>2021</v>
      </c>
      <c r="B2199" s="26" t="s">
        <v>62</v>
      </c>
      <c r="C2199" s="26" t="s">
        <v>53</v>
      </c>
      <c r="D2199" s="26">
        <v>41249</v>
      </c>
      <c r="E2199" s="26">
        <v>91460</v>
      </c>
      <c r="F2199" s="26" t="s">
        <v>8</v>
      </c>
    </row>
    <row r="2200" spans="1:6" ht="15" hidden="1" customHeight="1" x14ac:dyDescent="0.25">
      <c r="A2200" s="26">
        <v>2021</v>
      </c>
      <c r="B2200" s="26" t="s">
        <v>62</v>
      </c>
      <c r="C2200" s="26" t="s">
        <v>54</v>
      </c>
      <c r="D2200" s="26">
        <v>8381</v>
      </c>
      <c r="E2200" s="26">
        <v>58180</v>
      </c>
      <c r="F2200" s="26" t="s">
        <v>10</v>
      </c>
    </row>
    <row r="2201" spans="1:6" ht="15" hidden="1" customHeight="1" x14ac:dyDescent="0.25">
      <c r="A2201" s="26">
        <v>2021</v>
      </c>
      <c r="B2201" s="26" t="s">
        <v>62</v>
      </c>
      <c r="C2201" s="26" t="s">
        <v>55</v>
      </c>
      <c r="D2201" s="26">
        <v>26927</v>
      </c>
      <c r="E2201" s="26">
        <v>69192</v>
      </c>
      <c r="F2201" s="26" t="s">
        <v>10</v>
      </c>
    </row>
    <row r="2202" spans="1:6" ht="15" hidden="1" customHeight="1" x14ac:dyDescent="0.25">
      <c r="A2202" s="26">
        <v>2021</v>
      </c>
      <c r="B2202" s="26" t="s">
        <v>62</v>
      </c>
      <c r="C2202" s="26" t="s">
        <v>56</v>
      </c>
      <c r="D2202" s="26">
        <v>4728</v>
      </c>
      <c r="E2202" s="26">
        <v>62253</v>
      </c>
      <c r="F2202" s="26" t="s">
        <v>8</v>
      </c>
    </row>
    <row r="2203" spans="1:6" ht="15" hidden="1" customHeight="1" x14ac:dyDescent="0.25">
      <c r="A2203" s="26">
        <v>2021</v>
      </c>
      <c r="B2203" s="26" t="s">
        <v>63</v>
      </c>
      <c r="C2203" s="26" t="s">
        <v>7</v>
      </c>
      <c r="D2203" s="26">
        <v>13692</v>
      </c>
      <c r="E2203" s="26">
        <v>53785</v>
      </c>
      <c r="F2203" s="26" t="s">
        <v>8</v>
      </c>
    </row>
    <row r="2204" spans="1:6" ht="15" hidden="1" customHeight="1" x14ac:dyDescent="0.25">
      <c r="A2204" s="26">
        <v>2021</v>
      </c>
      <c r="B2204" s="26" t="s">
        <v>63</v>
      </c>
      <c r="C2204" s="26" t="s">
        <v>9</v>
      </c>
      <c r="D2204" s="26">
        <v>19924</v>
      </c>
      <c r="E2204" s="26">
        <v>58632</v>
      </c>
      <c r="F2204" s="26" t="s">
        <v>10</v>
      </c>
    </row>
    <row r="2205" spans="1:6" ht="15" hidden="1" customHeight="1" x14ac:dyDescent="0.25">
      <c r="A2205" s="26">
        <v>2021</v>
      </c>
      <c r="B2205" s="26" t="s">
        <v>63</v>
      </c>
      <c r="C2205" s="26" t="s">
        <v>11</v>
      </c>
      <c r="D2205" s="26">
        <v>15780</v>
      </c>
      <c r="E2205" s="26">
        <v>49983</v>
      </c>
      <c r="F2205" s="26" t="s">
        <v>10</v>
      </c>
    </row>
    <row r="2206" spans="1:6" ht="15" hidden="1" customHeight="1" x14ac:dyDescent="0.25">
      <c r="A2206" s="26">
        <v>2021</v>
      </c>
      <c r="B2206" s="26" t="s">
        <v>63</v>
      </c>
      <c r="C2206" s="26" t="s">
        <v>12</v>
      </c>
      <c r="D2206" s="26">
        <v>639529</v>
      </c>
      <c r="E2206" s="26">
        <v>59909</v>
      </c>
      <c r="F2206" s="26" t="s">
        <v>10</v>
      </c>
    </row>
    <row r="2207" spans="1:6" ht="15" hidden="1" customHeight="1" x14ac:dyDescent="0.25">
      <c r="A2207" s="26">
        <v>2021</v>
      </c>
      <c r="B2207" s="26" t="s">
        <v>63</v>
      </c>
      <c r="C2207" s="26" t="s">
        <v>13</v>
      </c>
      <c r="D2207" s="26">
        <v>21747</v>
      </c>
      <c r="E2207" s="26">
        <v>57600</v>
      </c>
      <c r="F2207" s="26" t="s">
        <v>10</v>
      </c>
    </row>
    <row r="2208" spans="1:6" ht="15" hidden="1" customHeight="1" x14ac:dyDescent="0.25">
      <c r="A2208" s="26">
        <v>2021</v>
      </c>
      <c r="B2208" s="26" t="s">
        <v>63</v>
      </c>
      <c r="C2208" s="26" t="s">
        <v>14</v>
      </c>
      <c r="D2208" s="26">
        <v>13478</v>
      </c>
      <c r="E2208" s="26">
        <v>63419</v>
      </c>
      <c r="F2208" s="26" t="s">
        <v>10</v>
      </c>
    </row>
    <row r="2209" spans="1:6" ht="15" hidden="1" customHeight="1" x14ac:dyDescent="0.25">
      <c r="A2209" s="26">
        <v>2021</v>
      </c>
      <c r="B2209" s="26" t="s">
        <v>63</v>
      </c>
      <c r="C2209" s="26" t="s">
        <v>15</v>
      </c>
      <c r="D2209" s="26">
        <v>5386</v>
      </c>
      <c r="E2209" s="26">
        <v>61284</v>
      </c>
      <c r="F2209" s="26" t="s">
        <v>8</v>
      </c>
    </row>
    <row r="2210" spans="1:6" ht="15" hidden="1" customHeight="1" x14ac:dyDescent="0.25">
      <c r="A2210" s="26">
        <v>2021</v>
      </c>
      <c r="B2210" s="26" t="s">
        <v>63</v>
      </c>
      <c r="C2210" s="26" t="s">
        <v>16</v>
      </c>
      <c r="D2210" s="26">
        <v>76615</v>
      </c>
      <c r="E2210" s="26">
        <v>58039</v>
      </c>
      <c r="F2210" s="26" t="s">
        <v>8</v>
      </c>
    </row>
    <row r="2211" spans="1:6" ht="15" hidden="1" customHeight="1" x14ac:dyDescent="0.25">
      <c r="A2211" s="26">
        <v>2021</v>
      </c>
      <c r="B2211" s="26" t="s">
        <v>63</v>
      </c>
      <c r="C2211" s="26" t="s">
        <v>17</v>
      </c>
      <c r="D2211" s="26">
        <v>29998</v>
      </c>
      <c r="E2211" s="26">
        <v>59810</v>
      </c>
      <c r="F2211" s="26" t="s">
        <v>10</v>
      </c>
    </row>
    <row r="2212" spans="1:6" ht="15" hidden="1" customHeight="1" x14ac:dyDescent="0.25">
      <c r="A2212" s="26">
        <v>2021</v>
      </c>
      <c r="B2212" s="26" t="s">
        <v>63</v>
      </c>
      <c r="C2212" s="26" t="s">
        <v>18</v>
      </c>
      <c r="D2212" s="26">
        <v>8163</v>
      </c>
      <c r="E2212" s="26">
        <v>49475</v>
      </c>
      <c r="F2212" s="26" t="s">
        <v>8</v>
      </c>
    </row>
    <row r="2213" spans="1:6" ht="15" hidden="1" customHeight="1" x14ac:dyDescent="0.25">
      <c r="A2213" s="26">
        <v>2021</v>
      </c>
      <c r="B2213" s="26" t="s">
        <v>63</v>
      </c>
      <c r="C2213" s="26" t="s">
        <v>19</v>
      </c>
      <c r="D2213" s="26">
        <v>35102</v>
      </c>
      <c r="E2213" s="26">
        <v>58038</v>
      </c>
      <c r="F2213" s="26" t="s">
        <v>8</v>
      </c>
    </row>
    <row r="2214" spans="1:6" ht="15" hidden="1" customHeight="1" x14ac:dyDescent="0.25">
      <c r="A2214" s="26">
        <v>2021</v>
      </c>
      <c r="B2214" s="26" t="s">
        <v>63</v>
      </c>
      <c r="C2214" s="26" t="s">
        <v>20</v>
      </c>
      <c r="D2214" s="26">
        <v>16247</v>
      </c>
      <c r="E2214" s="26">
        <v>55107</v>
      </c>
      <c r="F2214" s="26" t="s">
        <v>10</v>
      </c>
    </row>
    <row r="2215" spans="1:6" ht="15" hidden="1" customHeight="1" x14ac:dyDescent="0.25">
      <c r="A2215" s="26">
        <v>2021</v>
      </c>
      <c r="B2215" s="26" t="s">
        <v>63</v>
      </c>
      <c r="C2215" s="26" t="s">
        <v>21</v>
      </c>
      <c r="D2215" s="26">
        <v>11966</v>
      </c>
      <c r="E2215" s="26">
        <v>50392</v>
      </c>
      <c r="F2215" s="26" t="s">
        <v>10</v>
      </c>
    </row>
    <row r="2216" spans="1:6" ht="15" hidden="1" customHeight="1" x14ac:dyDescent="0.25">
      <c r="A2216" s="26">
        <v>2021</v>
      </c>
      <c r="B2216" s="26" t="s">
        <v>63</v>
      </c>
      <c r="C2216" s="26" t="s">
        <v>22</v>
      </c>
      <c r="D2216" s="26">
        <v>10085</v>
      </c>
      <c r="E2216" s="26">
        <v>49909</v>
      </c>
      <c r="F2216" s="26" t="s">
        <v>8</v>
      </c>
    </row>
    <row r="2217" spans="1:6" ht="15" hidden="1" customHeight="1" x14ac:dyDescent="0.25">
      <c r="A2217" s="26">
        <v>2021</v>
      </c>
      <c r="B2217" s="26" t="s">
        <v>63</v>
      </c>
      <c r="C2217" s="26" t="s">
        <v>23</v>
      </c>
      <c r="D2217" s="26">
        <v>18442</v>
      </c>
      <c r="E2217" s="26">
        <v>55141</v>
      </c>
      <c r="F2217" s="26" t="s">
        <v>8</v>
      </c>
    </row>
    <row r="2218" spans="1:6" ht="15" hidden="1" customHeight="1" x14ac:dyDescent="0.25">
      <c r="A2218" s="26">
        <v>2021</v>
      </c>
      <c r="B2218" s="26" t="s">
        <v>63</v>
      </c>
      <c r="C2218" s="26" t="s">
        <v>24</v>
      </c>
      <c r="D2218" s="26">
        <v>16110</v>
      </c>
      <c r="E2218" s="26">
        <v>50832</v>
      </c>
      <c r="F2218" s="26" t="s">
        <v>10</v>
      </c>
    </row>
    <row r="2219" spans="1:6" ht="15" hidden="1" customHeight="1" x14ac:dyDescent="0.25">
      <c r="A2219" s="26">
        <v>2021</v>
      </c>
      <c r="B2219" s="26" t="s">
        <v>63</v>
      </c>
      <c r="C2219" s="26" t="s">
        <v>25</v>
      </c>
      <c r="D2219" s="26">
        <v>5474</v>
      </c>
      <c r="E2219" s="26">
        <v>55342</v>
      </c>
      <c r="F2219" s="26" t="s">
        <v>8</v>
      </c>
    </row>
    <row r="2220" spans="1:6" ht="15" hidden="1" customHeight="1" x14ac:dyDescent="0.25">
      <c r="A2220" s="26">
        <v>2021</v>
      </c>
      <c r="B2220" s="26" t="s">
        <v>63</v>
      </c>
      <c r="C2220" s="26" t="s">
        <v>26</v>
      </c>
      <c r="D2220" s="26">
        <v>21419</v>
      </c>
      <c r="E2220" s="26">
        <v>61476</v>
      </c>
      <c r="F2220" s="26" t="s">
        <v>10</v>
      </c>
    </row>
    <row r="2221" spans="1:6" ht="15" hidden="1" customHeight="1" x14ac:dyDescent="0.25">
      <c r="A2221" s="26">
        <v>2021</v>
      </c>
      <c r="B2221" s="26" t="s">
        <v>63</v>
      </c>
      <c r="C2221" s="26" t="s">
        <v>27</v>
      </c>
      <c r="D2221" s="26">
        <v>68761</v>
      </c>
      <c r="E2221" s="26">
        <v>65886</v>
      </c>
      <c r="F2221" s="26" t="s">
        <v>8</v>
      </c>
    </row>
    <row r="2222" spans="1:6" ht="15" hidden="1" customHeight="1" x14ac:dyDescent="0.25">
      <c r="A2222" s="26">
        <v>2021</v>
      </c>
      <c r="B2222" s="26" t="s">
        <v>63</v>
      </c>
      <c r="C2222" s="26" t="s">
        <v>28</v>
      </c>
      <c r="D2222" s="26">
        <v>25357</v>
      </c>
      <c r="E2222" s="26">
        <v>56845</v>
      </c>
      <c r="F2222" s="26" t="s">
        <v>8</v>
      </c>
    </row>
    <row r="2223" spans="1:6" ht="15" hidden="1" customHeight="1" x14ac:dyDescent="0.25">
      <c r="A2223" s="26">
        <v>2021</v>
      </c>
      <c r="B2223" s="26" t="s">
        <v>63</v>
      </c>
      <c r="C2223" s="26" t="s">
        <v>29</v>
      </c>
      <c r="D2223" s="26">
        <v>20728</v>
      </c>
      <c r="E2223" s="26">
        <v>58656</v>
      </c>
      <c r="F2223" s="26" t="s">
        <v>10</v>
      </c>
    </row>
    <row r="2224" spans="1:6" ht="15" hidden="1" customHeight="1" x14ac:dyDescent="0.25">
      <c r="A2224" s="26">
        <v>2021</v>
      </c>
      <c r="B2224" s="26" t="s">
        <v>63</v>
      </c>
      <c r="C2224" s="26" t="s">
        <v>30</v>
      </c>
      <c r="D2224" s="26">
        <v>7557</v>
      </c>
      <c r="E2224" s="26">
        <v>48620</v>
      </c>
      <c r="F2224" s="26" t="s">
        <v>10</v>
      </c>
    </row>
    <row r="2225" spans="1:6" ht="15" hidden="1" customHeight="1" x14ac:dyDescent="0.25">
      <c r="A2225" s="26">
        <v>2021</v>
      </c>
      <c r="B2225" s="26" t="s">
        <v>63</v>
      </c>
      <c r="C2225" s="26" t="s">
        <v>31</v>
      </c>
      <c r="D2225" s="26">
        <v>52078</v>
      </c>
      <c r="E2225" s="26">
        <v>53562</v>
      </c>
      <c r="F2225" s="26" t="s">
        <v>8</v>
      </c>
    </row>
    <row r="2226" spans="1:6" ht="15" hidden="1" customHeight="1" x14ac:dyDescent="0.25">
      <c r="A2226" s="26">
        <v>2021</v>
      </c>
      <c r="B2226" s="26" t="s">
        <v>63</v>
      </c>
      <c r="C2226" s="26" t="s">
        <v>32</v>
      </c>
      <c r="D2226" s="26">
        <v>4834</v>
      </c>
      <c r="E2226" s="26">
        <v>55258</v>
      </c>
      <c r="F2226" s="26" t="s">
        <v>8</v>
      </c>
    </row>
    <row r="2227" spans="1:6" ht="15" hidden="1" customHeight="1" x14ac:dyDescent="0.25">
      <c r="A2227" s="26">
        <v>2021</v>
      </c>
      <c r="B2227" s="26" t="s">
        <v>63</v>
      </c>
      <c r="C2227" s="26" t="s">
        <v>33</v>
      </c>
      <c r="D2227" s="26">
        <v>11559</v>
      </c>
      <c r="E2227" s="26">
        <v>54735</v>
      </c>
      <c r="F2227" s="26" t="s">
        <v>10</v>
      </c>
    </row>
    <row r="2228" spans="1:6" ht="15" hidden="1" customHeight="1" x14ac:dyDescent="0.25">
      <c r="A2228" s="26">
        <v>2021</v>
      </c>
      <c r="B2228" s="26" t="s">
        <v>63</v>
      </c>
      <c r="C2228" s="26" t="s">
        <v>34</v>
      </c>
      <c r="D2228" s="26">
        <v>8934</v>
      </c>
      <c r="E2228" s="26">
        <v>60808</v>
      </c>
      <c r="F2228" s="26" t="s">
        <v>10</v>
      </c>
    </row>
    <row r="2229" spans="1:6" ht="15" hidden="1" customHeight="1" x14ac:dyDescent="0.25">
      <c r="A2229" s="26">
        <v>2021</v>
      </c>
      <c r="B2229" s="26" t="s">
        <v>63</v>
      </c>
      <c r="C2229" s="26" t="s">
        <v>35</v>
      </c>
      <c r="D2229" s="26">
        <v>4773</v>
      </c>
      <c r="E2229" s="26">
        <v>64363</v>
      </c>
      <c r="F2229" s="26" t="s">
        <v>10</v>
      </c>
    </row>
    <row r="2230" spans="1:6" ht="15" hidden="1" customHeight="1" x14ac:dyDescent="0.25">
      <c r="A2230" s="26">
        <v>2021</v>
      </c>
      <c r="B2230" s="26" t="s">
        <v>63</v>
      </c>
      <c r="C2230" s="26" t="s">
        <v>36</v>
      </c>
      <c r="D2230" s="26">
        <v>40687</v>
      </c>
      <c r="E2230" s="26">
        <v>61124</v>
      </c>
      <c r="F2230" s="26" t="s">
        <v>10</v>
      </c>
    </row>
    <row r="2231" spans="1:6" ht="15" hidden="1" customHeight="1" x14ac:dyDescent="0.25">
      <c r="A2231" s="26">
        <v>2021</v>
      </c>
      <c r="B2231" s="26" t="s">
        <v>63</v>
      </c>
      <c r="C2231" s="26" t="s">
        <v>37</v>
      </c>
      <c r="D2231" s="26">
        <v>10974</v>
      </c>
      <c r="E2231" s="26">
        <v>48852</v>
      </c>
      <c r="F2231" s="26" t="s">
        <v>10</v>
      </c>
    </row>
    <row r="2232" spans="1:6" ht="15" hidden="1" customHeight="1" x14ac:dyDescent="0.25">
      <c r="A2232" s="26">
        <v>2021</v>
      </c>
      <c r="B2232" s="26" t="s">
        <v>63</v>
      </c>
      <c r="C2232" s="26" t="s">
        <v>38</v>
      </c>
      <c r="D2232" s="26">
        <v>67202</v>
      </c>
      <c r="E2232" s="26">
        <v>60638</v>
      </c>
      <c r="F2232" s="26" t="s">
        <v>8</v>
      </c>
    </row>
    <row r="2233" spans="1:6" ht="15" hidden="1" customHeight="1" x14ac:dyDescent="0.25">
      <c r="A2233" s="26">
        <v>2021</v>
      </c>
      <c r="B2233" s="26" t="s">
        <v>63</v>
      </c>
      <c r="C2233" s="26" t="s">
        <v>39</v>
      </c>
      <c r="D2233" s="26">
        <v>28199</v>
      </c>
      <c r="E2233" s="26">
        <v>56123</v>
      </c>
      <c r="F2233" s="26" t="s">
        <v>8</v>
      </c>
    </row>
    <row r="2234" spans="1:6" ht="15" hidden="1" customHeight="1" x14ac:dyDescent="0.25">
      <c r="A2234" s="26">
        <v>2021</v>
      </c>
      <c r="B2234" s="26" t="s">
        <v>63</v>
      </c>
      <c r="C2234" s="26" t="s">
        <v>40</v>
      </c>
      <c r="D2234" s="26">
        <v>2581</v>
      </c>
      <c r="E2234" s="26">
        <v>58585</v>
      </c>
      <c r="F2234" s="26" t="s">
        <v>10</v>
      </c>
    </row>
    <row r="2235" spans="1:6" ht="15" hidden="1" customHeight="1" x14ac:dyDescent="0.25">
      <c r="A2235" s="26">
        <v>2021</v>
      </c>
      <c r="B2235" s="26" t="s">
        <v>63</v>
      </c>
      <c r="C2235" s="26" t="s">
        <v>41</v>
      </c>
      <c r="D2235" s="26">
        <v>35525</v>
      </c>
      <c r="E2235" s="26">
        <v>53891</v>
      </c>
      <c r="F2235" s="26" t="s">
        <v>8</v>
      </c>
    </row>
    <row r="2236" spans="1:6" ht="15" hidden="1" customHeight="1" x14ac:dyDescent="0.25">
      <c r="A2236" s="26">
        <v>2021</v>
      </c>
      <c r="B2236" s="26" t="s">
        <v>63</v>
      </c>
      <c r="C2236" s="26" t="s">
        <v>42</v>
      </c>
      <c r="D2236" s="26">
        <v>13345</v>
      </c>
      <c r="E2236" s="26">
        <v>52841</v>
      </c>
      <c r="F2236" s="26" t="s">
        <v>8</v>
      </c>
    </row>
    <row r="2237" spans="1:6" ht="15" hidden="1" customHeight="1" x14ac:dyDescent="0.25">
      <c r="A2237" s="26">
        <v>2021</v>
      </c>
      <c r="B2237" s="26" t="s">
        <v>63</v>
      </c>
      <c r="C2237" s="26" t="s">
        <v>43</v>
      </c>
      <c r="D2237" s="26">
        <v>16113</v>
      </c>
      <c r="E2237" s="26">
        <v>57842</v>
      </c>
      <c r="F2237" s="26" t="s">
        <v>10</v>
      </c>
    </row>
    <row r="2238" spans="1:6" ht="15" hidden="1" customHeight="1" x14ac:dyDescent="0.25">
      <c r="A2238" s="26">
        <v>2021</v>
      </c>
      <c r="B2238" s="26" t="s">
        <v>63</v>
      </c>
      <c r="C2238" s="26" t="s">
        <v>44</v>
      </c>
      <c r="D2238" s="26">
        <v>57945</v>
      </c>
      <c r="E2238" s="26">
        <v>59416</v>
      </c>
      <c r="F2238" s="26" t="s">
        <v>10</v>
      </c>
    </row>
    <row r="2239" spans="1:6" ht="15" hidden="1" customHeight="1" x14ac:dyDescent="0.25">
      <c r="A2239" s="26">
        <v>2021</v>
      </c>
      <c r="B2239" s="26" t="s">
        <v>63</v>
      </c>
      <c r="C2239" s="26" t="s">
        <v>45</v>
      </c>
      <c r="D2239" s="26">
        <v>4664</v>
      </c>
      <c r="E2239" s="26">
        <v>56458</v>
      </c>
      <c r="F2239" s="26" t="s">
        <v>8</v>
      </c>
    </row>
    <row r="2240" spans="1:6" ht="15" hidden="1" customHeight="1" x14ac:dyDescent="0.25">
      <c r="A2240" s="26">
        <v>2021</v>
      </c>
      <c r="B2240" s="26" t="s">
        <v>63</v>
      </c>
      <c r="C2240" s="26" t="s">
        <v>46</v>
      </c>
      <c r="D2240" s="26">
        <v>12757</v>
      </c>
      <c r="E2240" s="26">
        <v>53296</v>
      </c>
      <c r="F2240" s="26" t="s">
        <v>8</v>
      </c>
    </row>
    <row r="2241" spans="1:6" ht="15" hidden="1" customHeight="1" x14ac:dyDescent="0.25">
      <c r="A2241" s="26">
        <v>2021</v>
      </c>
      <c r="B2241" s="26" t="s">
        <v>63</v>
      </c>
      <c r="C2241" s="26" t="s">
        <v>47</v>
      </c>
      <c r="D2241" s="26">
        <v>2904</v>
      </c>
      <c r="E2241" s="26">
        <v>58412</v>
      </c>
      <c r="F2241" s="26" t="s">
        <v>10</v>
      </c>
    </row>
    <row r="2242" spans="1:6" ht="15" hidden="1" customHeight="1" x14ac:dyDescent="0.25">
      <c r="A2242" s="26">
        <v>2021</v>
      </c>
      <c r="B2242" s="26" t="s">
        <v>63</v>
      </c>
      <c r="C2242" s="26" t="s">
        <v>48</v>
      </c>
      <c r="D2242" s="26">
        <v>16563</v>
      </c>
      <c r="E2242" s="26">
        <v>59183</v>
      </c>
      <c r="F2242" s="26" t="s">
        <v>8</v>
      </c>
    </row>
    <row r="2243" spans="1:6" ht="15" hidden="1" customHeight="1" x14ac:dyDescent="0.25">
      <c r="A2243" s="26">
        <v>2021</v>
      </c>
      <c r="B2243" s="26" t="s">
        <v>63</v>
      </c>
      <c r="C2243" s="26" t="s">
        <v>49</v>
      </c>
      <c r="D2243" s="26">
        <v>94237</v>
      </c>
      <c r="E2243" s="26">
        <v>55322</v>
      </c>
      <c r="F2243" s="26" t="s">
        <v>10</v>
      </c>
    </row>
    <row r="2244" spans="1:6" ht="15" hidden="1" customHeight="1" x14ac:dyDescent="0.25">
      <c r="A2244" s="26">
        <v>2021</v>
      </c>
      <c r="B2244" s="26" t="s">
        <v>63</v>
      </c>
      <c r="C2244" s="26" t="s">
        <v>50</v>
      </c>
      <c r="D2244" s="26">
        <v>12857</v>
      </c>
      <c r="E2244" s="26">
        <v>50983</v>
      </c>
      <c r="F2244" s="26" t="s">
        <v>8</v>
      </c>
    </row>
    <row r="2245" spans="1:6" ht="15" hidden="1" customHeight="1" x14ac:dyDescent="0.25">
      <c r="A2245" s="26">
        <v>2021</v>
      </c>
      <c r="B2245" s="26" t="s">
        <v>63</v>
      </c>
      <c r="C2245" s="26" t="s">
        <v>51</v>
      </c>
      <c r="D2245" s="26">
        <v>2503</v>
      </c>
      <c r="E2245" s="26">
        <v>54501</v>
      </c>
      <c r="F2245" s="26" t="s">
        <v>8</v>
      </c>
    </row>
    <row r="2246" spans="1:6" ht="15" hidden="1" customHeight="1" x14ac:dyDescent="0.25">
      <c r="A2246" s="26">
        <v>2021</v>
      </c>
      <c r="B2246" s="26" t="s">
        <v>63</v>
      </c>
      <c r="C2246" s="26" t="s">
        <v>52</v>
      </c>
      <c r="D2246" s="26">
        <v>50144</v>
      </c>
      <c r="E2246" s="26">
        <v>56876</v>
      </c>
      <c r="F2246" s="26" t="s">
        <v>10</v>
      </c>
    </row>
    <row r="2247" spans="1:6" ht="15" hidden="1" customHeight="1" x14ac:dyDescent="0.25">
      <c r="A2247" s="26">
        <v>2021</v>
      </c>
      <c r="B2247" s="26" t="s">
        <v>63</v>
      </c>
      <c r="C2247" s="26" t="s">
        <v>53</v>
      </c>
      <c r="D2247" s="26">
        <v>64023</v>
      </c>
      <c r="E2247" s="26">
        <v>59267</v>
      </c>
      <c r="F2247" s="26" t="s">
        <v>10</v>
      </c>
    </row>
    <row r="2248" spans="1:6" ht="15" hidden="1" customHeight="1" x14ac:dyDescent="0.25">
      <c r="A2248" s="26">
        <v>2021</v>
      </c>
      <c r="B2248" s="26" t="s">
        <v>63</v>
      </c>
      <c r="C2248" s="26" t="s">
        <v>54</v>
      </c>
      <c r="D2248" s="26">
        <v>5755</v>
      </c>
      <c r="E2248" s="26">
        <v>53876</v>
      </c>
      <c r="F2248" s="26" t="s">
        <v>8</v>
      </c>
    </row>
    <row r="2249" spans="1:6" ht="15" hidden="1" customHeight="1" x14ac:dyDescent="0.25">
      <c r="A2249" s="26">
        <v>2021</v>
      </c>
      <c r="B2249" s="26" t="s">
        <v>63</v>
      </c>
      <c r="C2249" s="26" t="s">
        <v>55</v>
      </c>
      <c r="D2249" s="26">
        <v>29257</v>
      </c>
      <c r="E2249" s="26">
        <v>56951</v>
      </c>
      <c r="F2249" s="26" t="s">
        <v>8</v>
      </c>
    </row>
    <row r="2250" spans="1:6" ht="15" hidden="1" customHeight="1" x14ac:dyDescent="0.25">
      <c r="A2250" s="26">
        <v>2021</v>
      </c>
      <c r="B2250" s="26" t="s">
        <v>63</v>
      </c>
      <c r="C2250" s="26" t="s">
        <v>56</v>
      </c>
      <c r="D2250" s="26">
        <v>3384</v>
      </c>
      <c r="E2250" s="26">
        <v>50083</v>
      </c>
      <c r="F2250" s="26" t="s">
        <v>10</v>
      </c>
    </row>
    <row r="2251" spans="1:6" ht="15" hidden="1" customHeight="1" x14ac:dyDescent="0.25">
      <c r="A2251" s="26">
        <v>2021</v>
      </c>
      <c r="B2251" s="26" t="s">
        <v>64</v>
      </c>
      <c r="C2251" s="26" t="s">
        <v>7</v>
      </c>
      <c r="D2251" s="26">
        <v>11180</v>
      </c>
      <c r="E2251" s="26">
        <v>23618</v>
      </c>
      <c r="F2251" s="26" t="s">
        <v>10</v>
      </c>
    </row>
    <row r="2252" spans="1:6" ht="15" hidden="1" customHeight="1" x14ac:dyDescent="0.25">
      <c r="A2252" s="26">
        <v>2021</v>
      </c>
      <c r="B2252" s="26" t="s">
        <v>64</v>
      </c>
      <c r="C2252" s="26" t="s">
        <v>9</v>
      </c>
      <c r="D2252" s="26">
        <v>14256</v>
      </c>
      <c r="E2252" s="26">
        <v>31557</v>
      </c>
      <c r="F2252" s="26" t="s">
        <v>10</v>
      </c>
    </row>
    <row r="2253" spans="1:6" ht="15" hidden="1" customHeight="1" x14ac:dyDescent="0.25">
      <c r="A2253" s="26">
        <v>2021</v>
      </c>
      <c r="B2253" s="26" t="s">
        <v>64</v>
      </c>
      <c r="C2253" s="26" t="s">
        <v>11</v>
      </c>
      <c r="D2253" s="26">
        <v>7315</v>
      </c>
      <c r="E2253" s="26">
        <v>23299</v>
      </c>
      <c r="F2253" s="26" t="s">
        <v>10</v>
      </c>
    </row>
    <row r="2254" spans="1:6" ht="15" hidden="1" customHeight="1" x14ac:dyDescent="0.25">
      <c r="A2254" s="26">
        <v>2021</v>
      </c>
      <c r="B2254" s="26" t="s">
        <v>64</v>
      </c>
      <c r="C2254" s="26" t="s">
        <v>12</v>
      </c>
      <c r="D2254" s="26">
        <v>116191</v>
      </c>
      <c r="E2254" s="26">
        <v>38379</v>
      </c>
      <c r="F2254" s="26" t="s">
        <v>10</v>
      </c>
    </row>
    <row r="2255" spans="1:6" ht="15" hidden="1" customHeight="1" x14ac:dyDescent="0.25">
      <c r="A2255" s="26">
        <v>2021</v>
      </c>
      <c r="B2255" s="26" t="s">
        <v>64</v>
      </c>
      <c r="C2255" s="26" t="s">
        <v>13</v>
      </c>
      <c r="D2255" s="26">
        <v>17317</v>
      </c>
      <c r="E2255" s="26">
        <v>33131</v>
      </c>
      <c r="F2255" s="26" t="s">
        <v>8</v>
      </c>
    </row>
    <row r="2256" spans="1:6" ht="15" hidden="1" customHeight="1" x14ac:dyDescent="0.25">
      <c r="A2256" s="26">
        <v>2021</v>
      </c>
      <c r="B2256" s="26" t="s">
        <v>64</v>
      </c>
      <c r="C2256" s="26" t="s">
        <v>14</v>
      </c>
      <c r="D2256" s="26">
        <v>10917</v>
      </c>
      <c r="E2256" s="26">
        <v>30451</v>
      </c>
      <c r="F2256" s="26" t="s">
        <v>8</v>
      </c>
    </row>
    <row r="2257" spans="1:6" ht="15" hidden="1" customHeight="1" x14ac:dyDescent="0.25">
      <c r="A2257" s="26">
        <v>2021</v>
      </c>
      <c r="B2257" s="26" t="s">
        <v>64</v>
      </c>
      <c r="C2257" s="26" t="s">
        <v>15</v>
      </c>
      <c r="D2257" s="26">
        <v>2710</v>
      </c>
      <c r="E2257" s="26">
        <v>27264</v>
      </c>
      <c r="F2257" s="26" t="s">
        <v>10</v>
      </c>
    </row>
    <row r="2258" spans="1:6" ht="15" hidden="1" customHeight="1" x14ac:dyDescent="0.25">
      <c r="A2258" s="26">
        <v>2021</v>
      </c>
      <c r="B2258" s="26" t="s">
        <v>64</v>
      </c>
      <c r="C2258" s="26" t="s">
        <v>16</v>
      </c>
      <c r="D2258" s="26">
        <v>58596</v>
      </c>
      <c r="E2258" s="26">
        <v>32675</v>
      </c>
      <c r="F2258" s="26" t="s">
        <v>8</v>
      </c>
    </row>
    <row r="2259" spans="1:6" ht="15" hidden="1" customHeight="1" x14ac:dyDescent="0.25">
      <c r="A2259" s="26">
        <v>2021</v>
      </c>
      <c r="B2259" s="26" t="s">
        <v>64</v>
      </c>
      <c r="C2259" s="26" t="s">
        <v>17</v>
      </c>
      <c r="D2259" s="26">
        <v>25254</v>
      </c>
      <c r="E2259" s="26">
        <v>27342</v>
      </c>
      <c r="F2259" s="26" t="s">
        <v>8</v>
      </c>
    </row>
    <row r="2260" spans="1:6" ht="15" hidden="1" customHeight="1" x14ac:dyDescent="0.25">
      <c r="A2260" s="26">
        <v>2021</v>
      </c>
      <c r="B2260" s="26" t="s">
        <v>64</v>
      </c>
      <c r="C2260" s="26" t="s">
        <v>18</v>
      </c>
      <c r="D2260" s="26">
        <v>5038</v>
      </c>
      <c r="E2260" s="26">
        <v>23770</v>
      </c>
      <c r="F2260" s="26" t="s">
        <v>10</v>
      </c>
    </row>
    <row r="2261" spans="1:6" ht="15" hidden="1" customHeight="1" x14ac:dyDescent="0.25">
      <c r="A2261" s="26">
        <v>2021</v>
      </c>
      <c r="B2261" s="26" t="s">
        <v>64</v>
      </c>
      <c r="C2261" s="26" t="s">
        <v>19</v>
      </c>
      <c r="D2261" s="26">
        <v>33183</v>
      </c>
      <c r="E2261" s="26">
        <v>30703</v>
      </c>
      <c r="F2261" s="26" t="s">
        <v>10</v>
      </c>
    </row>
    <row r="2262" spans="1:6" ht="15" hidden="1" customHeight="1" x14ac:dyDescent="0.25">
      <c r="A2262" s="26">
        <v>2021</v>
      </c>
      <c r="B2262" s="26" t="s">
        <v>64</v>
      </c>
      <c r="C2262" s="26" t="s">
        <v>20</v>
      </c>
      <c r="D2262" s="26">
        <v>15776</v>
      </c>
      <c r="E2262" s="26">
        <v>25660</v>
      </c>
      <c r="F2262" s="26" t="s">
        <v>8</v>
      </c>
    </row>
    <row r="2263" spans="1:6" ht="15" hidden="1" customHeight="1" x14ac:dyDescent="0.25">
      <c r="A2263" s="26">
        <v>2021</v>
      </c>
      <c r="B2263" s="26" t="s">
        <v>64</v>
      </c>
      <c r="C2263" s="26" t="s">
        <v>21</v>
      </c>
      <c r="D2263" s="26">
        <v>8796</v>
      </c>
      <c r="E2263" s="26">
        <v>23261</v>
      </c>
      <c r="F2263" s="26" t="s">
        <v>8</v>
      </c>
    </row>
    <row r="2264" spans="1:6" ht="15" hidden="1" customHeight="1" x14ac:dyDescent="0.25">
      <c r="A2264" s="26">
        <v>2021</v>
      </c>
      <c r="B2264" s="26" t="s">
        <v>64</v>
      </c>
      <c r="C2264" s="26" t="s">
        <v>22</v>
      </c>
      <c r="D2264" s="26">
        <v>6871</v>
      </c>
      <c r="E2264" s="26">
        <v>23333</v>
      </c>
      <c r="F2264" s="26" t="s">
        <v>10</v>
      </c>
    </row>
    <row r="2265" spans="1:6" ht="15" hidden="1" customHeight="1" x14ac:dyDescent="0.25">
      <c r="A2265" s="26">
        <v>2021</v>
      </c>
      <c r="B2265" s="26" t="s">
        <v>64</v>
      </c>
      <c r="C2265" s="26" t="s">
        <v>23</v>
      </c>
      <c r="D2265" s="26">
        <v>10118</v>
      </c>
      <c r="E2265" s="26">
        <v>24350</v>
      </c>
      <c r="F2265" s="26" t="s">
        <v>8</v>
      </c>
    </row>
    <row r="2266" spans="1:6" ht="15" hidden="1" customHeight="1" x14ac:dyDescent="0.25">
      <c r="A2266" s="26">
        <v>2021</v>
      </c>
      <c r="B2266" s="26" t="s">
        <v>64</v>
      </c>
      <c r="C2266" s="26" t="s">
        <v>24</v>
      </c>
      <c r="D2266" s="26">
        <v>12912</v>
      </c>
      <c r="E2266" s="26">
        <v>27789</v>
      </c>
      <c r="F2266" s="26" t="s">
        <v>10</v>
      </c>
    </row>
    <row r="2267" spans="1:6" ht="15" hidden="1" customHeight="1" x14ac:dyDescent="0.25">
      <c r="A2267" s="26">
        <v>2021</v>
      </c>
      <c r="B2267" s="26" t="s">
        <v>64</v>
      </c>
      <c r="C2267" s="26" t="s">
        <v>25</v>
      </c>
      <c r="D2267" s="26">
        <v>5132</v>
      </c>
      <c r="E2267" s="26">
        <v>29169</v>
      </c>
      <c r="F2267" s="26" t="s">
        <v>8</v>
      </c>
    </row>
    <row r="2268" spans="1:6" ht="15" hidden="1" customHeight="1" x14ac:dyDescent="0.25">
      <c r="A2268" s="26">
        <v>2021</v>
      </c>
      <c r="B2268" s="26" t="s">
        <v>64</v>
      </c>
      <c r="C2268" s="26" t="s">
        <v>26</v>
      </c>
      <c r="D2268" s="26">
        <v>15043</v>
      </c>
      <c r="E2268" s="26">
        <v>30758</v>
      </c>
      <c r="F2268" s="26" t="s">
        <v>8</v>
      </c>
    </row>
    <row r="2269" spans="1:6" ht="15" hidden="1" customHeight="1" x14ac:dyDescent="0.25">
      <c r="A2269" s="26">
        <v>2021</v>
      </c>
      <c r="B2269" s="26" t="s">
        <v>64</v>
      </c>
      <c r="C2269" s="26" t="s">
        <v>27</v>
      </c>
      <c r="D2269" s="26">
        <v>20740</v>
      </c>
      <c r="E2269" s="26">
        <v>35500</v>
      </c>
      <c r="F2269" s="26" t="s">
        <v>10</v>
      </c>
    </row>
    <row r="2270" spans="1:6" ht="15" hidden="1" customHeight="1" x14ac:dyDescent="0.25">
      <c r="A2270" s="26">
        <v>2021</v>
      </c>
      <c r="B2270" s="26" t="s">
        <v>64</v>
      </c>
      <c r="C2270" s="26" t="s">
        <v>28</v>
      </c>
      <c r="D2270" s="26">
        <v>23113</v>
      </c>
      <c r="E2270" s="26">
        <v>27121</v>
      </c>
      <c r="F2270" s="26" t="s">
        <v>10</v>
      </c>
    </row>
    <row r="2271" spans="1:6" ht="15" hidden="1" customHeight="1" x14ac:dyDescent="0.25">
      <c r="A2271" s="26">
        <v>2021</v>
      </c>
      <c r="B2271" s="26" t="s">
        <v>64</v>
      </c>
      <c r="C2271" s="26" t="s">
        <v>29</v>
      </c>
      <c r="D2271" s="26">
        <v>15325</v>
      </c>
      <c r="E2271" s="26">
        <v>29261</v>
      </c>
      <c r="F2271" s="26" t="s">
        <v>8</v>
      </c>
    </row>
    <row r="2272" spans="1:6" ht="15" hidden="1" customHeight="1" x14ac:dyDescent="0.25">
      <c r="A2272" s="26">
        <v>2021</v>
      </c>
      <c r="B2272" s="26" t="s">
        <v>64</v>
      </c>
      <c r="C2272" s="26" t="s">
        <v>30</v>
      </c>
      <c r="D2272" s="26">
        <v>6514</v>
      </c>
      <c r="E2272" s="26">
        <v>23817</v>
      </c>
      <c r="F2272" s="26" t="s">
        <v>8</v>
      </c>
    </row>
    <row r="2273" spans="1:6" ht="15" hidden="1" customHeight="1" x14ac:dyDescent="0.25">
      <c r="A2273" s="26">
        <v>2021</v>
      </c>
      <c r="B2273" s="26" t="s">
        <v>64</v>
      </c>
      <c r="C2273" s="26" t="s">
        <v>31</v>
      </c>
      <c r="D2273" s="26">
        <v>15195</v>
      </c>
      <c r="E2273" s="26">
        <v>27614</v>
      </c>
      <c r="F2273" s="26" t="s">
        <v>10</v>
      </c>
    </row>
    <row r="2274" spans="1:6" ht="15" hidden="1" customHeight="1" x14ac:dyDescent="0.25">
      <c r="A2274" s="26">
        <v>2021</v>
      </c>
      <c r="B2274" s="26" t="s">
        <v>64</v>
      </c>
      <c r="C2274" s="26" t="s">
        <v>32</v>
      </c>
      <c r="D2274" s="26">
        <v>5052</v>
      </c>
      <c r="E2274" s="26">
        <v>25955</v>
      </c>
      <c r="F2274" s="26" t="s">
        <v>10</v>
      </c>
    </row>
    <row r="2275" spans="1:6" ht="15" hidden="1" customHeight="1" x14ac:dyDescent="0.25">
      <c r="A2275" s="26">
        <v>2021</v>
      </c>
      <c r="B2275" s="26" t="s">
        <v>64</v>
      </c>
      <c r="C2275" s="26" t="s">
        <v>33</v>
      </c>
      <c r="D2275" s="26">
        <v>5609</v>
      </c>
      <c r="E2275" s="26">
        <v>23213</v>
      </c>
      <c r="F2275" s="26" t="s">
        <v>10</v>
      </c>
    </row>
    <row r="2276" spans="1:6" ht="15" hidden="1" customHeight="1" x14ac:dyDescent="0.25">
      <c r="A2276" s="26">
        <v>2021</v>
      </c>
      <c r="B2276" s="26" t="s">
        <v>64</v>
      </c>
      <c r="C2276" s="26" t="s">
        <v>34</v>
      </c>
      <c r="D2276" s="26">
        <v>8716</v>
      </c>
      <c r="E2276" s="26">
        <v>40432</v>
      </c>
      <c r="F2276" s="26" t="s">
        <v>10</v>
      </c>
    </row>
    <row r="2277" spans="1:6" ht="15" hidden="1" customHeight="1" x14ac:dyDescent="0.25">
      <c r="A2277" s="26">
        <v>2021</v>
      </c>
      <c r="B2277" s="26" t="s">
        <v>64</v>
      </c>
      <c r="C2277" s="26" t="s">
        <v>35</v>
      </c>
      <c r="D2277" s="26">
        <v>4675</v>
      </c>
      <c r="E2277" s="26">
        <v>28783</v>
      </c>
      <c r="F2277" s="26" t="s">
        <v>10</v>
      </c>
    </row>
    <row r="2278" spans="1:6" ht="15" hidden="1" customHeight="1" x14ac:dyDescent="0.25">
      <c r="A2278" s="26">
        <v>2021</v>
      </c>
      <c r="B2278" s="26" t="s">
        <v>64</v>
      </c>
      <c r="C2278" s="26" t="s">
        <v>36</v>
      </c>
      <c r="D2278" s="26">
        <v>24526</v>
      </c>
      <c r="E2278" s="26">
        <v>32347</v>
      </c>
      <c r="F2278" s="26" t="s">
        <v>8</v>
      </c>
    </row>
    <row r="2279" spans="1:6" ht="15" hidden="1" customHeight="1" x14ac:dyDescent="0.25">
      <c r="A2279" s="26">
        <v>2021</v>
      </c>
      <c r="B2279" s="26" t="s">
        <v>64</v>
      </c>
      <c r="C2279" s="26" t="s">
        <v>37</v>
      </c>
      <c r="D2279" s="26">
        <v>5277</v>
      </c>
      <c r="E2279" s="26">
        <v>25571</v>
      </c>
      <c r="F2279" s="26" t="s">
        <v>8</v>
      </c>
    </row>
    <row r="2280" spans="1:6" ht="15" hidden="1" customHeight="1" x14ac:dyDescent="0.25">
      <c r="A2280" s="26">
        <v>2021</v>
      </c>
      <c r="B2280" s="26" t="s">
        <v>64</v>
      </c>
      <c r="C2280" s="26" t="s">
        <v>38</v>
      </c>
      <c r="D2280" s="26">
        <v>65868</v>
      </c>
      <c r="E2280" s="26">
        <v>41828</v>
      </c>
      <c r="F2280" s="26" t="s">
        <v>10</v>
      </c>
    </row>
    <row r="2281" spans="1:6" ht="15" hidden="1" customHeight="1" x14ac:dyDescent="0.25">
      <c r="A2281" s="26">
        <v>2021</v>
      </c>
      <c r="B2281" s="26" t="s">
        <v>64</v>
      </c>
      <c r="C2281" s="26" t="s">
        <v>39</v>
      </c>
      <c r="D2281" s="26">
        <v>26474</v>
      </c>
      <c r="E2281" s="26">
        <v>26460</v>
      </c>
      <c r="F2281" s="26" t="s">
        <v>8</v>
      </c>
    </row>
    <row r="2282" spans="1:6" ht="15" hidden="1" customHeight="1" x14ac:dyDescent="0.25">
      <c r="A2282" s="26">
        <v>2021</v>
      </c>
      <c r="B2282" s="26" t="s">
        <v>64</v>
      </c>
      <c r="C2282" s="26" t="s">
        <v>40</v>
      </c>
      <c r="D2282" s="26">
        <v>2610</v>
      </c>
      <c r="E2282" s="26">
        <v>24573</v>
      </c>
      <c r="F2282" s="26" t="s">
        <v>8</v>
      </c>
    </row>
    <row r="2283" spans="1:6" ht="15" hidden="1" customHeight="1" x14ac:dyDescent="0.25">
      <c r="A2283" s="26">
        <v>2021</v>
      </c>
      <c r="B2283" s="26" t="s">
        <v>64</v>
      </c>
      <c r="C2283" s="26" t="s">
        <v>41</v>
      </c>
      <c r="D2283" s="26">
        <v>29035</v>
      </c>
      <c r="E2283" s="26">
        <v>26197</v>
      </c>
      <c r="F2283" s="26" t="s">
        <v>10</v>
      </c>
    </row>
    <row r="2284" spans="1:6" ht="15" hidden="1" customHeight="1" x14ac:dyDescent="0.25">
      <c r="A2284" s="26">
        <v>2021</v>
      </c>
      <c r="B2284" s="26" t="s">
        <v>64</v>
      </c>
      <c r="C2284" s="26" t="s">
        <v>42</v>
      </c>
      <c r="D2284" s="26">
        <v>9209</v>
      </c>
      <c r="E2284" s="26">
        <v>24600</v>
      </c>
      <c r="F2284" s="26" t="s">
        <v>10</v>
      </c>
    </row>
    <row r="2285" spans="1:6" ht="15" hidden="1" customHeight="1" x14ac:dyDescent="0.25">
      <c r="A2285" s="26">
        <v>2021</v>
      </c>
      <c r="B2285" s="26" t="s">
        <v>64</v>
      </c>
      <c r="C2285" s="26" t="s">
        <v>43</v>
      </c>
      <c r="D2285" s="26">
        <v>14116</v>
      </c>
      <c r="E2285" s="26">
        <v>29818</v>
      </c>
      <c r="F2285" s="26" t="s">
        <v>8</v>
      </c>
    </row>
    <row r="2286" spans="1:6" ht="15" hidden="1" customHeight="1" x14ac:dyDescent="0.25">
      <c r="A2286" s="26">
        <v>2021</v>
      </c>
      <c r="B2286" s="26" t="s">
        <v>64</v>
      </c>
      <c r="C2286" s="26" t="s">
        <v>44</v>
      </c>
      <c r="D2286" s="26">
        <v>33729</v>
      </c>
      <c r="E2286" s="26">
        <v>28011</v>
      </c>
      <c r="F2286" s="26" t="s">
        <v>8</v>
      </c>
    </row>
    <row r="2287" spans="1:6" ht="15" hidden="1" customHeight="1" x14ac:dyDescent="0.25">
      <c r="A2287" s="26">
        <v>2021</v>
      </c>
      <c r="B2287" s="26" t="s">
        <v>64</v>
      </c>
      <c r="C2287" s="26" t="s">
        <v>45</v>
      </c>
      <c r="D2287" s="26">
        <v>3873</v>
      </c>
      <c r="E2287" s="26">
        <v>29680</v>
      </c>
      <c r="F2287" s="26" t="s">
        <v>10</v>
      </c>
    </row>
    <row r="2288" spans="1:6" ht="15" hidden="1" customHeight="1" x14ac:dyDescent="0.25">
      <c r="A2288" s="26">
        <v>2021</v>
      </c>
      <c r="B2288" s="26" t="s">
        <v>64</v>
      </c>
      <c r="C2288" s="26" t="s">
        <v>46</v>
      </c>
      <c r="D2288" s="26">
        <v>13400</v>
      </c>
      <c r="E2288" s="26">
        <v>24816</v>
      </c>
      <c r="F2288" s="26" t="s">
        <v>8</v>
      </c>
    </row>
    <row r="2289" spans="1:6" ht="15" hidden="1" customHeight="1" x14ac:dyDescent="0.25">
      <c r="A2289" s="26">
        <v>2021</v>
      </c>
      <c r="B2289" s="26" t="s">
        <v>64</v>
      </c>
      <c r="C2289" s="26" t="s">
        <v>47</v>
      </c>
      <c r="D2289" s="26">
        <v>3191</v>
      </c>
      <c r="E2289" s="26">
        <v>23519</v>
      </c>
      <c r="F2289" s="26" t="s">
        <v>10</v>
      </c>
    </row>
    <row r="2290" spans="1:6" ht="15" hidden="1" customHeight="1" x14ac:dyDescent="0.25">
      <c r="A2290" s="26">
        <v>2021</v>
      </c>
      <c r="B2290" s="26" t="s">
        <v>64</v>
      </c>
      <c r="C2290" s="26" t="s">
        <v>48</v>
      </c>
      <c r="D2290" s="26">
        <v>16924</v>
      </c>
      <c r="E2290" s="26">
        <v>29878</v>
      </c>
      <c r="F2290" s="26" t="s">
        <v>8</v>
      </c>
    </row>
    <row r="2291" spans="1:6" ht="15" hidden="1" customHeight="1" x14ac:dyDescent="0.25">
      <c r="A2291" s="26">
        <v>2021</v>
      </c>
      <c r="B2291" s="26" t="s">
        <v>64</v>
      </c>
      <c r="C2291" s="26" t="s">
        <v>49</v>
      </c>
      <c r="D2291" s="26">
        <v>65057</v>
      </c>
      <c r="E2291" s="26">
        <v>28762</v>
      </c>
      <c r="F2291" s="26" t="s">
        <v>8</v>
      </c>
    </row>
    <row r="2292" spans="1:6" ht="15" hidden="1" customHeight="1" x14ac:dyDescent="0.25">
      <c r="A2292" s="26">
        <v>2021</v>
      </c>
      <c r="B2292" s="26" t="s">
        <v>64</v>
      </c>
      <c r="C2292" s="26" t="s">
        <v>50</v>
      </c>
      <c r="D2292" s="26">
        <v>7570</v>
      </c>
      <c r="E2292" s="26">
        <v>26955</v>
      </c>
      <c r="F2292" s="26" t="s">
        <v>10</v>
      </c>
    </row>
    <row r="2293" spans="1:6" ht="15" hidden="1" customHeight="1" x14ac:dyDescent="0.25">
      <c r="A2293" s="26">
        <v>2021</v>
      </c>
      <c r="B2293" s="26" t="s">
        <v>64</v>
      </c>
      <c r="C2293" s="26" t="s">
        <v>51</v>
      </c>
      <c r="D2293" s="26">
        <v>2268</v>
      </c>
      <c r="E2293" s="26">
        <v>29863</v>
      </c>
      <c r="F2293" s="26" t="s">
        <v>10</v>
      </c>
    </row>
    <row r="2294" spans="1:6" ht="15" hidden="1" customHeight="1" x14ac:dyDescent="0.25">
      <c r="A2294" s="26">
        <v>2021</v>
      </c>
      <c r="B2294" s="26" t="s">
        <v>64</v>
      </c>
      <c r="C2294" s="26" t="s">
        <v>52</v>
      </c>
      <c r="D2294" s="26">
        <v>20743</v>
      </c>
      <c r="E2294" s="26">
        <v>27582</v>
      </c>
      <c r="F2294" s="26" t="s">
        <v>8</v>
      </c>
    </row>
    <row r="2295" spans="1:6" ht="15" hidden="1" customHeight="1" x14ac:dyDescent="0.25">
      <c r="A2295" s="26">
        <v>2021</v>
      </c>
      <c r="B2295" s="26" t="s">
        <v>64</v>
      </c>
      <c r="C2295" s="26" t="s">
        <v>53</v>
      </c>
      <c r="D2295" s="26">
        <v>20637</v>
      </c>
      <c r="E2295" s="26">
        <v>32566</v>
      </c>
      <c r="F2295" s="26" t="s">
        <v>8</v>
      </c>
    </row>
    <row r="2296" spans="1:6" ht="15" hidden="1" customHeight="1" x14ac:dyDescent="0.25">
      <c r="A2296" s="26">
        <v>2021</v>
      </c>
      <c r="B2296" s="26" t="s">
        <v>64</v>
      </c>
      <c r="C2296" s="26" t="s">
        <v>54</v>
      </c>
      <c r="D2296" s="26">
        <v>4658</v>
      </c>
      <c r="E2296" s="26">
        <v>24256</v>
      </c>
      <c r="F2296" s="26" t="s">
        <v>10</v>
      </c>
    </row>
    <row r="2297" spans="1:6" ht="15" hidden="1" customHeight="1" x14ac:dyDescent="0.25">
      <c r="A2297" s="26">
        <v>2021</v>
      </c>
      <c r="B2297" s="26" t="s">
        <v>64</v>
      </c>
      <c r="C2297" s="26" t="s">
        <v>55</v>
      </c>
      <c r="D2297" s="26">
        <v>17015</v>
      </c>
      <c r="E2297" s="26">
        <v>24758</v>
      </c>
      <c r="F2297" s="26" t="s">
        <v>10</v>
      </c>
    </row>
    <row r="2298" spans="1:6" ht="15" hidden="1" customHeight="1" x14ac:dyDescent="0.25">
      <c r="A2298" s="26">
        <v>2021</v>
      </c>
      <c r="B2298" s="26" t="s">
        <v>64</v>
      </c>
      <c r="C2298" s="26" t="s">
        <v>56</v>
      </c>
      <c r="D2298" s="26">
        <v>2398</v>
      </c>
      <c r="E2298" s="26">
        <v>27994</v>
      </c>
      <c r="F2298" s="26" t="s">
        <v>10</v>
      </c>
    </row>
    <row r="2299" spans="1:6" ht="15" hidden="1" customHeight="1" x14ac:dyDescent="0.25">
      <c r="A2299" s="26">
        <v>2021</v>
      </c>
      <c r="B2299" s="26" t="s">
        <v>65</v>
      </c>
      <c r="C2299" s="26" t="s">
        <v>7</v>
      </c>
      <c r="D2299" s="26">
        <v>10189</v>
      </c>
      <c r="E2299" s="26">
        <v>44607</v>
      </c>
      <c r="F2299" s="26" t="s">
        <v>10</v>
      </c>
    </row>
    <row r="2300" spans="1:6" ht="15" hidden="1" customHeight="1" x14ac:dyDescent="0.25">
      <c r="A2300" s="26">
        <v>2021</v>
      </c>
      <c r="B2300" s="26" t="s">
        <v>65</v>
      </c>
      <c r="C2300" s="26" t="s">
        <v>9</v>
      </c>
      <c r="D2300" s="26">
        <v>10674</v>
      </c>
      <c r="E2300" s="26">
        <v>45965</v>
      </c>
      <c r="F2300" s="26" t="s">
        <v>10</v>
      </c>
    </row>
    <row r="2301" spans="1:6" ht="15" hidden="1" customHeight="1" x14ac:dyDescent="0.25">
      <c r="A2301" s="26">
        <v>2021</v>
      </c>
      <c r="B2301" s="26" t="s">
        <v>65</v>
      </c>
      <c r="C2301" s="26" t="s">
        <v>11</v>
      </c>
      <c r="D2301" s="26">
        <v>5359</v>
      </c>
      <c r="E2301" s="26">
        <v>42115</v>
      </c>
      <c r="F2301" s="26" t="s">
        <v>8</v>
      </c>
    </row>
    <row r="2302" spans="1:6" ht="15" hidden="1" customHeight="1" x14ac:dyDescent="0.25">
      <c r="A2302" s="26">
        <v>2021</v>
      </c>
      <c r="B2302" s="26" t="s">
        <v>65</v>
      </c>
      <c r="C2302" s="26" t="s">
        <v>12</v>
      </c>
      <c r="D2302" s="26">
        <v>97442</v>
      </c>
      <c r="E2302" s="26">
        <v>48293</v>
      </c>
      <c r="F2302" s="26" t="s">
        <v>8</v>
      </c>
    </row>
    <row r="2303" spans="1:6" ht="15" hidden="1" customHeight="1" x14ac:dyDescent="0.25">
      <c r="A2303" s="26">
        <v>2021</v>
      </c>
      <c r="B2303" s="26" t="s">
        <v>65</v>
      </c>
      <c r="C2303" s="26" t="s">
        <v>13</v>
      </c>
      <c r="D2303" s="26">
        <v>17008</v>
      </c>
      <c r="E2303" s="26">
        <v>48381</v>
      </c>
      <c r="F2303" s="26" t="s">
        <v>10</v>
      </c>
    </row>
    <row r="2304" spans="1:6" ht="15" hidden="1" customHeight="1" x14ac:dyDescent="0.25">
      <c r="A2304" s="26">
        <v>2021</v>
      </c>
      <c r="B2304" s="26" t="s">
        <v>65</v>
      </c>
      <c r="C2304" s="26" t="s">
        <v>14</v>
      </c>
      <c r="D2304" s="26">
        <v>18146</v>
      </c>
      <c r="E2304" s="26">
        <v>40861</v>
      </c>
      <c r="F2304" s="26" t="s">
        <v>8</v>
      </c>
    </row>
    <row r="2305" spans="1:6" ht="15" hidden="1" customHeight="1" x14ac:dyDescent="0.25">
      <c r="A2305" s="26">
        <v>2021</v>
      </c>
      <c r="B2305" s="26" t="s">
        <v>65</v>
      </c>
      <c r="C2305" s="26" t="s">
        <v>15</v>
      </c>
      <c r="D2305" s="26">
        <v>2052</v>
      </c>
      <c r="E2305" s="26">
        <v>41636</v>
      </c>
      <c r="F2305" s="26" t="s">
        <v>8</v>
      </c>
    </row>
    <row r="2306" spans="1:6" ht="15" hidden="1" customHeight="1" x14ac:dyDescent="0.25">
      <c r="A2306" s="26">
        <v>2021</v>
      </c>
      <c r="B2306" s="26" t="s">
        <v>65</v>
      </c>
      <c r="C2306" s="26" t="s">
        <v>16</v>
      </c>
      <c r="D2306" s="26">
        <v>56765</v>
      </c>
      <c r="E2306" s="26">
        <v>43969</v>
      </c>
      <c r="F2306" s="26" t="s">
        <v>10</v>
      </c>
    </row>
    <row r="2307" spans="1:6" ht="15" hidden="1" customHeight="1" x14ac:dyDescent="0.25">
      <c r="A2307" s="26">
        <v>2021</v>
      </c>
      <c r="B2307" s="26" t="s">
        <v>65</v>
      </c>
      <c r="C2307" s="26" t="s">
        <v>17</v>
      </c>
      <c r="D2307" s="26">
        <v>18227</v>
      </c>
      <c r="E2307" s="26">
        <v>43971</v>
      </c>
      <c r="F2307" s="26" t="s">
        <v>10</v>
      </c>
    </row>
    <row r="2308" spans="1:6" ht="15" hidden="1" customHeight="1" x14ac:dyDescent="0.25">
      <c r="A2308" s="26">
        <v>2021</v>
      </c>
      <c r="B2308" s="26" t="s">
        <v>65</v>
      </c>
      <c r="C2308" s="26" t="s">
        <v>18</v>
      </c>
      <c r="D2308" s="26">
        <v>3845</v>
      </c>
      <c r="E2308" s="26">
        <v>38615</v>
      </c>
      <c r="F2308" s="26" t="s">
        <v>8</v>
      </c>
    </row>
    <row r="2309" spans="1:6" ht="15" hidden="1" customHeight="1" x14ac:dyDescent="0.25">
      <c r="A2309" s="26">
        <v>2021</v>
      </c>
      <c r="B2309" s="26" t="s">
        <v>65</v>
      </c>
      <c r="C2309" s="26" t="s">
        <v>19</v>
      </c>
      <c r="D2309" s="26">
        <v>39884</v>
      </c>
      <c r="E2309" s="26">
        <v>49714</v>
      </c>
      <c r="F2309" s="26" t="s">
        <v>8</v>
      </c>
    </row>
    <row r="2310" spans="1:6" ht="15" hidden="1" customHeight="1" x14ac:dyDescent="0.25">
      <c r="A2310" s="26">
        <v>2021</v>
      </c>
      <c r="B2310" s="26" t="s">
        <v>65</v>
      </c>
      <c r="C2310" s="26" t="s">
        <v>20</v>
      </c>
      <c r="D2310" s="26">
        <v>12916</v>
      </c>
      <c r="E2310" s="26">
        <v>39759</v>
      </c>
      <c r="F2310" s="26" t="s">
        <v>10</v>
      </c>
    </row>
    <row r="2311" spans="1:6" ht="15" hidden="1" customHeight="1" x14ac:dyDescent="0.25">
      <c r="A2311" s="26">
        <v>2021</v>
      </c>
      <c r="B2311" s="26" t="s">
        <v>65</v>
      </c>
      <c r="C2311" s="26" t="s">
        <v>21</v>
      </c>
      <c r="D2311" s="26">
        <v>8547</v>
      </c>
      <c r="E2311" s="26">
        <v>42534</v>
      </c>
      <c r="F2311" s="26" t="s">
        <v>8</v>
      </c>
    </row>
    <row r="2312" spans="1:6" ht="15" hidden="1" customHeight="1" x14ac:dyDescent="0.25">
      <c r="A2312" s="26">
        <v>2021</v>
      </c>
      <c r="B2312" s="26" t="s">
        <v>65</v>
      </c>
      <c r="C2312" s="26" t="s">
        <v>22</v>
      </c>
      <c r="D2312" s="26">
        <v>5938</v>
      </c>
      <c r="E2312" s="26">
        <v>41624</v>
      </c>
      <c r="F2312" s="26" t="s">
        <v>10</v>
      </c>
    </row>
    <row r="2313" spans="1:6" ht="15" hidden="1" customHeight="1" x14ac:dyDescent="0.25">
      <c r="A2313" s="26">
        <v>2021</v>
      </c>
      <c r="B2313" s="26" t="s">
        <v>65</v>
      </c>
      <c r="C2313" s="26" t="s">
        <v>23</v>
      </c>
      <c r="D2313" s="26">
        <v>10404</v>
      </c>
      <c r="E2313" s="26">
        <v>40846</v>
      </c>
      <c r="F2313" s="26" t="s">
        <v>8</v>
      </c>
    </row>
    <row r="2314" spans="1:6" ht="15" hidden="1" customHeight="1" x14ac:dyDescent="0.25">
      <c r="A2314" s="26">
        <v>2021</v>
      </c>
      <c r="B2314" s="26" t="s">
        <v>65</v>
      </c>
      <c r="C2314" s="26" t="s">
        <v>24</v>
      </c>
      <c r="D2314" s="26">
        <v>9280</v>
      </c>
      <c r="E2314" s="26">
        <v>44963</v>
      </c>
      <c r="F2314" s="26" t="s">
        <v>8</v>
      </c>
    </row>
    <row r="2315" spans="1:6" ht="15" hidden="1" customHeight="1" x14ac:dyDescent="0.25">
      <c r="A2315" s="26">
        <v>2021</v>
      </c>
      <c r="B2315" s="26" t="s">
        <v>65</v>
      </c>
      <c r="C2315" s="26" t="s">
        <v>25</v>
      </c>
      <c r="D2315" s="26">
        <v>3777</v>
      </c>
      <c r="E2315" s="26">
        <v>41322</v>
      </c>
      <c r="F2315" s="26" t="s">
        <v>10</v>
      </c>
    </row>
    <row r="2316" spans="1:6" ht="15" hidden="1" customHeight="1" x14ac:dyDescent="0.25">
      <c r="A2316" s="26">
        <v>2021</v>
      </c>
      <c r="B2316" s="26" t="s">
        <v>65</v>
      </c>
      <c r="C2316" s="26" t="s">
        <v>26</v>
      </c>
      <c r="D2316" s="26">
        <v>19358</v>
      </c>
      <c r="E2316" s="26">
        <v>50150</v>
      </c>
      <c r="F2316" s="26" t="s">
        <v>10</v>
      </c>
    </row>
    <row r="2317" spans="1:6" ht="15" hidden="1" customHeight="1" x14ac:dyDescent="0.25">
      <c r="A2317" s="26">
        <v>2021</v>
      </c>
      <c r="B2317" s="26" t="s">
        <v>65</v>
      </c>
      <c r="C2317" s="26" t="s">
        <v>27</v>
      </c>
      <c r="D2317" s="26">
        <v>22046</v>
      </c>
      <c r="E2317" s="26">
        <v>46421</v>
      </c>
      <c r="F2317" s="26" t="s">
        <v>8</v>
      </c>
    </row>
    <row r="2318" spans="1:6" ht="15" hidden="1" customHeight="1" x14ac:dyDescent="0.25">
      <c r="A2318" s="26">
        <v>2021</v>
      </c>
      <c r="B2318" s="26" t="s">
        <v>65</v>
      </c>
      <c r="C2318" s="26" t="s">
        <v>28</v>
      </c>
      <c r="D2318" s="26">
        <v>32480</v>
      </c>
      <c r="E2318" s="26">
        <v>40330</v>
      </c>
      <c r="F2318" s="26" t="s">
        <v>8</v>
      </c>
    </row>
    <row r="2319" spans="1:6" ht="15" hidden="1" customHeight="1" x14ac:dyDescent="0.25">
      <c r="A2319" s="26">
        <v>2021</v>
      </c>
      <c r="B2319" s="26" t="s">
        <v>65</v>
      </c>
      <c r="C2319" s="26" t="s">
        <v>29</v>
      </c>
      <c r="D2319" s="26">
        <v>17266</v>
      </c>
      <c r="E2319" s="26">
        <v>41478</v>
      </c>
      <c r="F2319" s="26" t="s">
        <v>10</v>
      </c>
    </row>
    <row r="2320" spans="1:6" ht="15" hidden="1" customHeight="1" x14ac:dyDescent="0.25">
      <c r="A2320" s="26">
        <v>2021</v>
      </c>
      <c r="B2320" s="26" t="s">
        <v>65</v>
      </c>
      <c r="C2320" s="26" t="s">
        <v>30</v>
      </c>
      <c r="D2320" s="26">
        <v>4589</v>
      </c>
      <c r="E2320" s="26">
        <v>42243</v>
      </c>
      <c r="F2320" s="26" t="s">
        <v>10</v>
      </c>
    </row>
    <row r="2321" spans="1:6" ht="15" hidden="1" customHeight="1" x14ac:dyDescent="0.25">
      <c r="A2321" s="26">
        <v>2021</v>
      </c>
      <c r="B2321" s="26" t="s">
        <v>65</v>
      </c>
      <c r="C2321" s="26" t="s">
        <v>31</v>
      </c>
      <c r="D2321" s="26">
        <v>13240</v>
      </c>
      <c r="E2321" s="26">
        <v>41224</v>
      </c>
      <c r="F2321" s="26" t="s">
        <v>10</v>
      </c>
    </row>
    <row r="2322" spans="1:6" ht="15" hidden="1" customHeight="1" x14ac:dyDescent="0.25">
      <c r="A2322" s="26">
        <v>2021</v>
      </c>
      <c r="B2322" s="26" t="s">
        <v>65</v>
      </c>
      <c r="C2322" s="26" t="s">
        <v>32</v>
      </c>
      <c r="D2322" s="26">
        <v>4153</v>
      </c>
      <c r="E2322" s="26">
        <v>37791</v>
      </c>
      <c r="F2322" s="26" t="s">
        <v>10</v>
      </c>
    </row>
    <row r="2323" spans="1:6" ht="15" hidden="1" customHeight="1" x14ac:dyDescent="0.25">
      <c r="A2323" s="26">
        <v>2021</v>
      </c>
      <c r="B2323" s="26" t="s">
        <v>65</v>
      </c>
      <c r="C2323" s="26" t="s">
        <v>33</v>
      </c>
      <c r="D2323" s="26">
        <v>4572</v>
      </c>
      <c r="E2323" s="26">
        <v>39587</v>
      </c>
      <c r="F2323" s="26" t="s">
        <v>10</v>
      </c>
    </row>
    <row r="2324" spans="1:6" ht="15" hidden="1" customHeight="1" x14ac:dyDescent="0.25">
      <c r="A2324" s="26">
        <v>2021</v>
      </c>
      <c r="B2324" s="26" t="s">
        <v>65</v>
      </c>
      <c r="C2324" s="26" t="s">
        <v>34</v>
      </c>
      <c r="D2324" s="26">
        <v>5140</v>
      </c>
      <c r="E2324" s="26">
        <v>44479</v>
      </c>
      <c r="F2324" s="26" t="s">
        <v>8</v>
      </c>
    </row>
    <row r="2325" spans="1:6" ht="15" hidden="1" customHeight="1" x14ac:dyDescent="0.25">
      <c r="A2325" s="26">
        <v>2021</v>
      </c>
      <c r="B2325" s="26" t="s">
        <v>65</v>
      </c>
      <c r="C2325" s="26" t="s">
        <v>35</v>
      </c>
      <c r="D2325" s="26">
        <v>4011</v>
      </c>
      <c r="E2325" s="26">
        <v>45236</v>
      </c>
      <c r="F2325" s="26" t="s">
        <v>8</v>
      </c>
    </row>
    <row r="2326" spans="1:6" ht="15" hidden="1" customHeight="1" x14ac:dyDescent="0.25">
      <c r="A2326" s="26">
        <v>2021</v>
      </c>
      <c r="B2326" s="26" t="s">
        <v>65</v>
      </c>
      <c r="C2326" s="26" t="s">
        <v>36</v>
      </c>
      <c r="D2326" s="26">
        <v>24469</v>
      </c>
      <c r="E2326" s="26">
        <v>43373</v>
      </c>
      <c r="F2326" s="26" t="s">
        <v>10</v>
      </c>
    </row>
    <row r="2327" spans="1:6" ht="15" hidden="1" customHeight="1" x14ac:dyDescent="0.25">
      <c r="A2327" s="26">
        <v>2021</v>
      </c>
      <c r="B2327" s="26" t="s">
        <v>65</v>
      </c>
      <c r="C2327" s="26" t="s">
        <v>37</v>
      </c>
      <c r="D2327" s="26">
        <v>4216</v>
      </c>
      <c r="E2327" s="26">
        <v>41417</v>
      </c>
      <c r="F2327" s="26" t="s">
        <v>8</v>
      </c>
    </row>
    <row r="2328" spans="1:6" ht="15" hidden="1" customHeight="1" x14ac:dyDescent="0.25">
      <c r="A2328" s="26">
        <v>2021</v>
      </c>
      <c r="B2328" s="26" t="s">
        <v>65</v>
      </c>
      <c r="C2328" s="26" t="s">
        <v>38</v>
      </c>
      <c r="D2328" s="26">
        <v>72430</v>
      </c>
      <c r="E2328" s="26">
        <v>49410</v>
      </c>
      <c r="F2328" s="26" t="s">
        <v>8</v>
      </c>
    </row>
    <row r="2329" spans="1:6" ht="15" hidden="1" customHeight="1" x14ac:dyDescent="0.25">
      <c r="A2329" s="26">
        <v>2021</v>
      </c>
      <c r="B2329" s="26" t="s">
        <v>65</v>
      </c>
      <c r="C2329" s="26" t="s">
        <v>39</v>
      </c>
      <c r="D2329" s="26">
        <v>24457</v>
      </c>
      <c r="E2329" s="26">
        <v>42624</v>
      </c>
      <c r="F2329" s="26" t="s">
        <v>10</v>
      </c>
    </row>
    <row r="2330" spans="1:6" ht="15" hidden="1" customHeight="1" x14ac:dyDescent="0.25">
      <c r="A2330" s="26">
        <v>2021</v>
      </c>
      <c r="B2330" s="26" t="s">
        <v>65</v>
      </c>
      <c r="C2330" s="26" t="s">
        <v>40</v>
      </c>
      <c r="D2330" s="26">
        <v>2047</v>
      </c>
      <c r="E2330" s="26">
        <v>44696</v>
      </c>
      <c r="F2330" s="26" t="s">
        <v>10</v>
      </c>
    </row>
    <row r="2331" spans="1:6" ht="15" hidden="1" customHeight="1" x14ac:dyDescent="0.25">
      <c r="A2331" s="26">
        <v>2021</v>
      </c>
      <c r="B2331" s="26" t="s">
        <v>65</v>
      </c>
      <c r="C2331" s="26" t="s">
        <v>41</v>
      </c>
      <c r="D2331" s="26">
        <v>23639</v>
      </c>
      <c r="E2331" s="26">
        <v>41006</v>
      </c>
      <c r="F2331" s="26" t="s">
        <v>8</v>
      </c>
    </row>
    <row r="2332" spans="1:6" ht="15" hidden="1" customHeight="1" x14ac:dyDescent="0.25">
      <c r="A2332" s="26">
        <v>2021</v>
      </c>
      <c r="B2332" s="26" t="s">
        <v>65</v>
      </c>
      <c r="C2332" s="26" t="s">
        <v>42</v>
      </c>
      <c r="D2332" s="26">
        <v>6589</v>
      </c>
      <c r="E2332" s="26">
        <v>42151</v>
      </c>
      <c r="F2332" s="26" t="s">
        <v>8</v>
      </c>
    </row>
    <row r="2333" spans="1:6" ht="15" hidden="1" customHeight="1" x14ac:dyDescent="0.25">
      <c r="A2333" s="26">
        <v>2021</v>
      </c>
      <c r="B2333" s="26" t="s">
        <v>65</v>
      </c>
      <c r="C2333" s="26" t="s">
        <v>43</v>
      </c>
      <c r="D2333" s="26">
        <v>25468</v>
      </c>
      <c r="E2333" s="26">
        <v>41467</v>
      </c>
      <c r="F2333" s="26" t="s">
        <v>10</v>
      </c>
    </row>
    <row r="2334" spans="1:6" ht="15" hidden="1" customHeight="1" x14ac:dyDescent="0.25">
      <c r="A2334" s="26">
        <v>2021</v>
      </c>
      <c r="B2334" s="26" t="s">
        <v>65</v>
      </c>
      <c r="C2334" s="26" t="s">
        <v>44</v>
      </c>
      <c r="D2334" s="26">
        <v>33082</v>
      </c>
      <c r="E2334" s="26">
        <v>41131</v>
      </c>
      <c r="F2334" s="26" t="s">
        <v>8</v>
      </c>
    </row>
    <row r="2335" spans="1:6" ht="15" hidden="1" customHeight="1" x14ac:dyDescent="0.25">
      <c r="A2335" s="26">
        <v>2021</v>
      </c>
      <c r="B2335" s="26" t="s">
        <v>65</v>
      </c>
      <c r="C2335" s="26" t="s">
        <v>45</v>
      </c>
      <c r="D2335" s="26">
        <v>3537</v>
      </c>
      <c r="E2335" s="26">
        <v>40466</v>
      </c>
      <c r="F2335" s="26" t="s">
        <v>10</v>
      </c>
    </row>
    <row r="2336" spans="1:6" ht="15" hidden="1" customHeight="1" x14ac:dyDescent="0.25">
      <c r="A2336" s="26">
        <v>2021</v>
      </c>
      <c r="B2336" s="26" t="s">
        <v>65</v>
      </c>
      <c r="C2336" s="26" t="s">
        <v>46</v>
      </c>
      <c r="D2336" s="26">
        <v>12142</v>
      </c>
      <c r="E2336" s="26">
        <v>40386</v>
      </c>
      <c r="F2336" s="26" t="s">
        <v>8</v>
      </c>
    </row>
    <row r="2337" spans="1:6" ht="15" hidden="1" customHeight="1" x14ac:dyDescent="0.25">
      <c r="A2337" s="26">
        <v>2021</v>
      </c>
      <c r="B2337" s="26" t="s">
        <v>65</v>
      </c>
      <c r="C2337" s="26" t="s">
        <v>47</v>
      </c>
      <c r="D2337" s="26">
        <v>2223</v>
      </c>
      <c r="E2337" s="26">
        <v>40233</v>
      </c>
      <c r="F2337" s="26" t="s">
        <v>8</v>
      </c>
    </row>
    <row r="2338" spans="1:6" ht="15" hidden="1" customHeight="1" x14ac:dyDescent="0.25">
      <c r="A2338" s="26">
        <v>2021</v>
      </c>
      <c r="B2338" s="26" t="s">
        <v>65</v>
      </c>
      <c r="C2338" s="26" t="s">
        <v>48</v>
      </c>
      <c r="D2338" s="26">
        <v>15931</v>
      </c>
      <c r="E2338" s="26">
        <v>42227</v>
      </c>
      <c r="F2338" s="26" t="s">
        <v>10</v>
      </c>
    </row>
    <row r="2339" spans="1:6" ht="15" hidden="1" customHeight="1" x14ac:dyDescent="0.25">
      <c r="A2339" s="26">
        <v>2021</v>
      </c>
      <c r="B2339" s="26" t="s">
        <v>65</v>
      </c>
      <c r="C2339" s="26" t="s">
        <v>49</v>
      </c>
      <c r="D2339" s="26">
        <v>57504</v>
      </c>
      <c r="E2339" s="26">
        <v>47110</v>
      </c>
      <c r="F2339" s="26" t="s">
        <v>10</v>
      </c>
    </row>
    <row r="2340" spans="1:6" ht="15" hidden="1" customHeight="1" x14ac:dyDescent="0.25">
      <c r="A2340" s="26">
        <v>2021</v>
      </c>
      <c r="B2340" s="26" t="s">
        <v>65</v>
      </c>
      <c r="C2340" s="26" t="s">
        <v>50</v>
      </c>
      <c r="D2340" s="26">
        <v>6492</v>
      </c>
      <c r="E2340" s="26">
        <v>43389</v>
      </c>
      <c r="F2340" s="26" t="s">
        <v>8</v>
      </c>
    </row>
    <row r="2341" spans="1:6" ht="15" hidden="1" customHeight="1" x14ac:dyDescent="0.25">
      <c r="A2341" s="26">
        <v>2021</v>
      </c>
      <c r="B2341" s="26" t="s">
        <v>65</v>
      </c>
      <c r="C2341" s="26" t="s">
        <v>51</v>
      </c>
      <c r="D2341" s="26">
        <v>1990</v>
      </c>
      <c r="E2341" s="26">
        <v>43394</v>
      </c>
      <c r="F2341" s="26" t="s">
        <v>8</v>
      </c>
    </row>
    <row r="2342" spans="1:6" ht="15" hidden="1" customHeight="1" x14ac:dyDescent="0.25">
      <c r="A2342" s="26">
        <v>2021</v>
      </c>
      <c r="B2342" s="26" t="s">
        <v>65</v>
      </c>
      <c r="C2342" s="26" t="s">
        <v>52</v>
      </c>
      <c r="D2342" s="26">
        <v>29777</v>
      </c>
      <c r="E2342" s="26">
        <v>51136</v>
      </c>
      <c r="F2342" s="26" t="s">
        <v>10</v>
      </c>
    </row>
    <row r="2343" spans="1:6" ht="15" hidden="1" customHeight="1" x14ac:dyDescent="0.25">
      <c r="A2343" s="26">
        <v>2021</v>
      </c>
      <c r="B2343" s="26" t="s">
        <v>65</v>
      </c>
      <c r="C2343" s="26" t="s">
        <v>53</v>
      </c>
      <c r="D2343" s="26">
        <v>19915</v>
      </c>
      <c r="E2343" s="26">
        <v>48585</v>
      </c>
      <c r="F2343" s="26" t="s">
        <v>10</v>
      </c>
    </row>
    <row r="2344" spans="1:6" ht="15" hidden="1" customHeight="1" x14ac:dyDescent="0.25">
      <c r="A2344" s="26">
        <v>2021</v>
      </c>
      <c r="B2344" s="26" t="s">
        <v>65</v>
      </c>
      <c r="C2344" s="26" t="s">
        <v>54</v>
      </c>
      <c r="D2344" s="26">
        <v>5797</v>
      </c>
      <c r="E2344" s="26">
        <v>38080</v>
      </c>
      <c r="F2344" s="26" t="s">
        <v>10</v>
      </c>
    </row>
    <row r="2345" spans="1:6" ht="15" hidden="1" customHeight="1" x14ac:dyDescent="0.25">
      <c r="A2345" s="26">
        <v>2021</v>
      </c>
      <c r="B2345" s="26" t="s">
        <v>65</v>
      </c>
      <c r="C2345" s="26" t="s">
        <v>55</v>
      </c>
      <c r="D2345" s="26">
        <v>13757</v>
      </c>
      <c r="E2345" s="26">
        <v>37908</v>
      </c>
      <c r="F2345" s="26" t="s">
        <v>10</v>
      </c>
    </row>
    <row r="2346" spans="1:6" ht="15" hidden="1" customHeight="1" x14ac:dyDescent="0.25">
      <c r="A2346" s="26">
        <v>2021</v>
      </c>
      <c r="B2346" s="26" t="s">
        <v>65</v>
      </c>
      <c r="C2346" s="26" t="s">
        <v>56</v>
      </c>
      <c r="D2346" s="26">
        <v>1655</v>
      </c>
      <c r="E2346" s="26">
        <v>45255</v>
      </c>
      <c r="F2346" s="26" t="s">
        <v>10</v>
      </c>
    </row>
    <row r="2347" spans="1:6" ht="15" hidden="1" customHeight="1" x14ac:dyDescent="0.25">
      <c r="A2347" s="26">
        <v>2020</v>
      </c>
      <c r="B2347" s="26" t="s">
        <v>69</v>
      </c>
      <c r="C2347" s="26" t="s">
        <v>7</v>
      </c>
      <c r="D2347" s="26">
        <v>1843</v>
      </c>
      <c r="E2347" s="26">
        <v>62388</v>
      </c>
      <c r="F2347" s="26" t="s">
        <v>8</v>
      </c>
    </row>
    <row r="2348" spans="1:6" ht="15" hidden="1" customHeight="1" x14ac:dyDescent="0.25">
      <c r="A2348" s="26">
        <v>2020</v>
      </c>
      <c r="B2348" s="26" t="s">
        <v>69</v>
      </c>
      <c r="C2348" s="26" t="s">
        <v>9</v>
      </c>
      <c r="D2348" s="26">
        <v>1328</v>
      </c>
      <c r="E2348" s="26">
        <v>56854</v>
      </c>
      <c r="F2348" s="26" t="s">
        <v>8</v>
      </c>
    </row>
    <row r="2349" spans="1:6" ht="15" hidden="1" customHeight="1" x14ac:dyDescent="0.25">
      <c r="A2349" s="26">
        <v>2020</v>
      </c>
      <c r="B2349" s="26" t="s">
        <v>69</v>
      </c>
      <c r="C2349" s="26" t="s">
        <v>11</v>
      </c>
      <c r="D2349" s="26">
        <v>2525</v>
      </c>
      <c r="E2349" s="26">
        <v>53616</v>
      </c>
      <c r="F2349" s="26" t="s">
        <v>10</v>
      </c>
    </row>
    <row r="2350" spans="1:6" ht="15" hidden="1" customHeight="1" x14ac:dyDescent="0.25">
      <c r="A2350" s="26">
        <v>2020</v>
      </c>
      <c r="B2350" s="26" t="s">
        <v>69</v>
      </c>
      <c r="C2350" s="26" t="s">
        <v>12</v>
      </c>
      <c r="D2350" s="26">
        <v>17605</v>
      </c>
      <c r="E2350" s="26">
        <v>44595</v>
      </c>
      <c r="F2350" s="26" t="s">
        <v>8</v>
      </c>
    </row>
    <row r="2351" spans="1:6" ht="15" hidden="1" customHeight="1" x14ac:dyDescent="0.25">
      <c r="A2351" s="26">
        <v>2020</v>
      </c>
      <c r="B2351" s="26" t="s">
        <v>69</v>
      </c>
      <c r="C2351" s="26" t="s">
        <v>13</v>
      </c>
      <c r="D2351" s="26">
        <v>3256</v>
      </c>
      <c r="E2351" s="26">
        <v>94489</v>
      </c>
      <c r="F2351" s="26" t="s">
        <v>8</v>
      </c>
    </row>
    <row r="2352" spans="1:6" ht="15" hidden="1" customHeight="1" x14ac:dyDescent="0.25">
      <c r="A2352" s="26">
        <v>2020</v>
      </c>
      <c r="B2352" s="26" t="s">
        <v>69</v>
      </c>
      <c r="C2352" s="26" t="s">
        <v>14</v>
      </c>
      <c r="D2352" s="26">
        <v>441</v>
      </c>
      <c r="E2352" s="26">
        <v>46054</v>
      </c>
      <c r="F2352" s="26" t="s">
        <v>10</v>
      </c>
    </row>
    <row r="2353" spans="1:6" ht="15" hidden="1" customHeight="1" x14ac:dyDescent="0.25">
      <c r="A2353" s="26">
        <v>2020</v>
      </c>
      <c r="B2353" s="26" t="s">
        <v>69</v>
      </c>
      <c r="C2353" s="26" t="s">
        <v>15</v>
      </c>
      <c r="D2353" s="26">
        <v>177</v>
      </c>
      <c r="E2353" s="26">
        <v>45987</v>
      </c>
      <c r="F2353" s="26" t="s">
        <v>10</v>
      </c>
    </row>
    <row r="2354" spans="1:6" ht="15" hidden="1" customHeight="1" x14ac:dyDescent="0.25">
      <c r="A2354" s="26">
        <v>2020</v>
      </c>
      <c r="B2354" s="26" t="s">
        <v>69</v>
      </c>
      <c r="C2354" s="26" t="s">
        <v>16</v>
      </c>
      <c r="D2354" s="26">
        <v>5289</v>
      </c>
      <c r="E2354" s="26">
        <v>40681</v>
      </c>
      <c r="F2354" s="26" t="s">
        <v>8</v>
      </c>
    </row>
    <row r="2355" spans="1:6" ht="15" hidden="1" customHeight="1" x14ac:dyDescent="0.25">
      <c r="A2355" s="26">
        <v>2020</v>
      </c>
      <c r="B2355" s="26" t="s">
        <v>69</v>
      </c>
      <c r="C2355" s="26" t="s">
        <v>17</v>
      </c>
      <c r="D2355" s="26">
        <v>2630</v>
      </c>
      <c r="E2355" s="26">
        <v>48010</v>
      </c>
      <c r="F2355" s="26" t="s">
        <v>8</v>
      </c>
    </row>
    <row r="2356" spans="1:6" ht="15" hidden="1" customHeight="1" x14ac:dyDescent="0.25">
      <c r="A2356" s="26">
        <v>2020</v>
      </c>
      <c r="B2356" s="26" t="s">
        <v>69</v>
      </c>
      <c r="C2356" s="26" t="s">
        <v>18</v>
      </c>
      <c r="D2356" s="26">
        <v>2500</v>
      </c>
      <c r="E2356" s="26">
        <v>45998</v>
      </c>
      <c r="F2356" s="26" t="s">
        <v>10</v>
      </c>
    </row>
    <row r="2357" spans="1:6" ht="15" hidden="1" customHeight="1" x14ac:dyDescent="0.25">
      <c r="A2357" s="26">
        <v>2020</v>
      </c>
      <c r="B2357" s="26" t="s">
        <v>69</v>
      </c>
      <c r="C2357" s="26" t="s">
        <v>19</v>
      </c>
      <c r="D2357" s="26">
        <v>2785</v>
      </c>
      <c r="E2357" s="26">
        <v>56101</v>
      </c>
      <c r="F2357" s="26" t="s">
        <v>8</v>
      </c>
    </row>
    <row r="2358" spans="1:6" ht="15" hidden="1" customHeight="1" x14ac:dyDescent="0.25">
      <c r="A2358" s="26">
        <v>2020</v>
      </c>
      <c r="B2358" s="26" t="s">
        <v>69</v>
      </c>
      <c r="C2358" s="26" t="s">
        <v>20</v>
      </c>
      <c r="D2358" s="26">
        <v>2217</v>
      </c>
      <c r="E2358" s="26">
        <v>54605</v>
      </c>
      <c r="F2358" s="26" t="s">
        <v>10</v>
      </c>
    </row>
    <row r="2359" spans="1:6" ht="15" hidden="1" customHeight="1" x14ac:dyDescent="0.25">
      <c r="A2359" s="26">
        <v>2020</v>
      </c>
      <c r="B2359" s="26" t="s">
        <v>69</v>
      </c>
      <c r="C2359" s="26" t="s">
        <v>21</v>
      </c>
      <c r="D2359" s="26">
        <v>2830</v>
      </c>
      <c r="E2359" s="26">
        <v>48989</v>
      </c>
      <c r="F2359" s="26" t="s">
        <v>8</v>
      </c>
    </row>
    <row r="2360" spans="1:6" ht="15" hidden="1" customHeight="1" x14ac:dyDescent="0.25">
      <c r="A2360" s="26">
        <v>2020</v>
      </c>
      <c r="B2360" s="26" t="s">
        <v>69</v>
      </c>
      <c r="C2360" s="26" t="s">
        <v>22</v>
      </c>
      <c r="D2360" s="26">
        <v>2658</v>
      </c>
      <c r="E2360" s="26">
        <v>53004</v>
      </c>
      <c r="F2360" s="26" t="s">
        <v>8</v>
      </c>
    </row>
    <row r="2361" spans="1:6" ht="15" hidden="1" customHeight="1" x14ac:dyDescent="0.25">
      <c r="A2361" s="26">
        <v>2020</v>
      </c>
      <c r="B2361" s="26" t="s">
        <v>69</v>
      </c>
      <c r="C2361" s="26" t="s">
        <v>23</v>
      </c>
      <c r="D2361" s="26">
        <v>1559</v>
      </c>
      <c r="E2361" s="26">
        <v>62223</v>
      </c>
      <c r="F2361" s="26" t="s">
        <v>10</v>
      </c>
    </row>
    <row r="2362" spans="1:6" ht="15" hidden="1" customHeight="1" x14ac:dyDescent="0.25">
      <c r="A2362" s="26">
        <v>2020</v>
      </c>
      <c r="B2362" s="26" t="s">
        <v>69</v>
      </c>
      <c r="C2362" s="26" t="s">
        <v>24</v>
      </c>
      <c r="D2362" s="26">
        <v>3089</v>
      </c>
      <c r="E2362" s="26">
        <v>90277</v>
      </c>
      <c r="F2362" s="26" t="s">
        <v>10</v>
      </c>
    </row>
    <row r="2363" spans="1:6" ht="15" hidden="1" customHeight="1" x14ac:dyDescent="0.25">
      <c r="A2363" s="26">
        <v>2020</v>
      </c>
      <c r="B2363" s="26" t="s">
        <v>69</v>
      </c>
      <c r="C2363" s="26" t="s">
        <v>25</v>
      </c>
      <c r="D2363" s="26">
        <v>1372</v>
      </c>
      <c r="E2363" s="26">
        <v>47187</v>
      </c>
      <c r="F2363" s="26" t="s">
        <v>8</v>
      </c>
    </row>
    <row r="2364" spans="1:6" ht="15" hidden="1" customHeight="1" x14ac:dyDescent="0.25">
      <c r="A2364" s="26">
        <v>2020</v>
      </c>
      <c r="B2364" s="26" t="s">
        <v>69</v>
      </c>
      <c r="C2364" s="26" t="s">
        <v>26</v>
      </c>
      <c r="D2364" s="26">
        <v>723</v>
      </c>
      <c r="E2364" s="26">
        <v>49100</v>
      </c>
      <c r="F2364" s="26" t="s">
        <v>8</v>
      </c>
    </row>
    <row r="2365" spans="1:6" ht="15" hidden="1" customHeight="1" x14ac:dyDescent="0.25">
      <c r="A2365" s="26">
        <v>2020</v>
      </c>
      <c r="B2365" s="26" t="s">
        <v>69</v>
      </c>
      <c r="C2365" s="26" t="s">
        <v>27</v>
      </c>
      <c r="D2365" s="26">
        <v>985</v>
      </c>
      <c r="E2365" s="26">
        <v>67244</v>
      </c>
      <c r="F2365" s="26" t="s">
        <v>10</v>
      </c>
    </row>
    <row r="2366" spans="1:6" ht="15" hidden="1" customHeight="1" x14ac:dyDescent="0.25">
      <c r="A2366" s="26">
        <v>2020</v>
      </c>
      <c r="B2366" s="26" t="s">
        <v>69</v>
      </c>
      <c r="C2366" s="26" t="s">
        <v>28</v>
      </c>
      <c r="D2366" s="26">
        <v>3282</v>
      </c>
      <c r="E2366" s="26">
        <v>46516</v>
      </c>
      <c r="F2366" s="26" t="s">
        <v>10</v>
      </c>
    </row>
    <row r="2367" spans="1:6" ht="15" hidden="1" customHeight="1" x14ac:dyDescent="0.25">
      <c r="A2367" s="26">
        <v>2020</v>
      </c>
      <c r="B2367" s="26" t="s">
        <v>69</v>
      </c>
      <c r="C2367" s="26" t="s">
        <v>29</v>
      </c>
      <c r="D2367" s="26">
        <v>3071</v>
      </c>
      <c r="E2367" s="26">
        <v>56521</v>
      </c>
      <c r="F2367" s="26" t="s">
        <v>10</v>
      </c>
    </row>
    <row r="2368" spans="1:6" ht="15" hidden="1" customHeight="1" x14ac:dyDescent="0.25">
      <c r="A2368" s="26">
        <v>2020</v>
      </c>
      <c r="B2368" s="26" t="s">
        <v>69</v>
      </c>
      <c r="C2368" s="26" t="s">
        <v>30</v>
      </c>
      <c r="D2368" s="26">
        <v>2153</v>
      </c>
      <c r="E2368" s="26">
        <v>53028</v>
      </c>
      <c r="F2368" s="26" t="s">
        <v>10</v>
      </c>
    </row>
    <row r="2369" spans="1:6" ht="15" hidden="1" customHeight="1" x14ac:dyDescent="0.25">
      <c r="A2369" s="26">
        <v>2020</v>
      </c>
      <c r="B2369" s="26" t="s">
        <v>69</v>
      </c>
      <c r="C2369" s="26" t="s">
        <v>31</v>
      </c>
      <c r="D2369" s="26">
        <v>1935</v>
      </c>
      <c r="E2369" s="26">
        <v>49331</v>
      </c>
      <c r="F2369" s="26" t="s">
        <v>10</v>
      </c>
    </row>
    <row r="2370" spans="1:6" ht="15" hidden="1" customHeight="1" x14ac:dyDescent="0.25">
      <c r="A2370" s="26">
        <v>2020</v>
      </c>
      <c r="B2370" s="26" t="s">
        <v>69</v>
      </c>
      <c r="C2370" s="26" t="s">
        <v>32</v>
      </c>
      <c r="D2370" s="26">
        <v>1771</v>
      </c>
      <c r="E2370" s="26">
        <v>73090</v>
      </c>
      <c r="F2370" s="26" t="s">
        <v>8</v>
      </c>
    </row>
    <row r="2371" spans="1:6" ht="15" hidden="1" customHeight="1" x14ac:dyDescent="0.25">
      <c r="A2371" s="26">
        <v>2020</v>
      </c>
      <c r="B2371" s="26" t="s">
        <v>69</v>
      </c>
      <c r="C2371" s="26" t="s">
        <v>33</v>
      </c>
      <c r="D2371" s="26">
        <v>2378</v>
      </c>
      <c r="E2371" s="26">
        <v>47084</v>
      </c>
      <c r="F2371" s="26" t="s">
        <v>8</v>
      </c>
    </row>
    <row r="2372" spans="1:6" ht="15" hidden="1" customHeight="1" x14ac:dyDescent="0.25">
      <c r="A2372" s="26">
        <v>2020</v>
      </c>
      <c r="B2372" s="26" t="s">
        <v>69</v>
      </c>
      <c r="C2372" s="26" t="s">
        <v>34</v>
      </c>
      <c r="D2372" s="26">
        <v>641</v>
      </c>
      <c r="E2372" s="26">
        <v>88872</v>
      </c>
      <c r="F2372" s="26" t="s">
        <v>10</v>
      </c>
    </row>
    <row r="2373" spans="1:6" ht="15" hidden="1" customHeight="1" x14ac:dyDescent="0.25">
      <c r="A2373" s="26">
        <v>2020</v>
      </c>
      <c r="B2373" s="26" t="s">
        <v>69</v>
      </c>
      <c r="C2373" s="26" t="s">
        <v>35</v>
      </c>
      <c r="D2373" s="26">
        <v>344</v>
      </c>
      <c r="E2373" s="26">
        <v>48081</v>
      </c>
      <c r="F2373" s="26" t="s">
        <v>8</v>
      </c>
    </row>
    <row r="2374" spans="1:6" ht="15" hidden="1" customHeight="1" x14ac:dyDescent="0.25">
      <c r="A2374" s="26">
        <v>2020</v>
      </c>
      <c r="B2374" s="26" t="s">
        <v>69</v>
      </c>
      <c r="C2374" s="26" t="s">
        <v>36</v>
      </c>
      <c r="D2374" s="26">
        <v>1003</v>
      </c>
      <c r="E2374" s="26">
        <v>45981</v>
      </c>
      <c r="F2374" s="26" t="s">
        <v>8</v>
      </c>
    </row>
    <row r="2375" spans="1:6" ht="15" hidden="1" customHeight="1" x14ac:dyDescent="0.25">
      <c r="A2375" s="26">
        <v>2020</v>
      </c>
      <c r="B2375" s="26" t="s">
        <v>69</v>
      </c>
      <c r="C2375" s="26" t="s">
        <v>37</v>
      </c>
      <c r="D2375" s="26">
        <v>2007</v>
      </c>
      <c r="E2375" s="26">
        <v>70393</v>
      </c>
      <c r="F2375" s="26" t="s">
        <v>10</v>
      </c>
    </row>
    <row r="2376" spans="1:6" ht="15" hidden="1" customHeight="1" x14ac:dyDescent="0.25">
      <c r="A2376" s="26">
        <v>2020</v>
      </c>
      <c r="B2376" s="26" t="s">
        <v>69</v>
      </c>
      <c r="C2376" s="26" t="s">
        <v>38</v>
      </c>
      <c r="D2376" s="26">
        <v>3062</v>
      </c>
      <c r="E2376" s="26">
        <v>47230</v>
      </c>
      <c r="F2376" s="26" t="s">
        <v>10</v>
      </c>
    </row>
    <row r="2377" spans="1:6" ht="15" hidden="1" customHeight="1" x14ac:dyDescent="0.25">
      <c r="A2377" s="26">
        <v>2020</v>
      </c>
      <c r="B2377" s="26" t="s">
        <v>69</v>
      </c>
      <c r="C2377" s="26" t="s">
        <v>39</v>
      </c>
      <c r="D2377" s="26">
        <v>3330</v>
      </c>
      <c r="E2377" s="26">
        <v>45062</v>
      </c>
      <c r="F2377" s="26" t="s">
        <v>8</v>
      </c>
    </row>
    <row r="2378" spans="1:6" ht="15" hidden="1" customHeight="1" x14ac:dyDescent="0.25">
      <c r="A2378" s="26">
        <v>2020</v>
      </c>
      <c r="B2378" s="26" t="s">
        <v>69</v>
      </c>
      <c r="C2378" s="26" t="s">
        <v>40</v>
      </c>
      <c r="D2378" s="26">
        <v>1766</v>
      </c>
      <c r="E2378" s="26">
        <v>101073</v>
      </c>
      <c r="F2378" s="26" t="s">
        <v>8</v>
      </c>
    </row>
    <row r="2379" spans="1:6" ht="15" hidden="1" customHeight="1" x14ac:dyDescent="0.25">
      <c r="A2379" s="26">
        <v>2020</v>
      </c>
      <c r="B2379" s="26" t="s">
        <v>69</v>
      </c>
      <c r="C2379" s="26" t="s">
        <v>41</v>
      </c>
      <c r="D2379" s="26">
        <v>2470</v>
      </c>
      <c r="E2379" s="26">
        <v>57145</v>
      </c>
      <c r="F2379" s="26" t="s">
        <v>10</v>
      </c>
    </row>
    <row r="2380" spans="1:6" ht="15" hidden="1" customHeight="1" x14ac:dyDescent="0.25">
      <c r="A2380" s="26">
        <v>2020</v>
      </c>
      <c r="B2380" s="26" t="s">
        <v>69</v>
      </c>
      <c r="C2380" s="26" t="s">
        <v>42</v>
      </c>
      <c r="D2380" s="26">
        <v>4348</v>
      </c>
      <c r="E2380" s="26">
        <v>97135</v>
      </c>
      <c r="F2380" s="26" t="s">
        <v>8</v>
      </c>
    </row>
    <row r="2381" spans="1:6" ht="15" hidden="1" customHeight="1" x14ac:dyDescent="0.25">
      <c r="A2381" s="26">
        <v>2020</v>
      </c>
      <c r="B2381" s="26" t="s">
        <v>69</v>
      </c>
      <c r="C2381" s="26" t="s">
        <v>43</v>
      </c>
      <c r="D2381" s="26">
        <v>4560</v>
      </c>
      <c r="E2381" s="26">
        <v>43495</v>
      </c>
      <c r="F2381" s="26" t="s">
        <v>10</v>
      </c>
    </row>
    <row r="2382" spans="1:6" ht="15" hidden="1" customHeight="1" x14ac:dyDescent="0.25">
      <c r="A2382" s="26">
        <v>2020</v>
      </c>
      <c r="B2382" s="26" t="s">
        <v>69</v>
      </c>
      <c r="C2382" s="26" t="s">
        <v>44</v>
      </c>
      <c r="D2382" s="26">
        <v>3585</v>
      </c>
      <c r="E2382" s="26">
        <v>68951</v>
      </c>
      <c r="F2382" s="26" t="s">
        <v>8</v>
      </c>
    </row>
    <row r="2383" spans="1:6" ht="15" hidden="1" customHeight="1" x14ac:dyDescent="0.25">
      <c r="A2383" s="26">
        <v>2020</v>
      </c>
      <c r="B2383" s="26" t="s">
        <v>69</v>
      </c>
      <c r="C2383" s="26" t="s">
        <v>45</v>
      </c>
      <c r="D2383" s="26">
        <v>194</v>
      </c>
      <c r="E2383" s="26">
        <v>45071</v>
      </c>
      <c r="F2383" s="26" t="s">
        <v>8</v>
      </c>
    </row>
    <row r="2384" spans="1:6" ht="15" hidden="1" customHeight="1" x14ac:dyDescent="0.25">
      <c r="A2384" s="26">
        <v>2020</v>
      </c>
      <c r="B2384" s="26" t="s">
        <v>69</v>
      </c>
      <c r="C2384" s="26" t="s">
        <v>46</v>
      </c>
      <c r="D2384" s="26">
        <v>1286</v>
      </c>
      <c r="E2384" s="26">
        <v>46536</v>
      </c>
      <c r="F2384" s="26" t="s">
        <v>10</v>
      </c>
    </row>
    <row r="2385" spans="1:6" ht="15" hidden="1" customHeight="1" x14ac:dyDescent="0.25">
      <c r="A2385" s="26">
        <v>2020</v>
      </c>
      <c r="B2385" s="26" t="s">
        <v>69</v>
      </c>
      <c r="C2385" s="26" t="s">
        <v>47</v>
      </c>
      <c r="D2385" s="26">
        <v>1047</v>
      </c>
      <c r="E2385" s="26">
        <v>48904</v>
      </c>
      <c r="F2385" s="26" t="s">
        <v>10</v>
      </c>
    </row>
    <row r="2386" spans="1:6" ht="15" hidden="1" customHeight="1" x14ac:dyDescent="0.25">
      <c r="A2386" s="26">
        <v>2020</v>
      </c>
      <c r="B2386" s="26" t="s">
        <v>69</v>
      </c>
      <c r="C2386" s="26" t="s">
        <v>48</v>
      </c>
      <c r="D2386" s="26">
        <v>1099</v>
      </c>
      <c r="E2386" s="26">
        <v>52634</v>
      </c>
      <c r="F2386" s="26" t="s">
        <v>8</v>
      </c>
    </row>
    <row r="2387" spans="1:6" ht="15" hidden="1" customHeight="1" x14ac:dyDescent="0.25">
      <c r="A2387" s="26">
        <v>2020</v>
      </c>
      <c r="B2387" s="26" t="s">
        <v>69</v>
      </c>
      <c r="C2387" s="26" t="s">
        <v>49</v>
      </c>
      <c r="D2387" s="26">
        <v>19761</v>
      </c>
      <c r="E2387" s="26">
        <v>115449</v>
      </c>
      <c r="F2387" s="26" t="s">
        <v>8</v>
      </c>
    </row>
    <row r="2388" spans="1:6" ht="15" hidden="1" customHeight="1" x14ac:dyDescent="0.25">
      <c r="A2388" s="26">
        <v>2020</v>
      </c>
      <c r="B2388" s="26" t="s">
        <v>69</v>
      </c>
      <c r="C2388" s="26" t="s">
        <v>50</v>
      </c>
      <c r="D2388" s="26">
        <v>1002</v>
      </c>
      <c r="E2388" s="26">
        <v>67171</v>
      </c>
      <c r="F2388" s="26" t="s">
        <v>10</v>
      </c>
    </row>
    <row r="2389" spans="1:6" ht="15" hidden="1" customHeight="1" x14ac:dyDescent="0.25">
      <c r="A2389" s="26">
        <v>2020</v>
      </c>
      <c r="B2389" s="26" t="s">
        <v>69</v>
      </c>
      <c r="C2389" s="26" t="s">
        <v>51</v>
      </c>
      <c r="D2389" s="26">
        <v>548</v>
      </c>
      <c r="E2389" s="26">
        <v>44605</v>
      </c>
      <c r="F2389" s="26" t="s">
        <v>10</v>
      </c>
    </row>
    <row r="2390" spans="1:6" ht="15" hidden="1" customHeight="1" x14ac:dyDescent="0.25">
      <c r="A2390" s="26">
        <v>2020</v>
      </c>
      <c r="B2390" s="26" t="s">
        <v>69</v>
      </c>
      <c r="C2390" s="26" t="s">
        <v>52</v>
      </c>
      <c r="D2390" s="26">
        <v>2101</v>
      </c>
      <c r="E2390" s="26">
        <v>53043</v>
      </c>
      <c r="F2390" s="26" t="s">
        <v>10</v>
      </c>
    </row>
    <row r="2391" spans="1:6" ht="15" hidden="1" customHeight="1" x14ac:dyDescent="0.25">
      <c r="A2391" s="26">
        <v>2020</v>
      </c>
      <c r="B2391" s="26" t="s">
        <v>69</v>
      </c>
      <c r="C2391" s="26" t="s">
        <v>53</v>
      </c>
      <c r="D2391" s="26">
        <v>7317</v>
      </c>
      <c r="E2391" s="26">
        <v>39346</v>
      </c>
      <c r="F2391" s="26" t="s">
        <v>10</v>
      </c>
    </row>
    <row r="2392" spans="1:6" ht="15" hidden="1" customHeight="1" x14ac:dyDescent="0.25">
      <c r="A2392" s="26">
        <v>2020</v>
      </c>
      <c r="B2392" s="26" t="s">
        <v>69</v>
      </c>
      <c r="C2392" s="26" t="s">
        <v>54</v>
      </c>
      <c r="D2392" s="26">
        <v>1199</v>
      </c>
      <c r="E2392" s="26">
        <v>86012</v>
      </c>
      <c r="F2392" s="26" t="s">
        <v>10</v>
      </c>
    </row>
    <row r="2393" spans="1:6" ht="15" hidden="1" customHeight="1" x14ac:dyDescent="0.25">
      <c r="A2393" s="26">
        <v>2020</v>
      </c>
      <c r="B2393" s="26" t="s">
        <v>69</v>
      </c>
      <c r="C2393" s="26" t="s">
        <v>55</v>
      </c>
      <c r="D2393" s="26">
        <v>2926</v>
      </c>
      <c r="E2393" s="26">
        <v>45437</v>
      </c>
      <c r="F2393" s="26" t="s">
        <v>8</v>
      </c>
    </row>
    <row r="2394" spans="1:6" ht="15" hidden="1" customHeight="1" x14ac:dyDescent="0.25">
      <c r="A2394" s="26">
        <v>2020</v>
      </c>
      <c r="B2394" s="26" t="s">
        <v>69</v>
      </c>
      <c r="C2394" s="26" t="s">
        <v>56</v>
      </c>
      <c r="D2394" s="26">
        <v>1438</v>
      </c>
      <c r="E2394" s="26">
        <v>89751</v>
      </c>
      <c r="F2394" s="26" t="s">
        <v>8</v>
      </c>
    </row>
    <row r="2395" spans="1:6" ht="15" hidden="1" customHeight="1" x14ac:dyDescent="0.25">
      <c r="A2395" s="26">
        <v>2020</v>
      </c>
      <c r="B2395" s="26" t="s">
        <v>57</v>
      </c>
      <c r="C2395" s="26" t="s">
        <v>7</v>
      </c>
      <c r="D2395" s="26">
        <v>9897</v>
      </c>
      <c r="E2395" s="26">
        <v>59957</v>
      </c>
      <c r="F2395" s="26" t="s">
        <v>10</v>
      </c>
    </row>
    <row r="2396" spans="1:6" ht="15" hidden="1" customHeight="1" x14ac:dyDescent="0.25">
      <c r="A2396" s="26">
        <v>2020</v>
      </c>
      <c r="B2396" s="26" t="s">
        <v>57</v>
      </c>
      <c r="C2396" s="26" t="s">
        <v>9</v>
      </c>
      <c r="D2396" s="26">
        <v>12867</v>
      </c>
      <c r="E2396" s="26">
        <v>61989</v>
      </c>
      <c r="F2396" s="26" t="s">
        <v>8</v>
      </c>
    </row>
    <row r="2397" spans="1:6" ht="15" hidden="1" customHeight="1" x14ac:dyDescent="0.25">
      <c r="A2397" s="26">
        <v>2020</v>
      </c>
      <c r="B2397" s="26" t="s">
        <v>57</v>
      </c>
      <c r="C2397" s="26" t="s">
        <v>11</v>
      </c>
      <c r="D2397" s="26">
        <v>6945</v>
      </c>
      <c r="E2397" s="26">
        <v>53988</v>
      </c>
      <c r="F2397" s="26" t="s">
        <v>8</v>
      </c>
    </row>
    <row r="2398" spans="1:6" ht="15" hidden="1" customHeight="1" x14ac:dyDescent="0.25">
      <c r="A2398" s="26">
        <v>2020</v>
      </c>
      <c r="B2398" s="26" t="s">
        <v>57</v>
      </c>
      <c r="C2398" s="26" t="s">
        <v>12</v>
      </c>
      <c r="D2398" s="26">
        <v>80657</v>
      </c>
      <c r="E2398" s="26">
        <v>76084</v>
      </c>
      <c r="F2398" s="26" t="s">
        <v>10</v>
      </c>
    </row>
    <row r="2399" spans="1:6" ht="15" hidden="1" customHeight="1" x14ac:dyDescent="0.25">
      <c r="A2399" s="26">
        <v>2020</v>
      </c>
      <c r="B2399" s="26" t="s">
        <v>57</v>
      </c>
      <c r="C2399" s="26" t="s">
        <v>13</v>
      </c>
      <c r="D2399" s="26">
        <v>19884</v>
      </c>
      <c r="E2399" s="26">
        <v>68414</v>
      </c>
      <c r="F2399" s="26" t="s">
        <v>10</v>
      </c>
    </row>
    <row r="2400" spans="1:6" ht="15" hidden="1" customHeight="1" x14ac:dyDescent="0.25">
      <c r="A2400" s="26">
        <v>2020</v>
      </c>
      <c r="B2400" s="26" t="s">
        <v>57</v>
      </c>
      <c r="C2400" s="26" t="s">
        <v>14</v>
      </c>
      <c r="D2400" s="26">
        <v>9399</v>
      </c>
      <c r="E2400" s="26">
        <v>75727</v>
      </c>
      <c r="F2400" s="26" t="s">
        <v>8</v>
      </c>
    </row>
    <row r="2401" spans="1:6" ht="15" hidden="1" customHeight="1" x14ac:dyDescent="0.25">
      <c r="A2401" s="26">
        <v>2020</v>
      </c>
      <c r="B2401" s="26" t="s">
        <v>57</v>
      </c>
      <c r="C2401" s="26" t="s">
        <v>15</v>
      </c>
      <c r="D2401" s="26">
        <v>2871</v>
      </c>
      <c r="E2401" s="26">
        <v>65797</v>
      </c>
      <c r="F2401" s="26" t="s">
        <v>8</v>
      </c>
    </row>
    <row r="2402" spans="1:6" ht="15" hidden="1" customHeight="1" x14ac:dyDescent="0.25">
      <c r="A2402" s="26">
        <v>2020</v>
      </c>
      <c r="B2402" s="26" t="s">
        <v>57</v>
      </c>
      <c r="C2402" s="26" t="s">
        <v>16</v>
      </c>
      <c r="D2402" s="26">
        <v>70819</v>
      </c>
      <c r="E2402" s="26">
        <v>57286</v>
      </c>
      <c r="F2402" s="26" t="s">
        <v>10</v>
      </c>
    </row>
    <row r="2403" spans="1:6" ht="15" hidden="1" customHeight="1" x14ac:dyDescent="0.25">
      <c r="A2403" s="26">
        <v>2020</v>
      </c>
      <c r="B2403" s="26" t="s">
        <v>57</v>
      </c>
      <c r="C2403" s="26" t="s">
        <v>17</v>
      </c>
      <c r="D2403" s="26">
        <v>20577</v>
      </c>
      <c r="E2403" s="26">
        <v>67018</v>
      </c>
      <c r="F2403" s="26" t="s">
        <v>8</v>
      </c>
    </row>
    <row r="2404" spans="1:6" ht="15" hidden="1" customHeight="1" x14ac:dyDescent="0.25">
      <c r="A2404" s="26">
        <v>2020</v>
      </c>
      <c r="B2404" s="26" t="s">
        <v>57</v>
      </c>
      <c r="C2404" s="26" t="s">
        <v>18</v>
      </c>
      <c r="D2404" s="26">
        <v>8174</v>
      </c>
      <c r="E2404" s="26">
        <v>50285</v>
      </c>
      <c r="F2404" s="26" t="s">
        <v>10</v>
      </c>
    </row>
    <row r="2405" spans="1:6" ht="15" hidden="1" customHeight="1" x14ac:dyDescent="0.25">
      <c r="A2405" s="26">
        <v>2020</v>
      </c>
      <c r="B2405" s="26" t="s">
        <v>57</v>
      </c>
      <c r="C2405" s="26" t="s">
        <v>19</v>
      </c>
      <c r="D2405" s="26">
        <v>32305</v>
      </c>
      <c r="E2405" s="26">
        <v>77957</v>
      </c>
      <c r="F2405" s="26" t="s">
        <v>8</v>
      </c>
    </row>
    <row r="2406" spans="1:6" ht="15" hidden="1" customHeight="1" x14ac:dyDescent="0.25">
      <c r="A2406" s="26">
        <v>2020</v>
      </c>
      <c r="B2406" s="26" t="s">
        <v>57</v>
      </c>
      <c r="C2406" s="26" t="s">
        <v>20</v>
      </c>
      <c r="D2406" s="26">
        <v>15176</v>
      </c>
      <c r="E2406" s="26">
        <v>64404</v>
      </c>
      <c r="F2406" s="26" t="s">
        <v>8</v>
      </c>
    </row>
    <row r="2407" spans="1:6" ht="15" hidden="1" customHeight="1" x14ac:dyDescent="0.25">
      <c r="A2407" s="26">
        <v>2020</v>
      </c>
      <c r="B2407" s="26" t="s">
        <v>57</v>
      </c>
      <c r="C2407" s="26" t="s">
        <v>21</v>
      </c>
      <c r="D2407" s="26">
        <v>9447</v>
      </c>
      <c r="E2407" s="26">
        <v>63435</v>
      </c>
      <c r="F2407" s="26" t="s">
        <v>10</v>
      </c>
    </row>
    <row r="2408" spans="1:6" ht="15" hidden="1" customHeight="1" x14ac:dyDescent="0.25">
      <c r="A2408" s="26">
        <v>2020</v>
      </c>
      <c r="B2408" s="26" t="s">
        <v>57</v>
      </c>
      <c r="C2408" s="26" t="s">
        <v>22</v>
      </c>
      <c r="D2408" s="26">
        <v>7555</v>
      </c>
      <c r="E2408" s="26">
        <v>60735</v>
      </c>
      <c r="F2408" s="26" t="s">
        <v>10</v>
      </c>
    </row>
    <row r="2409" spans="1:6" ht="15" hidden="1" customHeight="1" x14ac:dyDescent="0.25">
      <c r="A2409" s="26">
        <v>2020</v>
      </c>
      <c r="B2409" s="26" t="s">
        <v>57</v>
      </c>
      <c r="C2409" s="26" t="s">
        <v>23</v>
      </c>
      <c r="D2409" s="26">
        <v>9466</v>
      </c>
      <c r="E2409" s="26">
        <v>59957</v>
      </c>
      <c r="F2409" s="26" t="s">
        <v>8</v>
      </c>
    </row>
    <row r="2410" spans="1:6" ht="15" hidden="1" customHeight="1" x14ac:dyDescent="0.25">
      <c r="A2410" s="26">
        <v>2020</v>
      </c>
      <c r="B2410" s="26" t="s">
        <v>57</v>
      </c>
      <c r="C2410" s="26" t="s">
        <v>24</v>
      </c>
      <c r="D2410" s="26">
        <v>10844</v>
      </c>
      <c r="E2410" s="26">
        <v>69892</v>
      </c>
      <c r="F2410" s="26" t="s">
        <v>8</v>
      </c>
    </row>
    <row r="2411" spans="1:6" ht="15" hidden="1" customHeight="1" x14ac:dyDescent="0.25">
      <c r="A2411" s="26">
        <v>2020</v>
      </c>
      <c r="B2411" s="26" t="s">
        <v>57</v>
      </c>
      <c r="C2411" s="26" t="s">
        <v>25</v>
      </c>
      <c r="D2411" s="26">
        <v>5475</v>
      </c>
      <c r="E2411" s="26">
        <v>55575</v>
      </c>
      <c r="F2411" s="26" t="s">
        <v>10</v>
      </c>
    </row>
    <row r="2412" spans="1:6" ht="15" hidden="1" customHeight="1" x14ac:dyDescent="0.25">
      <c r="A2412" s="26">
        <v>2020</v>
      </c>
      <c r="B2412" s="26" t="s">
        <v>57</v>
      </c>
      <c r="C2412" s="26" t="s">
        <v>26</v>
      </c>
      <c r="D2412" s="26">
        <v>16487</v>
      </c>
      <c r="E2412" s="26">
        <v>71971</v>
      </c>
      <c r="F2412" s="26" t="s">
        <v>10</v>
      </c>
    </row>
    <row r="2413" spans="1:6" ht="15" hidden="1" customHeight="1" x14ac:dyDescent="0.25">
      <c r="A2413" s="26">
        <v>2020</v>
      </c>
      <c r="B2413" s="26" t="s">
        <v>57</v>
      </c>
      <c r="C2413" s="26" t="s">
        <v>27</v>
      </c>
      <c r="D2413" s="26">
        <v>21120</v>
      </c>
      <c r="E2413" s="26">
        <v>84802</v>
      </c>
      <c r="F2413" s="26" t="s">
        <v>10</v>
      </c>
    </row>
    <row r="2414" spans="1:6" ht="15" hidden="1" customHeight="1" x14ac:dyDescent="0.25">
      <c r="A2414" s="26">
        <v>2020</v>
      </c>
      <c r="B2414" s="26" t="s">
        <v>57</v>
      </c>
      <c r="C2414" s="26" t="s">
        <v>28</v>
      </c>
      <c r="D2414" s="26">
        <v>19952</v>
      </c>
      <c r="E2414" s="26">
        <v>68378</v>
      </c>
      <c r="F2414" s="26" t="s">
        <v>10</v>
      </c>
    </row>
    <row r="2415" spans="1:6" ht="15" hidden="1" customHeight="1" x14ac:dyDescent="0.25">
      <c r="A2415" s="26">
        <v>2020</v>
      </c>
      <c r="B2415" s="26" t="s">
        <v>57</v>
      </c>
      <c r="C2415" s="26" t="s">
        <v>29</v>
      </c>
      <c r="D2415" s="26">
        <v>16480</v>
      </c>
      <c r="E2415" s="26">
        <v>73248</v>
      </c>
      <c r="F2415" s="26" t="s">
        <v>10</v>
      </c>
    </row>
    <row r="2416" spans="1:6" ht="15" hidden="1" customHeight="1" x14ac:dyDescent="0.25">
      <c r="A2416" s="26">
        <v>2020</v>
      </c>
      <c r="B2416" s="26" t="s">
        <v>57</v>
      </c>
      <c r="C2416" s="26" t="s">
        <v>30</v>
      </c>
      <c r="D2416" s="26">
        <v>5760</v>
      </c>
      <c r="E2416" s="26">
        <v>56325</v>
      </c>
      <c r="F2416" s="26" t="s">
        <v>8</v>
      </c>
    </row>
    <row r="2417" spans="1:6" ht="15" hidden="1" customHeight="1" x14ac:dyDescent="0.25">
      <c r="A2417" s="26">
        <v>2020</v>
      </c>
      <c r="B2417" s="26" t="s">
        <v>57</v>
      </c>
      <c r="C2417" s="26" t="s">
        <v>31</v>
      </c>
      <c r="D2417" s="26">
        <v>14591</v>
      </c>
      <c r="E2417" s="26">
        <v>65442</v>
      </c>
      <c r="F2417" s="26" t="s">
        <v>8</v>
      </c>
    </row>
    <row r="2418" spans="1:6" ht="15" hidden="1" customHeight="1" x14ac:dyDescent="0.25">
      <c r="A2418" s="26">
        <v>2020</v>
      </c>
      <c r="B2418" s="26" t="s">
        <v>57</v>
      </c>
      <c r="C2418" s="26" t="s">
        <v>32</v>
      </c>
      <c r="D2418" s="26">
        <v>6514</v>
      </c>
      <c r="E2418" s="26">
        <v>58969</v>
      </c>
      <c r="F2418" s="26" t="s">
        <v>10</v>
      </c>
    </row>
    <row r="2419" spans="1:6" ht="15" hidden="1" customHeight="1" x14ac:dyDescent="0.25">
      <c r="A2419" s="26">
        <v>2020</v>
      </c>
      <c r="B2419" s="26" t="s">
        <v>57</v>
      </c>
      <c r="C2419" s="26" t="s">
        <v>33</v>
      </c>
      <c r="D2419" s="26">
        <v>7068</v>
      </c>
      <c r="E2419" s="26">
        <v>57657</v>
      </c>
      <c r="F2419" s="26" t="s">
        <v>8</v>
      </c>
    </row>
    <row r="2420" spans="1:6" ht="15" hidden="1" customHeight="1" x14ac:dyDescent="0.25">
      <c r="A2420" s="26">
        <v>2020</v>
      </c>
      <c r="B2420" s="26" t="s">
        <v>57</v>
      </c>
      <c r="C2420" s="26" t="s">
        <v>34</v>
      </c>
      <c r="D2420" s="26">
        <v>5898</v>
      </c>
      <c r="E2420" s="26">
        <v>67123</v>
      </c>
      <c r="F2420" s="26" t="s">
        <v>8</v>
      </c>
    </row>
    <row r="2421" spans="1:6" ht="15" hidden="1" customHeight="1" x14ac:dyDescent="0.25">
      <c r="A2421" s="26">
        <v>2020</v>
      </c>
      <c r="B2421" s="26" t="s">
        <v>57</v>
      </c>
      <c r="C2421" s="26" t="s">
        <v>35</v>
      </c>
      <c r="D2421" s="26">
        <v>4498</v>
      </c>
      <c r="E2421" s="26">
        <v>68661</v>
      </c>
      <c r="F2421" s="26" t="s">
        <v>10</v>
      </c>
    </row>
    <row r="2422" spans="1:6" ht="15" hidden="1" customHeight="1" x14ac:dyDescent="0.25">
      <c r="A2422" s="26">
        <v>2020</v>
      </c>
      <c r="B2422" s="26" t="s">
        <v>57</v>
      </c>
      <c r="C2422" s="26" t="s">
        <v>36</v>
      </c>
      <c r="D2422" s="26">
        <v>22416</v>
      </c>
      <c r="E2422" s="26">
        <v>78658</v>
      </c>
      <c r="F2422" s="26" t="s">
        <v>10</v>
      </c>
    </row>
    <row r="2423" spans="1:6" ht="15" hidden="1" customHeight="1" x14ac:dyDescent="0.25">
      <c r="A2423" s="26">
        <v>2020</v>
      </c>
      <c r="B2423" s="26" t="s">
        <v>57</v>
      </c>
      <c r="C2423" s="26" t="s">
        <v>37</v>
      </c>
      <c r="D2423" s="26">
        <v>5337</v>
      </c>
      <c r="E2423" s="26">
        <v>55350</v>
      </c>
      <c r="F2423" s="26" t="s">
        <v>8</v>
      </c>
    </row>
    <row r="2424" spans="1:6" ht="15" hidden="1" customHeight="1" x14ac:dyDescent="0.25">
      <c r="A2424" s="26">
        <v>2020</v>
      </c>
      <c r="B2424" s="26" t="s">
        <v>57</v>
      </c>
      <c r="C2424" s="26" t="s">
        <v>38</v>
      </c>
      <c r="D2424" s="26">
        <v>50281</v>
      </c>
      <c r="E2424" s="26">
        <v>79248</v>
      </c>
      <c r="F2424" s="26" t="s">
        <v>8</v>
      </c>
    </row>
    <row r="2425" spans="1:6" ht="15" hidden="1" customHeight="1" x14ac:dyDescent="0.25">
      <c r="A2425" s="26">
        <v>2020</v>
      </c>
      <c r="B2425" s="26" t="s">
        <v>57</v>
      </c>
      <c r="C2425" s="26" t="s">
        <v>39</v>
      </c>
      <c r="D2425" s="26">
        <v>26741</v>
      </c>
      <c r="E2425" s="26">
        <v>60587</v>
      </c>
      <c r="F2425" s="26" t="s">
        <v>10</v>
      </c>
    </row>
    <row r="2426" spans="1:6" ht="15" hidden="1" customHeight="1" x14ac:dyDescent="0.25">
      <c r="A2426" s="26">
        <v>2020</v>
      </c>
      <c r="B2426" s="26" t="s">
        <v>57</v>
      </c>
      <c r="C2426" s="26" t="s">
        <v>40</v>
      </c>
      <c r="D2426" s="26">
        <v>3798</v>
      </c>
      <c r="E2426" s="26">
        <v>70586</v>
      </c>
      <c r="F2426" s="26" t="s">
        <v>8</v>
      </c>
    </row>
    <row r="2427" spans="1:6" ht="15" hidden="1" customHeight="1" x14ac:dyDescent="0.25">
      <c r="A2427" s="26">
        <v>2020</v>
      </c>
      <c r="B2427" s="26" t="s">
        <v>57</v>
      </c>
      <c r="C2427" s="26" t="s">
        <v>41</v>
      </c>
      <c r="D2427" s="26">
        <v>23076</v>
      </c>
      <c r="E2427" s="26">
        <v>67194</v>
      </c>
      <c r="F2427" s="26" t="s">
        <v>10</v>
      </c>
    </row>
    <row r="2428" spans="1:6" ht="15" hidden="1" customHeight="1" x14ac:dyDescent="0.25">
      <c r="A2428" s="26">
        <v>2020</v>
      </c>
      <c r="B2428" s="26" t="s">
        <v>57</v>
      </c>
      <c r="C2428" s="26" t="s">
        <v>42</v>
      </c>
      <c r="D2428" s="26">
        <v>9765</v>
      </c>
      <c r="E2428" s="26">
        <v>58777</v>
      </c>
      <c r="F2428" s="26" t="s">
        <v>8</v>
      </c>
    </row>
    <row r="2429" spans="1:6" ht="15" hidden="1" customHeight="1" x14ac:dyDescent="0.25">
      <c r="A2429" s="26">
        <v>2020</v>
      </c>
      <c r="B2429" s="26" t="s">
        <v>57</v>
      </c>
      <c r="C2429" s="26" t="s">
        <v>43</v>
      </c>
      <c r="D2429" s="26">
        <v>14244</v>
      </c>
      <c r="E2429" s="26">
        <v>66523</v>
      </c>
      <c r="F2429" s="26" t="s">
        <v>8</v>
      </c>
    </row>
    <row r="2430" spans="1:6" ht="15" hidden="1" customHeight="1" x14ac:dyDescent="0.25">
      <c r="A2430" s="26">
        <v>2020</v>
      </c>
      <c r="B2430" s="26" t="s">
        <v>57</v>
      </c>
      <c r="C2430" s="26" t="s">
        <v>44</v>
      </c>
      <c r="D2430" s="26">
        <v>28749</v>
      </c>
      <c r="E2430" s="26">
        <v>72852</v>
      </c>
      <c r="F2430" s="26" t="s">
        <v>10</v>
      </c>
    </row>
    <row r="2431" spans="1:6" ht="15" hidden="1" customHeight="1" x14ac:dyDescent="0.25">
      <c r="A2431" s="26">
        <v>2020</v>
      </c>
      <c r="B2431" s="26" t="s">
        <v>57</v>
      </c>
      <c r="C2431" s="26" t="s">
        <v>45</v>
      </c>
      <c r="D2431" s="26">
        <v>3743</v>
      </c>
      <c r="E2431" s="26">
        <v>67579</v>
      </c>
      <c r="F2431" s="26" t="s">
        <v>10</v>
      </c>
    </row>
    <row r="2432" spans="1:6" ht="15" hidden="1" customHeight="1" x14ac:dyDescent="0.25">
      <c r="A2432" s="26">
        <v>2020</v>
      </c>
      <c r="B2432" s="26" t="s">
        <v>57</v>
      </c>
      <c r="C2432" s="26" t="s">
        <v>46</v>
      </c>
      <c r="D2432" s="26">
        <v>12124</v>
      </c>
      <c r="E2432" s="26">
        <v>58634</v>
      </c>
      <c r="F2432" s="26" t="s">
        <v>8</v>
      </c>
    </row>
    <row r="2433" spans="1:6" ht="15" hidden="1" customHeight="1" x14ac:dyDescent="0.25">
      <c r="A2433" s="26">
        <v>2020</v>
      </c>
      <c r="B2433" s="26" t="s">
        <v>57</v>
      </c>
      <c r="C2433" s="26" t="s">
        <v>47</v>
      </c>
      <c r="D2433" s="26">
        <v>3884</v>
      </c>
      <c r="E2433" s="26">
        <v>54981</v>
      </c>
      <c r="F2433" s="26" t="s">
        <v>8</v>
      </c>
    </row>
    <row r="2434" spans="1:6" ht="15" hidden="1" customHeight="1" x14ac:dyDescent="0.25">
      <c r="A2434" s="26">
        <v>2020</v>
      </c>
      <c r="B2434" s="26" t="s">
        <v>57</v>
      </c>
      <c r="C2434" s="26" t="s">
        <v>48</v>
      </c>
      <c r="D2434" s="26">
        <v>12110</v>
      </c>
      <c r="E2434" s="26">
        <v>63033</v>
      </c>
      <c r="F2434" s="26" t="s">
        <v>10</v>
      </c>
    </row>
    <row r="2435" spans="1:6" ht="15" hidden="1" customHeight="1" x14ac:dyDescent="0.25">
      <c r="A2435" s="26">
        <v>2020</v>
      </c>
      <c r="B2435" s="26" t="s">
        <v>57</v>
      </c>
      <c r="C2435" s="26" t="s">
        <v>49</v>
      </c>
      <c r="D2435" s="26">
        <v>51405</v>
      </c>
      <c r="E2435" s="26">
        <v>71554</v>
      </c>
      <c r="F2435" s="26" t="s">
        <v>10</v>
      </c>
    </row>
    <row r="2436" spans="1:6" ht="15" hidden="1" customHeight="1" x14ac:dyDescent="0.25">
      <c r="A2436" s="26">
        <v>2020</v>
      </c>
      <c r="B2436" s="26" t="s">
        <v>57</v>
      </c>
      <c r="C2436" s="26" t="s">
        <v>50</v>
      </c>
      <c r="D2436" s="26">
        <v>11572</v>
      </c>
      <c r="E2436" s="26">
        <v>57052</v>
      </c>
      <c r="F2436" s="26" t="s">
        <v>10</v>
      </c>
    </row>
    <row r="2437" spans="1:6" ht="15" hidden="1" customHeight="1" x14ac:dyDescent="0.25">
      <c r="A2437" s="26">
        <v>2020</v>
      </c>
      <c r="B2437" s="26" t="s">
        <v>57</v>
      </c>
      <c r="C2437" s="26" t="s">
        <v>51</v>
      </c>
      <c r="D2437" s="26">
        <v>2878</v>
      </c>
      <c r="E2437" s="26">
        <v>57025</v>
      </c>
      <c r="F2437" s="26" t="s">
        <v>10</v>
      </c>
    </row>
    <row r="2438" spans="1:6" ht="15" hidden="1" customHeight="1" x14ac:dyDescent="0.25">
      <c r="A2438" s="26">
        <v>2020</v>
      </c>
      <c r="B2438" s="26" t="s">
        <v>57</v>
      </c>
      <c r="C2438" s="26" t="s">
        <v>52</v>
      </c>
      <c r="D2438" s="26">
        <v>21508</v>
      </c>
      <c r="E2438" s="26">
        <v>64050</v>
      </c>
      <c r="F2438" s="26" t="s">
        <v>10</v>
      </c>
    </row>
    <row r="2439" spans="1:6" ht="15" hidden="1" customHeight="1" x14ac:dyDescent="0.25">
      <c r="A2439" s="26">
        <v>2020</v>
      </c>
      <c r="B2439" s="26" t="s">
        <v>57</v>
      </c>
      <c r="C2439" s="26" t="s">
        <v>53</v>
      </c>
      <c r="D2439" s="26">
        <v>26015</v>
      </c>
      <c r="E2439" s="26">
        <v>70432</v>
      </c>
      <c r="F2439" s="26" t="s">
        <v>8</v>
      </c>
    </row>
    <row r="2440" spans="1:6" ht="15" hidden="1" customHeight="1" x14ac:dyDescent="0.25">
      <c r="A2440" s="26">
        <v>2020</v>
      </c>
      <c r="B2440" s="26" t="s">
        <v>57</v>
      </c>
      <c r="C2440" s="26" t="s">
        <v>54</v>
      </c>
      <c r="D2440" s="26">
        <v>4435</v>
      </c>
      <c r="E2440" s="26">
        <v>78255</v>
      </c>
      <c r="F2440" s="26" t="s">
        <v>8</v>
      </c>
    </row>
    <row r="2441" spans="1:6" ht="15" hidden="1" customHeight="1" x14ac:dyDescent="0.25">
      <c r="A2441" s="26">
        <v>2020</v>
      </c>
      <c r="B2441" s="26" t="s">
        <v>57</v>
      </c>
      <c r="C2441" s="26" t="s">
        <v>55</v>
      </c>
      <c r="D2441" s="26">
        <v>14814</v>
      </c>
      <c r="E2441" s="26">
        <v>68063</v>
      </c>
      <c r="F2441" s="26" t="s">
        <v>10</v>
      </c>
    </row>
    <row r="2442" spans="1:6" ht="15" hidden="1" customHeight="1" x14ac:dyDescent="0.25">
      <c r="A2442" s="26">
        <v>2020</v>
      </c>
      <c r="B2442" s="26" t="s">
        <v>57</v>
      </c>
      <c r="C2442" s="26" t="s">
        <v>56</v>
      </c>
      <c r="D2442" s="26">
        <v>3375</v>
      </c>
      <c r="E2442" s="26">
        <v>59554</v>
      </c>
      <c r="F2442" s="26" t="s">
        <v>8</v>
      </c>
    </row>
    <row r="2443" spans="1:6" ht="15" hidden="1" customHeight="1" x14ac:dyDescent="0.25">
      <c r="A2443" s="26">
        <v>2020</v>
      </c>
      <c r="B2443" s="26" t="s">
        <v>58</v>
      </c>
      <c r="C2443" s="26" t="s">
        <v>7</v>
      </c>
      <c r="D2443" s="26">
        <v>5566</v>
      </c>
      <c r="E2443" s="26">
        <v>63068</v>
      </c>
      <c r="F2443" s="26" t="s">
        <v>8</v>
      </c>
    </row>
    <row r="2444" spans="1:6" ht="15" hidden="1" customHeight="1" x14ac:dyDescent="0.25">
      <c r="A2444" s="26">
        <v>2020</v>
      </c>
      <c r="B2444" s="26" t="s">
        <v>58</v>
      </c>
      <c r="C2444" s="26" t="s">
        <v>9</v>
      </c>
      <c r="D2444" s="26">
        <v>4926</v>
      </c>
      <c r="E2444" s="26">
        <v>82139</v>
      </c>
      <c r="F2444" s="26" t="s">
        <v>10</v>
      </c>
    </row>
    <row r="2445" spans="1:6" ht="15" hidden="1" customHeight="1" x14ac:dyDescent="0.25">
      <c r="A2445" s="26">
        <v>2020</v>
      </c>
      <c r="B2445" s="26" t="s">
        <v>58</v>
      </c>
      <c r="C2445" s="26" t="s">
        <v>11</v>
      </c>
      <c r="D2445" s="26">
        <v>2918</v>
      </c>
      <c r="E2445" s="26">
        <v>53984</v>
      </c>
      <c r="F2445" s="26" t="s">
        <v>10</v>
      </c>
    </row>
    <row r="2446" spans="1:6" ht="15" hidden="1" customHeight="1" x14ac:dyDescent="0.25">
      <c r="A2446" s="26">
        <v>2020</v>
      </c>
      <c r="B2446" s="26" t="s">
        <v>58</v>
      </c>
      <c r="C2446" s="26" t="s">
        <v>12</v>
      </c>
      <c r="D2446" s="26">
        <v>44706</v>
      </c>
      <c r="E2446" s="26">
        <v>101627</v>
      </c>
      <c r="F2446" s="26" t="s">
        <v>8</v>
      </c>
    </row>
    <row r="2447" spans="1:6" ht="15" hidden="1" customHeight="1" x14ac:dyDescent="0.25">
      <c r="A2447" s="26">
        <v>2020</v>
      </c>
      <c r="B2447" s="26" t="s">
        <v>58</v>
      </c>
      <c r="C2447" s="26" t="s">
        <v>13</v>
      </c>
      <c r="D2447" s="26">
        <v>5804</v>
      </c>
      <c r="E2447" s="26">
        <v>76677</v>
      </c>
      <c r="F2447" s="26" t="s">
        <v>8</v>
      </c>
    </row>
    <row r="2448" spans="1:6" ht="15" hidden="1" customHeight="1" x14ac:dyDescent="0.25">
      <c r="A2448" s="26">
        <v>2020</v>
      </c>
      <c r="B2448" s="26" t="s">
        <v>58</v>
      </c>
      <c r="C2448" s="26" t="s">
        <v>14</v>
      </c>
      <c r="D2448" s="26">
        <v>4408</v>
      </c>
      <c r="E2448" s="26">
        <v>88569</v>
      </c>
      <c r="F2448" s="26" t="s">
        <v>10</v>
      </c>
    </row>
    <row r="2449" spans="1:6" ht="15" hidden="1" customHeight="1" x14ac:dyDescent="0.25">
      <c r="A2449" s="26">
        <v>2020</v>
      </c>
      <c r="B2449" s="26" t="s">
        <v>58</v>
      </c>
      <c r="C2449" s="26" t="s">
        <v>15</v>
      </c>
      <c r="D2449" s="26">
        <v>661</v>
      </c>
      <c r="E2449" s="26">
        <v>70153</v>
      </c>
      <c r="F2449" s="26" t="s">
        <v>8</v>
      </c>
    </row>
    <row r="2450" spans="1:6" ht="15" hidden="1" customHeight="1" x14ac:dyDescent="0.25">
      <c r="A2450" s="26">
        <v>2020</v>
      </c>
      <c r="B2450" s="26" t="s">
        <v>58</v>
      </c>
      <c r="C2450" s="26" t="s">
        <v>16</v>
      </c>
      <c r="D2450" s="26">
        <v>20548</v>
      </c>
      <c r="E2450" s="26">
        <v>67740</v>
      </c>
      <c r="F2450" s="26" t="s">
        <v>10</v>
      </c>
    </row>
    <row r="2451" spans="1:6" ht="15" hidden="1" customHeight="1" x14ac:dyDescent="0.25">
      <c r="A2451" s="26">
        <v>2020</v>
      </c>
      <c r="B2451" s="26" t="s">
        <v>58</v>
      </c>
      <c r="C2451" s="26" t="s">
        <v>17</v>
      </c>
      <c r="D2451" s="26">
        <v>9884</v>
      </c>
      <c r="E2451" s="26">
        <v>65168</v>
      </c>
      <c r="F2451" s="26" t="s">
        <v>8</v>
      </c>
    </row>
    <row r="2452" spans="1:6" ht="15" hidden="1" customHeight="1" x14ac:dyDescent="0.25">
      <c r="A2452" s="26">
        <v>2020</v>
      </c>
      <c r="B2452" s="26" t="s">
        <v>58</v>
      </c>
      <c r="C2452" s="26" t="s">
        <v>18</v>
      </c>
      <c r="D2452" s="26">
        <v>2807</v>
      </c>
      <c r="E2452" s="26">
        <v>69932</v>
      </c>
      <c r="F2452" s="26" t="s">
        <v>8</v>
      </c>
    </row>
    <row r="2453" spans="1:6" ht="15" hidden="1" customHeight="1" x14ac:dyDescent="0.25">
      <c r="A2453" s="26">
        <v>2020</v>
      </c>
      <c r="B2453" s="26" t="s">
        <v>58</v>
      </c>
      <c r="C2453" s="26" t="s">
        <v>19</v>
      </c>
      <c r="D2453" s="26">
        <v>17883</v>
      </c>
      <c r="E2453" s="26">
        <v>77895</v>
      </c>
      <c r="F2453" s="26" t="s">
        <v>10</v>
      </c>
    </row>
    <row r="2454" spans="1:6" ht="15" hidden="1" customHeight="1" x14ac:dyDescent="0.25">
      <c r="A2454" s="26">
        <v>2020</v>
      </c>
      <c r="B2454" s="26" t="s">
        <v>58</v>
      </c>
      <c r="C2454" s="26" t="s">
        <v>20</v>
      </c>
      <c r="D2454" s="26">
        <v>8825</v>
      </c>
      <c r="E2454" s="26">
        <v>68680</v>
      </c>
      <c r="F2454" s="26" t="s">
        <v>10</v>
      </c>
    </row>
    <row r="2455" spans="1:6" ht="15" hidden="1" customHeight="1" x14ac:dyDescent="0.25">
      <c r="A2455" s="26">
        <v>2020</v>
      </c>
      <c r="B2455" s="26" t="s">
        <v>58</v>
      </c>
      <c r="C2455" s="26" t="s">
        <v>21</v>
      </c>
      <c r="D2455" s="26">
        <v>4142</v>
      </c>
      <c r="E2455" s="26">
        <v>66257</v>
      </c>
      <c r="F2455" s="26" t="s">
        <v>8</v>
      </c>
    </row>
    <row r="2456" spans="1:6" ht="15" hidden="1" customHeight="1" x14ac:dyDescent="0.25">
      <c r="A2456" s="26">
        <v>2020</v>
      </c>
      <c r="B2456" s="26" t="s">
        <v>58</v>
      </c>
      <c r="C2456" s="26" t="s">
        <v>22</v>
      </c>
      <c r="D2456" s="26">
        <v>3143</v>
      </c>
      <c r="E2456" s="26">
        <v>65206</v>
      </c>
      <c r="F2456" s="26" t="s">
        <v>8</v>
      </c>
    </row>
    <row r="2457" spans="1:6" ht="15" hidden="1" customHeight="1" x14ac:dyDescent="0.25">
      <c r="A2457" s="26">
        <v>2020</v>
      </c>
      <c r="B2457" s="26" t="s">
        <v>58</v>
      </c>
      <c r="C2457" s="26" t="s">
        <v>23</v>
      </c>
      <c r="D2457" s="26">
        <v>4443</v>
      </c>
      <c r="E2457" s="26">
        <v>65208</v>
      </c>
      <c r="F2457" s="26" t="s">
        <v>10</v>
      </c>
    </row>
    <row r="2458" spans="1:6" ht="15" hidden="1" customHeight="1" x14ac:dyDescent="0.25">
      <c r="A2458" s="26">
        <v>2020</v>
      </c>
      <c r="B2458" s="26" t="s">
        <v>58</v>
      </c>
      <c r="C2458" s="26" t="s">
        <v>24</v>
      </c>
      <c r="D2458" s="26">
        <v>4428</v>
      </c>
      <c r="E2458" s="26">
        <v>81881</v>
      </c>
      <c r="F2458" s="26" t="s">
        <v>10</v>
      </c>
    </row>
    <row r="2459" spans="1:6" ht="15" hidden="1" customHeight="1" x14ac:dyDescent="0.25">
      <c r="A2459" s="26">
        <v>2020</v>
      </c>
      <c r="B2459" s="26" t="s">
        <v>58</v>
      </c>
      <c r="C2459" s="26" t="s">
        <v>25</v>
      </c>
      <c r="D2459" s="26">
        <v>1856</v>
      </c>
      <c r="E2459" s="26">
        <v>61894</v>
      </c>
      <c r="F2459" s="26" t="s">
        <v>10</v>
      </c>
    </row>
    <row r="2460" spans="1:6" ht="15" hidden="1" customHeight="1" x14ac:dyDescent="0.25">
      <c r="A2460" s="26">
        <v>2020</v>
      </c>
      <c r="B2460" s="26" t="s">
        <v>58</v>
      </c>
      <c r="C2460" s="26" t="s">
        <v>26</v>
      </c>
      <c r="D2460" s="26">
        <v>4035</v>
      </c>
      <c r="E2460" s="26">
        <v>84350</v>
      </c>
      <c r="F2460" s="26" t="s">
        <v>10</v>
      </c>
    </row>
    <row r="2461" spans="1:6" ht="15" hidden="1" customHeight="1" x14ac:dyDescent="0.25">
      <c r="A2461" s="26">
        <v>2020</v>
      </c>
      <c r="B2461" s="26" t="s">
        <v>58</v>
      </c>
      <c r="C2461" s="26" t="s">
        <v>27</v>
      </c>
      <c r="D2461" s="26">
        <v>6711</v>
      </c>
      <c r="E2461" s="26">
        <v>94576</v>
      </c>
      <c r="F2461" s="26" t="s">
        <v>10</v>
      </c>
    </row>
    <row r="2462" spans="1:6" ht="15" hidden="1" customHeight="1" x14ac:dyDescent="0.25">
      <c r="A2462" s="26">
        <v>2020</v>
      </c>
      <c r="B2462" s="26" t="s">
        <v>58</v>
      </c>
      <c r="C2462" s="26" t="s">
        <v>28</v>
      </c>
      <c r="D2462" s="26">
        <v>16070</v>
      </c>
      <c r="E2462" s="26">
        <v>73537</v>
      </c>
      <c r="F2462" s="26" t="s">
        <v>8</v>
      </c>
    </row>
    <row r="2463" spans="1:6" ht="15" hidden="1" customHeight="1" x14ac:dyDescent="0.25">
      <c r="A2463" s="26">
        <v>2020</v>
      </c>
      <c r="B2463" s="26" t="s">
        <v>58</v>
      </c>
      <c r="C2463" s="26" t="s">
        <v>29</v>
      </c>
      <c r="D2463" s="26">
        <v>8487</v>
      </c>
      <c r="E2463" s="26">
        <v>73096</v>
      </c>
      <c r="F2463" s="26" t="s">
        <v>8</v>
      </c>
    </row>
    <row r="2464" spans="1:6" ht="15" hidden="1" customHeight="1" x14ac:dyDescent="0.25">
      <c r="A2464" s="26">
        <v>2020</v>
      </c>
      <c r="B2464" s="26" t="s">
        <v>58</v>
      </c>
      <c r="C2464" s="26" t="s">
        <v>30</v>
      </c>
      <c r="D2464" s="26">
        <v>2421</v>
      </c>
      <c r="E2464" s="26">
        <v>55254</v>
      </c>
      <c r="F2464" s="26" t="s">
        <v>10</v>
      </c>
    </row>
    <row r="2465" spans="1:6" ht="15" hidden="1" customHeight="1" x14ac:dyDescent="0.25">
      <c r="A2465" s="26">
        <v>2020</v>
      </c>
      <c r="B2465" s="26" t="s">
        <v>58</v>
      </c>
      <c r="C2465" s="26" t="s">
        <v>31</v>
      </c>
      <c r="D2465" s="26">
        <v>6476</v>
      </c>
      <c r="E2465" s="26">
        <v>64359</v>
      </c>
      <c r="F2465" s="26" t="s">
        <v>8</v>
      </c>
    </row>
    <row r="2466" spans="1:6" ht="15" hidden="1" customHeight="1" x14ac:dyDescent="0.25">
      <c r="A2466" s="26">
        <v>2020</v>
      </c>
      <c r="B2466" s="26" t="s">
        <v>58</v>
      </c>
      <c r="C2466" s="26" t="s">
        <v>32</v>
      </c>
      <c r="D2466" s="26">
        <v>1634</v>
      </c>
      <c r="E2466" s="26">
        <v>56194</v>
      </c>
      <c r="F2466" s="26" t="s">
        <v>8</v>
      </c>
    </row>
    <row r="2467" spans="1:6" ht="15" hidden="1" customHeight="1" x14ac:dyDescent="0.25">
      <c r="A2467" s="26">
        <v>2020</v>
      </c>
      <c r="B2467" s="26" t="s">
        <v>58</v>
      </c>
      <c r="C2467" s="26" t="s">
        <v>33</v>
      </c>
      <c r="D2467" s="26">
        <v>1988</v>
      </c>
      <c r="E2467" s="26">
        <v>57566</v>
      </c>
      <c r="F2467" s="26" t="s">
        <v>10</v>
      </c>
    </row>
    <row r="2468" spans="1:6" ht="15" hidden="1" customHeight="1" x14ac:dyDescent="0.25">
      <c r="A2468" s="26">
        <v>2020</v>
      </c>
      <c r="B2468" s="26" t="s">
        <v>58</v>
      </c>
      <c r="C2468" s="26" t="s">
        <v>34</v>
      </c>
      <c r="D2468" s="26">
        <v>2066</v>
      </c>
      <c r="E2468" s="26">
        <v>64543</v>
      </c>
      <c r="F2468" s="26" t="s">
        <v>10</v>
      </c>
    </row>
    <row r="2469" spans="1:6" ht="15" hidden="1" customHeight="1" x14ac:dyDescent="0.25">
      <c r="A2469" s="26">
        <v>2020</v>
      </c>
      <c r="B2469" s="26" t="s">
        <v>58</v>
      </c>
      <c r="C2469" s="26" t="s">
        <v>35</v>
      </c>
      <c r="D2469" s="26">
        <v>2032</v>
      </c>
      <c r="E2469" s="26">
        <v>77722</v>
      </c>
      <c r="F2469" s="26" t="s">
        <v>8</v>
      </c>
    </row>
    <row r="2470" spans="1:6" ht="15" hidden="1" customHeight="1" x14ac:dyDescent="0.25">
      <c r="A2470" s="26">
        <v>2020</v>
      </c>
      <c r="B2470" s="26" t="s">
        <v>58</v>
      </c>
      <c r="C2470" s="26" t="s">
        <v>36</v>
      </c>
      <c r="D2470" s="26">
        <v>8976</v>
      </c>
      <c r="E2470" s="26">
        <v>86088</v>
      </c>
      <c r="F2470" s="26" t="s">
        <v>8</v>
      </c>
    </row>
    <row r="2471" spans="1:6" ht="15" hidden="1" customHeight="1" x14ac:dyDescent="0.25">
      <c r="A2471" s="26">
        <v>2020</v>
      </c>
      <c r="B2471" s="26" t="s">
        <v>58</v>
      </c>
      <c r="C2471" s="26" t="s">
        <v>37</v>
      </c>
      <c r="D2471" s="26">
        <v>1768</v>
      </c>
      <c r="E2471" s="26">
        <v>59139</v>
      </c>
      <c r="F2471" s="26" t="s">
        <v>10</v>
      </c>
    </row>
    <row r="2472" spans="1:6" ht="15" hidden="1" customHeight="1" x14ac:dyDescent="0.25">
      <c r="A2472" s="26">
        <v>2020</v>
      </c>
      <c r="B2472" s="26" t="s">
        <v>58</v>
      </c>
      <c r="C2472" s="26" t="s">
        <v>38</v>
      </c>
      <c r="D2472" s="26">
        <v>16910</v>
      </c>
      <c r="E2472" s="26">
        <v>73614</v>
      </c>
      <c r="F2472" s="26" t="s">
        <v>8</v>
      </c>
    </row>
    <row r="2473" spans="1:6" ht="15" hidden="1" customHeight="1" x14ac:dyDescent="0.25">
      <c r="A2473" s="26">
        <v>2020</v>
      </c>
      <c r="B2473" s="26" t="s">
        <v>58</v>
      </c>
      <c r="C2473" s="26" t="s">
        <v>39</v>
      </c>
      <c r="D2473" s="26">
        <v>10219</v>
      </c>
      <c r="E2473" s="26">
        <v>65827</v>
      </c>
      <c r="F2473" s="26" t="s">
        <v>10</v>
      </c>
    </row>
    <row r="2474" spans="1:6" ht="15" hidden="1" customHeight="1" x14ac:dyDescent="0.25">
      <c r="A2474" s="26">
        <v>2020</v>
      </c>
      <c r="B2474" s="26" t="s">
        <v>58</v>
      </c>
      <c r="C2474" s="26" t="s">
        <v>40</v>
      </c>
      <c r="D2474" s="26">
        <v>807</v>
      </c>
      <c r="E2474" s="26">
        <v>59882</v>
      </c>
      <c r="F2474" s="26" t="s">
        <v>8</v>
      </c>
    </row>
    <row r="2475" spans="1:6" ht="15" hidden="1" customHeight="1" x14ac:dyDescent="0.25">
      <c r="A2475" s="26">
        <v>2020</v>
      </c>
      <c r="B2475" s="26" t="s">
        <v>58</v>
      </c>
      <c r="C2475" s="26" t="s">
        <v>41</v>
      </c>
      <c r="D2475" s="26">
        <v>15409</v>
      </c>
      <c r="E2475" s="26">
        <v>67487</v>
      </c>
      <c r="F2475" s="26" t="s">
        <v>8</v>
      </c>
    </row>
    <row r="2476" spans="1:6" ht="15" hidden="1" customHeight="1" x14ac:dyDescent="0.25">
      <c r="A2476" s="26">
        <v>2020</v>
      </c>
      <c r="B2476" s="26" t="s">
        <v>58</v>
      </c>
      <c r="C2476" s="26" t="s">
        <v>42</v>
      </c>
      <c r="D2476" s="26">
        <v>4164</v>
      </c>
      <c r="E2476" s="26">
        <v>64770</v>
      </c>
      <c r="F2476" s="26" t="s">
        <v>10</v>
      </c>
    </row>
    <row r="2477" spans="1:6" ht="15" hidden="1" customHeight="1" x14ac:dyDescent="0.25">
      <c r="A2477" s="26">
        <v>2020</v>
      </c>
      <c r="B2477" s="26" t="s">
        <v>58</v>
      </c>
      <c r="C2477" s="26" t="s">
        <v>43</v>
      </c>
      <c r="D2477" s="26">
        <v>6240</v>
      </c>
      <c r="E2477" s="26">
        <v>76641</v>
      </c>
      <c r="F2477" s="26" t="s">
        <v>10</v>
      </c>
    </row>
    <row r="2478" spans="1:6" ht="15" hidden="1" customHeight="1" x14ac:dyDescent="0.25">
      <c r="A2478" s="26">
        <v>2020</v>
      </c>
      <c r="B2478" s="26" t="s">
        <v>58</v>
      </c>
      <c r="C2478" s="26" t="s">
        <v>44</v>
      </c>
      <c r="D2478" s="26">
        <v>14407</v>
      </c>
      <c r="E2478" s="26">
        <v>68561</v>
      </c>
      <c r="F2478" s="26" t="s">
        <v>8</v>
      </c>
    </row>
    <row r="2479" spans="1:6" ht="15" hidden="1" customHeight="1" x14ac:dyDescent="0.25">
      <c r="A2479" s="26">
        <v>2020</v>
      </c>
      <c r="B2479" s="26" t="s">
        <v>58</v>
      </c>
      <c r="C2479" s="26" t="s">
        <v>45</v>
      </c>
      <c r="D2479" s="26">
        <v>1572</v>
      </c>
      <c r="E2479" s="26">
        <v>64468</v>
      </c>
      <c r="F2479" s="26" t="s">
        <v>8</v>
      </c>
    </row>
    <row r="2480" spans="1:6" ht="15" hidden="1" customHeight="1" x14ac:dyDescent="0.25">
      <c r="A2480" s="26">
        <v>2020</v>
      </c>
      <c r="B2480" s="26" t="s">
        <v>58</v>
      </c>
      <c r="C2480" s="26" t="s">
        <v>46</v>
      </c>
      <c r="D2480" s="26">
        <v>6087</v>
      </c>
      <c r="E2480" s="26">
        <v>65522</v>
      </c>
      <c r="F2480" s="26" t="s">
        <v>10</v>
      </c>
    </row>
    <row r="2481" spans="1:6" ht="15" hidden="1" customHeight="1" x14ac:dyDescent="0.25">
      <c r="A2481" s="26">
        <v>2020</v>
      </c>
      <c r="B2481" s="26" t="s">
        <v>58</v>
      </c>
      <c r="C2481" s="26" t="s">
        <v>47</v>
      </c>
      <c r="D2481" s="26">
        <v>1084</v>
      </c>
      <c r="E2481" s="26">
        <v>55320</v>
      </c>
      <c r="F2481" s="26" t="s">
        <v>10</v>
      </c>
    </row>
    <row r="2482" spans="1:6" ht="15" hidden="1" customHeight="1" x14ac:dyDescent="0.25">
      <c r="A2482" s="26">
        <v>2020</v>
      </c>
      <c r="B2482" s="26" t="s">
        <v>58</v>
      </c>
      <c r="C2482" s="26" t="s">
        <v>48</v>
      </c>
      <c r="D2482" s="26">
        <v>7051</v>
      </c>
      <c r="E2482" s="26">
        <v>65495</v>
      </c>
      <c r="F2482" s="26" t="s">
        <v>10</v>
      </c>
    </row>
    <row r="2483" spans="1:6" ht="15" hidden="1" customHeight="1" x14ac:dyDescent="0.25">
      <c r="A2483" s="26">
        <v>2020</v>
      </c>
      <c r="B2483" s="26" t="s">
        <v>58</v>
      </c>
      <c r="C2483" s="26" t="s">
        <v>49</v>
      </c>
      <c r="D2483" s="26">
        <v>24758</v>
      </c>
      <c r="E2483" s="26">
        <v>83648</v>
      </c>
      <c r="F2483" s="26" t="s">
        <v>10</v>
      </c>
    </row>
    <row r="2484" spans="1:6" ht="15" hidden="1" customHeight="1" x14ac:dyDescent="0.25">
      <c r="A2484" s="26">
        <v>2020</v>
      </c>
      <c r="B2484" s="26" t="s">
        <v>58</v>
      </c>
      <c r="C2484" s="26" t="s">
        <v>50</v>
      </c>
      <c r="D2484" s="26">
        <v>4386</v>
      </c>
      <c r="E2484" s="26">
        <v>64006</v>
      </c>
      <c r="F2484" s="26" t="s">
        <v>10</v>
      </c>
    </row>
    <row r="2485" spans="1:6" ht="15" hidden="1" customHeight="1" x14ac:dyDescent="0.25">
      <c r="A2485" s="26">
        <v>2020</v>
      </c>
      <c r="B2485" s="26" t="s">
        <v>58</v>
      </c>
      <c r="C2485" s="26" t="s">
        <v>51</v>
      </c>
      <c r="D2485" s="26">
        <v>1108</v>
      </c>
      <c r="E2485" s="26">
        <v>65390</v>
      </c>
      <c r="F2485" s="26" t="s">
        <v>8</v>
      </c>
    </row>
    <row r="2486" spans="1:6" ht="15" hidden="1" customHeight="1" x14ac:dyDescent="0.25">
      <c r="A2486" s="26">
        <v>2020</v>
      </c>
      <c r="B2486" s="26" t="s">
        <v>58</v>
      </c>
      <c r="C2486" s="26" t="s">
        <v>52</v>
      </c>
      <c r="D2486" s="26">
        <v>6750</v>
      </c>
      <c r="E2486" s="26">
        <v>65974</v>
      </c>
      <c r="F2486" s="26" t="s">
        <v>8</v>
      </c>
    </row>
    <row r="2487" spans="1:6" ht="15" hidden="1" customHeight="1" x14ac:dyDescent="0.25">
      <c r="A2487" s="26">
        <v>2020</v>
      </c>
      <c r="B2487" s="26" t="s">
        <v>58</v>
      </c>
      <c r="C2487" s="26" t="s">
        <v>53</v>
      </c>
      <c r="D2487" s="26">
        <v>7798</v>
      </c>
      <c r="E2487" s="26">
        <v>85321</v>
      </c>
      <c r="F2487" s="26" t="s">
        <v>10</v>
      </c>
    </row>
    <row r="2488" spans="1:6" ht="15" hidden="1" customHeight="1" x14ac:dyDescent="0.25">
      <c r="A2488" s="26">
        <v>2020</v>
      </c>
      <c r="B2488" s="26" t="s">
        <v>58</v>
      </c>
      <c r="C2488" s="26" t="s">
        <v>54</v>
      </c>
      <c r="D2488" s="26">
        <v>1268</v>
      </c>
      <c r="E2488" s="26">
        <v>66459</v>
      </c>
      <c r="F2488" s="26" t="s">
        <v>8</v>
      </c>
    </row>
    <row r="2489" spans="1:6" ht="15" hidden="1" customHeight="1" x14ac:dyDescent="0.25">
      <c r="A2489" s="26">
        <v>2020</v>
      </c>
      <c r="B2489" s="26" t="s">
        <v>58</v>
      </c>
      <c r="C2489" s="26" t="s">
        <v>55</v>
      </c>
      <c r="D2489" s="26">
        <v>9432</v>
      </c>
      <c r="E2489" s="26">
        <v>64047</v>
      </c>
      <c r="F2489" s="26" t="s">
        <v>8</v>
      </c>
    </row>
    <row r="2490" spans="1:6" ht="15" hidden="1" customHeight="1" x14ac:dyDescent="0.25">
      <c r="A2490" s="26">
        <v>2020</v>
      </c>
      <c r="B2490" s="26" t="s">
        <v>58</v>
      </c>
      <c r="C2490" s="26" t="s">
        <v>56</v>
      </c>
      <c r="D2490" s="26">
        <v>600</v>
      </c>
      <c r="E2490" s="26">
        <v>73060</v>
      </c>
      <c r="F2490" s="26" t="s">
        <v>10</v>
      </c>
    </row>
    <row r="2491" spans="1:6" ht="15" hidden="1" customHeight="1" x14ac:dyDescent="0.25">
      <c r="A2491" s="26">
        <v>2020</v>
      </c>
      <c r="B2491" s="26" t="s">
        <v>59</v>
      </c>
      <c r="C2491" s="26" t="s">
        <v>7</v>
      </c>
      <c r="D2491" s="26">
        <v>32481</v>
      </c>
      <c r="E2491" s="26">
        <v>47970</v>
      </c>
      <c r="F2491" s="26" t="s">
        <v>10</v>
      </c>
    </row>
    <row r="2492" spans="1:6" ht="15" hidden="1" customHeight="1" x14ac:dyDescent="0.25">
      <c r="A2492" s="26">
        <v>2020</v>
      </c>
      <c r="B2492" s="26" t="s">
        <v>59</v>
      </c>
      <c r="C2492" s="26" t="s">
        <v>9</v>
      </c>
      <c r="D2492" s="26">
        <v>31775</v>
      </c>
      <c r="E2492" s="26">
        <v>52734</v>
      </c>
      <c r="F2492" s="26" t="s">
        <v>8</v>
      </c>
    </row>
    <row r="2493" spans="1:6" ht="15" hidden="1" customHeight="1" x14ac:dyDescent="0.25">
      <c r="A2493" s="26">
        <v>2020</v>
      </c>
      <c r="B2493" s="26" t="s">
        <v>59</v>
      </c>
      <c r="C2493" s="26" t="s">
        <v>11</v>
      </c>
      <c r="D2493" s="26">
        <v>21642</v>
      </c>
      <c r="E2493" s="26">
        <v>47450</v>
      </c>
      <c r="F2493" s="26" t="s">
        <v>8</v>
      </c>
    </row>
    <row r="2494" spans="1:6" ht="15" hidden="1" customHeight="1" x14ac:dyDescent="0.25">
      <c r="A2494" s="26">
        <v>2020</v>
      </c>
      <c r="B2494" s="26" t="s">
        <v>59</v>
      </c>
      <c r="C2494" s="26" t="s">
        <v>12</v>
      </c>
      <c r="D2494" s="26">
        <v>196511</v>
      </c>
      <c r="E2494" s="26">
        <v>58020</v>
      </c>
      <c r="F2494" s="26" t="s">
        <v>10</v>
      </c>
    </row>
    <row r="2495" spans="1:6" ht="15" hidden="1" customHeight="1" x14ac:dyDescent="0.25">
      <c r="A2495" s="26">
        <v>2020</v>
      </c>
      <c r="B2495" s="26" t="s">
        <v>59</v>
      </c>
      <c r="C2495" s="26" t="s">
        <v>13</v>
      </c>
      <c r="D2495" s="26">
        <v>35891</v>
      </c>
      <c r="E2495" s="26">
        <v>56043</v>
      </c>
      <c r="F2495" s="26" t="s">
        <v>8</v>
      </c>
    </row>
    <row r="2496" spans="1:6" ht="15" hidden="1" customHeight="1" x14ac:dyDescent="0.25">
      <c r="A2496" s="26">
        <v>2020</v>
      </c>
      <c r="B2496" s="26" t="s">
        <v>59</v>
      </c>
      <c r="C2496" s="26" t="s">
        <v>14</v>
      </c>
      <c r="D2496" s="26">
        <v>24902</v>
      </c>
      <c r="E2496" s="26">
        <v>57041</v>
      </c>
      <c r="F2496" s="26" t="s">
        <v>10</v>
      </c>
    </row>
    <row r="2497" spans="1:6" ht="15" hidden="1" customHeight="1" x14ac:dyDescent="0.25">
      <c r="A2497" s="26">
        <v>2020</v>
      </c>
      <c r="B2497" s="26" t="s">
        <v>59</v>
      </c>
      <c r="C2497" s="26" t="s">
        <v>15</v>
      </c>
      <c r="D2497" s="26">
        <v>6850</v>
      </c>
      <c r="E2497" s="26">
        <v>46843</v>
      </c>
      <c r="F2497" s="26" t="s">
        <v>8</v>
      </c>
    </row>
    <row r="2498" spans="1:6" ht="15" hidden="1" customHeight="1" x14ac:dyDescent="0.25">
      <c r="A2498" s="26">
        <v>2020</v>
      </c>
      <c r="B2498" s="26" t="s">
        <v>59</v>
      </c>
      <c r="C2498" s="26" t="s">
        <v>16</v>
      </c>
      <c r="D2498" s="26">
        <v>139486</v>
      </c>
      <c r="E2498" s="26">
        <v>50766</v>
      </c>
      <c r="F2498" s="26" t="s">
        <v>8</v>
      </c>
    </row>
    <row r="2499" spans="1:6" ht="15" hidden="1" customHeight="1" x14ac:dyDescent="0.25">
      <c r="A2499" s="26">
        <v>2020</v>
      </c>
      <c r="B2499" s="26" t="s">
        <v>59</v>
      </c>
      <c r="C2499" s="26" t="s">
        <v>17</v>
      </c>
      <c r="D2499" s="26">
        <v>60996</v>
      </c>
      <c r="E2499" s="26">
        <v>55352</v>
      </c>
      <c r="F2499" s="26" t="s">
        <v>10</v>
      </c>
    </row>
    <row r="2500" spans="1:6" ht="15" hidden="1" customHeight="1" x14ac:dyDescent="0.25">
      <c r="A2500" s="26">
        <v>2020</v>
      </c>
      <c r="B2500" s="26" t="s">
        <v>59</v>
      </c>
      <c r="C2500" s="26" t="s">
        <v>18</v>
      </c>
      <c r="D2500" s="26">
        <v>11969</v>
      </c>
      <c r="E2500" s="26">
        <v>45972</v>
      </c>
      <c r="F2500" s="26" t="s">
        <v>10</v>
      </c>
    </row>
    <row r="2501" spans="1:6" ht="15" hidden="1" customHeight="1" x14ac:dyDescent="0.25">
      <c r="A2501" s="26">
        <v>2020</v>
      </c>
      <c r="B2501" s="26" t="s">
        <v>59</v>
      </c>
      <c r="C2501" s="26" t="s">
        <v>19</v>
      </c>
      <c r="D2501" s="26">
        <v>78063</v>
      </c>
      <c r="E2501" s="26">
        <v>57570</v>
      </c>
      <c r="F2501" s="26" t="s">
        <v>8</v>
      </c>
    </row>
    <row r="2502" spans="1:6" ht="15" hidden="1" customHeight="1" x14ac:dyDescent="0.25">
      <c r="A2502" s="26">
        <v>2020</v>
      </c>
      <c r="B2502" s="26" t="s">
        <v>59</v>
      </c>
      <c r="C2502" s="26" t="s">
        <v>20</v>
      </c>
      <c r="D2502" s="26">
        <v>40681</v>
      </c>
      <c r="E2502" s="26">
        <v>48092</v>
      </c>
      <c r="F2502" s="26" t="s">
        <v>8</v>
      </c>
    </row>
    <row r="2503" spans="1:6" ht="15" hidden="1" customHeight="1" x14ac:dyDescent="0.25">
      <c r="A2503" s="26">
        <v>2020</v>
      </c>
      <c r="B2503" s="26" t="s">
        <v>59</v>
      </c>
      <c r="C2503" s="26" t="s">
        <v>21</v>
      </c>
      <c r="D2503" s="26">
        <v>23521</v>
      </c>
      <c r="E2503" s="26">
        <v>46539</v>
      </c>
      <c r="F2503" s="26" t="s">
        <v>10</v>
      </c>
    </row>
    <row r="2504" spans="1:6" ht="15" hidden="1" customHeight="1" x14ac:dyDescent="0.25">
      <c r="A2504" s="26">
        <v>2020</v>
      </c>
      <c r="B2504" s="26" t="s">
        <v>59</v>
      </c>
      <c r="C2504" s="26" t="s">
        <v>22</v>
      </c>
      <c r="D2504" s="26">
        <v>20370</v>
      </c>
      <c r="E2504" s="26">
        <v>48235</v>
      </c>
      <c r="F2504" s="26" t="s">
        <v>10</v>
      </c>
    </row>
    <row r="2505" spans="1:6" ht="15" hidden="1" customHeight="1" x14ac:dyDescent="0.25">
      <c r="A2505" s="26">
        <v>2020</v>
      </c>
      <c r="B2505" s="26" t="s">
        <v>59</v>
      </c>
      <c r="C2505" s="26" t="s">
        <v>23</v>
      </c>
      <c r="D2505" s="26">
        <v>28056</v>
      </c>
      <c r="E2505" s="26">
        <v>48623</v>
      </c>
      <c r="F2505" s="26" t="s">
        <v>10</v>
      </c>
    </row>
    <row r="2506" spans="1:6" ht="15" hidden="1" customHeight="1" x14ac:dyDescent="0.25">
      <c r="A2506" s="26">
        <v>2020</v>
      </c>
      <c r="B2506" s="26" t="s">
        <v>59</v>
      </c>
      <c r="C2506" s="26" t="s">
        <v>24</v>
      </c>
      <c r="D2506" s="26">
        <v>30545</v>
      </c>
      <c r="E2506" s="26">
        <v>48196</v>
      </c>
      <c r="F2506" s="26" t="s">
        <v>10</v>
      </c>
    </row>
    <row r="2507" spans="1:6" ht="15" hidden="1" customHeight="1" x14ac:dyDescent="0.25">
      <c r="A2507" s="26">
        <v>2020</v>
      </c>
      <c r="B2507" s="26" t="s">
        <v>59</v>
      </c>
      <c r="C2507" s="26" t="s">
        <v>25</v>
      </c>
      <c r="D2507" s="26">
        <v>10761</v>
      </c>
      <c r="E2507" s="26">
        <v>43589</v>
      </c>
      <c r="F2507" s="26" t="s">
        <v>10</v>
      </c>
    </row>
    <row r="2508" spans="1:6" ht="15" hidden="1" customHeight="1" x14ac:dyDescent="0.25">
      <c r="A2508" s="26">
        <v>2020</v>
      </c>
      <c r="B2508" s="26" t="s">
        <v>59</v>
      </c>
      <c r="C2508" s="26" t="s">
        <v>26</v>
      </c>
      <c r="D2508" s="26">
        <v>32767</v>
      </c>
      <c r="E2508" s="26">
        <v>52648</v>
      </c>
      <c r="F2508" s="26" t="s">
        <v>8</v>
      </c>
    </row>
    <row r="2509" spans="1:6" ht="15" hidden="1" customHeight="1" x14ac:dyDescent="0.25">
      <c r="A2509" s="26">
        <v>2020</v>
      </c>
      <c r="B2509" s="26" t="s">
        <v>59</v>
      </c>
      <c r="C2509" s="26" t="s">
        <v>27</v>
      </c>
      <c r="D2509" s="26">
        <v>42171</v>
      </c>
      <c r="E2509" s="26">
        <v>58937</v>
      </c>
      <c r="F2509" s="26" t="s">
        <v>8</v>
      </c>
    </row>
    <row r="2510" spans="1:6" ht="15" hidden="1" customHeight="1" x14ac:dyDescent="0.25">
      <c r="A2510" s="26">
        <v>2020</v>
      </c>
      <c r="B2510" s="26" t="s">
        <v>59</v>
      </c>
      <c r="C2510" s="26" t="s">
        <v>28</v>
      </c>
      <c r="D2510" s="26">
        <v>52459</v>
      </c>
      <c r="E2510" s="26">
        <v>53200</v>
      </c>
      <c r="F2510" s="26" t="s">
        <v>10</v>
      </c>
    </row>
    <row r="2511" spans="1:6" ht="15" hidden="1" customHeight="1" x14ac:dyDescent="0.25">
      <c r="A2511" s="26">
        <v>2020</v>
      </c>
      <c r="B2511" s="26" t="s">
        <v>59</v>
      </c>
      <c r="C2511" s="26" t="s">
        <v>29</v>
      </c>
      <c r="D2511" s="26">
        <v>37272</v>
      </c>
      <c r="E2511" s="26">
        <v>55570</v>
      </c>
      <c r="F2511" s="26" t="s">
        <v>8</v>
      </c>
    </row>
    <row r="2512" spans="1:6" ht="15" hidden="1" customHeight="1" x14ac:dyDescent="0.25">
      <c r="A2512" s="26">
        <v>2020</v>
      </c>
      <c r="B2512" s="26" t="s">
        <v>59</v>
      </c>
      <c r="C2512" s="26" t="s">
        <v>30</v>
      </c>
      <c r="D2512" s="26">
        <v>19763</v>
      </c>
      <c r="E2512" s="26">
        <v>42497</v>
      </c>
      <c r="F2512" s="26" t="s">
        <v>8</v>
      </c>
    </row>
    <row r="2513" spans="1:6" ht="15" hidden="1" customHeight="1" x14ac:dyDescent="0.25">
      <c r="A2513" s="26">
        <v>2020</v>
      </c>
      <c r="B2513" s="26" t="s">
        <v>59</v>
      </c>
      <c r="C2513" s="26" t="s">
        <v>31</v>
      </c>
      <c r="D2513" s="26">
        <v>38808</v>
      </c>
      <c r="E2513" s="26">
        <v>48469</v>
      </c>
      <c r="F2513" s="26" t="s">
        <v>10</v>
      </c>
    </row>
    <row r="2514" spans="1:6" ht="15" hidden="1" customHeight="1" x14ac:dyDescent="0.25">
      <c r="A2514" s="26">
        <v>2020</v>
      </c>
      <c r="B2514" s="26" t="s">
        <v>59</v>
      </c>
      <c r="C2514" s="26" t="s">
        <v>32</v>
      </c>
      <c r="D2514" s="26">
        <v>9250</v>
      </c>
      <c r="E2514" s="26">
        <v>45170</v>
      </c>
      <c r="F2514" s="26" t="s">
        <v>10</v>
      </c>
    </row>
    <row r="2515" spans="1:6" ht="15" hidden="1" customHeight="1" x14ac:dyDescent="0.25">
      <c r="A2515" s="26">
        <v>2020</v>
      </c>
      <c r="B2515" s="26" t="s">
        <v>59</v>
      </c>
      <c r="C2515" s="26" t="s">
        <v>33</v>
      </c>
      <c r="D2515" s="26">
        <v>14923</v>
      </c>
      <c r="E2515" s="26">
        <v>45891</v>
      </c>
      <c r="F2515" s="26" t="s">
        <v>8</v>
      </c>
    </row>
    <row r="2516" spans="1:6" ht="15" hidden="1" customHeight="1" x14ac:dyDescent="0.25">
      <c r="A2516" s="26">
        <v>2020</v>
      </c>
      <c r="B2516" s="26" t="s">
        <v>59</v>
      </c>
      <c r="C2516" s="26" t="s">
        <v>34</v>
      </c>
      <c r="D2516" s="26">
        <v>15829</v>
      </c>
      <c r="E2516" s="26">
        <v>50190</v>
      </c>
      <c r="F2516" s="26" t="s">
        <v>8</v>
      </c>
    </row>
    <row r="2517" spans="1:6" ht="15" hidden="1" customHeight="1" x14ac:dyDescent="0.25">
      <c r="A2517" s="26">
        <v>2020</v>
      </c>
      <c r="B2517" s="26" t="s">
        <v>59</v>
      </c>
      <c r="C2517" s="26" t="s">
        <v>35</v>
      </c>
      <c r="D2517" s="26">
        <v>12509</v>
      </c>
      <c r="E2517" s="26">
        <v>53777</v>
      </c>
      <c r="F2517" s="26" t="s">
        <v>10</v>
      </c>
    </row>
    <row r="2518" spans="1:6" ht="15" hidden="1" customHeight="1" x14ac:dyDescent="0.25">
      <c r="A2518" s="26">
        <v>2020</v>
      </c>
      <c r="B2518" s="26" t="s">
        <v>59</v>
      </c>
      <c r="C2518" s="26" t="s">
        <v>36</v>
      </c>
      <c r="D2518" s="26">
        <v>54238</v>
      </c>
      <c r="E2518" s="26">
        <v>59723</v>
      </c>
      <c r="F2518" s="26" t="s">
        <v>8</v>
      </c>
    </row>
    <row r="2519" spans="1:6" ht="15" hidden="1" customHeight="1" x14ac:dyDescent="0.25">
      <c r="A2519" s="26">
        <v>2020</v>
      </c>
      <c r="B2519" s="26" t="s">
        <v>59</v>
      </c>
      <c r="C2519" s="26" t="s">
        <v>37</v>
      </c>
      <c r="D2519" s="26">
        <v>10758</v>
      </c>
      <c r="E2519" s="26">
        <v>44078</v>
      </c>
      <c r="F2519" s="26" t="s">
        <v>10</v>
      </c>
    </row>
    <row r="2520" spans="1:6" ht="15" hidden="1" customHeight="1" x14ac:dyDescent="0.25">
      <c r="A2520" s="26">
        <v>2020</v>
      </c>
      <c r="B2520" s="26" t="s">
        <v>59</v>
      </c>
      <c r="C2520" s="26" t="s">
        <v>38</v>
      </c>
      <c r="D2520" s="26">
        <v>123741</v>
      </c>
      <c r="E2520" s="26">
        <v>57832</v>
      </c>
      <c r="F2520" s="26" t="s">
        <v>8</v>
      </c>
    </row>
    <row r="2521" spans="1:6" ht="15" hidden="1" customHeight="1" x14ac:dyDescent="0.25">
      <c r="A2521" s="26">
        <v>2020</v>
      </c>
      <c r="B2521" s="26" t="s">
        <v>59</v>
      </c>
      <c r="C2521" s="26" t="s">
        <v>39</v>
      </c>
      <c r="D2521" s="26">
        <v>61525</v>
      </c>
      <c r="E2521" s="26">
        <v>49092</v>
      </c>
      <c r="F2521" s="26" t="s">
        <v>8</v>
      </c>
    </row>
    <row r="2522" spans="1:6" ht="15" hidden="1" customHeight="1" x14ac:dyDescent="0.25">
      <c r="A2522" s="26">
        <v>2020</v>
      </c>
      <c r="B2522" s="26" t="s">
        <v>59</v>
      </c>
      <c r="C2522" s="26" t="s">
        <v>40</v>
      </c>
      <c r="D2522" s="26">
        <v>7753</v>
      </c>
      <c r="E2522" s="26">
        <v>55819</v>
      </c>
      <c r="F2522" s="26" t="s">
        <v>10</v>
      </c>
    </row>
    <row r="2523" spans="1:6" ht="15" hidden="1" customHeight="1" x14ac:dyDescent="0.25">
      <c r="A2523" s="26">
        <v>2020</v>
      </c>
      <c r="B2523" s="26" t="s">
        <v>59</v>
      </c>
      <c r="C2523" s="26" t="s">
        <v>41</v>
      </c>
      <c r="D2523" s="26">
        <v>68615</v>
      </c>
      <c r="E2523" s="26">
        <v>50247</v>
      </c>
      <c r="F2523" s="26" t="s">
        <v>10</v>
      </c>
    </row>
    <row r="2524" spans="1:6" ht="15" hidden="1" customHeight="1" x14ac:dyDescent="0.25">
      <c r="A2524" s="26">
        <v>2020</v>
      </c>
      <c r="B2524" s="26" t="s">
        <v>59</v>
      </c>
      <c r="C2524" s="26" t="s">
        <v>42</v>
      </c>
      <c r="D2524" s="26">
        <v>23748</v>
      </c>
      <c r="E2524" s="26">
        <v>47554</v>
      </c>
      <c r="F2524" s="26" t="s">
        <v>8</v>
      </c>
    </row>
    <row r="2525" spans="1:6" ht="15" hidden="1" customHeight="1" x14ac:dyDescent="0.25">
      <c r="A2525" s="26">
        <v>2020</v>
      </c>
      <c r="B2525" s="26" t="s">
        <v>59</v>
      </c>
      <c r="C2525" s="26" t="s">
        <v>43</v>
      </c>
      <c r="D2525" s="26">
        <v>26503</v>
      </c>
      <c r="E2525" s="26">
        <v>50347</v>
      </c>
      <c r="F2525" s="26" t="s">
        <v>8</v>
      </c>
    </row>
    <row r="2526" spans="1:6" ht="15" hidden="1" customHeight="1" x14ac:dyDescent="0.25">
      <c r="A2526" s="26">
        <v>2020</v>
      </c>
      <c r="B2526" s="26" t="s">
        <v>59</v>
      </c>
      <c r="C2526" s="26" t="s">
        <v>44</v>
      </c>
      <c r="D2526" s="26">
        <v>74845</v>
      </c>
      <c r="E2526" s="26">
        <v>51000</v>
      </c>
      <c r="F2526" s="26" t="s">
        <v>10</v>
      </c>
    </row>
    <row r="2527" spans="1:6" ht="15" hidden="1" customHeight="1" x14ac:dyDescent="0.25">
      <c r="A2527" s="26">
        <v>2020</v>
      </c>
      <c r="B2527" s="26" t="s">
        <v>59</v>
      </c>
      <c r="C2527" s="26" t="s">
        <v>45</v>
      </c>
      <c r="D2527" s="26">
        <v>7658</v>
      </c>
      <c r="E2527" s="26">
        <v>49902</v>
      </c>
      <c r="F2527" s="26" t="s">
        <v>10</v>
      </c>
    </row>
    <row r="2528" spans="1:6" ht="15" hidden="1" customHeight="1" x14ac:dyDescent="0.25">
      <c r="A2528" s="26">
        <v>2020</v>
      </c>
      <c r="B2528" s="26" t="s">
        <v>59</v>
      </c>
      <c r="C2528" s="26" t="s">
        <v>46</v>
      </c>
      <c r="D2528" s="26">
        <v>30013</v>
      </c>
      <c r="E2528" s="26">
        <v>45429</v>
      </c>
      <c r="F2528" s="26" t="s">
        <v>10</v>
      </c>
    </row>
    <row r="2529" spans="1:6" ht="15" hidden="1" customHeight="1" x14ac:dyDescent="0.25">
      <c r="A2529" s="26">
        <v>2020</v>
      </c>
      <c r="B2529" s="26" t="s">
        <v>59</v>
      </c>
      <c r="C2529" s="26" t="s">
        <v>47</v>
      </c>
      <c r="D2529" s="26">
        <v>8059</v>
      </c>
      <c r="E2529" s="26">
        <v>45650</v>
      </c>
      <c r="F2529" s="26" t="s">
        <v>10</v>
      </c>
    </row>
    <row r="2530" spans="1:6" ht="15" hidden="1" customHeight="1" x14ac:dyDescent="0.25">
      <c r="A2530" s="26">
        <v>2020</v>
      </c>
      <c r="B2530" s="26" t="s">
        <v>59</v>
      </c>
      <c r="C2530" s="26" t="s">
        <v>48</v>
      </c>
      <c r="D2530" s="26">
        <v>40040</v>
      </c>
      <c r="E2530" s="26">
        <v>52137</v>
      </c>
      <c r="F2530" s="26" t="s">
        <v>10</v>
      </c>
    </row>
    <row r="2531" spans="1:6" ht="15" hidden="1" customHeight="1" x14ac:dyDescent="0.25">
      <c r="A2531" s="26">
        <v>2020</v>
      </c>
      <c r="B2531" s="26" t="s">
        <v>59</v>
      </c>
      <c r="C2531" s="26" t="s">
        <v>49</v>
      </c>
      <c r="D2531" s="26">
        <v>147447</v>
      </c>
      <c r="E2531" s="26">
        <v>58337</v>
      </c>
      <c r="F2531" s="26" t="s">
        <v>8</v>
      </c>
    </row>
    <row r="2532" spans="1:6" ht="15" hidden="1" customHeight="1" x14ac:dyDescent="0.25">
      <c r="A2532" s="26">
        <v>2020</v>
      </c>
      <c r="B2532" s="26" t="s">
        <v>59</v>
      </c>
      <c r="C2532" s="26" t="s">
        <v>50</v>
      </c>
      <c r="D2532" s="26">
        <v>19531</v>
      </c>
      <c r="E2532" s="26">
        <v>50163</v>
      </c>
      <c r="F2532" s="26" t="s">
        <v>8</v>
      </c>
    </row>
    <row r="2533" spans="1:6" ht="15" hidden="1" customHeight="1" x14ac:dyDescent="0.25">
      <c r="A2533" s="26">
        <v>2020</v>
      </c>
      <c r="B2533" s="26" t="s">
        <v>59</v>
      </c>
      <c r="C2533" s="26" t="s">
        <v>51</v>
      </c>
      <c r="D2533" s="26">
        <v>5084</v>
      </c>
      <c r="E2533" s="26">
        <v>46351</v>
      </c>
      <c r="F2533" s="26" t="s">
        <v>10</v>
      </c>
    </row>
    <row r="2534" spans="1:6" ht="15" hidden="1" customHeight="1" x14ac:dyDescent="0.25">
      <c r="A2534" s="26">
        <v>2020</v>
      </c>
      <c r="B2534" s="26" t="s">
        <v>59</v>
      </c>
      <c r="C2534" s="26" t="s">
        <v>52</v>
      </c>
      <c r="D2534" s="26">
        <v>43180</v>
      </c>
      <c r="E2534" s="26">
        <v>49886</v>
      </c>
      <c r="F2534" s="26" t="s">
        <v>8</v>
      </c>
    </row>
    <row r="2535" spans="1:6" ht="15" hidden="1" customHeight="1" x14ac:dyDescent="0.25">
      <c r="A2535" s="26">
        <v>2020</v>
      </c>
      <c r="B2535" s="26" t="s">
        <v>59</v>
      </c>
      <c r="C2535" s="26" t="s">
        <v>53</v>
      </c>
      <c r="D2535" s="26">
        <v>39324</v>
      </c>
      <c r="E2535" s="26">
        <v>69994</v>
      </c>
      <c r="F2535" s="26" t="s">
        <v>8</v>
      </c>
    </row>
    <row r="2536" spans="1:6" ht="15" hidden="1" customHeight="1" x14ac:dyDescent="0.25">
      <c r="A2536" s="26">
        <v>2020</v>
      </c>
      <c r="B2536" s="26" t="s">
        <v>59</v>
      </c>
      <c r="C2536" s="26" t="s">
        <v>54</v>
      </c>
      <c r="D2536" s="26">
        <v>10925</v>
      </c>
      <c r="E2536" s="26">
        <v>44698</v>
      </c>
      <c r="F2536" s="26" t="s">
        <v>10</v>
      </c>
    </row>
    <row r="2537" spans="1:6" ht="15" hidden="1" customHeight="1" x14ac:dyDescent="0.25">
      <c r="A2537" s="26">
        <v>2020</v>
      </c>
      <c r="B2537" s="26" t="s">
        <v>59</v>
      </c>
      <c r="C2537" s="26" t="s">
        <v>55</v>
      </c>
      <c r="D2537" s="26">
        <v>36496</v>
      </c>
      <c r="E2537" s="26">
        <v>47512</v>
      </c>
      <c r="F2537" s="26" t="s">
        <v>10</v>
      </c>
    </row>
    <row r="2538" spans="1:6" ht="15" hidden="1" customHeight="1" x14ac:dyDescent="0.25">
      <c r="A2538" s="26">
        <v>2020</v>
      </c>
      <c r="B2538" s="26" t="s">
        <v>59</v>
      </c>
      <c r="C2538" s="26" t="s">
        <v>56</v>
      </c>
      <c r="D2538" s="26">
        <v>4830</v>
      </c>
      <c r="E2538" s="26">
        <v>48737</v>
      </c>
      <c r="F2538" s="26" t="s">
        <v>8</v>
      </c>
    </row>
    <row r="2539" spans="1:6" ht="15" hidden="1" customHeight="1" x14ac:dyDescent="0.25">
      <c r="A2539" s="26">
        <v>2020</v>
      </c>
      <c r="B2539" s="26" t="s">
        <v>60</v>
      </c>
      <c r="C2539" s="26" t="s">
        <v>7</v>
      </c>
      <c r="D2539" s="26">
        <v>2168</v>
      </c>
      <c r="E2539" s="26">
        <v>66025</v>
      </c>
      <c r="F2539" s="26" t="s">
        <v>8</v>
      </c>
    </row>
    <row r="2540" spans="1:6" ht="15" hidden="1" customHeight="1" x14ac:dyDescent="0.25">
      <c r="A2540" s="26">
        <v>2020</v>
      </c>
      <c r="B2540" s="26" t="s">
        <v>60</v>
      </c>
      <c r="C2540" s="26" t="s">
        <v>9</v>
      </c>
      <c r="D2540" s="26">
        <v>3113</v>
      </c>
      <c r="E2540" s="26">
        <v>81499</v>
      </c>
      <c r="F2540" s="26" t="s">
        <v>10</v>
      </c>
    </row>
    <row r="2541" spans="1:6" ht="15" hidden="1" customHeight="1" x14ac:dyDescent="0.25">
      <c r="A2541" s="26">
        <v>2020</v>
      </c>
      <c r="B2541" s="26" t="s">
        <v>60</v>
      </c>
      <c r="C2541" s="26" t="s">
        <v>11</v>
      </c>
      <c r="D2541" s="26">
        <v>1210</v>
      </c>
      <c r="E2541" s="26">
        <v>59828</v>
      </c>
      <c r="F2541" s="26" t="s">
        <v>8</v>
      </c>
    </row>
    <row r="2542" spans="1:6" ht="15" hidden="1" customHeight="1" x14ac:dyDescent="0.25">
      <c r="A2542" s="26">
        <v>2020</v>
      </c>
      <c r="B2542" s="26" t="s">
        <v>60</v>
      </c>
      <c r="C2542" s="26" t="s">
        <v>12</v>
      </c>
      <c r="D2542" s="26">
        <v>26592</v>
      </c>
      <c r="E2542" s="26">
        <v>194173</v>
      </c>
      <c r="F2542" s="26" t="s">
        <v>10</v>
      </c>
    </row>
    <row r="2543" spans="1:6" ht="15" hidden="1" customHeight="1" x14ac:dyDescent="0.25">
      <c r="A2543" s="26">
        <v>2020</v>
      </c>
      <c r="B2543" s="26" t="s">
        <v>60</v>
      </c>
      <c r="C2543" s="26" t="s">
        <v>13</v>
      </c>
      <c r="D2543" s="26">
        <v>4173</v>
      </c>
      <c r="E2543" s="26">
        <v>106735</v>
      </c>
      <c r="F2543" s="26" t="s">
        <v>8</v>
      </c>
    </row>
    <row r="2544" spans="1:6" ht="15" hidden="1" customHeight="1" x14ac:dyDescent="0.25">
      <c r="A2544" s="26">
        <v>2020</v>
      </c>
      <c r="B2544" s="26" t="s">
        <v>60</v>
      </c>
      <c r="C2544" s="26" t="s">
        <v>14</v>
      </c>
      <c r="D2544" s="26">
        <v>2306</v>
      </c>
      <c r="E2544" s="26">
        <v>116642</v>
      </c>
      <c r="F2544" s="26" t="s">
        <v>8</v>
      </c>
    </row>
    <row r="2545" spans="1:6" ht="15" hidden="1" customHeight="1" x14ac:dyDescent="0.25">
      <c r="A2545" s="26">
        <v>2020</v>
      </c>
      <c r="B2545" s="26" t="s">
        <v>60</v>
      </c>
      <c r="C2545" s="26" t="s">
        <v>15</v>
      </c>
      <c r="D2545" s="26">
        <v>433</v>
      </c>
      <c r="E2545" s="26">
        <v>71782</v>
      </c>
      <c r="F2545" s="26" t="s">
        <v>10</v>
      </c>
    </row>
    <row r="2546" spans="1:6" ht="15" hidden="1" customHeight="1" x14ac:dyDescent="0.25">
      <c r="A2546" s="26">
        <v>2020</v>
      </c>
      <c r="B2546" s="26" t="s">
        <v>60</v>
      </c>
      <c r="C2546" s="26" t="s">
        <v>16</v>
      </c>
      <c r="D2546" s="26">
        <v>11205</v>
      </c>
      <c r="E2546" s="26">
        <v>87168</v>
      </c>
      <c r="F2546" s="26" t="s">
        <v>10</v>
      </c>
    </row>
    <row r="2547" spans="1:6" ht="15" hidden="1" customHeight="1" x14ac:dyDescent="0.25">
      <c r="A2547" s="26">
        <v>2020</v>
      </c>
      <c r="B2547" s="26" t="s">
        <v>60</v>
      </c>
      <c r="C2547" s="26" t="s">
        <v>17</v>
      </c>
      <c r="D2547" s="26">
        <v>5113</v>
      </c>
      <c r="E2547" s="26">
        <v>102613</v>
      </c>
      <c r="F2547" s="26" t="s">
        <v>8</v>
      </c>
    </row>
    <row r="2548" spans="1:6" ht="15" hidden="1" customHeight="1" x14ac:dyDescent="0.25">
      <c r="A2548" s="26">
        <v>2020</v>
      </c>
      <c r="B2548" s="26" t="s">
        <v>60</v>
      </c>
      <c r="C2548" s="26" t="s">
        <v>18</v>
      </c>
      <c r="D2548" s="26">
        <v>1223</v>
      </c>
      <c r="E2548" s="26">
        <v>58761</v>
      </c>
      <c r="F2548" s="26" t="s">
        <v>8</v>
      </c>
    </row>
    <row r="2549" spans="1:6" ht="15" hidden="1" customHeight="1" x14ac:dyDescent="0.25">
      <c r="A2549" s="26">
        <v>2020</v>
      </c>
      <c r="B2549" s="26" t="s">
        <v>60</v>
      </c>
      <c r="C2549" s="26" t="s">
        <v>19</v>
      </c>
      <c r="D2549" s="26">
        <v>6688</v>
      </c>
      <c r="E2549" s="26">
        <v>97164</v>
      </c>
      <c r="F2549" s="26" t="s">
        <v>10</v>
      </c>
    </row>
    <row r="2550" spans="1:6" ht="15" hidden="1" customHeight="1" x14ac:dyDescent="0.25">
      <c r="A2550" s="26">
        <v>2020</v>
      </c>
      <c r="B2550" s="26" t="s">
        <v>60</v>
      </c>
      <c r="C2550" s="26" t="s">
        <v>20</v>
      </c>
      <c r="D2550" s="26">
        <v>2123</v>
      </c>
      <c r="E2550" s="26">
        <v>66371</v>
      </c>
      <c r="F2550" s="26" t="s">
        <v>10</v>
      </c>
    </row>
    <row r="2551" spans="1:6" ht="15" hidden="1" customHeight="1" x14ac:dyDescent="0.25">
      <c r="A2551" s="26">
        <v>2020</v>
      </c>
      <c r="B2551" s="26" t="s">
        <v>60</v>
      </c>
      <c r="C2551" s="26" t="s">
        <v>21</v>
      </c>
      <c r="D2551" s="26">
        <v>1742</v>
      </c>
      <c r="E2551" s="26">
        <v>64519</v>
      </c>
      <c r="F2551" s="26" t="s">
        <v>10</v>
      </c>
    </row>
    <row r="2552" spans="1:6" ht="15" hidden="1" customHeight="1" x14ac:dyDescent="0.25">
      <c r="A2552" s="26">
        <v>2020</v>
      </c>
      <c r="B2552" s="26" t="s">
        <v>60</v>
      </c>
      <c r="C2552" s="26" t="s">
        <v>22</v>
      </c>
      <c r="D2552" s="26">
        <v>1308</v>
      </c>
      <c r="E2552" s="26">
        <v>69399</v>
      </c>
      <c r="F2552" s="26" t="s">
        <v>10</v>
      </c>
    </row>
    <row r="2553" spans="1:6" ht="15" hidden="1" customHeight="1" x14ac:dyDescent="0.25">
      <c r="A2553" s="26">
        <v>2020</v>
      </c>
      <c r="B2553" s="26" t="s">
        <v>60</v>
      </c>
      <c r="C2553" s="26" t="s">
        <v>23</v>
      </c>
      <c r="D2553" s="26">
        <v>1785</v>
      </c>
      <c r="E2553" s="26">
        <v>60629</v>
      </c>
      <c r="F2553" s="26" t="s">
        <v>10</v>
      </c>
    </row>
    <row r="2554" spans="1:6" ht="15" hidden="1" customHeight="1" x14ac:dyDescent="0.25">
      <c r="A2554" s="26">
        <v>2020</v>
      </c>
      <c r="B2554" s="26" t="s">
        <v>60</v>
      </c>
      <c r="C2554" s="26" t="s">
        <v>24</v>
      </c>
      <c r="D2554" s="26">
        <v>1716</v>
      </c>
      <c r="E2554" s="26">
        <v>64223</v>
      </c>
      <c r="F2554" s="26" t="s">
        <v>8</v>
      </c>
    </row>
    <row r="2555" spans="1:6" ht="15" hidden="1" customHeight="1" x14ac:dyDescent="0.25">
      <c r="A2555" s="26">
        <v>2020</v>
      </c>
      <c r="B2555" s="26" t="s">
        <v>60</v>
      </c>
      <c r="C2555" s="26" t="s">
        <v>25</v>
      </c>
      <c r="D2555" s="26">
        <v>849</v>
      </c>
      <c r="E2555" s="26">
        <v>60502</v>
      </c>
      <c r="F2555" s="26" t="s">
        <v>8</v>
      </c>
    </row>
    <row r="2556" spans="1:6" ht="15" hidden="1" customHeight="1" x14ac:dyDescent="0.25">
      <c r="A2556" s="26">
        <v>2020</v>
      </c>
      <c r="B2556" s="26" t="s">
        <v>60</v>
      </c>
      <c r="C2556" s="26" t="s">
        <v>26</v>
      </c>
      <c r="D2556" s="26">
        <v>2737</v>
      </c>
      <c r="E2556" s="26">
        <v>98844</v>
      </c>
      <c r="F2556" s="26" t="s">
        <v>10</v>
      </c>
    </row>
    <row r="2557" spans="1:6" ht="15" hidden="1" customHeight="1" x14ac:dyDescent="0.25">
      <c r="A2557" s="26">
        <v>2020</v>
      </c>
      <c r="B2557" s="26" t="s">
        <v>60</v>
      </c>
      <c r="C2557" s="26" t="s">
        <v>27</v>
      </c>
      <c r="D2557" s="26">
        <v>5379</v>
      </c>
      <c r="E2557" s="26">
        <v>129118</v>
      </c>
      <c r="F2557" s="26" t="s">
        <v>8</v>
      </c>
    </row>
    <row r="2558" spans="1:6" ht="15" hidden="1" customHeight="1" x14ac:dyDescent="0.25">
      <c r="A2558" s="26">
        <v>2020</v>
      </c>
      <c r="B2558" s="26" t="s">
        <v>60</v>
      </c>
      <c r="C2558" s="26" t="s">
        <v>28</v>
      </c>
      <c r="D2558" s="26">
        <v>6287</v>
      </c>
      <c r="E2558" s="26">
        <v>79556</v>
      </c>
      <c r="F2558" s="26" t="s">
        <v>8</v>
      </c>
    </row>
    <row r="2559" spans="1:6" ht="15" hidden="1" customHeight="1" x14ac:dyDescent="0.25">
      <c r="A2559" s="26">
        <v>2020</v>
      </c>
      <c r="B2559" s="26" t="s">
        <v>60</v>
      </c>
      <c r="C2559" s="26" t="s">
        <v>29</v>
      </c>
      <c r="D2559" s="26">
        <v>3977</v>
      </c>
      <c r="E2559" s="26">
        <v>84903</v>
      </c>
      <c r="F2559" s="26" t="s">
        <v>10</v>
      </c>
    </row>
    <row r="2560" spans="1:6" ht="15" hidden="1" customHeight="1" x14ac:dyDescent="0.25">
      <c r="A2560" s="26">
        <v>2020</v>
      </c>
      <c r="B2560" s="26" t="s">
        <v>60</v>
      </c>
      <c r="C2560" s="26" t="s">
        <v>30</v>
      </c>
      <c r="D2560" s="26">
        <v>940</v>
      </c>
      <c r="E2560" s="26">
        <v>55173</v>
      </c>
      <c r="F2560" s="26" t="s">
        <v>10</v>
      </c>
    </row>
    <row r="2561" spans="1:6" ht="15" hidden="1" customHeight="1" x14ac:dyDescent="0.25">
      <c r="A2561" s="26">
        <v>2020</v>
      </c>
      <c r="B2561" s="26" t="s">
        <v>60</v>
      </c>
      <c r="C2561" s="26" t="s">
        <v>31</v>
      </c>
      <c r="D2561" s="26">
        <v>3049</v>
      </c>
      <c r="E2561" s="26">
        <v>87842</v>
      </c>
      <c r="F2561" s="26" t="s">
        <v>8</v>
      </c>
    </row>
    <row r="2562" spans="1:6" ht="15" hidden="1" customHeight="1" x14ac:dyDescent="0.25">
      <c r="A2562" s="26">
        <v>2020</v>
      </c>
      <c r="B2562" s="26" t="s">
        <v>60</v>
      </c>
      <c r="C2562" s="26" t="s">
        <v>32</v>
      </c>
      <c r="D2562" s="26">
        <v>801</v>
      </c>
      <c r="E2562" s="26">
        <v>60475</v>
      </c>
      <c r="F2562" s="26" t="s">
        <v>8</v>
      </c>
    </row>
    <row r="2563" spans="1:6" ht="15" hidden="1" customHeight="1" x14ac:dyDescent="0.25">
      <c r="A2563" s="26">
        <v>2020</v>
      </c>
      <c r="B2563" s="26" t="s">
        <v>60</v>
      </c>
      <c r="C2563" s="26" t="s">
        <v>33</v>
      </c>
      <c r="D2563" s="26">
        <v>973</v>
      </c>
      <c r="E2563" s="26">
        <v>70407</v>
      </c>
      <c r="F2563" s="26" t="s">
        <v>10</v>
      </c>
    </row>
    <row r="2564" spans="1:6" ht="15" hidden="1" customHeight="1" x14ac:dyDescent="0.25">
      <c r="A2564" s="26">
        <v>2020</v>
      </c>
      <c r="B2564" s="26" t="s">
        <v>60</v>
      </c>
      <c r="C2564" s="26" t="s">
        <v>34</v>
      </c>
      <c r="D2564" s="26">
        <v>1541</v>
      </c>
      <c r="E2564" s="26">
        <v>76292</v>
      </c>
      <c r="F2564" s="26" t="s">
        <v>8</v>
      </c>
    </row>
    <row r="2565" spans="1:6" ht="15" customHeight="1" x14ac:dyDescent="0.25">
      <c r="A2565" s="26">
        <v>2022</v>
      </c>
      <c r="B2565" s="26" t="s">
        <v>62</v>
      </c>
      <c r="C2565" s="26" t="s">
        <v>12</v>
      </c>
      <c r="D2565" s="26">
        <v>5876</v>
      </c>
      <c r="E2565" s="26">
        <v>69709</v>
      </c>
      <c r="F2565" s="26" t="s">
        <v>10</v>
      </c>
    </row>
    <row r="2566" spans="1:6" ht="15" customHeight="1" x14ac:dyDescent="0.25">
      <c r="A2566" s="26">
        <v>2022</v>
      </c>
      <c r="B2566" s="26" t="s">
        <v>62</v>
      </c>
      <c r="C2566" s="26" t="s">
        <v>66</v>
      </c>
      <c r="D2566" s="26">
        <v>32595</v>
      </c>
      <c r="E2566" s="26">
        <v>72460</v>
      </c>
      <c r="F2566" s="26" t="s">
        <v>8</v>
      </c>
    </row>
    <row r="2567" spans="1:6" ht="15" customHeight="1" x14ac:dyDescent="0.25">
      <c r="A2567" s="26">
        <v>2022</v>
      </c>
      <c r="B2567" s="26" t="s">
        <v>62</v>
      </c>
      <c r="C2567" s="26" t="s">
        <v>49</v>
      </c>
      <c r="D2567" s="26">
        <v>146639</v>
      </c>
      <c r="E2567" s="26">
        <v>87123</v>
      </c>
      <c r="F2567" s="26" t="s">
        <v>8</v>
      </c>
    </row>
    <row r="2568" spans="1:6" ht="15" customHeight="1" x14ac:dyDescent="0.25">
      <c r="A2568" s="26">
        <v>2022</v>
      </c>
      <c r="B2568" s="26" t="s">
        <v>62</v>
      </c>
      <c r="C2568" s="26" t="s">
        <v>12</v>
      </c>
      <c r="D2568" s="26">
        <v>25941</v>
      </c>
      <c r="E2568" s="26">
        <v>74355</v>
      </c>
      <c r="F2568" s="26" t="s">
        <v>10</v>
      </c>
    </row>
    <row r="2569" spans="1:6" ht="15" customHeight="1" x14ac:dyDescent="0.25">
      <c r="A2569" s="26">
        <v>2022</v>
      </c>
      <c r="B2569" s="26" t="s">
        <v>62</v>
      </c>
      <c r="C2569" s="26" t="s">
        <v>66</v>
      </c>
      <c r="D2569" s="26">
        <v>6346</v>
      </c>
      <c r="E2569" s="26">
        <v>80442</v>
      </c>
      <c r="F2569" s="26" t="s">
        <v>10</v>
      </c>
    </row>
    <row r="2570" spans="1:6" ht="15" customHeight="1" x14ac:dyDescent="0.25">
      <c r="A2570" s="26">
        <v>2022</v>
      </c>
      <c r="B2570" s="26" t="s">
        <v>62</v>
      </c>
      <c r="C2570" s="26" t="s">
        <v>49</v>
      </c>
      <c r="D2570" s="26">
        <v>60099</v>
      </c>
      <c r="E2570" s="26">
        <v>102046</v>
      </c>
      <c r="F2570" s="26" t="s">
        <v>8</v>
      </c>
    </row>
    <row r="2571" spans="1:6" ht="15" customHeight="1" x14ac:dyDescent="0.25">
      <c r="A2571" s="26">
        <v>2022</v>
      </c>
      <c r="B2571" s="26" t="s">
        <v>62</v>
      </c>
      <c r="C2571" s="26" t="s">
        <v>12</v>
      </c>
      <c r="D2571" s="26">
        <v>43094</v>
      </c>
      <c r="E2571" s="26">
        <v>98279</v>
      </c>
      <c r="F2571" s="26" t="s">
        <v>8</v>
      </c>
    </row>
    <row r="2572" spans="1:6" ht="15" customHeight="1" x14ac:dyDescent="0.25">
      <c r="A2572" s="26">
        <v>2022</v>
      </c>
      <c r="B2572" s="26" t="s">
        <v>62</v>
      </c>
      <c r="C2572" s="26" t="s">
        <v>66</v>
      </c>
      <c r="D2572" s="26">
        <v>8599</v>
      </c>
      <c r="E2572" s="26">
        <v>59557</v>
      </c>
      <c r="F2572" s="26" t="s">
        <v>10</v>
      </c>
    </row>
    <row r="2573" spans="1:6" ht="15" customHeight="1" x14ac:dyDescent="0.25">
      <c r="A2573" s="26">
        <v>2022</v>
      </c>
      <c r="B2573" s="26" t="s">
        <v>62</v>
      </c>
      <c r="C2573" s="26" t="s">
        <v>49</v>
      </c>
      <c r="D2573" s="26">
        <v>27048</v>
      </c>
      <c r="E2573" s="26">
        <v>73254</v>
      </c>
      <c r="F2573" s="26" t="s">
        <v>10</v>
      </c>
    </row>
    <row r="2574" spans="1:6" ht="15" customHeight="1" x14ac:dyDescent="0.25">
      <c r="A2574" s="26">
        <v>2022</v>
      </c>
      <c r="B2574" s="26" t="s">
        <v>62</v>
      </c>
      <c r="C2574" s="26" t="s">
        <v>12</v>
      </c>
      <c r="D2574" s="26">
        <v>4986</v>
      </c>
      <c r="E2574" s="26">
        <v>66233</v>
      </c>
      <c r="F2574" s="26" t="s">
        <v>10</v>
      </c>
    </row>
    <row r="2575" spans="1:6" ht="15" customHeight="1" x14ac:dyDescent="0.25">
      <c r="A2575" s="26">
        <v>2022</v>
      </c>
      <c r="B2575" s="26" t="s">
        <v>63</v>
      </c>
      <c r="C2575" s="26" t="s">
        <v>66</v>
      </c>
      <c r="D2575" s="26">
        <v>15859</v>
      </c>
      <c r="E2575" s="26">
        <v>57193</v>
      </c>
      <c r="F2575" s="26" t="s">
        <v>10</v>
      </c>
    </row>
    <row r="2576" spans="1:6" ht="15" customHeight="1" x14ac:dyDescent="0.25">
      <c r="A2576" s="26">
        <v>2022</v>
      </c>
      <c r="B2576" s="26" t="s">
        <v>63</v>
      </c>
      <c r="C2576" s="26" t="s">
        <v>49</v>
      </c>
      <c r="D2576" s="26">
        <v>20727</v>
      </c>
      <c r="E2576" s="26">
        <v>62159</v>
      </c>
      <c r="F2576" s="26" t="s">
        <v>10</v>
      </c>
    </row>
    <row r="2577" spans="1:6" ht="15" customHeight="1" x14ac:dyDescent="0.25">
      <c r="A2577" s="26">
        <v>2022</v>
      </c>
      <c r="B2577" s="26" t="s">
        <v>63</v>
      </c>
      <c r="C2577" s="26" t="s">
        <v>12</v>
      </c>
      <c r="D2577" s="26">
        <v>15656</v>
      </c>
      <c r="E2577" s="26">
        <v>53435</v>
      </c>
      <c r="F2577" s="26" t="s">
        <v>8</v>
      </c>
    </row>
    <row r="2578" spans="1:6" ht="15" customHeight="1" x14ac:dyDescent="0.25">
      <c r="A2578" s="26">
        <v>2022</v>
      </c>
      <c r="B2578" s="26" t="s">
        <v>63</v>
      </c>
      <c r="C2578" s="26" t="s">
        <v>66</v>
      </c>
      <c r="D2578" s="26">
        <v>656765</v>
      </c>
      <c r="E2578" s="26">
        <v>63668</v>
      </c>
      <c r="F2578" s="26" t="s">
        <v>8</v>
      </c>
    </row>
    <row r="2579" spans="1:6" ht="15" customHeight="1" x14ac:dyDescent="0.25">
      <c r="A2579" s="26">
        <v>2022</v>
      </c>
      <c r="B2579" s="26" t="s">
        <v>63</v>
      </c>
      <c r="C2579" s="26" t="s">
        <v>49</v>
      </c>
      <c r="D2579" s="26">
        <v>23475</v>
      </c>
      <c r="E2579" s="26">
        <v>61198</v>
      </c>
      <c r="F2579" s="26" t="s">
        <v>10</v>
      </c>
    </row>
    <row r="2580" spans="1:6" ht="15" customHeight="1" x14ac:dyDescent="0.25">
      <c r="A2580" s="26">
        <v>2022</v>
      </c>
      <c r="B2580" s="26" t="s">
        <v>63</v>
      </c>
      <c r="C2580" s="26" t="s">
        <v>12</v>
      </c>
      <c r="D2580" s="26">
        <v>19964</v>
      </c>
      <c r="E2580" s="26">
        <v>67215</v>
      </c>
      <c r="F2580" s="26" t="s">
        <v>8</v>
      </c>
    </row>
    <row r="2581" spans="1:6" ht="15" customHeight="1" x14ac:dyDescent="0.25">
      <c r="A2581" s="26">
        <v>2022</v>
      </c>
      <c r="B2581" s="26" t="s">
        <v>63</v>
      </c>
      <c r="C2581" s="26" t="s">
        <v>66</v>
      </c>
      <c r="D2581" s="26">
        <v>5522</v>
      </c>
      <c r="E2581" s="26">
        <v>63470</v>
      </c>
      <c r="F2581" s="26" t="s">
        <v>8</v>
      </c>
    </row>
    <row r="2582" spans="1:6" ht="15" customHeight="1" x14ac:dyDescent="0.25">
      <c r="A2582" s="26">
        <v>2022</v>
      </c>
      <c r="B2582" s="26" t="s">
        <v>63</v>
      </c>
      <c r="C2582" s="26" t="s">
        <v>49</v>
      </c>
      <c r="D2582" s="26">
        <v>85058</v>
      </c>
      <c r="E2582" s="26">
        <v>61114</v>
      </c>
      <c r="F2582" s="26" t="s">
        <v>10</v>
      </c>
    </row>
    <row r="2583" spans="1:6" ht="15" customHeight="1" x14ac:dyDescent="0.25">
      <c r="A2583" s="26">
        <v>2022</v>
      </c>
      <c r="B2583" s="26" t="s">
        <v>63</v>
      </c>
      <c r="C2583" s="26" t="s">
        <v>12</v>
      </c>
      <c r="D2583" s="26">
        <v>31842</v>
      </c>
      <c r="E2583" s="26">
        <v>63141</v>
      </c>
      <c r="F2583" s="26" t="s">
        <v>10</v>
      </c>
    </row>
    <row r="2584" spans="1:6" ht="15" customHeight="1" x14ac:dyDescent="0.25">
      <c r="A2584" s="26">
        <v>2022</v>
      </c>
      <c r="B2584" s="26" t="s">
        <v>63</v>
      </c>
      <c r="C2584" s="26" t="s">
        <v>66</v>
      </c>
      <c r="D2584" s="26">
        <v>9128</v>
      </c>
      <c r="E2584" s="26">
        <v>51479</v>
      </c>
      <c r="F2584" s="26" t="s">
        <v>8</v>
      </c>
    </row>
    <row r="2585" spans="1:6" ht="15" customHeight="1" x14ac:dyDescent="0.25">
      <c r="A2585" s="26">
        <v>2022</v>
      </c>
      <c r="B2585" s="26" t="s">
        <v>63</v>
      </c>
      <c r="C2585" s="26" t="s">
        <v>49</v>
      </c>
      <c r="D2585" s="26">
        <v>39684</v>
      </c>
      <c r="E2585" s="26">
        <v>61678</v>
      </c>
      <c r="F2585" s="26" t="s">
        <v>8</v>
      </c>
    </row>
    <row r="2586" spans="1:6" ht="15" customHeight="1" x14ac:dyDescent="0.25">
      <c r="A2586" s="26">
        <v>2022</v>
      </c>
      <c r="B2586" s="26" t="s">
        <v>63</v>
      </c>
      <c r="C2586" s="26" t="s">
        <v>12</v>
      </c>
      <c r="D2586" s="26">
        <v>16899</v>
      </c>
      <c r="E2586" s="26">
        <v>58802</v>
      </c>
      <c r="F2586" s="26" t="s">
        <v>10</v>
      </c>
    </row>
    <row r="2587" spans="1:6" ht="15" customHeight="1" x14ac:dyDescent="0.25">
      <c r="A2587" s="26">
        <v>2022</v>
      </c>
      <c r="B2587" s="26" t="s">
        <v>63</v>
      </c>
      <c r="C2587" s="26" t="s">
        <v>21</v>
      </c>
      <c r="D2587" s="26">
        <v>13294</v>
      </c>
      <c r="E2587" s="26">
        <v>53222</v>
      </c>
      <c r="F2587" s="26" t="s">
        <v>8</v>
      </c>
    </row>
    <row r="2588" spans="1:6" ht="15" customHeight="1" x14ac:dyDescent="0.25">
      <c r="A2588" s="26">
        <v>2022</v>
      </c>
      <c r="B2588" s="26" t="s">
        <v>63</v>
      </c>
      <c r="C2588" s="26" t="s">
        <v>22</v>
      </c>
      <c r="D2588" s="26">
        <v>10330</v>
      </c>
      <c r="E2588" s="26">
        <v>54486</v>
      </c>
      <c r="F2588" s="26" t="s">
        <v>10</v>
      </c>
    </row>
    <row r="2589" spans="1:6" ht="15" customHeight="1" x14ac:dyDescent="0.25">
      <c r="A2589" s="26">
        <v>2022</v>
      </c>
      <c r="B2589" s="26" t="s">
        <v>63</v>
      </c>
      <c r="C2589" s="26" t="s">
        <v>23</v>
      </c>
      <c r="D2589" s="26">
        <v>20809</v>
      </c>
      <c r="E2589" s="26">
        <v>58098</v>
      </c>
      <c r="F2589" s="26" t="s">
        <v>8</v>
      </c>
    </row>
    <row r="2590" spans="1:6" ht="15" customHeight="1" x14ac:dyDescent="0.25">
      <c r="A2590" s="26">
        <v>2022</v>
      </c>
      <c r="B2590" s="26" t="s">
        <v>63</v>
      </c>
      <c r="C2590" s="26" t="s">
        <v>24</v>
      </c>
      <c r="D2590" s="26">
        <v>16834</v>
      </c>
      <c r="E2590" s="26">
        <v>54222</v>
      </c>
      <c r="F2590" s="26" t="s">
        <v>8</v>
      </c>
    </row>
    <row r="2591" spans="1:6" ht="15" customHeight="1" x14ac:dyDescent="0.25">
      <c r="A2591" s="26">
        <v>2022</v>
      </c>
      <c r="B2591" s="26" t="s">
        <v>63</v>
      </c>
      <c r="C2591" s="26" t="s">
        <v>25</v>
      </c>
      <c r="D2591" s="26">
        <v>5591</v>
      </c>
      <c r="E2591" s="26">
        <v>59739</v>
      </c>
      <c r="F2591" s="26" t="s">
        <v>10</v>
      </c>
    </row>
    <row r="2592" spans="1:6" ht="15" customHeight="1" x14ac:dyDescent="0.25">
      <c r="A2592" s="26">
        <v>2022</v>
      </c>
      <c r="B2592" s="26" t="s">
        <v>63</v>
      </c>
      <c r="C2592" s="26" t="s">
        <v>26</v>
      </c>
      <c r="D2592" s="26">
        <v>21505</v>
      </c>
      <c r="E2592" s="26">
        <v>65854</v>
      </c>
      <c r="F2592" s="26" t="s">
        <v>10</v>
      </c>
    </row>
    <row r="2593" spans="1:6" ht="15" customHeight="1" x14ac:dyDescent="0.25">
      <c r="A2593" s="26">
        <v>2022</v>
      </c>
      <c r="B2593" s="26" t="s">
        <v>69</v>
      </c>
      <c r="C2593" s="26" t="s">
        <v>7</v>
      </c>
      <c r="D2593" s="26">
        <v>1829</v>
      </c>
      <c r="E2593" s="26">
        <v>64872</v>
      </c>
      <c r="F2593" s="26" t="s">
        <v>8</v>
      </c>
    </row>
    <row r="2594" spans="1:6" ht="15" customHeight="1" x14ac:dyDescent="0.25">
      <c r="A2594" s="26">
        <v>2022</v>
      </c>
      <c r="B2594" s="26" t="s">
        <v>69</v>
      </c>
      <c r="C2594" s="26" t="s">
        <v>9</v>
      </c>
      <c r="D2594" s="26">
        <v>1354</v>
      </c>
      <c r="E2594" s="26">
        <v>61216</v>
      </c>
      <c r="F2594" s="26" t="s">
        <v>10</v>
      </c>
    </row>
    <row r="2595" spans="1:6" ht="15" customHeight="1" x14ac:dyDescent="0.25">
      <c r="A2595" s="26">
        <v>2022</v>
      </c>
      <c r="B2595" s="26" t="s">
        <v>69</v>
      </c>
      <c r="C2595" s="26" t="s">
        <v>11</v>
      </c>
      <c r="D2595" s="26">
        <v>2565</v>
      </c>
      <c r="E2595" s="26">
        <v>55909</v>
      </c>
      <c r="F2595" s="26" t="s">
        <v>8</v>
      </c>
    </row>
    <row r="2596" spans="1:6" ht="15" customHeight="1" x14ac:dyDescent="0.25">
      <c r="A2596" s="26">
        <v>2022</v>
      </c>
      <c r="B2596" s="26" t="s">
        <v>69</v>
      </c>
      <c r="C2596" s="26" t="s">
        <v>12</v>
      </c>
      <c r="D2596" s="26">
        <v>17651</v>
      </c>
      <c r="E2596" s="26">
        <v>48534</v>
      </c>
      <c r="F2596" s="26" t="s">
        <v>8</v>
      </c>
    </row>
    <row r="2597" spans="1:6" ht="15" customHeight="1" x14ac:dyDescent="0.25">
      <c r="A2597" s="26">
        <v>2022</v>
      </c>
      <c r="B2597" s="26" t="s">
        <v>69</v>
      </c>
      <c r="C2597" s="26" t="s">
        <v>13</v>
      </c>
      <c r="D2597" s="26">
        <v>3312</v>
      </c>
      <c r="E2597" s="26">
        <v>97879</v>
      </c>
      <c r="F2597" s="26" t="s">
        <v>10</v>
      </c>
    </row>
    <row r="2598" spans="1:6" ht="15" customHeight="1" x14ac:dyDescent="0.25">
      <c r="A2598" s="26">
        <v>2022</v>
      </c>
      <c r="B2598" s="26" t="s">
        <v>69</v>
      </c>
      <c r="C2598" s="26" t="s">
        <v>14</v>
      </c>
      <c r="D2598" s="26">
        <v>467</v>
      </c>
      <c r="E2598" s="26">
        <v>49142</v>
      </c>
      <c r="F2598" s="26" t="s">
        <v>10</v>
      </c>
    </row>
    <row r="2599" spans="1:6" ht="15" customHeight="1" x14ac:dyDescent="0.25">
      <c r="A2599" s="26">
        <v>2022</v>
      </c>
      <c r="B2599" s="26" t="s">
        <v>69</v>
      </c>
      <c r="C2599" s="26" t="s">
        <v>15</v>
      </c>
      <c r="D2599" s="26">
        <v>186</v>
      </c>
      <c r="E2599" s="26">
        <v>49290</v>
      </c>
      <c r="F2599" s="26" t="s">
        <v>8</v>
      </c>
    </row>
    <row r="2600" spans="1:6" ht="15" customHeight="1" x14ac:dyDescent="0.25">
      <c r="A2600" s="26">
        <v>2022</v>
      </c>
      <c r="B2600" s="26" t="s">
        <v>69</v>
      </c>
      <c r="C2600" s="26" t="s">
        <v>16</v>
      </c>
      <c r="D2600" s="26">
        <v>5394</v>
      </c>
      <c r="E2600" s="26">
        <v>43717</v>
      </c>
      <c r="F2600" s="26" t="s">
        <v>8</v>
      </c>
    </row>
    <row r="2601" spans="1:6" ht="15" customHeight="1" x14ac:dyDescent="0.25">
      <c r="A2601" s="26">
        <v>2022</v>
      </c>
      <c r="B2601" s="26" t="s">
        <v>69</v>
      </c>
      <c r="C2601" s="26" t="s">
        <v>17</v>
      </c>
      <c r="D2601" s="26">
        <v>2794</v>
      </c>
      <c r="E2601" s="26">
        <v>51978</v>
      </c>
      <c r="F2601" s="26" t="s">
        <v>10</v>
      </c>
    </row>
    <row r="2602" spans="1:6" ht="15" customHeight="1" x14ac:dyDescent="0.25">
      <c r="A2602" s="26">
        <v>2022</v>
      </c>
      <c r="B2602" s="26" t="s">
        <v>69</v>
      </c>
      <c r="C2602" s="26" t="s">
        <v>18</v>
      </c>
      <c r="D2602" s="26">
        <v>2531</v>
      </c>
      <c r="E2602" s="26">
        <v>48820</v>
      </c>
      <c r="F2602" s="26" t="s">
        <v>10</v>
      </c>
    </row>
    <row r="2603" spans="1:6" ht="15" customHeight="1" x14ac:dyDescent="0.25">
      <c r="A2603" s="26">
        <v>2022</v>
      </c>
      <c r="B2603" s="26" t="s">
        <v>69</v>
      </c>
      <c r="C2603" s="26" t="s">
        <v>19</v>
      </c>
      <c r="D2603" s="26">
        <v>2818</v>
      </c>
      <c r="E2603" s="26">
        <v>58259</v>
      </c>
      <c r="F2603" s="26" t="s">
        <v>10</v>
      </c>
    </row>
    <row r="2604" spans="1:6" ht="15" customHeight="1" x14ac:dyDescent="0.25">
      <c r="A2604" s="26">
        <v>2022</v>
      </c>
      <c r="B2604" s="26" t="s">
        <v>69</v>
      </c>
      <c r="C2604" s="26" t="s">
        <v>20</v>
      </c>
      <c r="D2604" s="26">
        <v>2302</v>
      </c>
      <c r="E2604" s="26">
        <v>56732</v>
      </c>
      <c r="F2604" s="26" t="s">
        <v>10</v>
      </c>
    </row>
    <row r="2605" spans="1:6" ht="15" customHeight="1" x14ac:dyDescent="0.25">
      <c r="A2605" s="26">
        <v>2022</v>
      </c>
      <c r="B2605" s="26" t="s">
        <v>69</v>
      </c>
      <c r="C2605" s="26" t="s">
        <v>21</v>
      </c>
      <c r="D2605" s="26">
        <v>2911</v>
      </c>
      <c r="E2605" s="26">
        <v>51588</v>
      </c>
      <c r="F2605" s="26" t="s">
        <v>10</v>
      </c>
    </row>
    <row r="2606" spans="1:6" ht="15" customHeight="1" x14ac:dyDescent="0.25">
      <c r="A2606" s="26">
        <v>2022</v>
      </c>
      <c r="B2606" s="26" t="s">
        <v>69</v>
      </c>
      <c r="C2606" s="26" t="s">
        <v>22</v>
      </c>
      <c r="D2606" s="26">
        <v>2613</v>
      </c>
      <c r="E2606" s="26">
        <v>53721</v>
      </c>
      <c r="F2606" s="26" t="s">
        <v>10</v>
      </c>
    </row>
    <row r="2607" spans="1:6" ht="15" customHeight="1" x14ac:dyDescent="0.25">
      <c r="A2607" s="26">
        <v>2022</v>
      </c>
      <c r="B2607" s="26" t="s">
        <v>69</v>
      </c>
      <c r="C2607" s="26" t="s">
        <v>23</v>
      </c>
      <c r="D2607" s="26">
        <v>1632</v>
      </c>
      <c r="E2607" s="26">
        <v>60605</v>
      </c>
      <c r="F2607" s="26" t="s">
        <v>10</v>
      </c>
    </row>
    <row r="2608" spans="1:6" ht="15" customHeight="1" x14ac:dyDescent="0.25">
      <c r="A2608" s="26">
        <v>2022</v>
      </c>
      <c r="B2608" s="26" t="s">
        <v>69</v>
      </c>
      <c r="C2608" s="26" t="s">
        <v>24</v>
      </c>
      <c r="D2608" s="26">
        <v>3143</v>
      </c>
      <c r="E2608" s="26">
        <v>92727</v>
      </c>
      <c r="F2608" s="26" t="s">
        <v>10</v>
      </c>
    </row>
    <row r="2609" spans="1:6" ht="15" customHeight="1" x14ac:dyDescent="0.25">
      <c r="A2609" s="26">
        <v>2022</v>
      </c>
      <c r="B2609" s="26" t="s">
        <v>69</v>
      </c>
      <c r="C2609" s="26" t="s">
        <v>25</v>
      </c>
      <c r="D2609" s="26">
        <v>1581</v>
      </c>
      <c r="E2609" s="26">
        <v>47422</v>
      </c>
      <c r="F2609" s="26" t="s">
        <v>10</v>
      </c>
    </row>
    <row r="2610" spans="1:6" ht="15" customHeight="1" x14ac:dyDescent="0.25">
      <c r="A2610" s="26">
        <v>2022</v>
      </c>
      <c r="B2610" s="26" t="s">
        <v>69</v>
      </c>
      <c r="C2610" s="26" t="s">
        <v>26</v>
      </c>
      <c r="D2610" s="26">
        <v>720</v>
      </c>
      <c r="E2610" s="26">
        <v>52887</v>
      </c>
      <c r="F2610" s="26" t="s">
        <v>10</v>
      </c>
    </row>
    <row r="2611" spans="1:6" ht="15" customHeight="1" x14ac:dyDescent="0.25">
      <c r="A2611" s="26">
        <v>2022</v>
      </c>
      <c r="B2611" s="26" t="s">
        <v>69</v>
      </c>
      <c r="C2611" s="26" t="s">
        <v>27</v>
      </c>
      <c r="D2611" s="26">
        <v>999</v>
      </c>
      <c r="E2611" s="26">
        <v>70628</v>
      </c>
      <c r="F2611" s="26" t="s">
        <v>10</v>
      </c>
    </row>
    <row r="2612" spans="1:6" ht="15" customHeight="1" x14ac:dyDescent="0.25">
      <c r="A2612" s="26">
        <v>2022</v>
      </c>
      <c r="B2612" s="26" t="s">
        <v>69</v>
      </c>
      <c r="C2612" s="26" t="s">
        <v>28</v>
      </c>
      <c r="D2612" s="26">
        <v>3574</v>
      </c>
      <c r="E2612" s="26">
        <v>49309</v>
      </c>
      <c r="F2612" s="26" t="s">
        <v>10</v>
      </c>
    </row>
    <row r="2613" spans="1:6" ht="15" customHeight="1" x14ac:dyDescent="0.25">
      <c r="A2613" s="26">
        <v>2022</v>
      </c>
      <c r="B2613" s="26" t="s">
        <v>69</v>
      </c>
      <c r="C2613" s="26" t="s">
        <v>29</v>
      </c>
      <c r="D2613" s="26">
        <v>3175</v>
      </c>
      <c r="E2613" s="26">
        <v>57276</v>
      </c>
      <c r="F2613" s="26" t="s">
        <v>10</v>
      </c>
    </row>
    <row r="2614" spans="1:6" ht="15" customHeight="1" x14ac:dyDescent="0.25">
      <c r="A2614" s="26">
        <v>2022</v>
      </c>
      <c r="B2614" s="26" t="s">
        <v>69</v>
      </c>
      <c r="C2614" s="26" t="s">
        <v>30</v>
      </c>
      <c r="D2614" s="26">
        <v>2070</v>
      </c>
      <c r="E2614" s="26">
        <v>56525</v>
      </c>
      <c r="F2614" s="26" t="s">
        <v>10</v>
      </c>
    </row>
    <row r="2615" spans="1:6" ht="15" customHeight="1" x14ac:dyDescent="0.25">
      <c r="A2615" s="26">
        <v>2022</v>
      </c>
      <c r="B2615" s="26" t="s">
        <v>69</v>
      </c>
      <c r="C2615" s="26" t="s">
        <v>31</v>
      </c>
      <c r="D2615" s="26">
        <v>2123</v>
      </c>
      <c r="E2615" s="26">
        <v>52677</v>
      </c>
      <c r="F2615" s="26" t="s">
        <v>8</v>
      </c>
    </row>
  </sheetData>
  <autoFilter ref="A1:F2615" xr:uid="{6C60077A-A270-4824-AE6E-D66251B707C3}">
    <filterColumn colId="0">
      <filters>
        <filter val="2022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FD70B-7B8E-4748-8700-12AC1520916B}">
  <sheetPr>
    <tabColor rgb="FFFFC000"/>
  </sheetPr>
  <dimension ref="B1:AR2623"/>
  <sheetViews>
    <sheetView topLeftCell="AC1" workbookViewId="0">
      <selection activeCell="AQ9" sqref="AQ9"/>
    </sheetView>
  </sheetViews>
  <sheetFormatPr defaultRowHeight="15" customHeight="1" x14ac:dyDescent="0.25"/>
  <cols>
    <col min="1" max="3" width="9.140625" style="5"/>
    <col min="4" max="4" width="1.7109375" style="13" customWidth="1"/>
    <col min="5" max="5" width="14.140625" style="13" bestFit="1" customWidth="1"/>
    <col min="6" max="6" width="14.5703125" style="13" customWidth="1"/>
    <col min="7" max="7" width="1.7109375" style="13" customWidth="1"/>
    <col min="8" max="8" width="14.42578125" style="5" bestFit="1" customWidth="1"/>
    <col min="9" max="9" width="12.7109375" style="1" bestFit="1" customWidth="1"/>
    <col min="10" max="10" width="9.140625" style="5"/>
    <col min="11" max="11" width="12.140625" style="5" bestFit="1" customWidth="1"/>
    <col min="12" max="12" width="12.140625" style="5" customWidth="1"/>
    <col min="13" max="13" width="12.7109375" style="5" customWidth="1"/>
    <col min="14" max="14" width="12.42578125" style="5" customWidth="1"/>
    <col min="15" max="15" width="20.42578125" style="5" customWidth="1"/>
    <col min="16" max="17" width="12.7109375" style="5" customWidth="1"/>
    <col min="18" max="18" width="10.42578125" style="5" bestFit="1" customWidth="1"/>
    <col min="19" max="23" width="9.140625" style="5"/>
    <col min="24" max="24" width="13.85546875" style="1" bestFit="1" customWidth="1"/>
    <col min="25" max="25" width="11.7109375" style="5" bestFit="1" customWidth="1"/>
    <col min="26" max="26" width="9.140625" style="5"/>
    <col min="27" max="27" width="18.140625" style="13" customWidth="1"/>
    <col min="28" max="28" width="12.28515625" style="5" customWidth="1"/>
    <col min="29" max="29" width="9.140625" style="5"/>
    <col min="30" max="30" width="10.28515625" style="5" bestFit="1" customWidth="1"/>
    <col min="31" max="32" width="9.140625" style="5"/>
    <col min="33" max="33" width="12.140625" style="5" customWidth="1"/>
    <col min="34" max="34" width="13.42578125" style="5" customWidth="1"/>
    <col min="35" max="35" width="12.5703125" style="5" customWidth="1"/>
    <col min="36" max="36" width="14.5703125" style="5" bestFit="1" customWidth="1"/>
    <col min="37" max="37" width="9.140625" style="5"/>
    <col min="38" max="38" width="15.28515625" style="5" bestFit="1" customWidth="1"/>
    <col min="39" max="39" width="12.5703125" style="5" customWidth="1"/>
    <col min="40" max="41" width="9.140625" style="5"/>
    <col min="42" max="42" width="45.85546875" style="5" bestFit="1" customWidth="1"/>
    <col min="43" max="43" width="24.85546875" style="5" customWidth="1"/>
    <col min="44" max="44" width="15.28515625" style="5" bestFit="1" customWidth="1"/>
    <col min="45" max="16384" width="9.140625" style="5"/>
  </cols>
  <sheetData>
    <row r="1" spans="2:44" ht="15" customHeight="1" x14ac:dyDescent="0.25">
      <c r="I1" s="31">
        <v>3</v>
      </c>
      <c r="K1" s="32" t="str" cm="1">
        <f t="array" ref="K1">INDEX(L17:L26,11-I1)</f>
        <v>Mixing bowl</v>
      </c>
    </row>
    <row r="2" spans="2:44" s="13" customFormat="1" ht="15" customHeight="1" x14ac:dyDescent="0.25">
      <c r="B2" s="43" t="s">
        <v>72</v>
      </c>
      <c r="C2" s="43"/>
      <c r="D2" s="14"/>
      <c r="E2" s="14"/>
      <c r="H2" s="43" t="s">
        <v>71</v>
      </c>
      <c r="I2" s="43"/>
      <c r="P2" s="43" t="s">
        <v>71</v>
      </c>
      <c r="Q2" s="43"/>
      <c r="X2" s="43" t="s">
        <v>90</v>
      </c>
      <c r="Y2" s="43"/>
      <c r="Z2" s="43"/>
      <c r="AB2" s="48">
        <v>2</v>
      </c>
      <c r="AP2" s="5"/>
      <c r="AQ2" s="5"/>
    </row>
    <row r="3" spans="2:44" s="10" customFormat="1" ht="15" customHeight="1" x14ac:dyDescent="0.25">
      <c r="B3" s="12" t="s">
        <v>67</v>
      </c>
      <c r="C3" s="12" t="s">
        <v>68</v>
      </c>
      <c r="D3" s="14"/>
      <c r="E3" s="14"/>
      <c r="F3" s="14"/>
      <c r="G3" s="14"/>
      <c r="H3" s="11" t="s">
        <v>1</v>
      </c>
      <c r="I3" s="12" t="s">
        <v>70</v>
      </c>
      <c r="P3" s="11" t="s">
        <v>81</v>
      </c>
      <c r="Q3" s="12" t="s">
        <v>4</v>
      </c>
      <c r="R3" s="12" t="s">
        <v>82</v>
      </c>
      <c r="X3" s="11" t="s">
        <v>2</v>
      </c>
      <c r="Y3" s="11" t="s">
        <v>4</v>
      </c>
      <c r="Z3" s="11" t="s">
        <v>83</v>
      </c>
      <c r="AA3" s="8" t="str">
        <f>IF(Y3=AB6, AB4&amp;" Selected"," Qty Sold Selected")</f>
        <v xml:space="preserve"> Qty Sold Selected</v>
      </c>
      <c r="AD3" s="12" t="s">
        <v>85</v>
      </c>
      <c r="AL3" s="11" t="s">
        <v>2</v>
      </c>
      <c r="AM3" s="12" t="s">
        <v>85</v>
      </c>
      <c r="AO3" s="49">
        <f>AB2</f>
        <v>2</v>
      </c>
      <c r="AP3" s="11" t="s">
        <v>91</v>
      </c>
      <c r="AQ3" s="32" t="s">
        <v>89</v>
      </c>
      <c r="AR3" s="5"/>
    </row>
    <row r="4" spans="2:44" ht="15" customHeight="1" x14ac:dyDescent="0.25">
      <c r="B4" s="5">
        <v>2019</v>
      </c>
      <c r="H4" s="1" t="s">
        <v>69</v>
      </c>
      <c r="I4" s="33" t="str">
        <f>K1</f>
        <v>Mixing bowl</v>
      </c>
      <c r="P4" s="1" t="s">
        <v>8</v>
      </c>
      <c r="Q4" s="5">
        <f>SUMIFS(Data!E:E,Data!A:A,Analysis!$C$7,Data!B:B,Analysis!$I$4,Data!F:F,Analysis!P4)</f>
        <v>1353305</v>
      </c>
      <c r="R4" s="27">
        <f>Q4/SUM($Q$4:$Q$5)</f>
        <v>0.46684701597443651</v>
      </c>
      <c r="X4" s="1" t="s">
        <v>7</v>
      </c>
      <c r="Y4" s="36">
        <f>SUMIFS(Data!E:E,Data!A:A,Analysis!$C$7,Data!B:B,Analysis!$I$4,Data!C:C,Analysis!X4)</f>
        <v>92044</v>
      </c>
      <c r="Z4" s="29">
        <f>SUMIFS(Data!D:D,Data!A:A,Analysis!$C$7,Data!B:B,Analysis!$I$4,Data!C:C,Analysis!X4)</f>
        <v>19237</v>
      </c>
      <c r="AA4" s="35">
        <f>IF($Y$3=$AB$6,Y4,-Z4)</f>
        <v>-19237</v>
      </c>
      <c r="AB4" s="5" t="str" cm="1">
        <f t="array" ref="AB4:AB5">TRANSPOSE(Y3:Z3)</f>
        <v>Revenue</v>
      </c>
      <c r="AD4" s="5" vm="1">
        <f>VLOOKUP(X4,AL:AM,2,0)</f>
        <v>4887871</v>
      </c>
      <c r="AG4" s="37" t="s">
        <v>2</v>
      </c>
      <c r="AH4" s="38" t="s">
        <v>88</v>
      </c>
      <c r="AI4" s="37" t="s">
        <v>86</v>
      </c>
      <c r="AJ4" s="38" t="s">
        <v>87</v>
      </c>
      <c r="AL4" t="s">
        <v>12</v>
      </c>
      <c r="AM4" vm="2">
        <v>39557045</v>
      </c>
      <c r="AP4" s="45">
        <f>SUM(Data!E:E)</f>
        <v>159383368</v>
      </c>
      <c r="AQ4" s="45">
        <f>SUM(Z4:$Z$51)</f>
        <v>1123936</v>
      </c>
    </row>
    <row r="5" spans="2:44" ht="15" customHeight="1" x14ac:dyDescent="0.25">
      <c r="B5" s="5">
        <v>2020</v>
      </c>
      <c r="H5" s="1" t="s">
        <v>60</v>
      </c>
      <c r="I5" s="5"/>
      <c r="J5" s="24"/>
      <c r="K5" s="43" t="s">
        <v>84</v>
      </c>
      <c r="L5" s="43"/>
      <c r="P5" s="1" t="s">
        <v>10</v>
      </c>
      <c r="Q5" s="5">
        <f>SUMIFS(Data!E:E,Data!A:A,Analysis!$C$7,Data!B:B,Analysis!$I$4,Data!F:F,Analysis!P5)</f>
        <v>1545514</v>
      </c>
      <c r="R5" s="27">
        <f>Q5/SUM($Q$4:$Q$5)</f>
        <v>0.53315298402556355</v>
      </c>
      <c r="X5" s="1" t="s">
        <v>9</v>
      </c>
      <c r="Y5" s="36">
        <f>SUMIFS(Data!E:E,Data!A:A,Analysis!$C$7,Data!B:B,Analysis!$I$4,Data!C:C,Analysis!X5)</f>
        <v>94447</v>
      </c>
      <c r="Z5" s="29">
        <f>SUMIFS(Data!D:D,Data!A:A,Analysis!$C$7,Data!B:B,Analysis!$I$4,Data!C:C,Analysis!X5)</f>
        <v>21552</v>
      </c>
      <c r="AA5" s="35">
        <f t="shared" ref="AA5:AA51" si="0">IF($Y$3=$AB$6,Y5,-Z5)</f>
        <v>-21552</v>
      </c>
      <c r="AB5" s="5" t="str">
        <v>Qty Sold</v>
      </c>
      <c r="AD5" s="5" vm="3">
        <f t="shared" ref="AD5:AD51" si="1">VLOOKUP(X5,AL:AM,2,0)</f>
        <v>7171646</v>
      </c>
      <c r="AF5" s="5">
        <v>1</v>
      </c>
      <c r="AG5" s="39" t="str">
        <f>INDEX($X$4:$X$51,MATCH(AH5,Y4:$Y$51,0))</f>
        <v>Illinois</v>
      </c>
      <c r="AH5" s="40">
        <f>LARGE($Y$4:$Y$51,AF5)</f>
        <v>103944</v>
      </c>
      <c r="AI5" s="39">
        <f>LARGE($AM$4:$AM$51,AF5)</f>
        <v>39557045</v>
      </c>
      <c r="AJ5" s="40" t="str">
        <f>INDEX($AL$4:$AL$51,MATCH(AI5,$AM$4:$AM$51,0))</f>
        <v>California</v>
      </c>
      <c r="AL5" t="s">
        <v>49</v>
      </c>
      <c r="AM5" vm="4">
        <v>28701845</v>
      </c>
      <c r="AP5" s="5" t="str">
        <f>IF(AO3=2, "Qty sold till date","")</f>
        <v>Qty sold till date</v>
      </c>
      <c r="AQ5" s="5" t="str">
        <f>IF(AO3=2, "Current Qty Sold","")</f>
        <v>Current Qty Sold</v>
      </c>
    </row>
    <row r="6" spans="2:44" ht="15" customHeight="1" x14ac:dyDescent="0.25">
      <c r="B6" s="5">
        <v>2021</v>
      </c>
      <c r="H6" s="1" t="s">
        <v>61</v>
      </c>
      <c r="I6" s="5"/>
      <c r="K6" s="30" t="str">
        <f>"Summary for "&amp;UPPER((I4)&amp;" for the year" &amp;C7)</f>
        <v>Summary for MIXING BOWL FOR THE YEAR2022</v>
      </c>
      <c r="P6"/>
      <c r="X6" s="1" t="s">
        <v>11</v>
      </c>
      <c r="Y6" s="36">
        <f>SUMIFS(Data!E:E,Data!A:A,Analysis!$C$7,Data!B:B,Analysis!$I$4,Data!C:C,Analysis!X6)</f>
        <v>86226</v>
      </c>
      <c r="Z6" s="29">
        <f>SUMIFS(Data!D:D,Data!A:A,Analysis!$C$7,Data!B:B,Analysis!$I$4,Data!C:C,Analysis!X6)</f>
        <v>10823</v>
      </c>
      <c r="AA6" s="35">
        <f t="shared" si="0"/>
        <v>-10823</v>
      </c>
      <c r="AB6" s="8" t="str">
        <f>IF(AB2=1,AB4,AB5)</f>
        <v>Qty Sold</v>
      </c>
      <c r="AD6" s="5" vm="5">
        <f t="shared" si="1"/>
        <v>3013825</v>
      </c>
      <c r="AF6" s="5">
        <v>2</v>
      </c>
      <c r="AG6" s="39" t="str">
        <f>INDEX($X$4:$X$51,MATCH(AH6,Y5:$Y$51,0))</f>
        <v>Arkansas</v>
      </c>
      <c r="AH6" s="40">
        <f t="shared" ref="AH6:AH9" si="2">LARGE($Y$4:$Y$51,AF6)</f>
        <v>101373</v>
      </c>
      <c r="AI6" s="39">
        <f t="shared" ref="AI6:AI9" si="3">LARGE($AM$4:$AM$51,AF6)</f>
        <v>28701845</v>
      </c>
      <c r="AJ6" s="40" t="str">
        <f t="shared" ref="AJ6:AJ9" si="4">INDEX($AL$4:$AL$51,MATCH(AI6,$AM$4:$AM$51,0))</f>
        <v>Texas</v>
      </c>
      <c r="AL6" t="s">
        <v>16</v>
      </c>
      <c r="AM6" vm="6">
        <v>21670000</v>
      </c>
      <c r="AO6" s="47" t="s">
        <v>93</v>
      </c>
      <c r="AP6" s="50">
        <f>IF(AO3=2,AP4,"")</f>
        <v>159383368</v>
      </c>
      <c r="AQ6" s="47" t="s">
        <v>93</v>
      </c>
      <c r="AR6" s="50">
        <f>IF(AO3=2,AQ4,"")</f>
        <v>1123936</v>
      </c>
    </row>
    <row r="7" spans="2:44" ht="15" customHeight="1" x14ac:dyDescent="0.25">
      <c r="B7" s="15">
        <v>2022</v>
      </c>
      <c r="C7" s="15">
        <f>B7</f>
        <v>2022</v>
      </c>
      <c r="H7" s="1" t="s">
        <v>59</v>
      </c>
      <c r="I7" s="5"/>
      <c r="J7" s="24"/>
      <c r="K7" s="34" t="str">
        <f>IF(F16&gt;F17, I4&amp; " has the highest Revenue in " &amp;C7&amp; " as compared to the previous years (2019-2020-2021)","")</f>
        <v/>
      </c>
      <c r="P7" t="str">
        <f>P4</f>
        <v xml:space="preserve">Online </v>
      </c>
      <c r="Q7" s="28">
        <f>R4</f>
        <v>0.46684701597443651</v>
      </c>
      <c r="X7" s="1" t="s">
        <v>12</v>
      </c>
      <c r="Y7" s="36">
        <f>SUMIFS(Data!E:E,Data!A:A,Analysis!$C$7,Data!B:B,Analysis!$I$4,Data!C:C,Analysis!X7)</f>
        <v>101373</v>
      </c>
      <c r="Z7" s="29">
        <f>SUMIFS(Data!D:D,Data!A:A,Analysis!$C$7,Data!B:B,Analysis!$I$4,Data!C:C,Analysis!X7)</f>
        <v>194558</v>
      </c>
      <c r="AA7" s="35">
        <f t="shared" si="0"/>
        <v>-194558</v>
      </c>
      <c r="AD7" s="5" vm="2">
        <f t="shared" si="1"/>
        <v>39557045</v>
      </c>
      <c r="AF7" s="5">
        <v>3</v>
      </c>
      <c r="AG7" s="39" t="str">
        <f>INDEX($X$4:$X$51,MATCH(AH7,Y6:$Y$51,0))</f>
        <v>Arkansas</v>
      </c>
      <c r="AH7" s="40">
        <f t="shared" si="2"/>
        <v>100023</v>
      </c>
      <c r="AI7" s="39">
        <f t="shared" si="3"/>
        <v>21670000</v>
      </c>
      <c r="AJ7" s="40" t="str">
        <f t="shared" si="4"/>
        <v>Florida</v>
      </c>
      <c r="AL7" t="s">
        <v>38</v>
      </c>
      <c r="AM7" vm="7">
        <v>19542209</v>
      </c>
    </row>
    <row r="8" spans="2:44" ht="15" customHeight="1" x14ac:dyDescent="0.25">
      <c r="H8" s="1" t="s">
        <v>62</v>
      </c>
      <c r="K8" s="24"/>
      <c r="P8" t="str">
        <f>P5</f>
        <v>In Store</v>
      </c>
      <c r="Q8" s="28">
        <f>R5</f>
        <v>0.53315298402556355</v>
      </c>
      <c r="X8" s="1" t="s">
        <v>13</v>
      </c>
      <c r="Y8" s="36">
        <f>SUMIFS(Data!E:E,Data!A:A,Analysis!$C$7,Data!B:B,Analysis!$I$4,Data!C:C,Analysis!X8)</f>
        <v>100023</v>
      </c>
      <c r="Z8" s="29">
        <f>SUMIFS(Data!D:D,Data!A:A,Analysis!$C$7,Data!B:B,Analysis!$I$4,Data!C:C,Analysis!X8)</f>
        <v>33868</v>
      </c>
      <c r="AA8" s="35">
        <f t="shared" si="0"/>
        <v>-33868</v>
      </c>
      <c r="AD8" s="5" vm="8">
        <f t="shared" si="1"/>
        <v>5695564</v>
      </c>
      <c r="AF8" s="5">
        <v>4</v>
      </c>
      <c r="AG8" s="39" t="e">
        <f>INDEX($X$4:$X$51,MATCH(AH8,Y7:$Y$51,0))</f>
        <v>#N/A</v>
      </c>
      <c r="AH8" s="40">
        <f t="shared" si="2"/>
        <v>94447</v>
      </c>
      <c r="AI8" s="39">
        <f t="shared" si="3"/>
        <v>19542209</v>
      </c>
      <c r="AJ8" s="40" t="str">
        <f t="shared" si="4"/>
        <v>New York</v>
      </c>
      <c r="AL8" t="s">
        <v>44</v>
      </c>
      <c r="AM8" vm="9">
        <v>12807060</v>
      </c>
      <c r="AP8" s="11" t="s">
        <v>92</v>
      </c>
      <c r="AQ8" s="32" t="s">
        <v>89</v>
      </c>
    </row>
    <row r="9" spans="2:44" ht="15" customHeight="1" x14ac:dyDescent="0.25">
      <c r="H9" s="1" t="s">
        <v>64</v>
      </c>
      <c r="P9"/>
      <c r="X9" s="1" t="s">
        <v>14</v>
      </c>
      <c r="Y9" s="36">
        <f>SUMIFS(Data!E:E,Data!A:A,Analysis!$C$7,Data!B:B,Analysis!$I$4,Data!C:C,Analysis!X9)</f>
        <v>88997</v>
      </c>
      <c r="Z9" s="29">
        <f>SUMIFS(Data!D:D,Data!A:A,Analysis!$C$7,Data!B:B,Analysis!$I$4,Data!C:C,Analysis!X9)</f>
        <v>30626</v>
      </c>
      <c r="AA9" s="35">
        <f t="shared" si="0"/>
        <v>-30626</v>
      </c>
      <c r="AD9" s="5" vm="10">
        <f t="shared" si="1"/>
        <v>3572665</v>
      </c>
      <c r="AF9" s="5">
        <v>5</v>
      </c>
      <c r="AG9" s="41" t="e">
        <f>INDEX($X$4:$X$51,MATCH(AH9,Y8:$Y$51,0))</f>
        <v>#N/A</v>
      </c>
      <c r="AH9" s="42">
        <f t="shared" si="2"/>
        <v>92044</v>
      </c>
      <c r="AI9" s="41">
        <f t="shared" si="3"/>
        <v>12807060</v>
      </c>
      <c r="AJ9" s="42" t="str">
        <f t="shared" si="4"/>
        <v>Pennsylvania</v>
      </c>
      <c r="AL9" t="s">
        <v>19</v>
      </c>
      <c r="AM9" vm="11">
        <v>12741080</v>
      </c>
      <c r="AP9" s="46">
        <f>SUM(Data!D:D)</f>
        <v>53651701</v>
      </c>
      <c r="AQ9" s="53">
        <f>SUM(Y4:$Y$51)</f>
        <v>2898819</v>
      </c>
    </row>
    <row r="10" spans="2:44" ht="15" customHeight="1" x14ac:dyDescent="0.25">
      <c r="B10" s="12" t="s">
        <v>67</v>
      </c>
      <c r="C10" s="12" t="s">
        <v>4</v>
      </c>
      <c r="D10" s="14"/>
      <c r="E10" s="12" t="s">
        <v>0</v>
      </c>
      <c r="F10" s="12" t="s">
        <v>4</v>
      </c>
      <c r="H10" s="1" t="s">
        <v>58</v>
      </c>
      <c r="I10" s="5"/>
      <c r="P10"/>
      <c r="X10" s="1" t="s">
        <v>15</v>
      </c>
      <c r="Y10" s="36">
        <f>SUMIFS(Data!E:E,Data!A:A,Analysis!$C$7,Data!B:B,Analysis!$I$4,Data!C:C,Analysis!X10)</f>
        <v>85771</v>
      </c>
      <c r="Z10" s="29">
        <f>SUMIFS(Data!D:D,Data!A:A,Analysis!$C$7,Data!B:B,Analysis!$I$4,Data!C:C,Analysis!X10)</f>
        <v>4140</v>
      </c>
      <c r="AA10" s="35">
        <f t="shared" si="0"/>
        <v>-4140</v>
      </c>
      <c r="AD10" s="5" vm="12">
        <f t="shared" si="1"/>
        <v>967171</v>
      </c>
      <c r="AL10" t="s">
        <v>41</v>
      </c>
      <c r="AM10" vm="13">
        <v>11689442</v>
      </c>
      <c r="AP10" s="52" t="str">
        <f>IF(AO3=1, "Revenue till date","")</f>
        <v/>
      </c>
    </row>
    <row r="11" spans="2:44" ht="15" customHeight="1" x14ac:dyDescent="0.25">
      <c r="B11" s="9">
        <v>2019</v>
      </c>
      <c r="C11" s="9">
        <f>SUMIFS(Data!E:E,Data!B:B,Analysis!$I$4,Data!A:A,Analysis!B11)</f>
        <v>4589140</v>
      </c>
      <c r="E11" s="16">
        <f>C7</f>
        <v>2022</v>
      </c>
      <c r="F11" s="18">
        <f>C14</f>
        <v>2898819</v>
      </c>
      <c r="H11" s="1" t="s">
        <v>65</v>
      </c>
      <c r="I11" s="5"/>
      <c r="P11"/>
      <c r="X11" s="1" t="s">
        <v>16</v>
      </c>
      <c r="Y11" s="36">
        <f>SUMIFS(Data!E:E,Data!A:A,Analysis!$C$7,Data!B:B,Analysis!$I$4,Data!C:C,Analysis!X11)</f>
        <v>91123</v>
      </c>
      <c r="Z11" s="29">
        <f>SUMIFS(Data!D:D,Data!A:A,Analysis!$C$7,Data!B:B,Analysis!$I$4,Data!C:C,Analysis!X11)</f>
        <v>111636</v>
      </c>
      <c r="AA11" s="35">
        <f t="shared" si="0"/>
        <v>-111636</v>
      </c>
      <c r="AD11" s="5" vm="6">
        <f t="shared" si="1"/>
        <v>21670000</v>
      </c>
      <c r="AL11" t="s">
        <v>17</v>
      </c>
      <c r="AM11" vm="14">
        <v>10519475</v>
      </c>
      <c r="AO11" s="47" t="s">
        <v>93</v>
      </c>
      <c r="AP11" s="51" t="str">
        <f>IF(AO3=1,AP9,"")</f>
        <v/>
      </c>
    </row>
    <row r="12" spans="2:44" ht="15" customHeight="1" x14ac:dyDescent="0.25">
      <c r="B12" s="9">
        <v>2020</v>
      </c>
      <c r="C12" s="9">
        <f>SUMIFS(Data!E:E,Data!B:B,Analysis!$I$4,Data!A:A,Analysis!B12)</f>
        <v>2007561</v>
      </c>
      <c r="E12" s="17" t="s">
        <v>73</v>
      </c>
      <c r="F12" s="19">
        <f>SUM(C11:C14)-F11</f>
        <v>10090927</v>
      </c>
      <c r="H12" s="1" t="s">
        <v>63</v>
      </c>
      <c r="I12"/>
      <c r="P12"/>
      <c r="X12" s="1" t="s">
        <v>17</v>
      </c>
      <c r="Y12" s="36">
        <f>SUMIFS(Data!E:E,Data!A:A,Analysis!$C$7,Data!B:B,Analysis!$I$4,Data!C:C,Analysis!X12)</f>
        <v>91290</v>
      </c>
      <c r="Z12" s="29">
        <f>SUMIFS(Data!D:D,Data!A:A,Analysis!$C$7,Data!B:B,Analysis!$I$4,Data!C:C,Analysis!X12)</f>
        <v>37521</v>
      </c>
      <c r="AA12" s="35">
        <f t="shared" si="0"/>
        <v>-37521</v>
      </c>
      <c r="AD12" s="5" vm="14">
        <f t="shared" si="1"/>
        <v>10519475</v>
      </c>
      <c r="AL12" t="s">
        <v>39</v>
      </c>
      <c r="AM12" vm="15">
        <v>10383620</v>
      </c>
    </row>
    <row r="13" spans="2:44" ht="15" customHeight="1" x14ac:dyDescent="0.25">
      <c r="B13" s="9">
        <v>2021</v>
      </c>
      <c r="C13" s="9">
        <f>SUMIFS(Data!E:E,Data!B:B,Analysis!$I$4,Data!A:A,Analysis!B13)</f>
        <v>3494226</v>
      </c>
      <c r="H13" s="1" t="s">
        <v>57</v>
      </c>
      <c r="I13"/>
      <c r="P13"/>
      <c r="X13" s="1" t="s">
        <v>18</v>
      </c>
      <c r="Y13" s="36">
        <f>SUMIFS(Data!E:E,Data!A:A,Analysis!$C$7,Data!B:B,Analysis!$I$4,Data!C:C,Analysis!X13)</f>
        <v>79644</v>
      </c>
      <c r="Z13" s="29">
        <f>SUMIFS(Data!D:D,Data!A:A,Analysis!$C$7,Data!B:B,Analysis!$I$4,Data!C:C,Analysis!X13)</f>
        <v>7964</v>
      </c>
      <c r="AA13" s="35">
        <f t="shared" si="0"/>
        <v>-7964</v>
      </c>
      <c r="AD13" s="5" vm="16">
        <f t="shared" si="1"/>
        <v>1754208</v>
      </c>
      <c r="AL13" t="s">
        <v>28</v>
      </c>
      <c r="AM13" vm="17">
        <v>9995915</v>
      </c>
    </row>
    <row r="14" spans="2:44" ht="15" customHeight="1" x14ac:dyDescent="0.25">
      <c r="B14" s="15">
        <v>2022</v>
      </c>
      <c r="C14" s="15">
        <f>SUMIFS(Data!E:E,Data!B:B,Analysis!$I$4,Data!A:A,Analysis!B14)</f>
        <v>2898819</v>
      </c>
      <c r="I14"/>
      <c r="L14" s="8" t="s">
        <v>79</v>
      </c>
      <c r="M14" s="25">
        <v>2021</v>
      </c>
      <c r="P14"/>
      <c r="X14" s="1" t="s">
        <v>19</v>
      </c>
      <c r="Y14" s="36">
        <f>SUMIFS(Data!E:E,Data!A:A,Analysis!$C$7,Data!B:B,Analysis!$I$4,Data!C:C,Analysis!X14)</f>
        <v>103944</v>
      </c>
      <c r="Z14" s="29">
        <f>SUMIFS(Data!D:D,Data!A:A,Analysis!$C$7,Data!B:B,Analysis!$I$4,Data!C:C,Analysis!X14)</f>
        <v>75361</v>
      </c>
      <c r="AA14" s="35">
        <f t="shared" si="0"/>
        <v>-75361</v>
      </c>
      <c r="AD14" s="5" vm="11">
        <f t="shared" si="1"/>
        <v>12741080</v>
      </c>
      <c r="AL14" t="s">
        <v>36</v>
      </c>
      <c r="AM14" vm="18">
        <v>8908520</v>
      </c>
    </row>
    <row r="15" spans="2:44" ht="15" customHeight="1" x14ac:dyDescent="0.25">
      <c r="B15" s="6"/>
      <c r="E15" s="44" t="s">
        <v>76</v>
      </c>
      <c r="F15" s="44"/>
      <c r="H15" s="44" t="s">
        <v>77</v>
      </c>
      <c r="I15" s="44"/>
      <c r="P15"/>
      <c r="X15" s="1" t="s">
        <v>20</v>
      </c>
      <c r="Y15" s="36">
        <f>SUMIFS(Data!E:E,Data!A:A,Analysis!$C$7,Data!B:B,Analysis!$I$4,Data!C:C,Analysis!X15)</f>
        <v>82395</v>
      </c>
      <c r="Z15" s="29">
        <f>SUMIFS(Data!D:D,Data!A:A,Analysis!$C$7,Data!B:B,Analysis!$I$4,Data!C:C,Analysis!X15)</f>
        <v>26149</v>
      </c>
      <c r="AA15" s="35">
        <f t="shared" si="0"/>
        <v>-26149</v>
      </c>
      <c r="AD15" s="5" vm="19">
        <f t="shared" si="1"/>
        <v>6691878</v>
      </c>
      <c r="AL15" t="s">
        <v>52</v>
      </c>
      <c r="AM15" vm="20">
        <v>8517685</v>
      </c>
    </row>
    <row r="16" spans="2:44" ht="15" customHeight="1" x14ac:dyDescent="0.25">
      <c r="B16" s="6"/>
      <c r="E16" s="21" t="s">
        <v>75</v>
      </c>
      <c r="F16" s="23">
        <f>F11/F12</f>
        <v>0.28726984151208307</v>
      </c>
      <c r="H16" s="11" t="s">
        <v>1</v>
      </c>
      <c r="I16" s="12" t="s">
        <v>4</v>
      </c>
      <c r="K16" s="12" t="s">
        <v>78</v>
      </c>
      <c r="L16" s="11" t="s">
        <v>1</v>
      </c>
      <c r="M16" s="12" t="s">
        <v>4</v>
      </c>
      <c r="N16" s="12" t="s">
        <v>80</v>
      </c>
      <c r="P16"/>
      <c r="X16" s="1" t="s">
        <v>21</v>
      </c>
      <c r="Y16" s="36">
        <f>SUMIFS(Data!E:E,Data!A:A,Analysis!$C$7,Data!B:B,Analysis!$I$4,Data!C:C,Analysis!X16)</f>
        <v>88697</v>
      </c>
      <c r="Z16" s="29">
        <f>SUMIFS(Data!D:D,Data!A:A,Analysis!$C$7,Data!B:B,Analysis!$I$4,Data!C:C,Analysis!X16)</f>
        <v>16132</v>
      </c>
      <c r="AA16" s="35">
        <f t="shared" si="0"/>
        <v>-16132</v>
      </c>
      <c r="AD16" s="5" vm="21">
        <f t="shared" si="1"/>
        <v>3156145</v>
      </c>
      <c r="AL16" t="s">
        <v>53</v>
      </c>
      <c r="AM16" vm="22">
        <v>7614893</v>
      </c>
    </row>
    <row r="17" spans="2:39" ht="15" customHeight="1" x14ac:dyDescent="0.25">
      <c r="B17" s="6"/>
      <c r="E17" s="22" t="s">
        <v>74</v>
      </c>
      <c r="F17" s="20">
        <f>100%-F16</f>
        <v>0.71273015848791688</v>
      </c>
      <c r="H17" s="1" t="s">
        <v>63</v>
      </c>
      <c r="I17" s="24">
        <f>SUMIFS(Data!E:E,Data!A:A,C$7,Data!B:B,H17)</f>
        <v>6632745</v>
      </c>
      <c r="K17" s="5">
        <v>1</v>
      </c>
      <c r="L17" s="26" t="str">
        <f>INDEX($H$17:$H$26,MATCH(M17,$I$17:$I$26,0))</f>
        <v>Teapot </v>
      </c>
      <c r="M17" s="24">
        <f>LARGE($I$17:$I$26,K17)</f>
        <v>6632745</v>
      </c>
      <c r="N17" s="24">
        <f>IF($I$4=L17,M17,0)</f>
        <v>0</v>
      </c>
      <c r="P17"/>
      <c r="X17" s="1" t="s">
        <v>22</v>
      </c>
      <c r="Y17" s="36">
        <f>SUMIFS(Data!E:E,Data!A:A,Analysis!$C$7,Data!B:B,Analysis!$I$4,Data!C:C,Analysis!X17)</f>
        <v>86589</v>
      </c>
      <c r="Z17" s="29">
        <f>SUMIFS(Data!D:D,Data!A:A,Analysis!$C$7,Data!B:B,Analysis!$I$4,Data!C:C,Analysis!X17)</f>
        <v>11811</v>
      </c>
      <c r="AA17" s="35">
        <f t="shared" si="0"/>
        <v>-11811</v>
      </c>
      <c r="AD17" s="5" vm="23">
        <f t="shared" si="1"/>
        <v>2911505</v>
      </c>
      <c r="AL17" t="s">
        <v>9</v>
      </c>
      <c r="AM17" vm="3">
        <v>7171646</v>
      </c>
    </row>
    <row r="18" spans="2:39" ht="15" customHeight="1" x14ac:dyDescent="0.25">
      <c r="B18" s="6"/>
      <c r="H18" s="1" t="s">
        <v>69</v>
      </c>
      <c r="I18" s="24">
        <f>SUMIFS(Data!E:E,Data!A:A,C$7,Data!B:B,H18)</f>
        <v>5278636</v>
      </c>
      <c r="K18" s="5">
        <v>2</v>
      </c>
      <c r="L18" s="26" t="str">
        <f t="shared" ref="L18:L26" si="5">INDEX($H$17:$H$26,MATCH(M18,$I$17:$I$26,0))</f>
        <v>Kettle </v>
      </c>
      <c r="M18" s="24">
        <f t="shared" ref="M18:M26" si="6">LARGE($I$17:$I$26,K18)</f>
        <v>5278636</v>
      </c>
      <c r="N18" s="24">
        <f t="shared" ref="N18:N26" si="7">IF($I$4=L18,M18,0)</f>
        <v>0</v>
      </c>
      <c r="P18"/>
      <c r="X18" s="1" t="s">
        <v>23</v>
      </c>
      <c r="Y18" s="36">
        <f>SUMIFS(Data!E:E,Data!A:A,Analysis!$C$7,Data!B:B,Analysis!$I$4,Data!C:C,Analysis!X18)</f>
        <v>85741</v>
      </c>
      <c r="Z18" s="29">
        <f>SUMIFS(Data!D:D,Data!A:A,Analysis!$C$7,Data!B:B,Analysis!$I$4,Data!C:C,Analysis!X18)</f>
        <v>19488</v>
      </c>
      <c r="AA18" s="35">
        <f t="shared" si="0"/>
        <v>-19488</v>
      </c>
      <c r="AD18" s="5" vm="24">
        <f t="shared" si="1"/>
        <v>4468402</v>
      </c>
      <c r="AL18" t="s">
        <v>27</v>
      </c>
      <c r="AM18" vm="25">
        <v>6902149</v>
      </c>
    </row>
    <row r="19" spans="2:39" ht="15" customHeight="1" x14ac:dyDescent="0.25">
      <c r="B19" s="6"/>
      <c r="H19" s="1" t="s">
        <v>62</v>
      </c>
      <c r="I19" s="24">
        <f>SUMIFS(Data!E:E,Data!A:A,C$7,Data!B:B,H19)</f>
        <v>5263921</v>
      </c>
      <c r="K19" s="5">
        <v>3</v>
      </c>
      <c r="L19" s="26" t="str">
        <f t="shared" si="5"/>
        <v>Egg slicer</v>
      </c>
      <c r="M19" s="24">
        <f t="shared" si="6"/>
        <v>5263921</v>
      </c>
      <c r="N19" s="24">
        <f t="shared" si="7"/>
        <v>0</v>
      </c>
      <c r="P19"/>
      <c r="X19" s="1" t="s">
        <v>24</v>
      </c>
      <c r="Y19" s="36">
        <f>SUMIFS(Data!E:E,Data!A:A,Analysis!$C$7,Data!B:B,Analysis!$I$4,Data!C:C,Analysis!X19)</f>
        <v>47226</v>
      </c>
      <c r="Z19" s="29">
        <f>SUMIFS(Data!D:D,Data!A:A,Analysis!$C$7,Data!B:B,Analysis!$I$4,Data!C:C,Analysis!X19)</f>
        <v>9437</v>
      </c>
      <c r="AA19" s="35">
        <f t="shared" si="0"/>
        <v>-9437</v>
      </c>
      <c r="AD19" s="5" vm="26">
        <f t="shared" si="1"/>
        <v>4659978</v>
      </c>
      <c r="AL19" t="s">
        <v>48</v>
      </c>
      <c r="AM19" vm="27">
        <v>6770010</v>
      </c>
    </row>
    <row r="20" spans="2:39" ht="15" customHeight="1" x14ac:dyDescent="0.25">
      <c r="B20" s="6"/>
      <c r="H20" s="1" t="s">
        <v>60</v>
      </c>
      <c r="I20" s="24">
        <f>SUMIFS(Data!E:E,Data!A:A,C$7,Data!B:B,H20)</f>
        <v>4780144</v>
      </c>
      <c r="K20" s="5">
        <v>4</v>
      </c>
      <c r="L20" s="26" t="str">
        <f t="shared" si="5"/>
        <v>Blender </v>
      </c>
      <c r="M20" s="24">
        <f t="shared" si="6"/>
        <v>4780144</v>
      </c>
      <c r="N20" s="24">
        <f t="shared" si="7"/>
        <v>0</v>
      </c>
      <c r="P20"/>
      <c r="X20" s="1" t="s">
        <v>25</v>
      </c>
      <c r="Y20" s="36">
        <f>SUMIFS(Data!E:E,Data!A:A,Analysis!$C$7,Data!B:B,Analysis!$I$4,Data!C:C,Analysis!X20)</f>
        <v>45497</v>
      </c>
      <c r="Z20" s="29">
        <f>SUMIFS(Data!D:D,Data!A:A,Analysis!$C$7,Data!B:B,Analysis!$I$4,Data!C:C,Analysis!X20)</f>
        <v>3830</v>
      </c>
      <c r="AA20" s="35">
        <f t="shared" si="0"/>
        <v>-3830</v>
      </c>
      <c r="AD20" s="5" vm="28">
        <f t="shared" si="1"/>
        <v>1338404</v>
      </c>
      <c r="AL20" t="s">
        <v>20</v>
      </c>
      <c r="AM20" vm="19">
        <v>6691878</v>
      </c>
    </row>
    <row r="21" spans="2:39" ht="15" customHeight="1" x14ac:dyDescent="0.25">
      <c r="B21" s="6"/>
      <c r="H21" s="1" t="s">
        <v>61</v>
      </c>
      <c r="I21" s="24">
        <f>SUMIFS(Data!E:E,Data!A:A,C$7,Data!B:B,H21)</f>
        <v>4609952</v>
      </c>
      <c r="K21" s="5">
        <v>5</v>
      </c>
      <c r="L21" s="26" t="str">
        <f t="shared" si="5"/>
        <v>Breadbox </v>
      </c>
      <c r="M21" s="24">
        <f t="shared" si="6"/>
        <v>4609952</v>
      </c>
      <c r="N21" s="24">
        <f t="shared" si="7"/>
        <v>0</v>
      </c>
      <c r="P21"/>
      <c r="X21" s="1" t="s">
        <v>26</v>
      </c>
      <c r="Y21" s="36">
        <f>SUMIFS(Data!E:E,Data!A:A,Analysis!$C$7,Data!B:B,Analysis!$I$4,Data!C:C,Analysis!X21)</f>
        <v>54238</v>
      </c>
      <c r="Z21" s="29">
        <f>SUMIFS(Data!D:D,Data!A:A,Analysis!$C$7,Data!B:B,Analysis!$I$4,Data!C:C,Analysis!X21)</f>
        <v>19028</v>
      </c>
      <c r="AA21" s="35">
        <f t="shared" si="0"/>
        <v>-19028</v>
      </c>
      <c r="AD21" s="5" vm="29">
        <f t="shared" si="1"/>
        <v>6042718</v>
      </c>
      <c r="AL21" t="s">
        <v>31</v>
      </c>
      <c r="AM21" vm="30">
        <v>6126452</v>
      </c>
    </row>
    <row r="22" spans="2:39" ht="15" customHeight="1" x14ac:dyDescent="0.25">
      <c r="B22" s="6"/>
      <c r="H22" s="1" t="s">
        <v>58</v>
      </c>
      <c r="I22" s="24">
        <f>SUMIFS(Data!E:E,Data!A:A,C$7,Data!B:B,H22)</f>
        <v>3572538</v>
      </c>
      <c r="K22" s="5">
        <v>6</v>
      </c>
      <c r="L22" s="26" t="str">
        <f t="shared" si="5"/>
        <v>Microwave oven </v>
      </c>
      <c r="M22" s="24">
        <f t="shared" si="6"/>
        <v>3572538</v>
      </c>
      <c r="N22" s="24">
        <f t="shared" si="7"/>
        <v>0</v>
      </c>
      <c r="P22"/>
      <c r="X22" s="1" t="s">
        <v>27</v>
      </c>
      <c r="Y22" s="36">
        <f>SUMIFS(Data!E:E,Data!A:A,Analysis!$C$7,Data!B:B,Analysis!$I$4,Data!C:C,Analysis!X22)</f>
        <v>52345</v>
      </c>
      <c r="Z22" s="29">
        <f>SUMIFS(Data!D:D,Data!A:A,Analysis!$C$7,Data!B:B,Analysis!$I$4,Data!C:C,Analysis!X22)</f>
        <v>21927</v>
      </c>
      <c r="AA22" s="35">
        <f t="shared" si="0"/>
        <v>-21927</v>
      </c>
      <c r="AD22" s="5" vm="25">
        <f t="shared" si="1"/>
        <v>6902149</v>
      </c>
      <c r="AL22" t="s">
        <v>26</v>
      </c>
      <c r="AM22" vm="29">
        <v>6042718</v>
      </c>
    </row>
    <row r="23" spans="2:39" ht="15" customHeight="1" x14ac:dyDescent="0.25">
      <c r="B23" s="6"/>
      <c r="H23" s="1" t="s">
        <v>57</v>
      </c>
      <c r="I23" s="24">
        <f>SUMIFS(Data!E:E,Data!A:A,C$7,Data!B:B,H23)</f>
        <v>3355051</v>
      </c>
      <c r="K23" s="5">
        <v>7</v>
      </c>
      <c r="L23" s="26" t="str">
        <f t="shared" si="5"/>
        <v>Toaster </v>
      </c>
      <c r="M23" s="24">
        <f t="shared" si="6"/>
        <v>3355051</v>
      </c>
      <c r="N23" s="24">
        <f t="shared" si="7"/>
        <v>0</v>
      </c>
      <c r="P23"/>
      <c r="X23" s="1" t="s">
        <v>28</v>
      </c>
      <c r="Y23" s="36">
        <f>SUMIFS(Data!E:E,Data!A:A,Analysis!$C$7,Data!B:B,Analysis!$I$4,Data!C:C,Analysis!X23)</f>
        <v>45650</v>
      </c>
      <c r="Z23" s="29">
        <f>SUMIFS(Data!D:D,Data!A:A,Analysis!$C$7,Data!B:B,Analysis!$I$4,Data!C:C,Analysis!X23)</f>
        <v>25486</v>
      </c>
      <c r="AA23" s="35">
        <f t="shared" si="0"/>
        <v>-25486</v>
      </c>
      <c r="AD23" s="5" vm="17">
        <f t="shared" si="1"/>
        <v>9995915</v>
      </c>
      <c r="AL23" t="s">
        <v>55</v>
      </c>
      <c r="AM23" vm="31">
        <v>5813568</v>
      </c>
    </row>
    <row r="24" spans="2:39" ht="15" customHeight="1" x14ac:dyDescent="0.25">
      <c r="B24" s="6"/>
      <c r="H24" s="1" t="s">
        <v>65</v>
      </c>
      <c r="I24" s="24">
        <f>SUMIFS(Data!E:E,Data!A:A,C$7,Data!B:B,H24)</f>
        <v>2898819</v>
      </c>
      <c r="K24" s="5">
        <v>8</v>
      </c>
      <c r="L24" s="26" t="str">
        <f t="shared" si="5"/>
        <v>Mixing bowl</v>
      </c>
      <c r="M24" s="24">
        <f t="shared" si="6"/>
        <v>2898819</v>
      </c>
      <c r="N24" s="24">
        <f t="shared" si="7"/>
        <v>2898819</v>
      </c>
      <c r="P24"/>
      <c r="X24" s="1" t="s">
        <v>29</v>
      </c>
      <c r="Y24" s="36">
        <f>SUMIFS(Data!E:E,Data!A:A,Analysis!$C$7,Data!B:B,Analysis!$I$4,Data!C:C,Analysis!X24)</f>
        <v>45485</v>
      </c>
      <c r="Z24" s="29">
        <f>SUMIFS(Data!D:D,Data!A:A,Analysis!$C$7,Data!B:B,Analysis!$I$4,Data!C:C,Analysis!X24)</f>
        <v>17118</v>
      </c>
      <c r="AA24" s="35">
        <f t="shared" si="0"/>
        <v>-17118</v>
      </c>
      <c r="AD24" s="5" vm="32">
        <f t="shared" si="1"/>
        <v>5611179</v>
      </c>
      <c r="AL24" t="s">
        <v>13</v>
      </c>
      <c r="AM24" vm="8">
        <v>5695564</v>
      </c>
    </row>
    <row r="25" spans="2:39" ht="15" customHeight="1" x14ac:dyDescent="0.25">
      <c r="B25" s="6"/>
      <c r="H25" s="1" t="s">
        <v>64</v>
      </c>
      <c r="I25" s="24">
        <f>SUMIFS(Data!E:E,Data!A:A,C$7,Data!B:B,H25)</f>
        <v>2763987</v>
      </c>
      <c r="K25" s="5">
        <v>9</v>
      </c>
      <c r="L25" s="26" t="str">
        <f t="shared" si="5"/>
        <v>Frying pan</v>
      </c>
      <c r="M25" s="24">
        <f t="shared" si="6"/>
        <v>2763987</v>
      </c>
      <c r="N25" s="24">
        <f t="shared" si="7"/>
        <v>0</v>
      </c>
      <c r="P25"/>
      <c r="X25" s="1" t="s">
        <v>30</v>
      </c>
      <c r="Y25" s="36">
        <f>SUMIFS(Data!E:E,Data!A:A,Analysis!$C$7,Data!B:B,Analysis!$I$4,Data!C:C,Analysis!X25)</f>
        <v>44520</v>
      </c>
      <c r="Z25" s="29">
        <f>SUMIFS(Data!D:D,Data!A:A,Analysis!$C$7,Data!B:B,Analysis!$I$4,Data!C:C,Analysis!X25)</f>
        <v>4625</v>
      </c>
      <c r="AA25" s="35">
        <f t="shared" si="0"/>
        <v>-4625</v>
      </c>
      <c r="AD25" s="5" vm="33">
        <f t="shared" si="1"/>
        <v>2963914</v>
      </c>
      <c r="AL25" t="s">
        <v>29</v>
      </c>
      <c r="AM25" vm="32">
        <v>5611179</v>
      </c>
    </row>
    <row r="26" spans="2:39" ht="15" customHeight="1" x14ac:dyDescent="0.25">
      <c r="B26" s="6"/>
      <c r="H26" s="1" t="s">
        <v>59</v>
      </c>
      <c r="I26" s="24">
        <f>SUMIFS(Data!E:E,Data!A:A,C$7,Data!B:B,H26)</f>
        <v>2657607</v>
      </c>
      <c r="K26" s="5">
        <v>10</v>
      </c>
      <c r="L26" s="26" t="str">
        <f t="shared" si="5"/>
        <v>Dishwasher </v>
      </c>
      <c r="M26" s="24">
        <f t="shared" si="6"/>
        <v>2657607</v>
      </c>
      <c r="N26" s="24">
        <f t="shared" si="7"/>
        <v>0</v>
      </c>
      <c r="P26"/>
      <c r="X26" s="1" t="s">
        <v>31</v>
      </c>
      <c r="Y26" s="36">
        <f>SUMIFS(Data!E:E,Data!A:A,Analysis!$C$7,Data!B:B,Analysis!$I$4,Data!C:C,Analysis!X26)</f>
        <v>44496</v>
      </c>
      <c r="Z26" s="29">
        <f>SUMIFS(Data!D:D,Data!A:A,Analysis!$C$7,Data!B:B,Analysis!$I$4,Data!C:C,Analysis!X26)</f>
        <v>13399</v>
      </c>
      <c r="AA26" s="35">
        <f t="shared" si="0"/>
        <v>-13399</v>
      </c>
      <c r="AD26" s="5" vm="30">
        <f t="shared" si="1"/>
        <v>6126452</v>
      </c>
      <c r="AL26" t="s">
        <v>46</v>
      </c>
      <c r="AM26" vm="34">
        <v>5084127</v>
      </c>
    </row>
    <row r="27" spans="2:39" ht="15" customHeight="1" x14ac:dyDescent="0.25">
      <c r="B27" s="6"/>
      <c r="I27"/>
      <c r="P27"/>
      <c r="X27" s="1" t="s">
        <v>32</v>
      </c>
      <c r="Y27" s="36">
        <f>SUMIFS(Data!E:E,Data!A:A,Analysis!$C$7,Data!B:B,Analysis!$I$4,Data!C:C,Analysis!X27)</f>
        <v>40349</v>
      </c>
      <c r="Z27" s="29">
        <f>SUMIFS(Data!D:D,Data!A:A,Analysis!$C$7,Data!B:B,Analysis!$I$4,Data!C:C,Analysis!X27)</f>
        <v>4199</v>
      </c>
      <c r="AA27" s="35">
        <f t="shared" si="0"/>
        <v>-4199</v>
      </c>
      <c r="AD27" s="5" vm="35">
        <f t="shared" si="1"/>
        <v>1062305</v>
      </c>
      <c r="AL27" t="s">
        <v>7</v>
      </c>
      <c r="AM27" vm="1">
        <v>4887871</v>
      </c>
    </row>
    <row r="28" spans="2:39" ht="15" customHeight="1" x14ac:dyDescent="0.25">
      <c r="B28" s="6"/>
      <c r="I28"/>
      <c r="P28"/>
      <c r="X28" s="1" t="s">
        <v>33</v>
      </c>
      <c r="Y28" s="36">
        <f>SUMIFS(Data!E:E,Data!A:A,Analysis!$C$7,Data!B:B,Analysis!$I$4,Data!C:C,Analysis!X28)</f>
        <v>42266</v>
      </c>
      <c r="Z28" s="29">
        <f>SUMIFS(Data!D:D,Data!A:A,Analysis!$C$7,Data!B:B,Analysis!$I$4,Data!C:C,Analysis!X28)</f>
        <v>4602</v>
      </c>
      <c r="AA28" s="35">
        <f t="shared" si="0"/>
        <v>-4602</v>
      </c>
      <c r="AD28" s="5" vm="36">
        <f t="shared" si="1"/>
        <v>1929268</v>
      </c>
      <c r="AL28" t="s">
        <v>24</v>
      </c>
      <c r="AM28" vm="26">
        <v>4659978</v>
      </c>
    </row>
    <row r="29" spans="2:39" ht="15" customHeight="1" x14ac:dyDescent="0.25">
      <c r="B29" s="6"/>
      <c r="I29"/>
      <c r="P29"/>
      <c r="X29" s="1" t="s">
        <v>34</v>
      </c>
      <c r="Y29" s="36">
        <f>SUMIFS(Data!E:E,Data!A:A,Analysis!$C$7,Data!B:B,Analysis!$I$4,Data!C:C,Analysis!X29)</f>
        <v>47698</v>
      </c>
      <c r="Z29" s="29">
        <f>SUMIFS(Data!D:D,Data!A:A,Analysis!$C$7,Data!B:B,Analysis!$I$4,Data!C:C,Analysis!X29)</f>
        <v>5067</v>
      </c>
      <c r="AA29" s="35">
        <f t="shared" si="0"/>
        <v>-5067</v>
      </c>
      <c r="AD29" s="5" vm="37">
        <f t="shared" si="1"/>
        <v>3034392</v>
      </c>
      <c r="AL29" t="s">
        <v>23</v>
      </c>
      <c r="AM29" vm="24">
        <v>4468402</v>
      </c>
    </row>
    <row r="30" spans="2:39" ht="15" customHeight="1" x14ac:dyDescent="0.25">
      <c r="B30" s="6"/>
      <c r="I30"/>
      <c r="P30"/>
      <c r="X30" s="1" t="s">
        <v>35</v>
      </c>
      <c r="Y30" s="36">
        <f>SUMIFS(Data!E:E,Data!A:A,Analysis!$C$7,Data!B:B,Analysis!$I$4,Data!C:C,Analysis!X30)</f>
        <v>49107</v>
      </c>
      <c r="Z30" s="29">
        <f>SUMIFS(Data!D:D,Data!A:A,Analysis!$C$7,Data!B:B,Analysis!$I$4,Data!C:C,Analysis!X30)</f>
        <v>4109</v>
      </c>
      <c r="AA30" s="35">
        <f t="shared" si="0"/>
        <v>-4109</v>
      </c>
      <c r="AD30" s="5" vm="38">
        <f t="shared" si="1"/>
        <v>1356458</v>
      </c>
      <c r="AL30" t="s">
        <v>43</v>
      </c>
      <c r="AM30" vm="39">
        <v>4190713</v>
      </c>
    </row>
    <row r="31" spans="2:39" ht="15" customHeight="1" x14ac:dyDescent="0.25">
      <c r="B31" s="6"/>
      <c r="I31"/>
      <c r="P31"/>
      <c r="X31" s="1" t="s">
        <v>36</v>
      </c>
      <c r="Y31" s="36">
        <f>SUMIFS(Data!E:E,Data!A:A,Analysis!$C$7,Data!B:B,Analysis!$I$4,Data!C:C,Analysis!X31)</f>
        <v>47197</v>
      </c>
      <c r="Z31" s="29">
        <f>SUMIFS(Data!D:D,Data!A:A,Analysis!$C$7,Data!B:B,Analysis!$I$4,Data!C:C,Analysis!X31)</f>
        <v>24307</v>
      </c>
      <c r="AA31" s="35">
        <f t="shared" si="0"/>
        <v>-24307</v>
      </c>
      <c r="AD31" s="5" vm="18">
        <f t="shared" si="1"/>
        <v>8908520</v>
      </c>
      <c r="AL31" t="s">
        <v>42</v>
      </c>
      <c r="AM31" vm="40">
        <v>3943079</v>
      </c>
    </row>
    <row r="32" spans="2:39" ht="15" customHeight="1" x14ac:dyDescent="0.25">
      <c r="B32" s="6"/>
      <c r="I32"/>
      <c r="P32"/>
      <c r="X32" s="1" t="s">
        <v>37</v>
      </c>
      <c r="Y32" s="36">
        <f>SUMIFS(Data!E:E,Data!A:A,Analysis!$C$7,Data!B:B,Analysis!$I$4,Data!C:C,Analysis!X32)</f>
        <v>44699</v>
      </c>
      <c r="Z32" s="29">
        <f>SUMIFS(Data!D:D,Data!A:A,Analysis!$C$7,Data!B:B,Analysis!$I$4,Data!C:C,Analysis!X32)</f>
        <v>4261</v>
      </c>
      <c r="AA32" s="35">
        <f t="shared" si="0"/>
        <v>-4261</v>
      </c>
      <c r="AD32" s="5" vm="41">
        <f t="shared" si="1"/>
        <v>2095428</v>
      </c>
      <c r="AL32" t="s">
        <v>14</v>
      </c>
      <c r="AM32" vm="10">
        <v>3572665</v>
      </c>
    </row>
    <row r="33" spans="2:39" ht="15" customHeight="1" x14ac:dyDescent="0.25">
      <c r="B33" s="6"/>
      <c r="I33"/>
      <c r="P33"/>
      <c r="X33" s="1" t="s">
        <v>38</v>
      </c>
      <c r="Y33" s="36">
        <f>SUMIFS(Data!E:E,Data!A:A,Analysis!$C$7,Data!B:B,Analysis!$I$4,Data!C:C,Analysis!X33)</f>
        <v>55001</v>
      </c>
      <c r="Z33" s="29">
        <f>SUMIFS(Data!D:D,Data!A:A,Analysis!$C$7,Data!B:B,Analysis!$I$4,Data!C:C,Analysis!X33)</f>
        <v>70935</v>
      </c>
      <c r="AA33" s="35">
        <f t="shared" si="0"/>
        <v>-70935</v>
      </c>
      <c r="AD33" s="5" vm="7">
        <f t="shared" si="1"/>
        <v>19542209</v>
      </c>
      <c r="AL33" t="s">
        <v>50</v>
      </c>
      <c r="AM33" vm="42">
        <v>3161105</v>
      </c>
    </row>
    <row r="34" spans="2:39" ht="15" customHeight="1" x14ac:dyDescent="0.25">
      <c r="B34" s="6"/>
      <c r="I34"/>
      <c r="P34"/>
      <c r="X34" s="1" t="s">
        <v>39</v>
      </c>
      <c r="Y34" s="36">
        <f>SUMIFS(Data!E:E,Data!A:A,Analysis!$C$7,Data!B:B,Analysis!$I$4,Data!C:C,Analysis!X34)</f>
        <v>45794</v>
      </c>
      <c r="Z34" s="29">
        <f>SUMIFS(Data!D:D,Data!A:A,Analysis!$C$7,Data!B:B,Analysis!$I$4,Data!C:C,Analysis!X34)</f>
        <v>26011</v>
      </c>
      <c r="AA34" s="35">
        <f t="shared" si="0"/>
        <v>-26011</v>
      </c>
      <c r="AD34" s="5" vm="15">
        <f t="shared" si="1"/>
        <v>10383620</v>
      </c>
      <c r="AL34" t="s">
        <v>21</v>
      </c>
      <c r="AM34" vm="21">
        <v>3156145</v>
      </c>
    </row>
    <row r="35" spans="2:39" ht="15" customHeight="1" x14ac:dyDescent="0.25">
      <c r="B35" s="6"/>
      <c r="I35"/>
      <c r="P35"/>
      <c r="X35" s="1" t="s">
        <v>40</v>
      </c>
      <c r="Y35" s="36">
        <f>SUMIFS(Data!E:E,Data!A:A,Analysis!$C$7,Data!B:B,Analysis!$I$4,Data!C:C,Analysis!X35)</f>
        <v>46484</v>
      </c>
      <c r="Z35" s="29">
        <f>SUMIFS(Data!D:D,Data!A:A,Analysis!$C$7,Data!B:B,Analysis!$I$4,Data!C:C,Analysis!X35)</f>
        <v>2141</v>
      </c>
      <c r="AA35" s="35">
        <f t="shared" si="0"/>
        <v>-2141</v>
      </c>
      <c r="AD35" s="5" vm="43">
        <f t="shared" si="1"/>
        <v>760077</v>
      </c>
      <c r="AL35" t="s">
        <v>34</v>
      </c>
      <c r="AM35" vm="37">
        <v>3034392</v>
      </c>
    </row>
    <row r="36" spans="2:39" ht="15" customHeight="1" x14ac:dyDescent="0.25">
      <c r="B36" s="6"/>
      <c r="I36"/>
      <c r="P36"/>
      <c r="X36" s="1" t="s">
        <v>41</v>
      </c>
      <c r="Y36" s="36">
        <f>SUMIFS(Data!E:E,Data!A:A,Analysis!$C$7,Data!B:B,Analysis!$I$4,Data!C:C,Analysis!X36)</f>
        <v>44332</v>
      </c>
      <c r="Z36" s="29">
        <f>SUMIFS(Data!D:D,Data!A:A,Analysis!$C$7,Data!B:B,Analysis!$I$4,Data!C:C,Analysis!X36)</f>
        <v>23929</v>
      </c>
      <c r="AA36" s="35">
        <f t="shared" si="0"/>
        <v>-23929</v>
      </c>
      <c r="AD36" s="5" vm="13">
        <f t="shared" si="1"/>
        <v>11689442</v>
      </c>
      <c r="AL36" t="s">
        <v>11</v>
      </c>
      <c r="AM36" vm="5">
        <v>3013825</v>
      </c>
    </row>
    <row r="37" spans="2:39" ht="15" customHeight="1" x14ac:dyDescent="0.25">
      <c r="B37" s="6"/>
      <c r="I37"/>
      <c r="P37"/>
      <c r="X37" s="1" t="s">
        <v>42</v>
      </c>
      <c r="Y37" s="36">
        <f>SUMIFS(Data!E:E,Data!A:A,Analysis!$C$7,Data!B:B,Analysis!$I$4,Data!C:C,Analysis!X37)</f>
        <v>43686</v>
      </c>
      <c r="Z37" s="29">
        <f>SUMIFS(Data!D:D,Data!A:A,Analysis!$C$7,Data!B:B,Analysis!$I$4,Data!C:C,Analysis!X37)</f>
        <v>6600</v>
      </c>
      <c r="AA37" s="35">
        <f t="shared" si="0"/>
        <v>-6600</v>
      </c>
      <c r="AD37" s="5" vm="40">
        <f t="shared" si="1"/>
        <v>3943079</v>
      </c>
      <c r="AL37" t="s">
        <v>30</v>
      </c>
      <c r="AM37" vm="33">
        <v>2963914</v>
      </c>
    </row>
    <row r="38" spans="2:39" ht="15" customHeight="1" x14ac:dyDescent="0.25">
      <c r="B38" s="6"/>
      <c r="I38"/>
      <c r="P38"/>
      <c r="X38" s="1" t="s">
        <v>43</v>
      </c>
      <c r="Y38" s="36">
        <f>SUMIFS(Data!E:E,Data!A:A,Analysis!$C$7,Data!B:B,Analysis!$I$4,Data!C:C,Analysis!X38)</f>
        <v>47296</v>
      </c>
      <c r="Z38" s="29">
        <f>SUMIFS(Data!D:D,Data!A:A,Analysis!$C$7,Data!B:B,Analysis!$I$4,Data!C:C,Analysis!X38)</f>
        <v>14853</v>
      </c>
      <c r="AA38" s="35">
        <f t="shared" si="0"/>
        <v>-14853</v>
      </c>
      <c r="AD38" s="5" vm="39">
        <f t="shared" si="1"/>
        <v>4190713</v>
      </c>
      <c r="AL38" t="s">
        <v>22</v>
      </c>
      <c r="AM38" vm="23">
        <v>2911505</v>
      </c>
    </row>
    <row r="39" spans="2:39" ht="15" customHeight="1" x14ac:dyDescent="0.25">
      <c r="B39" s="6"/>
      <c r="I39"/>
      <c r="P39"/>
      <c r="X39" s="1" t="s">
        <v>44</v>
      </c>
      <c r="Y39" s="36">
        <f>SUMIFS(Data!E:E,Data!A:A,Analysis!$C$7,Data!B:B,Analysis!$I$4,Data!C:C,Analysis!X39)</f>
        <v>45396</v>
      </c>
      <c r="Z39" s="29">
        <f>SUMIFS(Data!D:D,Data!A:A,Analysis!$C$7,Data!B:B,Analysis!$I$4,Data!C:C,Analysis!X39)</f>
        <v>33590</v>
      </c>
      <c r="AA39" s="35">
        <f t="shared" si="0"/>
        <v>-33590</v>
      </c>
      <c r="AD39" s="5" vm="9">
        <f t="shared" si="1"/>
        <v>12807060</v>
      </c>
      <c r="AL39" t="s">
        <v>37</v>
      </c>
      <c r="AM39" vm="41">
        <v>2095428</v>
      </c>
    </row>
    <row r="40" spans="2:39" ht="15" customHeight="1" x14ac:dyDescent="0.25">
      <c r="B40" s="6"/>
      <c r="I40"/>
      <c r="P40"/>
      <c r="X40" s="1" t="s">
        <v>45</v>
      </c>
      <c r="Y40" s="36">
        <f>SUMIFS(Data!E:E,Data!A:A,Analysis!$C$7,Data!B:B,Analysis!$I$4,Data!C:C,Analysis!X40)</f>
        <v>44763</v>
      </c>
      <c r="Z40" s="29">
        <f>SUMIFS(Data!D:D,Data!A:A,Analysis!$C$7,Data!B:B,Analysis!$I$4,Data!C:C,Analysis!X40)</f>
        <v>3576</v>
      </c>
      <c r="AA40" s="35">
        <f t="shared" si="0"/>
        <v>-3576</v>
      </c>
      <c r="AD40" s="5" vm="44">
        <f t="shared" si="1"/>
        <v>1057315</v>
      </c>
      <c r="AL40" t="s">
        <v>33</v>
      </c>
      <c r="AM40" vm="36">
        <v>1929268</v>
      </c>
    </row>
    <row r="41" spans="2:39" ht="15" customHeight="1" x14ac:dyDescent="0.25">
      <c r="B41" s="6"/>
      <c r="I41"/>
      <c r="P41"/>
      <c r="X41" s="1" t="s">
        <v>46</v>
      </c>
      <c r="Y41" s="36">
        <f>SUMIFS(Data!E:E,Data!A:A,Analysis!$C$7,Data!B:B,Analysis!$I$4,Data!C:C,Analysis!X41)</f>
        <v>44110</v>
      </c>
      <c r="Z41" s="29">
        <f>SUMIFS(Data!D:D,Data!A:A,Analysis!$C$7,Data!B:B,Analysis!$I$4,Data!C:C,Analysis!X41)</f>
        <v>10267</v>
      </c>
      <c r="AA41" s="35">
        <f t="shared" si="0"/>
        <v>-10267</v>
      </c>
      <c r="AD41" s="5" vm="34">
        <f t="shared" si="1"/>
        <v>5084127</v>
      </c>
      <c r="AL41" t="s">
        <v>54</v>
      </c>
      <c r="AM41" vm="45">
        <v>1805832</v>
      </c>
    </row>
    <row r="42" spans="2:39" ht="15" customHeight="1" x14ac:dyDescent="0.25">
      <c r="B42" s="6"/>
      <c r="I42"/>
      <c r="P42"/>
      <c r="X42" s="1" t="s">
        <v>47</v>
      </c>
      <c r="Y42" s="36">
        <f>SUMIFS(Data!E:E,Data!A:A,Analysis!$C$7,Data!B:B,Analysis!$I$4,Data!C:C,Analysis!X42)</f>
        <v>44165</v>
      </c>
      <c r="Z42" s="29">
        <f>SUMIFS(Data!D:D,Data!A:A,Analysis!$C$7,Data!B:B,Analysis!$I$4,Data!C:C,Analysis!X42)</f>
        <v>2313</v>
      </c>
      <c r="AA42" s="35">
        <f t="shared" si="0"/>
        <v>-2313</v>
      </c>
      <c r="AD42" s="5" vm="46">
        <f t="shared" si="1"/>
        <v>882235</v>
      </c>
      <c r="AL42" t="s">
        <v>18</v>
      </c>
      <c r="AM42" vm="16">
        <v>1754208</v>
      </c>
    </row>
    <row r="43" spans="2:39" ht="15" customHeight="1" x14ac:dyDescent="0.25">
      <c r="B43" s="6"/>
      <c r="I43"/>
      <c r="P43"/>
      <c r="X43" s="1" t="s">
        <v>48</v>
      </c>
      <c r="Y43" s="36">
        <f>SUMIFS(Data!E:E,Data!A:A,Analysis!$C$7,Data!B:B,Analysis!$I$4,Data!C:C,Analysis!X43)</f>
        <v>46323</v>
      </c>
      <c r="Z43" s="29">
        <f>SUMIFS(Data!D:D,Data!A:A,Analysis!$C$7,Data!B:B,Analysis!$I$4,Data!C:C,Analysis!X43)</f>
        <v>12651</v>
      </c>
      <c r="AA43" s="35">
        <f t="shared" si="0"/>
        <v>-12651</v>
      </c>
      <c r="AD43" s="5" vm="27">
        <f t="shared" si="1"/>
        <v>6770010</v>
      </c>
      <c r="AL43" t="s">
        <v>35</v>
      </c>
      <c r="AM43" vm="38">
        <v>1356458</v>
      </c>
    </row>
    <row r="44" spans="2:39" ht="15" customHeight="1" x14ac:dyDescent="0.25">
      <c r="B44" s="6"/>
      <c r="I44"/>
      <c r="P44"/>
      <c r="X44" s="1" t="s">
        <v>49</v>
      </c>
      <c r="Y44" s="36">
        <f>SUMIFS(Data!E:E,Data!A:A,Analysis!$C$7,Data!B:B,Analysis!$I$4,Data!C:C,Analysis!X44)</f>
        <v>50055</v>
      </c>
      <c r="Z44" s="29">
        <f>SUMIFS(Data!D:D,Data!A:A,Analysis!$C$7,Data!B:B,Analysis!$I$4,Data!C:C,Analysis!X44)</f>
        <v>57936</v>
      </c>
      <c r="AA44" s="35">
        <f t="shared" si="0"/>
        <v>-57936</v>
      </c>
      <c r="AD44" s="5" vm="4">
        <f t="shared" si="1"/>
        <v>28701845</v>
      </c>
      <c r="AL44" t="s">
        <v>25</v>
      </c>
      <c r="AM44" vm="28">
        <v>1338404</v>
      </c>
    </row>
    <row r="45" spans="2:39" ht="15" customHeight="1" x14ac:dyDescent="0.25">
      <c r="B45" s="6"/>
      <c r="I45"/>
      <c r="P45"/>
      <c r="X45" s="1" t="s">
        <v>50</v>
      </c>
      <c r="Y45" s="36">
        <f>SUMIFS(Data!E:E,Data!A:A,Analysis!$C$7,Data!B:B,Analysis!$I$4,Data!C:C,Analysis!X45)</f>
        <v>45528</v>
      </c>
      <c r="Z45" s="29">
        <f>SUMIFS(Data!D:D,Data!A:A,Analysis!$C$7,Data!B:B,Analysis!$I$4,Data!C:C,Analysis!X45)</f>
        <v>6849</v>
      </c>
      <c r="AA45" s="35">
        <f t="shared" si="0"/>
        <v>-6849</v>
      </c>
      <c r="AD45" s="5" vm="42">
        <f t="shared" si="1"/>
        <v>3161105</v>
      </c>
      <c r="AL45" t="s">
        <v>32</v>
      </c>
      <c r="AM45" vm="35">
        <v>1062305</v>
      </c>
    </row>
    <row r="46" spans="2:39" ht="15" customHeight="1" x14ac:dyDescent="0.25">
      <c r="B46" s="6"/>
      <c r="I46"/>
      <c r="P46"/>
      <c r="X46" s="1" t="s">
        <v>51</v>
      </c>
      <c r="Y46" s="36">
        <f>SUMIFS(Data!E:E,Data!A:A,Analysis!$C$7,Data!B:B,Analysis!$I$4,Data!C:C,Analysis!X46)</f>
        <v>47304</v>
      </c>
      <c r="Z46" s="29">
        <f>SUMIFS(Data!D:D,Data!A:A,Analysis!$C$7,Data!B:B,Analysis!$I$4,Data!C:C,Analysis!X46)</f>
        <v>1995</v>
      </c>
      <c r="AA46" s="35">
        <f t="shared" si="0"/>
        <v>-1995</v>
      </c>
      <c r="AD46" s="5" vm="47">
        <f t="shared" si="1"/>
        <v>626299</v>
      </c>
      <c r="AL46" t="s">
        <v>45</v>
      </c>
      <c r="AM46" vm="44">
        <v>1057315</v>
      </c>
    </row>
    <row r="47" spans="2:39" ht="15" customHeight="1" x14ac:dyDescent="0.25">
      <c r="B47" s="6"/>
      <c r="I47"/>
      <c r="P47"/>
      <c r="X47" s="1" t="s">
        <v>52</v>
      </c>
      <c r="Y47" s="36">
        <f>SUMIFS(Data!E:E,Data!A:A,Analysis!$C$7,Data!B:B,Analysis!$I$4,Data!C:C,Analysis!X47)</f>
        <v>56744</v>
      </c>
      <c r="Z47" s="29">
        <f>SUMIFS(Data!D:D,Data!A:A,Analysis!$C$7,Data!B:B,Analysis!$I$4,Data!C:C,Analysis!X47)</f>
        <v>29516</v>
      </c>
      <c r="AA47" s="35">
        <f t="shared" si="0"/>
        <v>-29516</v>
      </c>
      <c r="AD47" s="5" vm="20">
        <f t="shared" si="1"/>
        <v>8517685</v>
      </c>
      <c r="AL47" t="s">
        <v>15</v>
      </c>
      <c r="AM47" vm="12">
        <v>967171</v>
      </c>
    </row>
    <row r="48" spans="2:39" ht="15" customHeight="1" x14ac:dyDescent="0.25">
      <c r="B48" s="6"/>
      <c r="I48"/>
      <c r="P48"/>
      <c r="X48" s="1" t="s">
        <v>53</v>
      </c>
      <c r="Y48" s="36">
        <f>SUMIFS(Data!E:E,Data!A:A,Analysis!$C$7,Data!B:B,Analysis!$I$4,Data!C:C,Analysis!X48)</f>
        <v>52691</v>
      </c>
      <c r="Z48" s="29">
        <f>SUMIFS(Data!D:D,Data!A:A,Analysis!$C$7,Data!B:B,Analysis!$I$4,Data!C:C,Analysis!X48)</f>
        <v>20259</v>
      </c>
      <c r="AA48" s="35">
        <f t="shared" si="0"/>
        <v>-20259</v>
      </c>
      <c r="AD48" s="5" vm="22">
        <f t="shared" si="1"/>
        <v>7614893</v>
      </c>
      <c r="AL48" t="s">
        <v>47</v>
      </c>
      <c r="AM48" vm="46">
        <v>882235</v>
      </c>
    </row>
    <row r="49" spans="2:39" ht="15" customHeight="1" x14ac:dyDescent="0.25">
      <c r="B49" s="6"/>
      <c r="I49"/>
      <c r="P49"/>
      <c r="X49" s="1" t="s">
        <v>54</v>
      </c>
      <c r="Y49" s="36">
        <f>SUMIFS(Data!E:E,Data!A:A,Analysis!$C$7,Data!B:B,Analysis!$I$4,Data!C:C,Analysis!X49)</f>
        <v>41759</v>
      </c>
      <c r="Z49" s="29">
        <f>SUMIFS(Data!D:D,Data!A:A,Analysis!$C$7,Data!B:B,Analysis!$I$4,Data!C:C,Analysis!X49)</f>
        <v>3442</v>
      </c>
      <c r="AA49" s="35">
        <f t="shared" si="0"/>
        <v>-3442</v>
      </c>
      <c r="AD49" s="5" vm="45">
        <f t="shared" si="1"/>
        <v>1805832</v>
      </c>
      <c r="AL49" t="s">
        <v>40</v>
      </c>
      <c r="AM49" vm="43">
        <v>760077</v>
      </c>
    </row>
    <row r="50" spans="2:39" ht="15" customHeight="1" x14ac:dyDescent="0.25">
      <c r="B50" s="6"/>
      <c r="I50"/>
      <c r="P50"/>
      <c r="X50" s="1" t="s">
        <v>55</v>
      </c>
      <c r="Y50" s="36">
        <f>SUMIFS(Data!E:E,Data!A:A,Analysis!$C$7,Data!B:B,Analysis!$I$4,Data!C:C,Analysis!X50)</f>
        <v>42058</v>
      </c>
      <c r="Z50" s="29">
        <f>SUMIFS(Data!D:D,Data!A:A,Analysis!$C$7,Data!B:B,Analysis!$I$4,Data!C:C,Analysis!X50)</f>
        <v>13143</v>
      </c>
      <c r="AA50" s="35">
        <f t="shared" si="0"/>
        <v>-13143</v>
      </c>
      <c r="AD50" s="5" vm="31">
        <f t="shared" si="1"/>
        <v>5813568</v>
      </c>
      <c r="AL50" t="s">
        <v>51</v>
      </c>
      <c r="AM50" vm="47">
        <v>626299</v>
      </c>
    </row>
    <row r="51" spans="2:39" ht="15" customHeight="1" x14ac:dyDescent="0.25">
      <c r="B51" s="6"/>
      <c r="I51"/>
      <c r="P51"/>
      <c r="X51" s="1" t="s">
        <v>56</v>
      </c>
      <c r="Y51" s="36">
        <f>SUMIFS(Data!E:E,Data!A:A,Analysis!$C$7,Data!B:B,Analysis!$I$4,Data!C:C,Analysis!X51)</f>
        <v>46253</v>
      </c>
      <c r="Z51" s="29">
        <f>SUMIFS(Data!D:D,Data!A:A,Analysis!$C$7,Data!B:B,Analysis!$I$4,Data!C:C,Analysis!X51)</f>
        <v>1669</v>
      </c>
      <c r="AA51" s="35">
        <f t="shared" si="0"/>
        <v>-1669</v>
      </c>
      <c r="AD51" s="5" vm="48">
        <f t="shared" si="1"/>
        <v>577737</v>
      </c>
      <c r="AL51" t="s">
        <v>56</v>
      </c>
      <c r="AM51" vm="48">
        <v>577737</v>
      </c>
    </row>
    <row r="52" spans="2:39" ht="15" customHeight="1" x14ac:dyDescent="0.25">
      <c r="B52" s="6"/>
      <c r="I52"/>
      <c r="P52"/>
      <c r="X52"/>
    </row>
    <row r="53" spans="2:39" ht="15" customHeight="1" x14ac:dyDescent="0.25">
      <c r="B53" s="6"/>
      <c r="I53"/>
      <c r="P53"/>
      <c r="X53"/>
    </row>
    <row r="54" spans="2:39" ht="15" customHeight="1" x14ac:dyDescent="0.25">
      <c r="B54" s="6"/>
      <c r="I54"/>
      <c r="P54"/>
      <c r="X54"/>
    </row>
    <row r="55" spans="2:39" ht="15" customHeight="1" x14ac:dyDescent="0.25">
      <c r="B55" s="6"/>
      <c r="I55"/>
      <c r="P55"/>
      <c r="X55"/>
    </row>
    <row r="56" spans="2:39" ht="15" customHeight="1" x14ac:dyDescent="0.25">
      <c r="B56" s="6"/>
      <c r="I56"/>
      <c r="P56"/>
      <c r="X56"/>
    </row>
    <row r="57" spans="2:39" ht="15" customHeight="1" x14ac:dyDescent="0.25">
      <c r="B57" s="6"/>
      <c r="I57"/>
      <c r="P57"/>
      <c r="X57"/>
    </row>
    <row r="58" spans="2:39" ht="15" customHeight="1" x14ac:dyDescent="0.25">
      <c r="B58" s="6"/>
      <c r="I58"/>
      <c r="P58"/>
      <c r="X58"/>
    </row>
    <row r="59" spans="2:39" ht="15" customHeight="1" x14ac:dyDescent="0.25">
      <c r="B59" s="6"/>
      <c r="I59"/>
      <c r="P59"/>
      <c r="X59"/>
    </row>
    <row r="60" spans="2:39" ht="15" customHeight="1" x14ac:dyDescent="0.25">
      <c r="B60" s="6"/>
      <c r="I60"/>
      <c r="P60"/>
      <c r="X60"/>
    </row>
    <row r="61" spans="2:39" ht="15" customHeight="1" x14ac:dyDescent="0.25">
      <c r="B61" s="6"/>
      <c r="I61"/>
      <c r="P61"/>
      <c r="X61"/>
    </row>
    <row r="62" spans="2:39" ht="15" customHeight="1" x14ac:dyDescent="0.25">
      <c r="B62" s="6"/>
      <c r="I62"/>
      <c r="P62"/>
      <c r="X62"/>
    </row>
    <row r="63" spans="2:39" ht="15" customHeight="1" x14ac:dyDescent="0.25">
      <c r="B63" s="6"/>
      <c r="I63"/>
      <c r="P63"/>
      <c r="X63"/>
    </row>
    <row r="64" spans="2:39" ht="15" customHeight="1" x14ac:dyDescent="0.25">
      <c r="B64" s="6"/>
      <c r="I64"/>
      <c r="P64"/>
      <c r="X64"/>
    </row>
    <row r="65" spans="2:24" ht="15" customHeight="1" x14ac:dyDescent="0.25">
      <c r="B65" s="6"/>
      <c r="I65"/>
      <c r="P65"/>
      <c r="X65"/>
    </row>
    <row r="66" spans="2:24" ht="15" customHeight="1" x14ac:dyDescent="0.25">
      <c r="B66" s="6"/>
      <c r="I66"/>
      <c r="P66"/>
      <c r="X66"/>
    </row>
    <row r="67" spans="2:24" ht="15" customHeight="1" x14ac:dyDescent="0.25">
      <c r="B67" s="6"/>
      <c r="I67"/>
      <c r="P67"/>
      <c r="X67"/>
    </row>
    <row r="68" spans="2:24" ht="15" customHeight="1" x14ac:dyDescent="0.25">
      <c r="B68" s="6"/>
      <c r="I68"/>
      <c r="P68"/>
      <c r="X68"/>
    </row>
    <row r="69" spans="2:24" ht="15" customHeight="1" x14ac:dyDescent="0.25">
      <c r="B69" s="6"/>
      <c r="I69"/>
      <c r="P69"/>
      <c r="X69"/>
    </row>
    <row r="70" spans="2:24" ht="15" customHeight="1" x14ac:dyDescent="0.25">
      <c r="B70" s="6"/>
      <c r="I70"/>
      <c r="P70"/>
      <c r="X70"/>
    </row>
    <row r="71" spans="2:24" ht="15" customHeight="1" x14ac:dyDescent="0.25">
      <c r="B71" s="6"/>
      <c r="I71"/>
      <c r="P71"/>
      <c r="X71"/>
    </row>
    <row r="72" spans="2:24" ht="15" customHeight="1" x14ac:dyDescent="0.25">
      <c r="B72" s="6"/>
      <c r="I72"/>
      <c r="P72"/>
      <c r="X72"/>
    </row>
    <row r="73" spans="2:24" ht="15" customHeight="1" x14ac:dyDescent="0.25">
      <c r="B73" s="6"/>
      <c r="I73"/>
      <c r="P73"/>
      <c r="X73"/>
    </row>
    <row r="74" spans="2:24" ht="15" customHeight="1" x14ac:dyDescent="0.25">
      <c r="B74" s="6"/>
      <c r="I74"/>
      <c r="P74"/>
      <c r="X74"/>
    </row>
    <row r="75" spans="2:24" ht="15" customHeight="1" x14ac:dyDescent="0.25">
      <c r="B75" s="6"/>
      <c r="I75"/>
      <c r="P75"/>
      <c r="X75"/>
    </row>
    <row r="76" spans="2:24" ht="15" customHeight="1" x14ac:dyDescent="0.25">
      <c r="B76" s="6"/>
      <c r="I76"/>
      <c r="P76"/>
      <c r="X76"/>
    </row>
    <row r="77" spans="2:24" ht="15" customHeight="1" x14ac:dyDescent="0.25">
      <c r="B77" s="6"/>
      <c r="I77"/>
      <c r="P77"/>
      <c r="X77"/>
    </row>
    <row r="78" spans="2:24" ht="15" customHeight="1" x14ac:dyDescent="0.25">
      <c r="B78" s="6"/>
      <c r="I78"/>
      <c r="P78"/>
      <c r="X78"/>
    </row>
    <row r="79" spans="2:24" ht="15" customHeight="1" x14ac:dyDescent="0.25">
      <c r="B79" s="6"/>
      <c r="I79"/>
      <c r="P79"/>
      <c r="X79"/>
    </row>
    <row r="80" spans="2:24" ht="15" customHeight="1" x14ac:dyDescent="0.25">
      <c r="B80" s="6"/>
      <c r="I80"/>
      <c r="P80"/>
      <c r="X80"/>
    </row>
    <row r="81" spans="2:24" ht="15" customHeight="1" x14ac:dyDescent="0.25">
      <c r="B81" s="6"/>
      <c r="I81"/>
      <c r="P81"/>
      <c r="X81"/>
    </row>
    <row r="82" spans="2:24" ht="15" customHeight="1" x14ac:dyDescent="0.25">
      <c r="B82" s="6"/>
      <c r="I82"/>
      <c r="P82"/>
      <c r="X82"/>
    </row>
    <row r="83" spans="2:24" ht="15" customHeight="1" x14ac:dyDescent="0.25">
      <c r="B83" s="6"/>
      <c r="I83"/>
      <c r="P83"/>
      <c r="X83"/>
    </row>
    <row r="84" spans="2:24" ht="15" customHeight="1" x14ac:dyDescent="0.25">
      <c r="B84" s="6"/>
      <c r="I84"/>
      <c r="P84"/>
      <c r="X84"/>
    </row>
    <row r="85" spans="2:24" ht="15" customHeight="1" x14ac:dyDescent="0.25">
      <c r="B85" s="6"/>
      <c r="I85"/>
      <c r="P85"/>
      <c r="X85"/>
    </row>
    <row r="86" spans="2:24" ht="15" customHeight="1" x14ac:dyDescent="0.25">
      <c r="B86" s="6"/>
      <c r="I86"/>
      <c r="P86"/>
      <c r="X86"/>
    </row>
    <row r="87" spans="2:24" ht="15" customHeight="1" x14ac:dyDescent="0.25">
      <c r="B87" s="6"/>
      <c r="I87"/>
      <c r="P87"/>
      <c r="X87"/>
    </row>
    <row r="88" spans="2:24" ht="15" customHeight="1" x14ac:dyDescent="0.25">
      <c r="B88" s="6"/>
      <c r="I88"/>
      <c r="P88"/>
      <c r="X88"/>
    </row>
    <row r="89" spans="2:24" ht="15" customHeight="1" x14ac:dyDescent="0.25">
      <c r="B89" s="6"/>
      <c r="I89"/>
      <c r="P89"/>
      <c r="X89"/>
    </row>
    <row r="90" spans="2:24" ht="15" customHeight="1" x14ac:dyDescent="0.25">
      <c r="B90" s="6"/>
      <c r="I90"/>
      <c r="P90"/>
      <c r="X90"/>
    </row>
    <row r="91" spans="2:24" ht="15" customHeight="1" x14ac:dyDescent="0.25">
      <c r="B91" s="6"/>
      <c r="I91"/>
      <c r="P91"/>
      <c r="X91"/>
    </row>
    <row r="92" spans="2:24" ht="15" customHeight="1" x14ac:dyDescent="0.25">
      <c r="B92" s="6"/>
      <c r="I92"/>
      <c r="P92"/>
      <c r="X92"/>
    </row>
    <row r="93" spans="2:24" ht="15" customHeight="1" x14ac:dyDescent="0.25">
      <c r="B93" s="6"/>
      <c r="I93"/>
      <c r="P93"/>
      <c r="X93"/>
    </row>
    <row r="94" spans="2:24" ht="15" customHeight="1" x14ac:dyDescent="0.25">
      <c r="B94" s="6"/>
      <c r="I94"/>
      <c r="P94"/>
      <c r="X94"/>
    </row>
    <row r="95" spans="2:24" ht="15" customHeight="1" x14ac:dyDescent="0.25">
      <c r="B95" s="6"/>
      <c r="I95"/>
      <c r="P95"/>
      <c r="X95"/>
    </row>
    <row r="96" spans="2:24" ht="15" customHeight="1" x14ac:dyDescent="0.25">
      <c r="B96" s="6"/>
      <c r="I96"/>
      <c r="P96"/>
      <c r="X96"/>
    </row>
    <row r="97" spans="2:24" ht="15" customHeight="1" x14ac:dyDescent="0.25">
      <c r="B97" s="6"/>
      <c r="I97"/>
      <c r="P97"/>
      <c r="X97"/>
    </row>
    <row r="98" spans="2:24" ht="15" customHeight="1" x14ac:dyDescent="0.25">
      <c r="B98" s="6"/>
      <c r="I98"/>
      <c r="P98"/>
      <c r="X98"/>
    </row>
    <row r="99" spans="2:24" ht="15" customHeight="1" x14ac:dyDescent="0.25">
      <c r="B99" s="6"/>
      <c r="I99"/>
      <c r="P99"/>
      <c r="X99"/>
    </row>
    <row r="100" spans="2:24" ht="15" customHeight="1" x14ac:dyDescent="0.25">
      <c r="B100" s="6"/>
      <c r="I100"/>
      <c r="P100"/>
      <c r="X100"/>
    </row>
    <row r="101" spans="2:24" ht="15" customHeight="1" x14ac:dyDescent="0.25">
      <c r="B101" s="6"/>
      <c r="I101"/>
      <c r="P101"/>
      <c r="X101"/>
    </row>
    <row r="102" spans="2:24" ht="15" customHeight="1" x14ac:dyDescent="0.25">
      <c r="B102" s="6"/>
      <c r="I102"/>
      <c r="P102"/>
      <c r="X102"/>
    </row>
    <row r="103" spans="2:24" ht="15" customHeight="1" x14ac:dyDescent="0.25">
      <c r="B103" s="6"/>
      <c r="I103"/>
      <c r="P103"/>
      <c r="X103"/>
    </row>
    <row r="104" spans="2:24" ht="15" customHeight="1" x14ac:dyDescent="0.25">
      <c r="B104" s="6"/>
      <c r="I104"/>
      <c r="P104"/>
      <c r="X104"/>
    </row>
    <row r="105" spans="2:24" ht="15" customHeight="1" x14ac:dyDescent="0.25">
      <c r="B105" s="6"/>
      <c r="I105"/>
      <c r="P105"/>
      <c r="X105"/>
    </row>
    <row r="106" spans="2:24" ht="15" customHeight="1" x14ac:dyDescent="0.25">
      <c r="B106" s="6"/>
      <c r="I106"/>
      <c r="P106"/>
      <c r="X106"/>
    </row>
    <row r="107" spans="2:24" ht="15" customHeight="1" x14ac:dyDescent="0.25">
      <c r="B107" s="6"/>
      <c r="I107"/>
      <c r="P107"/>
      <c r="X107"/>
    </row>
    <row r="108" spans="2:24" ht="15" customHeight="1" x14ac:dyDescent="0.25">
      <c r="B108" s="6"/>
      <c r="I108"/>
      <c r="P108"/>
      <c r="X108"/>
    </row>
    <row r="109" spans="2:24" ht="15" customHeight="1" x14ac:dyDescent="0.25">
      <c r="B109" s="6"/>
      <c r="I109"/>
      <c r="P109"/>
      <c r="X109"/>
    </row>
    <row r="110" spans="2:24" ht="15" customHeight="1" x14ac:dyDescent="0.25">
      <c r="B110" s="6"/>
      <c r="I110"/>
      <c r="P110"/>
      <c r="X110"/>
    </row>
    <row r="111" spans="2:24" ht="15" customHeight="1" x14ac:dyDescent="0.25">
      <c r="B111" s="6"/>
      <c r="I111"/>
      <c r="P111"/>
      <c r="X111"/>
    </row>
    <row r="112" spans="2:24" ht="15" customHeight="1" x14ac:dyDescent="0.25">
      <c r="B112" s="6"/>
      <c r="I112"/>
      <c r="P112"/>
      <c r="X112"/>
    </row>
    <row r="113" spans="2:24" ht="15" customHeight="1" x14ac:dyDescent="0.25">
      <c r="B113" s="6"/>
      <c r="I113"/>
      <c r="P113"/>
      <c r="X113"/>
    </row>
    <row r="114" spans="2:24" ht="15" customHeight="1" x14ac:dyDescent="0.25">
      <c r="B114" s="6"/>
      <c r="I114"/>
      <c r="P114"/>
      <c r="X114"/>
    </row>
    <row r="115" spans="2:24" ht="15" customHeight="1" x14ac:dyDescent="0.25">
      <c r="B115" s="6"/>
      <c r="I115"/>
      <c r="P115"/>
      <c r="X115"/>
    </row>
    <row r="116" spans="2:24" ht="15" customHeight="1" x14ac:dyDescent="0.25">
      <c r="B116" s="6"/>
      <c r="I116"/>
      <c r="P116"/>
      <c r="X116"/>
    </row>
    <row r="117" spans="2:24" ht="15" customHeight="1" x14ac:dyDescent="0.25">
      <c r="B117" s="6"/>
      <c r="I117"/>
      <c r="P117"/>
      <c r="X117"/>
    </row>
    <row r="118" spans="2:24" ht="15" customHeight="1" x14ac:dyDescent="0.25">
      <c r="B118" s="6"/>
      <c r="I118"/>
      <c r="P118"/>
      <c r="X118"/>
    </row>
    <row r="119" spans="2:24" ht="15" customHeight="1" x14ac:dyDescent="0.25">
      <c r="B119" s="6"/>
      <c r="I119"/>
      <c r="P119"/>
      <c r="X119"/>
    </row>
    <row r="120" spans="2:24" ht="15" customHeight="1" x14ac:dyDescent="0.25">
      <c r="B120" s="6"/>
      <c r="I120"/>
      <c r="P120"/>
      <c r="X120"/>
    </row>
    <row r="121" spans="2:24" ht="15" customHeight="1" x14ac:dyDescent="0.25">
      <c r="B121" s="6"/>
      <c r="I121"/>
      <c r="P121"/>
      <c r="X121"/>
    </row>
    <row r="122" spans="2:24" ht="15" customHeight="1" x14ac:dyDescent="0.25">
      <c r="B122" s="6"/>
      <c r="I122"/>
      <c r="P122"/>
      <c r="X122"/>
    </row>
    <row r="123" spans="2:24" ht="15" customHeight="1" x14ac:dyDescent="0.25">
      <c r="B123" s="6"/>
      <c r="I123"/>
      <c r="P123"/>
      <c r="X123"/>
    </row>
    <row r="124" spans="2:24" ht="15" customHeight="1" x14ac:dyDescent="0.25">
      <c r="B124" s="6"/>
      <c r="I124"/>
      <c r="P124"/>
      <c r="X124"/>
    </row>
    <row r="125" spans="2:24" ht="15" customHeight="1" x14ac:dyDescent="0.25">
      <c r="B125" s="6"/>
      <c r="I125"/>
      <c r="P125"/>
      <c r="X125"/>
    </row>
    <row r="126" spans="2:24" ht="15" customHeight="1" x14ac:dyDescent="0.25">
      <c r="B126" s="6"/>
      <c r="I126"/>
      <c r="P126"/>
      <c r="X126"/>
    </row>
    <row r="127" spans="2:24" ht="15" customHeight="1" x14ac:dyDescent="0.25">
      <c r="B127" s="6"/>
      <c r="I127"/>
      <c r="P127"/>
      <c r="X127"/>
    </row>
    <row r="128" spans="2:24" ht="15" customHeight="1" x14ac:dyDescent="0.25">
      <c r="B128" s="6"/>
      <c r="I128"/>
      <c r="P128"/>
      <c r="X128"/>
    </row>
    <row r="129" spans="2:24" ht="15" customHeight="1" x14ac:dyDescent="0.25">
      <c r="B129" s="6"/>
      <c r="I129"/>
      <c r="P129"/>
      <c r="X129"/>
    </row>
    <row r="130" spans="2:24" ht="15" customHeight="1" x14ac:dyDescent="0.25">
      <c r="B130" s="6"/>
      <c r="I130"/>
      <c r="P130"/>
      <c r="X130"/>
    </row>
    <row r="131" spans="2:24" ht="15" customHeight="1" x14ac:dyDescent="0.25">
      <c r="B131" s="6"/>
      <c r="I131"/>
      <c r="P131"/>
      <c r="X131"/>
    </row>
    <row r="132" spans="2:24" ht="15" customHeight="1" x14ac:dyDescent="0.25">
      <c r="B132" s="6"/>
      <c r="I132"/>
      <c r="P132"/>
      <c r="X132"/>
    </row>
    <row r="133" spans="2:24" ht="15" customHeight="1" x14ac:dyDescent="0.25">
      <c r="B133" s="6"/>
      <c r="I133"/>
      <c r="P133"/>
      <c r="X133"/>
    </row>
    <row r="134" spans="2:24" ht="15" customHeight="1" x14ac:dyDescent="0.25">
      <c r="B134" s="6"/>
      <c r="I134"/>
      <c r="P134"/>
      <c r="X134"/>
    </row>
    <row r="135" spans="2:24" ht="15" customHeight="1" x14ac:dyDescent="0.25">
      <c r="B135" s="6"/>
      <c r="I135"/>
      <c r="P135"/>
      <c r="X135"/>
    </row>
    <row r="136" spans="2:24" ht="15" customHeight="1" x14ac:dyDescent="0.25">
      <c r="B136" s="6"/>
      <c r="I136"/>
      <c r="P136"/>
      <c r="X136"/>
    </row>
    <row r="137" spans="2:24" ht="15" customHeight="1" x14ac:dyDescent="0.25">
      <c r="B137" s="6"/>
      <c r="I137"/>
      <c r="P137"/>
      <c r="X137"/>
    </row>
    <row r="138" spans="2:24" ht="15" customHeight="1" x14ac:dyDescent="0.25">
      <c r="B138" s="6"/>
      <c r="I138"/>
      <c r="P138"/>
      <c r="X138"/>
    </row>
    <row r="139" spans="2:24" ht="15" customHeight="1" x14ac:dyDescent="0.25">
      <c r="B139" s="6"/>
      <c r="I139"/>
      <c r="P139"/>
      <c r="X139"/>
    </row>
    <row r="140" spans="2:24" ht="15" customHeight="1" x14ac:dyDescent="0.25">
      <c r="B140" s="6"/>
      <c r="I140"/>
      <c r="P140"/>
      <c r="X140"/>
    </row>
    <row r="141" spans="2:24" ht="15" customHeight="1" x14ac:dyDescent="0.25">
      <c r="B141" s="6"/>
      <c r="I141"/>
      <c r="P141"/>
      <c r="X141"/>
    </row>
    <row r="142" spans="2:24" ht="15" customHeight="1" x14ac:dyDescent="0.25">
      <c r="B142" s="6"/>
      <c r="I142"/>
      <c r="P142"/>
      <c r="X142"/>
    </row>
    <row r="143" spans="2:24" ht="15" customHeight="1" x14ac:dyDescent="0.25">
      <c r="B143" s="6"/>
      <c r="I143"/>
      <c r="P143"/>
      <c r="X143"/>
    </row>
    <row r="144" spans="2:24" ht="15" customHeight="1" x14ac:dyDescent="0.25">
      <c r="B144" s="6"/>
      <c r="I144"/>
      <c r="P144"/>
      <c r="X144"/>
    </row>
    <row r="145" spans="2:24" ht="15" customHeight="1" x14ac:dyDescent="0.25">
      <c r="B145" s="6"/>
      <c r="I145"/>
      <c r="P145"/>
      <c r="X145"/>
    </row>
    <row r="146" spans="2:24" ht="15" customHeight="1" x14ac:dyDescent="0.25">
      <c r="B146" s="6"/>
      <c r="I146"/>
      <c r="P146"/>
      <c r="X146"/>
    </row>
    <row r="147" spans="2:24" ht="15" customHeight="1" x14ac:dyDescent="0.25">
      <c r="B147" s="6"/>
      <c r="I147"/>
      <c r="P147"/>
      <c r="X147"/>
    </row>
    <row r="148" spans="2:24" ht="15" customHeight="1" x14ac:dyDescent="0.25">
      <c r="B148" s="6"/>
      <c r="I148"/>
      <c r="P148"/>
      <c r="X148"/>
    </row>
    <row r="149" spans="2:24" ht="15" customHeight="1" x14ac:dyDescent="0.25">
      <c r="B149" s="6"/>
      <c r="I149"/>
      <c r="P149"/>
      <c r="X149"/>
    </row>
    <row r="150" spans="2:24" ht="15" customHeight="1" x14ac:dyDescent="0.25">
      <c r="B150" s="6"/>
      <c r="I150"/>
      <c r="P150"/>
      <c r="X150"/>
    </row>
    <row r="151" spans="2:24" ht="15" customHeight="1" x14ac:dyDescent="0.25">
      <c r="B151" s="6"/>
      <c r="I151"/>
      <c r="P151"/>
      <c r="X151"/>
    </row>
    <row r="152" spans="2:24" ht="15" customHeight="1" x14ac:dyDescent="0.25">
      <c r="B152" s="6"/>
      <c r="I152"/>
      <c r="P152"/>
      <c r="X152"/>
    </row>
    <row r="153" spans="2:24" ht="15" customHeight="1" x14ac:dyDescent="0.25">
      <c r="B153" s="6"/>
      <c r="I153"/>
      <c r="P153"/>
      <c r="X153"/>
    </row>
    <row r="154" spans="2:24" ht="15" customHeight="1" x14ac:dyDescent="0.25">
      <c r="B154" s="6"/>
      <c r="I154"/>
      <c r="P154"/>
      <c r="X154"/>
    </row>
    <row r="155" spans="2:24" ht="15" customHeight="1" x14ac:dyDescent="0.25">
      <c r="B155" s="6"/>
      <c r="I155"/>
      <c r="P155"/>
      <c r="X155"/>
    </row>
    <row r="156" spans="2:24" ht="15" customHeight="1" x14ac:dyDescent="0.25">
      <c r="B156" s="6"/>
      <c r="I156"/>
      <c r="P156"/>
      <c r="X156"/>
    </row>
    <row r="157" spans="2:24" ht="15" customHeight="1" x14ac:dyDescent="0.25">
      <c r="B157" s="6"/>
      <c r="I157"/>
      <c r="P157"/>
      <c r="X157"/>
    </row>
    <row r="158" spans="2:24" ht="15" customHeight="1" x14ac:dyDescent="0.25">
      <c r="B158" s="6"/>
      <c r="I158"/>
      <c r="P158"/>
      <c r="X158"/>
    </row>
    <row r="159" spans="2:24" ht="15" customHeight="1" x14ac:dyDescent="0.25">
      <c r="B159" s="6"/>
      <c r="I159"/>
      <c r="P159"/>
      <c r="X159"/>
    </row>
    <row r="160" spans="2:24" ht="15" customHeight="1" x14ac:dyDescent="0.25">
      <c r="B160" s="6"/>
      <c r="I160"/>
      <c r="P160"/>
      <c r="X160"/>
    </row>
    <row r="161" spans="2:24" ht="15" customHeight="1" x14ac:dyDescent="0.25">
      <c r="B161" s="6"/>
      <c r="I161"/>
      <c r="P161"/>
      <c r="X161"/>
    </row>
    <row r="162" spans="2:24" ht="15" customHeight="1" x14ac:dyDescent="0.25">
      <c r="B162" s="6"/>
      <c r="I162"/>
      <c r="P162"/>
      <c r="X162"/>
    </row>
    <row r="163" spans="2:24" ht="15" customHeight="1" x14ac:dyDescent="0.25">
      <c r="B163" s="6"/>
      <c r="I163"/>
      <c r="P163"/>
      <c r="X163"/>
    </row>
    <row r="164" spans="2:24" ht="15" customHeight="1" x14ac:dyDescent="0.25">
      <c r="B164" s="6"/>
      <c r="I164"/>
      <c r="P164"/>
      <c r="X164"/>
    </row>
    <row r="165" spans="2:24" ht="15" customHeight="1" x14ac:dyDescent="0.25">
      <c r="B165" s="6"/>
      <c r="I165"/>
      <c r="P165"/>
      <c r="X165"/>
    </row>
    <row r="166" spans="2:24" ht="15" customHeight="1" x14ac:dyDescent="0.25">
      <c r="B166" s="6"/>
      <c r="I166"/>
      <c r="P166"/>
      <c r="X166"/>
    </row>
    <row r="167" spans="2:24" ht="15" customHeight="1" x14ac:dyDescent="0.25">
      <c r="B167" s="6"/>
      <c r="I167"/>
      <c r="P167"/>
      <c r="X167"/>
    </row>
    <row r="168" spans="2:24" ht="15" customHeight="1" x14ac:dyDescent="0.25">
      <c r="B168" s="6"/>
      <c r="I168"/>
      <c r="P168"/>
      <c r="X168"/>
    </row>
    <row r="169" spans="2:24" ht="15" customHeight="1" x14ac:dyDescent="0.25">
      <c r="B169" s="6"/>
      <c r="I169"/>
      <c r="P169"/>
      <c r="X169"/>
    </row>
    <row r="170" spans="2:24" ht="15" customHeight="1" x14ac:dyDescent="0.25">
      <c r="B170" s="6"/>
      <c r="I170"/>
      <c r="P170"/>
      <c r="X170"/>
    </row>
    <row r="171" spans="2:24" ht="15" customHeight="1" x14ac:dyDescent="0.25">
      <c r="B171" s="6"/>
      <c r="I171"/>
      <c r="P171"/>
      <c r="X171"/>
    </row>
    <row r="172" spans="2:24" ht="15" customHeight="1" x14ac:dyDescent="0.25">
      <c r="B172" s="6"/>
      <c r="I172"/>
      <c r="P172"/>
      <c r="X172"/>
    </row>
    <row r="173" spans="2:24" ht="15" customHeight="1" x14ac:dyDescent="0.25">
      <c r="B173" s="6"/>
      <c r="I173"/>
      <c r="P173"/>
      <c r="X173"/>
    </row>
    <row r="174" spans="2:24" ht="15" customHeight="1" x14ac:dyDescent="0.25">
      <c r="B174" s="6"/>
      <c r="I174"/>
      <c r="P174"/>
      <c r="X174"/>
    </row>
    <row r="175" spans="2:24" ht="15" customHeight="1" x14ac:dyDescent="0.25">
      <c r="B175" s="6"/>
      <c r="I175"/>
      <c r="P175"/>
      <c r="X175"/>
    </row>
    <row r="176" spans="2:24" ht="15" customHeight="1" x14ac:dyDescent="0.25">
      <c r="B176" s="6"/>
      <c r="I176"/>
      <c r="P176"/>
      <c r="X176"/>
    </row>
    <row r="177" spans="2:24" ht="15" customHeight="1" x14ac:dyDescent="0.25">
      <c r="B177" s="6"/>
      <c r="I177"/>
      <c r="P177"/>
      <c r="X177"/>
    </row>
    <row r="178" spans="2:24" ht="15" customHeight="1" x14ac:dyDescent="0.25">
      <c r="B178" s="6"/>
      <c r="I178"/>
      <c r="P178"/>
      <c r="X178"/>
    </row>
    <row r="179" spans="2:24" ht="15" customHeight="1" x14ac:dyDescent="0.25">
      <c r="B179" s="6"/>
      <c r="I179"/>
      <c r="P179"/>
      <c r="X179"/>
    </row>
    <row r="180" spans="2:24" ht="15" customHeight="1" x14ac:dyDescent="0.25">
      <c r="B180" s="6"/>
      <c r="I180"/>
      <c r="P180"/>
      <c r="X180"/>
    </row>
    <row r="181" spans="2:24" ht="15" customHeight="1" x14ac:dyDescent="0.25">
      <c r="B181" s="6"/>
      <c r="I181"/>
      <c r="P181"/>
      <c r="X181"/>
    </row>
    <row r="182" spans="2:24" ht="15" customHeight="1" x14ac:dyDescent="0.25">
      <c r="B182" s="6"/>
      <c r="I182"/>
      <c r="P182"/>
      <c r="X182"/>
    </row>
    <row r="183" spans="2:24" ht="15" customHeight="1" x14ac:dyDescent="0.25">
      <c r="B183" s="6"/>
      <c r="I183"/>
      <c r="P183"/>
      <c r="X183"/>
    </row>
    <row r="184" spans="2:24" ht="15" customHeight="1" x14ac:dyDescent="0.25">
      <c r="B184" s="6"/>
      <c r="I184"/>
      <c r="P184"/>
      <c r="X184"/>
    </row>
    <row r="185" spans="2:24" ht="15" customHeight="1" x14ac:dyDescent="0.25">
      <c r="B185" s="6"/>
      <c r="I185"/>
      <c r="P185"/>
      <c r="X185"/>
    </row>
    <row r="186" spans="2:24" ht="15" customHeight="1" x14ac:dyDescent="0.25">
      <c r="B186" s="6"/>
      <c r="I186"/>
      <c r="P186"/>
      <c r="X186"/>
    </row>
    <row r="187" spans="2:24" ht="15" customHeight="1" x14ac:dyDescent="0.25">
      <c r="B187" s="6"/>
      <c r="I187"/>
      <c r="P187"/>
      <c r="X187"/>
    </row>
    <row r="188" spans="2:24" ht="15" customHeight="1" x14ac:dyDescent="0.25">
      <c r="B188" s="6"/>
      <c r="I188"/>
      <c r="P188"/>
      <c r="X188"/>
    </row>
    <row r="189" spans="2:24" ht="15" customHeight="1" x14ac:dyDescent="0.25">
      <c r="B189" s="6"/>
      <c r="I189"/>
      <c r="P189"/>
      <c r="X189"/>
    </row>
    <row r="190" spans="2:24" ht="15" customHeight="1" x14ac:dyDescent="0.25">
      <c r="B190" s="6"/>
      <c r="I190"/>
      <c r="P190"/>
      <c r="X190"/>
    </row>
    <row r="191" spans="2:24" ht="15" customHeight="1" x14ac:dyDescent="0.25">
      <c r="B191" s="6"/>
      <c r="I191"/>
      <c r="P191"/>
      <c r="X191"/>
    </row>
    <row r="192" spans="2:24" ht="15" customHeight="1" x14ac:dyDescent="0.25">
      <c r="B192" s="6"/>
      <c r="I192"/>
      <c r="P192"/>
      <c r="X192"/>
    </row>
    <row r="193" spans="2:24" ht="15" customHeight="1" x14ac:dyDescent="0.25">
      <c r="B193" s="6"/>
      <c r="I193"/>
      <c r="P193"/>
      <c r="X193"/>
    </row>
    <row r="194" spans="2:24" ht="15" customHeight="1" x14ac:dyDescent="0.25">
      <c r="B194" s="6"/>
      <c r="I194"/>
      <c r="P194"/>
      <c r="X194"/>
    </row>
    <row r="195" spans="2:24" ht="15" customHeight="1" x14ac:dyDescent="0.25">
      <c r="B195" s="6"/>
      <c r="I195"/>
      <c r="P195"/>
      <c r="X195"/>
    </row>
    <row r="196" spans="2:24" ht="15" customHeight="1" x14ac:dyDescent="0.25">
      <c r="B196" s="6"/>
      <c r="I196"/>
      <c r="P196"/>
      <c r="X196"/>
    </row>
    <row r="197" spans="2:24" ht="15" customHeight="1" x14ac:dyDescent="0.25">
      <c r="B197" s="6"/>
      <c r="I197"/>
      <c r="P197"/>
      <c r="X197"/>
    </row>
    <row r="198" spans="2:24" ht="15" customHeight="1" x14ac:dyDescent="0.25">
      <c r="B198" s="6"/>
      <c r="I198"/>
      <c r="P198"/>
      <c r="X198"/>
    </row>
    <row r="199" spans="2:24" ht="15" customHeight="1" x14ac:dyDescent="0.25">
      <c r="B199" s="6"/>
      <c r="I199"/>
      <c r="P199"/>
      <c r="X199"/>
    </row>
    <row r="200" spans="2:24" ht="15" customHeight="1" x14ac:dyDescent="0.25">
      <c r="B200" s="6"/>
      <c r="I200"/>
      <c r="P200"/>
      <c r="X200"/>
    </row>
    <row r="201" spans="2:24" ht="15" customHeight="1" x14ac:dyDescent="0.25">
      <c r="B201" s="6"/>
      <c r="I201"/>
      <c r="P201"/>
      <c r="X201"/>
    </row>
    <row r="202" spans="2:24" ht="15" customHeight="1" x14ac:dyDescent="0.25">
      <c r="B202" s="6"/>
      <c r="I202"/>
      <c r="P202"/>
      <c r="X202"/>
    </row>
    <row r="203" spans="2:24" ht="15" customHeight="1" x14ac:dyDescent="0.25">
      <c r="B203" s="6"/>
      <c r="I203"/>
      <c r="P203"/>
      <c r="X203"/>
    </row>
    <row r="204" spans="2:24" ht="15" customHeight="1" x14ac:dyDescent="0.25">
      <c r="B204" s="6"/>
      <c r="I204"/>
      <c r="P204"/>
      <c r="X204"/>
    </row>
    <row r="205" spans="2:24" ht="15" customHeight="1" x14ac:dyDescent="0.25">
      <c r="B205" s="6"/>
      <c r="I205"/>
      <c r="P205"/>
      <c r="X205"/>
    </row>
    <row r="206" spans="2:24" ht="15" customHeight="1" x14ac:dyDescent="0.25">
      <c r="B206" s="6"/>
      <c r="I206"/>
      <c r="P206"/>
      <c r="X206"/>
    </row>
    <row r="207" spans="2:24" ht="15" customHeight="1" x14ac:dyDescent="0.25">
      <c r="B207" s="6"/>
      <c r="I207"/>
      <c r="P207"/>
      <c r="X207"/>
    </row>
    <row r="208" spans="2:24" ht="15" customHeight="1" x14ac:dyDescent="0.25">
      <c r="B208" s="6"/>
      <c r="I208"/>
      <c r="P208"/>
      <c r="X208"/>
    </row>
    <row r="209" spans="2:24" ht="15" customHeight="1" x14ac:dyDescent="0.25">
      <c r="B209" s="6"/>
      <c r="I209"/>
      <c r="P209"/>
      <c r="X209"/>
    </row>
    <row r="210" spans="2:24" ht="15" customHeight="1" x14ac:dyDescent="0.25">
      <c r="B210" s="6"/>
      <c r="I210"/>
      <c r="P210"/>
      <c r="X210"/>
    </row>
    <row r="211" spans="2:24" ht="15" customHeight="1" x14ac:dyDescent="0.25">
      <c r="B211" s="6"/>
      <c r="I211"/>
      <c r="P211"/>
      <c r="X211"/>
    </row>
    <row r="212" spans="2:24" ht="15" customHeight="1" x14ac:dyDescent="0.25">
      <c r="B212" s="6"/>
      <c r="I212"/>
      <c r="P212"/>
      <c r="X212"/>
    </row>
    <row r="213" spans="2:24" ht="15" customHeight="1" x14ac:dyDescent="0.25">
      <c r="B213" s="6"/>
      <c r="I213"/>
      <c r="P213"/>
      <c r="X213"/>
    </row>
    <row r="214" spans="2:24" ht="15" customHeight="1" x14ac:dyDescent="0.25">
      <c r="B214" s="6"/>
      <c r="I214"/>
      <c r="P214"/>
      <c r="X214"/>
    </row>
    <row r="215" spans="2:24" ht="15" customHeight="1" x14ac:dyDescent="0.25">
      <c r="B215" s="6"/>
      <c r="I215"/>
      <c r="P215"/>
      <c r="X215"/>
    </row>
    <row r="216" spans="2:24" ht="15" customHeight="1" x14ac:dyDescent="0.25">
      <c r="B216" s="6"/>
      <c r="I216"/>
      <c r="P216"/>
      <c r="X216"/>
    </row>
    <row r="217" spans="2:24" ht="15" customHeight="1" x14ac:dyDescent="0.25">
      <c r="B217" s="6"/>
      <c r="I217"/>
      <c r="P217"/>
      <c r="X217"/>
    </row>
    <row r="218" spans="2:24" ht="15" customHeight="1" x14ac:dyDescent="0.25">
      <c r="B218" s="6"/>
      <c r="I218"/>
      <c r="P218"/>
      <c r="X218"/>
    </row>
    <row r="219" spans="2:24" ht="15" customHeight="1" x14ac:dyDescent="0.25">
      <c r="B219" s="6"/>
      <c r="I219"/>
      <c r="P219"/>
      <c r="X219"/>
    </row>
    <row r="220" spans="2:24" ht="15" customHeight="1" x14ac:dyDescent="0.25">
      <c r="B220" s="6"/>
      <c r="I220"/>
      <c r="P220"/>
      <c r="X220"/>
    </row>
    <row r="221" spans="2:24" ht="15" customHeight="1" x14ac:dyDescent="0.25">
      <c r="B221" s="6"/>
      <c r="I221"/>
      <c r="P221"/>
      <c r="X221"/>
    </row>
    <row r="222" spans="2:24" ht="15" customHeight="1" x14ac:dyDescent="0.25">
      <c r="B222" s="6"/>
      <c r="I222"/>
      <c r="P222"/>
      <c r="X222"/>
    </row>
    <row r="223" spans="2:24" ht="15" customHeight="1" x14ac:dyDescent="0.25">
      <c r="B223" s="6"/>
      <c r="I223"/>
      <c r="P223"/>
      <c r="X223"/>
    </row>
    <row r="224" spans="2:24" ht="15" customHeight="1" x14ac:dyDescent="0.25">
      <c r="B224" s="6"/>
      <c r="I224"/>
      <c r="P224"/>
      <c r="X224"/>
    </row>
    <row r="225" spans="2:24" ht="15" customHeight="1" x14ac:dyDescent="0.25">
      <c r="B225" s="6"/>
      <c r="I225"/>
      <c r="P225"/>
      <c r="X225"/>
    </row>
    <row r="226" spans="2:24" ht="15" customHeight="1" x14ac:dyDescent="0.25">
      <c r="B226" s="6"/>
      <c r="I226"/>
      <c r="P226"/>
      <c r="X226"/>
    </row>
    <row r="227" spans="2:24" ht="15" customHeight="1" x14ac:dyDescent="0.25">
      <c r="B227" s="6"/>
      <c r="I227"/>
      <c r="P227"/>
      <c r="X227"/>
    </row>
    <row r="228" spans="2:24" ht="15" customHeight="1" x14ac:dyDescent="0.25">
      <c r="B228" s="6"/>
      <c r="I228"/>
      <c r="P228"/>
      <c r="X228"/>
    </row>
    <row r="229" spans="2:24" ht="15" customHeight="1" x14ac:dyDescent="0.25">
      <c r="B229" s="6"/>
      <c r="I229"/>
      <c r="P229"/>
      <c r="X229"/>
    </row>
    <row r="230" spans="2:24" ht="15" customHeight="1" x14ac:dyDescent="0.25">
      <c r="B230" s="6"/>
      <c r="I230"/>
      <c r="P230"/>
      <c r="X230"/>
    </row>
    <row r="231" spans="2:24" ht="15" customHeight="1" x14ac:dyDescent="0.25">
      <c r="B231" s="6"/>
      <c r="I231"/>
      <c r="P231"/>
      <c r="X231"/>
    </row>
    <row r="232" spans="2:24" ht="15" customHeight="1" x14ac:dyDescent="0.25">
      <c r="B232" s="6"/>
      <c r="I232"/>
      <c r="P232"/>
      <c r="X232"/>
    </row>
    <row r="233" spans="2:24" ht="15" customHeight="1" x14ac:dyDescent="0.25">
      <c r="B233" s="6"/>
      <c r="I233"/>
      <c r="P233"/>
      <c r="X233"/>
    </row>
    <row r="234" spans="2:24" ht="15" customHeight="1" x14ac:dyDescent="0.25">
      <c r="B234" s="6"/>
      <c r="I234"/>
      <c r="P234"/>
      <c r="X234"/>
    </row>
    <row r="235" spans="2:24" ht="15" customHeight="1" x14ac:dyDescent="0.25">
      <c r="B235" s="6"/>
      <c r="I235"/>
      <c r="P235"/>
      <c r="X235"/>
    </row>
    <row r="236" spans="2:24" ht="15" customHeight="1" x14ac:dyDescent="0.25">
      <c r="B236" s="6"/>
      <c r="I236"/>
      <c r="P236"/>
      <c r="X236"/>
    </row>
    <row r="237" spans="2:24" ht="15" customHeight="1" x14ac:dyDescent="0.25">
      <c r="B237" s="6"/>
      <c r="I237"/>
      <c r="P237"/>
      <c r="X237"/>
    </row>
    <row r="238" spans="2:24" ht="15" customHeight="1" x14ac:dyDescent="0.25">
      <c r="B238" s="6"/>
      <c r="I238"/>
      <c r="P238"/>
      <c r="X238"/>
    </row>
    <row r="239" spans="2:24" ht="15" customHeight="1" x14ac:dyDescent="0.25">
      <c r="B239" s="6"/>
      <c r="I239"/>
      <c r="P239"/>
      <c r="X239"/>
    </row>
    <row r="240" spans="2:24" ht="15" customHeight="1" x14ac:dyDescent="0.25">
      <c r="B240" s="6"/>
      <c r="I240"/>
      <c r="P240"/>
      <c r="X240"/>
    </row>
    <row r="241" spans="2:24" ht="15" customHeight="1" x14ac:dyDescent="0.25">
      <c r="B241" s="6"/>
      <c r="I241"/>
      <c r="P241"/>
      <c r="X241"/>
    </row>
    <row r="242" spans="2:24" ht="15" customHeight="1" x14ac:dyDescent="0.25">
      <c r="B242" s="6"/>
      <c r="I242"/>
      <c r="P242"/>
      <c r="X242"/>
    </row>
    <row r="243" spans="2:24" ht="15" customHeight="1" x14ac:dyDescent="0.25">
      <c r="B243" s="6"/>
      <c r="I243"/>
      <c r="P243"/>
      <c r="X243"/>
    </row>
    <row r="244" spans="2:24" ht="15" customHeight="1" x14ac:dyDescent="0.25">
      <c r="B244" s="6"/>
      <c r="I244"/>
      <c r="P244"/>
      <c r="X244"/>
    </row>
    <row r="245" spans="2:24" ht="15" customHeight="1" x14ac:dyDescent="0.25">
      <c r="B245" s="6"/>
      <c r="I245"/>
      <c r="P245"/>
      <c r="X245"/>
    </row>
    <row r="246" spans="2:24" ht="15" customHeight="1" x14ac:dyDescent="0.25">
      <c r="B246" s="6"/>
      <c r="I246"/>
      <c r="P246"/>
      <c r="X246"/>
    </row>
    <row r="247" spans="2:24" ht="15" customHeight="1" x14ac:dyDescent="0.25">
      <c r="B247" s="6"/>
      <c r="I247"/>
      <c r="P247"/>
      <c r="X247"/>
    </row>
    <row r="248" spans="2:24" ht="15" customHeight="1" x14ac:dyDescent="0.25">
      <c r="B248" s="6"/>
      <c r="I248"/>
      <c r="P248"/>
      <c r="X248"/>
    </row>
    <row r="249" spans="2:24" ht="15" customHeight="1" x14ac:dyDescent="0.25">
      <c r="B249" s="6"/>
      <c r="I249"/>
      <c r="P249"/>
      <c r="X249"/>
    </row>
    <row r="250" spans="2:24" ht="15" customHeight="1" x14ac:dyDescent="0.25">
      <c r="B250" s="6"/>
      <c r="I250"/>
      <c r="P250"/>
      <c r="X250"/>
    </row>
    <row r="251" spans="2:24" ht="15" customHeight="1" x14ac:dyDescent="0.25">
      <c r="B251" s="6"/>
      <c r="I251"/>
      <c r="P251"/>
      <c r="X251"/>
    </row>
    <row r="252" spans="2:24" ht="15" customHeight="1" x14ac:dyDescent="0.25">
      <c r="B252" s="6"/>
      <c r="I252"/>
      <c r="P252"/>
      <c r="X252"/>
    </row>
    <row r="253" spans="2:24" ht="15" customHeight="1" x14ac:dyDescent="0.25">
      <c r="B253" s="6"/>
      <c r="I253"/>
      <c r="P253"/>
      <c r="X253"/>
    </row>
    <row r="254" spans="2:24" ht="15" customHeight="1" x14ac:dyDescent="0.25">
      <c r="B254" s="6"/>
      <c r="I254"/>
      <c r="P254"/>
      <c r="X254"/>
    </row>
    <row r="255" spans="2:24" ht="15" customHeight="1" x14ac:dyDescent="0.25">
      <c r="B255" s="6"/>
      <c r="I255"/>
      <c r="P255"/>
      <c r="X255"/>
    </row>
    <row r="256" spans="2:24" ht="15" customHeight="1" x14ac:dyDescent="0.25">
      <c r="B256" s="6"/>
      <c r="I256"/>
      <c r="P256"/>
      <c r="X256"/>
    </row>
    <row r="257" spans="2:24" ht="15" customHeight="1" x14ac:dyDescent="0.25">
      <c r="B257" s="6"/>
      <c r="I257"/>
      <c r="P257"/>
      <c r="X257"/>
    </row>
    <row r="258" spans="2:24" ht="15" customHeight="1" x14ac:dyDescent="0.25">
      <c r="B258" s="6"/>
      <c r="I258"/>
      <c r="P258"/>
      <c r="X258"/>
    </row>
    <row r="259" spans="2:24" ht="15" customHeight="1" x14ac:dyDescent="0.25">
      <c r="B259" s="6"/>
      <c r="I259"/>
      <c r="P259"/>
      <c r="X259"/>
    </row>
    <row r="260" spans="2:24" ht="15" customHeight="1" x14ac:dyDescent="0.25">
      <c r="B260" s="6"/>
      <c r="I260"/>
      <c r="P260"/>
      <c r="X260"/>
    </row>
    <row r="261" spans="2:24" ht="15" customHeight="1" x14ac:dyDescent="0.25">
      <c r="B261" s="6"/>
      <c r="I261"/>
      <c r="P261"/>
      <c r="X261"/>
    </row>
    <row r="262" spans="2:24" ht="15" customHeight="1" x14ac:dyDescent="0.25">
      <c r="B262" s="6"/>
      <c r="I262"/>
      <c r="P262"/>
      <c r="X262"/>
    </row>
    <row r="263" spans="2:24" ht="15" customHeight="1" x14ac:dyDescent="0.25">
      <c r="B263" s="6"/>
      <c r="I263"/>
      <c r="P263"/>
      <c r="X263"/>
    </row>
    <row r="264" spans="2:24" ht="15" customHeight="1" x14ac:dyDescent="0.25">
      <c r="B264" s="6"/>
      <c r="I264"/>
      <c r="P264"/>
      <c r="X264"/>
    </row>
    <row r="265" spans="2:24" ht="15" customHeight="1" x14ac:dyDescent="0.25">
      <c r="B265" s="6"/>
      <c r="I265"/>
      <c r="P265"/>
      <c r="X265"/>
    </row>
    <row r="266" spans="2:24" ht="15" customHeight="1" x14ac:dyDescent="0.25">
      <c r="B266" s="6"/>
      <c r="I266"/>
      <c r="P266"/>
      <c r="X266"/>
    </row>
    <row r="267" spans="2:24" ht="15" customHeight="1" x14ac:dyDescent="0.25">
      <c r="B267" s="6"/>
      <c r="I267"/>
      <c r="P267"/>
      <c r="X267"/>
    </row>
    <row r="268" spans="2:24" ht="15" customHeight="1" x14ac:dyDescent="0.25">
      <c r="B268" s="6"/>
      <c r="I268"/>
      <c r="P268"/>
      <c r="X268"/>
    </row>
    <row r="269" spans="2:24" ht="15" customHeight="1" x14ac:dyDescent="0.25">
      <c r="B269" s="6"/>
      <c r="I269"/>
      <c r="P269"/>
      <c r="X269"/>
    </row>
    <row r="270" spans="2:24" ht="15" customHeight="1" x14ac:dyDescent="0.25">
      <c r="B270" s="6"/>
      <c r="I270"/>
      <c r="P270"/>
      <c r="X270"/>
    </row>
    <row r="271" spans="2:24" ht="15" customHeight="1" x14ac:dyDescent="0.25">
      <c r="B271" s="6"/>
      <c r="I271"/>
      <c r="P271"/>
      <c r="X271"/>
    </row>
    <row r="272" spans="2:24" ht="15" customHeight="1" x14ac:dyDescent="0.25">
      <c r="B272" s="6"/>
      <c r="I272"/>
      <c r="P272"/>
      <c r="X272"/>
    </row>
    <row r="273" spans="2:24" ht="15" customHeight="1" x14ac:dyDescent="0.25">
      <c r="B273" s="6"/>
      <c r="I273"/>
      <c r="P273"/>
      <c r="X273"/>
    </row>
    <row r="274" spans="2:24" ht="15" customHeight="1" x14ac:dyDescent="0.25">
      <c r="B274" s="6"/>
      <c r="I274"/>
      <c r="P274"/>
      <c r="X274"/>
    </row>
    <row r="275" spans="2:24" ht="15" customHeight="1" x14ac:dyDescent="0.25">
      <c r="B275" s="6"/>
      <c r="I275"/>
      <c r="P275"/>
      <c r="X275"/>
    </row>
    <row r="276" spans="2:24" ht="15" customHeight="1" x14ac:dyDescent="0.25">
      <c r="B276" s="6"/>
      <c r="I276"/>
      <c r="P276"/>
      <c r="X276"/>
    </row>
    <row r="277" spans="2:24" ht="15" customHeight="1" x14ac:dyDescent="0.25">
      <c r="B277" s="6"/>
      <c r="I277"/>
      <c r="P277"/>
      <c r="X277"/>
    </row>
    <row r="278" spans="2:24" ht="15" customHeight="1" x14ac:dyDescent="0.25">
      <c r="B278" s="6"/>
      <c r="I278"/>
      <c r="P278"/>
      <c r="X278"/>
    </row>
    <row r="279" spans="2:24" ht="15" customHeight="1" x14ac:dyDescent="0.25">
      <c r="B279" s="6"/>
      <c r="I279"/>
      <c r="P279"/>
      <c r="X279"/>
    </row>
    <row r="280" spans="2:24" ht="15" customHeight="1" x14ac:dyDescent="0.25">
      <c r="B280" s="6"/>
      <c r="I280"/>
      <c r="P280"/>
      <c r="X280"/>
    </row>
    <row r="281" spans="2:24" ht="15" customHeight="1" x14ac:dyDescent="0.25">
      <c r="B281" s="6"/>
      <c r="I281"/>
      <c r="P281"/>
      <c r="X281"/>
    </row>
    <row r="282" spans="2:24" ht="15" customHeight="1" x14ac:dyDescent="0.25">
      <c r="B282" s="6"/>
      <c r="I282"/>
      <c r="P282"/>
      <c r="X282"/>
    </row>
    <row r="283" spans="2:24" ht="15" customHeight="1" x14ac:dyDescent="0.25">
      <c r="B283" s="6"/>
      <c r="I283"/>
      <c r="P283"/>
      <c r="X283"/>
    </row>
    <row r="284" spans="2:24" ht="15" customHeight="1" x14ac:dyDescent="0.25">
      <c r="B284" s="6"/>
      <c r="I284"/>
      <c r="P284"/>
      <c r="X284"/>
    </row>
    <row r="285" spans="2:24" ht="15" customHeight="1" x14ac:dyDescent="0.25">
      <c r="B285" s="6"/>
      <c r="I285"/>
      <c r="P285"/>
      <c r="X285"/>
    </row>
    <row r="286" spans="2:24" ht="15" customHeight="1" x14ac:dyDescent="0.25">
      <c r="B286" s="6"/>
      <c r="I286"/>
      <c r="P286"/>
      <c r="X286"/>
    </row>
    <row r="287" spans="2:24" ht="15" customHeight="1" x14ac:dyDescent="0.25">
      <c r="B287" s="6"/>
      <c r="I287"/>
      <c r="P287"/>
      <c r="X287"/>
    </row>
    <row r="288" spans="2:24" ht="15" customHeight="1" x14ac:dyDescent="0.25">
      <c r="B288" s="6"/>
      <c r="I288"/>
      <c r="P288"/>
      <c r="X288"/>
    </row>
    <row r="289" spans="2:24" ht="15" customHeight="1" x14ac:dyDescent="0.25">
      <c r="B289" s="6"/>
      <c r="I289"/>
      <c r="P289"/>
      <c r="X289"/>
    </row>
    <row r="290" spans="2:24" ht="15" customHeight="1" x14ac:dyDescent="0.25">
      <c r="B290" s="6"/>
      <c r="I290"/>
      <c r="P290"/>
      <c r="X290"/>
    </row>
    <row r="291" spans="2:24" ht="15" customHeight="1" x14ac:dyDescent="0.25">
      <c r="B291" s="6"/>
      <c r="I291"/>
      <c r="P291"/>
      <c r="X291"/>
    </row>
    <row r="292" spans="2:24" ht="15" customHeight="1" x14ac:dyDescent="0.25">
      <c r="B292" s="6"/>
      <c r="I292"/>
      <c r="P292"/>
      <c r="X292"/>
    </row>
    <row r="293" spans="2:24" ht="15" customHeight="1" x14ac:dyDescent="0.25">
      <c r="B293" s="6"/>
      <c r="I293"/>
      <c r="P293"/>
      <c r="X293"/>
    </row>
    <row r="294" spans="2:24" ht="15" customHeight="1" x14ac:dyDescent="0.25">
      <c r="B294" s="6"/>
      <c r="I294"/>
      <c r="P294"/>
      <c r="X294"/>
    </row>
    <row r="295" spans="2:24" ht="15" customHeight="1" x14ac:dyDescent="0.25">
      <c r="B295" s="6"/>
      <c r="I295"/>
      <c r="P295"/>
      <c r="X295"/>
    </row>
    <row r="296" spans="2:24" ht="15" customHeight="1" x14ac:dyDescent="0.25">
      <c r="B296" s="6"/>
      <c r="I296"/>
      <c r="P296"/>
      <c r="X296"/>
    </row>
    <row r="297" spans="2:24" ht="15" customHeight="1" x14ac:dyDescent="0.25">
      <c r="B297" s="6"/>
      <c r="I297"/>
      <c r="P297"/>
      <c r="X297"/>
    </row>
    <row r="298" spans="2:24" ht="15" customHeight="1" x14ac:dyDescent="0.25">
      <c r="B298" s="6"/>
      <c r="I298"/>
      <c r="P298"/>
      <c r="X298"/>
    </row>
    <row r="299" spans="2:24" ht="15" customHeight="1" x14ac:dyDescent="0.25">
      <c r="B299" s="6"/>
      <c r="I299"/>
      <c r="P299"/>
      <c r="X299"/>
    </row>
    <row r="300" spans="2:24" ht="15" customHeight="1" x14ac:dyDescent="0.25">
      <c r="B300" s="6"/>
      <c r="I300"/>
      <c r="P300"/>
      <c r="X300"/>
    </row>
    <row r="301" spans="2:24" ht="15" customHeight="1" x14ac:dyDescent="0.25">
      <c r="B301" s="6"/>
      <c r="I301"/>
      <c r="P301"/>
      <c r="X301"/>
    </row>
    <row r="302" spans="2:24" ht="15" customHeight="1" x14ac:dyDescent="0.25">
      <c r="B302" s="6"/>
      <c r="I302"/>
      <c r="P302"/>
      <c r="X302"/>
    </row>
    <row r="303" spans="2:24" ht="15" customHeight="1" x14ac:dyDescent="0.25">
      <c r="B303" s="6"/>
      <c r="I303"/>
      <c r="P303"/>
      <c r="X303"/>
    </row>
    <row r="304" spans="2:24" ht="15" customHeight="1" x14ac:dyDescent="0.25">
      <c r="B304" s="6"/>
      <c r="I304"/>
      <c r="P304"/>
      <c r="X304"/>
    </row>
    <row r="305" spans="2:24" ht="15" customHeight="1" x14ac:dyDescent="0.25">
      <c r="B305" s="6"/>
      <c r="I305"/>
      <c r="P305"/>
      <c r="X305"/>
    </row>
    <row r="306" spans="2:24" ht="15" customHeight="1" x14ac:dyDescent="0.25">
      <c r="B306" s="6"/>
      <c r="I306"/>
      <c r="P306"/>
      <c r="X306"/>
    </row>
    <row r="307" spans="2:24" ht="15" customHeight="1" x14ac:dyDescent="0.25">
      <c r="B307" s="6"/>
      <c r="I307"/>
      <c r="P307"/>
      <c r="X307"/>
    </row>
    <row r="308" spans="2:24" ht="15" customHeight="1" x14ac:dyDescent="0.25">
      <c r="B308" s="6"/>
      <c r="I308"/>
      <c r="P308"/>
      <c r="X308"/>
    </row>
    <row r="309" spans="2:24" ht="15" customHeight="1" x14ac:dyDescent="0.25">
      <c r="B309" s="6"/>
      <c r="I309"/>
      <c r="P309"/>
      <c r="X309"/>
    </row>
    <row r="310" spans="2:24" ht="15" customHeight="1" x14ac:dyDescent="0.25">
      <c r="B310" s="6"/>
      <c r="I310"/>
      <c r="P310"/>
      <c r="X310"/>
    </row>
    <row r="311" spans="2:24" ht="15" customHeight="1" x14ac:dyDescent="0.25">
      <c r="B311" s="6"/>
      <c r="I311"/>
      <c r="P311"/>
      <c r="X311"/>
    </row>
    <row r="312" spans="2:24" ht="15" customHeight="1" x14ac:dyDescent="0.25">
      <c r="B312" s="6"/>
      <c r="I312"/>
      <c r="P312"/>
      <c r="X312"/>
    </row>
    <row r="313" spans="2:24" ht="15" customHeight="1" x14ac:dyDescent="0.25">
      <c r="B313" s="6"/>
      <c r="I313"/>
      <c r="P313"/>
      <c r="X313"/>
    </row>
    <row r="314" spans="2:24" ht="15" customHeight="1" x14ac:dyDescent="0.25">
      <c r="B314" s="6"/>
      <c r="I314"/>
      <c r="P314"/>
      <c r="X314"/>
    </row>
    <row r="315" spans="2:24" ht="15" customHeight="1" x14ac:dyDescent="0.25">
      <c r="B315" s="6"/>
      <c r="I315"/>
      <c r="P315"/>
      <c r="X315"/>
    </row>
    <row r="316" spans="2:24" ht="15" customHeight="1" x14ac:dyDescent="0.25">
      <c r="B316" s="6"/>
      <c r="I316"/>
      <c r="P316"/>
      <c r="X316"/>
    </row>
    <row r="317" spans="2:24" ht="15" customHeight="1" x14ac:dyDescent="0.25">
      <c r="B317" s="6"/>
      <c r="I317"/>
      <c r="P317"/>
      <c r="X317"/>
    </row>
    <row r="318" spans="2:24" ht="15" customHeight="1" x14ac:dyDescent="0.25">
      <c r="B318" s="6"/>
      <c r="I318"/>
      <c r="P318"/>
      <c r="X318"/>
    </row>
    <row r="319" spans="2:24" ht="15" customHeight="1" x14ac:dyDescent="0.25">
      <c r="B319" s="6"/>
      <c r="I319"/>
      <c r="P319"/>
      <c r="X319"/>
    </row>
    <row r="320" spans="2:24" ht="15" customHeight="1" x14ac:dyDescent="0.25">
      <c r="B320" s="6"/>
      <c r="I320"/>
      <c r="P320"/>
      <c r="X320"/>
    </row>
    <row r="321" spans="2:24" ht="15" customHeight="1" x14ac:dyDescent="0.25">
      <c r="B321" s="6"/>
      <c r="I321"/>
      <c r="P321"/>
      <c r="X321"/>
    </row>
    <row r="322" spans="2:24" ht="15" customHeight="1" x14ac:dyDescent="0.25">
      <c r="B322" s="6"/>
      <c r="I322"/>
      <c r="P322"/>
      <c r="X322"/>
    </row>
    <row r="323" spans="2:24" ht="15" customHeight="1" x14ac:dyDescent="0.25">
      <c r="B323" s="6"/>
      <c r="I323"/>
      <c r="P323"/>
      <c r="X323"/>
    </row>
    <row r="324" spans="2:24" ht="15" customHeight="1" x14ac:dyDescent="0.25">
      <c r="B324" s="6"/>
      <c r="I324"/>
      <c r="P324"/>
      <c r="X324"/>
    </row>
    <row r="325" spans="2:24" ht="15" customHeight="1" x14ac:dyDescent="0.25">
      <c r="B325" s="6"/>
      <c r="I325"/>
      <c r="P325"/>
      <c r="X325"/>
    </row>
    <row r="326" spans="2:24" ht="15" customHeight="1" x14ac:dyDescent="0.25">
      <c r="B326" s="6"/>
      <c r="I326"/>
      <c r="P326"/>
      <c r="X326"/>
    </row>
    <row r="327" spans="2:24" ht="15" customHeight="1" x14ac:dyDescent="0.25">
      <c r="B327" s="6"/>
      <c r="I327"/>
      <c r="P327"/>
      <c r="X327"/>
    </row>
    <row r="328" spans="2:24" ht="15" customHeight="1" x14ac:dyDescent="0.25">
      <c r="B328" s="6"/>
      <c r="I328"/>
      <c r="P328"/>
      <c r="X328"/>
    </row>
    <row r="329" spans="2:24" ht="15" customHeight="1" x14ac:dyDescent="0.25">
      <c r="B329" s="6"/>
      <c r="I329"/>
      <c r="P329"/>
      <c r="X329"/>
    </row>
    <row r="330" spans="2:24" ht="15" customHeight="1" x14ac:dyDescent="0.25">
      <c r="B330" s="6"/>
      <c r="I330"/>
      <c r="P330"/>
      <c r="X330"/>
    </row>
    <row r="331" spans="2:24" ht="15" customHeight="1" x14ac:dyDescent="0.25">
      <c r="B331" s="6"/>
      <c r="I331"/>
      <c r="P331"/>
      <c r="X331"/>
    </row>
    <row r="332" spans="2:24" ht="15" customHeight="1" x14ac:dyDescent="0.25">
      <c r="B332" s="6"/>
      <c r="I332"/>
      <c r="P332"/>
      <c r="X332"/>
    </row>
    <row r="333" spans="2:24" ht="15" customHeight="1" x14ac:dyDescent="0.25">
      <c r="B333" s="6"/>
      <c r="I333"/>
      <c r="P333"/>
      <c r="X333"/>
    </row>
    <row r="334" spans="2:24" ht="15" customHeight="1" x14ac:dyDescent="0.25">
      <c r="B334" s="6"/>
      <c r="I334"/>
      <c r="P334"/>
      <c r="X334"/>
    </row>
    <row r="335" spans="2:24" ht="15" customHeight="1" x14ac:dyDescent="0.25">
      <c r="B335" s="6"/>
      <c r="I335"/>
      <c r="P335"/>
      <c r="X335"/>
    </row>
    <row r="336" spans="2:24" ht="15" customHeight="1" x14ac:dyDescent="0.25">
      <c r="B336" s="6"/>
      <c r="I336"/>
      <c r="P336"/>
      <c r="X336"/>
    </row>
    <row r="337" spans="2:24" ht="15" customHeight="1" x14ac:dyDescent="0.25">
      <c r="B337" s="6"/>
      <c r="I337"/>
      <c r="P337"/>
      <c r="X337"/>
    </row>
    <row r="338" spans="2:24" ht="15" customHeight="1" x14ac:dyDescent="0.25">
      <c r="B338" s="6"/>
      <c r="I338"/>
      <c r="P338"/>
      <c r="X338"/>
    </row>
    <row r="339" spans="2:24" ht="15" customHeight="1" x14ac:dyDescent="0.25">
      <c r="B339" s="6"/>
      <c r="I339"/>
      <c r="P339"/>
      <c r="X339"/>
    </row>
    <row r="340" spans="2:24" ht="15" customHeight="1" x14ac:dyDescent="0.25">
      <c r="B340" s="6"/>
      <c r="I340"/>
      <c r="P340"/>
      <c r="X340"/>
    </row>
    <row r="341" spans="2:24" ht="15" customHeight="1" x14ac:dyDescent="0.25">
      <c r="B341" s="6"/>
      <c r="I341"/>
      <c r="P341"/>
      <c r="X341"/>
    </row>
    <row r="342" spans="2:24" ht="15" customHeight="1" x14ac:dyDescent="0.25">
      <c r="B342" s="6"/>
      <c r="I342"/>
      <c r="P342"/>
      <c r="X342"/>
    </row>
    <row r="343" spans="2:24" ht="15" customHeight="1" x14ac:dyDescent="0.25">
      <c r="B343" s="6"/>
      <c r="I343"/>
      <c r="P343"/>
      <c r="X343"/>
    </row>
    <row r="344" spans="2:24" ht="15" customHeight="1" x14ac:dyDescent="0.25">
      <c r="B344" s="6"/>
      <c r="I344"/>
      <c r="P344"/>
      <c r="X344"/>
    </row>
    <row r="345" spans="2:24" ht="15" customHeight="1" x14ac:dyDescent="0.25">
      <c r="B345" s="6"/>
      <c r="I345"/>
      <c r="P345"/>
      <c r="X345"/>
    </row>
    <row r="346" spans="2:24" ht="15" customHeight="1" x14ac:dyDescent="0.25">
      <c r="B346" s="6"/>
      <c r="I346"/>
      <c r="P346"/>
      <c r="X346"/>
    </row>
    <row r="347" spans="2:24" ht="15" customHeight="1" x14ac:dyDescent="0.25">
      <c r="B347" s="6"/>
      <c r="I347"/>
      <c r="P347"/>
      <c r="X347"/>
    </row>
    <row r="348" spans="2:24" ht="15" customHeight="1" x14ac:dyDescent="0.25">
      <c r="B348" s="6"/>
      <c r="I348"/>
      <c r="P348"/>
      <c r="X348"/>
    </row>
    <row r="349" spans="2:24" ht="15" customHeight="1" x14ac:dyDescent="0.25">
      <c r="B349" s="6"/>
      <c r="I349"/>
      <c r="P349"/>
      <c r="X349"/>
    </row>
    <row r="350" spans="2:24" ht="15" customHeight="1" x14ac:dyDescent="0.25">
      <c r="B350" s="6"/>
      <c r="I350"/>
      <c r="P350"/>
      <c r="X350"/>
    </row>
    <row r="351" spans="2:24" ht="15" customHeight="1" x14ac:dyDescent="0.25">
      <c r="B351" s="6"/>
      <c r="I351"/>
      <c r="P351"/>
      <c r="X351"/>
    </row>
    <row r="352" spans="2:24" ht="15" customHeight="1" x14ac:dyDescent="0.25">
      <c r="B352" s="6"/>
      <c r="I352"/>
      <c r="P352"/>
      <c r="X352"/>
    </row>
    <row r="353" spans="2:24" ht="15" customHeight="1" x14ac:dyDescent="0.25">
      <c r="B353" s="6"/>
      <c r="I353"/>
      <c r="P353"/>
      <c r="X353"/>
    </row>
    <row r="354" spans="2:24" ht="15" customHeight="1" x14ac:dyDescent="0.25">
      <c r="B354" s="6"/>
      <c r="I354"/>
      <c r="P354"/>
      <c r="X354"/>
    </row>
    <row r="355" spans="2:24" ht="15" customHeight="1" x14ac:dyDescent="0.25">
      <c r="B355" s="6"/>
      <c r="I355"/>
      <c r="P355"/>
      <c r="X355"/>
    </row>
    <row r="356" spans="2:24" ht="15" customHeight="1" x14ac:dyDescent="0.25">
      <c r="B356" s="6"/>
      <c r="I356"/>
      <c r="P356"/>
      <c r="X356"/>
    </row>
    <row r="357" spans="2:24" ht="15" customHeight="1" x14ac:dyDescent="0.25">
      <c r="B357" s="6"/>
      <c r="I357"/>
      <c r="P357"/>
      <c r="X357"/>
    </row>
    <row r="358" spans="2:24" ht="15" customHeight="1" x14ac:dyDescent="0.25">
      <c r="B358" s="6"/>
      <c r="I358"/>
      <c r="P358"/>
      <c r="X358"/>
    </row>
    <row r="359" spans="2:24" ht="15" customHeight="1" x14ac:dyDescent="0.25">
      <c r="B359" s="6"/>
      <c r="I359"/>
      <c r="P359"/>
      <c r="X359"/>
    </row>
    <row r="360" spans="2:24" ht="15" customHeight="1" x14ac:dyDescent="0.25">
      <c r="B360" s="6"/>
      <c r="I360"/>
      <c r="P360"/>
      <c r="X360"/>
    </row>
    <row r="361" spans="2:24" ht="15" customHeight="1" x14ac:dyDescent="0.25">
      <c r="B361" s="6"/>
      <c r="I361"/>
      <c r="P361"/>
      <c r="X361"/>
    </row>
    <row r="362" spans="2:24" ht="15" customHeight="1" x14ac:dyDescent="0.25">
      <c r="B362" s="6"/>
      <c r="I362"/>
      <c r="P362"/>
      <c r="X362"/>
    </row>
    <row r="363" spans="2:24" ht="15" customHeight="1" x14ac:dyDescent="0.25">
      <c r="B363" s="6"/>
      <c r="I363"/>
      <c r="P363"/>
      <c r="X363"/>
    </row>
    <row r="364" spans="2:24" ht="15" customHeight="1" x14ac:dyDescent="0.25">
      <c r="B364" s="6"/>
      <c r="I364"/>
      <c r="P364"/>
      <c r="X364"/>
    </row>
    <row r="365" spans="2:24" ht="15" customHeight="1" x14ac:dyDescent="0.25">
      <c r="B365" s="6"/>
      <c r="I365"/>
      <c r="P365"/>
      <c r="X365"/>
    </row>
    <row r="366" spans="2:24" ht="15" customHeight="1" x14ac:dyDescent="0.25">
      <c r="B366" s="6"/>
      <c r="I366"/>
      <c r="P366"/>
      <c r="X366"/>
    </row>
    <row r="367" spans="2:24" ht="15" customHeight="1" x14ac:dyDescent="0.25">
      <c r="B367" s="6"/>
      <c r="I367"/>
      <c r="P367"/>
      <c r="X367"/>
    </row>
    <row r="368" spans="2:24" ht="15" customHeight="1" x14ac:dyDescent="0.25">
      <c r="B368" s="6"/>
      <c r="I368"/>
      <c r="P368"/>
      <c r="X368"/>
    </row>
    <row r="369" spans="2:24" ht="15" customHeight="1" x14ac:dyDescent="0.25">
      <c r="B369" s="6"/>
      <c r="I369"/>
      <c r="P369"/>
      <c r="X369"/>
    </row>
    <row r="370" spans="2:24" ht="15" customHeight="1" x14ac:dyDescent="0.25">
      <c r="B370" s="6"/>
      <c r="I370"/>
      <c r="P370"/>
      <c r="X370"/>
    </row>
    <row r="371" spans="2:24" ht="15" customHeight="1" x14ac:dyDescent="0.25">
      <c r="B371" s="6"/>
      <c r="I371"/>
      <c r="P371"/>
      <c r="X371"/>
    </row>
    <row r="372" spans="2:24" ht="15" customHeight="1" x14ac:dyDescent="0.25">
      <c r="B372" s="6"/>
      <c r="I372"/>
      <c r="P372"/>
      <c r="X372"/>
    </row>
    <row r="373" spans="2:24" ht="15" customHeight="1" x14ac:dyDescent="0.25">
      <c r="B373" s="6"/>
      <c r="I373"/>
      <c r="P373"/>
      <c r="X373"/>
    </row>
    <row r="374" spans="2:24" ht="15" customHeight="1" x14ac:dyDescent="0.25">
      <c r="B374" s="6"/>
      <c r="I374"/>
      <c r="P374"/>
      <c r="X374"/>
    </row>
    <row r="375" spans="2:24" ht="15" customHeight="1" x14ac:dyDescent="0.25">
      <c r="B375" s="6"/>
      <c r="I375"/>
      <c r="P375"/>
      <c r="X375"/>
    </row>
    <row r="376" spans="2:24" ht="15" customHeight="1" x14ac:dyDescent="0.25">
      <c r="B376" s="6"/>
      <c r="I376"/>
      <c r="P376"/>
      <c r="X376"/>
    </row>
    <row r="377" spans="2:24" ht="15" customHeight="1" x14ac:dyDescent="0.25">
      <c r="B377" s="6"/>
      <c r="I377"/>
      <c r="P377"/>
      <c r="X377"/>
    </row>
    <row r="378" spans="2:24" ht="15" customHeight="1" x14ac:dyDescent="0.25">
      <c r="B378" s="6"/>
      <c r="I378"/>
      <c r="P378"/>
      <c r="X378"/>
    </row>
    <row r="379" spans="2:24" ht="15" customHeight="1" x14ac:dyDescent="0.25">
      <c r="B379" s="6"/>
      <c r="I379"/>
      <c r="P379"/>
      <c r="X379"/>
    </row>
    <row r="380" spans="2:24" ht="15" customHeight="1" x14ac:dyDescent="0.25">
      <c r="B380" s="6"/>
      <c r="I380"/>
      <c r="P380"/>
      <c r="X380"/>
    </row>
    <row r="381" spans="2:24" ht="15" customHeight="1" x14ac:dyDescent="0.25">
      <c r="B381" s="6"/>
      <c r="I381"/>
      <c r="P381"/>
      <c r="X381"/>
    </row>
    <row r="382" spans="2:24" ht="15" customHeight="1" x14ac:dyDescent="0.25">
      <c r="B382" s="6"/>
      <c r="I382"/>
      <c r="P382"/>
      <c r="X382"/>
    </row>
    <row r="383" spans="2:24" ht="15" customHeight="1" x14ac:dyDescent="0.25">
      <c r="B383" s="6"/>
      <c r="I383"/>
      <c r="P383"/>
      <c r="X383"/>
    </row>
    <row r="384" spans="2:24" ht="15" customHeight="1" x14ac:dyDescent="0.25">
      <c r="B384" s="6"/>
      <c r="I384"/>
      <c r="P384"/>
      <c r="X384"/>
    </row>
    <row r="385" spans="2:24" ht="15" customHeight="1" x14ac:dyDescent="0.25">
      <c r="B385" s="6"/>
      <c r="I385"/>
      <c r="P385"/>
      <c r="X385"/>
    </row>
    <row r="386" spans="2:24" ht="15" customHeight="1" x14ac:dyDescent="0.25">
      <c r="B386" s="6"/>
      <c r="I386"/>
      <c r="P386"/>
      <c r="X386"/>
    </row>
    <row r="387" spans="2:24" ht="15" customHeight="1" x14ac:dyDescent="0.25">
      <c r="B387" s="6"/>
      <c r="I387"/>
      <c r="P387"/>
      <c r="X387"/>
    </row>
    <row r="388" spans="2:24" ht="15" customHeight="1" x14ac:dyDescent="0.25">
      <c r="B388" s="6"/>
      <c r="I388"/>
      <c r="P388"/>
      <c r="X388"/>
    </row>
    <row r="389" spans="2:24" ht="15" customHeight="1" x14ac:dyDescent="0.25">
      <c r="B389" s="6"/>
      <c r="I389"/>
      <c r="P389"/>
      <c r="X389"/>
    </row>
    <row r="390" spans="2:24" ht="15" customHeight="1" x14ac:dyDescent="0.25">
      <c r="B390" s="6"/>
      <c r="I390"/>
      <c r="P390"/>
      <c r="X390"/>
    </row>
    <row r="391" spans="2:24" ht="15" customHeight="1" x14ac:dyDescent="0.25">
      <c r="B391" s="6"/>
      <c r="I391"/>
      <c r="P391"/>
      <c r="X391"/>
    </row>
    <row r="392" spans="2:24" ht="15" customHeight="1" x14ac:dyDescent="0.25">
      <c r="B392" s="6"/>
      <c r="I392"/>
      <c r="P392"/>
      <c r="X392"/>
    </row>
    <row r="393" spans="2:24" ht="15" customHeight="1" x14ac:dyDescent="0.25">
      <c r="B393" s="6"/>
      <c r="I393"/>
      <c r="P393"/>
      <c r="X393"/>
    </row>
    <row r="394" spans="2:24" ht="15" customHeight="1" x14ac:dyDescent="0.25">
      <c r="B394" s="6"/>
      <c r="I394"/>
      <c r="P394"/>
      <c r="X394"/>
    </row>
    <row r="395" spans="2:24" ht="15" customHeight="1" x14ac:dyDescent="0.25">
      <c r="B395" s="6"/>
      <c r="I395"/>
      <c r="P395"/>
      <c r="X395"/>
    </row>
    <row r="396" spans="2:24" ht="15" customHeight="1" x14ac:dyDescent="0.25">
      <c r="B396" s="6"/>
      <c r="I396"/>
      <c r="P396"/>
      <c r="X396"/>
    </row>
    <row r="397" spans="2:24" ht="15" customHeight="1" x14ac:dyDescent="0.25">
      <c r="B397" s="6"/>
      <c r="I397"/>
      <c r="P397"/>
      <c r="X397"/>
    </row>
    <row r="398" spans="2:24" ht="15" customHeight="1" x14ac:dyDescent="0.25">
      <c r="B398" s="6"/>
      <c r="I398"/>
      <c r="P398"/>
      <c r="X398"/>
    </row>
    <row r="399" spans="2:24" ht="15" customHeight="1" x14ac:dyDescent="0.25">
      <c r="B399" s="6"/>
      <c r="I399"/>
      <c r="P399"/>
      <c r="X399"/>
    </row>
    <row r="400" spans="2:24" ht="15" customHeight="1" x14ac:dyDescent="0.25">
      <c r="B400" s="6"/>
      <c r="I400"/>
      <c r="P400"/>
      <c r="X400"/>
    </row>
    <row r="401" spans="2:24" ht="15" customHeight="1" x14ac:dyDescent="0.25">
      <c r="B401" s="6"/>
      <c r="I401"/>
      <c r="P401"/>
      <c r="X401"/>
    </row>
    <row r="402" spans="2:24" ht="15" customHeight="1" x14ac:dyDescent="0.25">
      <c r="B402" s="6"/>
      <c r="I402"/>
      <c r="P402"/>
      <c r="X402"/>
    </row>
    <row r="403" spans="2:24" ht="15" customHeight="1" x14ac:dyDescent="0.25">
      <c r="B403" s="6"/>
      <c r="I403"/>
      <c r="P403"/>
      <c r="X403"/>
    </row>
    <row r="404" spans="2:24" ht="15" customHeight="1" x14ac:dyDescent="0.25">
      <c r="B404" s="6"/>
      <c r="I404"/>
      <c r="P404"/>
      <c r="X404"/>
    </row>
    <row r="405" spans="2:24" ht="15" customHeight="1" x14ac:dyDescent="0.25">
      <c r="B405" s="6"/>
      <c r="I405"/>
      <c r="P405"/>
      <c r="X405"/>
    </row>
    <row r="406" spans="2:24" ht="15" customHeight="1" x14ac:dyDescent="0.25">
      <c r="B406" s="6"/>
      <c r="I406"/>
      <c r="P406"/>
      <c r="X406"/>
    </row>
    <row r="407" spans="2:24" ht="15" customHeight="1" x14ac:dyDescent="0.25">
      <c r="B407" s="6"/>
      <c r="I407"/>
      <c r="P407"/>
      <c r="X407"/>
    </row>
    <row r="408" spans="2:24" ht="15" customHeight="1" x14ac:dyDescent="0.25">
      <c r="B408" s="6"/>
      <c r="I408"/>
      <c r="P408"/>
      <c r="X408"/>
    </row>
    <row r="409" spans="2:24" ht="15" customHeight="1" x14ac:dyDescent="0.25">
      <c r="B409" s="6"/>
      <c r="I409"/>
      <c r="P409"/>
      <c r="X409"/>
    </row>
    <row r="410" spans="2:24" ht="15" customHeight="1" x14ac:dyDescent="0.25">
      <c r="B410" s="6"/>
      <c r="I410"/>
      <c r="P410"/>
      <c r="X410"/>
    </row>
    <row r="411" spans="2:24" ht="15" customHeight="1" x14ac:dyDescent="0.25">
      <c r="B411" s="6"/>
      <c r="I411"/>
      <c r="P411"/>
      <c r="X411"/>
    </row>
    <row r="412" spans="2:24" ht="15" customHeight="1" x14ac:dyDescent="0.25">
      <c r="B412" s="6"/>
      <c r="I412"/>
      <c r="P412"/>
      <c r="X412"/>
    </row>
    <row r="413" spans="2:24" ht="15" customHeight="1" x14ac:dyDescent="0.25">
      <c r="B413" s="6"/>
      <c r="I413"/>
      <c r="P413"/>
      <c r="X413"/>
    </row>
    <row r="414" spans="2:24" ht="15" customHeight="1" x14ac:dyDescent="0.25">
      <c r="B414" s="6"/>
      <c r="I414"/>
      <c r="P414"/>
      <c r="X414"/>
    </row>
    <row r="415" spans="2:24" ht="15" customHeight="1" x14ac:dyDescent="0.25">
      <c r="B415" s="6"/>
      <c r="I415"/>
      <c r="P415"/>
      <c r="X415"/>
    </row>
    <row r="416" spans="2:24" ht="15" customHeight="1" x14ac:dyDescent="0.25">
      <c r="B416" s="6"/>
      <c r="I416"/>
      <c r="P416"/>
      <c r="X416"/>
    </row>
    <row r="417" spans="2:24" ht="15" customHeight="1" x14ac:dyDescent="0.25">
      <c r="B417" s="6"/>
      <c r="I417"/>
      <c r="P417"/>
      <c r="X417"/>
    </row>
    <row r="418" spans="2:24" ht="15" customHeight="1" x14ac:dyDescent="0.25">
      <c r="B418" s="6"/>
      <c r="I418"/>
      <c r="P418"/>
      <c r="X418"/>
    </row>
    <row r="419" spans="2:24" ht="15" customHeight="1" x14ac:dyDescent="0.25">
      <c r="B419" s="6"/>
      <c r="I419"/>
      <c r="P419"/>
      <c r="X419"/>
    </row>
    <row r="420" spans="2:24" ht="15" customHeight="1" x14ac:dyDescent="0.25">
      <c r="B420" s="6"/>
      <c r="I420"/>
      <c r="P420"/>
      <c r="X420"/>
    </row>
    <row r="421" spans="2:24" ht="15" customHeight="1" x14ac:dyDescent="0.25">
      <c r="B421" s="6"/>
      <c r="I421"/>
      <c r="P421"/>
      <c r="X421"/>
    </row>
    <row r="422" spans="2:24" ht="15" customHeight="1" x14ac:dyDescent="0.25">
      <c r="B422" s="6"/>
      <c r="I422"/>
      <c r="P422"/>
      <c r="X422"/>
    </row>
    <row r="423" spans="2:24" ht="15" customHeight="1" x14ac:dyDescent="0.25">
      <c r="B423" s="6"/>
      <c r="I423"/>
      <c r="P423"/>
      <c r="X423"/>
    </row>
    <row r="424" spans="2:24" ht="15" customHeight="1" x14ac:dyDescent="0.25">
      <c r="B424" s="6"/>
      <c r="I424"/>
      <c r="P424"/>
      <c r="X424"/>
    </row>
    <row r="425" spans="2:24" ht="15" customHeight="1" x14ac:dyDescent="0.25">
      <c r="B425" s="6"/>
      <c r="I425"/>
      <c r="P425"/>
      <c r="X425"/>
    </row>
    <row r="426" spans="2:24" ht="15" customHeight="1" x14ac:dyDescent="0.25">
      <c r="B426" s="6"/>
      <c r="I426"/>
      <c r="P426"/>
      <c r="X426"/>
    </row>
    <row r="427" spans="2:24" ht="15" customHeight="1" x14ac:dyDescent="0.25">
      <c r="B427" s="6"/>
      <c r="I427"/>
      <c r="P427"/>
      <c r="X427"/>
    </row>
    <row r="428" spans="2:24" ht="15" customHeight="1" x14ac:dyDescent="0.25">
      <c r="B428" s="6"/>
      <c r="I428"/>
      <c r="P428"/>
      <c r="X428"/>
    </row>
    <row r="429" spans="2:24" ht="15" customHeight="1" x14ac:dyDescent="0.25">
      <c r="B429" s="6"/>
      <c r="I429"/>
      <c r="P429"/>
      <c r="X429"/>
    </row>
    <row r="430" spans="2:24" ht="15" customHeight="1" x14ac:dyDescent="0.25">
      <c r="B430" s="6"/>
      <c r="I430"/>
      <c r="P430"/>
      <c r="X430"/>
    </row>
    <row r="431" spans="2:24" ht="15" customHeight="1" x14ac:dyDescent="0.25">
      <c r="B431" s="6"/>
      <c r="I431"/>
      <c r="P431"/>
      <c r="X431"/>
    </row>
    <row r="432" spans="2:24" ht="15" customHeight="1" x14ac:dyDescent="0.25">
      <c r="B432" s="6"/>
      <c r="I432"/>
      <c r="P432"/>
      <c r="X432"/>
    </row>
    <row r="433" spans="2:24" ht="15" customHeight="1" x14ac:dyDescent="0.25">
      <c r="B433" s="6"/>
      <c r="I433"/>
      <c r="P433"/>
      <c r="X433"/>
    </row>
    <row r="434" spans="2:24" ht="15" customHeight="1" x14ac:dyDescent="0.25">
      <c r="B434" s="6"/>
      <c r="I434"/>
      <c r="P434"/>
      <c r="X434"/>
    </row>
    <row r="435" spans="2:24" ht="15" customHeight="1" x14ac:dyDescent="0.25">
      <c r="B435" s="6"/>
      <c r="I435"/>
      <c r="P435"/>
      <c r="X435"/>
    </row>
    <row r="436" spans="2:24" ht="15" customHeight="1" x14ac:dyDescent="0.25">
      <c r="B436" s="6"/>
      <c r="I436"/>
      <c r="P436"/>
      <c r="X436"/>
    </row>
    <row r="437" spans="2:24" ht="15" customHeight="1" x14ac:dyDescent="0.25">
      <c r="B437" s="6"/>
      <c r="I437"/>
      <c r="P437"/>
      <c r="X437"/>
    </row>
    <row r="438" spans="2:24" ht="15" customHeight="1" x14ac:dyDescent="0.25">
      <c r="B438" s="6"/>
      <c r="I438"/>
      <c r="P438"/>
      <c r="X438"/>
    </row>
    <row r="439" spans="2:24" ht="15" customHeight="1" x14ac:dyDescent="0.25">
      <c r="B439" s="6"/>
      <c r="I439"/>
      <c r="P439"/>
      <c r="X439"/>
    </row>
    <row r="440" spans="2:24" ht="15" customHeight="1" x14ac:dyDescent="0.25">
      <c r="B440" s="6"/>
      <c r="I440"/>
      <c r="P440"/>
      <c r="X440"/>
    </row>
    <row r="441" spans="2:24" ht="15" customHeight="1" x14ac:dyDescent="0.25">
      <c r="B441" s="6"/>
      <c r="I441"/>
      <c r="P441"/>
      <c r="X441"/>
    </row>
    <row r="442" spans="2:24" ht="15" customHeight="1" x14ac:dyDescent="0.25">
      <c r="B442" s="6"/>
      <c r="I442"/>
      <c r="P442"/>
      <c r="X442"/>
    </row>
    <row r="443" spans="2:24" ht="15" customHeight="1" x14ac:dyDescent="0.25">
      <c r="B443" s="6"/>
      <c r="I443"/>
      <c r="P443"/>
      <c r="X443"/>
    </row>
    <row r="444" spans="2:24" ht="15" customHeight="1" x14ac:dyDescent="0.25">
      <c r="B444" s="6"/>
      <c r="I444"/>
      <c r="P444"/>
      <c r="X444"/>
    </row>
    <row r="445" spans="2:24" ht="15" customHeight="1" x14ac:dyDescent="0.25">
      <c r="B445" s="6"/>
      <c r="I445"/>
      <c r="P445"/>
      <c r="X445"/>
    </row>
    <row r="446" spans="2:24" ht="15" customHeight="1" x14ac:dyDescent="0.25">
      <c r="B446" s="6"/>
      <c r="I446"/>
      <c r="P446"/>
      <c r="X446"/>
    </row>
    <row r="447" spans="2:24" ht="15" customHeight="1" x14ac:dyDescent="0.25">
      <c r="B447" s="6"/>
      <c r="I447"/>
      <c r="P447"/>
      <c r="X447"/>
    </row>
    <row r="448" spans="2:24" ht="15" customHeight="1" x14ac:dyDescent="0.25">
      <c r="B448" s="6"/>
      <c r="I448"/>
      <c r="P448"/>
      <c r="X448"/>
    </row>
    <row r="449" spans="2:24" ht="15" customHeight="1" x14ac:dyDescent="0.25">
      <c r="B449" s="6"/>
      <c r="I449"/>
      <c r="P449"/>
      <c r="X449"/>
    </row>
    <row r="450" spans="2:24" ht="15" customHeight="1" x14ac:dyDescent="0.25">
      <c r="B450" s="6"/>
      <c r="I450"/>
      <c r="P450"/>
      <c r="X450"/>
    </row>
    <row r="451" spans="2:24" ht="15" customHeight="1" x14ac:dyDescent="0.25">
      <c r="B451" s="6"/>
      <c r="I451"/>
      <c r="P451"/>
      <c r="X451"/>
    </row>
    <row r="452" spans="2:24" ht="15" customHeight="1" x14ac:dyDescent="0.25">
      <c r="B452" s="6"/>
      <c r="I452"/>
      <c r="P452"/>
      <c r="X452"/>
    </row>
    <row r="453" spans="2:24" ht="15" customHeight="1" x14ac:dyDescent="0.25">
      <c r="B453" s="6"/>
      <c r="I453"/>
      <c r="P453"/>
      <c r="X453"/>
    </row>
    <row r="454" spans="2:24" ht="15" customHeight="1" x14ac:dyDescent="0.25">
      <c r="B454" s="6"/>
      <c r="I454"/>
      <c r="P454"/>
      <c r="X454"/>
    </row>
    <row r="455" spans="2:24" ht="15" customHeight="1" x14ac:dyDescent="0.25">
      <c r="B455" s="6"/>
      <c r="I455"/>
      <c r="P455"/>
      <c r="X455"/>
    </row>
    <row r="456" spans="2:24" ht="15" customHeight="1" x14ac:dyDescent="0.25">
      <c r="B456" s="6"/>
      <c r="I456"/>
      <c r="P456"/>
      <c r="X456"/>
    </row>
    <row r="457" spans="2:24" ht="15" customHeight="1" x14ac:dyDescent="0.25">
      <c r="B457" s="6"/>
      <c r="I457"/>
      <c r="P457"/>
      <c r="X457"/>
    </row>
    <row r="458" spans="2:24" ht="15" customHeight="1" x14ac:dyDescent="0.25">
      <c r="B458" s="6"/>
      <c r="I458"/>
      <c r="P458"/>
      <c r="X458"/>
    </row>
    <row r="459" spans="2:24" ht="15" customHeight="1" x14ac:dyDescent="0.25">
      <c r="B459" s="6"/>
      <c r="I459"/>
      <c r="P459"/>
      <c r="X459"/>
    </row>
    <row r="460" spans="2:24" ht="15" customHeight="1" x14ac:dyDescent="0.25">
      <c r="B460" s="6"/>
      <c r="I460"/>
      <c r="P460"/>
      <c r="X460"/>
    </row>
    <row r="461" spans="2:24" ht="15" customHeight="1" x14ac:dyDescent="0.25">
      <c r="B461" s="6"/>
      <c r="I461"/>
      <c r="P461"/>
      <c r="X461"/>
    </row>
    <row r="462" spans="2:24" ht="15" customHeight="1" x14ac:dyDescent="0.25">
      <c r="B462" s="6"/>
      <c r="I462"/>
      <c r="P462"/>
      <c r="X462"/>
    </row>
    <row r="463" spans="2:24" ht="15" customHeight="1" x14ac:dyDescent="0.25">
      <c r="B463" s="6"/>
      <c r="I463"/>
      <c r="P463"/>
      <c r="X463"/>
    </row>
    <row r="464" spans="2:24" ht="15" customHeight="1" x14ac:dyDescent="0.25">
      <c r="B464" s="6"/>
      <c r="I464"/>
      <c r="P464"/>
      <c r="X464"/>
    </row>
    <row r="465" spans="2:24" ht="15" customHeight="1" x14ac:dyDescent="0.25">
      <c r="B465" s="6"/>
      <c r="I465"/>
      <c r="P465"/>
      <c r="X465"/>
    </row>
    <row r="466" spans="2:24" ht="15" customHeight="1" x14ac:dyDescent="0.25">
      <c r="B466" s="6"/>
      <c r="I466"/>
      <c r="P466"/>
      <c r="X466"/>
    </row>
    <row r="467" spans="2:24" ht="15" customHeight="1" x14ac:dyDescent="0.25">
      <c r="B467" s="6"/>
      <c r="I467"/>
      <c r="P467"/>
      <c r="X467"/>
    </row>
    <row r="468" spans="2:24" ht="15" customHeight="1" x14ac:dyDescent="0.25">
      <c r="B468" s="6"/>
      <c r="I468"/>
      <c r="P468"/>
      <c r="X468"/>
    </row>
    <row r="469" spans="2:24" ht="15" customHeight="1" x14ac:dyDescent="0.25">
      <c r="B469" s="6"/>
      <c r="I469"/>
      <c r="P469"/>
      <c r="X469"/>
    </row>
    <row r="470" spans="2:24" ht="15" customHeight="1" x14ac:dyDescent="0.25">
      <c r="B470" s="6"/>
      <c r="I470"/>
      <c r="P470"/>
      <c r="X470"/>
    </row>
    <row r="471" spans="2:24" ht="15" customHeight="1" x14ac:dyDescent="0.25">
      <c r="B471" s="6"/>
      <c r="I471"/>
      <c r="P471"/>
      <c r="X471"/>
    </row>
    <row r="472" spans="2:24" ht="15" customHeight="1" x14ac:dyDescent="0.25">
      <c r="B472" s="6"/>
      <c r="I472"/>
      <c r="P472"/>
      <c r="X472"/>
    </row>
    <row r="473" spans="2:24" ht="15" customHeight="1" x14ac:dyDescent="0.25">
      <c r="B473" s="6"/>
      <c r="I473"/>
      <c r="P473"/>
      <c r="X473"/>
    </row>
    <row r="474" spans="2:24" ht="15" customHeight="1" x14ac:dyDescent="0.25">
      <c r="B474" s="6"/>
      <c r="I474"/>
      <c r="P474"/>
      <c r="X474"/>
    </row>
    <row r="475" spans="2:24" ht="15" customHeight="1" x14ac:dyDescent="0.25">
      <c r="B475" s="6"/>
      <c r="I475"/>
      <c r="P475"/>
      <c r="X475"/>
    </row>
    <row r="476" spans="2:24" ht="15" customHeight="1" x14ac:dyDescent="0.25">
      <c r="B476" s="6"/>
      <c r="I476"/>
      <c r="P476"/>
      <c r="X476"/>
    </row>
    <row r="477" spans="2:24" ht="15" customHeight="1" x14ac:dyDescent="0.25">
      <c r="B477" s="6"/>
      <c r="I477"/>
      <c r="P477"/>
      <c r="X477"/>
    </row>
    <row r="478" spans="2:24" ht="15" customHeight="1" x14ac:dyDescent="0.25">
      <c r="B478" s="6"/>
      <c r="I478"/>
      <c r="P478"/>
      <c r="X478"/>
    </row>
    <row r="479" spans="2:24" ht="15" customHeight="1" x14ac:dyDescent="0.25">
      <c r="B479" s="6"/>
      <c r="I479"/>
      <c r="P479"/>
      <c r="X479"/>
    </row>
    <row r="480" spans="2:24" ht="15" customHeight="1" x14ac:dyDescent="0.25">
      <c r="B480" s="6"/>
      <c r="I480"/>
      <c r="P480"/>
      <c r="X480"/>
    </row>
    <row r="481" spans="2:24" ht="15" customHeight="1" x14ac:dyDescent="0.25">
      <c r="B481" s="6"/>
      <c r="I481"/>
      <c r="P481"/>
      <c r="X481"/>
    </row>
    <row r="482" spans="2:24" ht="15" customHeight="1" x14ac:dyDescent="0.25">
      <c r="B482" s="6"/>
      <c r="I482"/>
      <c r="P482"/>
      <c r="X482"/>
    </row>
    <row r="483" spans="2:24" ht="15" customHeight="1" x14ac:dyDescent="0.25">
      <c r="B483" s="6"/>
      <c r="I483"/>
      <c r="P483"/>
      <c r="X483"/>
    </row>
    <row r="484" spans="2:24" ht="15" customHeight="1" x14ac:dyDescent="0.25">
      <c r="B484" s="6"/>
      <c r="I484"/>
      <c r="P484"/>
      <c r="X484"/>
    </row>
    <row r="485" spans="2:24" ht="15" customHeight="1" x14ac:dyDescent="0.25">
      <c r="B485" s="6"/>
      <c r="I485"/>
      <c r="P485"/>
      <c r="X485"/>
    </row>
    <row r="486" spans="2:24" ht="15" customHeight="1" x14ac:dyDescent="0.25">
      <c r="B486" s="6"/>
      <c r="I486"/>
      <c r="P486"/>
      <c r="X486"/>
    </row>
    <row r="487" spans="2:24" ht="15" customHeight="1" x14ac:dyDescent="0.25">
      <c r="B487" s="6"/>
      <c r="I487"/>
      <c r="P487"/>
      <c r="X487"/>
    </row>
    <row r="488" spans="2:24" ht="15" customHeight="1" x14ac:dyDescent="0.25">
      <c r="B488" s="6"/>
      <c r="I488"/>
      <c r="P488"/>
      <c r="X488"/>
    </row>
    <row r="489" spans="2:24" ht="15" customHeight="1" x14ac:dyDescent="0.25">
      <c r="B489" s="6"/>
      <c r="I489"/>
      <c r="P489"/>
      <c r="X489"/>
    </row>
    <row r="490" spans="2:24" ht="15" customHeight="1" x14ac:dyDescent="0.25">
      <c r="B490" s="6"/>
      <c r="I490"/>
      <c r="P490"/>
      <c r="X490"/>
    </row>
    <row r="491" spans="2:24" ht="15" customHeight="1" x14ac:dyDescent="0.25">
      <c r="B491" s="6"/>
      <c r="I491"/>
      <c r="P491"/>
      <c r="X491"/>
    </row>
    <row r="492" spans="2:24" ht="15" customHeight="1" x14ac:dyDescent="0.25">
      <c r="B492" s="6"/>
      <c r="I492"/>
      <c r="P492"/>
      <c r="X492"/>
    </row>
    <row r="493" spans="2:24" ht="15" customHeight="1" x14ac:dyDescent="0.25">
      <c r="B493" s="6"/>
      <c r="I493"/>
      <c r="P493"/>
      <c r="X493"/>
    </row>
    <row r="494" spans="2:24" ht="15" customHeight="1" x14ac:dyDescent="0.25">
      <c r="B494" s="6"/>
      <c r="I494"/>
      <c r="P494"/>
      <c r="X494"/>
    </row>
    <row r="495" spans="2:24" ht="15" customHeight="1" x14ac:dyDescent="0.25">
      <c r="B495" s="6"/>
      <c r="I495"/>
      <c r="P495"/>
      <c r="X495"/>
    </row>
    <row r="496" spans="2:24" ht="15" customHeight="1" x14ac:dyDescent="0.25">
      <c r="B496" s="6"/>
      <c r="I496"/>
      <c r="P496"/>
      <c r="X496"/>
    </row>
    <row r="497" spans="2:24" ht="15" customHeight="1" x14ac:dyDescent="0.25">
      <c r="B497" s="6"/>
      <c r="I497"/>
      <c r="P497"/>
      <c r="X497"/>
    </row>
    <row r="498" spans="2:24" ht="15" customHeight="1" x14ac:dyDescent="0.25">
      <c r="B498" s="6"/>
      <c r="I498"/>
      <c r="P498"/>
      <c r="X498"/>
    </row>
    <row r="499" spans="2:24" ht="15" customHeight="1" x14ac:dyDescent="0.25">
      <c r="B499" s="6"/>
      <c r="I499"/>
      <c r="P499"/>
      <c r="X499"/>
    </row>
    <row r="500" spans="2:24" ht="15" customHeight="1" x14ac:dyDescent="0.25">
      <c r="B500" s="6"/>
      <c r="I500"/>
      <c r="P500"/>
      <c r="X500"/>
    </row>
    <row r="501" spans="2:24" ht="15" customHeight="1" x14ac:dyDescent="0.25">
      <c r="B501" s="6"/>
      <c r="I501"/>
      <c r="P501"/>
      <c r="X501"/>
    </row>
    <row r="502" spans="2:24" ht="15" customHeight="1" x14ac:dyDescent="0.25">
      <c r="B502" s="6"/>
      <c r="I502"/>
      <c r="P502"/>
      <c r="X502"/>
    </row>
    <row r="503" spans="2:24" ht="15" customHeight="1" x14ac:dyDescent="0.25">
      <c r="B503" s="6"/>
      <c r="I503"/>
      <c r="P503"/>
      <c r="X503"/>
    </row>
    <row r="504" spans="2:24" ht="15" customHeight="1" x14ac:dyDescent="0.25">
      <c r="B504" s="6"/>
      <c r="I504"/>
      <c r="P504"/>
      <c r="X504"/>
    </row>
    <row r="505" spans="2:24" ht="15" customHeight="1" x14ac:dyDescent="0.25">
      <c r="B505" s="6"/>
      <c r="I505"/>
      <c r="P505"/>
      <c r="X505"/>
    </row>
    <row r="506" spans="2:24" ht="15" customHeight="1" x14ac:dyDescent="0.25">
      <c r="B506" s="6"/>
      <c r="I506"/>
      <c r="P506"/>
      <c r="X506"/>
    </row>
    <row r="507" spans="2:24" ht="15" customHeight="1" x14ac:dyDescent="0.25">
      <c r="B507" s="6"/>
      <c r="I507"/>
      <c r="P507"/>
      <c r="X507"/>
    </row>
    <row r="508" spans="2:24" ht="15" customHeight="1" x14ac:dyDescent="0.25">
      <c r="B508" s="6"/>
      <c r="I508"/>
      <c r="P508"/>
      <c r="X508"/>
    </row>
    <row r="509" spans="2:24" ht="15" customHeight="1" x14ac:dyDescent="0.25">
      <c r="B509" s="6"/>
      <c r="I509"/>
      <c r="P509"/>
      <c r="X509"/>
    </row>
    <row r="510" spans="2:24" ht="15" customHeight="1" x14ac:dyDescent="0.25">
      <c r="B510" s="6"/>
      <c r="I510"/>
      <c r="P510"/>
      <c r="X510"/>
    </row>
    <row r="511" spans="2:24" ht="15" customHeight="1" x14ac:dyDescent="0.25">
      <c r="B511" s="6"/>
      <c r="I511"/>
      <c r="P511"/>
      <c r="X511"/>
    </row>
    <row r="512" spans="2:24" ht="15" customHeight="1" x14ac:dyDescent="0.25">
      <c r="B512" s="6"/>
      <c r="I512"/>
      <c r="P512"/>
      <c r="X512"/>
    </row>
    <row r="513" spans="2:24" ht="15" customHeight="1" x14ac:dyDescent="0.25">
      <c r="B513" s="6"/>
      <c r="I513"/>
      <c r="P513"/>
      <c r="X513"/>
    </row>
    <row r="514" spans="2:24" ht="15" customHeight="1" x14ac:dyDescent="0.25">
      <c r="B514" s="6"/>
      <c r="I514"/>
      <c r="P514"/>
      <c r="X514"/>
    </row>
    <row r="515" spans="2:24" ht="15" customHeight="1" x14ac:dyDescent="0.25">
      <c r="B515" s="6"/>
      <c r="I515"/>
      <c r="P515"/>
      <c r="X515"/>
    </row>
    <row r="516" spans="2:24" ht="15" customHeight="1" x14ac:dyDescent="0.25">
      <c r="B516" s="6"/>
      <c r="I516"/>
      <c r="P516"/>
      <c r="X516"/>
    </row>
    <row r="517" spans="2:24" ht="15" customHeight="1" x14ac:dyDescent="0.25">
      <c r="B517" s="6"/>
      <c r="I517"/>
      <c r="P517"/>
      <c r="X517"/>
    </row>
    <row r="518" spans="2:24" ht="15" customHeight="1" x14ac:dyDescent="0.25">
      <c r="B518" s="6"/>
      <c r="I518"/>
      <c r="P518"/>
      <c r="X518"/>
    </row>
    <row r="519" spans="2:24" ht="15" customHeight="1" x14ac:dyDescent="0.25">
      <c r="B519" s="6"/>
      <c r="I519"/>
      <c r="P519"/>
      <c r="X519"/>
    </row>
    <row r="520" spans="2:24" ht="15" customHeight="1" x14ac:dyDescent="0.25">
      <c r="B520" s="6"/>
      <c r="I520"/>
      <c r="P520"/>
      <c r="X520"/>
    </row>
    <row r="521" spans="2:24" ht="15" customHeight="1" x14ac:dyDescent="0.25">
      <c r="B521" s="6"/>
      <c r="I521"/>
      <c r="P521"/>
      <c r="X521"/>
    </row>
    <row r="522" spans="2:24" ht="15" customHeight="1" x14ac:dyDescent="0.25">
      <c r="B522" s="6"/>
      <c r="I522"/>
      <c r="P522"/>
      <c r="X522"/>
    </row>
    <row r="523" spans="2:24" ht="15" customHeight="1" x14ac:dyDescent="0.25">
      <c r="B523" s="6"/>
      <c r="I523"/>
      <c r="P523"/>
      <c r="X523"/>
    </row>
    <row r="524" spans="2:24" ht="15" customHeight="1" x14ac:dyDescent="0.25">
      <c r="B524" s="6"/>
      <c r="I524"/>
      <c r="P524"/>
      <c r="X524"/>
    </row>
    <row r="525" spans="2:24" ht="15" customHeight="1" x14ac:dyDescent="0.25">
      <c r="B525" s="6"/>
      <c r="I525"/>
      <c r="P525"/>
      <c r="X525"/>
    </row>
    <row r="526" spans="2:24" ht="15" customHeight="1" x14ac:dyDescent="0.25">
      <c r="B526" s="6"/>
      <c r="I526"/>
      <c r="P526"/>
      <c r="X526"/>
    </row>
    <row r="527" spans="2:24" ht="15" customHeight="1" x14ac:dyDescent="0.25">
      <c r="B527" s="6"/>
      <c r="I527"/>
      <c r="P527"/>
      <c r="X527"/>
    </row>
    <row r="528" spans="2:24" ht="15" customHeight="1" x14ac:dyDescent="0.25">
      <c r="B528" s="6"/>
      <c r="I528"/>
      <c r="P528"/>
      <c r="X528"/>
    </row>
    <row r="529" spans="2:24" ht="15" customHeight="1" x14ac:dyDescent="0.25">
      <c r="B529" s="6"/>
      <c r="I529"/>
      <c r="P529"/>
      <c r="X529"/>
    </row>
    <row r="530" spans="2:24" ht="15" customHeight="1" x14ac:dyDescent="0.25">
      <c r="B530" s="6"/>
      <c r="I530"/>
      <c r="P530"/>
      <c r="X530"/>
    </row>
    <row r="531" spans="2:24" ht="15" customHeight="1" x14ac:dyDescent="0.25">
      <c r="B531" s="6"/>
      <c r="I531"/>
      <c r="P531"/>
      <c r="X531"/>
    </row>
    <row r="532" spans="2:24" ht="15" customHeight="1" x14ac:dyDescent="0.25">
      <c r="B532" s="6"/>
      <c r="I532"/>
      <c r="P532"/>
      <c r="X532"/>
    </row>
    <row r="533" spans="2:24" ht="15" customHeight="1" x14ac:dyDescent="0.25">
      <c r="B533" s="6"/>
      <c r="I533"/>
      <c r="P533"/>
      <c r="X533"/>
    </row>
    <row r="534" spans="2:24" ht="15" customHeight="1" x14ac:dyDescent="0.25">
      <c r="B534" s="6"/>
      <c r="I534"/>
      <c r="P534"/>
      <c r="X534"/>
    </row>
    <row r="535" spans="2:24" ht="15" customHeight="1" x14ac:dyDescent="0.25">
      <c r="B535" s="6"/>
      <c r="I535"/>
      <c r="P535"/>
      <c r="X535"/>
    </row>
    <row r="536" spans="2:24" ht="15" customHeight="1" x14ac:dyDescent="0.25">
      <c r="B536" s="6"/>
      <c r="I536"/>
      <c r="P536"/>
      <c r="X536"/>
    </row>
    <row r="537" spans="2:24" ht="15" customHeight="1" x14ac:dyDescent="0.25">
      <c r="B537" s="6"/>
      <c r="I537"/>
      <c r="P537"/>
      <c r="X537"/>
    </row>
    <row r="538" spans="2:24" ht="15" customHeight="1" x14ac:dyDescent="0.25">
      <c r="B538" s="6"/>
      <c r="I538"/>
      <c r="P538"/>
      <c r="X538"/>
    </row>
    <row r="539" spans="2:24" ht="15" customHeight="1" x14ac:dyDescent="0.25">
      <c r="B539" s="6"/>
      <c r="I539"/>
      <c r="P539"/>
      <c r="X539"/>
    </row>
    <row r="540" spans="2:24" ht="15" customHeight="1" x14ac:dyDescent="0.25">
      <c r="B540" s="6"/>
      <c r="I540"/>
      <c r="P540"/>
      <c r="X540"/>
    </row>
    <row r="541" spans="2:24" ht="15" customHeight="1" x14ac:dyDescent="0.25">
      <c r="B541" s="6"/>
      <c r="I541"/>
      <c r="P541"/>
      <c r="X541"/>
    </row>
    <row r="542" spans="2:24" ht="15" customHeight="1" x14ac:dyDescent="0.25">
      <c r="B542" s="6"/>
      <c r="I542"/>
      <c r="P542"/>
      <c r="X542"/>
    </row>
    <row r="543" spans="2:24" ht="15" customHeight="1" x14ac:dyDescent="0.25">
      <c r="B543" s="6"/>
      <c r="I543"/>
      <c r="P543"/>
      <c r="X543"/>
    </row>
    <row r="544" spans="2:24" ht="15" customHeight="1" x14ac:dyDescent="0.25">
      <c r="B544" s="6"/>
      <c r="I544"/>
      <c r="P544"/>
      <c r="X544"/>
    </row>
    <row r="545" spans="2:24" ht="15" customHeight="1" x14ac:dyDescent="0.25">
      <c r="B545" s="6"/>
      <c r="I545"/>
      <c r="P545"/>
      <c r="X545"/>
    </row>
    <row r="546" spans="2:24" ht="15" customHeight="1" x14ac:dyDescent="0.25">
      <c r="B546" s="6"/>
      <c r="I546"/>
      <c r="P546"/>
      <c r="X546"/>
    </row>
    <row r="547" spans="2:24" ht="15" customHeight="1" x14ac:dyDescent="0.25">
      <c r="B547" s="6"/>
      <c r="I547"/>
      <c r="P547"/>
      <c r="X547"/>
    </row>
    <row r="548" spans="2:24" ht="15" customHeight="1" x14ac:dyDescent="0.25">
      <c r="B548" s="6"/>
      <c r="I548"/>
      <c r="P548"/>
      <c r="X548"/>
    </row>
    <row r="549" spans="2:24" ht="15" customHeight="1" x14ac:dyDescent="0.25">
      <c r="B549" s="6"/>
      <c r="I549"/>
      <c r="P549"/>
      <c r="X549"/>
    </row>
    <row r="550" spans="2:24" ht="15" customHeight="1" x14ac:dyDescent="0.25">
      <c r="B550" s="6"/>
      <c r="I550"/>
      <c r="P550"/>
      <c r="X550"/>
    </row>
    <row r="551" spans="2:24" ht="15" customHeight="1" x14ac:dyDescent="0.25">
      <c r="B551" s="6"/>
      <c r="I551"/>
      <c r="P551"/>
      <c r="X551"/>
    </row>
    <row r="552" spans="2:24" ht="15" customHeight="1" x14ac:dyDescent="0.25">
      <c r="B552" s="6"/>
      <c r="I552"/>
      <c r="P552"/>
      <c r="X552"/>
    </row>
    <row r="553" spans="2:24" ht="15" customHeight="1" x14ac:dyDescent="0.25">
      <c r="B553" s="6"/>
      <c r="I553"/>
      <c r="P553"/>
      <c r="X553"/>
    </row>
    <row r="554" spans="2:24" ht="15" customHeight="1" x14ac:dyDescent="0.25">
      <c r="B554" s="6"/>
      <c r="I554"/>
      <c r="P554"/>
      <c r="X554"/>
    </row>
    <row r="555" spans="2:24" ht="15" customHeight="1" x14ac:dyDescent="0.25">
      <c r="B555" s="6"/>
      <c r="I555"/>
      <c r="P555"/>
      <c r="X555"/>
    </row>
    <row r="556" spans="2:24" ht="15" customHeight="1" x14ac:dyDescent="0.25">
      <c r="B556" s="6"/>
      <c r="I556"/>
      <c r="P556"/>
      <c r="X556"/>
    </row>
    <row r="557" spans="2:24" ht="15" customHeight="1" x14ac:dyDescent="0.25">
      <c r="B557" s="6"/>
      <c r="I557"/>
      <c r="P557"/>
      <c r="X557"/>
    </row>
    <row r="558" spans="2:24" ht="15" customHeight="1" x14ac:dyDescent="0.25">
      <c r="B558" s="6"/>
      <c r="I558"/>
      <c r="P558"/>
      <c r="X558"/>
    </row>
    <row r="559" spans="2:24" ht="15" customHeight="1" x14ac:dyDescent="0.25">
      <c r="B559" s="6"/>
      <c r="I559"/>
      <c r="P559"/>
      <c r="X559"/>
    </row>
    <row r="560" spans="2:24" ht="15" customHeight="1" x14ac:dyDescent="0.25">
      <c r="B560" s="6"/>
      <c r="I560"/>
      <c r="P560"/>
      <c r="X560"/>
    </row>
    <row r="561" spans="2:24" ht="15" customHeight="1" x14ac:dyDescent="0.25">
      <c r="B561" s="6"/>
      <c r="I561"/>
      <c r="P561"/>
      <c r="X561"/>
    </row>
    <row r="562" spans="2:24" ht="15" customHeight="1" x14ac:dyDescent="0.25">
      <c r="B562" s="6"/>
      <c r="I562"/>
      <c r="P562"/>
      <c r="X562"/>
    </row>
    <row r="563" spans="2:24" ht="15" customHeight="1" x14ac:dyDescent="0.25">
      <c r="B563" s="6"/>
      <c r="I563"/>
      <c r="P563"/>
      <c r="X563"/>
    </row>
    <row r="564" spans="2:24" ht="15" customHeight="1" x14ac:dyDescent="0.25">
      <c r="B564" s="6"/>
      <c r="I564"/>
      <c r="P564"/>
      <c r="X564"/>
    </row>
    <row r="565" spans="2:24" ht="15" customHeight="1" x14ac:dyDescent="0.25">
      <c r="B565" s="6"/>
      <c r="I565"/>
      <c r="P565"/>
      <c r="X565"/>
    </row>
    <row r="566" spans="2:24" ht="15" customHeight="1" x14ac:dyDescent="0.25">
      <c r="B566" s="6"/>
      <c r="I566"/>
      <c r="P566"/>
      <c r="X566"/>
    </row>
    <row r="567" spans="2:24" ht="15" customHeight="1" x14ac:dyDescent="0.25">
      <c r="B567" s="6"/>
      <c r="I567"/>
      <c r="P567"/>
      <c r="X567"/>
    </row>
    <row r="568" spans="2:24" ht="15" customHeight="1" x14ac:dyDescent="0.25">
      <c r="B568" s="6"/>
      <c r="I568"/>
      <c r="P568"/>
      <c r="X568"/>
    </row>
    <row r="569" spans="2:24" ht="15" customHeight="1" x14ac:dyDescent="0.25">
      <c r="B569" s="6"/>
      <c r="I569"/>
      <c r="P569"/>
      <c r="X569"/>
    </row>
    <row r="570" spans="2:24" ht="15" customHeight="1" x14ac:dyDescent="0.25">
      <c r="B570" s="6"/>
      <c r="I570"/>
      <c r="P570"/>
      <c r="X570"/>
    </row>
    <row r="571" spans="2:24" ht="15" customHeight="1" x14ac:dyDescent="0.25">
      <c r="B571" s="6"/>
      <c r="I571"/>
      <c r="P571"/>
      <c r="X571"/>
    </row>
    <row r="572" spans="2:24" ht="15" customHeight="1" x14ac:dyDescent="0.25">
      <c r="B572" s="6"/>
      <c r="I572"/>
      <c r="P572"/>
      <c r="X572"/>
    </row>
    <row r="573" spans="2:24" ht="15" customHeight="1" x14ac:dyDescent="0.25">
      <c r="B573" s="6"/>
      <c r="I573"/>
      <c r="P573"/>
      <c r="X573"/>
    </row>
    <row r="574" spans="2:24" ht="15" customHeight="1" x14ac:dyDescent="0.25">
      <c r="B574" s="6"/>
      <c r="I574"/>
      <c r="P574"/>
      <c r="X574"/>
    </row>
    <row r="575" spans="2:24" ht="15" customHeight="1" x14ac:dyDescent="0.25">
      <c r="B575" s="6"/>
      <c r="I575"/>
      <c r="P575"/>
      <c r="X575"/>
    </row>
    <row r="576" spans="2:24" ht="15" customHeight="1" x14ac:dyDescent="0.25">
      <c r="B576" s="6"/>
      <c r="I576"/>
      <c r="P576"/>
      <c r="X576"/>
    </row>
    <row r="577" spans="2:24" ht="15" customHeight="1" x14ac:dyDescent="0.25">
      <c r="B577" s="6"/>
      <c r="I577"/>
      <c r="P577"/>
      <c r="X577"/>
    </row>
    <row r="578" spans="2:24" ht="15" customHeight="1" x14ac:dyDescent="0.25">
      <c r="B578" s="6"/>
      <c r="I578"/>
      <c r="P578"/>
      <c r="X578"/>
    </row>
    <row r="579" spans="2:24" ht="15" customHeight="1" x14ac:dyDescent="0.25">
      <c r="B579" s="6"/>
      <c r="I579"/>
      <c r="P579"/>
      <c r="X579"/>
    </row>
    <row r="580" spans="2:24" ht="15" customHeight="1" x14ac:dyDescent="0.25">
      <c r="B580" s="6"/>
      <c r="I580"/>
      <c r="P580"/>
      <c r="X580"/>
    </row>
    <row r="581" spans="2:24" ht="15" customHeight="1" x14ac:dyDescent="0.25">
      <c r="B581" s="6"/>
      <c r="I581"/>
      <c r="P581"/>
      <c r="X581"/>
    </row>
    <row r="582" spans="2:24" ht="15" customHeight="1" x14ac:dyDescent="0.25">
      <c r="B582" s="6"/>
      <c r="I582"/>
      <c r="P582"/>
      <c r="X582"/>
    </row>
    <row r="583" spans="2:24" ht="15" customHeight="1" x14ac:dyDescent="0.25">
      <c r="B583" s="6"/>
      <c r="I583"/>
      <c r="P583"/>
      <c r="X583"/>
    </row>
    <row r="584" spans="2:24" ht="15" customHeight="1" x14ac:dyDescent="0.25">
      <c r="B584" s="6"/>
      <c r="I584"/>
      <c r="P584"/>
      <c r="X584"/>
    </row>
    <row r="585" spans="2:24" ht="15" customHeight="1" x14ac:dyDescent="0.25">
      <c r="B585" s="6"/>
      <c r="I585"/>
      <c r="P585"/>
      <c r="X585"/>
    </row>
    <row r="586" spans="2:24" ht="15" customHeight="1" x14ac:dyDescent="0.25">
      <c r="B586" s="6"/>
      <c r="I586"/>
      <c r="P586"/>
      <c r="X586"/>
    </row>
    <row r="587" spans="2:24" ht="15" customHeight="1" x14ac:dyDescent="0.25">
      <c r="B587" s="6"/>
      <c r="I587"/>
      <c r="P587"/>
      <c r="X587"/>
    </row>
    <row r="588" spans="2:24" ht="15" customHeight="1" x14ac:dyDescent="0.25">
      <c r="B588" s="6"/>
      <c r="I588"/>
      <c r="P588"/>
      <c r="X588"/>
    </row>
    <row r="589" spans="2:24" ht="15" customHeight="1" x14ac:dyDescent="0.25">
      <c r="B589" s="6"/>
      <c r="I589"/>
      <c r="P589"/>
      <c r="X589"/>
    </row>
    <row r="590" spans="2:24" ht="15" customHeight="1" x14ac:dyDescent="0.25">
      <c r="B590" s="6"/>
      <c r="I590"/>
      <c r="P590"/>
      <c r="X590"/>
    </row>
    <row r="591" spans="2:24" ht="15" customHeight="1" x14ac:dyDescent="0.25">
      <c r="B591" s="6"/>
      <c r="I591"/>
      <c r="P591"/>
      <c r="X591"/>
    </row>
    <row r="592" spans="2:24" ht="15" customHeight="1" x14ac:dyDescent="0.25">
      <c r="B592" s="6"/>
      <c r="I592"/>
      <c r="P592"/>
      <c r="X592"/>
    </row>
    <row r="593" spans="2:24" ht="15" customHeight="1" x14ac:dyDescent="0.25">
      <c r="B593" s="6"/>
      <c r="I593"/>
      <c r="P593"/>
      <c r="X593"/>
    </row>
    <row r="594" spans="2:24" ht="15" customHeight="1" x14ac:dyDescent="0.25">
      <c r="B594" s="6"/>
      <c r="I594"/>
      <c r="P594"/>
      <c r="X594"/>
    </row>
    <row r="595" spans="2:24" ht="15" customHeight="1" x14ac:dyDescent="0.25">
      <c r="B595" s="6"/>
      <c r="I595"/>
      <c r="P595"/>
      <c r="X595"/>
    </row>
    <row r="596" spans="2:24" ht="15" customHeight="1" x14ac:dyDescent="0.25">
      <c r="B596" s="6"/>
      <c r="I596"/>
      <c r="P596"/>
      <c r="X596"/>
    </row>
    <row r="597" spans="2:24" ht="15" customHeight="1" x14ac:dyDescent="0.25">
      <c r="B597" s="6"/>
      <c r="I597"/>
      <c r="P597"/>
      <c r="X597"/>
    </row>
    <row r="598" spans="2:24" ht="15" customHeight="1" x14ac:dyDescent="0.25">
      <c r="B598" s="6"/>
      <c r="I598"/>
      <c r="P598"/>
      <c r="X598"/>
    </row>
    <row r="599" spans="2:24" ht="15" customHeight="1" x14ac:dyDescent="0.25">
      <c r="B599" s="6"/>
      <c r="I599"/>
      <c r="P599"/>
      <c r="X599"/>
    </row>
    <row r="600" spans="2:24" ht="15" customHeight="1" x14ac:dyDescent="0.25">
      <c r="B600" s="6"/>
      <c r="I600"/>
      <c r="P600"/>
      <c r="X600"/>
    </row>
    <row r="601" spans="2:24" ht="15" customHeight="1" x14ac:dyDescent="0.25">
      <c r="B601" s="6"/>
      <c r="I601"/>
      <c r="P601"/>
      <c r="X601"/>
    </row>
    <row r="602" spans="2:24" ht="15" customHeight="1" x14ac:dyDescent="0.25">
      <c r="B602" s="6"/>
      <c r="I602"/>
      <c r="P602"/>
      <c r="X602"/>
    </row>
    <row r="603" spans="2:24" ht="15" customHeight="1" x14ac:dyDescent="0.25">
      <c r="B603" s="6"/>
      <c r="I603"/>
      <c r="P603"/>
      <c r="X603"/>
    </row>
    <row r="604" spans="2:24" ht="15" customHeight="1" x14ac:dyDescent="0.25">
      <c r="B604" s="6"/>
      <c r="I604"/>
      <c r="P604"/>
      <c r="X604"/>
    </row>
    <row r="605" spans="2:24" ht="15" customHeight="1" x14ac:dyDescent="0.25">
      <c r="B605" s="6"/>
      <c r="I605"/>
      <c r="P605"/>
      <c r="X605"/>
    </row>
    <row r="606" spans="2:24" ht="15" customHeight="1" x14ac:dyDescent="0.25">
      <c r="B606" s="6"/>
      <c r="I606"/>
      <c r="P606"/>
      <c r="X606"/>
    </row>
    <row r="607" spans="2:24" ht="15" customHeight="1" x14ac:dyDescent="0.25">
      <c r="B607" s="6"/>
      <c r="I607"/>
      <c r="P607"/>
      <c r="X607"/>
    </row>
    <row r="608" spans="2:24" ht="15" customHeight="1" x14ac:dyDescent="0.25">
      <c r="B608" s="6"/>
      <c r="I608"/>
      <c r="P608"/>
      <c r="X608"/>
    </row>
    <row r="609" spans="2:24" ht="15" customHeight="1" x14ac:dyDescent="0.25">
      <c r="B609" s="6"/>
      <c r="I609"/>
      <c r="P609"/>
      <c r="X609"/>
    </row>
    <row r="610" spans="2:24" ht="15" customHeight="1" x14ac:dyDescent="0.25">
      <c r="B610" s="6"/>
      <c r="I610"/>
      <c r="P610"/>
      <c r="X610"/>
    </row>
    <row r="611" spans="2:24" ht="15" customHeight="1" x14ac:dyDescent="0.25">
      <c r="B611" s="6"/>
      <c r="I611"/>
      <c r="P611"/>
      <c r="X611"/>
    </row>
    <row r="612" spans="2:24" ht="15" customHeight="1" x14ac:dyDescent="0.25">
      <c r="B612" s="6"/>
      <c r="I612"/>
      <c r="P612"/>
      <c r="X612"/>
    </row>
    <row r="613" spans="2:24" ht="15" customHeight="1" x14ac:dyDescent="0.25">
      <c r="B613" s="6"/>
      <c r="I613"/>
      <c r="P613"/>
      <c r="X613"/>
    </row>
    <row r="614" spans="2:24" ht="15" customHeight="1" x14ac:dyDescent="0.25">
      <c r="B614" s="6"/>
      <c r="I614"/>
      <c r="P614"/>
      <c r="X614"/>
    </row>
    <row r="615" spans="2:24" ht="15" customHeight="1" x14ac:dyDescent="0.25">
      <c r="B615" s="6"/>
      <c r="I615"/>
      <c r="P615"/>
      <c r="X615"/>
    </row>
    <row r="616" spans="2:24" ht="15" customHeight="1" x14ac:dyDescent="0.25">
      <c r="B616" s="6"/>
      <c r="I616"/>
      <c r="P616"/>
      <c r="X616"/>
    </row>
    <row r="617" spans="2:24" ht="15" customHeight="1" x14ac:dyDescent="0.25">
      <c r="B617" s="6"/>
      <c r="I617"/>
      <c r="P617"/>
      <c r="X617"/>
    </row>
    <row r="618" spans="2:24" ht="15" customHeight="1" x14ac:dyDescent="0.25">
      <c r="B618" s="6"/>
      <c r="I618"/>
      <c r="P618"/>
      <c r="X618"/>
    </row>
    <row r="619" spans="2:24" ht="15" customHeight="1" x14ac:dyDescent="0.25">
      <c r="B619" s="6"/>
      <c r="I619"/>
      <c r="P619"/>
      <c r="X619"/>
    </row>
    <row r="620" spans="2:24" ht="15" customHeight="1" x14ac:dyDescent="0.25">
      <c r="B620" s="6"/>
      <c r="I620"/>
      <c r="P620"/>
      <c r="X620"/>
    </row>
    <row r="621" spans="2:24" ht="15" customHeight="1" x14ac:dyDescent="0.25">
      <c r="B621" s="6"/>
      <c r="I621"/>
      <c r="P621"/>
      <c r="X621"/>
    </row>
    <row r="622" spans="2:24" ht="15" customHeight="1" x14ac:dyDescent="0.25">
      <c r="B622" s="6"/>
      <c r="I622"/>
      <c r="P622"/>
      <c r="X622"/>
    </row>
    <row r="623" spans="2:24" ht="15" customHeight="1" x14ac:dyDescent="0.25">
      <c r="B623" s="6"/>
      <c r="I623"/>
      <c r="P623"/>
      <c r="X623"/>
    </row>
    <row r="624" spans="2:24" ht="15" customHeight="1" x14ac:dyDescent="0.25">
      <c r="B624" s="6"/>
      <c r="I624"/>
      <c r="P624"/>
      <c r="X624"/>
    </row>
    <row r="625" spans="2:24" ht="15" customHeight="1" x14ac:dyDescent="0.25">
      <c r="B625" s="6"/>
      <c r="I625"/>
      <c r="P625"/>
      <c r="X625"/>
    </row>
    <row r="626" spans="2:24" ht="15" customHeight="1" x14ac:dyDescent="0.25">
      <c r="B626" s="6"/>
      <c r="I626"/>
      <c r="P626"/>
      <c r="X626"/>
    </row>
    <row r="627" spans="2:24" ht="15" customHeight="1" x14ac:dyDescent="0.25">
      <c r="B627" s="6"/>
      <c r="I627"/>
      <c r="P627"/>
      <c r="X627"/>
    </row>
    <row r="628" spans="2:24" ht="15" customHeight="1" x14ac:dyDescent="0.25">
      <c r="B628" s="6"/>
      <c r="I628"/>
      <c r="P628"/>
      <c r="X628"/>
    </row>
    <row r="629" spans="2:24" ht="15" customHeight="1" x14ac:dyDescent="0.25">
      <c r="B629" s="6"/>
      <c r="I629"/>
      <c r="P629"/>
      <c r="X629"/>
    </row>
    <row r="630" spans="2:24" ht="15" customHeight="1" x14ac:dyDescent="0.25">
      <c r="B630" s="6"/>
      <c r="I630"/>
      <c r="P630"/>
      <c r="X630"/>
    </row>
    <row r="631" spans="2:24" ht="15" customHeight="1" x14ac:dyDescent="0.25">
      <c r="B631" s="6"/>
      <c r="I631"/>
      <c r="P631"/>
      <c r="X631"/>
    </row>
    <row r="632" spans="2:24" ht="15" customHeight="1" x14ac:dyDescent="0.25">
      <c r="B632" s="6"/>
      <c r="I632"/>
      <c r="P632"/>
      <c r="X632"/>
    </row>
    <row r="633" spans="2:24" ht="15" customHeight="1" x14ac:dyDescent="0.25">
      <c r="B633" s="6"/>
      <c r="I633"/>
      <c r="P633"/>
      <c r="X633"/>
    </row>
    <row r="634" spans="2:24" ht="15" customHeight="1" x14ac:dyDescent="0.25">
      <c r="B634" s="6"/>
      <c r="I634"/>
      <c r="P634"/>
      <c r="X634"/>
    </row>
    <row r="635" spans="2:24" ht="15" customHeight="1" x14ac:dyDescent="0.25">
      <c r="B635" s="6"/>
      <c r="I635"/>
      <c r="P635"/>
      <c r="X635"/>
    </row>
    <row r="636" spans="2:24" ht="15" customHeight="1" x14ac:dyDescent="0.25">
      <c r="B636" s="6"/>
      <c r="I636"/>
      <c r="P636"/>
      <c r="X636"/>
    </row>
    <row r="637" spans="2:24" ht="15" customHeight="1" x14ac:dyDescent="0.25">
      <c r="B637" s="6"/>
      <c r="I637"/>
      <c r="P637"/>
      <c r="X637"/>
    </row>
    <row r="638" spans="2:24" ht="15" customHeight="1" x14ac:dyDescent="0.25">
      <c r="B638" s="6"/>
      <c r="I638"/>
      <c r="P638"/>
      <c r="X638"/>
    </row>
    <row r="639" spans="2:24" ht="15" customHeight="1" x14ac:dyDescent="0.25">
      <c r="B639" s="6"/>
      <c r="I639"/>
      <c r="P639"/>
      <c r="X639"/>
    </row>
    <row r="640" spans="2:24" ht="15" customHeight="1" x14ac:dyDescent="0.25">
      <c r="B640" s="6"/>
      <c r="I640"/>
      <c r="P640"/>
      <c r="X640"/>
    </row>
    <row r="641" spans="2:24" ht="15" customHeight="1" x14ac:dyDescent="0.25">
      <c r="B641" s="6"/>
      <c r="I641"/>
      <c r="P641"/>
      <c r="X641"/>
    </row>
    <row r="642" spans="2:24" ht="15" customHeight="1" x14ac:dyDescent="0.25">
      <c r="B642" s="6"/>
      <c r="I642"/>
      <c r="P642"/>
      <c r="X642"/>
    </row>
    <row r="643" spans="2:24" ht="15" customHeight="1" x14ac:dyDescent="0.25">
      <c r="B643" s="6"/>
      <c r="I643"/>
      <c r="P643"/>
      <c r="X643"/>
    </row>
    <row r="644" spans="2:24" ht="15" customHeight="1" x14ac:dyDescent="0.25">
      <c r="B644" s="6"/>
      <c r="I644"/>
      <c r="P644"/>
      <c r="X644"/>
    </row>
    <row r="645" spans="2:24" ht="15" customHeight="1" x14ac:dyDescent="0.25">
      <c r="B645" s="6"/>
      <c r="I645"/>
      <c r="P645"/>
      <c r="X645"/>
    </row>
    <row r="646" spans="2:24" ht="15" customHeight="1" x14ac:dyDescent="0.25">
      <c r="B646" s="6"/>
      <c r="I646"/>
      <c r="P646"/>
      <c r="X646"/>
    </row>
    <row r="647" spans="2:24" ht="15" customHeight="1" x14ac:dyDescent="0.25">
      <c r="B647" s="6"/>
      <c r="I647"/>
      <c r="P647"/>
      <c r="X647"/>
    </row>
    <row r="648" spans="2:24" ht="15" customHeight="1" x14ac:dyDescent="0.25">
      <c r="B648" s="6"/>
      <c r="I648"/>
      <c r="P648"/>
      <c r="X648"/>
    </row>
    <row r="649" spans="2:24" ht="15" customHeight="1" x14ac:dyDescent="0.25">
      <c r="B649" s="6"/>
      <c r="I649"/>
      <c r="P649"/>
      <c r="X649"/>
    </row>
    <row r="650" spans="2:24" ht="15" customHeight="1" x14ac:dyDescent="0.25">
      <c r="B650" s="6"/>
      <c r="I650"/>
      <c r="P650"/>
      <c r="X650"/>
    </row>
    <row r="651" spans="2:24" ht="15" customHeight="1" x14ac:dyDescent="0.25">
      <c r="B651" s="6"/>
      <c r="I651"/>
      <c r="P651"/>
      <c r="X651"/>
    </row>
    <row r="652" spans="2:24" ht="15" customHeight="1" x14ac:dyDescent="0.25">
      <c r="B652" s="6"/>
      <c r="I652"/>
      <c r="P652"/>
      <c r="X652"/>
    </row>
    <row r="653" spans="2:24" ht="15" customHeight="1" x14ac:dyDescent="0.25">
      <c r="B653" s="6"/>
      <c r="I653"/>
      <c r="P653"/>
      <c r="X653"/>
    </row>
    <row r="654" spans="2:24" ht="15" customHeight="1" x14ac:dyDescent="0.25">
      <c r="B654" s="6"/>
      <c r="I654"/>
      <c r="P654"/>
      <c r="X654"/>
    </row>
    <row r="655" spans="2:24" ht="15" customHeight="1" x14ac:dyDescent="0.25">
      <c r="B655" s="6"/>
      <c r="I655"/>
      <c r="P655"/>
      <c r="X655"/>
    </row>
    <row r="656" spans="2:24" ht="15" customHeight="1" x14ac:dyDescent="0.25">
      <c r="B656" s="6"/>
      <c r="I656"/>
      <c r="P656"/>
      <c r="X656"/>
    </row>
    <row r="657" spans="2:24" ht="15" customHeight="1" x14ac:dyDescent="0.25">
      <c r="B657" s="6"/>
      <c r="I657"/>
      <c r="P657"/>
      <c r="X657"/>
    </row>
    <row r="658" spans="2:24" ht="15" customHeight="1" x14ac:dyDescent="0.25">
      <c r="B658" s="6"/>
      <c r="I658"/>
      <c r="P658"/>
      <c r="X658"/>
    </row>
    <row r="659" spans="2:24" ht="15" customHeight="1" x14ac:dyDescent="0.25">
      <c r="B659" s="6"/>
      <c r="I659"/>
      <c r="P659"/>
      <c r="X659"/>
    </row>
    <row r="660" spans="2:24" ht="15" customHeight="1" x14ac:dyDescent="0.25">
      <c r="B660" s="6"/>
      <c r="I660"/>
      <c r="P660"/>
      <c r="X660"/>
    </row>
    <row r="661" spans="2:24" ht="15" customHeight="1" x14ac:dyDescent="0.25">
      <c r="B661" s="6"/>
      <c r="I661"/>
      <c r="P661"/>
      <c r="X661"/>
    </row>
    <row r="662" spans="2:24" ht="15" customHeight="1" x14ac:dyDescent="0.25">
      <c r="B662" s="6"/>
      <c r="I662"/>
      <c r="P662"/>
      <c r="X662"/>
    </row>
    <row r="663" spans="2:24" ht="15" customHeight="1" x14ac:dyDescent="0.25">
      <c r="B663" s="6"/>
      <c r="I663"/>
      <c r="P663"/>
      <c r="X663"/>
    </row>
    <row r="664" spans="2:24" ht="15" customHeight="1" x14ac:dyDescent="0.25">
      <c r="B664" s="6"/>
      <c r="I664"/>
      <c r="P664"/>
      <c r="X664"/>
    </row>
    <row r="665" spans="2:24" ht="15" customHeight="1" x14ac:dyDescent="0.25">
      <c r="B665" s="6"/>
      <c r="I665"/>
      <c r="P665"/>
      <c r="X665"/>
    </row>
    <row r="666" spans="2:24" ht="15" customHeight="1" x14ac:dyDescent="0.25">
      <c r="B666" s="6"/>
      <c r="I666"/>
      <c r="P666"/>
      <c r="X666"/>
    </row>
    <row r="667" spans="2:24" ht="15" customHeight="1" x14ac:dyDescent="0.25">
      <c r="B667" s="6"/>
      <c r="I667"/>
      <c r="P667"/>
      <c r="X667"/>
    </row>
    <row r="668" spans="2:24" ht="15" customHeight="1" x14ac:dyDescent="0.25">
      <c r="B668" s="6"/>
      <c r="I668"/>
      <c r="P668"/>
      <c r="X668"/>
    </row>
    <row r="669" spans="2:24" ht="15" customHeight="1" x14ac:dyDescent="0.25">
      <c r="B669" s="6"/>
      <c r="I669"/>
      <c r="P669"/>
      <c r="X669"/>
    </row>
    <row r="670" spans="2:24" ht="15" customHeight="1" x14ac:dyDescent="0.25">
      <c r="B670" s="6"/>
      <c r="I670"/>
      <c r="P670"/>
      <c r="X670"/>
    </row>
    <row r="671" spans="2:24" ht="15" customHeight="1" x14ac:dyDescent="0.25">
      <c r="B671" s="6"/>
      <c r="I671"/>
      <c r="P671"/>
      <c r="X671"/>
    </row>
    <row r="672" spans="2:24" ht="15" customHeight="1" x14ac:dyDescent="0.25">
      <c r="B672" s="6"/>
      <c r="I672"/>
      <c r="P672"/>
      <c r="X672"/>
    </row>
    <row r="673" spans="2:24" ht="15" customHeight="1" x14ac:dyDescent="0.25">
      <c r="B673" s="6"/>
      <c r="I673"/>
      <c r="P673"/>
      <c r="X673"/>
    </row>
    <row r="674" spans="2:24" ht="15" customHeight="1" x14ac:dyDescent="0.25">
      <c r="B674" s="6"/>
      <c r="I674"/>
      <c r="P674"/>
      <c r="X674"/>
    </row>
    <row r="675" spans="2:24" ht="15" customHeight="1" x14ac:dyDescent="0.25">
      <c r="B675" s="6"/>
      <c r="I675"/>
      <c r="P675"/>
      <c r="X675"/>
    </row>
    <row r="676" spans="2:24" ht="15" customHeight="1" x14ac:dyDescent="0.25">
      <c r="B676" s="6"/>
      <c r="I676"/>
      <c r="P676"/>
      <c r="X676"/>
    </row>
    <row r="677" spans="2:24" ht="15" customHeight="1" x14ac:dyDescent="0.25">
      <c r="B677" s="6"/>
      <c r="I677"/>
      <c r="P677"/>
      <c r="X677"/>
    </row>
    <row r="678" spans="2:24" ht="15" customHeight="1" x14ac:dyDescent="0.25">
      <c r="B678" s="6"/>
      <c r="I678"/>
      <c r="P678"/>
      <c r="X678"/>
    </row>
    <row r="679" spans="2:24" ht="15" customHeight="1" x14ac:dyDescent="0.25">
      <c r="B679" s="6"/>
      <c r="I679"/>
      <c r="P679"/>
      <c r="X679"/>
    </row>
    <row r="680" spans="2:24" ht="15" customHeight="1" x14ac:dyDescent="0.25">
      <c r="B680" s="6"/>
      <c r="I680"/>
      <c r="P680"/>
      <c r="X680"/>
    </row>
    <row r="681" spans="2:24" ht="15" customHeight="1" x14ac:dyDescent="0.25">
      <c r="B681" s="6"/>
      <c r="I681"/>
      <c r="P681"/>
      <c r="X681"/>
    </row>
    <row r="682" spans="2:24" ht="15" customHeight="1" x14ac:dyDescent="0.25">
      <c r="B682" s="6"/>
      <c r="I682"/>
      <c r="P682"/>
      <c r="X682"/>
    </row>
    <row r="683" spans="2:24" ht="15" customHeight="1" x14ac:dyDescent="0.25">
      <c r="B683" s="6"/>
      <c r="I683"/>
      <c r="P683"/>
      <c r="X683"/>
    </row>
    <row r="684" spans="2:24" ht="15" customHeight="1" x14ac:dyDescent="0.25">
      <c r="B684" s="6"/>
      <c r="I684"/>
      <c r="P684"/>
      <c r="X684"/>
    </row>
    <row r="685" spans="2:24" ht="15" customHeight="1" x14ac:dyDescent="0.25">
      <c r="B685" s="6"/>
      <c r="I685"/>
      <c r="P685"/>
      <c r="X685"/>
    </row>
    <row r="686" spans="2:24" ht="15" customHeight="1" x14ac:dyDescent="0.25">
      <c r="B686" s="6"/>
      <c r="I686"/>
      <c r="P686"/>
      <c r="X686"/>
    </row>
    <row r="687" spans="2:24" ht="15" customHeight="1" x14ac:dyDescent="0.25">
      <c r="B687" s="6"/>
      <c r="I687"/>
      <c r="P687"/>
      <c r="X687"/>
    </row>
    <row r="688" spans="2:24" ht="15" customHeight="1" x14ac:dyDescent="0.25">
      <c r="B688" s="6"/>
      <c r="I688"/>
      <c r="P688"/>
      <c r="X688"/>
    </row>
    <row r="689" spans="2:24" ht="15" customHeight="1" x14ac:dyDescent="0.25">
      <c r="B689" s="6"/>
      <c r="I689"/>
      <c r="P689"/>
      <c r="X689"/>
    </row>
    <row r="690" spans="2:24" ht="15" customHeight="1" x14ac:dyDescent="0.25">
      <c r="B690" s="6"/>
      <c r="I690"/>
      <c r="P690"/>
      <c r="X690"/>
    </row>
    <row r="691" spans="2:24" ht="15" customHeight="1" x14ac:dyDescent="0.25">
      <c r="B691" s="6"/>
      <c r="I691"/>
      <c r="P691"/>
      <c r="X691"/>
    </row>
    <row r="692" spans="2:24" ht="15" customHeight="1" x14ac:dyDescent="0.25">
      <c r="B692" s="6"/>
      <c r="I692"/>
      <c r="P692"/>
      <c r="X692"/>
    </row>
    <row r="693" spans="2:24" ht="15" customHeight="1" x14ac:dyDescent="0.25">
      <c r="B693" s="6"/>
      <c r="I693"/>
      <c r="P693"/>
      <c r="X693"/>
    </row>
    <row r="694" spans="2:24" ht="15" customHeight="1" x14ac:dyDescent="0.25">
      <c r="B694" s="6"/>
      <c r="I694"/>
      <c r="P694"/>
      <c r="X694"/>
    </row>
    <row r="695" spans="2:24" ht="15" customHeight="1" x14ac:dyDescent="0.25">
      <c r="B695" s="6"/>
      <c r="I695"/>
      <c r="P695"/>
      <c r="X695"/>
    </row>
    <row r="696" spans="2:24" ht="15" customHeight="1" x14ac:dyDescent="0.25">
      <c r="B696" s="6"/>
      <c r="I696"/>
      <c r="P696"/>
      <c r="X696"/>
    </row>
    <row r="697" spans="2:24" ht="15" customHeight="1" x14ac:dyDescent="0.25">
      <c r="B697" s="6"/>
      <c r="I697"/>
      <c r="P697"/>
      <c r="X697"/>
    </row>
    <row r="698" spans="2:24" ht="15" customHeight="1" x14ac:dyDescent="0.25">
      <c r="B698" s="6"/>
      <c r="I698"/>
      <c r="P698"/>
      <c r="X698"/>
    </row>
    <row r="699" spans="2:24" ht="15" customHeight="1" x14ac:dyDescent="0.25">
      <c r="B699" s="6"/>
      <c r="I699"/>
      <c r="P699"/>
      <c r="X699"/>
    </row>
    <row r="700" spans="2:24" ht="15" customHeight="1" x14ac:dyDescent="0.25">
      <c r="B700" s="6"/>
      <c r="I700"/>
      <c r="P700"/>
      <c r="X700"/>
    </row>
    <row r="701" spans="2:24" ht="15" customHeight="1" x14ac:dyDescent="0.25">
      <c r="B701" s="6"/>
      <c r="I701"/>
      <c r="P701"/>
      <c r="X701"/>
    </row>
    <row r="702" spans="2:24" ht="15" customHeight="1" x14ac:dyDescent="0.25">
      <c r="B702" s="6"/>
      <c r="I702"/>
      <c r="P702"/>
      <c r="X702"/>
    </row>
    <row r="703" spans="2:24" ht="15" customHeight="1" x14ac:dyDescent="0.25">
      <c r="B703" s="6"/>
      <c r="I703"/>
      <c r="P703"/>
      <c r="X703"/>
    </row>
    <row r="704" spans="2:24" ht="15" customHeight="1" x14ac:dyDescent="0.25">
      <c r="B704" s="6"/>
      <c r="I704"/>
      <c r="P704"/>
      <c r="X704"/>
    </row>
    <row r="705" spans="2:24" ht="15" customHeight="1" x14ac:dyDescent="0.25">
      <c r="B705" s="6"/>
      <c r="I705"/>
      <c r="P705"/>
      <c r="X705"/>
    </row>
    <row r="706" spans="2:24" ht="15" customHeight="1" x14ac:dyDescent="0.25">
      <c r="B706" s="6"/>
      <c r="I706"/>
      <c r="P706"/>
      <c r="X706"/>
    </row>
    <row r="707" spans="2:24" ht="15" customHeight="1" x14ac:dyDescent="0.25">
      <c r="B707" s="6"/>
      <c r="I707"/>
      <c r="P707"/>
      <c r="X707"/>
    </row>
    <row r="708" spans="2:24" ht="15" customHeight="1" x14ac:dyDescent="0.25">
      <c r="B708" s="6"/>
      <c r="I708"/>
      <c r="P708"/>
      <c r="X708"/>
    </row>
    <row r="709" spans="2:24" ht="15" customHeight="1" x14ac:dyDescent="0.25">
      <c r="B709" s="6"/>
      <c r="I709"/>
      <c r="P709"/>
      <c r="X709"/>
    </row>
    <row r="710" spans="2:24" ht="15" customHeight="1" x14ac:dyDescent="0.25">
      <c r="B710" s="6"/>
      <c r="I710"/>
      <c r="P710"/>
      <c r="X710"/>
    </row>
    <row r="711" spans="2:24" ht="15" customHeight="1" x14ac:dyDescent="0.25">
      <c r="B711" s="6"/>
      <c r="I711"/>
      <c r="P711"/>
      <c r="X711"/>
    </row>
    <row r="712" spans="2:24" ht="15" customHeight="1" x14ac:dyDescent="0.25">
      <c r="B712" s="6"/>
      <c r="I712"/>
      <c r="P712"/>
      <c r="X712"/>
    </row>
    <row r="713" spans="2:24" ht="15" customHeight="1" x14ac:dyDescent="0.25">
      <c r="B713" s="6"/>
      <c r="I713"/>
      <c r="P713"/>
      <c r="X713"/>
    </row>
    <row r="714" spans="2:24" ht="15" customHeight="1" x14ac:dyDescent="0.25">
      <c r="B714" s="6"/>
      <c r="I714"/>
      <c r="P714"/>
      <c r="X714"/>
    </row>
    <row r="715" spans="2:24" ht="15" customHeight="1" x14ac:dyDescent="0.25">
      <c r="B715" s="6"/>
      <c r="I715"/>
      <c r="P715"/>
      <c r="X715"/>
    </row>
    <row r="716" spans="2:24" ht="15" customHeight="1" x14ac:dyDescent="0.25">
      <c r="B716" s="6"/>
      <c r="I716"/>
      <c r="P716"/>
      <c r="X716"/>
    </row>
    <row r="717" spans="2:24" ht="15" customHeight="1" x14ac:dyDescent="0.25">
      <c r="B717" s="6"/>
      <c r="I717"/>
      <c r="P717"/>
      <c r="X717"/>
    </row>
    <row r="718" spans="2:24" ht="15" customHeight="1" x14ac:dyDescent="0.25">
      <c r="B718" s="6"/>
      <c r="I718"/>
      <c r="P718"/>
      <c r="X718"/>
    </row>
    <row r="719" spans="2:24" ht="15" customHeight="1" x14ac:dyDescent="0.25">
      <c r="B719" s="6"/>
      <c r="I719"/>
      <c r="P719"/>
      <c r="X719"/>
    </row>
    <row r="720" spans="2:24" ht="15" customHeight="1" x14ac:dyDescent="0.25">
      <c r="B720" s="6"/>
      <c r="I720"/>
      <c r="P720"/>
      <c r="X720"/>
    </row>
    <row r="721" spans="2:24" ht="15" customHeight="1" x14ac:dyDescent="0.25">
      <c r="B721" s="6"/>
      <c r="I721"/>
      <c r="P721"/>
      <c r="X721"/>
    </row>
    <row r="722" spans="2:24" ht="15" customHeight="1" x14ac:dyDescent="0.25">
      <c r="B722" s="6"/>
      <c r="I722"/>
      <c r="P722"/>
      <c r="X722"/>
    </row>
    <row r="723" spans="2:24" ht="15" customHeight="1" x14ac:dyDescent="0.25">
      <c r="B723" s="6"/>
      <c r="I723"/>
      <c r="P723"/>
      <c r="X723"/>
    </row>
    <row r="724" spans="2:24" ht="15" customHeight="1" x14ac:dyDescent="0.25">
      <c r="B724" s="6"/>
      <c r="I724"/>
      <c r="P724"/>
      <c r="X724"/>
    </row>
    <row r="725" spans="2:24" ht="15" customHeight="1" x14ac:dyDescent="0.25">
      <c r="B725" s="6"/>
      <c r="I725"/>
      <c r="P725"/>
      <c r="X725"/>
    </row>
    <row r="726" spans="2:24" ht="15" customHeight="1" x14ac:dyDescent="0.25">
      <c r="B726" s="6"/>
      <c r="I726"/>
      <c r="P726"/>
      <c r="X726"/>
    </row>
    <row r="727" spans="2:24" ht="15" customHeight="1" x14ac:dyDescent="0.25">
      <c r="B727" s="6"/>
      <c r="I727"/>
      <c r="P727"/>
      <c r="X727"/>
    </row>
    <row r="728" spans="2:24" ht="15" customHeight="1" x14ac:dyDescent="0.25">
      <c r="B728" s="6"/>
      <c r="I728"/>
      <c r="P728"/>
      <c r="X728"/>
    </row>
    <row r="729" spans="2:24" ht="15" customHeight="1" x14ac:dyDescent="0.25">
      <c r="B729" s="6"/>
      <c r="I729"/>
      <c r="P729"/>
      <c r="X729"/>
    </row>
    <row r="730" spans="2:24" ht="15" customHeight="1" x14ac:dyDescent="0.25">
      <c r="B730" s="6"/>
      <c r="I730"/>
      <c r="P730"/>
      <c r="X730"/>
    </row>
    <row r="731" spans="2:24" ht="15" customHeight="1" x14ac:dyDescent="0.25">
      <c r="B731" s="6"/>
      <c r="I731"/>
      <c r="P731"/>
      <c r="X731"/>
    </row>
    <row r="732" spans="2:24" ht="15" customHeight="1" x14ac:dyDescent="0.25">
      <c r="B732" s="6"/>
      <c r="I732"/>
      <c r="P732"/>
      <c r="X732"/>
    </row>
    <row r="733" spans="2:24" ht="15" customHeight="1" x14ac:dyDescent="0.25">
      <c r="B733" s="6"/>
      <c r="I733"/>
      <c r="P733"/>
      <c r="X733"/>
    </row>
    <row r="734" spans="2:24" ht="15" customHeight="1" x14ac:dyDescent="0.25">
      <c r="B734" s="6"/>
      <c r="I734"/>
      <c r="P734"/>
      <c r="X734"/>
    </row>
    <row r="735" spans="2:24" ht="15" customHeight="1" x14ac:dyDescent="0.25">
      <c r="B735" s="6"/>
      <c r="I735"/>
      <c r="P735"/>
      <c r="X735"/>
    </row>
    <row r="736" spans="2:24" ht="15" customHeight="1" x14ac:dyDescent="0.25">
      <c r="B736" s="6"/>
      <c r="I736"/>
      <c r="P736"/>
      <c r="X736"/>
    </row>
    <row r="737" spans="2:24" ht="15" customHeight="1" x14ac:dyDescent="0.25">
      <c r="B737" s="6"/>
      <c r="I737"/>
      <c r="P737"/>
      <c r="X737"/>
    </row>
    <row r="738" spans="2:24" ht="15" customHeight="1" x14ac:dyDescent="0.25">
      <c r="B738" s="6"/>
      <c r="I738"/>
      <c r="P738"/>
      <c r="X738"/>
    </row>
    <row r="739" spans="2:24" ht="15" customHeight="1" x14ac:dyDescent="0.25">
      <c r="B739" s="6"/>
      <c r="I739"/>
      <c r="P739"/>
      <c r="X739"/>
    </row>
    <row r="740" spans="2:24" ht="15" customHeight="1" x14ac:dyDescent="0.25">
      <c r="B740" s="6"/>
      <c r="I740"/>
      <c r="P740"/>
      <c r="X740"/>
    </row>
    <row r="741" spans="2:24" ht="15" customHeight="1" x14ac:dyDescent="0.25">
      <c r="B741" s="6"/>
      <c r="I741"/>
      <c r="P741"/>
      <c r="X741"/>
    </row>
    <row r="742" spans="2:24" ht="15" customHeight="1" x14ac:dyDescent="0.25">
      <c r="B742" s="6"/>
      <c r="I742"/>
      <c r="P742"/>
      <c r="X742"/>
    </row>
    <row r="743" spans="2:24" ht="15" customHeight="1" x14ac:dyDescent="0.25">
      <c r="B743" s="6"/>
      <c r="I743"/>
      <c r="P743"/>
      <c r="X743"/>
    </row>
    <row r="744" spans="2:24" ht="15" customHeight="1" x14ac:dyDescent="0.25">
      <c r="B744" s="6"/>
      <c r="I744"/>
      <c r="P744"/>
      <c r="X744"/>
    </row>
    <row r="745" spans="2:24" ht="15" customHeight="1" x14ac:dyDescent="0.25">
      <c r="B745" s="6"/>
      <c r="I745"/>
      <c r="P745"/>
      <c r="X745"/>
    </row>
    <row r="746" spans="2:24" ht="15" customHeight="1" x14ac:dyDescent="0.25">
      <c r="B746" s="6"/>
      <c r="I746"/>
      <c r="P746"/>
      <c r="X746"/>
    </row>
    <row r="747" spans="2:24" ht="15" customHeight="1" x14ac:dyDescent="0.25">
      <c r="B747" s="6"/>
      <c r="I747"/>
      <c r="P747"/>
      <c r="X747"/>
    </row>
    <row r="748" spans="2:24" ht="15" customHeight="1" x14ac:dyDescent="0.25">
      <c r="B748" s="6"/>
      <c r="I748"/>
      <c r="P748"/>
      <c r="X748"/>
    </row>
    <row r="749" spans="2:24" ht="15" customHeight="1" x14ac:dyDescent="0.25">
      <c r="B749" s="6"/>
      <c r="I749"/>
      <c r="P749"/>
      <c r="X749"/>
    </row>
    <row r="750" spans="2:24" ht="15" customHeight="1" x14ac:dyDescent="0.25">
      <c r="B750" s="6"/>
      <c r="I750"/>
      <c r="P750"/>
      <c r="X750"/>
    </row>
    <row r="751" spans="2:24" ht="15" customHeight="1" x14ac:dyDescent="0.25">
      <c r="B751" s="6"/>
      <c r="I751"/>
      <c r="P751"/>
      <c r="X751"/>
    </row>
    <row r="752" spans="2:24" ht="15" customHeight="1" x14ac:dyDescent="0.25">
      <c r="B752" s="6"/>
      <c r="I752"/>
      <c r="P752"/>
      <c r="X752"/>
    </row>
    <row r="753" spans="2:24" ht="15" customHeight="1" x14ac:dyDescent="0.25">
      <c r="B753" s="6"/>
      <c r="I753"/>
      <c r="P753"/>
      <c r="X753"/>
    </row>
    <row r="754" spans="2:24" ht="15" customHeight="1" x14ac:dyDescent="0.25">
      <c r="B754" s="6"/>
      <c r="I754"/>
      <c r="P754"/>
      <c r="X754"/>
    </row>
    <row r="755" spans="2:24" ht="15" customHeight="1" x14ac:dyDescent="0.25">
      <c r="B755" s="6"/>
      <c r="I755"/>
      <c r="P755"/>
      <c r="X755"/>
    </row>
    <row r="756" spans="2:24" ht="15" customHeight="1" x14ac:dyDescent="0.25">
      <c r="B756" s="6"/>
      <c r="I756"/>
      <c r="P756"/>
      <c r="X756"/>
    </row>
    <row r="757" spans="2:24" ht="15" customHeight="1" x14ac:dyDescent="0.25">
      <c r="B757" s="6"/>
      <c r="I757"/>
      <c r="P757"/>
      <c r="X757"/>
    </row>
    <row r="758" spans="2:24" ht="15" customHeight="1" x14ac:dyDescent="0.25">
      <c r="B758" s="6"/>
      <c r="I758"/>
      <c r="P758"/>
      <c r="X758"/>
    </row>
    <row r="759" spans="2:24" ht="15" customHeight="1" x14ac:dyDescent="0.25">
      <c r="B759" s="6"/>
      <c r="I759"/>
      <c r="P759"/>
      <c r="X759"/>
    </row>
    <row r="760" spans="2:24" ht="15" customHeight="1" x14ac:dyDescent="0.25">
      <c r="B760" s="6"/>
      <c r="I760"/>
      <c r="P760"/>
      <c r="X760"/>
    </row>
    <row r="761" spans="2:24" ht="15" customHeight="1" x14ac:dyDescent="0.25">
      <c r="B761" s="6"/>
      <c r="I761"/>
      <c r="P761"/>
      <c r="X761"/>
    </row>
    <row r="762" spans="2:24" ht="15" customHeight="1" x14ac:dyDescent="0.25">
      <c r="B762" s="6"/>
      <c r="I762"/>
      <c r="P762"/>
      <c r="X762"/>
    </row>
    <row r="763" spans="2:24" ht="15" customHeight="1" x14ac:dyDescent="0.25">
      <c r="B763" s="6"/>
      <c r="I763"/>
      <c r="P763"/>
      <c r="X763"/>
    </row>
    <row r="764" spans="2:24" ht="15" customHeight="1" x14ac:dyDescent="0.25">
      <c r="B764" s="6"/>
      <c r="I764"/>
      <c r="P764"/>
      <c r="X764"/>
    </row>
    <row r="765" spans="2:24" ht="15" customHeight="1" x14ac:dyDescent="0.25">
      <c r="B765" s="6"/>
      <c r="I765"/>
      <c r="P765"/>
      <c r="X765"/>
    </row>
    <row r="766" spans="2:24" ht="15" customHeight="1" x14ac:dyDescent="0.25">
      <c r="B766" s="6"/>
      <c r="I766"/>
      <c r="P766"/>
      <c r="X766"/>
    </row>
    <row r="767" spans="2:24" ht="15" customHeight="1" x14ac:dyDescent="0.25">
      <c r="B767" s="6"/>
      <c r="I767"/>
      <c r="P767"/>
      <c r="X767"/>
    </row>
    <row r="768" spans="2:24" ht="15" customHeight="1" x14ac:dyDescent="0.25">
      <c r="B768" s="6"/>
      <c r="I768"/>
      <c r="P768"/>
      <c r="X768"/>
    </row>
    <row r="769" spans="2:24" ht="15" customHeight="1" x14ac:dyDescent="0.25">
      <c r="B769" s="6"/>
      <c r="I769"/>
      <c r="P769"/>
      <c r="X769"/>
    </row>
    <row r="770" spans="2:24" ht="15" customHeight="1" x14ac:dyDescent="0.25">
      <c r="B770" s="6"/>
      <c r="I770"/>
      <c r="P770"/>
      <c r="X770"/>
    </row>
    <row r="771" spans="2:24" ht="15" customHeight="1" x14ac:dyDescent="0.25">
      <c r="B771" s="6"/>
      <c r="I771"/>
      <c r="P771"/>
      <c r="X771"/>
    </row>
    <row r="772" spans="2:24" ht="15" customHeight="1" x14ac:dyDescent="0.25">
      <c r="B772" s="6"/>
      <c r="I772"/>
      <c r="P772"/>
      <c r="X772"/>
    </row>
    <row r="773" spans="2:24" ht="15" customHeight="1" x14ac:dyDescent="0.25">
      <c r="B773" s="6"/>
      <c r="I773"/>
      <c r="P773"/>
      <c r="X773"/>
    </row>
    <row r="774" spans="2:24" ht="15" customHeight="1" x14ac:dyDescent="0.25">
      <c r="B774" s="6"/>
      <c r="I774"/>
      <c r="P774"/>
      <c r="X774"/>
    </row>
    <row r="775" spans="2:24" ht="15" customHeight="1" x14ac:dyDescent="0.25">
      <c r="B775" s="6"/>
      <c r="I775"/>
      <c r="P775"/>
      <c r="X775"/>
    </row>
    <row r="776" spans="2:24" ht="15" customHeight="1" x14ac:dyDescent="0.25">
      <c r="B776" s="6"/>
      <c r="I776"/>
      <c r="P776"/>
      <c r="X776"/>
    </row>
    <row r="777" spans="2:24" ht="15" customHeight="1" x14ac:dyDescent="0.25">
      <c r="B777" s="6"/>
      <c r="I777"/>
      <c r="P777"/>
      <c r="X777"/>
    </row>
    <row r="778" spans="2:24" ht="15" customHeight="1" x14ac:dyDescent="0.25">
      <c r="B778" s="6"/>
      <c r="I778"/>
      <c r="P778"/>
      <c r="X778"/>
    </row>
    <row r="779" spans="2:24" ht="15" customHeight="1" x14ac:dyDescent="0.25">
      <c r="B779" s="6"/>
      <c r="I779"/>
      <c r="P779"/>
      <c r="X779"/>
    </row>
    <row r="780" spans="2:24" ht="15" customHeight="1" x14ac:dyDescent="0.25">
      <c r="B780" s="6"/>
      <c r="I780"/>
      <c r="P780"/>
      <c r="X780"/>
    </row>
    <row r="781" spans="2:24" ht="15" customHeight="1" x14ac:dyDescent="0.25">
      <c r="B781" s="6"/>
      <c r="I781"/>
      <c r="P781"/>
      <c r="X781"/>
    </row>
    <row r="782" spans="2:24" ht="15" customHeight="1" x14ac:dyDescent="0.25">
      <c r="B782" s="6"/>
      <c r="I782"/>
      <c r="P782"/>
      <c r="X782"/>
    </row>
    <row r="783" spans="2:24" ht="15" customHeight="1" x14ac:dyDescent="0.25">
      <c r="B783" s="6"/>
      <c r="I783"/>
      <c r="P783"/>
      <c r="X783"/>
    </row>
    <row r="784" spans="2:24" ht="15" customHeight="1" x14ac:dyDescent="0.25">
      <c r="B784" s="6"/>
      <c r="I784"/>
      <c r="P784"/>
      <c r="X784"/>
    </row>
    <row r="785" spans="2:24" ht="15" customHeight="1" x14ac:dyDescent="0.25">
      <c r="B785" s="6"/>
      <c r="I785"/>
      <c r="P785"/>
      <c r="X785"/>
    </row>
    <row r="786" spans="2:24" ht="15" customHeight="1" x14ac:dyDescent="0.25">
      <c r="B786" s="6"/>
      <c r="I786"/>
      <c r="P786"/>
      <c r="X786"/>
    </row>
    <row r="787" spans="2:24" ht="15" customHeight="1" x14ac:dyDescent="0.25">
      <c r="B787" s="6"/>
      <c r="I787"/>
      <c r="P787"/>
      <c r="X787"/>
    </row>
    <row r="788" spans="2:24" ht="15" customHeight="1" x14ac:dyDescent="0.25">
      <c r="B788" s="6"/>
      <c r="I788"/>
      <c r="P788"/>
      <c r="X788"/>
    </row>
    <row r="789" spans="2:24" ht="15" customHeight="1" x14ac:dyDescent="0.25">
      <c r="B789" s="6"/>
      <c r="I789"/>
      <c r="P789"/>
      <c r="X789"/>
    </row>
    <row r="790" spans="2:24" ht="15" customHeight="1" x14ac:dyDescent="0.25">
      <c r="B790" s="6"/>
      <c r="I790"/>
      <c r="P790"/>
      <c r="X790"/>
    </row>
    <row r="791" spans="2:24" ht="15" customHeight="1" x14ac:dyDescent="0.25">
      <c r="B791" s="6"/>
      <c r="I791"/>
      <c r="P791"/>
      <c r="X791"/>
    </row>
    <row r="792" spans="2:24" ht="15" customHeight="1" x14ac:dyDescent="0.25">
      <c r="B792" s="6"/>
      <c r="I792"/>
      <c r="P792"/>
      <c r="X792"/>
    </row>
    <row r="793" spans="2:24" ht="15" customHeight="1" x14ac:dyDescent="0.25">
      <c r="B793" s="6"/>
      <c r="I793"/>
      <c r="P793"/>
      <c r="X793"/>
    </row>
    <row r="794" spans="2:24" ht="15" customHeight="1" x14ac:dyDescent="0.25">
      <c r="B794" s="6"/>
      <c r="I794"/>
      <c r="P794"/>
      <c r="X794"/>
    </row>
    <row r="795" spans="2:24" ht="15" customHeight="1" x14ac:dyDescent="0.25">
      <c r="B795" s="6"/>
      <c r="I795"/>
      <c r="P795"/>
      <c r="X795"/>
    </row>
    <row r="796" spans="2:24" ht="15" customHeight="1" x14ac:dyDescent="0.25">
      <c r="B796" s="6"/>
      <c r="I796"/>
      <c r="P796"/>
      <c r="X796"/>
    </row>
    <row r="797" spans="2:24" ht="15" customHeight="1" x14ac:dyDescent="0.25">
      <c r="B797" s="6"/>
      <c r="I797"/>
      <c r="P797"/>
      <c r="X797"/>
    </row>
    <row r="798" spans="2:24" ht="15" customHeight="1" x14ac:dyDescent="0.25">
      <c r="B798" s="6"/>
      <c r="I798"/>
      <c r="P798"/>
      <c r="X798"/>
    </row>
    <row r="799" spans="2:24" ht="15" customHeight="1" x14ac:dyDescent="0.25">
      <c r="B799" s="6"/>
      <c r="I799"/>
      <c r="P799"/>
      <c r="X799"/>
    </row>
    <row r="800" spans="2:24" ht="15" customHeight="1" x14ac:dyDescent="0.25">
      <c r="B800" s="6"/>
      <c r="I800"/>
      <c r="P800"/>
      <c r="X800"/>
    </row>
    <row r="801" spans="2:24" ht="15" customHeight="1" x14ac:dyDescent="0.25">
      <c r="B801" s="6"/>
      <c r="I801"/>
      <c r="P801"/>
      <c r="X801"/>
    </row>
    <row r="802" spans="2:24" ht="15" customHeight="1" x14ac:dyDescent="0.25">
      <c r="B802" s="6"/>
      <c r="I802"/>
      <c r="P802"/>
      <c r="X802"/>
    </row>
    <row r="803" spans="2:24" ht="15" customHeight="1" x14ac:dyDescent="0.25">
      <c r="B803" s="6"/>
      <c r="I803"/>
      <c r="P803"/>
      <c r="X803"/>
    </row>
    <row r="804" spans="2:24" ht="15" customHeight="1" x14ac:dyDescent="0.25">
      <c r="B804" s="6"/>
      <c r="I804"/>
      <c r="P804"/>
      <c r="X804"/>
    </row>
    <row r="805" spans="2:24" ht="15" customHeight="1" x14ac:dyDescent="0.25">
      <c r="B805" s="6"/>
      <c r="I805"/>
      <c r="P805"/>
      <c r="X805"/>
    </row>
    <row r="806" spans="2:24" ht="15" customHeight="1" x14ac:dyDescent="0.25">
      <c r="B806" s="6"/>
      <c r="I806"/>
      <c r="P806"/>
      <c r="X806"/>
    </row>
    <row r="807" spans="2:24" ht="15" customHeight="1" x14ac:dyDescent="0.25">
      <c r="B807" s="6"/>
      <c r="I807"/>
      <c r="P807"/>
      <c r="X807"/>
    </row>
    <row r="808" spans="2:24" ht="15" customHeight="1" x14ac:dyDescent="0.25">
      <c r="B808" s="6"/>
      <c r="I808"/>
      <c r="P808"/>
      <c r="X808"/>
    </row>
    <row r="809" spans="2:24" ht="15" customHeight="1" x14ac:dyDescent="0.25">
      <c r="B809" s="6"/>
      <c r="I809"/>
      <c r="P809"/>
      <c r="X809"/>
    </row>
    <row r="810" spans="2:24" ht="15" customHeight="1" x14ac:dyDescent="0.25">
      <c r="B810" s="6"/>
      <c r="I810"/>
      <c r="P810"/>
      <c r="X810"/>
    </row>
    <row r="811" spans="2:24" ht="15" customHeight="1" x14ac:dyDescent="0.25">
      <c r="B811" s="6"/>
      <c r="I811"/>
      <c r="P811"/>
      <c r="X811"/>
    </row>
    <row r="812" spans="2:24" ht="15" customHeight="1" x14ac:dyDescent="0.25">
      <c r="B812" s="6"/>
      <c r="I812"/>
      <c r="P812"/>
      <c r="X812"/>
    </row>
    <row r="813" spans="2:24" ht="15" customHeight="1" x14ac:dyDescent="0.25">
      <c r="B813" s="6"/>
      <c r="I813"/>
      <c r="P813"/>
      <c r="X813"/>
    </row>
    <row r="814" spans="2:24" ht="15" customHeight="1" x14ac:dyDescent="0.25">
      <c r="B814" s="6"/>
      <c r="I814"/>
      <c r="P814"/>
      <c r="X814"/>
    </row>
    <row r="815" spans="2:24" ht="15" customHeight="1" x14ac:dyDescent="0.25">
      <c r="B815" s="6"/>
      <c r="I815"/>
      <c r="P815"/>
      <c r="X815"/>
    </row>
    <row r="816" spans="2:24" ht="15" customHeight="1" x14ac:dyDescent="0.25">
      <c r="B816" s="6"/>
      <c r="I816"/>
      <c r="P816"/>
      <c r="X816"/>
    </row>
    <row r="817" spans="2:24" ht="15" customHeight="1" x14ac:dyDescent="0.25">
      <c r="B817" s="6"/>
      <c r="I817"/>
      <c r="P817"/>
      <c r="X817"/>
    </row>
    <row r="818" spans="2:24" ht="15" customHeight="1" x14ac:dyDescent="0.25">
      <c r="B818" s="6"/>
      <c r="I818"/>
      <c r="P818"/>
      <c r="X818"/>
    </row>
    <row r="819" spans="2:24" ht="15" customHeight="1" x14ac:dyDescent="0.25">
      <c r="B819" s="6"/>
      <c r="I819"/>
      <c r="P819"/>
      <c r="X819"/>
    </row>
    <row r="820" spans="2:24" ht="15" customHeight="1" x14ac:dyDescent="0.25">
      <c r="B820" s="6"/>
      <c r="I820"/>
      <c r="P820"/>
      <c r="X820"/>
    </row>
    <row r="821" spans="2:24" ht="15" customHeight="1" x14ac:dyDescent="0.25">
      <c r="B821" s="6"/>
      <c r="I821"/>
      <c r="P821"/>
      <c r="X821"/>
    </row>
    <row r="822" spans="2:24" ht="15" customHeight="1" x14ac:dyDescent="0.25">
      <c r="B822" s="6"/>
      <c r="I822"/>
      <c r="P822"/>
      <c r="X822"/>
    </row>
    <row r="823" spans="2:24" ht="15" customHeight="1" x14ac:dyDescent="0.25">
      <c r="B823" s="6"/>
      <c r="I823"/>
      <c r="P823"/>
      <c r="X823"/>
    </row>
    <row r="824" spans="2:24" ht="15" customHeight="1" x14ac:dyDescent="0.25">
      <c r="B824" s="6"/>
      <c r="I824"/>
      <c r="P824"/>
      <c r="X824"/>
    </row>
    <row r="825" spans="2:24" ht="15" customHeight="1" x14ac:dyDescent="0.25">
      <c r="B825" s="6"/>
      <c r="I825"/>
      <c r="P825"/>
      <c r="X825"/>
    </row>
    <row r="826" spans="2:24" ht="15" customHeight="1" x14ac:dyDescent="0.25">
      <c r="B826" s="6"/>
      <c r="I826"/>
      <c r="P826"/>
      <c r="X826"/>
    </row>
    <row r="827" spans="2:24" ht="15" customHeight="1" x14ac:dyDescent="0.25">
      <c r="B827" s="6"/>
      <c r="I827"/>
      <c r="P827"/>
      <c r="X827"/>
    </row>
    <row r="828" spans="2:24" ht="15" customHeight="1" x14ac:dyDescent="0.25">
      <c r="B828" s="6"/>
      <c r="I828"/>
      <c r="P828"/>
      <c r="X828"/>
    </row>
    <row r="829" spans="2:24" ht="15" customHeight="1" x14ac:dyDescent="0.25">
      <c r="B829" s="6"/>
      <c r="I829"/>
      <c r="P829"/>
      <c r="X829"/>
    </row>
    <row r="830" spans="2:24" ht="15" customHeight="1" x14ac:dyDescent="0.25">
      <c r="B830" s="6"/>
      <c r="I830"/>
      <c r="P830"/>
      <c r="X830"/>
    </row>
    <row r="831" spans="2:24" ht="15" customHeight="1" x14ac:dyDescent="0.25">
      <c r="B831" s="6"/>
      <c r="I831"/>
      <c r="P831"/>
      <c r="X831"/>
    </row>
    <row r="832" spans="2:24" ht="15" customHeight="1" x14ac:dyDescent="0.25">
      <c r="B832" s="6"/>
      <c r="I832"/>
      <c r="P832"/>
      <c r="X832"/>
    </row>
    <row r="833" spans="2:24" ht="15" customHeight="1" x14ac:dyDescent="0.25">
      <c r="B833" s="6"/>
      <c r="I833"/>
      <c r="P833"/>
      <c r="X833"/>
    </row>
    <row r="834" spans="2:24" ht="15" customHeight="1" x14ac:dyDescent="0.25">
      <c r="B834" s="6"/>
      <c r="I834"/>
      <c r="P834"/>
      <c r="X834"/>
    </row>
    <row r="835" spans="2:24" ht="15" customHeight="1" x14ac:dyDescent="0.25">
      <c r="B835" s="6"/>
      <c r="I835"/>
      <c r="P835"/>
      <c r="X835"/>
    </row>
    <row r="836" spans="2:24" ht="15" customHeight="1" x14ac:dyDescent="0.25">
      <c r="B836" s="6"/>
      <c r="I836"/>
      <c r="P836"/>
      <c r="X836"/>
    </row>
    <row r="837" spans="2:24" ht="15" customHeight="1" x14ac:dyDescent="0.25">
      <c r="B837" s="6"/>
      <c r="I837"/>
      <c r="P837"/>
      <c r="X837"/>
    </row>
    <row r="838" spans="2:24" ht="15" customHeight="1" x14ac:dyDescent="0.25">
      <c r="B838" s="6"/>
      <c r="I838"/>
      <c r="P838"/>
      <c r="X838"/>
    </row>
    <row r="839" spans="2:24" ht="15" customHeight="1" x14ac:dyDescent="0.25">
      <c r="B839" s="6"/>
      <c r="I839"/>
      <c r="P839"/>
      <c r="X839"/>
    </row>
    <row r="840" spans="2:24" ht="15" customHeight="1" x14ac:dyDescent="0.25">
      <c r="B840" s="6"/>
      <c r="I840"/>
      <c r="P840"/>
      <c r="X840"/>
    </row>
    <row r="841" spans="2:24" ht="15" customHeight="1" x14ac:dyDescent="0.25">
      <c r="B841" s="6"/>
      <c r="I841"/>
      <c r="P841"/>
      <c r="X841"/>
    </row>
    <row r="842" spans="2:24" ht="15" customHeight="1" x14ac:dyDescent="0.25">
      <c r="B842" s="6"/>
      <c r="I842"/>
      <c r="P842"/>
      <c r="X842"/>
    </row>
    <row r="843" spans="2:24" ht="15" customHeight="1" x14ac:dyDescent="0.25">
      <c r="B843" s="6"/>
      <c r="I843"/>
      <c r="P843"/>
      <c r="X843"/>
    </row>
    <row r="844" spans="2:24" ht="15" customHeight="1" x14ac:dyDescent="0.25">
      <c r="B844" s="6"/>
      <c r="I844"/>
      <c r="P844"/>
      <c r="X844"/>
    </row>
    <row r="845" spans="2:24" ht="15" customHeight="1" x14ac:dyDescent="0.25">
      <c r="B845" s="6"/>
      <c r="I845"/>
      <c r="P845"/>
      <c r="X845"/>
    </row>
    <row r="846" spans="2:24" ht="15" customHeight="1" x14ac:dyDescent="0.25">
      <c r="B846" s="6"/>
      <c r="I846"/>
      <c r="P846"/>
      <c r="X846"/>
    </row>
    <row r="847" spans="2:24" ht="15" customHeight="1" x14ac:dyDescent="0.25">
      <c r="B847" s="6"/>
      <c r="I847"/>
      <c r="P847"/>
      <c r="X847"/>
    </row>
    <row r="848" spans="2:24" ht="15" customHeight="1" x14ac:dyDescent="0.25">
      <c r="B848" s="6"/>
      <c r="I848"/>
      <c r="P848"/>
      <c r="X848"/>
    </row>
    <row r="849" spans="2:24" ht="15" customHeight="1" x14ac:dyDescent="0.25">
      <c r="B849" s="6"/>
      <c r="I849"/>
      <c r="P849"/>
      <c r="X849"/>
    </row>
    <row r="850" spans="2:24" ht="15" customHeight="1" x14ac:dyDescent="0.25">
      <c r="B850" s="6"/>
      <c r="I850"/>
      <c r="P850"/>
      <c r="X850"/>
    </row>
    <row r="851" spans="2:24" ht="15" customHeight="1" x14ac:dyDescent="0.25">
      <c r="B851" s="6"/>
      <c r="I851"/>
      <c r="P851"/>
      <c r="X851"/>
    </row>
    <row r="852" spans="2:24" ht="15" customHeight="1" x14ac:dyDescent="0.25">
      <c r="B852" s="6"/>
      <c r="I852"/>
      <c r="P852"/>
      <c r="X852"/>
    </row>
    <row r="853" spans="2:24" ht="15" customHeight="1" x14ac:dyDescent="0.25">
      <c r="B853" s="6"/>
      <c r="I853"/>
      <c r="P853"/>
      <c r="X853"/>
    </row>
    <row r="854" spans="2:24" ht="15" customHeight="1" x14ac:dyDescent="0.25">
      <c r="B854" s="6"/>
      <c r="I854"/>
      <c r="P854"/>
      <c r="X854"/>
    </row>
    <row r="855" spans="2:24" ht="15" customHeight="1" x14ac:dyDescent="0.25">
      <c r="B855" s="6"/>
      <c r="I855"/>
      <c r="P855"/>
      <c r="X855"/>
    </row>
    <row r="856" spans="2:24" ht="15" customHeight="1" x14ac:dyDescent="0.25">
      <c r="B856" s="6"/>
      <c r="I856"/>
      <c r="P856"/>
      <c r="X856"/>
    </row>
    <row r="857" spans="2:24" ht="15" customHeight="1" x14ac:dyDescent="0.25">
      <c r="B857" s="6"/>
      <c r="I857"/>
      <c r="P857"/>
      <c r="X857"/>
    </row>
    <row r="858" spans="2:24" ht="15" customHeight="1" x14ac:dyDescent="0.25">
      <c r="B858" s="6"/>
      <c r="I858"/>
      <c r="P858"/>
      <c r="X858"/>
    </row>
    <row r="859" spans="2:24" ht="15" customHeight="1" x14ac:dyDescent="0.25">
      <c r="B859" s="6"/>
      <c r="I859"/>
      <c r="P859"/>
      <c r="X859"/>
    </row>
    <row r="860" spans="2:24" ht="15" customHeight="1" x14ac:dyDescent="0.25">
      <c r="B860" s="6"/>
      <c r="I860"/>
      <c r="P860"/>
      <c r="X860"/>
    </row>
    <row r="861" spans="2:24" ht="15" customHeight="1" x14ac:dyDescent="0.25">
      <c r="B861" s="6"/>
      <c r="I861"/>
      <c r="P861"/>
      <c r="X861"/>
    </row>
    <row r="862" spans="2:24" ht="15" customHeight="1" x14ac:dyDescent="0.25">
      <c r="B862" s="6"/>
      <c r="I862"/>
      <c r="P862"/>
      <c r="X862"/>
    </row>
    <row r="863" spans="2:24" ht="15" customHeight="1" x14ac:dyDescent="0.25">
      <c r="B863" s="6"/>
      <c r="I863"/>
      <c r="P863"/>
      <c r="X863"/>
    </row>
    <row r="864" spans="2:24" ht="15" customHeight="1" x14ac:dyDescent="0.25">
      <c r="B864" s="6"/>
      <c r="I864"/>
      <c r="P864"/>
      <c r="X864"/>
    </row>
    <row r="865" spans="2:24" ht="15" customHeight="1" x14ac:dyDescent="0.25">
      <c r="B865" s="6"/>
      <c r="I865"/>
      <c r="P865"/>
      <c r="X865"/>
    </row>
    <row r="866" spans="2:24" ht="15" customHeight="1" x14ac:dyDescent="0.25">
      <c r="B866" s="6"/>
      <c r="I866"/>
      <c r="P866"/>
      <c r="X866"/>
    </row>
    <row r="867" spans="2:24" ht="15" customHeight="1" x14ac:dyDescent="0.25">
      <c r="B867" s="6"/>
      <c r="I867"/>
      <c r="P867"/>
      <c r="X867"/>
    </row>
    <row r="868" spans="2:24" ht="15" customHeight="1" x14ac:dyDescent="0.25">
      <c r="B868" s="6"/>
      <c r="I868"/>
      <c r="P868"/>
      <c r="X868"/>
    </row>
    <row r="869" spans="2:24" ht="15" customHeight="1" x14ac:dyDescent="0.25">
      <c r="B869" s="6"/>
      <c r="I869"/>
      <c r="P869"/>
      <c r="X869"/>
    </row>
    <row r="870" spans="2:24" ht="15" customHeight="1" x14ac:dyDescent="0.25">
      <c r="B870" s="6"/>
      <c r="I870"/>
      <c r="P870"/>
      <c r="X870"/>
    </row>
    <row r="871" spans="2:24" ht="15" customHeight="1" x14ac:dyDescent="0.25">
      <c r="B871" s="6"/>
      <c r="I871"/>
      <c r="P871"/>
      <c r="X871"/>
    </row>
    <row r="872" spans="2:24" ht="15" customHeight="1" x14ac:dyDescent="0.25">
      <c r="B872" s="6"/>
      <c r="I872"/>
      <c r="P872"/>
      <c r="X872"/>
    </row>
    <row r="873" spans="2:24" ht="15" customHeight="1" x14ac:dyDescent="0.25">
      <c r="B873" s="6"/>
      <c r="I873"/>
      <c r="P873"/>
      <c r="X873"/>
    </row>
    <row r="874" spans="2:24" ht="15" customHeight="1" x14ac:dyDescent="0.25">
      <c r="B874" s="6"/>
      <c r="I874"/>
      <c r="P874"/>
      <c r="X874"/>
    </row>
    <row r="875" spans="2:24" ht="15" customHeight="1" x14ac:dyDescent="0.25">
      <c r="B875" s="6"/>
      <c r="I875"/>
      <c r="P875"/>
      <c r="X875"/>
    </row>
    <row r="876" spans="2:24" ht="15" customHeight="1" x14ac:dyDescent="0.25">
      <c r="B876" s="6"/>
      <c r="I876"/>
      <c r="P876"/>
      <c r="X876"/>
    </row>
    <row r="877" spans="2:24" ht="15" customHeight="1" x14ac:dyDescent="0.25">
      <c r="B877" s="6"/>
      <c r="I877"/>
      <c r="P877"/>
      <c r="X877"/>
    </row>
    <row r="878" spans="2:24" ht="15" customHeight="1" x14ac:dyDescent="0.25">
      <c r="B878" s="6"/>
      <c r="I878"/>
      <c r="P878"/>
      <c r="X878"/>
    </row>
    <row r="879" spans="2:24" ht="15" customHeight="1" x14ac:dyDescent="0.25">
      <c r="B879" s="6"/>
      <c r="I879"/>
      <c r="P879"/>
      <c r="X879"/>
    </row>
    <row r="880" spans="2:24" ht="15" customHeight="1" x14ac:dyDescent="0.25">
      <c r="B880" s="6"/>
      <c r="I880"/>
      <c r="P880"/>
      <c r="X880"/>
    </row>
    <row r="881" spans="2:24" ht="15" customHeight="1" x14ac:dyDescent="0.25">
      <c r="B881" s="6"/>
      <c r="I881"/>
      <c r="P881"/>
      <c r="X881"/>
    </row>
    <row r="882" spans="2:24" ht="15" customHeight="1" x14ac:dyDescent="0.25">
      <c r="B882" s="6"/>
      <c r="I882"/>
      <c r="P882"/>
      <c r="X882"/>
    </row>
    <row r="883" spans="2:24" ht="15" customHeight="1" x14ac:dyDescent="0.25">
      <c r="B883" s="6"/>
      <c r="I883"/>
      <c r="P883"/>
      <c r="X883"/>
    </row>
    <row r="884" spans="2:24" ht="15" customHeight="1" x14ac:dyDescent="0.25">
      <c r="B884" s="6"/>
      <c r="I884"/>
      <c r="P884"/>
      <c r="X884"/>
    </row>
    <row r="885" spans="2:24" ht="15" customHeight="1" x14ac:dyDescent="0.25">
      <c r="B885" s="6"/>
      <c r="I885"/>
      <c r="P885"/>
      <c r="X885"/>
    </row>
    <row r="886" spans="2:24" ht="15" customHeight="1" x14ac:dyDescent="0.25">
      <c r="B886" s="6"/>
      <c r="I886"/>
      <c r="P886"/>
      <c r="X886"/>
    </row>
    <row r="887" spans="2:24" ht="15" customHeight="1" x14ac:dyDescent="0.25">
      <c r="B887" s="6"/>
      <c r="I887"/>
      <c r="P887"/>
      <c r="X887"/>
    </row>
    <row r="888" spans="2:24" ht="15" customHeight="1" x14ac:dyDescent="0.25">
      <c r="B888" s="6"/>
      <c r="I888"/>
      <c r="P888"/>
      <c r="X888"/>
    </row>
    <row r="889" spans="2:24" ht="15" customHeight="1" x14ac:dyDescent="0.25">
      <c r="B889" s="6"/>
      <c r="I889"/>
      <c r="P889"/>
      <c r="X889"/>
    </row>
    <row r="890" spans="2:24" ht="15" customHeight="1" x14ac:dyDescent="0.25">
      <c r="B890" s="6"/>
      <c r="I890"/>
      <c r="P890"/>
      <c r="X890"/>
    </row>
    <row r="891" spans="2:24" ht="15" customHeight="1" x14ac:dyDescent="0.25">
      <c r="B891" s="6"/>
      <c r="I891"/>
      <c r="P891"/>
      <c r="X891"/>
    </row>
    <row r="892" spans="2:24" ht="15" customHeight="1" x14ac:dyDescent="0.25">
      <c r="B892" s="6"/>
      <c r="I892"/>
      <c r="P892"/>
      <c r="X892"/>
    </row>
    <row r="893" spans="2:24" ht="15" customHeight="1" x14ac:dyDescent="0.25">
      <c r="B893" s="6"/>
      <c r="I893"/>
      <c r="P893"/>
      <c r="X893"/>
    </row>
    <row r="894" spans="2:24" ht="15" customHeight="1" x14ac:dyDescent="0.25">
      <c r="B894" s="6"/>
      <c r="I894"/>
      <c r="P894"/>
      <c r="X894"/>
    </row>
    <row r="895" spans="2:24" ht="15" customHeight="1" x14ac:dyDescent="0.25">
      <c r="B895" s="6"/>
      <c r="I895"/>
      <c r="P895"/>
      <c r="X895"/>
    </row>
    <row r="896" spans="2:24" ht="15" customHeight="1" x14ac:dyDescent="0.25">
      <c r="B896" s="6"/>
      <c r="I896"/>
      <c r="P896"/>
      <c r="X896"/>
    </row>
    <row r="897" spans="2:24" ht="15" customHeight="1" x14ac:dyDescent="0.25">
      <c r="B897" s="6"/>
      <c r="I897"/>
      <c r="P897"/>
      <c r="X897"/>
    </row>
    <row r="898" spans="2:24" ht="15" customHeight="1" x14ac:dyDescent="0.25">
      <c r="B898" s="6"/>
      <c r="I898"/>
      <c r="P898"/>
      <c r="X898"/>
    </row>
    <row r="899" spans="2:24" ht="15" customHeight="1" x14ac:dyDescent="0.25">
      <c r="B899" s="6"/>
      <c r="I899"/>
      <c r="P899"/>
      <c r="X899"/>
    </row>
    <row r="900" spans="2:24" ht="15" customHeight="1" x14ac:dyDescent="0.25">
      <c r="B900" s="6"/>
      <c r="I900"/>
      <c r="P900"/>
      <c r="X900"/>
    </row>
    <row r="901" spans="2:24" ht="15" customHeight="1" x14ac:dyDescent="0.25">
      <c r="B901" s="6"/>
      <c r="I901"/>
      <c r="P901"/>
      <c r="X901"/>
    </row>
    <row r="902" spans="2:24" ht="15" customHeight="1" x14ac:dyDescent="0.25">
      <c r="B902" s="6"/>
      <c r="I902"/>
      <c r="P902"/>
      <c r="X902"/>
    </row>
    <row r="903" spans="2:24" ht="15" customHeight="1" x14ac:dyDescent="0.25">
      <c r="B903" s="6"/>
      <c r="I903"/>
      <c r="P903"/>
      <c r="X903"/>
    </row>
    <row r="904" spans="2:24" ht="15" customHeight="1" x14ac:dyDescent="0.25">
      <c r="B904" s="6"/>
      <c r="I904"/>
      <c r="P904"/>
      <c r="X904"/>
    </row>
    <row r="905" spans="2:24" ht="15" customHeight="1" x14ac:dyDescent="0.25">
      <c r="B905" s="6"/>
      <c r="I905"/>
      <c r="P905"/>
      <c r="X905"/>
    </row>
    <row r="906" spans="2:24" ht="15" customHeight="1" x14ac:dyDescent="0.25">
      <c r="B906" s="6"/>
      <c r="I906"/>
      <c r="P906"/>
      <c r="X906"/>
    </row>
    <row r="907" spans="2:24" ht="15" customHeight="1" x14ac:dyDescent="0.25">
      <c r="B907" s="6"/>
      <c r="I907"/>
      <c r="P907"/>
      <c r="X907"/>
    </row>
    <row r="908" spans="2:24" ht="15" customHeight="1" x14ac:dyDescent="0.25">
      <c r="B908" s="6"/>
      <c r="I908"/>
      <c r="P908"/>
      <c r="X908"/>
    </row>
    <row r="909" spans="2:24" ht="15" customHeight="1" x14ac:dyDescent="0.25">
      <c r="B909" s="6"/>
      <c r="I909"/>
      <c r="P909"/>
      <c r="X909"/>
    </row>
    <row r="910" spans="2:24" ht="15" customHeight="1" x14ac:dyDescent="0.25">
      <c r="B910" s="6"/>
      <c r="I910"/>
      <c r="P910"/>
      <c r="X910"/>
    </row>
    <row r="911" spans="2:24" ht="15" customHeight="1" x14ac:dyDescent="0.25">
      <c r="B911" s="6"/>
      <c r="I911"/>
      <c r="P911"/>
      <c r="X911"/>
    </row>
    <row r="912" spans="2:24" ht="15" customHeight="1" x14ac:dyDescent="0.25">
      <c r="B912" s="6"/>
      <c r="I912"/>
      <c r="P912"/>
      <c r="X912"/>
    </row>
    <row r="913" spans="2:24" ht="15" customHeight="1" x14ac:dyDescent="0.25">
      <c r="B913" s="6"/>
      <c r="I913"/>
      <c r="P913"/>
      <c r="X913"/>
    </row>
    <row r="914" spans="2:24" ht="15" customHeight="1" x14ac:dyDescent="0.25">
      <c r="B914" s="6"/>
      <c r="I914"/>
      <c r="P914"/>
      <c r="X914"/>
    </row>
    <row r="915" spans="2:24" ht="15" customHeight="1" x14ac:dyDescent="0.25">
      <c r="B915" s="6"/>
      <c r="I915"/>
      <c r="P915"/>
      <c r="X915"/>
    </row>
    <row r="916" spans="2:24" ht="15" customHeight="1" x14ac:dyDescent="0.25">
      <c r="B916" s="6"/>
      <c r="I916"/>
      <c r="P916"/>
      <c r="X916"/>
    </row>
    <row r="917" spans="2:24" ht="15" customHeight="1" x14ac:dyDescent="0.25">
      <c r="B917" s="6"/>
      <c r="I917"/>
      <c r="P917"/>
      <c r="X917"/>
    </row>
    <row r="918" spans="2:24" ht="15" customHeight="1" x14ac:dyDescent="0.25">
      <c r="B918" s="6"/>
      <c r="I918"/>
      <c r="P918"/>
      <c r="X918"/>
    </row>
    <row r="919" spans="2:24" ht="15" customHeight="1" x14ac:dyDescent="0.25">
      <c r="B919" s="6"/>
      <c r="I919"/>
      <c r="P919"/>
      <c r="X919"/>
    </row>
    <row r="920" spans="2:24" ht="15" customHeight="1" x14ac:dyDescent="0.25">
      <c r="B920" s="6"/>
      <c r="I920"/>
      <c r="P920"/>
      <c r="X920"/>
    </row>
    <row r="921" spans="2:24" ht="15" customHeight="1" x14ac:dyDescent="0.25">
      <c r="B921" s="6"/>
      <c r="I921"/>
      <c r="P921"/>
      <c r="X921"/>
    </row>
    <row r="922" spans="2:24" ht="15" customHeight="1" x14ac:dyDescent="0.25">
      <c r="B922" s="6"/>
      <c r="I922"/>
      <c r="P922"/>
      <c r="X922"/>
    </row>
    <row r="923" spans="2:24" ht="15" customHeight="1" x14ac:dyDescent="0.25">
      <c r="B923" s="6"/>
      <c r="I923"/>
      <c r="P923"/>
      <c r="X923"/>
    </row>
    <row r="924" spans="2:24" ht="15" customHeight="1" x14ac:dyDescent="0.25">
      <c r="B924" s="6"/>
      <c r="I924"/>
      <c r="P924"/>
      <c r="X924"/>
    </row>
    <row r="925" spans="2:24" ht="15" customHeight="1" x14ac:dyDescent="0.25">
      <c r="B925" s="6"/>
      <c r="I925"/>
      <c r="P925"/>
      <c r="X925"/>
    </row>
    <row r="926" spans="2:24" ht="15" customHeight="1" x14ac:dyDescent="0.25">
      <c r="B926" s="6"/>
      <c r="I926"/>
      <c r="P926"/>
      <c r="X926"/>
    </row>
    <row r="927" spans="2:24" ht="15" customHeight="1" x14ac:dyDescent="0.25">
      <c r="B927" s="6"/>
      <c r="I927"/>
      <c r="P927"/>
      <c r="X927"/>
    </row>
    <row r="928" spans="2:24" ht="15" customHeight="1" x14ac:dyDescent="0.25">
      <c r="B928" s="6"/>
      <c r="I928"/>
      <c r="P928"/>
      <c r="X928"/>
    </row>
    <row r="929" spans="2:24" ht="15" customHeight="1" x14ac:dyDescent="0.25">
      <c r="B929" s="6"/>
      <c r="I929"/>
      <c r="P929"/>
      <c r="X929"/>
    </row>
    <row r="930" spans="2:24" ht="15" customHeight="1" x14ac:dyDescent="0.25">
      <c r="B930" s="6"/>
      <c r="I930"/>
      <c r="P930"/>
      <c r="X930"/>
    </row>
    <row r="931" spans="2:24" ht="15" customHeight="1" x14ac:dyDescent="0.25">
      <c r="B931" s="6"/>
      <c r="I931"/>
      <c r="P931"/>
      <c r="X931"/>
    </row>
    <row r="932" spans="2:24" ht="15" customHeight="1" x14ac:dyDescent="0.25">
      <c r="B932" s="6"/>
      <c r="I932"/>
      <c r="P932"/>
      <c r="X932"/>
    </row>
    <row r="933" spans="2:24" ht="15" customHeight="1" x14ac:dyDescent="0.25">
      <c r="B933" s="6"/>
      <c r="I933"/>
      <c r="P933"/>
      <c r="X933"/>
    </row>
    <row r="934" spans="2:24" ht="15" customHeight="1" x14ac:dyDescent="0.25">
      <c r="B934" s="6"/>
      <c r="I934"/>
      <c r="P934"/>
      <c r="X934"/>
    </row>
    <row r="935" spans="2:24" ht="15" customHeight="1" x14ac:dyDescent="0.25">
      <c r="B935" s="6"/>
      <c r="I935"/>
      <c r="P935"/>
      <c r="X935"/>
    </row>
    <row r="936" spans="2:24" ht="15" customHeight="1" x14ac:dyDescent="0.25">
      <c r="B936" s="6"/>
      <c r="I936"/>
      <c r="P936"/>
      <c r="X936"/>
    </row>
    <row r="937" spans="2:24" ht="15" customHeight="1" x14ac:dyDescent="0.25">
      <c r="B937" s="6"/>
      <c r="I937"/>
      <c r="P937"/>
      <c r="X937"/>
    </row>
    <row r="938" spans="2:24" ht="15" customHeight="1" x14ac:dyDescent="0.25">
      <c r="B938" s="6"/>
      <c r="I938"/>
      <c r="P938"/>
      <c r="X938"/>
    </row>
    <row r="939" spans="2:24" ht="15" customHeight="1" x14ac:dyDescent="0.25">
      <c r="B939" s="6"/>
      <c r="I939"/>
      <c r="P939"/>
      <c r="X939"/>
    </row>
    <row r="940" spans="2:24" ht="15" customHeight="1" x14ac:dyDescent="0.25">
      <c r="B940" s="6"/>
      <c r="I940"/>
      <c r="P940"/>
      <c r="X940"/>
    </row>
    <row r="941" spans="2:24" ht="15" customHeight="1" x14ac:dyDescent="0.25">
      <c r="B941" s="6"/>
      <c r="I941"/>
      <c r="P941"/>
      <c r="X941"/>
    </row>
    <row r="942" spans="2:24" ht="15" customHeight="1" x14ac:dyDescent="0.25">
      <c r="B942" s="6"/>
      <c r="I942"/>
      <c r="P942"/>
      <c r="X942"/>
    </row>
    <row r="943" spans="2:24" ht="15" customHeight="1" x14ac:dyDescent="0.25">
      <c r="B943" s="6"/>
      <c r="I943"/>
      <c r="P943"/>
      <c r="X943"/>
    </row>
    <row r="944" spans="2:24" ht="15" customHeight="1" x14ac:dyDescent="0.25">
      <c r="B944" s="6"/>
      <c r="I944"/>
      <c r="P944"/>
      <c r="X944"/>
    </row>
    <row r="945" spans="2:24" ht="15" customHeight="1" x14ac:dyDescent="0.25">
      <c r="B945" s="6"/>
      <c r="I945"/>
      <c r="P945"/>
      <c r="X945"/>
    </row>
    <row r="946" spans="2:24" ht="15" customHeight="1" x14ac:dyDescent="0.25">
      <c r="B946" s="6"/>
      <c r="I946"/>
      <c r="P946"/>
      <c r="X946"/>
    </row>
    <row r="947" spans="2:24" ht="15" customHeight="1" x14ac:dyDescent="0.25">
      <c r="B947" s="6"/>
      <c r="I947"/>
      <c r="P947"/>
      <c r="X947"/>
    </row>
    <row r="948" spans="2:24" ht="15" customHeight="1" x14ac:dyDescent="0.25">
      <c r="B948" s="6"/>
      <c r="I948"/>
      <c r="P948"/>
      <c r="X948"/>
    </row>
    <row r="949" spans="2:24" ht="15" customHeight="1" x14ac:dyDescent="0.25">
      <c r="B949" s="6"/>
      <c r="I949"/>
      <c r="P949"/>
      <c r="X949"/>
    </row>
    <row r="950" spans="2:24" ht="15" customHeight="1" x14ac:dyDescent="0.25">
      <c r="B950" s="6"/>
      <c r="I950"/>
      <c r="P950"/>
      <c r="X950"/>
    </row>
    <row r="951" spans="2:24" ht="15" customHeight="1" x14ac:dyDescent="0.25">
      <c r="B951" s="6"/>
      <c r="I951"/>
      <c r="P951"/>
      <c r="X951"/>
    </row>
    <row r="952" spans="2:24" ht="15" customHeight="1" x14ac:dyDescent="0.25">
      <c r="B952" s="6"/>
      <c r="I952"/>
      <c r="P952"/>
      <c r="X952"/>
    </row>
    <row r="953" spans="2:24" ht="15" customHeight="1" x14ac:dyDescent="0.25">
      <c r="B953" s="6"/>
      <c r="I953"/>
      <c r="P953"/>
      <c r="X953"/>
    </row>
    <row r="954" spans="2:24" ht="15" customHeight="1" x14ac:dyDescent="0.25">
      <c r="B954" s="6"/>
      <c r="I954"/>
      <c r="P954"/>
      <c r="X954"/>
    </row>
    <row r="955" spans="2:24" ht="15" customHeight="1" x14ac:dyDescent="0.25">
      <c r="B955" s="6"/>
      <c r="I955"/>
      <c r="P955"/>
      <c r="X955"/>
    </row>
    <row r="956" spans="2:24" ht="15" customHeight="1" x14ac:dyDescent="0.25">
      <c r="B956" s="6"/>
      <c r="I956"/>
      <c r="P956"/>
      <c r="X956"/>
    </row>
    <row r="957" spans="2:24" ht="15" customHeight="1" x14ac:dyDescent="0.25">
      <c r="B957" s="6"/>
      <c r="I957"/>
      <c r="P957"/>
      <c r="X957"/>
    </row>
    <row r="958" spans="2:24" ht="15" customHeight="1" x14ac:dyDescent="0.25">
      <c r="B958" s="6"/>
      <c r="I958"/>
      <c r="P958"/>
      <c r="X958"/>
    </row>
    <row r="959" spans="2:24" ht="15" customHeight="1" x14ac:dyDescent="0.25">
      <c r="B959" s="6"/>
      <c r="I959"/>
      <c r="P959"/>
      <c r="X959"/>
    </row>
    <row r="960" spans="2:24" ht="15" customHeight="1" x14ac:dyDescent="0.25">
      <c r="B960" s="6"/>
      <c r="I960"/>
      <c r="P960"/>
      <c r="X960"/>
    </row>
    <row r="961" spans="2:24" ht="15" customHeight="1" x14ac:dyDescent="0.25">
      <c r="B961" s="6"/>
      <c r="I961"/>
      <c r="P961"/>
      <c r="X961"/>
    </row>
    <row r="962" spans="2:24" ht="15" customHeight="1" x14ac:dyDescent="0.25">
      <c r="B962" s="6"/>
      <c r="I962"/>
      <c r="P962"/>
      <c r="X962"/>
    </row>
    <row r="963" spans="2:24" ht="15" customHeight="1" x14ac:dyDescent="0.25">
      <c r="B963" s="6"/>
      <c r="I963"/>
      <c r="P963"/>
      <c r="X963"/>
    </row>
    <row r="964" spans="2:24" ht="15" customHeight="1" x14ac:dyDescent="0.25">
      <c r="B964" s="6"/>
      <c r="I964"/>
      <c r="P964"/>
      <c r="X964"/>
    </row>
    <row r="965" spans="2:24" ht="15" customHeight="1" x14ac:dyDescent="0.25">
      <c r="B965" s="6"/>
      <c r="I965"/>
      <c r="P965"/>
      <c r="X965"/>
    </row>
    <row r="966" spans="2:24" ht="15" customHeight="1" x14ac:dyDescent="0.25">
      <c r="B966" s="6"/>
      <c r="I966"/>
      <c r="P966"/>
      <c r="X966"/>
    </row>
    <row r="967" spans="2:24" ht="15" customHeight="1" x14ac:dyDescent="0.25">
      <c r="B967" s="6"/>
      <c r="I967"/>
      <c r="P967"/>
      <c r="X967"/>
    </row>
    <row r="968" spans="2:24" ht="15" customHeight="1" x14ac:dyDescent="0.25">
      <c r="B968" s="6"/>
      <c r="I968"/>
      <c r="P968"/>
      <c r="X968"/>
    </row>
    <row r="969" spans="2:24" ht="15" customHeight="1" x14ac:dyDescent="0.25">
      <c r="B969" s="6"/>
      <c r="I969"/>
      <c r="P969"/>
      <c r="X969"/>
    </row>
    <row r="970" spans="2:24" ht="15" customHeight="1" x14ac:dyDescent="0.25">
      <c r="B970" s="6"/>
      <c r="I970"/>
      <c r="P970"/>
      <c r="X970"/>
    </row>
    <row r="971" spans="2:24" ht="15" customHeight="1" x14ac:dyDescent="0.25">
      <c r="B971" s="6"/>
      <c r="I971"/>
      <c r="P971"/>
      <c r="X971"/>
    </row>
    <row r="972" spans="2:24" ht="15" customHeight="1" x14ac:dyDescent="0.25">
      <c r="B972" s="6"/>
      <c r="I972"/>
      <c r="P972"/>
      <c r="X972"/>
    </row>
    <row r="973" spans="2:24" ht="15" customHeight="1" x14ac:dyDescent="0.25">
      <c r="B973" s="6"/>
      <c r="I973"/>
      <c r="P973"/>
      <c r="X973"/>
    </row>
    <row r="974" spans="2:24" ht="15" customHeight="1" x14ac:dyDescent="0.25">
      <c r="B974" s="6"/>
      <c r="I974"/>
      <c r="P974"/>
      <c r="X974"/>
    </row>
    <row r="975" spans="2:24" ht="15" customHeight="1" x14ac:dyDescent="0.25">
      <c r="B975" s="6"/>
      <c r="I975"/>
      <c r="P975"/>
      <c r="X975"/>
    </row>
    <row r="976" spans="2:24" ht="15" customHeight="1" x14ac:dyDescent="0.25">
      <c r="B976" s="6"/>
      <c r="I976"/>
      <c r="P976"/>
      <c r="X976"/>
    </row>
    <row r="977" spans="2:24" ht="15" customHeight="1" x14ac:dyDescent="0.25">
      <c r="B977" s="6"/>
      <c r="I977"/>
      <c r="P977"/>
      <c r="X977"/>
    </row>
    <row r="978" spans="2:24" ht="15" customHeight="1" x14ac:dyDescent="0.25">
      <c r="B978" s="6"/>
      <c r="I978"/>
      <c r="P978"/>
      <c r="X978"/>
    </row>
    <row r="979" spans="2:24" ht="15" customHeight="1" x14ac:dyDescent="0.25">
      <c r="B979" s="6"/>
      <c r="I979"/>
      <c r="P979"/>
      <c r="X979"/>
    </row>
    <row r="980" spans="2:24" ht="15" customHeight="1" x14ac:dyDescent="0.25">
      <c r="B980" s="6"/>
      <c r="I980"/>
      <c r="P980"/>
      <c r="X980"/>
    </row>
    <row r="981" spans="2:24" ht="15" customHeight="1" x14ac:dyDescent="0.25">
      <c r="B981" s="6"/>
      <c r="I981"/>
      <c r="P981"/>
      <c r="X981"/>
    </row>
    <row r="982" spans="2:24" ht="15" customHeight="1" x14ac:dyDescent="0.25">
      <c r="B982" s="6"/>
      <c r="I982"/>
      <c r="P982"/>
      <c r="X982"/>
    </row>
    <row r="983" spans="2:24" ht="15" customHeight="1" x14ac:dyDescent="0.25">
      <c r="B983" s="6"/>
      <c r="I983"/>
      <c r="P983"/>
      <c r="X983"/>
    </row>
    <row r="984" spans="2:24" ht="15" customHeight="1" x14ac:dyDescent="0.25">
      <c r="B984" s="6"/>
      <c r="I984"/>
      <c r="P984"/>
      <c r="X984"/>
    </row>
    <row r="985" spans="2:24" ht="15" customHeight="1" x14ac:dyDescent="0.25">
      <c r="B985" s="6"/>
      <c r="I985"/>
      <c r="P985"/>
      <c r="X985"/>
    </row>
    <row r="986" spans="2:24" ht="15" customHeight="1" x14ac:dyDescent="0.25">
      <c r="B986" s="6"/>
      <c r="I986"/>
      <c r="P986"/>
      <c r="X986"/>
    </row>
    <row r="987" spans="2:24" ht="15" customHeight="1" x14ac:dyDescent="0.25">
      <c r="B987" s="6"/>
      <c r="I987"/>
      <c r="P987"/>
      <c r="X987"/>
    </row>
    <row r="988" spans="2:24" ht="15" customHeight="1" x14ac:dyDescent="0.25">
      <c r="B988" s="6"/>
      <c r="I988"/>
      <c r="P988"/>
      <c r="X988"/>
    </row>
    <row r="989" spans="2:24" ht="15" customHeight="1" x14ac:dyDescent="0.25">
      <c r="B989" s="6"/>
      <c r="I989"/>
      <c r="P989"/>
      <c r="X989"/>
    </row>
    <row r="990" spans="2:24" ht="15" customHeight="1" x14ac:dyDescent="0.25">
      <c r="B990" s="6"/>
      <c r="I990"/>
      <c r="P990"/>
      <c r="X990"/>
    </row>
    <row r="991" spans="2:24" ht="15" customHeight="1" x14ac:dyDescent="0.25">
      <c r="B991" s="6"/>
      <c r="I991"/>
      <c r="P991"/>
      <c r="X991"/>
    </row>
    <row r="992" spans="2:24" ht="15" customHeight="1" x14ac:dyDescent="0.25">
      <c r="B992" s="6"/>
      <c r="I992"/>
      <c r="P992"/>
      <c r="X992"/>
    </row>
    <row r="993" spans="2:24" ht="15" customHeight="1" x14ac:dyDescent="0.25">
      <c r="B993" s="6"/>
      <c r="I993"/>
      <c r="P993"/>
      <c r="X993"/>
    </row>
    <row r="994" spans="2:24" ht="15" customHeight="1" x14ac:dyDescent="0.25">
      <c r="B994" s="6"/>
      <c r="I994"/>
      <c r="P994"/>
      <c r="X994"/>
    </row>
    <row r="995" spans="2:24" ht="15" customHeight="1" x14ac:dyDescent="0.25">
      <c r="B995" s="6"/>
      <c r="I995"/>
      <c r="P995"/>
      <c r="X995"/>
    </row>
    <row r="996" spans="2:24" ht="15" customHeight="1" x14ac:dyDescent="0.25">
      <c r="B996" s="6"/>
      <c r="I996"/>
      <c r="P996"/>
      <c r="X996"/>
    </row>
    <row r="997" spans="2:24" ht="15" customHeight="1" x14ac:dyDescent="0.25">
      <c r="B997" s="6"/>
      <c r="I997"/>
      <c r="P997"/>
      <c r="X997"/>
    </row>
    <row r="998" spans="2:24" ht="15" customHeight="1" x14ac:dyDescent="0.25">
      <c r="B998" s="6"/>
      <c r="I998"/>
      <c r="P998"/>
      <c r="X998"/>
    </row>
    <row r="999" spans="2:24" ht="15" customHeight="1" x14ac:dyDescent="0.25">
      <c r="B999" s="6"/>
      <c r="I999"/>
      <c r="P999"/>
      <c r="X999"/>
    </row>
    <row r="1000" spans="2:24" ht="15" customHeight="1" x14ac:dyDescent="0.25">
      <c r="B1000" s="6"/>
      <c r="I1000"/>
      <c r="P1000"/>
      <c r="X1000"/>
    </row>
    <row r="1001" spans="2:24" ht="15" customHeight="1" x14ac:dyDescent="0.25">
      <c r="B1001" s="6"/>
      <c r="I1001"/>
      <c r="P1001"/>
      <c r="X1001"/>
    </row>
    <row r="1002" spans="2:24" ht="15" customHeight="1" x14ac:dyDescent="0.25">
      <c r="B1002" s="6"/>
      <c r="I1002"/>
      <c r="P1002"/>
      <c r="X1002"/>
    </row>
    <row r="1003" spans="2:24" ht="15" customHeight="1" x14ac:dyDescent="0.25">
      <c r="B1003" s="6"/>
      <c r="I1003"/>
      <c r="P1003"/>
      <c r="X1003"/>
    </row>
    <row r="1004" spans="2:24" ht="15" customHeight="1" x14ac:dyDescent="0.25">
      <c r="B1004" s="6"/>
      <c r="I1004"/>
      <c r="P1004"/>
      <c r="X1004"/>
    </row>
    <row r="1005" spans="2:24" ht="15" customHeight="1" x14ac:dyDescent="0.25">
      <c r="B1005" s="6"/>
      <c r="I1005"/>
      <c r="P1005"/>
      <c r="X1005"/>
    </row>
    <row r="1006" spans="2:24" ht="15" customHeight="1" x14ac:dyDescent="0.25">
      <c r="B1006" s="6"/>
      <c r="I1006"/>
      <c r="P1006"/>
      <c r="X1006"/>
    </row>
    <row r="1007" spans="2:24" ht="15" customHeight="1" x14ac:dyDescent="0.25">
      <c r="B1007" s="6"/>
      <c r="I1007"/>
      <c r="P1007"/>
      <c r="X1007"/>
    </row>
    <row r="1008" spans="2:24" ht="15" customHeight="1" x14ac:dyDescent="0.25">
      <c r="B1008" s="6"/>
      <c r="I1008"/>
      <c r="P1008"/>
      <c r="X1008"/>
    </row>
    <row r="1009" spans="2:24" ht="15" customHeight="1" x14ac:dyDescent="0.25">
      <c r="B1009" s="6"/>
      <c r="I1009"/>
      <c r="P1009"/>
      <c r="X1009"/>
    </row>
    <row r="1010" spans="2:24" ht="15" customHeight="1" x14ac:dyDescent="0.25">
      <c r="B1010" s="6"/>
      <c r="I1010"/>
      <c r="P1010"/>
      <c r="X1010"/>
    </row>
    <row r="1011" spans="2:24" ht="15" customHeight="1" x14ac:dyDescent="0.25">
      <c r="B1011" s="6"/>
      <c r="I1011"/>
      <c r="P1011"/>
      <c r="X1011"/>
    </row>
    <row r="1012" spans="2:24" ht="15" customHeight="1" x14ac:dyDescent="0.25">
      <c r="B1012" s="6"/>
      <c r="I1012"/>
      <c r="P1012"/>
      <c r="X1012"/>
    </row>
    <row r="1013" spans="2:24" ht="15" customHeight="1" x14ac:dyDescent="0.25">
      <c r="B1013" s="6"/>
      <c r="I1013"/>
      <c r="P1013"/>
      <c r="X1013"/>
    </row>
    <row r="1014" spans="2:24" ht="15" customHeight="1" x14ac:dyDescent="0.25">
      <c r="B1014" s="6"/>
      <c r="I1014"/>
      <c r="P1014"/>
      <c r="X1014"/>
    </row>
    <row r="1015" spans="2:24" ht="15" customHeight="1" x14ac:dyDescent="0.25">
      <c r="B1015" s="6"/>
      <c r="I1015"/>
      <c r="P1015"/>
      <c r="X1015"/>
    </row>
    <row r="1016" spans="2:24" ht="15" customHeight="1" x14ac:dyDescent="0.25">
      <c r="B1016" s="6"/>
      <c r="I1016"/>
      <c r="P1016"/>
      <c r="X1016"/>
    </row>
    <row r="1017" spans="2:24" ht="15" customHeight="1" x14ac:dyDescent="0.25">
      <c r="B1017" s="6"/>
      <c r="I1017"/>
      <c r="P1017"/>
      <c r="X1017"/>
    </row>
    <row r="1018" spans="2:24" ht="15" customHeight="1" x14ac:dyDescent="0.25">
      <c r="B1018" s="6"/>
      <c r="I1018"/>
      <c r="P1018"/>
      <c r="X1018"/>
    </row>
    <row r="1019" spans="2:24" ht="15" customHeight="1" x14ac:dyDescent="0.25">
      <c r="B1019" s="6"/>
      <c r="I1019"/>
      <c r="P1019"/>
      <c r="X1019"/>
    </row>
    <row r="1020" spans="2:24" ht="15" customHeight="1" x14ac:dyDescent="0.25">
      <c r="B1020" s="6"/>
      <c r="I1020"/>
      <c r="P1020"/>
      <c r="X1020"/>
    </row>
    <row r="1021" spans="2:24" ht="15" customHeight="1" x14ac:dyDescent="0.25">
      <c r="B1021" s="6"/>
      <c r="I1021"/>
      <c r="P1021"/>
      <c r="X1021"/>
    </row>
    <row r="1022" spans="2:24" ht="15" customHeight="1" x14ac:dyDescent="0.25">
      <c r="B1022" s="6"/>
      <c r="I1022"/>
      <c r="P1022"/>
      <c r="X1022"/>
    </row>
    <row r="1023" spans="2:24" ht="15" customHeight="1" x14ac:dyDescent="0.25">
      <c r="B1023" s="6"/>
      <c r="I1023"/>
      <c r="P1023"/>
      <c r="X1023"/>
    </row>
    <row r="1024" spans="2:24" ht="15" customHeight="1" x14ac:dyDescent="0.25">
      <c r="B1024" s="6"/>
      <c r="I1024"/>
      <c r="P1024"/>
      <c r="X1024"/>
    </row>
    <row r="1025" spans="2:24" ht="15" customHeight="1" x14ac:dyDescent="0.25">
      <c r="B1025" s="6"/>
      <c r="I1025"/>
      <c r="P1025"/>
      <c r="X1025"/>
    </row>
    <row r="1026" spans="2:24" ht="15" customHeight="1" x14ac:dyDescent="0.25">
      <c r="B1026" s="6"/>
      <c r="I1026"/>
      <c r="P1026"/>
      <c r="X1026"/>
    </row>
    <row r="1027" spans="2:24" ht="15" customHeight="1" x14ac:dyDescent="0.25">
      <c r="B1027" s="6"/>
      <c r="I1027"/>
      <c r="P1027"/>
      <c r="X1027"/>
    </row>
    <row r="1028" spans="2:24" ht="15" customHeight="1" x14ac:dyDescent="0.25">
      <c r="B1028" s="6"/>
      <c r="I1028"/>
      <c r="P1028"/>
      <c r="X1028"/>
    </row>
    <row r="1029" spans="2:24" ht="15" customHeight="1" x14ac:dyDescent="0.25">
      <c r="B1029" s="6"/>
      <c r="I1029"/>
      <c r="P1029"/>
      <c r="X1029"/>
    </row>
    <row r="1030" spans="2:24" ht="15" customHeight="1" x14ac:dyDescent="0.25">
      <c r="B1030" s="6"/>
      <c r="I1030"/>
      <c r="P1030"/>
      <c r="X1030"/>
    </row>
    <row r="1031" spans="2:24" ht="15" customHeight="1" x14ac:dyDescent="0.25">
      <c r="B1031" s="6"/>
      <c r="I1031"/>
      <c r="P1031"/>
      <c r="X1031"/>
    </row>
    <row r="1032" spans="2:24" ht="15" customHeight="1" x14ac:dyDescent="0.25">
      <c r="B1032" s="6"/>
      <c r="I1032"/>
      <c r="P1032"/>
      <c r="X1032"/>
    </row>
    <row r="1033" spans="2:24" ht="15" customHeight="1" x14ac:dyDescent="0.25">
      <c r="B1033" s="6"/>
      <c r="I1033"/>
      <c r="P1033"/>
      <c r="X1033"/>
    </row>
    <row r="1034" spans="2:24" ht="15" customHeight="1" x14ac:dyDescent="0.25">
      <c r="B1034" s="6"/>
      <c r="I1034"/>
      <c r="P1034"/>
      <c r="X1034"/>
    </row>
    <row r="1035" spans="2:24" ht="15" customHeight="1" x14ac:dyDescent="0.25">
      <c r="B1035" s="6"/>
      <c r="I1035"/>
      <c r="P1035"/>
      <c r="X1035"/>
    </row>
    <row r="1036" spans="2:24" ht="15" customHeight="1" x14ac:dyDescent="0.25">
      <c r="B1036" s="6"/>
      <c r="I1036"/>
      <c r="P1036"/>
      <c r="X1036"/>
    </row>
    <row r="1037" spans="2:24" ht="15" customHeight="1" x14ac:dyDescent="0.25">
      <c r="B1037" s="6"/>
      <c r="I1037"/>
      <c r="P1037"/>
      <c r="X1037"/>
    </row>
    <row r="1038" spans="2:24" ht="15" customHeight="1" x14ac:dyDescent="0.25">
      <c r="B1038" s="6"/>
      <c r="I1038"/>
      <c r="P1038"/>
      <c r="X1038"/>
    </row>
    <row r="1039" spans="2:24" ht="15" customHeight="1" x14ac:dyDescent="0.25">
      <c r="B1039" s="6"/>
      <c r="I1039"/>
      <c r="P1039"/>
      <c r="X1039"/>
    </row>
    <row r="1040" spans="2:24" ht="15" customHeight="1" x14ac:dyDescent="0.25">
      <c r="B1040" s="6"/>
      <c r="I1040"/>
      <c r="P1040"/>
      <c r="X1040"/>
    </row>
    <row r="1041" spans="2:24" ht="15" customHeight="1" x14ac:dyDescent="0.25">
      <c r="B1041" s="6"/>
      <c r="I1041"/>
      <c r="P1041"/>
      <c r="X1041"/>
    </row>
    <row r="1042" spans="2:24" ht="15" customHeight="1" x14ac:dyDescent="0.25">
      <c r="B1042" s="6"/>
      <c r="I1042"/>
      <c r="P1042"/>
      <c r="X1042"/>
    </row>
    <row r="1043" spans="2:24" ht="15" customHeight="1" x14ac:dyDescent="0.25">
      <c r="B1043" s="6"/>
      <c r="I1043"/>
      <c r="P1043"/>
      <c r="X1043"/>
    </row>
    <row r="1044" spans="2:24" ht="15" customHeight="1" x14ac:dyDescent="0.25">
      <c r="B1044" s="6"/>
      <c r="I1044"/>
      <c r="P1044"/>
      <c r="X1044"/>
    </row>
    <row r="1045" spans="2:24" ht="15" customHeight="1" x14ac:dyDescent="0.25">
      <c r="B1045" s="6"/>
      <c r="I1045"/>
      <c r="P1045"/>
      <c r="X1045"/>
    </row>
    <row r="1046" spans="2:24" ht="15" customHeight="1" x14ac:dyDescent="0.25">
      <c r="B1046" s="6"/>
      <c r="I1046"/>
      <c r="P1046"/>
      <c r="X1046"/>
    </row>
    <row r="1047" spans="2:24" ht="15" customHeight="1" x14ac:dyDescent="0.25">
      <c r="B1047" s="6"/>
      <c r="I1047"/>
      <c r="P1047"/>
      <c r="X1047"/>
    </row>
    <row r="1048" spans="2:24" ht="15" customHeight="1" x14ac:dyDescent="0.25">
      <c r="B1048" s="6"/>
      <c r="I1048"/>
      <c r="P1048"/>
      <c r="X1048"/>
    </row>
    <row r="1049" spans="2:24" ht="15" customHeight="1" x14ac:dyDescent="0.25">
      <c r="B1049" s="6"/>
      <c r="I1049"/>
      <c r="P1049"/>
      <c r="X1049"/>
    </row>
    <row r="1050" spans="2:24" ht="15" customHeight="1" x14ac:dyDescent="0.25">
      <c r="B1050" s="6"/>
      <c r="I1050"/>
      <c r="P1050"/>
      <c r="X1050"/>
    </row>
    <row r="1051" spans="2:24" ht="15" customHeight="1" x14ac:dyDescent="0.25">
      <c r="B1051" s="6"/>
      <c r="I1051"/>
      <c r="P1051"/>
      <c r="X1051"/>
    </row>
    <row r="1052" spans="2:24" ht="15" customHeight="1" x14ac:dyDescent="0.25">
      <c r="B1052" s="6"/>
      <c r="I1052"/>
      <c r="P1052"/>
      <c r="X1052"/>
    </row>
    <row r="1053" spans="2:24" ht="15" customHeight="1" x14ac:dyDescent="0.25">
      <c r="B1053" s="6"/>
      <c r="I1053"/>
      <c r="P1053"/>
      <c r="X1053"/>
    </row>
    <row r="1054" spans="2:24" ht="15" customHeight="1" x14ac:dyDescent="0.25">
      <c r="B1054" s="6"/>
      <c r="I1054"/>
      <c r="P1054"/>
      <c r="X1054"/>
    </row>
    <row r="1055" spans="2:24" ht="15" customHeight="1" x14ac:dyDescent="0.25">
      <c r="B1055" s="6"/>
      <c r="I1055"/>
      <c r="P1055"/>
      <c r="X1055"/>
    </row>
    <row r="1056" spans="2:24" ht="15" customHeight="1" x14ac:dyDescent="0.25">
      <c r="B1056" s="6"/>
      <c r="I1056"/>
      <c r="P1056"/>
      <c r="X1056"/>
    </row>
    <row r="1057" spans="2:24" ht="15" customHeight="1" x14ac:dyDescent="0.25">
      <c r="B1057" s="6"/>
      <c r="I1057"/>
      <c r="P1057"/>
      <c r="X1057"/>
    </row>
    <row r="1058" spans="2:24" ht="15" customHeight="1" x14ac:dyDescent="0.25">
      <c r="B1058" s="6"/>
      <c r="I1058"/>
      <c r="P1058"/>
      <c r="X1058"/>
    </row>
    <row r="1059" spans="2:24" ht="15" customHeight="1" x14ac:dyDescent="0.25">
      <c r="B1059" s="6"/>
      <c r="I1059"/>
      <c r="P1059"/>
      <c r="X1059"/>
    </row>
    <row r="1060" spans="2:24" ht="15" customHeight="1" x14ac:dyDescent="0.25">
      <c r="B1060" s="6"/>
      <c r="I1060"/>
      <c r="P1060"/>
      <c r="X1060"/>
    </row>
    <row r="1061" spans="2:24" ht="15" customHeight="1" x14ac:dyDescent="0.25">
      <c r="B1061" s="6"/>
      <c r="I1061"/>
      <c r="P1061"/>
      <c r="X1061"/>
    </row>
    <row r="1062" spans="2:24" ht="15" customHeight="1" x14ac:dyDescent="0.25">
      <c r="B1062" s="6"/>
      <c r="I1062"/>
      <c r="P1062"/>
      <c r="X1062"/>
    </row>
    <row r="1063" spans="2:24" ht="15" customHeight="1" x14ac:dyDescent="0.25">
      <c r="B1063" s="6"/>
      <c r="I1063"/>
      <c r="P1063"/>
      <c r="X1063"/>
    </row>
    <row r="1064" spans="2:24" ht="15" customHeight="1" x14ac:dyDescent="0.25">
      <c r="B1064" s="6"/>
      <c r="I1064"/>
      <c r="P1064"/>
      <c r="X1064"/>
    </row>
    <row r="1065" spans="2:24" ht="15" customHeight="1" x14ac:dyDescent="0.25">
      <c r="B1065" s="6"/>
      <c r="I1065"/>
      <c r="P1065"/>
      <c r="X1065"/>
    </row>
    <row r="1066" spans="2:24" ht="15" customHeight="1" x14ac:dyDescent="0.25">
      <c r="B1066" s="6"/>
      <c r="I1066"/>
      <c r="P1066"/>
      <c r="X1066"/>
    </row>
    <row r="1067" spans="2:24" ht="15" customHeight="1" x14ac:dyDescent="0.25">
      <c r="B1067" s="6"/>
      <c r="I1067"/>
      <c r="P1067"/>
      <c r="X1067"/>
    </row>
    <row r="1068" spans="2:24" ht="15" customHeight="1" x14ac:dyDescent="0.25">
      <c r="B1068" s="6"/>
      <c r="I1068"/>
      <c r="P1068"/>
      <c r="X1068"/>
    </row>
    <row r="1069" spans="2:24" ht="15" customHeight="1" x14ac:dyDescent="0.25">
      <c r="B1069" s="6"/>
      <c r="I1069"/>
      <c r="P1069"/>
      <c r="X1069"/>
    </row>
    <row r="1070" spans="2:24" ht="15" customHeight="1" x14ac:dyDescent="0.25">
      <c r="B1070" s="6"/>
      <c r="I1070"/>
      <c r="P1070"/>
      <c r="X1070"/>
    </row>
    <row r="1071" spans="2:24" ht="15" customHeight="1" x14ac:dyDescent="0.25">
      <c r="B1071" s="6"/>
      <c r="I1071"/>
      <c r="P1071"/>
      <c r="X1071"/>
    </row>
    <row r="1072" spans="2:24" ht="15" customHeight="1" x14ac:dyDescent="0.25">
      <c r="B1072" s="6"/>
      <c r="I1072"/>
      <c r="P1072"/>
      <c r="X1072"/>
    </row>
    <row r="1073" spans="2:24" ht="15" customHeight="1" x14ac:dyDescent="0.25">
      <c r="B1073" s="6"/>
      <c r="I1073"/>
      <c r="P1073"/>
      <c r="X1073"/>
    </row>
    <row r="1074" spans="2:24" ht="15" customHeight="1" x14ac:dyDescent="0.25">
      <c r="B1074" s="6"/>
      <c r="I1074"/>
      <c r="P1074"/>
      <c r="X1074"/>
    </row>
    <row r="1075" spans="2:24" ht="15" customHeight="1" x14ac:dyDescent="0.25">
      <c r="B1075" s="6"/>
      <c r="I1075"/>
      <c r="P1075"/>
      <c r="X1075"/>
    </row>
    <row r="1076" spans="2:24" ht="15" customHeight="1" x14ac:dyDescent="0.25">
      <c r="B1076" s="6"/>
      <c r="I1076"/>
      <c r="P1076"/>
      <c r="X1076"/>
    </row>
    <row r="1077" spans="2:24" ht="15" customHeight="1" x14ac:dyDescent="0.25">
      <c r="B1077" s="6"/>
      <c r="I1077"/>
      <c r="P1077"/>
      <c r="X1077"/>
    </row>
    <row r="1078" spans="2:24" ht="15" customHeight="1" x14ac:dyDescent="0.25">
      <c r="B1078" s="6"/>
      <c r="I1078"/>
      <c r="P1078"/>
      <c r="X1078"/>
    </row>
    <row r="1079" spans="2:24" ht="15" customHeight="1" x14ac:dyDescent="0.25">
      <c r="B1079" s="6"/>
      <c r="I1079"/>
      <c r="P1079"/>
      <c r="X1079"/>
    </row>
    <row r="1080" spans="2:24" ht="15" customHeight="1" x14ac:dyDescent="0.25">
      <c r="B1080" s="6"/>
      <c r="I1080"/>
      <c r="P1080"/>
      <c r="X1080"/>
    </row>
    <row r="1081" spans="2:24" ht="15" customHeight="1" x14ac:dyDescent="0.25">
      <c r="B1081" s="6"/>
      <c r="I1081"/>
      <c r="P1081"/>
      <c r="X1081"/>
    </row>
    <row r="1082" spans="2:24" ht="15" customHeight="1" x14ac:dyDescent="0.25">
      <c r="B1082" s="6"/>
      <c r="I1082"/>
      <c r="P1082"/>
      <c r="X1082"/>
    </row>
    <row r="1083" spans="2:24" ht="15" customHeight="1" x14ac:dyDescent="0.25">
      <c r="B1083" s="6"/>
      <c r="I1083"/>
      <c r="P1083"/>
      <c r="X1083"/>
    </row>
    <row r="1084" spans="2:24" ht="15" customHeight="1" x14ac:dyDescent="0.25">
      <c r="B1084" s="6"/>
      <c r="I1084"/>
      <c r="P1084"/>
      <c r="X1084"/>
    </row>
    <row r="1085" spans="2:24" ht="15" customHeight="1" x14ac:dyDescent="0.25">
      <c r="B1085" s="6"/>
      <c r="I1085"/>
      <c r="P1085"/>
      <c r="X1085"/>
    </row>
    <row r="1086" spans="2:24" ht="15" customHeight="1" x14ac:dyDescent="0.25">
      <c r="B1086" s="6"/>
      <c r="I1086"/>
      <c r="P1086"/>
      <c r="X1086"/>
    </row>
    <row r="1087" spans="2:24" ht="15" customHeight="1" x14ac:dyDescent="0.25">
      <c r="B1087" s="6"/>
      <c r="I1087"/>
      <c r="P1087"/>
      <c r="X1087"/>
    </row>
    <row r="1088" spans="2:24" ht="15" customHeight="1" x14ac:dyDescent="0.25">
      <c r="B1088" s="6"/>
      <c r="I1088"/>
      <c r="P1088"/>
      <c r="X1088"/>
    </row>
    <row r="1089" spans="2:24" ht="15" customHeight="1" x14ac:dyDescent="0.25">
      <c r="B1089" s="6"/>
      <c r="I1089"/>
      <c r="P1089"/>
      <c r="X1089"/>
    </row>
    <row r="1090" spans="2:24" ht="15" customHeight="1" x14ac:dyDescent="0.25">
      <c r="B1090" s="6"/>
      <c r="I1090"/>
      <c r="P1090"/>
      <c r="X1090"/>
    </row>
    <row r="1091" spans="2:24" ht="15" customHeight="1" x14ac:dyDescent="0.25">
      <c r="B1091" s="6"/>
      <c r="I1091"/>
      <c r="P1091"/>
      <c r="X1091"/>
    </row>
    <row r="1092" spans="2:24" ht="15" customHeight="1" x14ac:dyDescent="0.25">
      <c r="B1092" s="6"/>
      <c r="I1092"/>
      <c r="P1092"/>
      <c r="X1092"/>
    </row>
    <row r="1093" spans="2:24" ht="15" customHeight="1" x14ac:dyDescent="0.25">
      <c r="B1093" s="6"/>
      <c r="I1093"/>
      <c r="P1093"/>
      <c r="X1093"/>
    </row>
    <row r="1094" spans="2:24" ht="15" customHeight="1" x14ac:dyDescent="0.25">
      <c r="B1094" s="6"/>
      <c r="I1094"/>
      <c r="P1094"/>
      <c r="X1094"/>
    </row>
    <row r="1095" spans="2:24" ht="15" customHeight="1" x14ac:dyDescent="0.25">
      <c r="B1095" s="6"/>
      <c r="I1095"/>
      <c r="P1095"/>
      <c r="X1095"/>
    </row>
    <row r="1096" spans="2:24" ht="15" customHeight="1" x14ac:dyDescent="0.25">
      <c r="B1096" s="6"/>
      <c r="I1096"/>
      <c r="P1096"/>
      <c r="X1096"/>
    </row>
    <row r="1097" spans="2:24" ht="15" customHeight="1" x14ac:dyDescent="0.25">
      <c r="B1097" s="6"/>
      <c r="I1097"/>
      <c r="P1097"/>
      <c r="X1097"/>
    </row>
    <row r="1098" spans="2:24" ht="15" customHeight="1" x14ac:dyDescent="0.25">
      <c r="B1098" s="6"/>
      <c r="I1098"/>
      <c r="P1098"/>
      <c r="X1098"/>
    </row>
    <row r="1099" spans="2:24" ht="15" customHeight="1" x14ac:dyDescent="0.25">
      <c r="B1099" s="6"/>
      <c r="I1099"/>
      <c r="P1099"/>
      <c r="X1099"/>
    </row>
    <row r="1100" spans="2:24" ht="15" customHeight="1" x14ac:dyDescent="0.25">
      <c r="B1100" s="6"/>
      <c r="I1100"/>
      <c r="P1100"/>
      <c r="X1100"/>
    </row>
    <row r="1101" spans="2:24" ht="15" customHeight="1" x14ac:dyDescent="0.25">
      <c r="B1101" s="6"/>
      <c r="I1101"/>
      <c r="P1101"/>
      <c r="X1101"/>
    </row>
    <row r="1102" spans="2:24" ht="15" customHeight="1" x14ac:dyDescent="0.25">
      <c r="B1102" s="6"/>
      <c r="I1102"/>
      <c r="P1102"/>
      <c r="X1102"/>
    </row>
    <row r="1103" spans="2:24" ht="15" customHeight="1" x14ac:dyDescent="0.25">
      <c r="B1103" s="6"/>
      <c r="I1103"/>
      <c r="P1103"/>
      <c r="X1103"/>
    </row>
    <row r="1104" spans="2:24" ht="15" customHeight="1" x14ac:dyDescent="0.25">
      <c r="B1104" s="6"/>
      <c r="I1104"/>
      <c r="P1104"/>
      <c r="X1104"/>
    </row>
    <row r="1105" spans="2:24" ht="15" customHeight="1" x14ac:dyDescent="0.25">
      <c r="B1105" s="6"/>
      <c r="I1105"/>
      <c r="P1105"/>
      <c r="X1105"/>
    </row>
    <row r="1106" spans="2:24" ht="15" customHeight="1" x14ac:dyDescent="0.25">
      <c r="B1106" s="6"/>
      <c r="I1106"/>
      <c r="P1106"/>
      <c r="X1106"/>
    </row>
    <row r="1107" spans="2:24" ht="15" customHeight="1" x14ac:dyDescent="0.25">
      <c r="B1107" s="6"/>
      <c r="I1107"/>
      <c r="P1107"/>
      <c r="X1107"/>
    </row>
    <row r="1108" spans="2:24" ht="15" customHeight="1" x14ac:dyDescent="0.25">
      <c r="B1108" s="6"/>
      <c r="I1108"/>
      <c r="P1108"/>
      <c r="X1108"/>
    </row>
    <row r="1109" spans="2:24" ht="15" customHeight="1" x14ac:dyDescent="0.25">
      <c r="B1109" s="6"/>
      <c r="I1109"/>
      <c r="P1109"/>
      <c r="X1109"/>
    </row>
    <row r="1110" spans="2:24" ht="15" customHeight="1" x14ac:dyDescent="0.25">
      <c r="B1110" s="6"/>
      <c r="I1110"/>
      <c r="P1110"/>
      <c r="X1110"/>
    </row>
    <row r="1111" spans="2:24" ht="15" customHeight="1" x14ac:dyDescent="0.25">
      <c r="B1111" s="6"/>
      <c r="I1111"/>
      <c r="P1111"/>
      <c r="X1111"/>
    </row>
    <row r="1112" spans="2:24" ht="15" customHeight="1" x14ac:dyDescent="0.25">
      <c r="B1112" s="6"/>
      <c r="I1112"/>
      <c r="P1112"/>
      <c r="X1112"/>
    </row>
    <row r="1113" spans="2:24" ht="15" customHeight="1" x14ac:dyDescent="0.25">
      <c r="B1113" s="6"/>
      <c r="I1113"/>
      <c r="P1113"/>
      <c r="X1113"/>
    </row>
    <row r="1114" spans="2:24" ht="15" customHeight="1" x14ac:dyDescent="0.25">
      <c r="B1114" s="6"/>
      <c r="I1114"/>
      <c r="P1114"/>
      <c r="X1114"/>
    </row>
    <row r="1115" spans="2:24" ht="15" customHeight="1" x14ac:dyDescent="0.25">
      <c r="B1115" s="6"/>
      <c r="I1115"/>
      <c r="P1115"/>
      <c r="X1115"/>
    </row>
    <row r="1116" spans="2:24" ht="15" customHeight="1" x14ac:dyDescent="0.25">
      <c r="B1116" s="6"/>
      <c r="I1116"/>
      <c r="P1116"/>
      <c r="X1116"/>
    </row>
    <row r="1117" spans="2:24" ht="15" customHeight="1" x14ac:dyDescent="0.25">
      <c r="B1117" s="6"/>
      <c r="I1117"/>
      <c r="P1117"/>
      <c r="X1117"/>
    </row>
    <row r="1118" spans="2:24" ht="15" customHeight="1" x14ac:dyDescent="0.25">
      <c r="B1118" s="6"/>
      <c r="I1118"/>
      <c r="P1118"/>
      <c r="X1118"/>
    </row>
    <row r="1119" spans="2:24" ht="15" customHeight="1" x14ac:dyDescent="0.25">
      <c r="B1119" s="6"/>
      <c r="I1119"/>
      <c r="P1119"/>
      <c r="X1119"/>
    </row>
    <row r="1120" spans="2:24" ht="15" customHeight="1" x14ac:dyDescent="0.25">
      <c r="B1120" s="6"/>
      <c r="I1120"/>
      <c r="P1120"/>
      <c r="X1120"/>
    </row>
    <row r="1121" spans="2:24" ht="15" customHeight="1" x14ac:dyDescent="0.25">
      <c r="B1121" s="6"/>
      <c r="I1121"/>
      <c r="P1121"/>
      <c r="X1121"/>
    </row>
    <row r="1122" spans="2:24" ht="15" customHeight="1" x14ac:dyDescent="0.25">
      <c r="B1122" s="6"/>
      <c r="I1122"/>
      <c r="P1122"/>
      <c r="X1122"/>
    </row>
    <row r="1123" spans="2:24" ht="15" customHeight="1" x14ac:dyDescent="0.25">
      <c r="B1123" s="6"/>
      <c r="I1123"/>
      <c r="P1123"/>
      <c r="X1123"/>
    </row>
    <row r="1124" spans="2:24" ht="15" customHeight="1" x14ac:dyDescent="0.25">
      <c r="B1124" s="6"/>
      <c r="I1124"/>
      <c r="P1124"/>
      <c r="X1124"/>
    </row>
    <row r="1125" spans="2:24" ht="15" customHeight="1" x14ac:dyDescent="0.25">
      <c r="B1125" s="6"/>
      <c r="I1125"/>
      <c r="P1125"/>
      <c r="X1125"/>
    </row>
    <row r="1126" spans="2:24" ht="15" customHeight="1" x14ac:dyDescent="0.25">
      <c r="B1126" s="6"/>
      <c r="I1126"/>
      <c r="P1126"/>
      <c r="X1126"/>
    </row>
    <row r="1127" spans="2:24" ht="15" customHeight="1" x14ac:dyDescent="0.25">
      <c r="B1127" s="6"/>
      <c r="I1127"/>
      <c r="P1127"/>
      <c r="X1127"/>
    </row>
    <row r="1128" spans="2:24" ht="15" customHeight="1" x14ac:dyDescent="0.25">
      <c r="B1128" s="6"/>
      <c r="I1128"/>
      <c r="P1128"/>
      <c r="X1128"/>
    </row>
    <row r="1129" spans="2:24" ht="15" customHeight="1" x14ac:dyDescent="0.25">
      <c r="B1129" s="6"/>
      <c r="I1129"/>
      <c r="P1129"/>
      <c r="X1129"/>
    </row>
    <row r="1130" spans="2:24" ht="15" customHeight="1" x14ac:dyDescent="0.25">
      <c r="B1130" s="6"/>
      <c r="I1130"/>
      <c r="P1130"/>
      <c r="X1130"/>
    </row>
    <row r="1131" spans="2:24" ht="15" customHeight="1" x14ac:dyDescent="0.25">
      <c r="B1131" s="6"/>
      <c r="I1131"/>
      <c r="P1131"/>
      <c r="X1131"/>
    </row>
    <row r="1132" spans="2:24" ht="15" customHeight="1" x14ac:dyDescent="0.25">
      <c r="B1132" s="6"/>
      <c r="I1132"/>
      <c r="P1132"/>
      <c r="X1132"/>
    </row>
    <row r="1133" spans="2:24" ht="15" customHeight="1" x14ac:dyDescent="0.25">
      <c r="B1133" s="6"/>
      <c r="I1133"/>
      <c r="P1133"/>
      <c r="X1133"/>
    </row>
    <row r="1134" spans="2:24" ht="15" customHeight="1" x14ac:dyDescent="0.25">
      <c r="B1134" s="6"/>
      <c r="I1134"/>
      <c r="P1134"/>
      <c r="X1134"/>
    </row>
    <row r="1135" spans="2:24" ht="15" customHeight="1" x14ac:dyDescent="0.25">
      <c r="B1135" s="6"/>
      <c r="I1135"/>
      <c r="P1135"/>
      <c r="X1135"/>
    </row>
    <row r="1136" spans="2:24" ht="15" customHeight="1" x14ac:dyDescent="0.25">
      <c r="B1136" s="6"/>
      <c r="I1136"/>
      <c r="P1136"/>
      <c r="X1136"/>
    </row>
    <row r="1137" spans="2:24" ht="15" customHeight="1" x14ac:dyDescent="0.25">
      <c r="B1137" s="6"/>
      <c r="I1137"/>
      <c r="P1137"/>
      <c r="X1137"/>
    </row>
    <row r="1138" spans="2:24" ht="15" customHeight="1" x14ac:dyDescent="0.25">
      <c r="B1138" s="6"/>
      <c r="I1138"/>
      <c r="P1138"/>
      <c r="X1138"/>
    </row>
    <row r="1139" spans="2:24" ht="15" customHeight="1" x14ac:dyDescent="0.25">
      <c r="B1139" s="6"/>
      <c r="I1139"/>
      <c r="P1139"/>
      <c r="X1139"/>
    </row>
    <row r="1140" spans="2:24" ht="15" customHeight="1" x14ac:dyDescent="0.25">
      <c r="B1140" s="6"/>
      <c r="I1140"/>
      <c r="P1140"/>
      <c r="X1140"/>
    </row>
    <row r="1141" spans="2:24" ht="15" customHeight="1" x14ac:dyDescent="0.25">
      <c r="B1141" s="6"/>
      <c r="I1141"/>
      <c r="P1141"/>
      <c r="X1141"/>
    </row>
    <row r="1142" spans="2:24" ht="15" customHeight="1" x14ac:dyDescent="0.25">
      <c r="B1142" s="6"/>
      <c r="I1142"/>
      <c r="P1142"/>
      <c r="X1142"/>
    </row>
    <row r="1143" spans="2:24" ht="15" customHeight="1" x14ac:dyDescent="0.25">
      <c r="B1143" s="6"/>
      <c r="I1143"/>
      <c r="P1143"/>
      <c r="X1143"/>
    </row>
    <row r="1144" spans="2:24" ht="15" customHeight="1" x14ac:dyDescent="0.25">
      <c r="B1144" s="6"/>
      <c r="I1144"/>
      <c r="P1144"/>
      <c r="X1144"/>
    </row>
    <row r="1145" spans="2:24" ht="15" customHeight="1" x14ac:dyDescent="0.25">
      <c r="B1145" s="6"/>
      <c r="I1145"/>
      <c r="P1145"/>
      <c r="X1145"/>
    </row>
    <row r="1146" spans="2:24" ht="15" customHeight="1" x14ac:dyDescent="0.25">
      <c r="B1146" s="6"/>
      <c r="I1146"/>
      <c r="P1146"/>
      <c r="X1146"/>
    </row>
    <row r="1147" spans="2:24" ht="15" customHeight="1" x14ac:dyDescent="0.25">
      <c r="B1147" s="6"/>
      <c r="I1147"/>
      <c r="P1147"/>
      <c r="X1147"/>
    </row>
    <row r="1148" spans="2:24" ht="15" customHeight="1" x14ac:dyDescent="0.25">
      <c r="B1148" s="6"/>
      <c r="I1148"/>
      <c r="P1148"/>
      <c r="X1148"/>
    </row>
    <row r="1149" spans="2:24" ht="15" customHeight="1" x14ac:dyDescent="0.25">
      <c r="B1149" s="6"/>
      <c r="I1149"/>
      <c r="P1149"/>
      <c r="X1149"/>
    </row>
    <row r="1150" spans="2:24" ht="15" customHeight="1" x14ac:dyDescent="0.25">
      <c r="B1150" s="6"/>
      <c r="I1150"/>
      <c r="P1150"/>
      <c r="X1150"/>
    </row>
    <row r="1151" spans="2:24" ht="15" customHeight="1" x14ac:dyDescent="0.25">
      <c r="B1151" s="6"/>
      <c r="I1151"/>
      <c r="P1151"/>
      <c r="X1151"/>
    </row>
    <row r="1152" spans="2:24" ht="15" customHeight="1" x14ac:dyDescent="0.25">
      <c r="B1152" s="6"/>
      <c r="I1152"/>
      <c r="P1152"/>
      <c r="X1152"/>
    </row>
    <row r="1153" spans="2:24" ht="15" customHeight="1" x14ac:dyDescent="0.25">
      <c r="B1153" s="6"/>
      <c r="I1153"/>
      <c r="P1153"/>
      <c r="X1153"/>
    </row>
    <row r="1154" spans="2:24" ht="15" customHeight="1" x14ac:dyDescent="0.25">
      <c r="B1154" s="6"/>
      <c r="I1154"/>
      <c r="P1154"/>
      <c r="X1154"/>
    </row>
    <row r="1155" spans="2:24" ht="15" customHeight="1" x14ac:dyDescent="0.25">
      <c r="B1155" s="6"/>
      <c r="I1155"/>
      <c r="P1155"/>
      <c r="X1155"/>
    </row>
    <row r="1156" spans="2:24" ht="15" customHeight="1" x14ac:dyDescent="0.25">
      <c r="B1156" s="6"/>
      <c r="I1156"/>
      <c r="P1156"/>
      <c r="X1156"/>
    </row>
    <row r="1157" spans="2:24" ht="15" customHeight="1" x14ac:dyDescent="0.25">
      <c r="B1157" s="6"/>
      <c r="I1157"/>
      <c r="P1157"/>
      <c r="X1157"/>
    </row>
    <row r="1158" spans="2:24" ht="15" customHeight="1" x14ac:dyDescent="0.25">
      <c r="B1158" s="6"/>
      <c r="I1158"/>
      <c r="P1158"/>
      <c r="X1158"/>
    </row>
    <row r="1159" spans="2:24" ht="15" customHeight="1" x14ac:dyDescent="0.25">
      <c r="B1159" s="6"/>
      <c r="I1159"/>
      <c r="P1159"/>
      <c r="X1159"/>
    </row>
    <row r="1160" spans="2:24" ht="15" customHeight="1" x14ac:dyDescent="0.25">
      <c r="B1160" s="6"/>
      <c r="I1160"/>
      <c r="P1160"/>
      <c r="X1160"/>
    </row>
    <row r="1161" spans="2:24" ht="15" customHeight="1" x14ac:dyDescent="0.25">
      <c r="B1161" s="6"/>
      <c r="I1161"/>
      <c r="P1161"/>
      <c r="X1161"/>
    </row>
    <row r="1162" spans="2:24" ht="15" customHeight="1" x14ac:dyDescent="0.25">
      <c r="B1162" s="6"/>
      <c r="I1162"/>
      <c r="P1162"/>
      <c r="X1162"/>
    </row>
    <row r="1163" spans="2:24" ht="15" customHeight="1" x14ac:dyDescent="0.25">
      <c r="B1163" s="6"/>
      <c r="I1163"/>
      <c r="P1163"/>
      <c r="X1163"/>
    </row>
    <row r="1164" spans="2:24" ht="15" customHeight="1" x14ac:dyDescent="0.25">
      <c r="B1164" s="6"/>
      <c r="I1164"/>
      <c r="P1164"/>
      <c r="X1164"/>
    </row>
    <row r="1165" spans="2:24" ht="15" customHeight="1" x14ac:dyDescent="0.25">
      <c r="B1165" s="6"/>
      <c r="I1165"/>
      <c r="P1165"/>
      <c r="X1165"/>
    </row>
    <row r="1166" spans="2:24" ht="15" customHeight="1" x14ac:dyDescent="0.25">
      <c r="B1166" s="6"/>
      <c r="I1166"/>
      <c r="P1166"/>
      <c r="X1166"/>
    </row>
    <row r="1167" spans="2:24" ht="15" customHeight="1" x14ac:dyDescent="0.25">
      <c r="B1167" s="6"/>
      <c r="I1167"/>
      <c r="P1167"/>
      <c r="X1167"/>
    </row>
    <row r="1168" spans="2:24" ht="15" customHeight="1" x14ac:dyDescent="0.25">
      <c r="B1168" s="6"/>
      <c r="I1168"/>
      <c r="P1168"/>
      <c r="X1168"/>
    </row>
    <row r="1169" spans="2:24" ht="15" customHeight="1" x14ac:dyDescent="0.25">
      <c r="B1169" s="6"/>
      <c r="I1169"/>
      <c r="P1169"/>
      <c r="X1169"/>
    </row>
    <row r="1170" spans="2:24" ht="15" customHeight="1" x14ac:dyDescent="0.25">
      <c r="B1170" s="6"/>
      <c r="I1170"/>
      <c r="P1170"/>
      <c r="X1170"/>
    </row>
    <row r="1171" spans="2:24" ht="15" customHeight="1" x14ac:dyDescent="0.25">
      <c r="B1171" s="6"/>
      <c r="I1171"/>
      <c r="P1171"/>
      <c r="X1171"/>
    </row>
    <row r="1172" spans="2:24" ht="15" customHeight="1" x14ac:dyDescent="0.25">
      <c r="B1172" s="6"/>
      <c r="I1172"/>
      <c r="P1172"/>
      <c r="X1172"/>
    </row>
    <row r="1173" spans="2:24" ht="15" customHeight="1" x14ac:dyDescent="0.25">
      <c r="B1173" s="6"/>
      <c r="I1173"/>
      <c r="P1173"/>
      <c r="X1173"/>
    </row>
    <row r="1174" spans="2:24" ht="15" customHeight="1" x14ac:dyDescent="0.25">
      <c r="B1174" s="6"/>
      <c r="I1174"/>
      <c r="P1174"/>
      <c r="X1174"/>
    </row>
    <row r="1175" spans="2:24" ht="15" customHeight="1" x14ac:dyDescent="0.25">
      <c r="B1175" s="6"/>
      <c r="I1175"/>
      <c r="P1175"/>
      <c r="X1175"/>
    </row>
    <row r="1176" spans="2:24" ht="15" customHeight="1" x14ac:dyDescent="0.25">
      <c r="B1176" s="6"/>
      <c r="I1176"/>
      <c r="P1176"/>
      <c r="X1176"/>
    </row>
    <row r="1177" spans="2:24" ht="15" customHeight="1" x14ac:dyDescent="0.25">
      <c r="B1177" s="6"/>
      <c r="I1177"/>
      <c r="P1177"/>
      <c r="X1177"/>
    </row>
    <row r="1178" spans="2:24" ht="15" customHeight="1" x14ac:dyDescent="0.25">
      <c r="B1178" s="6"/>
      <c r="I1178"/>
      <c r="P1178"/>
      <c r="X1178"/>
    </row>
    <row r="1179" spans="2:24" ht="15" customHeight="1" x14ac:dyDescent="0.25">
      <c r="B1179" s="6"/>
      <c r="I1179"/>
      <c r="P1179"/>
      <c r="X1179"/>
    </row>
    <row r="1180" spans="2:24" ht="15" customHeight="1" x14ac:dyDescent="0.25">
      <c r="B1180" s="6"/>
      <c r="I1180"/>
      <c r="P1180"/>
      <c r="X1180"/>
    </row>
    <row r="1181" spans="2:24" ht="15" customHeight="1" x14ac:dyDescent="0.25">
      <c r="B1181" s="6"/>
      <c r="I1181"/>
      <c r="P1181"/>
      <c r="X1181"/>
    </row>
    <row r="1182" spans="2:24" ht="15" customHeight="1" x14ac:dyDescent="0.25">
      <c r="B1182" s="6"/>
      <c r="I1182"/>
      <c r="P1182"/>
      <c r="X1182"/>
    </row>
    <row r="1183" spans="2:24" ht="15" customHeight="1" x14ac:dyDescent="0.25">
      <c r="B1183" s="6"/>
      <c r="I1183"/>
      <c r="P1183"/>
      <c r="X1183"/>
    </row>
    <row r="1184" spans="2:24" ht="15" customHeight="1" x14ac:dyDescent="0.25">
      <c r="B1184" s="6"/>
      <c r="I1184"/>
      <c r="P1184"/>
      <c r="X1184"/>
    </row>
    <row r="1185" spans="2:24" ht="15" customHeight="1" x14ac:dyDescent="0.25">
      <c r="B1185" s="6"/>
      <c r="I1185"/>
      <c r="P1185"/>
      <c r="X1185"/>
    </row>
    <row r="1186" spans="2:24" ht="15" customHeight="1" x14ac:dyDescent="0.25">
      <c r="B1186" s="6"/>
      <c r="I1186"/>
      <c r="P1186"/>
      <c r="X1186"/>
    </row>
    <row r="1187" spans="2:24" ht="15" customHeight="1" x14ac:dyDescent="0.25">
      <c r="B1187" s="6"/>
      <c r="I1187"/>
      <c r="P1187"/>
      <c r="X1187"/>
    </row>
    <row r="1188" spans="2:24" ht="15" customHeight="1" x14ac:dyDescent="0.25">
      <c r="B1188" s="6"/>
      <c r="I1188"/>
      <c r="P1188"/>
      <c r="X1188"/>
    </row>
    <row r="1189" spans="2:24" ht="15" customHeight="1" x14ac:dyDescent="0.25">
      <c r="B1189" s="6"/>
      <c r="I1189"/>
      <c r="P1189"/>
      <c r="X1189"/>
    </row>
    <row r="1190" spans="2:24" ht="15" customHeight="1" x14ac:dyDescent="0.25">
      <c r="B1190" s="6"/>
      <c r="I1190"/>
      <c r="P1190"/>
      <c r="X1190"/>
    </row>
    <row r="1191" spans="2:24" ht="15" customHeight="1" x14ac:dyDescent="0.25">
      <c r="B1191" s="6"/>
      <c r="I1191"/>
      <c r="P1191"/>
      <c r="X1191"/>
    </row>
    <row r="1192" spans="2:24" ht="15" customHeight="1" x14ac:dyDescent="0.25">
      <c r="B1192" s="6"/>
      <c r="I1192"/>
      <c r="P1192"/>
      <c r="X1192"/>
    </row>
    <row r="1193" spans="2:24" ht="15" customHeight="1" x14ac:dyDescent="0.25">
      <c r="B1193" s="6"/>
      <c r="I1193"/>
      <c r="P1193"/>
      <c r="X1193"/>
    </row>
    <row r="1194" spans="2:24" ht="15" customHeight="1" x14ac:dyDescent="0.25">
      <c r="B1194" s="6"/>
      <c r="I1194"/>
      <c r="P1194"/>
      <c r="X1194"/>
    </row>
    <row r="1195" spans="2:24" ht="15" customHeight="1" x14ac:dyDescent="0.25">
      <c r="B1195" s="6"/>
      <c r="I1195"/>
      <c r="P1195"/>
      <c r="X1195"/>
    </row>
    <row r="1196" spans="2:24" ht="15" customHeight="1" x14ac:dyDescent="0.25">
      <c r="B1196" s="6"/>
      <c r="I1196"/>
      <c r="P1196"/>
      <c r="X1196"/>
    </row>
    <row r="1197" spans="2:24" ht="15" customHeight="1" x14ac:dyDescent="0.25">
      <c r="B1197" s="6"/>
      <c r="I1197"/>
      <c r="P1197"/>
      <c r="X1197"/>
    </row>
    <row r="1198" spans="2:24" ht="15" customHeight="1" x14ac:dyDescent="0.25">
      <c r="B1198" s="6"/>
      <c r="I1198"/>
      <c r="P1198"/>
      <c r="X1198"/>
    </row>
    <row r="1199" spans="2:24" ht="15" customHeight="1" x14ac:dyDescent="0.25">
      <c r="B1199" s="6"/>
      <c r="I1199"/>
      <c r="P1199"/>
      <c r="X1199"/>
    </row>
    <row r="1200" spans="2:24" ht="15" customHeight="1" x14ac:dyDescent="0.25">
      <c r="B1200" s="6"/>
      <c r="I1200"/>
      <c r="P1200"/>
      <c r="X1200"/>
    </row>
    <row r="1201" spans="2:24" ht="15" customHeight="1" x14ac:dyDescent="0.25">
      <c r="B1201" s="6"/>
      <c r="I1201"/>
      <c r="P1201"/>
      <c r="X1201"/>
    </row>
    <row r="1202" spans="2:24" ht="15" customHeight="1" x14ac:dyDescent="0.25">
      <c r="B1202" s="6"/>
      <c r="I1202"/>
      <c r="P1202"/>
      <c r="X1202"/>
    </row>
    <row r="1203" spans="2:24" ht="15" customHeight="1" x14ac:dyDescent="0.25">
      <c r="B1203" s="6"/>
      <c r="I1203"/>
      <c r="P1203"/>
      <c r="X1203"/>
    </row>
    <row r="1204" spans="2:24" ht="15" customHeight="1" x14ac:dyDescent="0.25">
      <c r="B1204" s="6"/>
      <c r="I1204"/>
      <c r="P1204"/>
      <c r="X1204"/>
    </row>
    <row r="1205" spans="2:24" ht="15" customHeight="1" x14ac:dyDescent="0.25">
      <c r="B1205" s="6"/>
      <c r="I1205"/>
      <c r="P1205"/>
      <c r="X1205"/>
    </row>
    <row r="1206" spans="2:24" ht="15" customHeight="1" x14ac:dyDescent="0.25">
      <c r="B1206" s="6"/>
      <c r="I1206"/>
      <c r="P1206"/>
      <c r="X1206"/>
    </row>
    <row r="1207" spans="2:24" ht="15" customHeight="1" x14ac:dyDescent="0.25">
      <c r="B1207" s="6"/>
      <c r="I1207"/>
      <c r="P1207"/>
      <c r="X1207"/>
    </row>
    <row r="1208" spans="2:24" ht="15" customHeight="1" x14ac:dyDescent="0.25">
      <c r="B1208" s="6"/>
      <c r="I1208"/>
      <c r="P1208"/>
      <c r="X1208"/>
    </row>
    <row r="1209" spans="2:24" ht="15" customHeight="1" x14ac:dyDescent="0.25">
      <c r="B1209" s="6"/>
      <c r="I1209"/>
      <c r="P1209"/>
      <c r="X1209"/>
    </row>
    <row r="1210" spans="2:24" ht="15" customHeight="1" x14ac:dyDescent="0.25">
      <c r="B1210" s="6"/>
      <c r="I1210"/>
      <c r="P1210"/>
      <c r="X1210"/>
    </row>
    <row r="1211" spans="2:24" ht="15" customHeight="1" x14ac:dyDescent="0.25">
      <c r="B1211" s="6"/>
      <c r="I1211"/>
      <c r="P1211"/>
      <c r="X1211"/>
    </row>
    <row r="1212" spans="2:24" ht="15" customHeight="1" x14ac:dyDescent="0.25">
      <c r="B1212" s="6"/>
      <c r="I1212"/>
      <c r="P1212"/>
      <c r="X1212"/>
    </row>
    <row r="1213" spans="2:24" ht="15" customHeight="1" x14ac:dyDescent="0.25">
      <c r="B1213" s="6"/>
      <c r="I1213"/>
      <c r="P1213"/>
      <c r="X1213"/>
    </row>
    <row r="1214" spans="2:24" ht="15" customHeight="1" x14ac:dyDescent="0.25">
      <c r="B1214" s="6"/>
      <c r="I1214"/>
      <c r="P1214"/>
      <c r="X1214"/>
    </row>
    <row r="1215" spans="2:24" ht="15" customHeight="1" x14ac:dyDescent="0.25">
      <c r="B1215" s="6"/>
      <c r="I1215"/>
      <c r="P1215"/>
      <c r="X1215"/>
    </row>
    <row r="1216" spans="2:24" ht="15" customHeight="1" x14ac:dyDescent="0.25">
      <c r="B1216" s="6"/>
      <c r="I1216"/>
      <c r="P1216"/>
      <c r="X1216"/>
    </row>
    <row r="1217" spans="2:24" ht="15" customHeight="1" x14ac:dyDescent="0.25">
      <c r="B1217" s="6"/>
      <c r="I1217"/>
      <c r="P1217"/>
      <c r="X1217"/>
    </row>
    <row r="1218" spans="2:24" ht="15" customHeight="1" x14ac:dyDescent="0.25">
      <c r="B1218" s="6"/>
      <c r="I1218"/>
      <c r="P1218"/>
      <c r="X1218"/>
    </row>
    <row r="1219" spans="2:24" ht="15" customHeight="1" x14ac:dyDescent="0.25">
      <c r="B1219" s="6"/>
      <c r="I1219"/>
      <c r="P1219"/>
      <c r="X1219"/>
    </row>
    <row r="1220" spans="2:24" ht="15" customHeight="1" x14ac:dyDescent="0.25">
      <c r="B1220" s="6"/>
      <c r="I1220"/>
      <c r="P1220"/>
      <c r="X1220"/>
    </row>
    <row r="1221" spans="2:24" ht="15" customHeight="1" x14ac:dyDescent="0.25">
      <c r="B1221" s="6"/>
      <c r="I1221"/>
      <c r="P1221"/>
      <c r="X1221"/>
    </row>
    <row r="1222" spans="2:24" ht="15" customHeight="1" x14ac:dyDescent="0.25">
      <c r="B1222" s="6"/>
      <c r="I1222"/>
      <c r="P1222"/>
      <c r="X1222"/>
    </row>
    <row r="1223" spans="2:24" ht="15" customHeight="1" x14ac:dyDescent="0.25">
      <c r="B1223" s="6"/>
      <c r="I1223"/>
      <c r="P1223"/>
      <c r="X1223"/>
    </row>
    <row r="1224" spans="2:24" ht="15" customHeight="1" x14ac:dyDescent="0.25">
      <c r="B1224" s="6"/>
      <c r="I1224"/>
      <c r="P1224"/>
      <c r="X1224"/>
    </row>
    <row r="1225" spans="2:24" ht="15" customHeight="1" x14ac:dyDescent="0.25">
      <c r="B1225" s="6"/>
      <c r="I1225"/>
      <c r="P1225"/>
      <c r="X1225"/>
    </row>
    <row r="1226" spans="2:24" ht="15" customHeight="1" x14ac:dyDescent="0.25">
      <c r="B1226" s="6"/>
      <c r="I1226"/>
      <c r="P1226"/>
      <c r="X1226"/>
    </row>
    <row r="1227" spans="2:24" ht="15" customHeight="1" x14ac:dyDescent="0.25">
      <c r="B1227" s="6"/>
      <c r="I1227"/>
      <c r="P1227"/>
      <c r="X1227"/>
    </row>
    <row r="1228" spans="2:24" ht="15" customHeight="1" x14ac:dyDescent="0.25">
      <c r="B1228" s="6"/>
      <c r="I1228"/>
      <c r="P1228"/>
      <c r="X1228"/>
    </row>
    <row r="1229" spans="2:24" ht="15" customHeight="1" x14ac:dyDescent="0.25">
      <c r="B1229" s="6"/>
      <c r="I1229"/>
      <c r="P1229"/>
      <c r="X1229"/>
    </row>
    <row r="1230" spans="2:24" ht="15" customHeight="1" x14ac:dyDescent="0.25">
      <c r="B1230" s="6"/>
      <c r="I1230"/>
      <c r="P1230"/>
      <c r="X1230"/>
    </row>
    <row r="1231" spans="2:24" ht="15" customHeight="1" x14ac:dyDescent="0.25">
      <c r="B1231" s="6"/>
      <c r="I1231"/>
      <c r="P1231"/>
      <c r="X1231"/>
    </row>
    <row r="1232" spans="2:24" ht="15" customHeight="1" x14ac:dyDescent="0.25">
      <c r="B1232" s="6"/>
      <c r="I1232"/>
      <c r="P1232"/>
      <c r="X1232"/>
    </row>
    <row r="1233" spans="2:24" ht="15" customHeight="1" x14ac:dyDescent="0.25">
      <c r="B1233" s="6"/>
      <c r="I1233"/>
      <c r="P1233"/>
      <c r="X1233"/>
    </row>
    <row r="1234" spans="2:24" ht="15" customHeight="1" x14ac:dyDescent="0.25">
      <c r="B1234" s="6"/>
      <c r="I1234"/>
      <c r="P1234"/>
      <c r="X1234"/>
    </row>
    <row r="1235" spans="2:24" ht="15" customHeight="1" x14ac:dyDescent="0.25">
      <c r="B1235" s="6"/>
      <c r="I1235"/>
      <c r="P1235"/>
      <c r="X1235"/>
    </row>
    <row r="1236" spans="2:24" ht="15" customHeight="1" x14ac:dyDescent="0.25">
      <c r="B1236" s="6"/>
      <c r="I1236"/>
      <c r="P1236"/>
      <c r="X1236"/>
    </row>
    <row r="1237" spans="2:24" ht="15" customHeight="1" x14ac:dyDescent="0.25">
      <c r="B1237" s="6"/>
      <c r="I1237"/>
      <c r="P1237"/>
      <c r="X1237"/>
    </row>
    <row r="1238" spans="2:24" ht="15" customHeight="1" x14ac:dyDescent="0.25">
      <c r="B1238" s="6"/>
      <c r="I1238"/>
      <c r="P1238"/>
      <c r="X1238"/>
    </row>
    <row r="1239" spans="2:24" ht="15" customHeight="1" x14ac:dyDescent="0.25">
      <c r="B1239" s="6"/>
      <c r="I1239"/>
      <c r="P1239"/>
      <c r="X1239"/>
    </row>
    <row r="1240" spans="2:24" ht="15" customHeight="1" x14ac:dyDescent="0.25">
      <c r="B1240" s="6"/>
      <c r="I1240"/>
      <c r="P1240"/>
      <c r="X1240"/>
    </row>
    <row r="1241" spans="2:24" ht="15" customHeight="1" x14ac:dyDescent="0.25">
      <c r="B1241" s="6"/>
      <c r="I1241"/>
      <c r="P1241"/>
      <c r="X1241"/>
    </row>
    <row r="1242" spans="2:24" ht="15" customHeight="1" x14ac:dyDescent="0.25">
      <c r="B1242" s="6"/>
      <c r="I1242"/>
      <c r="P1242"/>
      <c r="X1242"/>
    </row>
    <row r="1243" spans="2:24" ht="15" customHeight="1" x14ac:dyDescent="0.25">
      <c r="B1243" s="6"/>
      <c r="I1243"/>
      <c r="P1243"/>
      <c r="X1243"/>
    </row>
    <row r="1244" spans="2:24" ht="15" customHeight="1" x14ac:dyDescent="0.25">
      <c r="B1244" s="6"/>
      <c r="I1244"/>
      <c r="P1244"/>
      <c r="X1244"/>
    </row>
    <row r="1245" spans="2:24" ht="15" customHeight="1" x14ac:dyDescent="0.25">
      <c r="B1245" s="6"/>
      <c r="I1245"/>
      <c r="P1245"/>
      <c r="X1245"/>
    </row>
    <row r="1246" spans="2:24" ht="15" customHeight="1" x14ac:dyDescent="0.25">
      <c r="B1246" s="6"/>
      <c r="I1246"/>
      <c r="P1246"/>
      <c r="X1246"/>
    </row>
    <row r="1247" spans="2:24" ht="15" customHeight="1" x14ac:dyDescent="0.25">
      <c r="B1247" s="6"/>
      <c r="I1247"/>
      <c r="P1247"/>
      <c r="X1247"/>
    </row>
    <row r="1248" spans="2:24" ht="15" customHeight="1" x14ac:dyDescent="0.25">
      <c r="B1248" s="6"/>
      <c r="I1248"/>
      <c r="P1248"/>
      <c r="X1248"/>
    </row>
    <row r="1249" spans="2:24" ht="15" customHeight="1" x14ac:dyDescent="0.25">
      <c r="B1249" s="6"/>
      <c r="I1249"/>
      <c r="P1249"/>
      <c r="X1249"/>
    </row>
    <row r="1250" spans="2:24" ht="15" customHeight="1" x14ac:dyDescent="0.25">
      <c r="B1250" s="6"/>
      <c r="I1250"/>
      <c r="P1250"/>
      <c r="X1250"/>
    </row>
    <row r="1251" spans="2:24" ht="15" customHeight="1" x14ac:dyDescent="0.25">
      <c r="B1251" s="6"/>
      <c r="I1251"/>
      <c r="P1251"/>
      <c r="X1251"/>
    </row>
    <row r="1252" spans="2:24" ht="15" customHeight="1" x14ac:dyDescent="0.25">
      <c r="B1252" s="6"/>
      <c r="I1252"/>
      <c r="P1252"/>
      <c r="X1252"/>
    </row>
    <row r="1253" spans="2:24" ht="15" customHeight="1" x14ac:dyDescent="0.25">
      <c r="B1253" s="6"/>
      <c r="I1253"/>
      <c r="P1253"/>
      <c r="X1253"/>
    </row>
    <row r="1254" spans="2:24" ht="15" customHeight="1" x14ac:dyDescent="0.25">
      <c r="B1254" s="6"/>
      <c r="I1254"/>
      <c r="P1254"/>
      <c r="X1254"/>
    </row>
    <row r="1255" spans="2:24" ht="15" customHeight="1" x14ac:dyDescent="0.25">
      <c r="B1255" s="6"/>
      <c r="I1255"/>
      <c r="P1255"/>
      <c r="X1255"/>
    </row>
    <row r="1256" spans="2:24" ht="15" customHeight="1" x14ac:dyDescent="0.25">
      <c r="B1256" s="6"/>
      <c r="I1256"/>
      <c r="P1256"/>
      <c r="X1256"/>
    </row>
    <row r="1257" spans="2:24" ht="15" customHeight="1" x14ac:dyDescent="0.25">
      <c r="B1257" s="6"/>
      <c r="I1257"/>
      <c r="P1257"/>
      <c r="X1257"/>
    </row>
    <row r="1258" spans="2:24" ht="15" customHeight="1" x14ac:dyDescent="0.25">
      <c r="B1258" s="6"/>
      <c r="I1258"/>
      <c r="P1258"/>
      <c r="X1258"/>
    </row>
    <row r="1259" spans="2:24" ht="15" customHeight="1" x14ac:dyDescent="0.25">
      <c r="B1259" s="6"/>
      <c r="I1259"/>
      <c r="P1259"/>
      <c r="X1259"/>
    </row>
    <row r="1260" spans="2:24" ht="15" customHeight="1" x14ac:dyDescent="0.25">
      <c r="B1260" s="6"/>
      <c r="I1260"/>
      <c r="P1260"/>
      <c r="X1260"/>
    </row>
    <row r="1261" spans="2:24" ht="15" customHeight="1" x14ac:dyDescent="0.25">
      <c r="B1261" s="6"/>
      <c r="I1261"/>
      <c r="P1261"/>
      <c r="X1261"/>
    </row>
    <row r="1262" spans="2:24" ht="15" customHeight="1" x14ac:dyDescent="0.25">
      <c r="B1262" s="6"/>
      <c r="I1262"/>
      <c r="P1262"/>
      <c r="X1262"/>
    </row>
    <row r="1263" spans="2:24" ht="15" customHeight="1" x14ac:dyDescent="0.25">
      <c r="B1263" s="6"/>
      <c r="I1263"/>
      <c r="P1263"/>
      <c r="X1263"/>
    </row>
    <row r="1264" spans="2:24" ht="15" customHeight="1" x14ac:dyDescent="0.25">
      <c r="B1264" s="6"/>
      <c r="I1264"/>
      <c r="P1264"/>
      <c r="X1264"/>
    </row>
    <row r="1265" spans="2:24" ht="15" customHeight="1" x14ac:dyDescent="0.25">
      <c r="B1265" s="6"/>
      <c r="I1265"/>
      <c r="P1265"/>
      <c r="X1265"/>
    </row>
    <row r="1266" spans="2:24" ht="15" customHeight="1" x14ac:dyDescent="0.25">
      <c r="B1266" s="6"/>
      <c r="I1266"/>
      <c r="P1266"/>
      <c r="X1266"/>
    </row>
    <row r="1267" spans="2:24" ht="15" customHeight="1" x14ac:dyDescent="0.25">
      <c r="B1267" s="6"/>
      <c r="I1267"/>
      <c r="P1267"/>
      <c r="X1267"/>
    </row>
    <row r="1268" spans="2:24" ht="15" customHeight="1" x14ac:dyDescent="0.25">
      <c r="B1268" s="6"/>
      <c r="I1268"/>
      <c r="P1268"/>
      <c r="X1268"/>
    </row>
    <row r="1269" spans="2:24" ht="15" customHeight="1" x14ac:dyDescent="0.25">
      <c r="B1269" s="6"/>
      <c r="I1269"/>
      <c r="P1269"/>
      <c r="X1269"/>
    </row>
    <row r="1270" spans="2:24" ht="15" customHeight="1" x14ac:dyDescent="0.25">
      <c r="B1270" s="6"/>
      <c r="I1270"/>
      <c r="P1270"/>
      <c r="X1270"/>
    </row>
    <row r="1271" spans="2:24" ht="15" customHeight="1" x14ac:dyDescent="0.25">
      <c r="B1271" s="6"/>
      <c r="I1271"/>
      <c r="P1271"/>
      <c r="X1271"/>
    </row>
    <row r="1272" spans="2:24" ht="15" customHeight="1" x14ac:dyDescent="0.25">
      <c r="B1272" s="6"/>
      <c r="I1272"/>
      <c r="P1272"/>
      <c r="X1272"/>
    </row>
    <row r="1273" spans="2:24" ht="15" customHeight="1" x14ac:dyDescent="0.25">
      <c r="B1273" s="6"/>
      <c r="I1273"/>
      <c r="P1273"/>
      <c r="X1273"/>
    </row>
    <row r="1274" spans="2:24" ht="15" customHeight="1" x14ac:dyDescent="0.25">
      <c r="B1274" s="6"/>
      <c r="I1274"/>
      <c r="P1274"/>
      <c r="X1274"/>
    </row>
    <row r="1275" spans="2:24" ht="15" customHeight="1" x14ac:dyDescent="0.25">
      <c r="B1275" s="6"/>
      <c r="I1275"/>
      <c r="P1275"/>
      <c r="X1275"/>
    </row>
    <row r="1276" spans="2:24" ht="15" customHeight="1" x14ac:dyDescent="0.25">
      <c r="B1276" s="6"/>
      <c r="I1276"/>
      <c r="P1276"/>
      <c r="X1276"/>
    </row>
    <row r="1277" spans="2:24" ht="15" customHeight="1" x14ac:dyDescent="0.25">
      <c r="B1277" s="6"/>
      <c r="I1277"/>
      <c r="P1277"/>
      <c r="X1277"/>
    </row>
    <row r="1278" spans="2:24" ht="15" customHeight="1" x14ac:dyDescent="0.25">
      <c r="B1278" s="6"/>
      <c r="I1278"/>
      <c r="P1278"/>
      <c r="X1278"/>
    </row>
    <row r="1279" spans="2:24" ht="15" customHeight="1" x14ac:dyDescent="0.25">
      <c r="B1279" s="6"/>
      <c r="I1279"/>
      <c r="P1279"/>
      <c r="X1279"/>
    </row>
    <row r="1280" spans="2:24" ht="15" customHeight="1" x14ac:dyDescent="0.25">
      <c r="B1280" s="6"/>
      <c r="I1280"/>
      <c r="P1280"/>
      <c r="X1280"/>
    </row>
    <row r="1281" spans="2:24" ht="15" customHeight="1" x14ac:dyDescent="0.25">
      <c r="B1281" s="6"/>
      <c r="I1281"/>
      <c r="P1281"/>
      <c r="X1281"/>
    </row>
    <row r="1282" spans="2:24" ht="15" customHeight="1" x14ac:dyDescent="0.25">
      <c r="B1282" s="6"/>
      <c r="I1282"/>
      <c r="P1282"/>
      <c r="X1282"/>
    </row>
    <row r="1283" spans="2:24" ht="15" customHeight="1" x14ac:dyDescent="0.25">
      <c r="B1283" s="6"/>
      <c r="I1283"/>
      <c r="P1283"/>
      <c r="X1283"/>
    </row>
    <row r="1284" spans="2:24" ht="15" customHeight="1" x14ac:dyDescent="0.25">
      <c r="B1284" s="6"/>
      <c r="I1284"/>
      <c r="P1284"/>
      <c r="X1284"/>
    </row>
    <row r="1285" spans="2:24" ht="15" customHeight="1" x14ac:dyDescent="0.25">
      <c r="B1285" s="6"/>
      <c r="I1285"/>
      <c r="P1285"/>
      <c r="X1285"/>
    </row>
    <row r="1286" spans="2:24" ht="15" customHeight="1" x14ac:dyDescent="0.25">
      <c r="B1286" s="6"/>
      <c r="I1286"/>
      <c r="P1286"/>
      <c r="X1286"/>
    </row>
    <row r="1287" spans="2:24" ht="15" customHeight="1" x14ac:dyDescent="0.25">
      <c r="B1287" s="6"/>
      <c r="I1287"/>
      <c r="P1287"/>
      <c r="X1287"/>
    </row>
    <row r="1288" spans="2:24" ht="15" customHeight="1" x14ac:dyDescent="0.25">
      <c r="B1288" s="6"/>
      <c r="I1288"/>
      <c r="P1288"/>
      <c r="X1288"/>
    </row>
    <row r="1289" spans="2:24" ht="15" customHeight="1" x14ac:dyDescent="0.25">
      <c r="B1289" s="6"/>
      <c r="I1289"/>
      <c r="P1289"/>
      <c r="X1289"/>
    </row>
    <row r="1290" spans="2:24" ht="15" customHeight="1" x14ac:dyDescent="0.25">
      <c r="B1290" s="6"/>
      <c r="I1290"/>
      <c r="P1290"/>
      <c r="X1290"/>
    </row>
    <row r="1291" spans="2:24" ht="15" customHeight="1" x14ac:dyDescent="0.25">
      <c r="B1291" s="6"/>
      <c r="I1291"/>
      <c r="P1291"/>
      <c r="X1291"/>
    </row>
    <row r="1292" spans="2:24" ht="15" customHeight="1" x14ac:dyDescent="0.25">
      <c r="B1292" s="6"/>
      <c r="I1292"/>
      <c r="P1292"/>
      <c r="X1292"/>
    </row>
    <row r="1293" spans="2:24" ht="15" customHeight="1" x14ac:dyDescent="0.25">
      <c r="B1293" s="6"/>
      <c r="I1293"/>
      <c r="P1293"/>
      <c r="X1293"/>
    </row>
    <row r="1294" spans="2:24" ht="15" customHeight="1" x14ac:dyDescent="0.25">
      <c r="B1294" s="6"/>
      <c r="I1294"/>
      <c r="P1294"/>
      <c r="X1294"/>
    </row>
    <row r="1295" spans="2:24" ht="15" customHeight="1" x14ac:dyDescent="0.25">
      <c r="B1295" s="6"/>
      <c r="I1295"/>
      <c r="P1295"/>
      <c r="X1295"/>
    </row>
    <row r="1296" spans="2:24" ht="15" customHeight="1" x14ac:dyDescent="0.25">
      <c r="B1296" s="6"/>
      <c r="I1296"/>
      <c r="P1296"/>
      <c r="X1296"/>
    </row>
    <row r="1297" spans="2:24" ht="15" customHeight="1" x14ac:dyDescent="0.25">
      <c r="B1297" s="6"/>
      <c r="I1297"/>
      <c r="P1297"/>
      <c r="X1297"/>
    </row>
    <row r="1298" spans="2:24" ht="15" customHeight="1" x14ac:dyDescent="0.25">
      <c r="B1298" s="6"/>
      <c r="I1298"/>
      <c r="P1298"/>
      <c r="X1298"/>
    </row>
    <row r="1299" spans="2:24" ht="15" customHeight="1" x14ac:dyDescent="0.25">
      <c r="B1299" s="6"/>
      <c r="I1299"/>
      <c r="P1299"/>
      <c r="X1299"/>
    </row>
    <row r="1300" spans="2:24" ht="15" customHeight="1" x14ac:dyDescent="0.25">
      <c r="B1300" s="6"/>
      <c r="I1300"/>
      <c r="P1300"/>
      <c r="X1300"/>
    </row>
    <row r="1301" spans="2:24" ht="15" customHeight="1" x14ac:dyDescent="0.25">
      <c r="B1301" s="6"/>
      <c r="I1301"/>
      <c r="P1301"/>
      <c r="X1301"/>
    </row>
    <row r="1302" spans="2:24" ht="15" customHeight="1" x14ac:dyDescent="0.25">
      <c r="B1302" s="6"/>
      <c r="I1302"/>
      <c r="P1302"/>
      <c r="X1302"/>
    </row>
    <row r="1303" spans="2:24" ht="15" customHeight="1" x14ac:dyDescent="0.25">
      <c r="B1303" s="6"/>
      <c r="I1303"/>
      <c r="P1303"/>
      <c r="X1303"/>
    </row>
    <row r="1304" spans="2:24" ht="15" customHeight="1" x14ac:dyDescent="0.25">
      <c r="B1304" s="6"/>
      <c r="I1304"/>
      <c r="P1304"/>
      <c r="X1304"/>
    </row>
    <row r="1305" spans="2:24" ht="15" customHeight="1" x14ac:dyDescent="0.25">
      <c r="B1305" s="6"/>
      <c r="I1305"/>
      <c r="P1305"/>
      <c r="X1305"/>
    </row>
    <row r="1306" spans="2:24" ht="15" customHeight="1" x14ac:dyDescent="0.25">
      <c r="B1306" s="6"/>
      <c r="I1306"/>
      <c r="P1306"/>
      <c r="X1306"/>
    </row>
    <row r="1307" spans="2:24" ht="15" customHeight="1" x14ac:dyDescent="0.25">
      <c r="B1307" s="6"/>
      <c r="I1307"/>
      <c r="P1307"/>
      <c r="X1307"/>
    </row>
    <row r="1308" spans="2:24" ht="15" customHeight="1" x14ac:dyDescent="0.25">
      <c r="B1308" s="6"/>
      <c r="I1308"/>
      <c r="P1308"/>
      <c r="X1308"/>
    </row>
    <row r="1309" spans="2:24" ht="15" customHeight="1" x14ac:dyDescent="0.25">
      <c r="B1309" s="6"/>
      <c r="I1309"/>
      <c r="P1309"/>
      <c r="X1309"/>
    </row>
    <row r="1310" spans="2:24" ht="15" customHeight="1" x14ac:dyDescent="0.25">
      <c r="B1310" s="6"/>
      <c r="I1310"/>
      <c r="P1310"/>
      <c r="X1310"/>
    </row>
    <row r="1311" spans="2:24" ht="15" customHeight="1" x14ac:dyDescent="0.25">
      <c r="B1311" s="6"/>
      <c r="I1311"/>
      <c r="P1311"/>
      <c r="X1311"/>
    </row>
    <row r="1312" spans="2:24" ht="15" customHeight="1" x14ac:dyDescent="0.25">
      <c r="B1312" s="6"/>
      <c r="I1312"/>
      <c r="P1312"/>
      <c r="X1312"/>
    </row>
    <row r="1313" spans="2:24" ht="15" customHeight="1" x14ac:dyDescent="0.25">
      <c r="B1313" s="6"/>
      <c r="I1313"/>
      <c r="P1313"/>
      <c r="X1313"/>
    </row>
    <row r="1314" spans="2:24" ht="15" customHeight="1" x14ac:dyDescent="0.25">
      <c r="B1314" s="6"/>
      <c r="I1314"/>
      <c r="P1314"/>
      <c r="X1314"/>
    </row>
    <row r="1315" spans="2:24" ht="15" customHeight="1" x14ac:dyDescent="0.25">
      <c r="B1315" s="6"/>
      <c r="I1315"/>
      <c r="P1315"/>
      <c r="X1315"/>
    </row>
    <row r="1316" spans="2:24" ht="15" customHeight="1" x14ac:dyDescent="0.25">
      <c r="B1316" s="6"/>
      <c r="I1316"/>
      <c r="P1316"/>
      <c r="X1316"/>
    </row>
    <row r="1317" spans="2:24" ht="15" customHeight="1" x14ac:dyDescent="0.25">
      <c r="B1317" s="6"/>
      <c r="I1317"/>
      <c r="P1317"/>
      <c r="X1317"/>
    </row>
    <row r="1318" spans="2:24" ht="15" customHeight="1" x14ac:dyDescent="0.25">
      <c r="B1318" s="6"/>
      <c r="I1318"/>
      <c r="P1318"/>
      <c r="X1318"/>
    </row>
    <row r="1319" spans="2:24" ht="15" customHeight="1" x14ac:dyDescent="0.25">
      <c r="B1319" s="6"/>
      <c r="I1319"/>
      <c r="P1319"/>
      <c r="X1319"/>
    </row>
    <row r="1320" spans="2:24" ht="15" customHeight="1" x14ac:dyDescent="0.25">
      <c r="B1320" s="6"/>
      <c r="I1320"/>
      <c r="P1320"/>
      <c r="X1320"/>
    </row>
    <row r="1321" spans="2:24" ht="15" customHeight="1" x14ac:dyDescent="0.25">
      <c r="B1321" s="6"/>
      <c r="I1321"/>
      <c r="P1321"/>
      <c r="X1321"/>
    </row>
    <row r="1322" spans="2:24" ht="15" customHeight="1" x14ac:dyDescent="0.25">
      <c r="B1322" s="6"/>
      <c r="I1322"/>
      <c r="P1322"/>
      <c r="X1322"/>
    </row>
    <row r="1323" spans="2:24" ht="15" customHeight="1" x14ac:dyDescent="0.25">
      <c r="B1323" s="6"/>
      <c r="I1323"/>
      <c r="P1323"/>
      <c r="X1323"/>
    </row>
    <row r="1324" spans="2:24" ht="15" customHeight="1" x14ac:dyDescent="0.25">
      <c r="B1324" s="6"/>
      <c r="I1324"/>
      <c r="P1324"/>
      <c r="X1324"/>
    </row>
    <row r="1325" spans="2:24" ht="15" customHeight="1" x14ac:dyDescent="0.25">
      <c r="B1325" s="6"/>
      <c r="I1325"/>
      <c r="P1325"/>
      <c r="X1325"/>
    </row>
    <row r="1326" spans="2:24" ht="15" customHeight="1" x14ac:dyDescent="0.25">
      <c r="B1326" s="6"/>
      <c r="I1326"/>
      <c r="P1326"/>
      <c r="X1326"/>
    </row>
    <row r="1327" spans="2:24" ht="15" customHeight="1" x14ac:dyDescent="0.25">
      <c r="B1327" s="6"/>
      <c r="I1327"/>
      <c r="P1327"/>
      <c r="X1327"/>
    </row>
    <row r="1328" spans="2:24" ht="15" customHeight="1" x14ac:dyDescent="0.25">
      <c r="B1328" s="6"/>
      <c r="I1328"/>
      <c r="P1328"/>
      <c r="X1328"/>
    </row>
    <row r="1329" spans="2:24" ht="15" customHeight="1" x14ac:dyDescent="0.25">
      <c r="B1329" s="6"/>
      <c r="I1329"/>
      <c r="P1329"/>
      <c r="X1329"/>
    </row>
    <row r="1330" spans="2:24" ht="15" customHeight="1" x14ac:dyDescent="0.25">
      <c r="B1330" s="6"/>
      <c r="I1330"/>
      <c r="P1330"/>
      <c r="X1330"/>
    </row>
    <row r="1331" spans="2:24" ht="15" customHeight="1" x14ac:dyDescent="0.25">
      <c r="B1331" s="6"/>
      <c r="I1331"/>
      <c r="P1331"/>
      <c r="X1331"/>
    </row>
    <row r="1332" spans="2:24" ht="15" customHeight="1" x14ac:dyDescent="0.25">
      <c r="B1332" s="6"/>
      <c r="I1332"/>
      <c r="P1332"/>
      <c r="X1332"/>
    </row>
    <row r="1333" spans="2:24" ht="15" customHeight="1" x14ac:dyDescent="0.25">
      <c r="B1333" s="6"/>
      <c r="I1333"/>
      <c r="P1333"/>
      <c r="X1333"/>
    </row>
    <row r="1334" spans="2:24" ht="15" customHeight="1" x14ac:dyDescent="0.25">
      <c r="B1334" s="6"/>
      <c r="I1334"/>
      <c r="P1334"/>
      <c r="X1334"/>
    </row>
    <row r="1335" spans="2:24" ht="15" customHeight="1" x14ac:dyDescent="0.25">
      <c r="B1335" s="6"/>
      <c r="I1335"/>
      <c r="P1335"/>
      <c r="X1335"/>
    </row>
    <row r="1336" spans="2:24" ht="15" customHeight="1" x14ac:dyDescent="0.25">
      <c r="B1336" s="6"/>
      <c r="I1336"/>
      <c r="P1336"/>
      <c r="X1336"/>
    </row>
    <row r="1337" spans="2:24" ht="15" customHeight="1" x14ac:dyDescent="0.25">
      <c r="B1337" s="6"/>
      <c r="I1337"/>
      <c r="P1337"/>
      <c r="X1337"/>
    </row>
    <row r="1338" spans="2:24" ht="15" customHeight="1" x14ac:dyDescent="0.25">
      <c r="B1338" s="6"/>
      <c r="I1338"/>
      <c r="P1338"/>
      <c r="X1338"/>
    </row>
    <row r="1339" spans="2:24" ht="15" customHeight="1" x14ac:dyDescent="0.25">
      <c r="B1339" s="6"/>
      <c r="I1339"/>
      <c r="P1339"/>
      <c r="X1339"/>
    </row>
    <row r="1340" spans="2:24" ht="15" customHeight="1" x14ac:dyDescent="0.25">
      <c r="B1340" s="6"/>
      <c r="I1340"/>
      <c r="P1340"/>
      <c r="X1340"/>
    </row>
    <row r="1341" spans="2:24" ht="15" customHeight="1" x14ac:dyDescent="0.25">
      <c r="B1341" s="6"/>
      <c r="I1341"/>
      <c r="P1341"/>
      <c r="X1341"/>
    </row>
    <row r="1342" spans="2:24" ht="15" customHeight="1" x14ac:dyDescent="0.25">
      <c r="B1342" s="6"/>
      <c r="I1342"/>
      <c r="P1342"/>
      <c r="X1342"/>
    </row>
    <row r="1343" spans="2:24" ht="15" customHeight="1" x14ac:dyDescent="0.25">
      <c r="B1343" s="6"/>
      <c r="I1343"/>
      <c r="P1343"/>
      <c r="X1343"/>
    </row>
    <row r="1344" spans="2:24" ht="15" customHeight="1" x14ac:dyDescent="0.25">
      <c r="B1344" s="6"/>
      <c r="I1344"/>
      <c r="P1344"/>
      <c r="X1344"/>
    </row>
    <row r="1345" spans="2:24" ht="15" customHeight="1" x14ac:dyDescent="0.25">
      <c r="B1345" s="6"/>
      <c r="I1345"/>
      <c r="P1345"/>
      <c r="X1345"/>
    </row>
    <row r="1346" spans="2:24" ht="15" customHeight="1" x14ac:dyDescent="0.25">
      <c r="B1346" s="6"/>
      <c r="I1346"/>
      <c r="P1346"/>
      <c r="X1346"/>
    </row>
    <row r="1347" spans="2:24" ht="15" customHeight="1" x14ac:dyDescent="0.25">
      <c r="B1347" s="6"/>
      <c r="I1347"/>
      <c r="P1347"/>
      <c r="X1347"/>
    </row>
    <row r="1348" spans="2:24" ht="15" customHeight="1" x14ac:dyDescent="0.25">
      <c r="B1348" s="6"/>
      <c r="I1348"/>
      <c r="P1348"/>
      <c r="X1348"/>
    </row>
    <row r="1349" spans="2:24" ht="15" customHeight="1" x14ac:dyDescent="0.25">
      <c r="B1349" s="6"/>
      <c r="I1349"/>
      <c r="P1349"/>
      <c r="X1349"/>
    </row>
    <row r="1350" spans="2:24" ht="15" customHeight="1" x14ac:dyDescent="0.25">
      <c r="B1350" s="6"/>
      <c r="I1350"/>
      <c r="P1350"/>
      <c r="X1350"/>
    </row>
    <row r="1351" spans="2:24" ht="15" customHeight="1" x14ac:dyDescent="0.25">
      <c r="B1351" s="6"/>
      <c r="I1351"/>
      <c r="P1351"/>
      <c r="X1351"/>
    </row>
    <row r="1352" spans="2:24" ht="15" customHeight="1" x14ac:dyDescent="0.25">
      <c r="B1352" s="6"/>
      <c r="I1352"/>
      <c r="P1352"/>
      <c r="X1352"/>
    </row>
    <row r="1353" spans="2:24" ht="15" customHeight="1" x14ac:dyDescent="0.25">
      <c r="B1353" s="6"/>
      <c r="I1353"/>
      <c r="P1353"/>
      <c r="X1353"/>
    </row>
    <row r="1354" spans="2:24" ht="15" customHeight="1" x14ac:dyDescent="0.25">
      <c r="B1354" s="6"/>
      <c r="I1354"/>
      <c r="P1354"/>
      <c r="X1354"/>
    </row>
    <row r="1355" spans="2:24" ht="15" customHeight="1" x14ac:dyDescent="0.25">
      <c r="B1355" s="6"/>
      <c r="I1355"/>
      <c r="P1355"/>
      <c r="X1355"/>
    </row>
    <row r="1356" spans="2:24" ht="15" customHeight="1" x14ac:dyDescent="0.25">
      <c r="B1356" s="6"/>
      <c r="I1356"/>
      <c r="P1356"/>
      <c r="X1356"/>
    </row>
    <row r="1357" spans="2:24" ht="15" customHeight="1" x14ac:dyDescent="0.25">
      <c r="B1357" s="6"/>
      <c r="I1357"/>
      <c r="P1357"/>
      <c r="X1357"/>
    </row>
    <row r="1358" spans="2:24" ht="15" customHeight="1" x14ac:dyDescent="0.25">
      <c r="B1358" s="6"/>
      <c r="I1358"/>
      <c r="P1358"/>
      <c r="X1358"/>
    </row>
    <row r="1359" spans="2:24" ht="15" customHeight="1" x14ac:dyDescent="0.25">
      <c r="B1359" s="6"/>
      <c r="I1359"/>
      <c r="P1359"/>
      <c r="X1359"/>
    </row>
    <row r="1360" spans="2:24" ht="15" customHeight="1" x14ac:dyDescent="0.25">
      <c r="B1360" s="6"/>
      <c r="I1360"/>
      <c r="P1360"/>
      <c r="X1360"/>
    </row>
    <row r="1361" spans="2:24" ht="15" customHeight="1" x14ac:dyDescent="0.25">
      <c r="B1361" s="6"/>
      <c r="I1361"/>
      <c r="P1361"/>
      <c r="X1361"/>
    </row>
    <row r="1362" spans="2:24" ht="15" customHeight="1" x14ac:dyDescent="0.25">
      <c r="B1362" s="6"/>
      <c r="I1362"/>
      <c r="P1362"/>
      <c r="X1362"/>
    </row>
    <row r="1363" spans="2:24" ht="15" customHeight="1" x14ac:dyDescent="0.25">
      <c r="B1363" s="6"/>
      <c r="I1363"/>
      <c r="P1363"/>
      <c r="X1363"/>
    </row>
    <row r="1364" spans="2:24" ht="15" customHeight="1" x14ac:dyDescent="0.25">
      <c r="B1364" s="6"/>
      <c r="I1364"/>
      <c r="P1364"/>
      <c r="X1364"/>
    </row>
    <row r="1365" spans="2:24" ht="15" customHeight="1" x14ac:dyDescent="0.25">
      <c r="B1365" s="6"/>
      <c r="I1365"/>
      <c r="P1365"/>
      <c r="X1365"/>
    </row>
    <row r="1366" spans="2:24" ht="15" customHeight="1" x14ac:dyDescent="0.25">
      <c r="B1366" s="6"/>
      <c r="I1366"/>
      <c r="P1366"/>
      <c r="X1366"/>
    </row>
    <row r="1367" spans="2:24" ht="15" customHeight="1" x14ac:dyDescent="0.25">
      <c r="B1367" s="6"/>
      <c r="I1367"/>
      <c r="P1367"/>
      <c r="X1367"/>
    </row>
    <row r="1368" spans="2:24" ht="15" customHeight="1" x14ac:dyDescent="0.25">
      <c r="B1368" s="6"/>
      <c r="I1368"/>
      <c r="P1368"/>
      <c r="X1368"/>
    </row>
    <row r="1369" spans="2:24" ht="15" customHeight="1" x14ac:dyDescent="0.25">
      <c r="B1369" s="6"/>
      <c r="I1369"/>
      <c r="P1369"/>
      <c r="X1369"/>
    </row>
    <row r="1370" spans="2:24" ht="15" customHeight="1" x14ac:dyDescent="0.25">
      <c r="B1370" s="6"/>
      <c r="I1370"/>
      <c r="P1370"/>
      <c r="X1370"/>
    </row>
    <row r="1371" spans="2:24" ht="15" customHeight="1" x14ac:dyDescent="0.25">
      <c r="B1371" s="6"/>
      <c r="I1371"/>
      <c r="P1371"/>
      <c r="X1371"/>
    </row>
    <row r="1372" spans="2:24" ht="15" customHeight="1" x14ac:dyDescent="0.25">
      <c r="B1372" s="6"/>
      <c r="I1372"/>
      <c r="P1372"/>
      <c r="X1372"/>
    </row>
    <row r="1373" spans="2:24" ht="15" customHeight="1" x14ac:dyDescent="0.25">
      <c r="B1373" s="6"/>
      <c r="I1373"/>
      <c r="P1373"/>
      <c r="X1373"/>
    </row>
    <row r="1374" spans="2:24" ht="15" customHeight="1" x14ac:dyDescent="0.25">
      <c r="B1374" s="6"/>
      <c r="I1374"/>
      <c r="P1374"/>
      <c r="X1374"/>
    </row>
    <row r="1375" spans="2:24" ht="15" customHeight="1" x14ac:dyDescent="0.25">
      <c r="B1375" s="6"/>
      <c r="I1375"/>
      <c r="P1375"/>
      <c r="X1375"/>
    </row>
    <row r="1376" spans="2:24" ht="15" customHeight="1" x14ac:dyDescent="0.25">
      <c r="B1376" s="6"/>
      <c r="I1376"/>
      <c r="P1376"/>
      <c r="X1376"/>
    </row>
    <row r="1377" spans="2:24" ht="15" customHeight="1" x14ac:dyDescent="0.25">
      <c r="B1377" s="6"/>
      <c r="I1377"/>
      <c r="P1377"/>
      <c r="X1377"/>
    </row>
    <row r="1378" spans="2:24" ht="15" customHeight="1" x14ac:dyDescent="0.25">
      <c r="B1378" s="6"/>
      <c r="I1378"/>
      <c r="P1378"/>
      <c r="X1378"/>
    </row>
    <row r="1379" spans="2:24" ht="15" customHeight="1" x14ac:dyDescent="0.25">
      <c r="B1379" s="6"/>
      <c r="I1379"/>
      <c r="P1379"/>
      <c r="X1379"/>
    </row>
    <row r="1380" spans="2:24" ht="15" customHeight="1" x14ac:dyDescent="0.25">
      <c r="B1380" s="6"/>
      <c r="I1380"/>
      <c r="P1380"/>
      <c r="X1380"/>
    </row>
    <row r="1381" spans="2:24" ht="15" customHeight="1" x14ac:dyDescent="0.25">
      <c r="B1381" s="6"/>
      <c r="I1381"/>
      <c r="P1381"/>
      <c r="X1381"/>
    </row>
    <row r="1382" spans="2:24" ht="15" customHeight="1" x14ac:dyDescent="0.25">
      <c r="B1382" s="6"/>
      <c r="I1382"/>
      <c r="P1382"/>
      <c r="X1382"/>
    </row>
    <row r="1383" spans="2:24" ht="15" customHeight="1" x14ac:dyDescent="0.25">
      <c r="B1383" s="6"/>
      <c r="I1383"/>
      <c r="P1383"/>
      <c r="X1383"/>
    </row>
    <row r="1384" spans="2:24" ht="15" customHeight="1" x14ac:dyDescent="0.25">
      <c r="B1384" s="6"/>
      <c r="I1384"/>
      <c r="P1384"/>
      <c r="X1384"/>
    </row>
    <row r="1385" spans="2:24" ht="15" customHeight="1" x14ac:dyDescent="0.25">
      <c r="B1385" s="6"/>
      <c r="I1385"/>
      <c r="P1385"/>
      <c r="X1385"/>
    </row>
    <row r="1386" spans="2:24" ht="15" customHeight="1" x14ac:dyDescent="0.25">
      <c r="B1386" s="6"/>
      <c r="I1386"/>
      <c r="P1386"/>
      <c r="X1386"/>
    </row>
    <row r="1387" spans="2:24" ht="15" customHeight="1" x14ac:dyDescent="0.25">
      <c r="B1387" s="6"/>
      <c r="I1387"/>
      <c r="P1387"/>
      <c r="X1387"/>
    </row>
    <row r="1388" spans="2:24" ht="15" customHeight="1" x14ac:dyDescent="0.25">
      <c r="B1388" s="6"/>
      <c r="I1388"/>
      <c r="P1388"/>
      <c r="X1388"/>
    </row>
    <row r="1389" spans="2:24" ht="15" customHeight="1" x14ac:dyDescent="0.25">
      <c r="B1389" s="6"/>
      <c r="I1389"/>
      <c r="P1389"/>
      <c r="X1389"/>
    </row>
    <row r="1390" spans="2:24" ht="15" customHeight="1" x14ac:dyDescent="0.25">
      <c r="B1390" s="6"/>
      <c r="I1390"/>
      <c r="P1390"/>
      <c r="X1390"/>
    </row>
    <row r="1391" spans="2:24" ht="15" customHeight="1" x14ac:dyDescent="0.25">
      <c r="B1391" s="6"/>
      <c r="I1391"/>
      <c r="P1391"/>
      <c r="X1391"/>
    </row>
    <row r="1392" spans="2:24" ht="15" customHeight="1" x14ac:dyDescent="0.25">
      <c r="B1392" s="6"/>
      <c r="I1392"/>
      <c r="P1392"/>
      <c r="X1392"/>
    </row>
    <row r="1393" spans="2:24" ht="15" customHeight="1" x14ac:dyDescent="0.25">
      <c r="B1393" s="6"/>
      <c r="I1393"/>
      <c r="P1393"/>
      <c r="X1393"/>
    </row>
    <row r="1394" spans="2:24" ht="15" customHeight="1" x14ac:dyDescent="0.25">
      <c r="B1394" s="6"/>
      <c r="I1394"/>
      <c r="P1394"/>
      <c r="X1394"/>
    </row>
    <row r="1395" spans="2:24" ht="15" customHeight="1" x14ac:dyDescent="0.25">
      <c r="B1395" s="6"/>
      <c r="I1395"/>
      <c r="P1395"/>
      <c r="X1395"/>
    </row>
    <row r="1396" spans="2:24" ht="15" customHeight="1" x14ac:dyDescent="0.25">
      <c r="B1396" s="6"/>
      <c r="I1396"/>
      <c r="P1396"/>
      <c r="X1396"/>
    </row>
    <row r="1397" spans="2:24" ht="15" customHeight="1" x14ac:dyDescent="0.25">
      <c r="B1397" s="6"/>
      <c r="I1397"/>
      <c r="P1397"/>
      <c r="X1397"/>
    </row>
    <row r="1398" spans="2:24" ht="15" customHeight="1" x14ac:dyDescent="0.25">
      <c r="B1398" s="6"/>
      <c r="I1398"/>
      <c r="P1398"/>
      <c r="X1398"/>
    </row>
    <row r="1399" spans="2:24" ht="15" customHeight="1" x14ac:dyDescent="0.25">
      <c r="B1399" s="6"/>
      <c r="I1399"/>
      <c r="P1399"/>
      <c r="X1399"/>
    </row>
    <row r="1400" spans="2:24" ht="15" customHeight="1" x14ac:dyDescent="0.25">
      <c r="B1400" s="6"/>
      <c r="I1400"/>
      <c r="P1400"/>
      <c r="X1400"/>
    </row>
    <row r="1401" spans="2:24" ht="15" customHeight="1" x14ac:dyDescent="0.25">
      <c r="B1401" s="6"/>
      <c r="I1401"/>
      <c r="P1401"/>
      <c r="X1401"/>
    </row>
    <row r="1402" spans="2:24" ht="15" customHeight="1" x14ac:dyDescent="0.25">
      <c r="B1402" s="6"/>
      <c r="I1402"/>
      <c r="P1402"/>
      <c r="X1402"/>
    </row>
    <row r="1403" spans="2:24" ht="15" customHeight="1" x14ac:dyDescent="0.25">
      <c r="B1403" s="6"/>
      <c r="I1403"/>
      <c r="P1403"/>
      <c r="X1403"/>
    </row>
    <row r="1404" spans="2:24" ht="15" customHeight="1" x14ac:dyDescent="0.25">
      <c r="B1404" s="6"/>
      <c r="I1404"/>
      <c r="P1404"/>
      <c r="X1404"/>
    </row>
    <row r="1405" spans="2:24" ht="15" customHeight="1" x14ac:dyDescent="0.25">
      <c r="B1405" s="6"/>
      <c r="I1405"/>
      <c r="P1405"/>
      <c r="X1405"/>
    </row>
    <row r="1406" spans="2:24" ht="15" customHeight="1" x14ac:dyDescent="0.25">
      <c r="B1406" s="6"/>
      <c r="I1406"/>
      <c r="P1406"/>
      <c r="X1406"/>
    </row>
    <row r="1407" spans="2:24" ht="15" customHeight="1" x14ac:dyDescent="0.25">
      <c r="B1407" s="6"/>
      <c r="I1407"/>
      <c r="P1407"/>
      <c r="X1407"/>
    </row>
    <row r="1408" spans="2:24" ht="15" customHeight="1" x14ac:dyDescent="0.25">
      <c r="B1408" s="6"/>
      <c r="I1408"/>
      <c r="P1408"/>
      <c r="X1408"/>
    </row>
    <row r="1409" spans="2:24" ht="15" customHeight="1" x14ac:dyDescent="0.25">
      <c r="B1409" s="6"/>
      <c r="I1409"/>
      <c r="P1409"/>
      <c r="X1409"/>
    </row>
    <row r="1410" spans="2:24" ht="15" customHeight="1" x14ac:dyDescent="0.25">
      <c r="B1410" s="6"/>
      <c r="I1410"/>
      <c r="P1410"/>
      <c r="X1410"/>
    </row>
    <row r="1411" spans="2:24" ht="15" customHeight="1" x14ac:dyDescent="0.25">
      <c r="B1411" s="6"/>
      <c r="I1411"/>
      <c r="P1411"/>
      <c r="X1411"/>
    </row>
    <row r="1412" spans="2:24" ht="15" customHeight="1" x14ac:dyDescent="0.25">
      <c r="B1412" s="6"/>
      <c r="I1412"/>
      <c r="P1412"/>
      <c r="X1412"/>
    </row>
    <row r="1413" spans="2:24" ht="15" customHeight="1" x14ac:dyDescent="0.25">
      <c r="B1413" s="6"/>
      <c r="I1413"/>
      <c r="P1413"/>
      <c r="X1413"/>
    </row>
    <row r="1414" spans="2:24" ht="15" customHeight="1" x14ac:dyDescent="0.25">
      <c r="B1414" s="6"/>
      <c r="I1414"/>
      <c r="P1414"/>
      <c r="X1414"/>
    </row>
    <row r="1415" spans="2:24" ht="15" customHeight="1" x14ac:dyDescent="0.25">
      <c r="B1415" s="6"/>
      <c r="I1415"/>
      <c r="P1415"/>
      <c r="X1415"/>
    </row>
    <row r="1416" spans="2:24" ht="15" customHeight="1" x14ac:dyDescent="0.25">
      <c r="B1416" s="6"/>
      <c r="I1416"/>
      <c r="P1416"/>
      <c r="X1416"/>
    </row>
    <row r="1417" spans="2:24" ht="15" customHeight="1" x14ac:dyDescent="0.25">
      <c r="B1417" s="6"/>
      <c r="I1417"/>
      <c r="P1417"/>
      <c r="X1417"/>
    </row>
    <row r="1418" spans="2:24" ht="15" customHeight="1" x14ac:dyDescent="0.25">
      <c r="B1418" s="6"/>
      <c r="I1418"/>
      <c r="P1418"/>
      <c r="X1418"/>
    </row>
    <row r="1419" spans="2:24" ht="15" customHeight="1" x14ac:dyDescent="0.25">
      <c r="B1419" s="6"/>
      <c r="I1419"/>
      <c r="P1419"/>
      <c r="X1419"/>
    </row>
    <row r="1420" spans="2:24" ht="15" customHeight="1" x14ac:dyDescent="0.25">
      <c r="B1420" s="6"/>
      <c r="I1420"/>
      <c r="P1420"/>
      <c r="X1420"/>
    </row>
    <row r="1421" spans="2:24" ht="15" customHeight="1" x14ac:dyDescent="0.25">
      <c r="B1421" s="6"/>
      <c r="I1421"/>
      <c r="P1421"/>
      <c r="X1421"/>
    </row>
    <row r="1422" spans="2:24" ht="15" customHeight="1" x14ac:dyDescent="0.25">
      <c r="B1422" s="6"/>
      <c r="I1422"/>
      <c r="P1422"/>
      <c r="X1422"/>
    </row>
    <row r="1423" spans="2:24" ht="15" customHeight="1" x14ac:dyDescent="0.25">
      <c r="B1423" s="6"/>
      <c r="I1423"/>
      <c r="P1423"/>
      <c r="X1423"/>
    </row>
    <row r="1424" spans="2:24" ht="15" customHeight="1" x14ac:dyDescent="0.25">
      <c r="B1424" s="6"/>
      <c r="I1424"/>
      <c r="P1424"/>
      <c r="X1424"/>
    </row>
    <row r="1425" spans="2:24" ht="15" customHeight="1" x14ac:dyDescent="0.25">
      <c r="B1425" s="6"/>
      <c r="I1425"/>
      <c r="P1425"/>
      <c r="X1425"/>
    </row>
    <row r="1426" spans="2:24" ht="15" customHeight="1" x14ac:dyDescent="0.25">
      <c r="B1426" s="6"/>
      <c r="I1426"/>
      <c r="P1426"/>
      <c r="X1426"/>
    </row>
    <row r="1427" spans="2:24" ht="15" customHeight="1" x14ac:dyDescent="0.25">
      <c r="B1427" s="6"/>
      <c r="I1427"/>
      <c r="P1427"/>
      <c r="X1427"/>
    </row>
    <row r="1428" spans="2:24" ht="15" customHeight="1" x14ac:dyDescent="0.25">
      <c r="B1428" s="6"/>
      <c r="I1428"/>
      <c r="P1428"/>
      <c r="X1428"/>
    </row>
    <row r="1429" spans="2:24" ht="15" customHeight="1" x14ac:dyDescent="0.25">
      <c r="B1429" s="6"/>
      <c r="I1429"/>
      <c r="P1429"/>
      <c r="X1429"/>
    </row>
    <row r="1430" spans="2:24" ht="15" customHeight="1" x14ac:dyDescent="0.25">
      <c r="B1430" s="6"/>
      <c r="I1430"/>
      <c r="P1430"/>
      <c r="X1430"/>
    </row>
    <row r="1431" spans="2:24" ht="15" customHeight="1" x14ac:dyDescent="0.25">
      <c r="B1431" s="6"/>
      <c r="I1431"/>
      <c r="P1431"/>
      <c r="X1431"/>
    </row>
    <row r="1432" spans="2:24" ht="15" customHeight="1" x14ac:dyDescent="0.25">
      <c r="B1432" s="6"/>
      <c r="I1432"/>
      <c r="P1432"/>
      <c r="X1432"/>
    </row>
    <row r="1433" spans="2:24" ht="15" customHeight="1" x14ac:dyDescent="0.25">
      <c r="B1433" s="6"/>
      <c r="I1433"/>
      <c r="P1433"/>
      <c r="X1433"/>
    </row>
    <row r="1434" spans="2:24" ht="15" customHeight="1" x14ac:dyDescent="0.25">
      <c r="B1434" s="6"/>
      <c r="I1434"/>
      <c r="P1434"/>
      <c r="X1434"/>
    </row>
    <row r="1435" spans="2:24" ht="15" customHeight="1" x14ac:dyDescent="0.25">
      <c r="B1435" s="6"/>
      <c r="I1435"/>
      <c r="P1435"/>
      <c r="X1435"/>
    </row>
    <row r="1436" spans="2:24" ht="15" customHeight="1" x14ac:dyDescent="0.25">
      <c r="B1436" s="6"/>
      <c r="I1436"/>
      <c r="P1436"/>
      <c r="X1436"/>
    </row>
    <row r="1437" spans="2:24" ht="15" customHeight="1" x14ac:dyDescent="0.25">
      <c r="B1437" s="6"/>
      <c r="I1437"/>
      <c r="P1437"/>
      <c r="X1437"/>
    </row>
    <row r="1438" spans="2:24" ht="15" customHeight="1" x14ac:dyDescent="0.25">
      <c r="B1438" s="6"/>
      <c r="I1438"/>
      <c r="P1438"/>
      <c r="X1438"/>
    </row>
    <row r="1439" spans="2:24" ht="15" customHeight="1" x14ac:dyDescent="0.25">
      <c r="B1439" s="6"/>
      <c r="I1439"/>
      <c r="P1439"/>
      <c r="X1439"/>
    </row>
    <row r="1440" spans="2:24" ht="15" customHeight="1" x14ac:dyDescent="0.25">
      <c r="B1440" s="6"/>
      <c r="I1440"/>
      <c r="P1440"/>
      <c r="X1440"/>
    </row>
    <row r="1441" spans="2:24" ht="15" customHeight="1" x14ac:dyDescent="0.25">
      <c r="B1441" s="6"/>
      <c r="I1441"/>
      <c r="P1441"/>
      <c r="X1441"/>
    </row>
    <row r="1442" spans="2:24" ht="15" customHeight="1" x14ac:dyDescent="0.25">
      <c r="B1442" s="6"/>
      <c r="I1442"/>
      <c r="P1442"/>
      <c r="X1442"/>
    </row>
    <row r="1443" spans="2:24" ht="15" customHeight="1" x14ac:dyDescent="0.25">
      <c r="B1443" s="6"/>
      <c r="I1443"/>
      <c r="P1443"/>
      <c r="X1443"/>
    </row>
    <row r="1444" spans="2:24" ht="15" customHeight="1" x14ac:dyDescent="0.25">
      <c r="B1444" s="6"/>
      <c r="I1444"/>
      <c r="P1444"/>
      <c r="X1444"/>
    </row>
    <row r="1445" spans="2:24" ht="15" customHeight="1" x14ac:dyDescent="0.25">
      <c r="B1445" s="6"/>
      <c r="I1445"/>
      <c r="P1445"/>
      <c r="X1445"/>
    </row>
    <row r="1446" spans="2:24" ht="15" customHeight="1" x14ac:dyDescent="0.25">
      <c r="B1446" s="6"/>
      <c r="I1446"/>
      <c r="P1446"/>
      <c r="X1446"/>
    </row>
    <row r="1447" spans="2:24" ht="15" customHeight="1" x14ac:dyDescent="0.25">
      <c r="B1447" s="6"/>
      <c r="I1447"/>
      <c r="P1447"/>
      <c r="X1447"/>
    </row>
    <row r="1448" spans="2:24" ht="15" customHeight="1" x14ac:dyDescent="0.25">
      <c r="B1448" s="6"/>
      <c r="I1448"/>
      <c r="P1448"/>
      <c r="X1448"/>
    </row>
    <row r="1449" spans="2:24" ht="15" customHeight="1" x14ac:dyDescent="0.25">
      <c r="B1449" s="6"/>
      <c r="I1449"/>
      <c r="P1449"/>
      <c r="X1449"/>
    </row>
    <row r="1450" spans="2:24" ht="15" customHeight="1" x14ac:dyDescent="0.25">
      <c r="B1450" s="6"/>
      <c r="I1450"/>
      <c r="P1450"/>
      <c r="X1450"/>
    </row>
    <row r="1451" spans="2:24" ht="15" customHeight="1" x14ac:dyDescent="0.25">
      <c r="B1451" s="6"/>
      <c r="I1451"/>
      <c r="P1451"/>
      <c r="X1451"/>
    </row>
    <row r="1452" spans="2:24" ht="15" customHeight="1" x14ac:dyDescent="0.25">
      <c r="B1452" s="6"/>
      <c r="I1452"/>
      <c r="P1452"/>
      <c r="X1452"/>
    </row>
    <row r="1453" spans="2:24" ht="15" customHeight="1" x14ac:dyDescent="0.25">
      <c r="B1453" s="6"/>
      <c r="I1453"/>
      <c r="P1453"/>
      <c r="X1453"/>
    </row>
    <row r="1454" spans="2:24" ht="15" customHeight="1" x14ac:dyDescent="0.25">
      <c r="B1454" s="6"/>
      <c r="I1454"/>
      <c r="P1454"/>
      <c r="X1454"/>
    </row>
    <row r="1455" spans="2:24" ht="15" customHeight="1" x14ac:dyDescent="0.25">
      <c r="B1455" s="6"/>
      <c r="I1455"/>
      <c r="P1455"/>
      <c r="X1455"/>
    </row>
    <row r="1456" spans="2:24" ht="15" customHeight="1" x14ac:dyDescent="0.25">
      <c r="B1456" s="6"/>
      <c r="I1456"/>
      <c r="P1456"/>
      <c r="X1456"/>
    </row>
    <row r="1457" spans="2:24" ht="15" customHeight="1" x14ac:dyDescent="0.25">
      <c r="B1457" s="6"/>
      <c r="I1457"/>
      <c r="P1457"/>
      <c r="X1457"/>
    </row>
    <row r="1458" spans="2:24" ht="15" customHeight="1" x14ac:dyDescent="0.25">
      <c r="B1458" s="6"/>
      <c r="I1458"/>
      <c r="P1458"/>
      <c r="X1458"/>
    </row>
    <row r="1459" spans="2:24" ht="15" customHeight="1" x14ac:dyDescent="0.25">
      <c r="B1459" s="6"/>
      <c r="I1459"/>
      <c r="P1459"/>
      <c r="X1459"/>
    </row>
    <row r="1460" spans="2:24" ht="15" customHeight="1" x14ac:dyDescent="0.25">
      <c r="B1460" s="6"/>
      <c r="I1460"/>
      <c r="P1460"/>
      <c r="X1460"/>
    </row>
    <row r="1461" spans="2:24" ht="15" customHeight="1" x14ac:dyDescent="0.25">
      <c r="B1461" s="6"/>
      <c r="I1461"/>
      <c r="P1461"/>
      <c r="X1461"/>
    </row>
    <row r="1462" spans="2:24" ht="15" customHeight="1" x14ac:dyDescent="0.25">
      <c r="B1462" s="6"/>
      <c r="I1462"/>
      <c r="P1462"/>
      <c r="X1462"/>
    </row>
    <row r="1463" spans="2:24" ht="15" customHeight="1" x14ac:dyDescent="0.25">
      <c r="B1463" s="6"/>
      <c r="I1463"/>
      <c r="P1463"/>
      <c r="X1463"/>
    </row>
    <row r="1464" spans="2:24" ht="15" customHeight="1" x14ac:dyDescent="0.25">
      <c r="B1464" s="6"/>
      <c r="I1464"/>
      <c r="P1464"/>
      <c r="X1464"/>
    </row>
    <row r="1465" spans="2:24" ht="15" customHeight="1" x14ac:dyDescent="0.25">
      <c r="B1465" s="6"/>
      <c r="I1465"/>
      <c r="P1465"/>
      <c r="X1465"/>
    </row>
    <row r="1466" spans="2:24" ht="15" customHeight="1" x14ac:dyDescent="0.25">
      <c r="B1466" s="6"/>
      <c r="I1466"/>
      <c r="P1466"/>
      <c r="X1466"/>
    </row>
    <row r="1467" spans="2:24" ht="15" customHeight="1" x14ac:dyDescent="0.25">
      <c r="B1467" s="6"/>
      <c r="I1467"/>
      <c r="P1467"/>
      <c r="X1467"/>
    </row>
    <row r="1468" spans="2:24" ht="15" customHeight="1" x14ac:dyDescent="0.25">
      <c r="B1468" s="6"/>
      <c r="I1468"/>
      <c r="P1468"/>
      <c r="X1468"/>
    </row>
    <row r="1469" spans="2:24" ht="15" customHeight="1" x14ac:dyDescent="0.25">
      <c r="B1469" s="6"/>
      <c r="I1469"/>
      <c r="P1469"/>
      <c r="X1469"/>
    </row>
    <row r="1470" spans="2:24" ht="15" customHeight="1" x14ac:dyDescent="0.25">
      <c r="B1470" s="6"/>
      <c r="I1470"/>
      <c r="P1470"/>
      <c r="X1470"/>
    </row>
    <row r="1471" spans="2:24" ht="15" customHeight="1" x14ac:dyDescent="0.25">
      <c r="B1471" s="6"/>
      <c r="I1471"/>
      <c r="P1471"/>
      <c r="X1471"/>
    </row>
    <row r="1472" spans="2:24" ht="15" customHeight="1" x14ac:dyDescent="0.25">
      <c r="B1472" s="6"/>
      <c r="I1472"/>
      <c r="P1472"/>
      <c r="X1472"/>
    </row>
    <row r="1473" spans="2:24" ht="15" customHeight="1" x14ac:dyDescent="0.25">
      <c r="B1473" s="6"/>
      <c r="I1473"/>
      <c r="P1473"/>
      <c r="X1473"/>
    </row>
    <row r="1474" spans="2:24" ht="15" customHeight="1" x14ac:dyDescent="0.25">
      <c r="B1474" s="6"/>
      <c r="I1474"/>
      <c r="P1474"/>
      <c r="X1474"/>
    </row>
    <row r="1475" spans="2:24" ht="15" customHeight="1" x14ac:dyDescent="0.25">
      <c r="B1475" s="6"/>
      <c r="I1475"/>
      <c r="P1475"/>
      <c r="X1475"/>
    </row>
    <row r="1476" spans="2:24" ht="15" customHeight="1" x14ac:dyDescent="0.25">
      <c r="B1476" s="6"/>
      <c r="I1476"/>
      <c r="P1476"/>
      <c r="X1476"/>
    </row>
    <row r="1477" spans="2:24" ht="15" customHeight="1" x14ac:dyDescent="0.25">
      <c r="B1477" s="6"/>
      <c r="I1477"/>
      <c r="P1477"/>
      <c r="X1477"/>
    </row>
    <row r="1478" spans="2:24" ht="15" customHeight="1" x14ac:dyDescent="0.25">
      <c r="B1478" s="6"/>
      <c r="I1478"/>
      <c r="P1478"/>
      <c r="X1478"/>
    </row>
    <row r="1479" spans="2:24" ht="15" customHeight="1" x14ac:dyDescent="0.25">
      <c r="B1479" s="6"/>
      <c r="I1479"/>
      <c r="P1479"/>
      <c r="X1479"/>
    </row>
    <row r="1480" spans="2:24" ht="15" customHeight="1" x14ac:dyDescent="0.25">
      <c r="B1480" s="6"/>
      <c r="I1480"/>
      <c r="P1480"/>
      <c r="X1480"/>
    </row>
    <row r="1481" spans="2:24" ht="15" customHeight="1" x14ac:dyDescent="0.25">
      <c r="B1481" s="6"/>
      <c r="I1481"/>
      <c r="P1481"/>
      <c r="X1481"/>
    </row>
    <row r="1482" spans="2:24" ht="15" customHeight="1" x14ac:dyDescent="0.25">
      <c r="B1482" s="6"/>
      <c r="I1482"/>
      <c r="P1482"/>
      <c r="X1482"/>
    </row>
    <row r="1483" spans="2:24" ht="15" customHeight="1" x14ac:dyDescent="0.25">
      <c r="B1483" s="6"/>
      <c r="I1483"/>
      <c r="P1483"/>
      <c r="X1483"/>
    </row>
    <row r="1484" spans="2:24" ht="15" customHeight="1" x14ac:dyDescent="0.25">
      <c r="B1484" s="6"/>
      <c r="I1484"/>
      <c r="P1484"/>
      <c r="X1484"/>
    </row>
    <row r="1485" spans="2:24" ht="15" customHeight="1" x14ac:dyDescent="0.25">
      <c r="B1485" s="6"/>
      <c r="I1485"/>
      <c r="P1485"/>
      <c r="X1485"/>
    </row>
    <row r="1486" spans="2:24" ht="15" customHeight="1" x14ac:dyDescent="0.25">
      <c r="B1486" s="6"/>
      <c r="I1486"/>
      <c r="P1486"/>
      <c r="X1486"/>
    </row>
    <row r="1487" spans="2:24" ht="15" customHeight="1" x14ac:dyDescent="0.25">
      <c r="B1487" s="6"/>
      <c r="I1487"/>
      <c r="P1487"/>
      <c r="X1487"/>
    </row>
    <row r="1488" spans="2:24" ht="15" customHeight="1" x14ac:dyDescent="0.25">
      <c r="B1488" s="6"/>
      <c r="I1488"/>
      <c r="P1488"/>
      <c r="X1488"/>
    </row>
    <row r="1489" spans="2:24" ht="15" customHeight="1" x14ac:dyDescent="0.25">
      <c r="B1489" s="6"/>
      <c r="I1489"/>
      <c r="P1489"/>
      <c r="X1489"/>
    </row>
    <row r="1490" spans="2:24" ht="15" customHeight="1" x14ac:dyDescent="0.25">
      <c r="B1490" s="6"/>
      <c r="I1490"/>
      <c r="P1490"/>
      <c r="X1490"/>
    </row>
    <row r="1491" spans="2:24" ht="15" customHeight="1" x14ac:dyDescent="0.25">
      <c r="B1491" s="6"/>
      <c r="I1491"/>
      <c r="P1491"/>
      <c r="X1491"/>
    </row>
    <row r="1492" spans="2:24" ht="15" customHeight="1" x14ac:dyDescent="0.25">
      <c r="B1492" s="6"/>
      <c r="I1492"/>
      <c r="P1492"/>
      <c r="X1492"/>
    </row>
    <row r="1493" spans="2:24" ht="15" customHeight="1" x14ac:dyDescent="0.25">
      <c r="B1493" s="6"/>
      <c r="I1493"/>
      <c r="P1493"/>
      <c r="X1493"/>
    </row>
    <row r="1494" spans="2:24" ht="15" customHeight="1" x14ac:dyDescent="0.25">
      <c r="B1494" s="6"/>
      <c r="I1494"/>
      <c r="P1494"/>
      <c r="X1494"/>
    </row>
    <row r="1495" spans="2:24" ht="15" customHeight="1" x14ac:dyDescent="0.25">
      <c r="B1495" s="6"/>
      <c r="I1495"/>
      <c r="P1495"/>
      <c r="X1495"/>
    </row>
    <row r="1496" spans="2:24" ht="15" customHeight="1" x14ac:dyDescent="0.25">
      <c r="B1496" s="6"/>
      <c r="I1496"/>
      <c r="P1496"/>
      <c r="X1496"/>
    </row>
    <row r="1497" spans="2:24" ht="15" customHeight="1" x14ac:dyDescent="0.25">
      <c r="B1497" s="6"/>
      <c r="I1497"/>
      <c r="P1497"/>
      <c r="X1497"/>
    </row>
    <row r="1498" spans="2:24" ht="15" customHeight="1" x14ac:dyDescent="0.25">
      <c r="B1498" s="6"/>
      <c r="I1498"/>
      <c r="P1498"/>
      <c r="X1498"/>
    </row>
    <row r="1499" spans="2:24" ht="15" customHeight="1" x14ac:dyDescent="0.25">
      <c r="B1499" s="6"/>
      <c r="I1499"/>
      <c r="P1499"/>
      <c r="X1499"/>
    </row>
    <row r="1500" spans="2:24" ht="15" customHeight="1" x14ac:dyDescent="0.25">
      <c r="B1500" s="6"/>
      <c r="I1500"/>
      <c r="P1500"/>
      <c r="X1500"/>
    </row>
    <row r="1501" spans="2:24" ht="15" customHeight="1" x14ac:dyDescent="0.25">
      <c r="B1501" s="6"/>
      <c r="I1501"/>
      <c r="P1501"/>
      <c r="X1501"/>
    </row>
    <row r="1502" spans="2:24" ht="15" customHeight="1" x14ac:dyDescent="0.25">
      <c r="B1502" s="6"/>
      <c r="I1502"/>
      <c r="P1502"/>
      <c r="X1502"/>
    </row>
    <row r="1503" spans="2:24" ht="15" customHeight="1" x14ac:dyDescent="0.25">
      <c r="B1503" s="6"/>
      <c r="I1503"/>
      <c r="P1503"/>
      <c r="X1503"/>
    </row>
    <row r="1504" spans="2:24" ht="15" customHeight="1" x14ac:dyDescent="0.25">
      <c r="B1504" s="6"/>
      <c r="I1504"/>
      <c r="P1504"/>
      <c r="X1504"/>
    </row>
    <row r="1505" spans="2:24" ht="15" customHeight="1" x14ac:dyDescent="0.25">
      <c r="B1505" s="6"/>
      <c r="I1505"/>
      <c r="P1505"/>
      <c r="X1505"/>
    </row>
    <row r="1506" spans="2:24" ht="15" customHeight="1" x14ac:dyDescent="0.25">
      <c r="B1506" s="6"/>
      <c r="I1506"/>
      <c r="P1506"/>
      <c r="X1506"/>
    </row>
    <row r="1507" spans="2:24" ht="15" customHeight="1" x14ac:dyDescent="0.25">
      <c r="B1507" s="6"/>
      <c r="I1507"/>
      <c r="P1507"/>
      <c r="X1507"/>
    </row>
    <row r="1508" spans="2:24" ht="15" customHeight="1" x14ac:dyDescent="0.25">
      <c r="B1508" s="6"/>
      <c r="I1508"/>
      <c r="P1508"/>
      <c r="X1508"/>
    </row>
    <row r="1509" spans="2:24" ht="15" customHeight="1" x14ac:dyDescent="0.25">
      <c r="B1509" s="6"/>
      <c r="I1509"/>
      <c r="P1509"/>
      <c r="X1509"/>
    </row>
    <row r="1510" spans="2:24" ht="15" customHeight="1" x14ac:dyDescent="0.25">
      <c r="B1510" s="6"/>
      <c r="I1510"/>
      <c r="P1510"/>
      <c r="X1510"/>
    </row>
    <row r="1511" spans="2:24" ht="15" customHeight="1" x14ac:dyDescent="0.25">
      <c r="B1511" s="6"/>
      <c r="I1511"/>
      <c r="P1511"/>
      <c r="X1511"/>
    </row>
    <row r="1512" spans="2:24" ht="15" customHeight="1" x14ac:dyDescent="0.25">
      <c r="B1512" s="6"/>
      <c r="I1512"/>
      <c r="P1512"/>
      <c r="X1512"/>
    </row>
    <row r="1513" spans="2:24" ht="15" customHeight="1" x14ac:dyDescent="0.25">
      <c r="B1513" s="6"/>
      <c r="I1513"/>
      <c r="P1513"/>
      <c r="X1513"/>
    </row>
    <row r="1514" spans="2:24" ht="15" customHeight="1" x14ac:dyDescent="0.25">
      <c r="B1514" s="6"/>
      <c r="I1514"/>
      <c r="P1514"/>
      <c r="X1514"/>
    </row>
    <row r="1515" spans="2:24" ht="15" customHeight="1" x14ac:dyDescent="0.25">
      <c r="B1515" s="6"/>
      <c r="I1515"/>
      <c r="P1515"/>
      <c r="X1515"/>
    </row>
    <row r="1516" spans="2:24" ht="15" customHeight="1" x14ac:dyDescent="0.25">
      <c r="B1516" s="6"/>
      <c r="I1516"/>
      <c r="P1516"/>
      <c r="X1516"/>
    </row>
    <row r="1517" spans="2:24" ht="15" customHeight="1" x14ac:dyDescent="0.25">
      <c r="B1517" s="6"/>
      <c r="I1517"/>
      <c r="P1517"/>
      <c r="X1517"/>
    </row>
    <row r="1518" spans="2:24" ht="15" customHeight="1" x14ac:dyDescent="0.25">
      <c r="B1518" s="6"/>
      <c r="I1518"/>
      <c r="P1518"/>
      <c r="X1518"/>
    </row>
    <row r="1519" spans="2:24" ht="15" customHeight="1" x14ac:dyDescent="0.25">
      <c r="B1519" s="6"/>
      <c r="I1519"/>
      <c r="P1519"/>
      <c r="X1519"/>
    </row>
    <row r="1520" spans="2:24" ht="15" customHeight="1" x14ac:dyDescent="0.25">
      <c r="B1520" s="6"/>
      <c r="I1520"/>
      <c r="P1520"/>
      <c r="X1520"/>
    </row>
    <row r="1521" spans="2:24" ht="15" customHeight="1" x14ac:dyDescent="0.25">
      <c r="B1521" s="6"/>
      <c r="I1521"/>
      <c r="P1521"/>
      <c r="X1521"/>
    </row>
    <row r="1522" spans="2:24" ht="15" customHeight="1" x14ac:dyDescent="0.25">
      <c r="B1522" s="6"/>
      <c r="I1522"/>
      <c r="P1522"/>
      <c r="X1522"/>
    </row>
    <row r="1523" spans="2:24" ht="15" customHeight="1" x14ac:dyDescent="0.25">
      <c r="B1523" s="6"/>
      <c r="I1523"/>
      <c r="P1523"/>
      <c r="X1523"/>
    </row>
    <row r="1524" spans="2:24" ht="15" customHeight="1" x14ac:dyDescent="0.25">
      <c r="B1524" s="6"/>
      <c r="I1524"/>
      <c r="P1524"/>
      <c r="X1524"/>
    </row>
    <row r="1525" spans="2:24" ht="15" customHeight="1" x14ac:dyDescent="0.25">
      <c r="B1525" s="6"/>
      <c r="I1525"/>
      <c r="P1525"/>
      <c r="X1525"/>
    </row>
    <row r="1526" spans="2:24" ht="15" customHeight="1" x14ac:dyDescent="0.25">
      <c r="B1526" s="6"/>
      <c r="I1526"/>
      <c r="P1526"/>
      <c r="X1526"/>
    </row>
    <row r="1527" spans="2:24" ht="15" customHeight="1" x14ac:dyDescent="0.25">
      <c r="B1527" s="6"/>
      <c r="I1527"/>
      <c r="P1527"/>
      <c r="X1527"/>
    </row>
    <row r="1528" spans="2:24" ht="15" customHeight="1" x14ac:dyDescent="0.25">
      <c r="B1528" s="6"/>
      <c r="I1528"/>
      <c r="P1528"/>
      <c r="X1528"/>
    </row>
    <row r="1529" spans="2:24" ht="15" customHeight="1" x14ac:dyDescent="0.25">
      <c r="B1529" s="6"/>
      <c r="I1529"/>
      <c r="P1529"/>
      <c r="X1529"/>
    </row>
    <row r="1530" spans="2:24" ht="15" customHeight="1" x14ac:dyDescent="0.25">
      <c r="B1530" s="6"/>
      <c r="I1530"/>
      <c r="P1530"/>
      <c r="X1530"/>
    </row>
    <row r="1531" spans="2:24" ht="15" customHeight="1" x14ac:dyDescent="0.25">
      <c r="B1531" s="6"/>
      <c r="I1531"/>
      <c r="P1531"/>
      <c r="X1531"/>
    </row>
    <row r="1532" spans="2:24" ht="15" customHeight="1" x14ac:dyDescent="0.25">
      <c r="B1532" s="6"/>
      <c r="I1532"/>
      <c r="P1532"/>
      <c r="X1532"/>
    </row>
    <row r="1533" spans="2:24" ht="15" customHeight="1" x14ac:dyDescent="0.25">
      <c r="B1533" s="6"/>
      <c r="I1533"/>
      <c r="P1533"/>
      <c r="X1533"/>
    </row>
    <row r="1534" spans="2:24" ht="15" customHeight="1" x14ac:dyDescent="0.25">
      <c r="B1534" s="6"/>
      <c r="I1534"/>
      <c r="P1534"/>
      <c r="X1534"/>
    </row>
    <row r="1535" spans="2:24" ht="15" customHeight="1" x14ac:dyDescent="0.25">
      <c r="B1535" s="6"/>
      <c r="I1535"/>
      <c r="P1535"/>
      <c r="X1535"/>
    </row>
    <row r="1536" spans="2:24" ht="15" customHeight="1" x14ac:dyDescent="0.25">
      <c r="B1536" s="6"/>
      <c r="I1536"/>
      <c r="P1536"/>
      <c r="X1536"/>
    </row>
    <row r="1537" spans="2:24" ht="15" customHeight="1" x14ac:dyDescent="0.25">
      <c r="B1537" s="6"/>
      <c r="I1537"/>
      <c r="P1537"/>
      <c r="X1537"/>
    </row>
    <row r="1538" spans="2:24" ht="15" customHeight="1" x14ac:dyDescent="0.25">
      <c r="B1538" s="6"/>
      <c r="I1538"/>
      <c r="P1538"/>
      <c r="X1538"/>
    </row>
    <row r="1539" spans="2:24" ht="15" customHeight="1" x14ac:dyDescent="0.25">
      <c r="B1539" s="6"/>
      <c r="I1539"/>
      <c r="P1539"/>
      <c r="X1539"/>
    </row>
    <row r="1540" spans="2:24" ht="15" customHeight="1" x14ac:dyDescent="0.25">
      <c r="B1540" s="6"/>
      <c r="I1540"/>
      <c r="P1540"/>
      <c r="X1540"/>
    </row>
    <row r="1541" spans="2:24" ht="15" customHeight="1" x14ac:dyDescent="0.25">
      <c r="B1541" s="6"/>
      <c r="I1541"/>
      <c r="P1541"/>
      <c r="X1541"/>
    </row>
    <row r="1542" spans="2:24" ht="15" customHeight="1" x14ac:dyDescent="0.25">
      <c r="B1542" s="6"/>
      <c r="I1542"/>
      <c r="P1542"/>
      <c r="X1542"/>
    </row>
    <row r="1543" spans="2:24" ht="15" customHeight="1" x14ac:dyDescent="0.25">
      <c r="B1543" s="6"/>
      <c r="I1543"/>
      <c r="P1543"/>
      <c r="X1543"/>
    </row>
    <row r="1544" spans="2:24" ht="15" customHeight="1" x14ac:dyDescent="0.25">
      <c r="B1544" s="6"/>
      <c r="I1544"/>
      <c r="P1544"/>
      <c r="X1544"/>
    </row>
    <row r="1545" spans="2:24" ht="15" customHeight="1" x14ac:dyDescent="0.25">
      <c r="B1545" s="6"/>
      <c r="I1545"/>
      <c r="P1545"/>
      <c r="X1545"/>
    </row>
    <row r="1546" spans="2:24" ht="15" customHeight="1" x14ac:dyDescent="0.25">
      <c r="B1546" s="6"/>
      <c r="I1546"/>
      <c r="P1546"/>
      <c r="X1546"/>
    </row>
    <row r="1547" spans="2:24" ht="15" customHeight="1" x14ac:dyDescent="0.25">
      <c r="B1547" s="6"/>
      <c r="I1547"/>
      <c r="P1547"/>
      <c r="X1547"/>
    </row>
    <row r="1548" spans="2:24" ht="15" customHeight="1" x14ac:dyDescent="0.25">
      <c r="B1548" s="6"/>
      <c r="I1548"/>
      <c r="P1548"/>
      <c r="X1548"/>
    </row>
    <row r="1549" spans="2:24" ht="15" customHeight="1" x14ac:dyDescent="0.25">
      <c r="B1549" s="6"/>
      <c r="I1549"/>
      <c r="P1549"/>
      <c r="X1549"/>
    </row>
    <row r="1550" spans="2:24" ht="15" customHeight="1" x14ac:dyDescent="0.25">
      <c r="B1550" s="6"/>
      <c r="I1550"/>
      <c r="P1550"/>
      <c r="X1550"/>
    </row>
    <row r="1551" spans="2:24" ht="15" customHeight="1" x14ac:dyDescent="0.25">
      <c r="B1551" s="6"/>
      <c r="I1551"/>
      <c r="P1551"/>
      <c r="X1551"/>
    </row>
    <row r="1552" spans="2:24" ht="15" customHeight="1" x14ac:dyDescent="0.25">
      <c r="B1552" s="6"/>
      <c r="I1552"/>
      <c r="P1552"/>
      <c r="X1552"/>
    </row>
    <row r="1553" spans="2:24" ht="15" customHeight="1" x14ac:dyDescent="0.25">
      <c r="B1553" s="6"/>
      <c r="I1553"/>
      <c r="P1553"/>
      <c r="X1553"/>
    </row>
    <row r="1554" spans="2:24" ht="15" customHeight="1" x14ac:dyDescent="0.25">
      <c r="B1554" s="6"/>
      <c r="I1554"/>
      <c r="P1554"/>
      <c r="X1554"/>
    </row>
    <row r="1555" spans="2:24" ht="15" customHeight="1" x14ac:dyDescent="0.25">
      <c r="B1555" s="6"/>
      <c r="I1555"/>
      <c r="P1555"/>
      <c r="X1555"/>
    </row>
    <row r="1556" spans="2:24" ht="15" customHeight="1" x14ac:dyDescent="0.25">
      <c r="B1556" s="6"/>
      <c r="I1556"/>
      <c r="P1556"/>
      <c r="X1556"/>
    </row>
    <row r="1557" spans="2:24" ht="15" customHeight="1" x14ac:dyDescent="0.25">
      <c r="B1557" s="6"/>
      <c r="I1557"/>
      <c r="P1557"/>
      <c r="X1557"/>
    </row>
    <row r="1558" spans="2:24" ht="15" customHeight="1" x14ac:dyDescent="0.25">
      <c r="B1558" s="6"/>
      <c r="I1558"/>
      <c r="P1558"/>
      <c r="X1558"/>
    </row>
    <row r="1559" spans="2:24" ht="15" customHeight="1" x14ac:dyDescent="0.25">
      <c r="B1559" s="6"/>
      <c r="I1559"/>
      <c r="P1559"/>
      <c r="X1559"/>
    </row>
    <row r="1560" spans="2:24" ht="15" customHeight="1" x14ac:dyDescent="0.25">
      <c r="B1560" s="6"/>
      <c r="I1560"/>
      <c r="P1560"/>
      <c r="X1560"/>
    </row>
    <row r="1561" spans="2:24" ht="15" customHeight="1" x14ac:dyDescent="0.25">
      <c r="B1561" s="6"/>
      <c r="I1561"/>
      <c r="P1561"/>
      <c r="X1561"/>
    </row>
    <row r="1562" spans="2:24" ht="15" customHeight="1" x14ac:dyDescent="0.25">
      <c r="B1562" s="6"/>
      <c r="I1562"/>
      <c r="P1562"/>
      <c r="X1562"/>
    </row>
    <row r="1563" spans="2:24" ht="15" customHeight="1" x14ac:dyDescent="0.25">
      <c r="B1563" s="6"/>
      <c r="I1563"/>
      <c r="P1563"/>
      <c r="X1563"/>
    </row>
    <row r="1564" spans="2:24" ht="15" customHeight="1" x14ac:dyDescent="0.25">
      <c r="B1564" s="6"/>
      <c r="I1564"/>
      <c r="P1564"/>
      <c r="X1564"/>
    </row>
    <row r="1565" spans="2:24" ht="15" customHeight="1" x14ac:dyDescent="0.25">
      <c r="B1565" s="6"/>
      <c r="I1565"/>
      <c r="P1565"/>
      <c r="X1565"/>
    </row>
    <row r="1566" spans="2:24" ht="15" customHeight="1" x14ac:dyDescent="0.25">
      <c r="B1566" s="6"/>
      <c r="I1566"/>
      <c r="P1566"/>
      <c r="X1566"/>
    </row>
    <row r="1567" spans="2:24" ht="15" customHeight="1" x14ac:dyDescent="0.25">
      <c r="B1567" s="6"/>
      <c r="I1567"/>
      <c r="P1567"/>
      <c r="X1567"/>
    </row>
    <row r="1568" spans="2:24" ht="15" customHeight="1" x14ac:dyDescent="0.25">
      <c r="B1568" s="6"/>
      <c r="I1568"/>
      <c r="P1568"/>
      <c r="X1568"/>
    </row>
    <row r="1569" spans="2:24" ht="15" customHeight="1" x14ac:dyDescent="0.25">
      <c r="B1569" s="6"/>
      <c r="I1569"/>
      <c r="P1569"/>
      <c r="X1569"/>
    </row>
    <row r="1570" spans="2:24" ht="15" customHeight="1" x14ac:dyDescent="0.25">
      <c r="B1570" s="6"/>
      <c r="I1570"/>
      <c r="P1570"/>
      <c r="X1570"/>
    </row>
    <row r="1571" spans="2:24" ht="15" customHeight="1" x14ac:dyDescent="0.25">
      <c r="B1571" s="6"/>
      <c r="I1571"/>
      <c r="P1571"/>
      <c r="X1571"/>
    </row>
    <row r="1572" spans="2:24" ht="15" customHeight="1" x14ac:dyDescent="0.25">
      <c r="B1572" s="6"/>
      <c r="I1572"/>
      <c r="P1572"/>
      <c r="X1572"/>
    </row>
    <row r="1573" spans="2:24" ht="15" customHeight="1" x14ac:dyDescent="0.25">
      <c r="B1573" s="6"/>
      <c r="I1573"/>
      <c r="P1573"/>
      <c r="X1573"/>
    </row>
    <row r="1574" spans="2:24" ht="15" customHeight="1" x14ac:dyDescent="0.25">
      <c r="B1574" s="6"/>
      <c r="I1574"/>
      <c r="P1574"/>
      <c r="X1574"/>
    </row>
    <row r="1575" spans="2:24" ht="15" customHeight="1" x14ac:dyDescent="0.25">
      <c r="B1575" s="6"/>
      <c r="I1575"/>
      <c r="P1575"/>
      <c r="X1575"/>
    </row>
    <row r="1576" spans="2:24" ht="15" customHeight="1" x14ac:dyDescent="0.25">
      <c r="B1576" s="6"/>
      <c r="I1576"/>
      <c r="P1576"/>
      <c r="X1576"/>
    </row>
    <row r="1577" spans="2:24" ht="15" customHeight="1" x14ac:dyDescent="0.25">
      <c r="B1577" s="6"/>
      <c r="I1577"/>
      <c r="P1577"/>
      <c r="X1577"/>
    </row>
    <row r="1578" spans="2:24" ht="15" customHeight="1" x14ac:dyDescent="0.25">
      <c r="B1578" s="6"/>
      <c r="I1578"/>
      <c r="P1578"/>
      <c r="X1578"/>
    </row>
    <row r="1579" spans="2:24" ht="15" customHeight="1" x14ac:dyDescent="0.25">
      <c r="B1579" s="6"/>
      <c r="I1579"/>
      <c r="P1579"/>
      <c r="X1579"/>
    </row>
    <row r="1580" spans="2:24" ht="15" customHeight="1" x14ac:dyDescent="0.25">
      <c r="B1580" s="6"/>
      <c r="I1580"/>
      <c r="P1580"/>
      <c r="X1580"/>
    </row>
    <row r="1581" spans="2:24" ht="15" customHeight="1" x14ac:dyDescent="0.25">
      <c r="B1581" s="6"/>
      <c r="I1581"/>
      <c r="P1581"/>
      <c r="X1581"/>
    </row>
    <row r="1582" spans="2:24" ht="15" customHeight="1" x14ac:dyDescent="0.25">
      <c r="B1582" s="6"/>
      <c r="I1582"/>
      <c r="P1582"/>
      <c r="X1582"/>
    </row>
    <row r="1583" spans="2:24" ht="15" customHeight="1" x14ac:dyDescent="0.25">
      <c r="B1583" s="6"/>
      <c r="I1583"/>
      <c r="P1583"/>
      <c r="X1583"/>
    </row>
    <row r="1584" spans="2:24" ht="15" customHeight="1" x14ac:dyDescent="0.25">
      <c r="B1584" s="6"/>
      <c r="I1584"/>
      <c r="P1584"/>
      <c r="X1584"/>
    </row>
    <row r="1585" spans="2:24" ht="15" customHeight="1" x14ac:dyDescent="0.25">
      <c r="B1585" s="6"/>
      <c r="I1585"/>
      <c r="P1585"/>
      <c r="X1585"/>
    </row>
    <row r="1586" spans="2:24" ht="15" customHeight="1" x14ac:dyDescent="0.25">
      <c r="B1586" s="6"/>
      <c r="I1586"/>
      <c r="P1586"/>
      <c r="X1586"/>
    </row>
    <row r="1587" spans="2:24" ht="15" customHeight="1" x14ac:dyDescent="0.25">
      <c r="B1587" s="6"/>
      <c r="I1587"/>
      <c r="P1587"/>
      <c r="X1587"/>
    </row>
    <row r="1588" spans="2:24" ht="15" customHeight="1" x14ac:dyDescent="0.25">
      <c r="B1588" s="6"/>
      <c r="I1588"/>
      <c r="P1588"/>
      <c r="X1588"/>
    </row>
    <row r="1589" spans="2:24" ht="15" customHeight="1" x14ac:dyDescent="0.25">
      <c r="B1589" s="6"/>
      <c r="I1589"/>
      <c r="P1589"/>
      <c r="X1589"/>
    </row>
    <row r="1590" spans="2:24" ht="15" customHeight="1" x14ac:dyDescent="0.25">
      <c r="B1590" s="6"/>
      <c r="I1590"/>
      <c r="P1590"/>
      <c r="X1590"/>
    </row>
    <row r="1591" spans="2:24" ht="15" customHeight="1" x14ac:dyDescent="0.25">
      <c r="B1591" s="6"/>
      <c r="I1591"/>
      <c r="P1591"/>
      <c r="X1591"/>
    </row>
    <row r="1592" spans="2:24" ht="15" customHeight="1" x14ac:dyDescent="0.25">
      <c r="B1592" s="6"/>
      <c r="I1592"/>
      <c r="P1592"/>
      <c r="X1592"/>
    </row>
    <row r="1593" spans="2:24" ht="15" customHeight="1" x14ac:dyDescent="0.25">
      <c r="B1593" s="6"/>
      <c r="I1593"/>
      <c r="P1593"/>
      <c r="X1593"/>
    </row>
    <row r="1594" spans="2:24" ht="15" customHeight="1" x14ac:dyDescent="0.25">
      <c r="B1594" s="6"/>
      <c r="I1594"/>
      <c r="P1594"/>
      <c r="X1594"/>
    </row>
    <row r="1595" spans="2:24" ht="15" customHeight="1" x14ac:dyDescent="0.25">
      <c r="B1595" s="6"/>
      <c r="I1595"/>
      <c r="P1595"/>
      <c r="X1595"/>
    </row>
    <row r="1596" spans="2:24" ht="15" customHeight="1" x14ac:dyDescent="0.25">
      <c r="B1596" s="6"/>
      <c r="I1596"/>
      <c r="P1596"/>
      <c r="X1596"/>
    </row>
    <row r="1597" spans="2:24" ht="15" customHeight="1" x14ac:dyDescent="0.25">
      <c r="B1597" s="6"/>
      <c r="I1597"/>
      <c r="P1597"/>
      <c r="X1597"/>
    </row>
    <row r="1598" spans="2:24" ht="15" customHeight="1" x14ac:dyDescent="0.25">
      <c r="B1598" s="6"/>
      <c r="I1598"/>
      <c r="P1598"/>
      <c r="X1598"/>
    </row>
    <row r="1599" spans="2:24" ht="15" customHeight="1" x14ac:dyDescent="0.25">
      <c r="B1599" s="6"/>
      <c r="I1599"/>
      <c r="P1599"/>
      <c r="X1599"/>
    </row>
    <row r="1600" spans="2:24" ht="15" customHeight="1" x14ac:dyDescent="0.25">
      <c r="B1600" s="6"/>
      <c r="I1600"/>
      <c r="P1600"/>
      <c r="X1600"/>
    </row>
    <row r="1601" spans="2:24" ht="15" customHeight="1" x14ac:dyDescent="0.25">
      <c r="B1601" s="6"/>
      <c r="I1601"/>
      <c r="P1601"/>
      <c r="X1601"/>
    </row>
    <row r="1602" spans="2:24" ht="15" customHeight="1" x14ac:dyDescent="0.25">
      <c r="B1602" s="6"/>
      <c r="I1602"/>
      <c r="P1602"/>
      <c r="X1602"/>
    </row>
    <row r="1603" spans="2:24" ht="15" customHeight="1" x14ac:dyDescent="0.25">
      <c r="B1603" s="6"/>
      <c r="I1603"/>
      <c r="P1603"/>
      <c r="X1603"/>
    </row>
    <row r="1604" spans="2:24" ht="15" customHeight="1" x14ac:dyDescent="0.25">
      <c r="B1604" s="6"/>
      <c r="I1604"/>
      <c r="P1604"/>
      <c r="X1604"/>
    </row>
    <row r="1605" spans="2:24" ht="15" customHeight="1" x14ac:dyDescent="0.25">
      <c r="B1605" s="6"/>
      <c r="I1605"/>
      <c r="P1605"/>
      <c r="X1605"/>
    </row>
    <row r="1606" spans="2:24" ht="15" customHeight="1" x14ac:dyDescent="0.25">
      <c r="B1606" s="6"/>
      <c r="I1606"/>
      <c r="P1606"/>
      <c r="X1606"/>
    </row>
    <row r="1607" spans="2:24" ht="15" customHeight="1" x14ac:dyDescent="0.25">
      <c r="B1607" s="6"/>
      <c r="I1607"/>
      <c r="P1607"/>
      <c r="X1607"/>
    </row>
    <row r="1608" spans="2:24" ht="15" customHeight="1" x14ac:dyDescent="0.25">
      <c r="B1608" s="6"/>
      <c r="I1608"/>
      <c r="P1608"/>
      <c r="X1608"/>
    </row>
    <row r="1609" spans="2:24" ht="15" customHeight="1" x14ac:dyDescent="0.25">
      <c r="B1609" s="6"/>
      <c r="I1609"/>
      <c r="P1609"/>
      <c r="X1609"/>
    </row>
    <row r="1610" spans="2:24" ht="15" customHeight="1" x14ac:dyDescent="0.25">
      <c r="B1610" s="6"/>
      <c r="I1610"/>
      <c r="P1610"/>
      <c r="X1610"/>
    </row>
    <row r="1611" spans="2:24" ht="15" customHeight="1" x14ac:dyDescent="0.25">
      <c r="B1611" s="6"/>
      <c r="I1611"/>
      <c r="P1611"/>
      <c r="X1611"/>
    </row>
    <row r="1612" spans="2:24" ht="15" customHeight="1" x14ac:dyDescent="0.25">
      <c r="B1612" s="6"/>
      <c r="I1612"/>
      <c r="P1612"/>
      <c r="X1612"/>
    </row>
    <row r="1613" spans="2:24" ht="15" customHeight="1" x14ac:dyDescent="0.25">
      <c r="B1613" s="6"/>
      <c r="I1613"/>
      <c r="P1613"/>
      <c r="X1613"/>
    </row>
    <row r="1614" spans="2:24" ht="15" customHeight="1" x14ac:dyDescent="0.25">
      <c r="B1614" s="6"/>
      <c r="I1614"/>
      <c r="P1614"/>
      <c r="X1614"/>
    </row>
    <row r="1615" spans="2:24" ht="15" customHeight="1" x14ac:dyDescent="0.25">
      <c r="B1615" s="6"/>
      <c r="I1615"/>
      <c r="P1615"/>
      <c r="X1615"/>
    </row>
    <row r="1616" spans="2:24" ht="15" customHeight="1" x14ac:dyDescent="0.25">
      <c r="B1616" s="6"/>
      <c r="I1616"/>
      <c r="P1616"/>
      <c r="X1616"/>
    </row>
    <row r="1617" spans="2:24" ht="15" customHeight="1" x14ac:dyDescent="0.25">
      <c r="B1617" s="6"/>
      <c r="I1617"/>
      <c r="P1617"/>
      <c r="X1617"/>
    </row>
    <row r="1618" spans="2:24" ht="15" customHeight="1" x14ac:dyDescent="0.25">
      <c r="B1618" s="6"/>
      <c r="I1618"/>
      <c r="P1618"/>
      <c r="X1618"/>
    </row>
    <row r="1619" spans="2:24" ht="15" customHeight="1" x14ac:dyDescent="0.25">
      <c r="B1619" s="6"/>
      <c r="I1619"/>
      <c r="P1619"/>
      <c r="X1619"/>
    </row>
    <row r="1620" spans="2:24" ht="15" customHeight="1" x14ac:dyDescent="0.25">
      <c r="B1620" s="6"/>
      <c r="I1620"/>
      <c r="P1620"/>
      <c r="X1620"/>
    </row>
    <row r="1621" spans="2:24" ht="15" customHeight="1" x14ac:dyDescent="0.25">
      <c r="B1621" s="6"/>
      <c r="I1621"/>
      <c r="P1621"/>
      <c r="X1621"/>
    </row>
    <row r="1622" spans="2:24" ht="15" customHeight="1" x14ac:dyDescent="0.25">
      <c r="B1622" s="6"/>
      <c r="I1622"/>
      <c r="P1622"/>
      <c r="X1622"/>
    </row>
    <row r="1623" spans="2:24" ht="15" customHeight="1" x14ac:dyDescent="0.25">
      <c r="B1623" s="6"/>
      <c r="I1623"/>
      <c r="P1623"/>
      <c r="X1623"/>
    </row>
    <row r="1624" spans="2:24" ht="15" customHeight="1" x14ac:dyDescent="0.25">
      <c r="B1624" s="6"/>
      <c r="I1624"/>
      <c r="P1624"/>
      <c r="X1624"/>
    </row>
    <row r="1625" spans="2:24" ht="15" customHeight="1" x14ac:dyDescent="0.25">
      <c r="B1625" s="6"/>
      <c r="I1625"/>
      <c r="P1625"/>
      <c r="X1625"/>
    </row>
    <row r="1626" spans="2:24" ht="15" customHeight="1" x14ac:dyDescent="0.25">
      <c r="B1626" s="6"/>
      <c r="I1626"/>
      <c r="P1626"/>
      <c r="X1626"/>
    </row>
    <row r="1627" spans="2:24" ht="15" customHeight="1" x14ac:dyDescent="0.25">
      <c r="B1627" s="6"/>
      <c r="I1627"/>
      <c r="P1627"/>
      <c r="X1627"/>
    </row>
    <row r="1628" spans="2:24" ht="15" customHeight="1" x14ac:dyDescent="0.25">
      <c r="B1628" s="6"/>
      <c r="I1628"/>
      <c r="P1628"/>
      <c r="X1628"/>
    </row>
    <row r="1629" spans="2:24" ht="15" customHeight="1" x14ac:dyDescent="0.25">
      <c r="B1629" s="6"/>
      <c r="I1629"/>
      <c r="P1629"/>
      <c r="X1629"/>
    </row>
    <row r="1630" spans="2:24" ht="15" customHeight="1" x14ac:dyDescent="0.25">
      <c r="B1630" s="6"/>
      <c r="I1630"/>
      <c r="P1630"/>
      <c r="X1630"/>
    </row>
    <row r="1631" spans="2:24" ht="15" customHeight="1" x14ac:dyDescent="0.25">
      <c r="B1631" s="6"/>
      <c r="I1631"/>
      <c r="P1631"/>
      <c r="X1631"/>
    </row>
    <row r="1632" spans="2:24" ht="15" customHeight="1" x14ac:dyDescent="0.25">
      <c r="B1632" s="6"/>
      <c r="I1632"/>
      <c r="P1632"/>
      <c r="X1632"/>
    </row>
    <row r="1633" spans="2:24" ht="15" customHeight="1" x14ac:dyDescent="0.25">
      <c r="B1633" s="6"/>
      <c r="I1633"/>
      <c r="P1633"/>
      <c r="X1633"/>
    </row>
    <row r="1634" spans="2:24" ht="15" customHeight="1" x14ac:dyDescent="0.25">
      <c r="B1634" s="6"/>
      <c r="I1634"/>
      <c r="P1634"/>
      <c r="X1634"/>
    </row>
    <row r="1635" spans="2:24" ht="15" customHeight="1" x14ac:dyDescent="0.25">
      <c r="B1635" s="6"/>
      <c r="I1635"/>
      <c r="P1635"/>
      <c r="X1635"/>
    </row>
    <row r="1636" spans="2:24" ht="15" customHeight="1" x14ac:dyDescent="0.25">
      <c r="B1636" s="6"/>
      <c r="I1636"/>
      <c r="P1636"/>
      <c r="X1636"/>
    </row>
    <row r="1637" spans="2:24" ht="15" customHeight="1" x14ac:dyDescent="0.25">
      <c r="B1637" s="6"/>
      <c r="I1637"/>
      <c r="P1637"/>
      <c r="X1637"/>
    </row>
    <row r="1638" spans="2:24" ht="15" customHeight="1" x14ac:dyDescent="0.25">
      <c r="B1638" s="6"/>
      <c r="I1638"/>
      <c r="P1638"/>
      <c r="X1638"/>
    </row>
    <row r="1639" spans="2:24" ht="15" customHeight="1" x14ac:dyDescent="0.25">
      <c r="B1639" s="6"/>
      <c r="I1639"/>
      <c r="P1639"/>
      <c r="X1639"/>
    </row>
    <row r="1640" spans="2:24" ht="15" customHeight="1" x14ac:dyDescent="0.25">
      <c r="B1640" s="6"/>
      <c r="I1640"/>
      <c r="P1640"/>
      <c r="X1640"/>
    </row>
    <row r="1641" spans="2:24" ht="15" customHeight="1" x14ac:dyDescent="0.25">
      <c r="B1641" s="6"/>
      <c r="I1641"/>
      <c r="P1641"/>
      <c r="X1641"/>
    </row>
    <row r="1642" spans="2:24" ht="15" customHeight="1" x14ac:dyDescent="0.25">
      <c r="B1642" s="6"/>
      <c r="I1642"/>
      <c r="P1642"/>
      <c r="X1642"/>
    </row>
    <row r="1643" spans="2:24" ht="15" customHeight="1" x14ac:dyDescent="0.25">
      <c r="B1643" s="6"/>
      <c r="I1643"/>
      <c r="P1643"/>
      <c r="X1643"/>
    </row>
    <row r="1644" spans="2:24" ht="15" customHeight="1" x14ac:dyDescent="0.25">
      <c r="B1644" s="6"/>
      <c r="I1644"/>
      <c r="P1644"/>
      <c r="X1644"/>
    </row>
    <row r="1645" spans="2:24" ht="15" customHeight="1" x14ac:dyDescent="0.25">
      <c r="B1645" s="6"/>
      <c r="I1645"/>
      <c r="P1645"/>
      <c r="X1645"/>
    </row>
    <row r="1646" spans="2:24" ht="15" customHeight="1" x14ac:dyDescent="0.25">
      <c r="B1646" s="6"/>
      <c r="I1646"/>
      <c r="P1646"/>
      <c r="X1646"/>
    </row>
    <row r="1647" spans="2:24" ht="15" customHeight="1" x14ac:dyDescent="0.25">
      <c r="B1647" s="6"/>
      <c r="I1647"/>
      <c r="P1647"/>
      <c r="X1647"/>
    </row>
    <row r="1648" spans="2:24" ht="15" customHeight="1" x14ac:dyDescent="0.25">
      <c r="B1648" s="6"/>
      <c r="I1648"/>
      <c r="P1648"/>
      <c r="X1648"/>
    </row>
    <row r="1649" spans="2:24" ht="15" customHeight="1" x14ac:dyDescent="0.25">
      <c r="B1649" s="6"/>
      <c r="I1649"/>
      <c r="P1649"/>
      <c r="X1649"/>
    </row>
    <row r="1650" spans="2:24" ht="15" customHeight="1" x14ac:dyDescent="0.25">
      <c r="B1650" s="6"/>
      <c r="I1650"/>
      <c r="P1650"/>
      <c r="X1650"/>
    </row>
    <row r="1651" spans="2:24" ht="15" customHeight="1" x14ac:dyDescent="0.25">
      <c r="B1651" s="6"/>
      <c r="I1651"/>
      <c r="P1651"/>
      <c r="X1651"/>
    </row>
    <row r="1652" spans="2:24" ht="15" customHeight="1" x14ac:dyDescent="0.25">
      <c r="B1652" s="6"/>
      <c r="I1652"/>
      <c r="P1652"/>
      <c r="X1652"/>
    </row>
    <row r="1653" spans="2:24" ht="15" customHeight="1" x14ac:dyDescent="0.25">
      <c r="B1653" s="6"/>
      <c r="I1653"/>
      <c r="P1653"/>
      <c r="X1653"/>
    </row>
    <row r="1654" spans="2:24" ht="15" customHeight="1" x14ac:dyDescent="0.25">
      <c r="B1654" s="6"/>
      <c r="I1654"/>
      <c r="P1654"/>
      <c r="X1654"/>
    </row>
    <row r="1655" spans="2:24" ht="15" customHeight="1" x14ac:dyDescent="0.25">
      <c r="B1655" s="6"/>
      <c r="I1655"/>
      <c r="P1655"/>
      <c r="X1655"/>
    </row>
    <row r="1656" spans="2:24" ht="15" customHeight="1" x14ac:dyDescent="0.25">
      <c r="B1656" s="6"/>
      <c r="I1656"/>
      <c r="P1656"/>
      <c r="X1656"/>
    </row>
    <row r="1657" spans="2:24" ht="15" customHeight="1" x14ac:dyDescent="0.25">
      <c r="B1657" s="6"/>
      <c r="I1657"/>
      <c r="P1657"/>
      <c r="X1657"/>
    </row>
    <row r="1658" spans="2:24" ht="15" customHeight="1" x14ac:dyDescent="0.25">
      <c r="B1658" s="6"/>
      <c r="I1658"/>
      <c r="P1658"/>
      <c r="X1658"/>
    </row>
    <row r="1659" spans="2:24" ht="15" customHeight="1" x14ac:dyDescent="0.25">
      <c r="B1659" s="6"/>
      <c r="I1659"/>
      <c r="P1659"/>
      <c r="X1659"/>
    </row>
    <row r="1660" spans="2:24" ht="15" customHeight="1" x14ac:dyDescent="0.25">
      <c r="B1660" s="6"/>
      <c r="I1660"/>
      <c r="P1660"/>
      <c r="X1660"/>
    </row>
    <row r="1661" spans="2:24" ht="15" customHeight="1" x14ac:dyDescent="0.25">
      <c r="B1661" s="6"/>
      <c r="I1661"/>
      <c r="P1661"/>
      <c r="X1661"/>
    </row>
    <row r="1662" spans="2:24" ht="15" customHeight="1" x14ac:dyDescent="0.25">
      <c r="B1662" s="6"/>
      <c r="I1662"/>
      <c r="P1662"/>
      <c r="X1662"/>
    </row>
    <row r="1663" spans="2:24" ht="15" customHeight="1" x14ac:dyDescent="0.25">
      <c r="B1663" s="6"/>
      <c r="I1663"/>
      <c r="P1663"/>
      <c r="X1663"/>
    </row>
    <row r="1664" spans="2:24" ht="15" customHeight="1" x14ac:dyDescent="0.25">
      <c r="B1664" s="6"/>
      <c r="I1664"/>
      <c r="P1664"/>
      <c r="X1664"/>
    </row>
    <row r="1665" spans="2:24" ht="15" customHeight="1" x14ac:dyDescent="0.25">
      <c r="B1665" s="6"/>
      <c r="I1665"/>
      <c r="P1665"/>
      <c r="X1665"/>
    </row>
    <row r="1666" spans="2:24" ht="15" customHeight="1" x14ac:dyDescent="0.25">
      <c r="B1666" s="6"/>
      <c r="I1666"/>
      <c r="P1666"/>
      <c r="X1666"/>
    </row>
    <row r="1667" spans="2:24" ht="15" customHeight="1" x14ac:dyDescent="0.25">
      <c r="B1667" s="6"/>
      <c r="I1667"/>
      <c r="P1667"/>
      <c r="X1667"/>
    </row>
    <row r="1668" spans="2:24" ht="15" customHeight="1" x14ac:dyDescent="0.25">
      <c r="B1668" s="6"/>
      <c r="I1668"/>
      <c r="P1668"/>
      <c r="X1668"/>
    </row>
    <row r="1669" spans="2:24" ht="15" customHeight="1" x14ac:dyDescent="0.25">
      <c r="B1669" s="6"/>
      <c r="I1669"/>
      <c r="P1669"/>
      <c r="X1669"/>
    </row>
    <row r="1670" spans="2:24" ht="15" customHeight="1" x14ac:dyDescent="0.25">
      <c r="B1670" s="6"/>
      <c r="I1670"/>
      <c r="P1670"/>
      <c r="X1670"/>
    </row>
    <row r="1671" spans="2:24" ht="15" customHeight="1" x14ac:dyDescent="0.25">
      <c r="B1671" s="6"/>
      <c r="I1671"/>
      <c r="P1671"/>
      <c r="X1671"/>
    </row>
    <row r="1672" spans="2:24" ht="15" customHeight="1" x14ac:dyDescent="0.25">
      <c r="B1672" s="6"/>
      <c r="I1672"/>
      <c r="P1672"/>
      <c r="X1672"/>
    </row>
    <row r="1673" spans="2:24" ht="15" customHeight="1" x14ac:dyDescent="0.25">
      <c r="B1673" s="6"/>
      <c r="I1673"/>
      <c r="P1673"/>
      <c r="X1673"/>
    </row>
    <row r="1674" spans="2:24" ht="15" customHeight="1" x14ac:dyDescent="0.25">
      <c r="B1674" s="6"/>
      <c r="I1674"/>
      <c r="P1674"/>
      <c r="X1674"/>
    </row>
    <row r="1675" spans="2:24" ht="15" customHeight="1" x14ac:dyDescent="0.25">
      <c r="B1675" s="6"/>
      <c r="I1675"/>
      <c r="P1675"/>
      <c r="X1675"/>
    </row>
    <row r="1676" spans="2:24" ht="15" customHeight="1" x14ac:dyDescent="0.25">
      <c r="B1676" s="6"/>
      <c r="I1676"/>
      <c r="P1676"/>
      <c r="X1676"/>
    </row>
    <row r="1677" spans="2:24" ht="15" customHeight="1" x14ac:dyDescent="0.25">
      <c r="B1677" s="6"/>
      <c r="I1677"/>
      <c r="P1677"/>
      <c r="X1677"/>
    </row>
    <row r="1678" spans="2:24" ht="15" customHeight="1" x14ac:dyDescent="0.25">
      <c r="B1678" s="6"/>
      <c r="I1678"/>
      <c r="P1678"/>
      <c r="X1678"/>
    </row>
    <row r="1679" spans="2:24" ht="15" customHeight="1" x14ac:dyDescent="0.25">
      <c r="B1679" s="6"/>
      <c r="I1679"/>
      <c r="P1679"/>
      <c r="X1679"/>
    </row>
    <row r="1680" spans="2:24" ht="15" customHeight="1" x14ac:dyDescent="0.25">
      <c r="B1680" s="6"/>
      <c r="I1680"/>
      <c r="P1680"/>
      <c r="X1680"/>
    </row>
    <row r="1681" spans="2:24" ht="15" customHeight="1" x14ac:dyDescent="0.25">
      <c r="B1681" s="6"/>
      <c r="I1681"/>
      <c r="P1681"/>
      <c r="X1681"/>
    </row>
    <row r="1682" spans="2:24" ht="15" customHeight="1" x14ac:dyDescent="0.25">
      <c r="B1682" s="6"/>
      <c r="I1682"/>
      <c r="P1682"/>
      <c r="X1682"/>
    </row>
    <row r="1683" spans="2:24" ht="15" customHeight="1" x14ac:dyDescent="0.25">
      <c r="B1683" s="6"/>
      <c r="I1683"/>
      <c r="P1683"/>
      <c r="X1683"/>
    </row>
    <row r="1684" spans="2:24" ht="15" customHeight="1" x14ac:dyDescent="0.25">
      <c r="B1684" s="6"/>
      <c r="I1684"/>
      <c r="P1684"/>
      <c r="X1684"/>
    </row>
    <row r="1685" spans="2:24" ht="15" customHeight="1" x14ac:dyDescent="0.25">
      <c r="B1685" s="6"/>
      <c r="I1685"/>
      <c r="P1685"/>
      <c r="X1685"/>
    </row>
    <row r="1686" spans="2:24" ht="15" customHeight="1" x14ac:dyDescent="0.25">
      <c r="B1686" s="6"/>
      <c r="I1686"/>
      <c r="P1686"/>
      <c r="X1686"/>
    </row>
    <row r="1687" spans="2:24" ht="15" customHeight="1" x14ac:dyDescent="0.25">
      <c r="B1687" s="6"/>
      <c r="I1687"/>
      <c r="P1687"/>
      <c r="X1687"/>
    </row>
    <row r="1688" spans="2:24" ht="15" customHeight="1" x14ac:dyDescent="0.25">
      <c r="B1688" s="6"/>
      <c r="I1688"/>
      <c r="P1688"/>
      <c r="X1688"/>
    </row>
    <row r="1689" spans="2:24" ht="15" customHeight="1" x14ac:dyDescent="0.25">
      <c r="B1689" s="6"/>
      <c r="I1689"/>
      <c r="P1689"/>
      <c r="X1689"/>
    </row>
    <row r="1690" spans="2:24" ht="15" customHeight="1" x14ac:dyDescent="0.25">
      <c r="B1690" s="6"/>
      <c r="I1690"/>
      <c r="P1690"/>
      <c r="X1690"/>
    </row>
    <row r="1691" spans="2:24" ht="15" customHeight="1" x14ac:dyDescent="0.25">
      <c r="B1691" s="6"/>
      <c r="I1691"/>
      <c r="P1691"/>
      <c r="X1691"/>
    </row>
    <row r="1692" spans="2:24" ht="15" customHeight="1" x14ac:dyDescent="0.25">
      <c r="B1692" s="6"/>
      <c r="I1692"/>
      <c r="P1692"/>
      <c r="X1692"/>
    </row>
    <row r="1693" spans="2:24" ht="15" customHeight="1" x14ac:dyDescent="0.25">
      <c r="B1693" s="6"/>
      <c r="I1693"/>
      <c r="P1693"/>
      <c r="X1693"/>
    </row>
    <row r="1694" spans="2:24" ht="15" customHeight="1" x14ac:dyDescent="0.25">
      <c r="B1694" s="6"/>
      <c r="I1694"/>
      <c r="P1694"/>
      <c r="X1694"/>
    </row>
    <row r="1695" spans="2:24" ht="15" customHeight="1" x14ac:dyDescent="0.25">
      <c r="B1695" s="6"/>
      <c r="I1695"/>
      <c r="P1695"/>
      <c r="X1695"/>
    </row>
    <row r="1696" spans="2:24" ht="15" customHeight="1" x14ac:dyDescent="0.25">
      <c r="B1696" s="6"/>
      <c r="I1696"/>
      <c r="P1696"/>
      <c r="X1696"/>
    </row>
    <row r="1697" spans="2:24" ht="15" customHeight="1" x14ac:dyDescent="0.25">
      <c r="B1697" s="6"/>
      <c r="I1697"/>
      <c r="P1697"/>
      <c r="X1697"/>
    </row>
    <row r="1698" spans="2:24" ht="15" customHeight="1" x14ac:dyDescent="0.25">
      <c r="B1698" s="6"/>
      <c r="I1698"/>
      <c r="P1698"/>
      <c r="X1698"/>
    </row>
    <row r="1699" spans="2:24" ht="15" customHeight="1" x14ac:dyDescent="0.25">
      <c r="B1699" s="6"/>
      <c r="I1699"/>
      <c r="P1699"/>
      <c r="X1699"/>
    </row>
    <row r="1700" spans="2:24" ht="15" customHeight="1" x14ac:dyDescent="0.25">
      <c r="B1700" s="6"/>
      <c r="I1700"/>
      <c r="P1700"/>
      <c r="X1700"/>
    </row>
    <row r="1701" spans="2:24" ht="15" customHeight="1" x14ac:dyDescent="0.25">
      <c r="B1701" s="6"/>
      <c r="I1701"/>
      <c r="P1701"/>
      <c r="X1701"/>
    </row>
    <row r="1702" spans="2:24" ht="15" customHeight="1" x14ac:dyDescent="0.25">
      <c r="B1702" s="6"/>
      <c r="I1702"/>
      <c r="P1702"/>
      <c r="X1702"/>
    </row>
    <row r="1703" spans="2:24" ht="15" customHeight="1" x14ac:dyDescent="0.25">
      <c r="B1703" s="6"/>
      <c r="I1703"/>
      <c r="P1703"/>
      <c r="X1703"/>
    </row>
    <row r="1704" spans="2:24" ht="15" customHeight="1" x14ac:dyDescent="0.25">
      <c r="B1704" s="6"/>
      <c r="I1704"/>
      <c r="P1704"/>
      <c r="X1704"/>
    </row>
    <row r="1705" spans="2:24" ht="15" customHeight="1" x14ac:dyDescent="0.25">
      <c r="B1705" s="6"/>
      <c r="I1705"/>
      <c r="P1705"/>
      <c r="X1705"/>
    </row>
    <row r="1706" spans="2:24" ht="15" customHeight="1" x14ac:dyDescent="0.25">
      <c r="B1706" s="6"/>
      <c r="I1706"/>
      <c r="P1706"/>
      <c r="X1706"/>
    </row>
    <row r="1707" spans="2:24" ht="15" customHeight="1" x14ac:dyDescent="0.25">
      <c r="B1707" s="6"/>
      <c r="I1707"/>
      <c r="P1707"/>
      <c r="X1707"/>
    </row>
    <row r="1708" spans="2:24" ht="15" customHeight="1" x14ac:dyDescent="0.25">
      <c r="B1708" s="6"/>
      <c r="I1708"/>
      <c r="P1708"/>
      <c r="X1708"/>
    </row>
    <row r="1709" spans="2:24" ht="15" customHeight="1" x14ac:dyDescent="0.25">
      <c r="B1709" s="6"/>
      <c r="I1709"/>
      <c r="P1709"/>
      <c r="X1709"/>
    </row>
    <row r="1710" spans="2:24" ht="15" customHeight="1" x14ac:dyDescent="0.25">
      <c r="B1710" s="6"/>
      <c r="I1710"/>
      <c r="P1710"/>
      <c r="X1710"/>
    </row>
    <row r="1711" spans="2:24" ht="15" customHeight="1" x14ac:dyDescent="0.25">
      <c r="B1711" s="6"/>
      <c r="I1711"/>
      <c r="P1711"/>
      <c r="X1711"/>
    </row>
    <row r="1712" spans="2:24" ht="15" customHeight="1" x14ac:dyDescent="0.25">
      <c r="B1712" s="6"/>
      <c r="I1712"/>
      <c r="P1712"/>
      <c r="X1712"/>
    </row>
    <row r="1713" spans="2:24" ht="15" customHeight="1" x14ac:dyDescent="0.25">
      <c r="B1713" s="6"/>
      <c r="I1713"/>
      <c r="P1713"/>
      <c r="X1713"/>
    </row>
    <row r="1714" spans="2:24" ht="15" customHeight="1" x14ac:dyDescent="0.25">
      <c r="B1714" s="6"/>
      <c r="I1714"/>
      <c r="P1714"/>
      <c r="X1714"/>
    </row>
    <row r="1715" spans="2:24" ht="15" customHeight="1" x14ac:dyDescent="0.25">
      <c r="B1715" s="6"/>
      <c r="I1715"/>
      <c r="P1715"/>
      <c r="X1715"/>
    </row>
    <row r="1716" spans="2:24" ht="15" customHeight="1" x14ac:dyDescent="0.25">
      <c r="B1716" s="6"/>
      <c r="I1716"/>
      <c r="P1716"/>
      <c r="X1716"/>
    </row>
    <row r="1717" spans="2:24" ht="15" customHeight="1" x14ac:dyDescent="0.25">
      <c r="B1717" s="6"/>
      <c r="I1717"/>
      <c r="P1717"/>
      <c r="X1717"/>
    </row>
    <row r="1718" spans="2:24" ht="15" customHeight="1" x14ac:dyDescent="0.25">
      <c r="B1718" s="6"/>
      <c r="I1718"/>
      <c r="P1718"/>
      <c r="X1718"/>
    </row>
    <row r="1719" spans="2:24" ht="15" customHeight="1" x14ac:dyDescent="0.25">
      <c r="B1719" s="6"/>
      <c r="I1719"/>
      <c r="P1719"/>
      <c r="X1719"/>
    </row>
    <row r="1720" spans="2:24" ht="15" customHeight="1" x14ac:dyDescent="0.25">
      <c r="B1720" s="6"/>
      <c r="I1720"/>
      <c r="P1720"/>
      <c r="X1720"/>
    </row>
    <row r="1721" spans="2:24" ht="15" customHeight="1" x14ac:dyDescent="0.25">
      <c r="B1721" s="6"/>
      <c r="I1721"/>
      <c r="P1721"/>
      <c r="X1721"/>
    </row>
    <row r="1722" spans="2:24" ht="15" customHeight="1" x14ac:dyDescent="0.25">
      <c r="B1722" s="6"/>
      <c r="I1722"/>
      <c r="P1722"/>
      <c r="X1722"/>
    </row>
    <row r="1723" spans="2:24" ht="15" customHeight="1" x14ac:dyDescent="0.25">
      <c r="B1723" s="6"/>
      <c r="I1723"/>
      <c r="P1723"/>
      <c r="X1723"/>
    </row>
    <row r="1724" spans="2:24" ht="15" customHeight="1" x14ac:dyDescent="0.25">
      <c r="B1724" s="6"/>
      <c r="I1724"/>
      <c r="P1724"/>
      <c r="X1724"/>
    </row>
    <row r="1725" spans="2:24" ht="15" customHeight="1" x14ac:dyDescent="0.25">
      <c r="B1725" s="6"/>
      <c r="I1725"/>
      <c r="P1725"/>
      <c r="X1725"/>
    </row>
    <row r="1726" spans="2:24" ht="15" customHeight="1" x14ac:dyDescent="0.25">
      <c r="B1726" s="6"/>
      <c r="I1726"/>
      <c r="P1726"/>
      <c r="X1726"/>
    </row>
    <row r="1727" spans="2:24" ht="15" customHeight="1" x14ac:dyDescent="0.25">
      <c r="B1727" s="6"/>
      <c r="I1727"/>
      <c r="P1727"/>
      <c r="X1727"/>
    </row>
    <row r="1728" spans="2:24" ht="15" customHeight="1" x14ac:dyDescent="0.25">
      <c r="B1728" s="6"/>
      <c r="I1728"/>
      <c r="P1728"/>
      <c r="X1728"/>
    </row>
    <row r="1729" spans="2:24" ht="15" customHeight="1" x14ac:dyDescent="0.25">
      <c r="B1729" s="6"/>
      <c r="I1729"/>
      <c r="P1729"/>
      <c r="X1729"/>
    </row>
    <row r="1730" spans="2:24" ht="15" customHeight="1" x14ac:dyDescent="0.25">
      <c r="B1730" s="6"/>
      <c r="I1730"/>
      <c r="P1730"/>
      <c r="X1730"/>
    </row>
    <row r="1731" spans="2:24" ht="15" customHeight="1" x14ac:dyDescent="0.25">
      <c r="B1731" s="6"/>
      <c r="I1731"/>
      <c r="P1731"/>
      <c r="X1731"/>
    </row>
    <row r="1732" spans="2:24" ht="15" customHeight="1" x14ac:dyDescent="0.25">
      <c r="B1732" s="6"/>
      <c r="I1732"/>
      <c r="P1732"/>
      <c r="X1732"/>
    </row>
    <row r="1733" spans="2:24" ht="15" customHeight="1" x14ac:dyDescent="0.25">
      <c r="B1733" s="6"/>
      <c r="I1733"/>
      <c r="P1733"/>
      <c r="X1733"/>
    </row>
    <row r="1734" spans="2:24" ht="15" customHeight="1" x14ac:dyDescent="0.25">
      <c r="B1734" s="6"/>
      <c r="I1734"/>
      <c r="P1734"/>
      <c r="X1734"/>
    </row>
    <row r="1735" spans="2:24" ht="15" customHeight="1" x14ac:dyDescent="0.25">
      <c r="B1735" s="6"/>
      <c r="I1735"/>
      <c r="P1735"/>
      <c r="X1735"/>
    </row>
    <row r="1736" spans="2:24" ht="15" customHeight="1" x14ac:dyDescent="0.25">
      <c r="B1736" s="6"/>
      <c r="I1736"/>
      <c r="P1736"/>
      <c r="X1736"/>
    </row>
    <row r="1737" spans="2:24" ht="15" customHeight="1" x14ac:dyDescent="0.25">
      <c r="B1737" s="6"/>
      <c r="I1737"/>
      <c r="P1737"/>
      <c r="X1737"/>
    </row>
    <row r="1738" spans="2:24" ht="15" customHeight="1" x14ac:dyDescent="0.25">
      <c r="B1738" s="6"/>
      <c r="I1738"/>
      <c r="P1738"/>
      <c r="X1738"/>
    </row>
    <row r="1739" spans="2:24" ht="15" customHeight="1" x14ac:dyDescent="0.25">
      <c r="B1739" s="6"/>
      <c r="I1739"/>
      <c r="P1739"/>
      <c r="X1739"/>
    </row>
    <row r="1740" spans="2:24" ht="15" customHeight="1" x14ac:dyDescent="0.25">
      <c r="B1740" s="6"/>
      <c r="I1740"/>
      <c r="P1740"/>
      <c r="X1740"/>
    </row>
    <row r="1741" spans="2:24" ht="15" customHeight="1" x14ac:dyDescent="0.25">
      <c r="B1741" s="6"/>
      <c r="I1741"/>
      <c r="P1741"/>
      <c r="X1741"/>
    </row>
    <row r="1742" spans="2:24" ht="15" customHeight="1" x14ac:dyDescent="0.25">
      <c r="B1742" s="6"/>
      <c r="I1742"/>
      <c r="P1742"/>
      <c r="X1742"/>
    </row>
    <row r="1743" spans="2:24" ht="15" customHeight="1" x14ac:dyDescent="0.25">
      <c r="B1743" s="6"/>
      <c r="I1743"/>
      <c r="P1743"/>
      <c r="X1743"/>
    </row>
    <row r="1744" spans="2:24" ht="15" customHeight="1" x14ac:dyDescent="0.25">
      <c r="B1744" s="6"/>
      <c r="I1744"/>
      <c r="P1744"/>
      <c r="X1744"/>
    </row>
    <row r="1745" spans="2:24" ht="15" customHeight="1" x14ac:dyDescent="0.25">
      <c r="B1745" s="6"/>
      <c r="I1745"/>
      <c r="P1745"/>
      <c r="X1745"/>
    </row>
    <row r="1746" spans="2:24" ht="15" customHeight="1" x14ac:dyDescent="0.25">
      <c r="B1746" s="6"/>
      <c r="I1746"/>
      <c r="P1746"/>
      <c r="X1746"/>
    </row>
    <row r="1747" spans="2:24" ht="15" customHeight="1" x14ac:dyDescent="0.25">
      <c r="B1747" s="6"/>
      <c r="I1747"/>
      <c r="P1747"/>
      <c r="X1747"/>
    </row>
    <row r="1748" spans="2:24" ht="15" customHeight="1" x14ac:dyDescent="0.25">
      <c r="B1748" s="6"/>
      <c r="I1748"/>
      <c r="P1748"/>
      <c r="X1748"/>
    </row>
    <row r="1749" spans="2:24" ht="15" customHeight="1" x14ac:dyDescent="0.25">
      <c r="B1749" s="6"/>
      <c r="I1749"/>
      <c r="P1749"/>
      <c r="X1749"/>
    </row>
    <row r="1750" spans="2:24" ht="15" customHeight="1" x14ac:dyDescent="0.25">
      <c r="B1750" s="6"/>
      <c r="I1750"/>
      <c r="P1750"/>
      <c r="X1750"/>
    </row>
    <row r="1751" spans="2:24" ht="15" customHeight="1" x14ac:dyDescent="0.25">
      <c r="B1751" s="6"/>
      <c r="I1751"/>
      <c r="P1751"/>
      <c r="X1751"/>
    </row>
    <row r="1752" spans="2:24" ht="15" customHeight="1" x14ac:dyDescent="0.25">
      <c r="B1752" s="6"/>
      <c r="I1752"/>
      <c r="P1752"/>
      <c r="X1752"/>
    </row>
    <row r="1753" spans="2:24" ht="15" customHeight="1" x14ac:dyDescent="0.25">
      <c r="B1753" s="6"/>
      <c r="I1753"/>
      <c r="P1753"/>
      <c r="X1753"/>
    </row>
    <row r="1754" spans="2:24" ht="15" customHeight="1" x14ac:dyDescent="0.25">
      <c r="B1754" s="6"/>
      <c r="I1754"/>
      <c r="P1754"/>
      <c r="X1754"/>
    </row>
    <row r="1755" spans="2:24" ht="15" customHeight="1" x14ac:dyDescent="0.25">
      <c r="B1755" s="6"/>
      <c r="I1755"/>
      <c r="P1755"/>
      <c r="X1755"/>
    </row>
    <row r="1756" spans="2:24" ht="15" customHeight="1" x14ac:dyDescent="0.25">
      <c r="B1756" s="6"/>
      <c r="I1756"/>
      <c r="P1756"/>
      <c r="X1756"/>
    </row>
    <row r="1757" spans="2:24" ht="15" customHeight="1" x14ac:dyDescent="0.25">
      <c r="B1757" s="6"/>
      <c r="I1757"/>
      <c r="P1757"/>
      <c r="X1757"/>
    </row>
    <row r="1758" spans="2:24" ht="15" customHeight="1" x14ac:dyDescent="0.25">
      <c r="B1758" s="6"/>
      <c r="I1758"/>
      <c r="P1758"/>
      <c r="X1758"/>
    </row>
    <row r="1759" spans="2:24" ht="15" customHeight="1" x14ac:dyDescent="0.25">
      <c r="B1759" s="6"/>
      <c r="I1759"/>
      <c r="P1759"/>
      <c r="X1759"/>
    </row>
    <row r="1760" spans="2:24" ht="15" customHeight="1" x14ac:dyDescent="0.25">
      <c r="B1760" s="6"/>
      <c r="I1760"/>
      <c r="P1760"/>
      <c r="X1760"/>
    </row>
    <row r="1761" spans="2:24" ht="15" customHeight="1" x14ac:dyDescent="0.25">
      <c r="B1761" s="6"/>
      <c r="I1761"/>
      <c r="P1761"/>
      <c r="X1761"/>
    </row>
    <row r="1762" spans="2:24" ht="15" customHeight="1" x14ac:dyDescent="0.25">
      <c r="B1762" s="6"/>
      <c r="I1762"/>
      <c r="P1762"/>
      <c r="X1762"/>
    </row>
    <row r="1763" spans="2:24" ht="15" customHeight="1" x14ac:dyDescent="0.25">
      <c r="B1763" s="6"/>
      <c r="I1763"/>
      <c r="P1763"/>
      <c r="X1763"/>
    </row>
    <row r="1764" spans="2:24" ht="15" customHeight="1" x14ac:dyDescent="0.25">
      <c r="B1764" s="6"/>
      <c r="I1764"/>
      <c r="P1764"/>
      <c r="X1764"/>
    </row>
    <row r="1765" spans="2:24" ht="15" customHeight="1" x14ac:dyDescent="0.25">
      <c r="B1765" s="6"/>
      <c r="I1765"/>
      <c r="P1765"/>
      <c r="X1765"/>
    </row>
    <row r="1766" spans="2:24" ht="15" customHeight="1" x14ac:dyDescent="0.25">
      <c r="B1766" s="6"/>
      <c r="I1766"/>
      <c r="P1766"/>
      <c r="X1766"/>
    </row>
    <row r="1767" spans="2:24" ht="15" customHeight="1" x14ac:dyDescent="0.25">
      <c r="B1767" s="6"/>
      <c r="I1767"/>
      <c r="P1767"/>
      <c r="X1767"/>
    </row>
    <row r="1768" spans="2:24" ht="15" customHeight="1" x14ac:dyDescent="0.25">
      <c r="B1768" s="6"/>
      <c r="I1768"/>
      <c r="P1768"/>
      <c r="X1768"/>
    </row>
    <row r="1769" spans="2:24" ht="15" customHeight="1" x14ac:dyDescent="0.25">
      <c r="B1769" s="6"/>
      <c r="I1769"/>
      <c r="P1769"/>
      <c r="X1769"/>
    </row>
    <row r="1770" spans="2:24" ht="15" customHeight="1" x14ac:dyDescent="0.25">
      <c r="B1770" s="6"/>
      <c r="I1770"/>
      <c r="P1770"/>
      <c r="X1770"/>
    </row>
    <row r="1771" spans="2:24" ht="15" customHeight="1" x14ac:dyDescent="0.25">
      <c r="B1771" s="6"/>
      <c r="I1771"/>
      <c r="P1771"/>
      <c r="X1771"/>
    </row>
    <row r="1772" spans="2:24" ht="15" customHeight="1" x14ac:dyDescent="0.25">
      <c r="B1772" s="6"/>
      <c r="I1772"/>
      <c r="P1772"/>
      <c r="X1772"/>
    </row>
    <row r="1773" spans="2:24" ht="15" customHeight="1" x14ac:dyDescent="0.25">
      <c r="B1773" s="6"/>
      <c r="I1773"/>
      <c r="P1773"/>
      <c r="X1773"/>
    </row>
    <row r="1774" spans="2:24" ht="15" customHeight="1" x14ac:dyDescent="0.25">
      <c r="B1774" s="6"/>
      <c r="I1774"/>
      <c r="P1774"/>
      <c r="X1774"/>
    </row>
    <row r="1775" spans="2:24" ht="15" customHeight="1" x14ac:dyDescent="0.25">
      <c r="B1775" s="6"/>
      <c r="I1775"/>
      <c r="P1775"/>
      <c r="X1775"/>
    </row>
    <row r="1776" spans="2:24" ht="15" customHeight="1" x14ac:dyDescent="0.25">
      <c r="B1776" s="6"/>
      <c r="I1776"/>
      <c r="P1776"/>
      <c r="X1776"/>
    </row>
    <row r="1777" spans="2:24" ht="15" customHeight="1" x14ac:dyDescent="0.25">
      <c r="B1777" s="6"/>
      <c r="I1777"/>
      <c r="P1777"/>
      <c r="X1777"/>
    </row>
    <row r="1778" spans="2:24" ht="15" customHeight="1" x14ac:dyDescent="0.25">
      <c r="B1778" s="6"/>
      <c r="I1778"/>
      <c r="P1778"/>
      <c r="X1778"/>
    </row>
    <row r="1779" spans="2:24" ht="15" customHeight="1" x14ac:dyDescent="0.25">
      <c r="B1779" s="6"/>
      <c r="I1779"/>
      <c r="P1779"/>
      <c r="X1779"/>
    </row>
    <row r="1780" spans="2:24" ht="15" customHeight="1" x14ac:dyDescent="0.25">
      <c r="B1780" s="6"/>
      <c r="I1780"/>
      <c r="P1780"/>
      <c r="X1780"/>
    </row>
    <row r="1781" spans="2:24" ht="15" customHeight="1" x14ac:dyDescent="0.25">
      <c r="B1781" s="6"/>
      <c r="I1781"/>
      <c r="P1781"/>
      <c r="X1781"/>
    </row>
    <row r="1782" spans="2:24" ht="15" customHeight="1" x14ac:dyDescent="0.25">
      <c r="B1782" s="6"/>
      <c r="I1782"/>
      <c r="P1782"/>
      <c r="X1782"/>
    </row>
    <row r="1783" spans="2:24" ht="15" customHeight="1" x14ac:dyDescent="0.25">
      <c r="B1783" s="6"/>
      <c r="I1783"/>
      <c r="P1783"/>
      <c r="X1783"/>
    </row>
    <row r="1784" spans="2:24" ht="15" customHeight="1" x14ac:dyDescent="0.25">
      <c r="B1784" s="6"/>
      <c r="I1784"/>
      <c r="P1784"/>
      <c r="X1784"/>
    </row>
    <row r="1785" spans="2:24" ht="15" customHeight="1" x14ac:dyDescent="0.25">
      <c r="B1785" s="6"/>
      <c r="I1785"/>
      <c r="P1785"/>
      <c r="X1785"/>
    </row>
    <row r="1786" spans="2:24" ht="15" customHeight="1" x14ac:dyDescent="0.25">
      <c r="B1786" s="6"/>
      <c r="I1786"/>
      <c r="P1786"/>
      <c r="X1786"/>
    </row>
    <row r="1787" spans="2:24" ht="15" customHeight="1" x14ac:dyDescent="0.25">
      <c r="B1787" s="6"/>
      <c r="I1787"/>
      <c r="P1787"/>
      <c r="X1787"/>
    </row>
    <row r="1788" spans="2:24" ht="15" customHeight="1" x14ac:dyDescent="0.25">
      <c r="B1788" s="6"/>
      <c r="I1788"/>
      <c r="P1788"/>
      <c r="X1788"/>
    </row>
    <row r="1789" spans="2:24" ht="15" customHeight="1" x14ac:dyDescent="0.25">
      <c r="B1789" s="6"/>
      <c r="I1789"/>
      <c r="P1789"/>
      <c r="X1789"/>
    </row>
    <row r="1790" spans="2:24" ht="15" customHeight="1" x14ac:dyDescent="0.25">
      <c r="B1790" s="6"/>
      <c r="I1790"/>
      <c r="P1790"/>
      <c r="X1790"/>
    </row>
    <row r="1791" spans="2:24" ht="15" customHeight="1" x14ac:dyDescent="0.25">
      <c r="B1791" s="6"/>
      <c r="I1791"/>
      <c r="P1791"/>
      <c r="X1791"/>
    </row>
    <row r="1792" spans="2:24" ht="15" customHeight="1" x14ac:dyDescent="0.25">
      <c r="B1792" s="6"/>
      <c r="I1792"/>
      <c r="P1792"/>
      <c r="X1792"/>
    </row>
    <row r="1793" spans="2:24" ht="15" customHeight="1" x14ac:dyDescent="0.25">
      <c r="B1793" s="6"/>
      <c r="I1793"/>
      <c r="P1793"/>
      <c r="X1793"/>
    </row>
    <row r="1794" spans="2:24" ht="15" customHeight="1" x14ac:dyDescent="0.25">
      <c r="B1794" s="6"/>
      <c r="I1794"/>
      <c r="P1794"/>
      <c r="X1794"/>
    </row>
    <row r="1795" spans="2:24" ht="15" customHeight="1" x14ac:dyDescent="0.25">
      <c r="B1795" s="6"/>
      <c r="I1795"/>
      <c r="P1795"/>
      <c r="X1795"/>
    </row>
    <row r="1796" spans="2:24" ht="15" customHeight="1" x14ac:dyDescent="0.25">
      <c r="B1796" s="6"/>
      <c r="I1796"/>
      <c r="P1796"/>
      <c r="X1796"/>
    </row>
    <row r="1797" spans="2:24" ht="15" customHeight="1" x14ac:dyDescent="0.25">
      <c r="B1797" s="6"/>
      <c r="I1797"/>
      <c r="P1797"/>
      <c r="X1797"/>
    </row>
    <row r="1798" spans="2:24" ht="15" customHeight="1" x14ac:dyDescent="0.25">
      <c r="B1798" s="6"/>
      <c r="I1798"/>
      <c r="P1798"/>
      <c r="X1798"/>
    </row>
    <row r="1799" spans="2:24" ht="15" customHeight="1" x14ac:dyDescent="0.25">
      <c r="B1799" s="6"/>
      <c r="I1799"/>
      <c r="P1799"/>
      <c r="X1799"/>
    </row>
    <row r="1800" spans="2:24" ht="15" customHeight="1" x14ac:dyDescent="0.25">
      <c r="B1800" s="6"/>
      <c r="I1800"/>
      <c r="P1800"/>
      <c r="X1800"/>
    </row>
    <row r="1801" spans="2:24" ht="15" customHeight="1" x14ac:dyDescent="0.25">
      <c r="B1801" s="6"/>
      <c r="I1801"/>
      <c r="P1801"/>
      <c r="X1801"/>
    </row>
    <row r="1802" spans="2:24" ht="15" customHeight="1" x14ac:dyDescent="0.25">
      <c r="B1802" s="6"/>
      <c r="I1802"/>
      <c r="P1802"/>
      <c r="X1802"/>
    </row>
    <row r="1803" spans="2:24" ht="15" customHeight="1" x14ac:dyDescent="0.25">
      <c r="B1803" s="6"/>
      <c r="I1803"/>
      <c r="P1803"/>
      <c r="X1803"/>
    </row>
    <row r="1804" spans="2:24" ht="15" customHeight="1" x14ac:dyDescent="0.25">
      <c r="B1804" s="6"/>
      <c r="I1804"/>
      <c r="P1804"/>
      <c r="X1804"/>
    </row>
    <row r="1805" spans="2:24" ht="15" customHeight="1" x14ac:dyDescent="0.25">
      <c r="B1805" s="6"/>
      <c r="I1805"/>
      <c r="P1805"/>
      <c r="X1805"/>
    </row>
    <row r="1806" spans="2:24" ht="15" customHeight="1" x14ac:dyDescent="0.25">
      <c r="B1806" s="6"/>
      <c r="I1806"/>
      <c r="P1806"/>
      <c r="X1806"/>
    </row>
    <row r="1807" spans="2:24" ht="15" customHeight="1" x14ac:dyDescent="0.25">
      <c r="B1807" s="6"/>
      <c r="I1807"/>
      <c r="P1807"/>
      <c r="X1807"/>
    </row>
    <row r="1808" spans="2:24" ht="15" customHeight="1" x14ac:dyDescent="0.25">
      <c r="B1808" s="6"/>
      <c r="I1808"/>
      <c r="P1808"/>
      <c r="X1808"/>
    </row>
    <row r="1809" spans="2:24" ht="15" customHeight="1" x14ac:dyDescent="0.25">
      <c r="B1809" s="6"/>
      <c r="I1809"/>
      <c r="P1809"/>
      <c r="X1809"/>
    </row>
    <row r="1810" spans="2:24" ht="15" customHeight="1" x14ac:dyDescent="0.25">
      <c r="B1810" s="6"/>
      <c r="I1810"/>
      <c r="P1810"/>
      <c r="X1810"/>
    </row>
    <row r="1811" spans="2:24" ht="15" customHeight="1" x14ac:dyDescent="0.25">
      <c r="B1811" s="6"/>
      <c r="I1811"/>
      <c r="P1811"/>
      <c r="X1811"/>
    </row>
    <row r="1812" spans="2:24" ht="15" customHeight="1" x14ac:dyDescent="0.25">
      <c r="B1812" s="6"/>
      <c r="I1812"/>
      <c r="P1812"/>
      <c r="X1812"/>
    </row>
    <row r="1813" spans="2:24" ht="15" customHeight="1" x14ac:dyDescent="0.25">
      <c r="B1813" s="6"/>
      <c r="I1813"/>
      <c r="P1813"/>
      <c r="X1813"/>
    </row>
    <row r="1814" spans="2:24" ht="15" customHeight="1" x14ac:dyDescent="0.25">
      <c r="B1814" s="6"/>
      <c r="I1814"/>
      <c r="P1814"/>
      <c r="X1814"/>
    </row>
    <row r="1815" spans="2:24" ht="15" customHeight="1" x14ac:dyDescent="0.25">
      <c r="B1815" s="6"/>
      <c r="I1815"/>
      <c r="P1815"/>
      <c r="X1815"/>
    </row>
    <row r="1816" spans="2:24" ht="15" customHeight="1" x14ac:dyDescent="0.25">
      <c r="B1816" s="6"/>
      <c r="I1816"/>
      <c r="P1816"/>
      <c r="X1816"/>
    </row>
    <row r="1817" spans="2:24" ht="15" customHeight="1" x14ac:dyDescent="0.25">
      <c r="B1817" s="6"/>
      <c r="I1817"/>
      <c r="P1817"/>
      <c r="X1817"/>
    </row>
    <row r="1818" spans="2:24" ht="15" customHeight="1" x14ac:dyDescent="0.25">
      <c r="B1818" s="6"/>
      <c r="I1818"/>
      <c r="P1818"/>
      <c r="X1818"/>
    </row>
    <row r="1819" spans="2:24" ht="15" customHeight="1" x14ac:dyDescent="0.25">
      <c r="B1819" s="6"/>
      <c r="I1819"/>
      <c r="P1819"/>
      <c r="X1819"/>
    </row>
    <row r="1820" spans="2:24" ht="15" customHeight="1" x14ac:dyDescent="0.25">
      <c r="B1820" s="6"/>
      <c r="I1820"/>
      <c r="P1820"/>
      <c r="X1820"/>
    </row>
    <row r="1821" spans="2:24" ht="15" customHeight="1" x14ac:dyDescent="0.25">
      <c r="B1821" s="6"/>
      <c r="I1821"/>
      <c r="P1821"/>
      <c r="X1821"/>
    </row>
    <row r="1822" spans="2:24" ht="15" customHeight="1" x14ac:dyDescent="0.25">
      <c r="B1822" s="6"/>
      <c r="I1822"/>
      <c r="P1822"/>
      <c r="X1822"/>
    </row>
    <row r="1823" spans="2:24" ht="15" customHeight="1" x14ac:dyDescent="0.25">
      <c r="B1823" s="6"/>
      <c r="I1823"/>
      <c r="P1823"/>
      <c r="X1823"/>
    </row>
    <row r="1824" spans="2:24" ht="15" customHeight="1" x14ac:dyDescent="0.25">
      <c r="B1824" s="6"/>
      <c r="I1824"/>
      <c r="P1824"/>
      <c r="X1824"/>
    </row>
    <row r="1825" spans="2:24" ht="15" customHeight="1" x14ac:dyDescent="0.25">
      <c r="B1825" s="6"/>
      <c r="I1825"/>
      <c r="P1825"/>
      <c r="X1825"/>
    </row>
    <row r="1826" spans="2:24" ht="15" customHeight="1" x14ac:dyDescent="0.25">
      <c r="B1826" s="6"/>
      <c r="I1826"/>
      <c r="P1826"/>
      <c r="X1826"/>
    </row>
    <row r="1827" spans="2:24" ht="15" customHeight="1" x14ac:dyDescent="0.25">
      <c r="B1827" s="6"/>
      <c r="I1827"/>
      <c r="P1827"/>
      <c r="X1827"/>
    </row>
    <row r="1828" spans="2:24" ht="15" customHeight="1" x14ac:dyDescent="0.25">
      <c r="B1828" s="6"/>
      <c r="I1828"/>
      <c r="P1828"/>
      <c r="X1828"/>
    </row>
    <row r="1829" spans="2:24" ht="15" customHeight="1" x14ac:dyDescent="0.25">
      <c r="B1829" s="6"/>
      <c r="I1829"/>
      <c r="P1829"/>
      <c r="X1829"/>
    </row>
    <row r="1830" spans="2:24" ht="15" customHeight="1" x14ac:dyDescent="0.25">
      <c r="B1830" s="6"/>
      <c r="I1830"/>
      <c r="P1830"/>
      <c r="X1830"/>
    </row>
    <row r="1831" spans="2:24" ht="15" customHeight="1" x14ac:dyDescent="0.25">
      <c r="B1831" s="6"/>
      <c r="I1831"/>
      <c r="P1831"/>
      <c r="X1831"/>
    </row>
    <row r="1832" spans="2:24" ht="15" customHeight="1" x14ac:dyDescent="0.25">
      <c r="B1832" s="6"/>
      <c r="I1832"/>
      <c r="P1832"/>
      <c r="X1832"/>
    </row>
    <row r="1833" spans="2:24" ht="15" customHeight="1" x14ac:dyDescent="0.25">
      <c r="B1833" s="6"/>
      <c r="I1833"/>
      <c r="P1833"/>
      <c r="X1833"/>
    </row>
    <row r="1834" spans="2:24" ht="15" customHeight="1" x14ac:dyDescent="0.25">
      <c r="B1834" s="6"/>
      <c r="I1834"/>
      <c r="P1834"/>
      <c r="X1834"/>
    </row>
    <row r="1835" spans="2:24" ht="15" customHeight="1" x14ac:dyDescent="0.25">
      <c r="B1835" s="6"/>
      <c r="I1835"/>
      <c r="P1835"/>
      <c r="X1835"/>
    </row>
    <row r="1836" spans="2:24" ht="15" customHeight="1" x14ac:dyDescent="0.25">
      <c r="B1836" s="6"/>
      <c r="I1836"/>
      <c r="P1836"/>
      <c r="X1836"/>
    </row>
    <row r="1837" spans="2:24" ht="15" customHeight="1" x14ac:dyDescent="0.25">
      <c r="B1837" s="6"/>
      <c r="I1837"/>
      <c r="P1837"/>
      <c r="X1837"/>
    </row>
    <row r="1838" spans="2:24" ht="15" customHeight="1" x14ac:dyDescent="0.25">
      <c r="B1838" s="6"/>
      <c r="I1838"/>
      <c r="P1838"/>
      <c r="X1838"/>
    </row>
    <row r="1839" spans="2:24" ht="15" customHeight="1" x14ac:dyDescent="0.25">
      <c r="B1839" s="6"/>
      <c r="I1839"/>
      <c r="P1839"/>
      <c r="X1839"/>
    </row>
    <row r="1840" spans="2:24" ht="15" customHeight="1" x14ac:dyDescent="0.25">
      <c r="B1840" s="6"/>
      <c r="I1840"/>
      <c r="P1840"/>
      <c r="X1840"/>
    </row>
    <row r="1841" spans="2:24" ht="15" customHeight="1" x14ac:dyDescent="0.25">
      <c r="B1841" s="6"/>
      <c r="I1841"/>
      <c r="P1841"/>
      <c r="X1841"/>
    </row>
    <row r="1842" spans="2:24" ht="15" customHeight="1" x14ac:dyDescent="0.25">
      <c r="B1842" s="6"/>
      <c r="I1842"/>
      <c r="P1842"/>
      <c r="X1842"/>
    </row>
    <row r="1843" spans="2:24" ht="15" customHeight="1" x14ac:dyDescent="0.25">
      <c r="B1843" s="6"/>
      <c r="I1843"/>
      <c r="P1843"/>
      <c r="X1843"/>
    </row>
    <row r="1844" spans="2:24" ht="15" customHeight="1" x14ac:dyDescent="0.25">
      <c r="B1844" s="6"/>
      <c r="I1844"/>
      <c r="P1844"/>
      <c r="X1844"/>
    </row>
    <row r="1845" spans="2:24" ht="15" customHeight="1" x14ac:dyDescent="0.25">
      <c r="B1845" s="6"/>
      <c r="I1845"/>
      <c r="P1845"/>
      <c r="X1845"/>
    </row>
    <row r="1846" spans="2:24" ht="15" customHeight="1" x14ac:dyDescent="0.25">
      <c r="B1846" s="6"/>
      <c r="I1846"/>
      <c r="P1846"/>
      <c r="X1846"/>
    </row>
    <row r="1847" spans="2:24" ht="15" customHeight="1" x14ac:dyDescent="0.25">
      <c r="B1847" s="6"/>
      <c r="I1847"/>
      <c r="P1847"/>
      <c r="X1847"/>
    </row>
    <row r="1848" spans="2:24" ht="15" customHeight="1" x14ac:dyDescent="0.25">
      <c r="B1848" s="6"/>
      <c r="I1848"/>
      <c r="P1848"/>
      <c r="X1848"/>
    </row>
    <row r="1849" spans="2:24" ht="15" customHeight="1" x14ac:dyDescent="0.25">
      <c r="B1849" s="6"/>
      <c r="I1849"/>
      <c r="P1849"/>
      <c r="X1849"/>
    </row>
    <row r="1850" spans="2:24" ht="15" customHeight="1" x14ac:dyDescent="0.25">
      <c r="B1850" s="6"/>
      <c r="I1850"/>
      <c r="P1850"/>
      <c r="X1850"/>
    </row>
    <row r="1851" spans="2:24" ht="15" customHeight="1" x14ac:dyDescent="0.25">
      <c r="B1851" s="6"/>
      <c r="I1851"/>
      <c r="P1851"/>
      <c r="X1851"/>
    </row>
    <row r="1852" spans="2:24" ht="15" customHeight="1" x14ac:dyDescent="0.25">
      <c r="B1852" s="6"/>
      <c r="I1852"/>
      <c r="P1852"/>
      <c r="X1852"/>
    </row>
    <row r="1853" spans="2:24" ht="15" customHeight="1" x14ac:dyDescent="0.25">
      <c r="B1853" s="6"/>
      <c r="I1853"/>
      <c r="P1853"/>
      <c r="X1853"/>
    </row>
    <row r="1854" spans="2:24" ht="15" customHeight="1" x14ac:dyDescent="0.25">
      <c r="B1854" s="6"/>
      <c r="I1854"/>
      <c r="P1854"/>
      <c r="X1854"/>
    </row>
    <row r="1855" spans="2:24" ht="15" customHeight="1" x14ac:dyDescent="0.25">
      <c r="B1855" s="6"/>
      <c r="I1855"/>
      <c r="P1855"/>
      <c r="X1855"/>
    </row>
    <row r="1856" spans="2:24" ht="15" customHeight="1" x14ac:dyDescent="0.25">
      <c r="B1856" s="6"/>
      <c r="I1856"/>
      <c r="P1856"/>
      <c r="X1856"/>
    </row>
    <row r="1857" spans="2:24" ht="15" customHeight="1" x14ac:dyDescent="0.25">
      <c r="B1857" s="6"/>
      <c r="I1857"/>
      <c r="P1857"/>
      <c r="X1857"/>
    </row>
    <row r="1858" spans="2:24" ht="15" customHeight="1" x14ac:dyDescent="0.25">
      <c r="B1858" s="6"/>
      <c r="I1858"/>
      <c r="P1858"/>
      <c r="X1858"/>
    </row>
    <row r="1859" spans="2:24" ht="15" customHeight="1" x14ac:dyDescent="0.25">
      <c r="B1859" s="6"/>
      <c r="I1859"/>
      <c r="P1859"/>
      <c r="X1859"/>
    </row>
    <row r="1860" spans="2:24" ht="15" customHeight="1" x14ac:dyDescent="0.25">
      <c r="B1860" s="6"/>
      <c r="I1860"/>
      <c r="P1860"/>
      <c r="X1860"/>
    </row>
    <row r="1861" spans="2:24" ht="15" customHeight="1" x14ac:dyDescent="0.25">
      <c r="B1861" s="6"/>
      <c r="I1861"/>
      <c r="P1861"/>
      <c r="X1861"/>
    </row>
    <row r="1862" spans="2:24" ht="15" customHeight="1" x14ac:dyDescent="0.25">
      <c r="B1862" s="6"/>
      <c r="I1862"/>
      <c r="P1862"/>
      <c r="X1862"/>
    </row>
    <row r="1863" spans="2:24" ht="15" customHeight="1" x14ac:dyDescent="0.25">
      <c r="B1863" s="6"/>
      <c r="I1863"/>
      <c r="P1863"/>
      <c r="X1863"/>
    </row>
    <row r="1864" spans="2:24" ht="15" customHeight="1" x14ac:dyDescent="0.25">
      <c r="B1864" s="6"/>
      <c r="I1864"/>
      <c r="P1864"/>
      <c r="X1864"/>
    </row>
    <row r="1865" spans="2:24" ht="15" customHeight="1" x14ac:dyDescent="0.25">
      <c r="B1865" s="6"/>
      <c r="I1865"/>
      <c r="P1865"/>
      <c r="X1865"/>
    </row>
    <row r="1866" spans="2:24" ht="15" customHeight="1" x14ac:dyDescent="0.25">
      <c r="B1866" s="6"/>
      <c r="I1866"/>
      <c r="P1866"/>
      <c r="X1866"/>
    </row>
    <row r="1867" spans="2:24" ht="15" customHeight="1" x14ac:dyDescent="0.25">
      <c r="B1867" s="6"/>
      <c r="I1867"/>
      <c r="P1867"/>
      <c r="X1867"/>
    </row>
    <row r="1868" spans="2:24" ht="15" customHeight="1" x14ac:dyDescent="0.25">
      <c r="B1868" s="6"/>
      <c r="I1868"/>
      <c r="P1868"/>
      <c r="X1868"/>
    </row>
    <row r="1869" spans="2:24" ht="15" customHeight="1" x14ac:dyDescent="0.25">
      <c r="B1869" s="6"/>
      <c r="I1869"/>
      <c r="P1869"/>
      <c r="X1869"/>
    </row>
    <row r="1870" spans="2:24" ht="15" customHeight="1" x14ac:dyDescent="0.25">
      <c r="B1870" s="6"/>
      <c r="I1870"/>
      <c r="P1870"/>
      <c r="X1870"/>
    </row>
    <row r="1871" spans="2:24" ht="15" customHeight="1" x14ac:dyDescent="0.25">
      <c r="B1871" s="6"/>
      <c r="I1871"/>
      <c r="P1871"/>
      <c r="X1871"/>
    </row>
    <row r="1872" spans="2:24" ht="15" customHeight="1" x14ac:dyDescent="0.25">
      <c r="B1872" s="6"/>
      <c r="I1872"/>
      <c r="P1872"/>
      <c r="X1872"/>
    </row>
    <row r="1873" spans="2:24" ht="15" customHeight="1" x14ac:dyDescent="0.25">
      <c r="B1873" s="6"/>
      <c r="I1873"/>
      <c r="P1873"/>
      <c r="X1873"/>
    </row>
    <row r="1874" spans="2:24" ht="15" customHeight="1" x14ac:dyDescent="0.25">
      <c r="B1874" s="6"/>
      <c r="I1874"/>
      <c r="P1874"/>
      <c r="X1874"/>
    </row>
    <row r="1875" spans="2:24" ht="15" customHeight="1" x14ac:dyDescent="0.25">
      <c r="B1875" s="6"/>
      <c r="I1875"/>
      <c r="P1875"/>
      <c r="X1875"/>
    </row>
    <row r="1876" spans="2:24" ht="15" customHeight="1" x14ac:dyDescent="0.25">
      <c r="B1876" s="6"/>
      <c r="I1876"/>
      <c r="P1876"/>
      <c r="X1876"/>
    </row>
    <row r="1877" spans="2:24" ht="15" customHeight="1" x14ac:dyDescent="0.25">
      <c r="B1877" s="6"/>
      <c r="I1877"/>
      <c r="P1877"/>
      <c r="X1877"/>
    </row>
    <row r="1878" spans="2:24" ht="15" customHeight="1" x14ac:dyDescent="0.25">
      <c r="B1878" s="6"/>
      <c r="I1878"/>
      <c r="P1878"/>
      <c r="X1878"/>
    </row>
    <row r="1879" spans="2:24" ht="15" customHeight="1" x14ac:dyDescent="0.25">
      <c r="B1879" s="6"/>
      <c r="I1879"/>
      <c r="P1879"/>
      <c r="X1879"/>
    </row>
    <row r="1880" spans="2:24" ht="15" customHeight="1" x14ac:dyDescent="0.25">
      <c r="B1880" s="6"/>
      <c r="I1880"/>
      <c r="P1880"/>
      <c r="X1880"/>
    </row>
    <row r="1881" spans="2:24" ht="15" customHeight="1" x14ac:dyDescent="0.25">
      <c r="B1881" s="6"/>
      <c r="I1881"/>
      <c r="P1881"/>
      <c r="X1881"/>
    </row>
    <row r="1882" spans="2:24" ht="15" customHeight="1" x14ac:dyDescent="0.25">
      <c r="B1882" s="6"/>
      <c r="I1882"/>
      <c r="P1882"/>
      <c r="X1882"/>
    </row>
    <row r="1883" spans="2:24" ht="15" customHeight="1" x14ac:dyDescent="0.25">
      <c r="B1883" s="6"/>
      <c r="I1883"/>
      <c r="P1883"/>
      <c r="X1883"/>
    </row>
    <row r="1884" spans="2:24" ht="15" customHeight="1" x14ac:dyDescent="0.25">
      <c r="B1884" s="6"/>
      <c r="I1884"/>
      <c r="P1884"/>
      <c r="X1884"/>
    </row>
    <row r="1885" spans="2:24" ht="15" customHeight="1" x14ac:dyDescent="0.25">
      <c r="B1885" s="6"/>
      <c r="I1885"/>
      <c r="P1885"/>
      <c r="X1885"/>
    </row>
    <row r="1886" spans="2:24" ht="15" customHeight="1" x14ac:dyDescent="0.25">
      <c r="B1886" s="6"/>
      <c r="I1886"/>
      <c r="P1886"/>
      <c r="X1886"/>
    </row>
    <row r="1887" spans="2:24" ht="15" customHeight="1" x14ac:dyDescent="0.25">
      <c r="B1887" s="6"/>
      <c r="I1887"/>
      <c r="P1887"/>
      <c r="X1887"/>
    </row>
    <row r="1888" spans="2:24" ht="15" customHeight="1" x14ac:dyDescent="0.25">
      <c r="B1888" s="6"/>
      <c r="I1888"/>
      <c r="P1888"/>
      <c r="X1888"/>
    </row>
    <row r="1889" spans="2:24" ht="15" customHeight="1" x14ac:dyDescent="0.25">
      <c r="B1889" s="6"/>
      <c r="I1889"/>
      <c r="P1889"/>
      <c r="X1889"/>
    </row>
    <row r="1890" spans="2:24" ht="15" customHeight="1" x14ac:dyDescent="0.25">
      <c r="B1890" s="6"/>
      <c r="I1890"/>
      <c r="P1890"/>
      <c r="X1890"/>
    </row>
    <row r="1891" spans="2:24" ht="15" customHeight="1" x14ac:dyDescent="0.25">
      <c r="B1891" s="6"/>
      <c r="I1891"/>
      <c r="P1891"/>
      <c r="X1891"/>
    </row>
    <row r="1892" spans="2:24" ht="15" customHeight="1" x14ac:dyDescent="0.25">
      <c r="B1892" s="6"/>
      <c r="I1892"/>
      <c r="P1892"/>
      <c r="X1892"/>
    </row>
    <row r="1893" spans="2:24" ht="15" customHeight="1" x14ac:dyDescent="0.25">
      <c r="B1893" s="6"/>
      <c r="I1893"/>
      <c r="P1893"/>
      <c r="X1893"/>
    </row>
    <row r="1894" spans="2:24" ht="15" customHeight="1" x14ac:dyDescent="0.25">
      <c r="B1894" s="6"/>
      <c r="I1894"/>
      <c r="P1894"/>
      <c r="X1894"/>
    </row>
    <row r="1895" spans="2:24" ht="15" customHeight="1" x14ac:dyDescent="0.25">
      <c r="B1895" s="6"/>
      <c r="I1895"/>
      <c r="P1895"/>
      <c r="X1895"/>
    </row>
    <row r="1896" spans="2:24" ht="15" customHeight="1" x14ac:dyDescent="0.25">
      <c r="B1896" s="6"/>
      <c r="I1896"/>
      <c r="P1896"/>
      <c r="X1896"/>
    </row>
    <row r="1897" spans="2:24" ht="15" customHeight="1" x14ac:dyDescent="0.25">
      <c r="B1897" s="6"/>
      <c r="I1897"/>
      <c r="P1897"/>
      <c r="X1897"/>
    </row>
    <row r="1898" spans="2:24" ht="15" customHeight="1" x14ac:dyDescent="0.25">
      <c r="B1898" s="6"/>
      <c r="I1898"/>
      <c r="P1898"/>
      <c r="X1898"/>
    </row>
    <row r="1899" spans="2:24" ht="15" customHeight="1" x14ac:dyDescent="0.25">
      <c r="B1899" s="6"/>
      <c r="I1899"/>
      <c r="P1899"/>
      <c r="X1899"/>
    </row>
    <row r="1900" spans="2:24" ht="15" customHeight="1" x14ac:dyDescent="0.25">
      <c r="B1900" s="6"/>
      <c r="I1900"/>
      <c r="P1900"/>
      <c r="X1900"/>
    </row>
    <row r="1901" spans="2:24" ht="15" customHeight="1" x14ac:dyDescent="0.25">
      <c r="B1901" s="6"/>
      <c r="I1901"/>
      <c r="P1901"/>
      <c r="X1901"/>
    </row>
    <row r="1902" spans="2:24" ht="15" customHeight="1" x14ac:dyDescent="0.25">
      <c r="B1902" s="6"/>
      <c r="I1902"/>
      <c r="P1902"/>
      <c r="X1902"/>
    </row>
    <row r="1903" spans="2:24" ht="15" customHeight="1" x14ac:dyDescent="0.25">
      <c r="B1903" s="6"/>
      <c r="I1903"/>
      <c r="P1903"/>
      <c r="X1903"/>
    </row>
    <row r="1904" spans="2:24" ht="15" customHeight="1" x14ac:dyDescent="0.25">
      <c r="B1904" s="6"/>
      <c r="I1904"/>
      <c r="P1904"/>
      <c r="X1904"/>
    </row>
    <row r="1905" spans="2:24" ht="15" customHeight="1" x14ac:dyDescent="0.25">
      <c r="B1905" s="6"/>
      <c r="I1905"/>
      <c r="P1905"/>
      <c r="X1905"/>
    </row>
    <row r="1906" spans="2:24" ht="15" customHeight="1" x14ac:dyDescent="0.25">
      <c r="B1906" s="6"/>
      <c r="I1906"/>
      <c r="P1906"/>
      <c r="X1906"/>
    </row>
    <row r="1907" spans="2:24" ht="15" customHeight="1" x14ac:dyDescent="0.25">
      <c r="B1907" s="6"/>
      <c r="I1907"/>
      <c r="P1907"/>
      <c r="X1907"/>
    </row>
    <row r="1908" spans="2:24" ht="15" customHeight="1" x14ac:dyDescent="0.25">
      <c r="B1908" s="6"/>
      <c r="I1908"/>
      <c r="P1908"/>
      <c r="X1908"/>
    </row>
    <row r="1909" spans="2:24" ht="15" customHeight="1" x14ac:dyDescent="0.25">
      <c r="B1909" s="6"/>
      <c r="I1909"/>
      <c r="P1909"/>
      <c r="X1909"/>
    </row>
    <row r="1910" spans="2:24" ht="15" customHeight="1" x14ac:dyDescent="0.25">
      <c r="B1910" s="6"/>
      <c r="I1910"/>
      <c r="P1910"/>
      <c r="X1910"/>
    </row>
    <row r="1911" spans="2:24" ht="15" customHeight="1" x14ac:dyDescent="0.25">
      <c r="B1911" s="6"/>
      <c r="I1911"/>
      <c r="P1911"/>
      <c r="X1911"/>
    </row>
    <row r="1912" spans="2:24" ht="15" customHeight="1" x14ac:dyDescent="0.25">
      <c r="B1912" s="6"/>
      <c r="I1912"/>
      <c r="P1912"/>
      <c r="X1912"/>
    </row>
    <row r="1913" spans="2:24" ht="15" customHeight="1" x14ac:dyDescent="0.25">
      <c r="B1913" s="6"/>
      <c r="I1913"/>
      <c r="P1913"/>
      <c r="X1913"/>
    </row>
    <row r="1914" spans="2:24" ht="15" customHeight="1" x14ac:dyDescent="0.25">
      <c r="B1914" s="6"/>
      <c r="I1914"/>
      <c r="P1914"/>
      <c r="X1914"/>
    </row>
    <row r="1915" spans="2:24" ht="15" customHeight="1" x14ac:dyDescent="0.25">
      <c r="B1915" s="6"/>
      <c r="I1915"/>
      <c r="P1915"/>
      <c r="X1915"/>
    </row>
    <row r="1916" spans="2:24" ht="15" customHeight="1" x14ac:dyDescent="0.25">
      <c r="B1916" s="6"/>
      <c r="I1916"/>
      <c r="P1916"/>
      <c r="X1916"/>
    </row>
    <row r="1917" spans="2:24" ht="15" customHeight="1" x14ac:dyDescent="0.25">
      <c r="B1917" s="6"/>
      <c r="I1917"/>
      <c r="P1917"/>
      <c r="X1917"/>
    </row>
    <row r="1918" spans="2:24" ht="15" customHeight="1" x14ac:dyDescent="0.25">
      <c r="B1918" s="6"/>
      <c r="I1918"/>
      <c r="P1918"/>
      <c r="X1918"/>
    </row>
    <row r="1919" spans="2:24" ht="15" customHeight="1" x14ac:dyDescent="0.25">
      <c r="B1919" s="6"/>
      <c r="I1919"/>
      <c r="P1919"/>
      <c r="X1919"/>
    </row>
    <row r="1920" spans="2:24" ht="15" customHeight="1" x14ac:dyDescent="0.25">
      <c r="B1920" s="6"/>
      <c r="I1920"/>
      <c r="P1920"/>
      <c r="X1920"/>
    </row>
    <row r="1921" spans="2:24" ht="15" customHeight="1" x14ac:dyDescent="0.25">
      <c r="B1921" s="6"/>
      <c r="I1921"/>
      <c r="P1921"/>
      <c r="X1921"/>
    </row>
    <row r="1922" spans="2:24" ht="15" customHeight="1" x14ac:dyDescent="0.25">
      <c r="B1922" s="6"/>
      <c r="I1922"/>
      <c r="P1922"/>
      <c r="X1922"/>
    </row>
    <row r="1923" spans="2:24" ht="15" customHeight="1" x14ac:dyDescent="0.25">
      <c r="B1923" s="6"/>
      <c r="I1923"/>
      <c r="P1923"/>
      <c r="X1923"/>
    </row>
    <row r="1924" spans="2:24" ht="15" customHeight="1" x14ac:dyDescent="0.25">
      <c r="B1924" s="6"/>
      <c r="I1924"/>
      <c r="P1924"/>
      <c r="X1924"/>
    </row>
    <row r="1925" spans="2:24" ht="15" customHeight="1" x14ac:dyDescent="0.25">
      <c r="B1925" s="6"/>
      <c r="I1925"/>
      <c r="P1925"/>
      <c r="X1925"/>
    </row>
    <row r="1926" spans="2:24" ht="15" customHeight="1" x14ac:dyDescent="0.25">
      <c r="B1926" s="6"/>
      <c r="I1926"/>
      <c r="P1926"/>
      <c r="X1926"/>
    </row>
    <row r="1927" spans="2:24" ht="15" customHeight="1" x14ac:dyDescent="0.25">
      <c r="B1927" s="6"/>
      <c r="I1927"/>
      <c r="P1927"/>
      <c r="X1927"/>
    </row>
    <row r="1928" spans="2:24" ht="15" customHeight="1" x14ac:dyDescent="0.25">
      <c r="B1928" s="6"/>
      <c r="I1928"/>
      <c r="P1928"/>
      <c r="X1928"/>
    </row>
    <row r="1929" spans="2:24" ht="15" customHeight="1" x14ac:dyDescent="0.25">
      <c r="B1929" s="6"/>
      <c r="I1929"/>
      <c r="P1929"/>
      <c r="X1929"/>
    </row>
    <row r="1930" spans="2:24" ht="15" customHeight="1" x14ac:dyDescent="0.25">
      <c r="B1930" s="6"/>
      <c r="I1930"/>
      <c r="P1930"/>
      <c r="X1930"/>
    </row>
    <row r="1931" spans="2:24" ht="15" customHeight="1" x14ac:dyDescent="0.25">
      <c r="B1931" s="6"/>
      <c r="I1931"/>
      <c r="P1931"/>
      <c r="X1931"/>
    </row>
    <row r="1932" spans="2:24" ht="15" customHeight="1" x14ac:dyDescent="0.25">
      <c r="B1932" s="6"/>
      <c r="I1932"/>
      <c r="P1932"/>
      <c r="X1932"/>
    </row>
    <row r="1933" spans="2:24" ht="15" customHeight="1" x14ac:dyDescent="0.25">
      <c r="B1933" s="6"/>
      <c r="I1933"/>
      <c r="P1933"/>
      <c r="X1933"/>
    </row>
    <row r="1934" spans="2:24" ht="15" customHeight="1" x14ac:dyDescent="0.25">
      <c r="B1934" s="6"/>
      <c r="I1934"/>
      <c r="P1934"/>
      <c r="X1934"/>
    </row>
    <row r="1935" spans="2:24" ht="15" customHeight="1" x14ac:dyDescent="0.25">
      <c r="B1935" s="6"/>
      <c r="I1935"/>
      <c r="P1935"/>
      <c r="X1935"/>
    </row>
    <row r="1936" spans="2:24" ht="15" customHeight="1" x14ac:dyDescent="0.25">
      <c r="B1936" s="6"/>
      <c r="I1936"/>
      <c r="P1936"/>
      <c r="X1936"/>
    </row>
    <row r="1937" spans="2:24" ht="15" customHeight="1" x14ac:dyDescent="0.25">
      <c r="B1937" s="6"/>
      <c r="I1937"/>
      <c r="P1937"/>
      <c r="X1937"/>
    </row>
    <row r="1938" spans="2:24" ht="15" customHeight="1" x14ac:dyDescent="0.25">
      <c r="B1938" s="6"/>
      <c r="I1938"/>
      <c r="P1938"/>
      <c r="X1938"/>
    </row>
    <row r="1939" spans="2:24" ht="15" customHeight="1" x14ac:dyDescent="0.25">
      <c r="B1939" s="6"/>
      <c r="I1939"/>
      <c r="P1939"/>
      <c r="X1939"/>
    </row>
    <row r="1940" spans="2:24" ht="15" customHeight="1" x14ac:dyDescent="0.25">
      <c r="B1940" s="6"/>
      <c r="I1940"/>
      <c r="P1940"/>
      <c r="X1940"/>
    </row>
    <row r="1941" spans="2:24" ht="15" customHeight="1" x14ac:dyDescent="0.25">
      <c r="B1941" s="6"/>
      <c r="I1941"/>
      <c r="P1941"/>
      <c r="X1941"/>
    </row>
    <row r="1942" spans="2:24" ht="15" customHeight="1" x14ac:dyDescent="0.25">
      <c r="B1942" s="6"/>
      <c r="I1942"/>
      <c r="P1942"/>
      <c r="X1942"/>
    </row>
    <row r="1943" spans="2:24" ht="15" customHeight="1" x14ac:dyDescent="0.25">
      <c r="B1943" s="6"/>
      <c r="I1943"/>
      <c r="P1943"/>
      <c r="X1943"/>
    </row>
    <row r="1944" spans="2:24" ht="15" customHeight="1" x14ac:dyDescent="0.25">
      <c r="B1944" s="6"/>
      <c r="I1944"/>
      <c r="P1944"/>
      <c r="X1944"/>
    </row>
    <row r="1945" spans="2:24" ht="15" customHeight="1" x14ac:dyDescent="0.25">
      <c r="B1945" s="6"/>
      <c r="I1945"/>
      <c r="P1945"/>
      <c r="X1945"/>
    </row>
    <row r="1946" spans="2:24" ht="15" customHeight="1" x14ac:dyDescent="0.25">
      <c r="B1946" s="6"/>
      <c r="I1946"/>
      <c r="P1946"/>
      <c r="X1946"/>
    </row>
    <row r="1947" spans="2:24" ht="15" customHeight="1" x14ac:dyDescent="0.25">
      <c r="B1947" s="6"/>
      <c r="I1947"/>
      <c r="P1947"/>
      <c r="X1947"/>
    </row>
    <row r="1948" spans="2:24" ht="15" customHeight="1" x14ac:dyDescent="0.25">
      <c r="B1948" s="6"/>
      <c r="I1948"/>
      <c r="P1948"/>
      <c r="X1948"/>
    </row>
    <row r="1949" spans="2:24" ht="15" customHeight="1" x14ac:dyDescent="0.25">
      <c r="B1949" s="6"/>
      <c r="I1949"/>
      <c r="P1949"/>
      <c r="X1949"/>
    </row>
    <row r="1950" spans="2:24" ht="15" customHeight="1" x14ac:dyDescent="0.25">
      <c r="B1950" s="6"/>
      <c r="I1950"/>
      <c r="P1950"/>
      <c r="X1950"/>
    </row>
    <row r="1951" spans="2:24" ht="15" customHeight="1" x14ac:dyDescent="0.25">
      <c r="B1951" s="6"/>
      <c r="I1951"/>
      <c r="P1951"/>
      <c r="X1951"/>
    </row>
    <row r="1952" spans="2:24" ht="15" customHeight="1" x14ac:dyDescent="0.25">
      <c r="B1952" s="6"/>
      <c r="I1952"/>
      <c r="P1952"/>
      <c r="X1952"/>
    </row>
    <row r="1953" spans="2:24" ht="15" customHeight="1" x14ac:dyDescent="0.25">
      <c r="B1953" s="6"/>
      <c r="I1953"/>
      <c r="P1953"/>
      <c r="X1953"/>
    </row>
    <row r="1954" spans="2:24" ht="15" customHeight="1" x14ac:dyDescent="0.25">
      <c r="B1954" s="6"/>
      <c r="I1954"/>
      <c r="P1954"/>
      <c r="X1954"/>
    </row>
    <row r="1955" spans="2:24" ht="15" customHeight="1" x14ac:dyDescent="0.25">
      <c r="B1955" s="6"/>
      <c r="I1955"/>
      <c r="P1955"/>
      <c r="X1955"/>
    </row>
    <row r="1956" spans="2:24" ht="15" customHeight="1" x14ac:dyDescent="0.25">
      <c r="B1956" s="6"/>
      <c r="I1956"/>
      <c r="P1956"/>
      <c r="X1956"/>
    </row>
    <row r="1957" spans="2:24" ht="15" customHeight="1" x14ac:dyDescent="0.25">
      <c r="B1957" s="6"/>
      <c r="I1957"/>
      <c r="P1957"/>
      <c r="X1957"/>
    </row>
    <row r="1958" spans="2:24" ht="15" customHeight="1" x14ac:dyDescent="0.25">
      <c r="B1958" s="6"/>
      <c r="I1958"/>
      <c r="P1958"/>
      <c r="X1958"/>
    </row>
    <row r="1959" spans="2:24" ht="15" customHeight="1" x14ac:dyDescent="0.25">
      <c r="B1959" s="6"/>
      <c r="I1959"/>
      <c r="P1959"/>
      <c r="X1959"/>
    </row>
    <row r="1960" spans="2:24" ht="15" customHeight="1" x14ac:dyDescent="0.25">
      <c r="B1960" s="6"/>
      <c r="I1960"/>
      <c r="P1960"/>
      <c r="X1960"/>
    </row>
    <row r="1961" spans="2:24" ht="15" customHeight="1" x14ac:dyDescent="0.25">
      <c r="B1961" s="6"/>
      <c r="I1961"/>
      <c r="P1961"/>
      <c r="X1961"/>
    </row>
    <row r="1962" spans="2:24" ht="15" customHeight="1" x14ac:dyDescent="0.25">
      <c r="B1962" s="6"/>
      <c r="I1962"/>
      <c r="P1962"/>
      <c r="X1962"/>
    </row>
    <row r="1963" spans="2:24" ht="15" customHeight="1" x14ac:dyDescent="0.25">
      <c r="B1963" s="6"/>
      <c r="I1963"/>
      <c r="P1963"/>
      <c r="X1963"/>
    </row>
    <row r="1964" spans="2:24" ht="15" customHeight="1" x14ac:dyDescent="0.25">
      <c r="B1964" s="6"/>
      <c r="I1964"/>
      <c r="P1964"/>
      <c r="X1964"/>
    </row>
    <row r="1965" spans="2:24" ht="15" customHeight="1" x14ac:dyDescent="0.25">
      <c r="B1965" s="6"/>
      <c r="I1965"/>
      <c r="P1965"/>
      <c r="X1965"/>
    </row>
    <row r="1966" spans="2:24" ht="15" customHeight="1" x14ac:dyDescent="0.25">
      <c r="B1966" s="6"/>
      <c r="I1966"/>
      <c r="P1966"/>
      <c r="X1966"/>
    </row>
    <row r="1967" spans="2:24" ht="15" customHeight="1" x14ac:dyDescent="0.25">
      <c r="B1967" s="6"/>
      <c r="I1967"/>
      <c r="P1967"/>
      <c r="X1967"/>
    </row>
    <row r="1968" spans="2:24" ht="15" customHeight="1" x14ac:dyDescent="0.25">
      <c r="B1968" s="6"/>
      <c r="I1968"/>
      <c r="P1968"/>
      <c r="X1968"/>
    </row>
    <row r="1969" spans="2:24" ht="15" customHeight="1" x14ac:dyDescent="0.25">
      <c r="B1969" s="6"/>
      <c r="I1969"/>
      <c r="P1969"/>
      <c r="X1969"/>
    </row>
    <row r="1970" spans="2:24" ht="15" customHeight="1" x14ac:dyDescent="0.25">
      <c r="B1970" s="6"/>
      <c r="I1970"/>
      <c r="P1970"/>
      <c r="X1970"/>
    </row>
    <row r="1971" spans="2:24" ht="15" customHeight="1" x14ac:dyDescent="0.25">
      <c r="B1971" s="6"/>
      <c r="I1971"/>
      <c r="P1971"/>
      <c r="X1971"/>
    </row>
    <row r="1972" spans="2:24" ht="15" customHeight="1" x14ac:dyDescent="0.25">
      <c r="B1972" s="6"/>
      <c r="I1972"/>
      <c r="P1972"/>
      <c r="X1972"/>
    </row>
    <row r="1973" spans="2:24" ht="15" customHeight="1" x14ac:dyDescent="0.25">
      <c r="B1973" s="6"/>
      <c r="I1973"/>
      <c r="P1973"/>
      <c r="X1973"/>
    </row>
    <row r="1974" spans="2:24" ht="15" customHeight="1" x14ac:dyDescent="0.25">
      <c r="B1974" s="6"/>
      <c r="I1974"/>
      <c r="P1974"/>
      <c r="X1974"/>
    </row>
    <row r="1975" spans="2:24" ht="15" customHeight="1" x14ac:dyDescent="0.25">
      <c r="B1975" s="6"/>
      <c r="I1975"/>
      <c r="P1975"/>
      <c r="X1975"/>
    </row>
    <row r="1976" spans="2:24" ht="15" customHeight="1" x14ac:dyDescent="0.25">
      <c r="B1976" s="6"/>
      <c r="I1976"/>
      <c r="P1976"/>
      <c r="X1976"/>
    </row>
    <row r="1977" spans="2:24" ht="15" customHeight="1" x14ac:dyDescent="0.25">
      <c r="B1977" s="6"/>
      <c r="I1977"/>
      <c r="P1977"/>
      <c r="X1977"/>
    </row>
    <row r="1978" spans="2:24" ht="15" customHeight="1" x14ac:dyDescent="0.25">
      <c r="B1978" s="6"/>
      <c r="I1978"/>
      <c r="P1978"/>
      <c r="X1978"/>
    </row>
    <row r="1979" spans="2:24" ht="15" customHeight="1" x14ac:dyDescent="0.25">
      <c r="B1979" s="6"/>
      <c r="I1979"/>
      <c r="P1979"/>
      <c r="X1979"/>
    </row>
    <row r="1980" spans="2:24" ht="15" customHeight="1" x14ac:dyDescent="0.25">
      <c r="B1980" s="6"/>
      <c r="I1980"/>
      <c r="P1980"/>
      <c r="X1980"/>
    </row>
    <row r="1981" spans="2:24" ht="15" customHeight="1" x14ac:dyDescent="0.25">
      <c r="B1981" s="6"/>
      <c r="I1981"/>
      <c r="P1981"/>
      <c r="X1981"/>
    </row>
    <row r="1982" spans="2:24" ht="15" customHeight="1" x14ac:dyDescent="0.25">
      <c r="B1982" s="6"/>
      <c r="I1982"/>
      <c r="P1982"/>
      <c r="X1982"/>
    </row>
    <row r="1983" spans="2:24" ht="15" customHeight="1" x14ac:dyDescent="0.25">
      <c r="B1983" s="6"/>
      <c r="I1983"/>
      <c r="P1983"/>
      <c r="X1983"/>
    </row>
    <row r="1984" spans="2:24" ht="15" customHeight="1" x14ac:dyDescent="0.25">
      <c r="B1984" s="6"/>
      <c r="I1984"/>
      <c r="P1984"/>
      <c r="X1984"/>
    </row>
    <row r="1985" spans="2:24" ht="15" customHeight="1" x14ac:dyDescent="0.25">
      <c r="B1985" s="6"/>
      <c r="I1985"/>
      <c r="P1985"/>
      <c r="X1985"/>
    </row>
    <row r="1986" spans="2:24" ht="15" customHeight="1" x14ac:dyDescent="0.25">
      <c r="B1986" s="6"/>
      <c r="I1986"/>
      <c r="P1986"/>
      <c r="X1986"/>
    </row>
    <row r="1987" spans="2:24" ht="15" customHeight="1" x14ac:dyDescent="0.25">
      <c r="B1987" s="6"/>
      <c r="I1987"/>
      <c r="P1987"/>
      <c r="X1987"/>
    </row>
    <row r="1988" spans="2:24" ht="15" customHeight="1" x14ac:dyDescent="0.25">
      <c r="B1988" s="6"/>
      <c r="I1988"/>
      <c r="P1988"/>
      <c r="X1988"/>
    </row>
    <row r="1989" spans="2:24" ht="15" customHeight="1" x14ac:dyDescent="0.25">
      <c r="B1989" s="6"/>
      <c r="I1989"/>
      <c r="P1989"/>
      <c r="X1989"/>
    </row>
    <row r="1990" spans="2:24" ht="15" customHeight="1" x14ac:dyDescent="0.25">
      <c r="B1990" s="6"/>
      <c r="I1990"/>
      <c r="P1990"/>
      <c r="X1990"/>
    </row>
    <row r="1991" spans="2:24" ht="15" customHeight="1" x14ac:dyDescent="0.25">
      <c r="B1991" s="6"/>
      <c r="I1991"/>
      <c r="P1991"/>
      <c r="X1991"/>
    </row>
    <row r="1992" spans="2:24" ht="15" customHeight="1" x14ac:dyDescent="0.25">
      <c r="B1992" s="6"/>
      <c r="I1992"/>
      <c r="P1992"/>
      <c r="X1992"/>
    </row>
    <row r="1993" spans="2:24" ht="15" customHeight="1" x14ac:dyDescent="0.25">
      <c r="B1993" s="6"/>
      <c r="I1993"/>
      <c r="P1993"/>
      <c r="X1993"/>
    </row>
    <row r="1994" spans="2:24" ht="15" customHeight="1" x14ac:dyDescent="0.25">
      <c r="B1994" s="6"/>
      <c r="I1994"/>
      <c r="P1994"/>
      <c r="X1994"/>
    </row>
    <row r="1995" spans="2:24" ht="15" customHeight="1" x14ac:dyDescent="0.25">
      <c r="B1995" s="6"/>
      <c r="I1995"/>
      <c r="P1995"/>
      <c r="X1995"/>
    </row>
    <row r="1996" spans="2:24" ht="15" customHeight="1" x14ac:dyDescent="0.25">
      <c r="B1996" s="6"/>
      <c r="I1996"/>
      <c r="P1996"/>
      <c r="X1996"/>
    </row>
    <row r="1997" spans="2:24" ht="15" customHeight="1" x14ac:dyDescent="0.25">
      <c r="B1997" s="6"/>
      <c r="I1997"/>
      <c r="P1997"/>
      <c r="X1997"/>
    </row>
    <row r="1998" spans="2:24" ht="15" customHeight="1" x14ac:dyDescent="0.25">
      <c r="B1998" s="6"/>
      <c r="I1998"/>
      <c r="P1998"/>
      <c r="X1998"/>
    </row>
    <row r="1999" spans="2:24" ht="15" customHeight="1" x14ac:dyDescent="0.25">
      <c r="B1999" s="6"/>
      <c r="I1999"/>
      <c r="P1999"/>
      <c r="X1999"/>
    </row>
    <row r="2000" spans="2:24" ht="15" customHeight="1" x14ac:dyDescent="0.25">
      <c r="B2000" s="6"/>
      <c r="I2000"/>
      <c r="P2000"/>
      <c r="X2000"/>
    </row>
    <row r="2001" spans="2:24" ht="15" customHeight="1" x14ac:dyDescent="0.25">
      <c r="B2001" s="6"/>
      <c r="I2001"/>
      <c r="P2001"/>
      <c r="X2001"/>
    </row>
    <row r="2002" spans="2:24" ht="15" customHeight="1" x14ac:dyDescent="0.25">
      <c r="B2002" s="6"/>
      <c r="I2002"/>
      <c r="P2002"/>
      <c r="X2002"/>
    </row>
    <row r="2003" spans="2:24" ht="15" customHeight="1" x14ac:dyDescent="0.25">
      <c r="B2003" s="6"/>
      <c r="I2003"/>
      <c r="P2003"/>
      <c r="X2003"/>
    </row>
    <row r="2004" spans="2:24" ht="15" customHeight="1" x14ac:dyDescent="0.25">
      <c r="B2004" s="6"/>
      <c r="I2004"/>
      <c r="P2004"/>
      <c r="X2004"/>
    </row>
    <row r="2005" spans="2:24" ht="15" customHeight="1" x14ac:dyDescent="0.25">
      <c r="B2005" s="6"/>
      <c r="I2005"/>
      <c r="P2005"/>
      <c r="X2005"/>
    </row>
    <row r="2006" spans="2:24" ht="15" customHeight="1" x14ac:dyDescent="0.25">
      <c r="B2006" s="6"/>
      <c r="I2006"/>
      <c r="P2006"/>
      <c r="X2006"/>
    </row>
    <row r="2007" spans="2:24" ht="15" customHeight="1" x14ac:dyDescent="0.25">
      <c r="B2007" s="6"/>
      <c r="I2007"/>
      <c r="P2007"/>
      <c r="X2007"/>
    </row>
    <row r="2008" spans="2:24" ht="15" customHeight="1" x14ac:dyDescent="0.25">
      <c r="B2008" s="6"/>
      <c r="I2008"/>
      <c r="P2008"/>
      <c r="X2008"/>
    </row>
    <row r="2009" spans="2:24" ht="15" customHeight="1" x14ac:dyDescent="0.25">
      <c r="B2009" s="6"/>
      <c r="I2009"/>
      <c r="P2009"/>
      <c r="X2009"/>
    </row>
    <row r="2010" spans="2:24" ht="15" customHeight="1" x14ac:dyDescent="0.25">
      <c r="B2010" s="6"/>
      <c r="I2010"/>
      <c r="P2010"/>
      <c r="X2010"/>
    </row>
    <row r="2011" spans="2:24" ht="15" customHeight="1" x14ac:dyDescent="0.25">
      <c r="B2011" s="6"/>
      <c r="I2011"/>
      <c r="P2011"/>
      <c r="X2011"/>
    </row>
    <row r="2012" spans="2:24" ht="15" customHeight="1" x14ac:dyDescent="0.25">
      <c r="B2012" s="6"/>
      <c r="I2012"/>
      <c r="P2012"/>
      <c r="X2012"/>
    </row>
    <row r="2013" spans="2:24" ht="15" customHeight="1" x14ac:dyDescent="0.25">
      <c r="B2013" s="6"/>
      <c r="I2013"/>
      <c r="P2013"/>
      <c r="X2013"/>
    </row>
    <row r="2014" spans="2:24" ht="15" customHeight="1" x14ac:dyDescent="0.25">
      <c r="B2014" s="6"/>
      <c r="I2014"/>
      <c r="P2014"/>
      <c r="X2014"/>
    </row>
    <row r="2015" spans="2:24" ht="15" customHeight="1" x14ac:dyDescent="0.25">
      <c r="B2015" s="6"/>
      <c r="I2015"/>
      <c r="P2015"/>
      <c r="X2015"/>
    </row>
    <row r="2016" spans="2:24" ht="15" customHeight="1" x14ac:dyDescent="0.25">
      <c r="B2016" s="6"/>
      <c r="I2016"/>
      <c r="P2016"/>
      <c r="X2016"/>
    </row>
    <row r="2017" spans="2:24" ht="15" customHeight="1" x14ac:dyDescent="0.25">
      <c r="B2017" s="6"/>
      <c r="I2017"/>
      <c r="P2017"/>
      <c r="X2017"/>
    </row>
    <row r="2018" spans="2:24" ht="15" customHeight="1" x14ac:dyDescent="0.25">
      <c r="B2018" s="6"/>
      <c r="I2018"/>
      <c r="P2018"/>
      <c r="X2018"/>
    </row>
    <row r="2019" spans="2:24" ht="15" customHeight="1" x14ac:dyDescent="0.25">
      <c r="B2019" s="6"/>
      <c r="I2019"/>
      <c r="P2019"/>
      <c r="X2019"/>
    </row>
    <row r="2020" spans="2:24" ht="15" customHeight="1" x14ac:dyDescent="0.25">
      <c r="B2020" s="6"/>
      <c r="I2020"/>
      <c r="P2020"/>
      <c r="X2020"/>
    </row>
    <row r="2021" spans="2:24" ht="15" customHeight="1" x14ac:dyDescent="0.25">
      <c r="B2021" s="6"/>
      <c r="I2021"/>
      <c r="P2021"/>
      <c r="X2021"/>
    </row>
    <row r="2022" spans="2:24" ht="15" customHeight="1" x14ac:dyDescent="0.25">
      <c r="B2022" s="6"/>
      <c r="I2022"/>
      <c r="P2022"/>
      <c r="X2022"/>
    </row>
    <row r="2023" spans="2:24" ht="15" customHeight="1" x14ac:dyDescent="0.25">
      <c r="B2023" s="6"/>
      <c r="I2023"/>
      <c r="P2023"/>
      <c r="X2023"/>
    </row>
    <row r="2024" spans="2:24" ht="15" customHeight="1" x14ac:dyDescent="0.25">
      <c r="B2024" s="6"/>
      <c r="I2024"/>
      <c r="P2024"/>
      <c r="X2024"/>
    </row>
    <row r="2025" spans="2:24" ht="15" customHeight="1" x14ac:dyDescent="0.25">
      <c r="B2025" s="6"/>
      <c r="I2025"/>
      <c r="P2025"/>
      <c r="X2025"/>
    </row>
    <row r="2026" spans="2:24" ht="15" customHeight="1" x14ac:dyDescent="0.25">
      <c r="B2026" s="6"/>
      <c r="I2026"/>
      <c r="P2026"/>
      <c r="X2026"/>
    </row>
    <row r="2027" spans="2:24" ht="15" customHeight="1" x14ac:dyDescent="0.25">
      <c r="B2027" s="6"/>
      <c r="I2027"/>
      <c r="P2027"/>
      <c r="X2027"/>
    </row>
    <row r="2028" spans="2:24" ht="15" customHeight="1" x14ac:dyDescent="0.25">
      <c r="B2028" s="6"/>
      <c r="I2028"/>
      <c r="P2028"/>
      <c r="X2028"/>
    </row>
    <row r="2029" spans="2:24" ht="15" customHeight="1" x14ac:dyDescent="0.25">
      <c r="B2029" s="6"/>
      <c r="I2029"/>
      <c r="P2029"/>
      <c r="X2029"/>
    </row>
    <row r="2030" spans="2:24" ht="15" customHeight="1" x14ac:dyDescent="0.25">
      <c r="B2030" s="6"/>
      <c r="I2030"/>
      <c r="P2030"/>
      <c r="X2030"/>
    </row>
    <row r="2031" spans="2:24" ht="15" customHeight="1" x14ac:dyDescent="0.25">
      <c r="B2031" s="6"/>
      <c r="I2031"/>
      <c r="P2031"/>
      <c r="X2031"/>
    </row>
    <row r="2032" spans="2:24" ht="15" customHeight="1" x14ac:dyDescent="0.25">
      <c r="B2032" s="6"/>
      <c r="I2032"/>
      <c r="P2032"/>
      <c r="X2032"/>
    </row>
    <row r="2033" spans="2:24" ht="15" customHeight="1" x14ac:dyDescent="0.25">
      <c r="B2033" s="6"/>
      <c r="I2033"/>
      <c r="P2033"/>
      <c r="X2033"/>
    </row>
    <row r="2034" spans="2:24" ht="15" customHeight="1" x14ac:dyDescent="0.25">
      <c r="B2034" s="6"/>
      <c r="I2034"/>
      <c r="P2034"/>
      <c r="X2034"/>
    </row>
    <row r="2035" spans="2:24" ht="15" customHeight="1" x14ac:dyDescent="0.25">
      <c r="B2035" s="6"/>
      <c r="I2035"/>
      <c r="P2035"/>
      <c r="X2035"/>
    </row>
    <row r="2036" spans="2:24" ht="15" customHeight="1" x14ac:dyDescent="0.25">
      <c r="B2036" s="6"/>
      <c r="I2036"/>
      <c r="P2036"/>
      <c r="X2036"/>
    </row>
    <row r="2037" spans="2:24" ht="15" customHeight="1" x14ac:dyDescent="0.25">
      <c r="B2037" s="6"/>
      <c r="I2037"/>
      <c r="P2037"/>
      <c r="X2037"/>
    </row>
    <row r="2038" spans="2:24" ht="15" customHeight="1" x14ac:dyDescent="0.25">
      <c r="B2038" s="6"/>
      <c r="I2038"/>
      <c r="P2038"/>
      <c r="X2038"/>
    </row>
    <row r="2039" spans="2:24" ht="15" customHeight="1" x14ac:dyDescent="0.25">
      <c r="B2039" s="6"/>
      <c r="I2039"/>
      <c r="P2039"/>
      <c r="X2039"/>
    </row>
    <row r="2040" spans="2:24" ht="15" customHeight="1" x14ac:dyDescent="0.25">
      <c r="B2040" s="6"/>
      <c r="I2040"/>
      <c r="P2040"/>
      <c r="X2040"/>
    </row>
    <row r="2041" spans="2:24" ht="15" customHeight="1" x14ac:dyDescent="0.25">
      <c r="B2041" s="6"/>
      <c r="I2041"/>
      <c r="P2041"/>
      <c r="X2041"/>
    </row>
    <row r="2042" spans="2:24" ht="15" customHeight="1" x14ac:dyDescent="0.25">
      <c r="B2042" s="6"/>
      <c r="I2042"/>
      <c r="P2042"/>
      <c r="X2042"/>
    </row>
    <row r="2043" spans="2:24" ht="15" customHeight="1" x14ac:dyDescent="0.25">
      <c r="B2043" s="6"/>
      <c r="I2043"/>
      <c r="P2043"/>
      <c r="X2043"/>
    </row>
    <row r="2044" spans="2:24" ht="15" customHeight="1" x14ac:dyDescent="0.25">
      <c r="B2044" s="6"/>
      <c r="I2044"/>
      <c r="P2044"/>
      <c r="X2044"/>
    </row>
    <row r="2045" spans="2:24" ht="15" customHeight="1" x14ac:dyDescent="0.25">
      <c r="B2045" s="6"/>
      <c r="I2045"/>
      <c r="P2045"/>
      <c r="X2045"/>
    </row>
    <row r="2046" spans="2:24" ht="15" customHeight="1" x14ac:dyDescent="0.25">
      <c r="B2046" s="6"/>
      <c r="I2046"/>
      <c r="P2046"/>
      <c r="X2046"/>
    </row>
    <row r="2047" spans="2:24" ht="15" customHeight="1" x14ac:dyDescent="0.25">
      <c r="B2047" s="6"/>
      <c r="I2047"/>
      <c r="P2047"/>
      <c r="X2047"/>
    </row>
    <row r="2048" spans="2:24" ht="15" customHeight="1" x14ac:dyDescent="0.25">
      <c r="B2048" s="6"/>
      <c r="I2048"/>
      <c r="P2048"/>
      <c r="X2048"/>
    </row>
    <row r="2049" spans="2:24" ht="15" customHeight="1" x14ac:dyDescent="0.25">
      <c r="B2049" s="6"/>
      <c r="I2049"/>
      <c r="P2049"/>
      <c r="X2049"/>
    </row>
    <row r="2050" spans="2:24" ht="15" customHeight="1" x14ac:dyDescent="0.25">
      <c r="B2050" s="6"/>
      <c r="I2050"/>
      <c r="P2050"/>
      <c r="X2050"/>
    </row>
    <row r="2051" spans="2:24" ht="15" customHeight="1" x14ac:dyDescent="0.25">
      <c r="B2051" s="6"/>
      <c r="I2051"/>
      <c r="P2051"/>
      <c r="X2051"/>
    </row>
    <row r="2052" spans="2:24" ht="15" customHeight="1" x14ac:dyDescent="0.25">
      <c r="B2052" s="6"/>
      <c r="I2052"/>
      <c r="P2052"/>
      <c r="X2052"/>
    </row>
    <row r="2053" spans="2:24" ht="15" customHeight="1" x14ac:dyDescent="0.25">
      <c r="B2053" s="6"/>
      <c r="I2053"/>
      <c r="P2053"/>
      <c r="X2053"/>
    </row>
    <row r="2054" spans="2:24" ht="15" customHeight="1" x14ac:dyDescent="0.25">
      <c r="B2054" s="6"/>
      <c r="I2054"/>
      <c r="P2054"/>
      <c r="X2054"/>
    </row>
    <row r="2055" spans="2:24" ht="15" customHeight="1" x14ac:dyDescent="0.25">
      <c r="B2055" s="6"/>
      <c r="I2055"/>
      <c r="P2055"/>
      <c r="X2055"/>
    </row>
    <row r="2056" spans="2:24" ht="15" customHeight="1" x14ac:dyDescent="0.25">
      <c r="B2056" s="6"/>
      <c r="I2056"/>
      <c r="P2056"/>
      <c r="X2056"/>
    </row>
    <row r="2057" spans="2:24" ht="15" customHeight="1" x14ac:dyDescent="0.25">
      <c r="B2057" s="6"/>
      <c r="I2057"/>
      <c r="P2057"/>
      <c r="X2057"/>
    </row>
    <row r="2058" spans="2:24" ht="15" customHeight="1" x14ac:dyDescent="0.25">
      <c r="B2058" s="6"/>
      <c r="I2058"/>
      <c r="P2058"/>
      <c r="X2058"/>
    </row>
    <row r="2059" spans="2:24" ht="15" customHeight="1" x14ac:dyDescent="0.25">
      <c r="B2059" s="6"/>
      <c r="I2059"/>
      <c r="P2059"/>
      <c r="X2059"/>
    </row>
    <row r="2060" spans="2:24" ht="15" customHeight="1" x14ac:dyDescent="0.25">
      <c r="B2060" s="6"/>
      <c r="I2060"/>
      <c r="P2060"/>
      <c r="X2060"/>
    </row>
    <row r="2061" spans="2:24" ht="15" customHeight="1" x14ac:dyDescent="0.25">
      <c r="B2061" s="6"/>
      <c r="I2061"/>
      <c r="P2061"/>
      <c r="X2061"/>
    </row>
    <row r="2062" spans="2:24" ht="15" customHeight="1" x14ac:dyDescent="0.25">
      <c r="B2062" s="6"/>
      <c r="I2062"/>
      <c r="P2062"/>
      <c r="X2062"/>
    </row>
    <row r="2063" spans="2:24" ht="15" customHeight="1" x14ac:dyDescent="0.25">
      <c r="B2063" s="6"/>
      <c r="I2063"/>
      <c r="P2063"/>
      <c r="X2063"/>
    </row>
    <row r="2064" spans="2:24" ht="15" customHeight="1" x14ac:dyDescent="0.25">
      <c r="B2064" s="6"/>
      <c r="I2064"/>
      <c r="P2064"/>
      <c r="X2064"/>
    </row>
    <row r="2065" spans="2:24" ht="15" customHeight="1" x14ac:dyDescent="0.25">
      <c r="B2065" s="6"/>
      <c r="I2065"/>
      <c r="P2065"/>
      <c r="X2065"/>
    </row>
    <row r="2066" spans="2:24" ht="15" customHeight="1" x14ac:dyDescent="0.25">
      <c r="B2066" s="6"/>
      <c r="I2066"/>
      <c r="P2066"/>
      <c r="X2066"/>
    </row>
    <row r="2067" spans="2:24" ht="15" customHeight="1" x14ac:dyDescent="0.25">
      <c r="B2067" s="6"/>
      <c r="I2067"/>
      <c r="P2067"/>
      <c r="X2067"/>
    </row>
    <row r="2068" spans="2:24" ht="15" customHeight="1" x14ac:dyDescent="0.25">
      <c r="B2068" s="6"/>
      <c r="I2068"/>
      <c r="P2068"/>
      <c r="X2068"/>
    </row>
    <row r="2069" spans="2:24" ht="15" customHeight="1" x14ac:dyDescent="0.25">
      <c r="B2069" s="6"/>
      <c r="I2069"/>
      <c r="P2069"/>
      <c r="X2069"/>
    </row>
    <row r="2070" spans="2:24" ht="15" customHeight="1" x14ac:dyDescent="0.25">
      <c r="B2070" s="6"/>
      <c r="I2070"/>
      <c r="P2070"/>
      <c r="X2070"/>
    </row>
    <row r="2071" spans="2:24" ht="15" customHeight="1" x14ac:dyDescent="0.25">
      <c r="B2071" s="6"/>
      <c r="I2071"/>
      <c r="P2071"/>
      <c r="X2071"/>
    </row>
    <row r="2072" spans="2:24" ht="15" customHeight="1" x14ac:dyDescent="0.25">
      <c r="B2072" s="6"/>
      <c r="I2072"/>
      <c r="P2072"/>
      <c r="X2072"/>
    </row>
    <row r="2073" spans="2:24" ht="15" customHeight="1" x14ac:dyDescent="0.25">
      <c r="B2073" s="6"/>
      <c r="I2073"/>
      <c r="P2073"/>
      <c r="X2073"/>
    </row>
    <row r="2074" spans="2:24" ht="15" customHeight="1" x14ac:dyDescent="0.25">
      <c r="B2074" s="6"/>
      <c r="I2074"/>
      <c r="P2074"/>
      <c r="X2074"/>
    </row>
    <row r="2075" spans="2:24" ht="15" customHeight="1" x14ac:dyDescent="0.25">
      <c r="B2075" s="6"/>
      <c r="I2075"/>
      <c r="P2075"/>
      <c r="X2075"/>
    </row>
    <row r="2076" spans="2:24" ht="15" customHeight="1" x14ac:dyDescent="0.25">
      <c r="B2076" s="6"/>
      <c r="I2076"/>
      <c r="P2076"/>
      <c r="X2076"/>
    </row>
    <row r="2077" spans="2:24" ht="15" customHeight="1" x14ac:dyDescent="0.25">
      <c r="B2077" s="6"/>
      <c r="I2077"/>
      <c r="P2077"/>
      <c r="X2077"/>
    </row>
    <row r="2078" spans="2:24" ht="15" customHeight="1" x14ac:dyDescent="0.25">
      <c r="B2078" s="6"/>
      <c r="I2078"/>
      <c r="P2078"/>
      <c r="X2078"/>
    </row>
    <row r="2079" spans="2:24" ht="15" customHeight="1" x14ac:dyDescent="0.25">
      <c r="B2079" s="6"/>
      <c r="I2079"/>
      <c r="P2079"/>
      <c r="X2079"/>
    </row>
    <row r="2080" spans="2:24" ht="15" customHeight="1" x14ac:dyDescent="0.25">
      <c r="B2080" s="6"/>
      <c r="I2080"/>
      <c r="P2080"/>
      <c r="X2080"/>
    </row>
    <row r="2081" spans="2:24" ht="15" customHeight="1" x14ac:dyDescent="0.25">
      <c r="B2081" s="6"/>
      <c r="I2081"/>
      <c r="P2081"/>
      <c r="X2081"/>
    </row>
    <row r="2082" spans="2:24" ht="15" customHeight="1" x14ac:dyDescent="0.25">
      <c r="B2082" s="6"/>
      <c r="I2082"/>
      <c r="P2082"/>
      <c r="X2082"/>
    </row>
    <row r="2083" spans="2:24" ht="15" customHeight="1" x14ac:dyDescent="0.25">
      <c r="B2083" s="6"/>
      <c r="I2083"/>
      <c r="P2083"/>
      <c r="X2083"/>
    </row>
    <row r="2084" spans="2:24" ht="15" customHeight="1" x14ac:dyDescent="0.25">
      <c r="B2084" s="6"/>
      <c r="I2084"/>
      <c r="P2084"/>
      <c r="X2084"/>
    </row>
    <row r="2085" spans="2:24" ht="15" customHeight="1" x14ac:dyDescent="0.25">
      <c r="B2085" s="6"/>
      <c r="I2085"/>
      <c r="P2085"/>
      <c r="X2085"/>
    </row>
    <row r="2086" spans="2:24" ht="15" customHeight="1" x14ac:dyDescent="0.25">
      <c r="B2086" s="6"/>
      <c r="I2086"/>
      <c r="P2086"/>
      <c r="X2086"/>
    </row>
    <row r="2087" spans="2:24" ht="15" customHeight="1" x14ac:dyDescent="0.25">
      <c r="B2087" s="6"/>
      <c r="I2087"/>
      <c r="P2087"/>
      <c r="X2087"/>
    </row>
    <row r="2088" spans="2:24" ht="15" customHeight="1" x14ac:dyDescent="0.25">
      <c r="B2088" s="6"/>
      <c r="I2088"/>
      <c r="P2088"/>
      <c r="X2088"/>
    </row>
    <row r="2089" spans="2:24" ht="15" customHeight="1" x14ac:dyDescent="0.25">
      <c r="B2089" s="6"/>
      <c r="I2089"/>
      <c r="P2089"/>
      <c r="X2089"/>
    </row>
    <row r="2090" spans="2:24" ht="15" customHeight="1" x14ac:dyDescent="0.25">
      <c r="B2090" s="6"/>
      <c r="I2090"/>
      <c r="P2090"/>
      <c r="X2090"/>
    </row>
    <row r="2091" spans="2:24" ht="15" customHeight="1" x14ac:dyDescent="0.25">
      <c r="B2091" s="6"/>
      <c r="I2091"/>
      <c r="P2091"/>
      <c r="X2091"/>
    </row>
    <row r="2092" spans="2:24" ht="15" customHeight="1" x14ac:dyDescent="0.25">
      <c r="B2092" s="6"/>
      <c r="I2092"/>
      <c r="P2092"/>
      <c r="X2092"/>
    </row>
    <row r="2093" spans="2:24" ht="15" customHeight="1" x14ac:dyDescent="0.25">
      <c r="B2093" s="6"/>
      <c r="I2093"/>
      <c r="P2093"/>
      <c r="X2093"/>
    </row>
    <row r="2094" spans="2:24" ht="15" customHeight="1" x14ac:dyDescent="0.25">
      <c r="B2094" s="6"/>
      <c r="I2094"/>
      <c r="P2094"/>
      <c r="X2094"/>
    </row>
    <row r="2095" spans="2:24" ht="15" customHeight="1" x14ac:dyDescent="0.25">
      <c r="B2095" s="6"/>
      <c r="I2095"/>
      <c r="P2095"/>
      <c r="X2095"/>
    </row>
    <row r="2096" spans="2:24" ht="15" customHeight="1" x14ac:dyDescent="0.25">
      <c r="B2096" s="6"/>
      <c r="I2096"/>
      <c r="P2096"/>
      <c r="X2096"/>
    </row>
    <row r="2097" spans="2:24" ht="15" customHeight="1" x14ac:dyDescent="0.25">
      <c r="B2097" s="6"/>
      <c r="I2097"/>
      <c r="P2097"/>
      <c r="X2097"/>
    </row>
    <row r="2098" spans="2:24" ht="15" customHeight="1" x14ac:dyDescent="0.25">
      <c r="B2098" s="6"/>
      <c r="I2098"/>
      <c r="P2098"/>
      <c r="X2098"/>
    </row>
    <row r="2099" spans="2:24" ht="15" customHeight="1" x14ac:dyDescent="0.25">
      <c r="B2099" s="6"/>
      <c r="I2099"/>
      <c r="P2099"/>
      <c r="X2099"/>
    </row>
    <row r="2100" spans="2:24" ht="15" customHeight="1" x14ac:dyDescent="0.25">
      <c r="B2100" s="6"/>
      <c r="I2100"/>
      <c r="P2100"/>
      <c r="X2100"/>
    </row>
    <row r="2101" spans="2:24" ht="15" customHeight="1" x14ac:dyDescent="0.25">
      <c r="B2101" s="6"/>
      <c r="I2101"/>
      <c r="P2101"/>
      <c r="X2101"/>
    </row>
    <row r="2102" spans="2:24" ht="15" customHeight="1" x14ac:dyDescent="0.25">
      <c r="B2102" s="6"/>
      <c r="I2102"/>
      <c r="P2102"/>
      <c r="X2102"/>
    </row>
    <row r="2103" spans="2:24" ht="15" customHeight="1" x14ac:dyDescent="0.25">
      <c r="B2103" s="6"/>
      <c r="I2103"/>
      <c r="P2103"/>
      <c r="X2103"/>
    </row>
    <row r="2104" spans="2:24" ht="15" customHeight="1" x14ac:dyDescent="0.25">
      <c r="B2104" s="6"/>
      <c r="I2104"/>
      <c r="P2104"/>
      <c r="X2104"/>
    </row>
    <row r="2105" spans="2:24" ht="15" customHeight="1" x14ac:dyDescent="0.25">
      <c r="B2105" s="6"/>
      <c r="I2105"/>
      <c r="P2105"/>
      <c r="X2105"/>
    </row>
    <row r="2106" spans="2:24" ht="15" customHeight="1" x14ac:dyDescent="0.25">
      <c r="B2106" s="6"/>
      <c r="I2106"/>
      <c r="P2106"/>
      <c r="X2106"/>
    </row>
    <row r="2107" spans="2:24" ht="15" customHeight="1" x14ac:dyDescent="0.25">
      <c r="B2107" s="6"/>
      <c r="I2107"/>
      <c r="P2107"/>
      <c r="X2107"/>
    </row>
    <row r="2108" spans="2:24" ht="15" customHeight="1" x14ac:dyDescent="0.25">
      <c r="B2108" s="6"/>
      <c r="I2108"/>
      <c r="P2108"/>
      <c r="X2108"/>
    </row>
    <row r="2109" spans="2:24" ht="15" customHeight="1" x14ac:dyDescent="0.25">
      <c r="B2109" s="6"/>
      <c r="I2109"/>
      <c r="P2109"/>
      <c r="X2109"/>
    </row>
    <row r="2110" spans="2:24" ht="15" customHeight="1" x14ac:dyDescent="0.25">
      <c r="B2110" s="6"/>
      <c r="I2110"/>
      <c r="P2110"/>
      <c r="X2110"/>
    </row>
    <row r="2111" spans="2:24" ht="15" customHeight="1" x14ac:dyDescent="0.25">
      <c r="B2111" s="6"/>
      <c r="I2111"/>
      <c r="P2111"/>
      <c r="X2111"/>
    </row>
    <row r="2112" spans="2:24" ht="15" customHeight="1" x14ac:dyDescent="0.25">
      <c r="B2112" s="6"/>
      <c r="I2112"/>
      <c r="P2112"/>
      <c r="X2112"/>
    </row>
    <row r="2113" spans="2:24" ht="15" customHeight="1" x14ac:dyDescent="0.25">
      <c r="B2113" s="6"/>
      <c r="I2113"/>
      <c r="P2113"/>
      <c r="X2113"/>
    </row>
    <row r="2114" spans="2:24" ht="15" customHeight="1" x14ac:dyDescent="0.25">
      <c r="B2114" s="6"/>
      <c r="I2114"/>
      <c r="P2114"/>
      <c r="X2114"/>
    </row>
    <row r="2115" spans="2:24" ht="15" customHeight="1" x14ac:dyDescent="0.25">
      <c r="B2115" s="6"/>
      <c r="I2115"/>
      <c r="P2115"/>
      <c r="X2115"/>
    </row>
    <row r="2116" spans="2:24" ht="15" customHeight="1" x14ac:dyDescent="0.25">
      <c r="B2116" s="6"/>
      <c r="I2116"/>
      <c r="P2116"/>
      <c r="X2116"/>
    </row>
    <row r="2117" spans="2:24" ht="15" customHeight="1" x14ac:dyDescent="0.25">
      <c r="B2117" s="6"/>
      <c r="I2117"/>
      <c r="P2117"/>
      <c r="X2117"/>
    </row>
    <row r="2118" spans="2:24" ht="15" customHeight="1" x14ac:dyDescent="0.25">
      <c r="B2118" s="6"/>
      <c r="I2118"/>
      <c r="P2118"/>
      <c r="X2118"/>
    </row>
    <row r="2119" spans="2:24" ht="15" customHeight="1" x14ac:dyDescent="0.25">
      <c r="B2119" s="6"/>
      <c r="I2119"/>
      <c r="P2119"/>
      <c r="X2119"/>
    </row>
    <row r="2120" spans="2:24" ht="15" customHeight="1" x14ac:dyDescent="0.25">
      <c r="B2120" s="6"/>
      <c r="I2120"/>
      <c r="P2120"/>
      <c r="X2120"/>
    </row>
    <row r="2121" spans="2:24" ht="15" customHeight="1" x14ac:dyDescent="0.25">
      <c r="B2121" s="6"/>
      <c r="I2121"/>
      <c r="P2121"/>
      <c r="X2121"/>
    </row>
    <row r="2122" spans="2:24" ht="15" customHeight="1" x14ac:dyDescent="0.25">
      <c r="B2122" s="6"/>
      <c r="I2122"/>
      <c r="P2122"/>
      <c r="X2122"/>
    </row>
    <row r="2123" spans="2:24" ht="15" customHeight="1" x14ac:dyDescent="0.25">
      <c r="B2123" s="6"/>
      <c r="I2123"/>
      <c r="P2123"/>
      <c r="X2123"/>
    </row>
    <row r="2124" spans="2:24" ht="15" customHeight="1" x14ac:dyDescent="0.25">
      <c r="B2124" s="6"/>
      <c r="I2124"/>
      <c r="P2124"/>
      <c r="X2124"/>
    </row>
    <row r="2125" spans="2:24" ht="15" customHeight="1" x14ac:dyDescent="0.25">
      <c r="B2125" s="6"/>
      <c r="I2125"/>
      <c r="P2125"/>
      <c r="X2125"/>
    </row>
    <row r="2126" spans="2:24" ht="15" customHeight="1" x14ac:dyDescent="0.25">
      <c r="B2126" s="6"/>
      <c r="I2126"/>
      <c r="P2126"/>
      <c r="X2126"/>
    </row>
    <row r="2127" spans="2:24" ht="15" customHeight="1" x14ac:dyDescent="0.25">
      <c r="B2127" s="6"/>
      <c r="I2127"/>
      <c r="P2127"/>
      <c r="X2127"/>
    </row>
    <row r="2128" spans="2:24" ht="15" customHeight="1" x14ac:dyDescent="0.25">
      <c r="B2128" s="6"/>
      <c r="I2128"/>
      <c r="P2128"/>
      <c r="X2128"/>
    </row>
    <row r="2129" spans="2:24" ht="15" customHeight="1" x14ac:dyDescent="0.25">
      <c r="B2129" s="6"/>
      <c r="I2129"/>
      <c r="P2129"/>
      <c r="X2129"/>
    </row>
    <row r="2130" spans="2:24" ht="15" customHeight="1" x14ac:dyDescent="0.25">
      <c r="B2130" s="6"/>
      <c r="I2130"/>
      <c r="P2130"/>
      <c r="X2130"/>
    </row>
    <row r="2131" spans="2:24" ht="15" customHeight="1" x14ac:dyDescent="0.25">
      <c r="B2131" s="6"/>
      <c r="I2131"/>
      <c r="P2131"/>
      <c r="X2131"/>
    </row>
    <row r="2132" spans="2:24" ht="15" customHeight="1" x14ac:dyDescent="0.25">
      <c r="B2132" s="6"/>
      <c r="I2132"/>
      <c r="P2132"/>
      <c r="X2132"/>
    </row>
    <row r="2133" spans="2:24" ht="15" customHeight="1" x14ac:dyDescent="0.25">
      <c r="B2133" s="6"/>
      <c r="I2133"/>
      <c r="P2133"/>
      <c r="X2133"/>
    </row>
    <row r="2134" spans="2:24" ht="15" customHeight="1" x14ac:dyDescent="0.25">
      <c r="B2134" s="6"/>
      <c r="I2134"/>
      <c r="P2134"/>
      <c r="X2134"/>
    </row>
    <row r="2135" spans="2:24" ht="15" customHeight="1" x14ac:dyDescent="0.25">
      <c r="B2135" s="6"/>
      <c r="I2135"/>
      <c r="P2135"/>
      <c r="X2135"/>
    </row>
    <row r="2136" spans="2:24" ht="15" customHeight="1" x14ac:dyDescent="0.25">
      <c r="B2136" s="6"/>
      <c r="I2136"/>
      <c r="P2136"/>
      <c r="X2136"/>
    </row>
    <row r="2137" spans="2:24" ht="15" customHeight="1" x14ac:dyDescent="0.25">
      <c r="B2137" s="6"/>
      <c r="I2137"/>
      <c r="P2137"/>
      <c r="X2137"/>
    </row>
    <row r="2138" spans="2:24" ht="15" customHeight="1" x14ac:dyDescent="0.25">
      <c r="B2138" s="6"/>
      <c r="I2138"/>
      <c r="P2138"/>
      <c r="X2138"/>
    </row>
    <row r="2139" spans="2:24" ht="15" customHeight="1" x14ac:dyDescent="0.25">
      <c r="B2139" s="6"/>
      <c r="I2139"/>
      <c r="P2139"/>
      <c r="X2139"/>
    </row>
    <row r="2140" spans="2:24" ht="15" customHeight="1" x14ac:dyDescent="0.25">
      <c r="B2140" s="6"/>
      <c r="I2140"/>
      <c r="P2140"/>
      <c r="X2140"/>
    </row>
    <row r="2141" spans="2:24" ht="15" customHeight="1" x14ac:dyDescent="0.25">
      <c r="B2141" s="6"/>
      <c r="I2141"/>
      <c r="P2141"/>
      <c r="X2141"/>
    </row>
    <row r="2142" spans="2:24" ht="15" customHeight="1" x14ac:dyDescent="0.25">
      <c r="B2142" s="6"/>
      <c r="I2142"/>
      <c r="P2142"/>
      <c r="X2142"/>
    </row>
    <row r="2143" spans="2:24" ht="15" customHeight="1" x14ac:dyDescent="0.25">
      <c r="B2143" s="6"/>
      <c r="I2143"/>
      <c r="P2143"/>
      <c r="X2143"/>
    </row>
    <row r="2144" spans="2:24" ht="15" customHeight="1" x14ac:dyDescent="0.25">
      <c r="B2144" s="6"/>
      <c r="I2144"/>
      <c r="P2144"/>
      <c r="X2144"/>
    </row>
    <row r="2145" spans="2:24" ht="15" customHeight="1" x14ac:dyDescent="0.25">
      <c r="B2145" s="6"/>
      <c r="I2145"/>
      <c r="P2145"/>
      <c r="X2145"/>
    </row>
    <row r="2146" spans="2:24" ht="15" customHeight="1" x14ac:dyDescent="0.25">
      <c r="B2146" s="6"/>
      <c r="I2146"/>
      <c r="P2146"/>
      <c r="X2146"/>
    </row>
    <row r="2147" spans="2:24" ht="15" customHeight="1" x14ac:dyDescent="0.25">
      <c r="B2147" s="6"/>
      <c r="I2147"/>
      <c r="P2147"/>
      <c r="X2147"/>
    </row>
    <row r="2148" spans="2:24" ht="15" customHeight="1" x14ac:dyDescent="0.25">
      <c r="B2148" s="6"/>
      <c r="I2148"/>
      <c r="P2148"/>
      <c r="X2148"/>
    </row>
    <row r="2149" spans="2:24" ht="15" customHeight="1" x14ac:dyDescent="0.25">
      <c r="B2149" s="6"/>
      <c r="I2149"/>
      <c r="P2149"/>
      <c r="X2149"/>
    </row>
    <row r="2150" spans="2:24" ht="15" customHeight="1" x14ac:dyDescent="0.25">
      <c r="B2150" s="6"/>
      <c r="I2150"/>
      <c r="P2150"/>
      <c r="X2150"/>
    </row>
    <row r="2151" spans="2:24" ht="15" customHeight="1" x14ac:dyDescent="0.25">
      <c r="B2151" s="6"/>
      <c r="I2151"/>
      <c r="P2151"/>
      <c r="X2151"/>
    </row>
    <row r="2152" spans="2:24" ht="15" customHeight="1" x14ac:dyDescent="0.25">
      <c r="B2152" s="6"/>
      <c r="I2152"/>
      <c r="P2152"/>
      <c r="X2152"/>
    </row>
    <row r="2153" spans="2:24" ht="15" customHeight="1" x14ac:dyDescent="0.25">
      <c r="B2153" s="6"/>
      <c r="I2153"/>
      <c r="P2153"/>
      <c r="X2153"/>
    </row>
    <row r="2154" spans="2:24" ht="15" customHeight="1" x14ac:dyDescent="0.25">
      <c r="B2154" s="6"/>
      <c r="I2154"/>
      <c r="P2154"/>
      <c r="X2154"/>
    </row>
    <row r="2155" spans="2:24" ht="15" customHeight="1" x14ac:dyDescent="0.25">
      <c r="B2155" s="6"/>
      <c r="I2155"/>
      <c r="P2155"/>
      <c r="X2155"/>
    </row>
    <row r="2156" spans="2:24" ht="15" customHeight="1" x14ac:dyDescent="0.25">
      <c r="B2156" s="6"/>
      <c r="I2156"/>
      <c r="P2156"/>
      <c r="X2156"/>
    </row>
    <row r="2157" spans="2:24" ht="15" customHeight="1" x14ac:dyDescent="0.25">
      <c r="B2157" s="6"/>
      <c r="I2157"/>
      <c r="P2157"/>
      <c r="X2157"/>
    </row>
    <row r="2158" spans="2:24" ht="15" customHeight="1" x14ac:dyDescent="0.25">
      <c r="B2158" s="6"/>
      <c r="I2158"/>
      <c r="P2158"/>
      <c r="X2158"/>
    </row>
    <row r="2159" spans="2:24" ht="15" customHeight="1" x14ac:dyDescent="0.25">
      <c r="B2159" s="6"/>
      <c r="I2159"/>
      <c r="P2159"/>
      <c r="X2159"/>
    </row>
    <row r="2160" spans="2:24" ht="15" customHeight="1" x14ac:dyDescent="0.25">
      <c r="B2160" s="6"/>
      <c r="I2160"/>
      <c r="P2160"/>
      <c r="X2160"/>
    </row>
    <row r="2161" spans="2:24" ht="15" customHeight="1" x14ac:dyDescent="0.25">
      <c r="B2161" s="6"/>
      <c r="I2161"/>
      <c r="P2161"/>
      <c r="X2161"/>
    </row>
    <row r="2162" spans="2:24" ht="15" customHeight="1" x14ac:dyDescent="0.25">
      <c r="B2162" s="6"/>
      <c r="I2162"/>
      <c r="P2162"/>
      <c r="X2162"/>
    </row>
    <row r="2163" spans="2:24" ht="15" customHeight="1" x14ac:dyDescent="0.25">
      <c r="B2163" s="6"/>
      <c r="I2163"/>
      <c r="P2163"/>
      <c r="X2163"/>
    </row>
    <row r="2164" spans="2:24" ht="15" customHeight="1" x14ac:dyDescent="0.25">
      <c r="B2164" s="6"/>
      <c r="I2164"/>
      <c r="P2164"/>
      <c r="X2164"/>
    </row>
    <row r="2165" spans="2:24" ht="15" customHeight="1" x14ac:dyDescent="0.25">
      <c r="B2165" s="6"/>
      <c r="I2165"/>
      <c r="P2165"/>
      <c r="X2165"/>
    </row>
    <row r="2166" spans="2:24" ht="15" customHeight="1" x14ac:dyDescent="0.25">
      <c r="B2166" s="6"/>
      <c r="I2166"/>
      <c r="P2166"/>
      <c r="X2166"/>
    </row>
    <row r="2167" spans="2:24" ht="15" customHeight="1" x14ac:dyDescent="0.25">
      <c r="B2167" s="6"/>
      <c r="I2167"/>
      <c r="P2167"/>
      <c r="X2167"/>
    </row>
    <row r="2168" spans="2:24" ht="15" customHeight="1" x14ac:dyDescent="0.25">
      <c r="B2168" s="6"/>
      <c r="I2168"/>
      <c r="P2168"/>
      <c r="X2168"/>
    </row>
    <row r="2169" spans="2:24" ht="15" customHeight="1" x14ac:dyDescent="0.25">
      <c r="B2169" s="6"/>
      <c r="I2169"/>
      <c r="P2169"/>
      <c r="X2169"/>
    </row>
    <row r="2170" spans="2:24" ht="15" customHeight="1" x14ac:dyDescent="0.25">
      <c r="B2170" s="6"/>
      <c r="I2170"/>
      <c r="P2170"/>
      <c r="X2170"/>
    </row>
    <row r="2171" spans="2:24" ht="15" customHeight="1" x14ac:dyDescent="0.25">
      <c r="B2171" s="6"/>
      <c r="I2171"/>
      <c r="P2171"/>
      <c r="X2171"/>
    </row>
    <row r="2172" spans="2:24" ht="15" customHeight="1" x14ac:dyDescent="0.25">
      <c r="B2172" s="6"/>
      <c r="I2172"/>
      <c r="P2172"/>
      <c r="X2172"/>
    </row>
    <row r="2173" spans="2:24" ht="15" customHeight="1" x14ac:dyDescent="0.25">
      <c r="B2173" s="6"/>
      <c r="I2173"/>
      <c r="P2173"/>
      <c r="X2173"/>
    </row>
    <row r="2174" spans="2:24" ht="15" customHeight="1" x14ac:dyDescent="0.25">
      <c r="B2174" s="6"/>
      <c r="I2174"/>
      <c r="P2174"/>
      <c r="X2174"/>
    </row>
    <row r="2175" spans="2:24" ht="15" customHeight="1" x14ac:dyDescent="0.25">
      <c r="B2175" s="6"/>
      <c r="I2175"/>
      <c r="P2175"/>
      <c r="X2175"/>
    </row>
    <row r="2176" spans="2:24" ht="15" customHeight="1" x14ac:dyDescent="0.25">
      <c r="B2176" s="6"/>
      <c r="I2176"/>
      <c r="P2176"/>
      <c r="X2176"/>
    </row>
    <row r="2177" spans="2:24" ht="15" customHeight="1" x14ac:dyDescent="0.25">
      <c r="B2177" s="6"/>
      <c r="I2177"/>
      <c r="P2177"/>
      <c r="X2177"/>
    </row>
    <row r="2178" spans="2:24" ht="15" customHeight="1" x14ac:dyDescent="0.25">
      <c r="B2178" s="6"/>
      <c r="I2178"/>
      <c r="P2178"/>
      <c r="X2178"/>
    </row>
    <row r="2179" spans="2:24" ht="15" customHeight="1" x14ac:dyDescent="0.25">
      <c r="B2179" s="6"/>
      <c r="I2179"/>
      <c r="P2179"/>
      <c r="X2179"/>
    </row>
    <row r="2180" spans="2:24" ht="15" customHeight="1" x14ac:dyDescent="0.25">
      <c r="B2180" s="6"/>
      <c r="I2180"/>
      <c r="P2180"/>
      <c r="X2180"/>
    </row>
    <row r="2181" spans="2:24" ht="15" customHeight="1" x14ac:dyDescent="0.25">
      <c r="B2181" s="6"/>
      <c r="I2181"/>
      <c r="P2181"/>
      <c r="X2181"/>
    </row>
    <row r="2182" spans="2:24" ht="15" customHeight="1" x14ac:dyDescent="0.25">
      <c r="B2182" s="6"/>
      <c r="I2182"/>
      <c r="P2182"/>
      <c r="X2182"/>
    </row>
    <row r="2183" spans="2:24" ht="15" customHeight="1" x14ac:dyDescent="0.25">
      <c r="B2183" s="6"/>
      <c r="I2183"/>
      <c r="P2183"/>
      <c r="X2183"/>
    </row>
    <row r="2184" spans="2:24" ht="15" customHeight="1" x14ac:dyDescent="0.25">
      <c r="B2184" s="6"/>
      <c r="I2184"/>
      <c r="P2184"/>
      <c r="X2184"/>
    </row>
    <row r="2185" spans="2:24" ht="15" customHeight="1" x14ac:dyDescent="0.25">
      <c r="B2185" s="6"/>
      <c r="I2185"/>
      <c r="P2185"/>
      <c r="X2185"/>
    </row>
    <row r="2186" spans="2:24" ht="15" customHeight="1" x14ac:dyDescent="0.25">
      <c r="B2186" s="6"/>
      <c r="I2186"/>
      <c r="P2186"/>
      <c r="X2186"/>
    </row>
    <row r="2187" spans="2:24" ht="15" customHeight="1" x14ac:dyDescent="0.25">
      <c r="B2187" s="6"/>
      <c r="I2187"/>
      <c r="P2187"/>
      <c r="X2187"/>
    </row>
    <row r="2188" spans="2:24" ht="15" customHeight="1" x14ac:dyDescent="0.25">
      <c r="B2188" s="6"/>
      <c r="I2188"/>
      <c r="P2188"/>
      <c r="X2188"/>
    </row>
    <row r="2189" spans="2:24" ht="15" customHeight="1" x14ac:dyDescent="0.25">
      <c r="B2189" s="6"/>
      <c r="I2189"/>
      <c r="P2189"/>
      <c r="X2189"/>
    </row>
    <row r="2190" spans="2:24" ht="15" customHeight="1" x14ac:dyDescent="0.25">
      <c r="B2190" s="6"/>
      <c r="I2190"/>
      <c r="P2190"/>
      <c r="X2190"/>
    </row>
    <row r="2191" spans="2:24" ht="15" customHeight="1" x14ac:dyDescent="0.25">
      <c r="B2191" s="6"/>
      <c r="I2191"/>
      <c r="P2191"/>
      <c r="X2191"/>
    </row>
    <row r="2192" spans="2:24" ht="15" customHeight="1" x14ac:dyDescent="0.25">
      <c r="B2192" s="6"/>
      <c r="I2192"/>
      <c r="P2192"/>
      <c r="X2192"/>
    </row>
    <row r="2193" spans="2:24" ht="15" customHeight="1" x14ac:dyDescent="0.25">
      <c r="B2193" s="6"/>
      <c r="I2193"/>
      <c r="P2193"/>
      <c r="X2193"/>
    </row>
    <row r="2194" spans="2:24" ht="15" customHeight="1" x14ac:dyDescent="0.25">
      <c r="B2194" s="6"/>
      <c r="I2194"/>
      <c r="P2194"/>
      <c r="X2194"/>
    </row>
    <row r="2195" spans="2:24" ht="15" customHeight="1" x14ac:dyDescent="0.25">
      <c r="B2195" s="6"/>
      <c r="I2195"/>
      <c r="P2195"/>
      <c r="X2195"/>
    </row>
    <row r="2196" spans="2:24" ht="15" customHeight="1" x14ac:dyDescent="0.25">
      <c r="B2196" s="6"/>
      <c r="I2196"/>
      <c r="P2196"/>
      <c r="X2196"/>
    </row>
    <row r="2197" spans="2:24" ht="15" customHeight="1" x14ac:dyDescent="0.25">
      <c r="B2197" s="6"/>
      <c r="I2197"/>
      <c r="P2197"/>
      <c r="X2197"/>
    </row>
    <row r="2198" spans="2:24" ht="15" customHeight="1" x14ac:dyDescent="0.25">
      <c r="B2198" s="6"/>
      <c r="I2198"/>
      <c r="P2198"/>
      <c r="X2198"/>
    </row>
    <row r="2199" spans="2:24" ht="15" customHeight="1" x14ac:dyDescent="0.25">
      <c r="B2199" s="6"/>
      <c r="I2199"/>
      <c r="P2199"/>
      <c r="X2199"/>
    </row>
    <row r="2200" spans="2:24" ht="15" customHeight="1" x14ac:dyDescent="0.25">
      <c r="B2200" s="6"/>
      <c r="I2200"/>
      <c r="P2200"/>
      <c r="X2200"/>
    </row>
    <row r="2201" spans="2:24" ht="15" customHeight="1" x14ac:dyDescent="0.25">
      <c r="B2201" s="6"/>
      <c r="I2201"/>
      <c r="P2201"/>
      <c r="X2201"/>
    </row>
    <row r="2202" spans="2:24" ht="15" customHeight="1" x14ac:dyDescent="0.25">
      <c r="B2202" s="6"/>
      <c r="I2202"/>
      <c r="P2202"/>
      <c r="X2202"/>
    </row>
    <row r="2203" spans="2:24" ht="15" customHeight="1" x14ac:dyDescent="0.25">
      <c r="B2203" s="6"/>
      <c r="I2203"/>
      <c r="P2203"/>
      <c r="X2203"/>
    </row>
    <row r="2204" spans="2:24" ht="15" customHeight="1" x14ac:dyDescent="0.25">
      <c r="B2204" s="6"/>
      <c r="I2204"/>
      <c r="P2204"/>
      <c r="X2204"/>
    </row>
    <row r="2205" spans="2:24" ht="15" customHeight="1" x14ac:dyDescent="0.25">
      <c r="B2205" s="6"/>
      <c r="I2205"/>
      <c r="P2205"/>
      <c r="X2205"/>
    </row>
    <row r="2206" spans="2:24" ht="15" customHeight="1" x14ac:dyDescent="0.25">
      <c r="B2206" s="6"/>
      <c r="I2206"/>
      <c r="P2206"/>
      <c r="X2206"/>
    </row>
    <row r="2207" spans="2:24" ht="15" customHeight="1" x14ac:dyDescent="0.25">
      <c r="B2207" s="6"/>
      <c r="I2207"/>
      <c r="P2207"/>
      <c r="X2207"/>
    </row>
    <row r="2208" spans="2:24" ht="15" customHeight="1" x14ac:dyDescent="0.25">
      <c r="B2208" s="6"/>
      <c r="I2208"/>
      <c r="P2208"/>
      <c r="X2208"/>
    </row>
    <row r="2209" spans="2:24" ht="15" customHeight="1" x14ac:dyDescent="0.25">
      <c r="B2209" s="6"/>
      <c r="I2209"/>
      <c r="P2209"/>
      <c r="X2209"/>
    </row>
    <row r="2210" spans="2:24" ht="15" customHeight="1" x14ac:dyDescent="0.25">
      <c r="B2210" s="6"/>
      <c r="I2210"/>
      <c r="P2210"/>
      <c r="X2210"/>
    </row>
    <row r="2211" spans="2:24" ht="15" customHeight="1" x14ac:dyDescent="0.25">
      <c r="B2211" s="6"/>
      <c r="I2211"/>
      <c r="P2211"/>
      <c r="X2211"/>
    </row>
    <row r="2212" spans="2:24" ht="15" customHeight="1" x14ac:dyDescent="0.25">
      <c r="B2212" s="6"/>
      <c r="I2212"/>
      <c r="P2212"/>
      <c r="X2212"/>
    </row>
    <row r="2213" spans="2:24" ht="15" customHeight="1" x14ac:dyDescent="0.25">
      <c r="B2213" s="6"/>
      <c r="I2213"/>
      <c r="P2213"/>
      <c r="X2213"/>
    </row>
    <row r="2214" spans="2:24" ht="15" customHeight="1" x14ac:dyDescent="0.25">
      <c r="B2214" s="6"/>
      <c r="I2214"/>
      <c r="P2214"/>
      <c r="X2214"/>
    </row>
    <row r="2215" spans="2:24" ht="15" customHeight="1" x14ac:dyDescent="0.25">
      <c r="B2215" s="6"/>
      <c r="I2215"/>
      <c r="P2215"/>
      <c r="X2215"/>
    </row>
    <row r="2216" spans="2:24" ht="15" customHeight="1" x14ac:dyDescent="0.25">
      <c r="B2216" s="6"/>
      <c r="I2216"/>
      <c r="P2216"/>
      <c r="X2216"/>
    </row>
    <row r="2217" spans="2:24" ht="15" customHeight="1" x14ac:dyDescent="0.25">
      <c r="B2217" s="6"/>
      <c r="I2217"/>
      <c r="P2217"/>
      <c r="X2217"/>
    </row>
    <row r="2218" spans="2:24" ht="15" customHeight="1" x14ac:dyDescent="0.25">
      <c r="B2218" s="6"/>
      <c r="I2218"/>
      <c r="P2218"/>
      <c r="X2218"/>
    </row>
    <row r="2219" spans="2:24" ht="15" customHeight="1" x14ac:dyDescent="0.25">
      <c r="B2219" s="6"/>
      <c r="I2219"/>
      <c r="P2219"/>
      <c r="X2219"/>
    </row>
    <row r="2220" spans="2:24" ht="15" customHeight="1" x14ac:dyDescent="0.25">
      <c r="B2220" s="6"/>
      <c r="I2220"/>
      <c r="P2220"/>
      <c r="X2220"/>
    </row>
    <row r="2221" spans="2:24" ht="15" customHeight="1" x14ac:dyDescent="0.25">
      <c r="B2221" s="6"/>
      <c r="I2221"/>
      <c r="P2221"/>
      <c r="X2221"/>
    </row>
    <row r="2222" spans="2:24" ht="15" customHeight="1" x14ac:dyDescent="0.25">
      <c r="B2222" s="6"/>
      <c r="I2222"/>
      <c r="P2222"/>
      <c r="X2222"/>
    </row>
    <row r="2223" spans="2:24" ht="15" customHeight="1" x14ac:dyDescent="0.25">
      <c r="B2223" s="6"/>
      <c r="I2223"/>
      <c r="P2223"/>
      <c r="X2223"/>
    </row>
    <row r="2224" spans="2:24" ht="15" customHeight="1" x14ac:dyDescent="0.25">
      <c r="B2224" s="6"/>
      <c r="I2224"/>
      <c r="P2224"/>
      <c r="X2224"/>
    </row>
    <row r="2225" spans="2:24" ht="15" customHeight="1" x14ac:dyDescent="0.25">
      <c r="B2225" s="6"/>
      <c r="I2225"/>
      <c r="P2225"/>
      <c r="X2225"/>
    </row>
    <row r="2226" spans="2:24" ht="15" customHeight="1" x14ac:dyDescent="0.25">
      <c r="B2226" s="6"/>
      <c r="I2226"/>
      <c r="P2226"/>
      <c r="X2226"/>
    </row>
    <row r="2227" spans="2:24" ht="15" customHeight="1" x14ac:dyDescent="0.25">
      <c r="B2227" s="6"/>
      <c r="I2227"/>
      <c r="P2227"/>
      <c r="X2227"/>
    </row>
    <row r="2228" spans="2:24" ht="15" customHeight="1" x14ac:dyDescent="0.25">
      <c r="B2228" s="6"/>
      <c r="I2228"/>
      <c r="P2228"/>
      <c r="X2228"/>
    </row>
    <row r="2229" spans="2:24" ht="15" customHeight="1" x14ac:dyDescent="0.25">
      <c r="B2229" s="6"/>
      <c r="I2229"/>
      <c r="P2229"/>
      <c r="X2229"/>
    </row>
    <row r="2230" spans="2:24" ht="15" customHeight="1" x14ac:dyDescent="0.25">
      <c r="B2230" s="6"/>
      <c r="I2230"/>
      <c r="P2230"/>
      <c r="X2230"/>
    </row>
    <row r="2231" spans="2:24" ht="15" customHeight="1" x14ac:dyDescent="0.25">
      <c r="B2231" s="6"/>
      <c r="I2231"/>
      <c r="P2231"/>
      <c r="X2231"/>
    </row>
    <row r="2232" spans="2:24" ht="15" customHeight="1" x14ac:dyDescent="0.25">
      <c r="B2232" s="6"/>
      <c r="I2232"/>
      <c r="P2232"/>
      <c r="X2232"/>
    </row>
    <row r="2233" spans="2:24" ht="15" customHeight="1" x14ac:dyDescent="0.25">
      <c r="B2233" s="6"/>
      <c r="I2233"/>
      <c r="P2233"/>
      <c r="X2233"/>
    </row>
    <row r="2234" spans="2:24" ht="15" customHeight="1" x14ac:dyDescent="0.25">
      <c r="B2234" s="6"/>
      <c r="I2234"/>
      <c r="P2234"/>
      <c r="X2234"/>
    </row>
    <row r="2235" spans="2:24" ht="15" customHeight="1" x14ac:dyDescent="0.25">
      <c r="B2235" s="6"/>
      <c r="I2235"/>
      <c r="P2235"/>
      <c r="X2235"/>
    </row>
    <row r="2236" spans="2:24" ht="15" customHeight="1" x14ac:dyDescent="0.25">
      <c r="B2236" s="6"/>
      <c r="I2236"/>
      <c r="P2236"/>
      <c r="X2236"/>
    </row>
    <row r="2237" spans="2:24" ht="15" customHeight="1" x14ac:dyDescent="0.25">
      <c r="B2237" s="6"/>
      <c r="I2237"/>
      <c r="P2237"/>
      <c r="X2237"/>
    </row>
    <row r="2238" spans="2:24" ht="15" customHeight="1" x14ac:dyDescent="0.25">
      <c r="B2238" s="6"/>
      <c r="I2238"/>
      <c r="P2238"/>
      <c r="X2238"/>
    </row>
    <row r="2239" spans="2:24" ht="15" customHeight="1" x14ac:dyDescent="0.25">
      <c r="B2239" s="6"/>
      <c r="I2239"/>
      <c r="P2239"/>
      <c r="X2239"/>
    </row>
    <row r="2240" spans="2:24" ht="15" customHeight="1" x14ac:dyDescent="0.25">
      <c r="B2240" s="6"/>
      <c r="I2240"/>
      <c r="P2240"/>
      <c r="X2240"/>
    </row>
    <row r="2241" spans="2:24" ht="15" customHeight="1" x14ac:dyDescent="0.25">
      <c r="B2241" s="6"/>
      <c r="I2241"/>
      <c r="P2241"/>
      <c r="X2241"/>
    </row>
    <row r="2242" spans="2:24" ht="15" customHeight="1" x14ac:dyDescent="0.25">
      <c r="B2242" s="6"/>
      <c r="I2242"/>
      <c r="P2242"/>
      <c r="X2242"/>
    </row>
    <row r="2243" spans="2:24" ht="15" customHeight="1" x14ac:dyDescent="0.25">
      <c r="B2243" s="6"/>
      <c r="I2243"/>
      <c r="P2243"/>
      <c r="X2243"/>
    </row>
    <row r="2244" spans="2:24" ht="15" customHeight="1" x14ac:dyDescent="0.25">
      <c r="B2244" s="6"/>
      <c r="I2244"/>
      <c r="P2244"/>
      <c r="X2244"/>
    </row>
    <row r="2245" spans="2:24" ht="15" customHeight="1" x14ac:dyDescent="0.25">
      <c r="B2245" s="6"/>
      <c r="I2245"/>
      <c r="P2245"/>
      <c r="X2245"/>
    </row>
    <row r="2246" spans="2:24" ht="15" customHeight="1" x14ac:dyDescent="0.25">
      <c r="B2246" s="6"/>
      <c r="I2246"/>
      <c r="P2246"/>
      <c r="X2246"/>
    </row>
    <row r="2247" spans="2:24" ht="15" customHeight="1" x14ac:dyDescent="0.25">
      <c r="B2247" s="6"/>
      <c r="I2247"/>
      <c r="P2247"/>
      <c r="X2247"/>
    </row>
    <row r="2248" spans="2:24" ht="15" customHeight="1" x14ac:dyDescent="0.25">
      <c r="B2248" s="6"/>
      <c r="I2248"/>
      <c r="P2248"/>
      <c r="X2248"/>
    </row>
    <row r="2249" spans="2:24" ht="15" customHeight="1" x14ac:dyDescent="0.25">
      <c r="B2249" s="6"/>
      <c r="I2249"/>
      <c r="P2249"/>
      <c r="X2249"/>
    </row>
    <row r="2250" spans="2:24" ht="15" customHeight="1" x14ac:dyDescent="0.25">
      <c r="B2250" s="6"/>
      <c r="I2250"/>
      <c r="P2250"/>
      <c r="X2250"/>
    </row>
    <row r="2251" spans="2:24" ht="15" customHeight="1" x14ac:dyDescent="0.25">
      <c r="B2251" s="6"/>
      <c r="I2251"/>
      <c r="P2251"/>
      <c r="X2251"/>
    </row>
    <row r="2252" spans="2:24" ht="15" customHeight="1" x14ac:dyDescent="0.25">
      <c r="B2252" s="6"/>
      <c r="I2252"/>
      <c r="P2252"/>
      <c r="X2252"/>
    </row>
    <row r="2253" spans="2:24" ht="15" customHeight="1" x14ac:dyDescent="0.25">
      <c r="B2253" s="6"/>
      <c r="I2253"/>
      <c r="P2253"/>
      <c r="X2253"/>
    </row>
    <row r="2254" spans="2:24" ht="15" customHeight="1" x14ac:dyDescent="0.25">
      <c r="B2254" s="6"/>
      <c r="I2254"/>
      <c r="P2254"/>
      <c r="X2254"/>
    </row>
    <row r="2255" spans="2:24" ht="15" customHeight="1" x14ac:dyDescent="0.25">
      <c r="B2255" s="6"/>
      <c r="I2255"/>
      <c r="P2255"/>
      <c r="X2255"/>
    </row>
    <row r="2256" spans="2:24" ht="15" customHeight="1" x14ac:dyDescent="0.25">
      <c r="B2256" s="6"/>
      <c r="I2256"/>
      <c r="P2256"/>
      <c r="X2256"/>
    </row>
    <row r="2257" spans="2:24" ht="15" customHeight="1" x14ac:dyDescent="0.25">
      <c r="B2257" s="6"/>
      <c r="I2257"/>
      <c r="P2257"/>
      <c r="X2257"/>
    </row>
    <row r="2258" spans="2:24" ht="15" customHeight="1" x14ac:dyDescent="0.25">
      <c r="B2258" s="6"/>
      <c r="I2258"/>
      <c r="P2258"/>
      <c r="X2258"/>
    </row>
    <row r="2259" spans="2:24" ht="15" customHeight="1" x14ac:dyDescent="0.25">
      <c r="B2259" s="6"/>
      <c r="I2259"/>
      <c r="P2259"/>
      <c r="X2259"/>
    </row>
    <row r="2260" spans="2:24" ht="15" customHeight="1" x14ac:dyDescent="0.25">
      <c r="B2260" s="6"/>
      <c r="I2260"/>
      <c r="P2260"/>
      <c r="X2260"/>
    </row>
    <row r="2261" spans="2:24" ht="15" customHeight="1" x14ac:dyDescent="0.25">
      <c r="B2261" s="6"/>
      <c r="I2261"/>
      <c r="P2261"/>
      <c r="X2261"/>
    </row>
    <row r="2262" spans="2:24" ht="15" customHeight="1" x14ac:dyDescent="0.25">
      <c r="B2262" s="6"/>
      <c r="I2262"/>
      <c r="P2262"/>
      <c r="X2262"/>
    </row>
    <row r="2263" spans="2:24" ht="15" customHeight="1" x14ac:dyDescent="0.25">
      <c r="B2263" s="6"/>
      <c r="I2263"/>
      <c r="P2263"/>
      <c r="X2263"/>
    </row>
    <row r="2264" spans="2:24" ht="15" customHeight="1" x14ac:dyDescent="0.25">
      <c r="B2264" s="6"/>
      <c r="I2264"/>
      <c r="P2264"/>
      <c r="X2264"/>
    </row>
    <row r="2265" spans="2:24" ht="15" customHeight="1" x14ac:dyDescent="0.25">
      <c r="B2265" s="6"/>
      <c r="I2265"/>
      <c r="P2265"/>
      <c r="X2265"/>
    </row>
    <row r="2266" spans="2:24" ht="15" customHeight="1" x14ac:dyDescent="0.25">
      <c r="B2266" s="6"/>
      <c r="I2266"/>
      <c r="P2266"/>
      <c r="X2266"/>
    </row>
    <row r="2267" spans="2:24" ht="15" customHeight="1" x14ac:dyDescent="0.25">
      <c r="B2267" s="6"/>
      <c r="I2267"/>
      <c r="P2267"/>
      <c r="X2267"/>
    </row>
    <row r="2268" spans="2:24" ht="15" customHeight="1" x14ac:dyDescent="0.25">
      <c r="B2268" s="6"/>
      <c r="I2268"/>
      <c r="P2268"/>
      <c r="X2268"/>
    </row>
    <row r="2269" spans="2:24" ht="15" customHeight="1" x14ac:dyDescent="0.25">
      <c r="B2269" s="6"/>
      <c r="I2269"/>
      <c r="P2269"/>
      <c r="X2269"/>
    </row>
    <row r="2270" spans="2:24" ht="15" customHeight="1" x14ac:dyDescent="0.25">
      <c r="B2270" s="6"/>
      <c r="I2270"/>
      <c r="P2270"/>
      <c r="X2270"/>
    </row>
    <row r="2271" spans="2:24" ht="15" customHeight="1" x14ac:dyDescent="0.25">
      <c r="B2271" s="6"/>
      <c r="I2271"/>
      <c r="P2271"/>
      <c r="X2271"/>
    </row>
    <row r="2272" spans="2:24" ht="15" customHeight="1" x14ac:dyDescent="0.25">
      <c r="B2272" s="6"/>
      <c r="I2272"/>
      <c r="P2272"/>
      <c r="X2272"/>
    </row>
    <row r="2273" spans="2:24" ht="15" customHeight="1" x14ac:dyDescent="0.25">
      <c r="B2273" s="6"/>
      <c r="I2273"/>
      <c r="P2273"/>
      <c r="X2273"/>
    </row>
    <row r="2274" spans="2:24" ht="15" customHeight="1" x14ac:dyDescent="0.25">
      <c r="B2274" s="6"/>
      <c r="I2274"/>
      <c r="P2274"/>
      <c r="X2274"/>
    </row>
    <row r="2275" spans="2:24" ht="15" customHeight="1" x14ac:dyDescent="0.25">
      <c r="B2275" s="6"/>
      <c r="I2275"/>
      <c r="P2275"/>
      <c r="X2275"/>
    </row>
    <row r="2276" spans="2:24" ht="15" customHeight="1" x14ac:dyDescent="0.25">
      <c r="B2276" s="6"/>
      <c r="I2276"/>
      <c r="P2276"/>
      <c r="X2276"/>
    </row>
    <row r="2277" spans="2:24" ht="15" customHeight="1" x14ac:dyDescent="0.25">
      <c r="B2277" s="6"/>
      <c r="I2277"/>
      <c r="P2277"/>
      <c r="X2277"/>
    </row>
    <row r="2278" spans="2:24" ht="15" customHeight="1" x14ac:dyDescent="0.25">
      <c r="B2278" s="6"/>
      <c r="I2278"/>
      <c r="P2278"/>
      <c r="X2278"/>
    </row>
    <row r="2279" spans="2:24" ht="15" customHeight="1" x14ac:dyDescent="0.25">
      <c r="B2279" s="6"/>
      <c r="I2279"/>
      <c r="P2279"/>
      <c r="X2279"/>
    </row>
    <row r="2280" spans="2:24" ht="15" customHeight="1" x14ac:dyDescent="0.25">
      <c r="B2280" s="6"/>
      <c r="I2280"/>
      <c r="P2280"/>
      <c r="X2280"/>
    </row>
    <row r="2281" spans="2:24" ht="15" customHeight="1" x14ac:dyDescent="0.25">
      <c r="B2281" s="6"/>
      <c r="I2281"/>
      <c r="P2281"/>
      <c r="X2281"/>
    </row>
    <row r="2282" spans="2:24" ht="15" customHeight="1" x14ac:dyDescent="0.25">
      <c r="B2282" s="6"/>
      <c r="I2282"/>
      <c r="P2282"/>
      <c r="X2282"/>
    </row>
    <row r="2283" spans="2:24" ht="15" customHeight="1" x14ac:dyDescent="0.25">
      <c r="B2283" s="6"/>
      <c r="I2283"/>
      <c r="P2283"/>
      <c r="X2283"/>
    </row>
    <row r="2284" spans="2:24" ht="15" customHeight="1" x14ac:dyDescent="0.25">
      <c r="B2284" s="6"/>
      <c r="I2284"/>
      <c r="P2284"/>
      <c r="X2284"/>
    </row>
    <row r="2285" spans="2:24" ht="15" customHeight="1" x14ac:dyDescent="0.25">
      <c r="B2285" s="6"/>
      <c r="I2285"/>
      <c r="P2285"/>
      <c r="X2285"/>
    </row>
    <row r="2286" spans="2:24" ht="15" customHeight="1" x14ac:dyDescent="0.25">
      <c r="B2286" s="6"/>
      <c r="I2286"/>
      <c r="P2286"/>
      <c r="X2286"/>
    </row>
    <row r="2287" spans="2:24" ht="15" customHeight="1" x14ac:dyDescent="0.25">
      <c r="B2287" s="6"/>
      <c r="I2287"/>
      <c r="P2287"/>
      <c r="X2287"/>
    </row>
    <row r="2288" spans="2:24" ht="15" customHeight="1" x14ac:dyDescent="0.25">
      <c r="B2288" s="6"/>
      <c r="I2288"/>
      <c r="P2288"/>
      <c r="X2288"/>
    </row>
    <row r="2289" spans="2:24" ht="15" customHeight="1" x14ac:dyDescent="0.25">
      <c r="B2289" s="6"/>
      <c r="I2289"/>
      <c r="P2289"/>
      <c r="X2289"/>
    </row>
    <row r="2290" spans="2:24" ht="15" customHeight="1" x14ac:dyDescent="0.25">
      <c r="B2290" s="6"/>
      <c r="I2290"/>
      <c r="P2290"/>
      <c r="X2290"/>
    </row>
    <row r="2291" spans="2:24" ht="15" customHeight="1" x14ac:dyDescent="0.25">
      <c r="B2291" s="6"/>
      <c r="I2291"/>
      <c r="P2291"/>
      <c r="X2291"/>
    </row>
    <row r="2292" spans="2:24" ht="15" customHeight="1" x14ac:dyDescent="0.25">
      <c r="B2292" s="6"/>
      <c r="I2292"/>
      <c r="P2292"/>
      <c r="X2292"/>
    </row>
    <row r="2293" spans="2:24" ht="15" customHeight="1" x14ac:dyDescent="0.25">
      <c r="B2293" s="6"/>
      <c r="I2293"/>
      <c r="P2293"/>
      <c r="X2293"/>
    </row>
    <row r="2294" spans="2:24" ht="15" customHeight="1" x14ac:dyDescent="0.25">
      <c r="B2294" s="6"/>
      <c r="I2294"/>
      <c r="P2294"/>
      <c r="X2294"/>
    </row>
    <row r="2295" spans="2:24" ht="15" customHeight="1" x14ac:dyDescent="0.25">
      <c r="B2295" s="6"/>
      <c r="I2295"/>
      <c r="P2295"/>
      <c r="X2295"/>
    </row>
    <row r="2296" spans="2:24" ht="15" customHeight="1" x14ac:dyDescent="0.25">
      <c r="B2296" s="6"/>
      <c r="I2296"/>
      <c r="P2296"/>
      <c r="X2296"/>
    </row>
    <row r="2297" spans="2:24" ht="15" customHeight="1" x14ac:dyDescent="0.25">
      <c r="B2297" s="6"/>
      <c r="I2297"/>
      <c r="P2297"/>
      <c r="X2297"/>
    </row>
    <row r="2298" spans="2:24" ht="15" customHeight="1" x14ac:dyDescent="0.25">
      <c r="B2298" s="6"/>
      <c r="I2298"/>
      <c r="P2298"/>
      <c r="X2298"/>
    </row>
    <row r="2299" spans="2:24" ht="15" customHeight="1" x14ac:dyDescent="0.25">
      <c r="B2299" s="6"/>
      <c r="I2299"/>
      <c r="P2299"/>
      <c r="X2299"/>
    </row>
    <row r="2300" spans="2:24" ht="15" customHeight="1" x14ac:dyDescent="0.25">
      <c r="B2300" s="6"/>
      <c r="I2300"/>
      <c r="P2300"/>
      <c r="X2300"/>
    </row>
    <row r="2301" spans="2:24" ht="15" customHeight="1" x14ac:dyDescent="0.25">
      <c r="B2301" s="6"/>
      <c r="I2301"/>
      <c r="P2301"/>
      <c r="X2301"/>
    </row>
    <row r="2302" spans="2:24" ht="15" customHeight="1" x14ac:dyDescent="0.25">
      <c r="B2302" s="6"/>
      <c r="I2302"/>
      <c r="P2302"/>
      <c r="X2302"/>
    </row>
    <row r="2303" spans="2:24" ht="15" customHeight="1" x14ac:dyDescent="0.25">
      <c r="B2303" s="6"/>
      <c r="I2303"/>
      <c r="P2303"/>
      <c r="X2303"/>
    </row>
    <row r="2304" spans="2:24" ht="15" customHeight="1" x14ac:dyDescent="0.25">
      <c r="B2304" s="6"/>
      <c r="I2304"/>
      <c r="P2304"/>
      <c r="X2304"/>
    </row>
    <row r="2305" spans="2:24" ht="15" customHeight="1" x14ac:dyDescent="0.25">
      <c r="B2305" s="6"/>
      <c r="I2305"/>
      <c r="P2305"/>
      <c r="X2305"/>
    </row>
    <row r="2306" spans="2:24" ht="15" customHeight="1" x14ac:dyDescent="0.25">
      <c r="B2306" s="6"/>
      <c r="I2306"/>
      <c r="P2306"/>
      <c r="X2306"/>
    </row>
    <row r="2307" spans="2:24" ht="15" customHeight="1" x14ac:dyDescent="0.25">
      <c r="B2307" s="6"/>
      <c r="I2307"/>
      <c r="P2307"/>
      <c r="X2307"/>
    </row>
    <row r="2308" spans="2:24" ht="15" customHeight="1" x14ac:dyDescent="0.25">
      <c r="B2308" s="6"/>
      <c r="I2308"/>
      <c r="P2308"/>
      <c r="X2308"/>
    </row>
    <row r="2309" spans="2:24" ht="15" customHeight="1" x14ac:dyDescent="0.25">
      <c r="B2309" s="6"/>
      <c r="I2309"/>
      <c r="P2309"/>
      <c r="X2309"/>
    </row>
    <row r="2310" spans="2:24" ht="15" customHeight="1" x14ac:dyDescent="0.25">
      <c r="B2310" s="6"/>
      <c r="I2310"/>
      <c r="P2310"/>
      <c r="X2310"/>
    </row>
    <row r="2311" spans="2:24" ht="15" customHeight="1" x14ac:dyDescent="0.25">
      <c r="B2311" s="6"/>
      <c r="I2311"/>
      <c r="P2311"/>
      <c r="X2311"/>
    </row>
    <row r="2312" spans="2:24" ht="15" customHeight="1" x14ac:dyDescent="0.25">
      <c r="B2312" s="6"/>
      <c r="I2312"/>
      <c r="P2312"/>
      <c r="X2312"/>
    </row>
    <row r="2313" spans="2:24" ht="15" customHeight="1" x14ac:dyDescent="0.25">
      <c r="B2313" s="6"/>
      <c r="I2313"/>
      <c r="P2313"/>
      <c r="X2313"/>
    </row>
    <row r="2314" spans="2:24" ht="15" customHeight="1" x14ac:dyDescent="0.25">
      <c r="B2314" s="6"/>
      <c r="I2314"/>
      <c r="P2314"/>
      <c r="X2314"/>
    </row>
    <row r="2315" spans="2:24" ht="15" customHeight="1" x14ac:dyDescent="0.25">
      <c r="B2315" s="6"/>
      <c r="I2315"/>
      <c r="P2315"/>
      <c r="X2315"/>
    </row>
    <row r="2316" spans="2:24" ht="15" customHeight="1" x14ac:dyDescent="0.25">
      <c r="B2316" s="6"/>
      <c r="I2316"/>
      <c r="P2316"/>
      <c r="X2316"/>
    </row>
    <row r="2317" spans="2:24" ht="15" customHeight="1" x14ac:dyDescent="0.25">
      <c r="B2317" s="6"/>
      <c r="I2317"/>
      <c r="P2317"/>
      <c r="X2317"/>
    </row>
    <row r="2318" spans="2:24" ht="15" customHeight="1" x14ac:dyDescent="0.25">
      <c r="B2318" s="6"/>
      <c r="I2318"/>
      <c r="P2318"/>
      <c r="X2318"/>
    </row>
    <row r="2319" spans="2:24" ht="15" customHeight="1" x14ac:dyDescent="0.25">
      <c r="B2319" s="6"/>
      <c r="I2319"/>
      <c r="P2319"/>
      <c r="X2319"/>
    </row>
    <row r="2320" spans="2:24" ht="15" customHeight="1" x14ac:dyDescent="0.25">
      <c r="B2320" s="6"/>
      <c r="I2320"/>
      <c r="P2320"/>
      <c r="X2320"/>
    </row>
    <row r="2321" spans="2:24" ht="15" customHeight="1" x14ac:dyDescent="0.25">
      <c r="B2321" s="6"/>
      <c r="I2321"/>
      <c r="P2321"/>
      <c r="X2321"/>
    </row>
    <row r="2322" spans="2:24" ht="15" customHeight="1" x14ac:dyDescent="0.25">
      <c r="B2322" s="6"/>
      <c r="I2322"/>
      <c r="P2322"/>
      <c r="X2322"/>
    </row>
    <row r="2323" spans="2:24" ht="15" customHeight="1" x14ac:dyDescent="0.25">
      <c r="B2323" s="6"/>
      <c r="I2323"/>
      <c r="P2323"/>
      <c r="X2323"/>
    </row>
    <row r="2324" spans="2:24" ht="15" customHeight="1" x14ac:dyDescent="0.25">
      <c r="B2324" s="6"/>
      <c r="I2324"/>
      <c r="P2324"/>
      <c r="X2324"/>
    </row>
    <row r="2325" spans="2:24" ht="15" customHeight="1" x14ac:dyDescent="0.25">
      <c r="B2325" s="6"/>
      <c r="I2325"/>
      <c r="P2325"/>
      <c r="X2325"/>
    </row>
    <row r="2326" spans="2:24" ht="15" customHeight="1" x14ac:dyDescent="0.25">
      <c r="B2326" s="6"/>
      <c r="I2326"/>
      <c r="P2326"/>
      <c r="X2326"/>
    </row>
    <row r="2327" spans="2:24" ht="15" customHeight="1" x14ac:dyDescent="0.25">
      <c r="B2327" s="6"/>
      <c r="I2327"/>
      <c r="P2327"/>
      <c r="X2327"/>
    </row>
    <row r="2328" spans="2:24" ht="15" customHeight="1" x14ac:dyDescent="0.25">
      <c r="B2328" s="6"/>
      <c r="I2328"/>
      <c r="P2328"/>
      <c r="X2328"/>
    </row>
    <row r="2329" spans="2:24" ht="15" customHeight="1" x14ac:dyDescent="0.25">
      <c r="B2329" s="6"/>
      <c r="I2329"/>
      <c r="P2329"/>
      <c r="X2329"/>
    </row>
    <row r="2330" spans="2:24" ht="15" customHeight="1" x14ac:dyDescent="0.25">
      <c r="B2330" s="6"/>
      <c r="I2330"/>
      <c r="P2330"/>
      <c r="X2330"/>
    </row>
    <row r="2331" spans="2:24" ht="15" customHeight="1" x14ac:dyDescent="0.25">
      <c r="B2331" s="6"/>
      <c r="I2331"/>
      <c r="P2331"/>
      <c r="X2331"/>
    </row>
    <row r="2332" spans="2:24" ht="15" customHeight="1" x14ac:dyDescent="0.25">
      <c r="B2332" s="6"/>
      <c r="I2332"/>
      <c r="P2332"/>
      <c r="X2332"/>
    </row>
    <row r="2333" spans="2:24" ht="15" customHeight="1" x14ac:dyDescent="0.25">
      <c r="B2333" s="6"/>
      <c r="I2333"/>
      <c r="P2333"/>
      <c r="X2333"/>
    </row>
    <row r="2334" spans="2:24" ht="15" customHeight="1" x14ac:dyDescent="0.25">
      <c r="B2334" s="6"/>
      <c r="I2334"/>
      <c r="P2334"/>
      <c r="X2334"/>
    </row>
    <row r="2335" spans="2:24" ht="15" customHeight="1" x14ac:dyDescent="0.25">
      <c r="B2335" s="6"/>
      <c r="I2335"/>
      <c r="P2335"/>
      <c r="X2335"/>
    </row>
    <row r="2336" spans="2:24" ht="15" customHeight="1" x14ac:dyDescent="0.25">
      <c r="B2336" s="6"/>
      <c r="I2336"/>
      <c r="P2336"/>
      <c r="X2336"/>
    </row>
    <row r="2337" spans="2:24" ht="15" customHeight="1" x14ac:dyDescent="0.25">
      <c r="B2337" s="6"/>
      <c r="I2337"/>
      <c r="P2337"/>
      <c r="X2337"/>
    </row>
    <row r="2338" spans="2:24" ht="15" customHeight="1" x14ac:dyDescent="0.25">
      <c r="B2338" s="6"/>
      <c r="I2338"/>
      <c r="P2338"/>
      <c r="X2338"/>
    </row>
    <row r="2339" spans="2:24" ht="15" customHeight="1" x14ac:dyDescent="0.25">
      <c r="B2339" s="6"/>
      <c r="I2339"/>
      <c r="P2339"/>
      <c r="X2339"/>
    </row>
    <row r="2340" spans="2:24" ht="15" customHeight="1" x14ac:dyDescent="0.25">
      <c r="B2340" s="6"/>
      <c r="I2340"/>
      <c r="P2340"/>
      <c r="X2340"/>
    </row>
    <row r="2341" spans="2:24" ht="15" customHeight="1" x14ac:dyDescent="0.25">
      <c r="B2341" s="6"/>
      <c r="I2341"/>
      <c r="P2341"/>
      <c r="X2341"/>
    </row>
    <row r="2342" spans="2:24" ht="15" customHeight="1" x14ac:dyDescent="0.25">
      <c r="B2342" s="6"/>
      <c r="I2342"/>
      <c r="P2342"/>
      <c r="X2342"/>
    </row>
    <row r="2343" spans="2:24" ht="15" customHeight="1" x14ac:dyDescent="0.25">
      <c r="B2343" s="6"/>
      <c r="I2343"/>
      <c r="P2343"/>
      <c r="X2343"/>
    </row>
    <row r="2344" spans="2:24" ht="15" customHeight="1" x14ac:dyDescent="0.25">
      <c r="B2344" s="6"/>
      <c r="I2344"/>
      <c r="P2344"/>
      <c r="X2344"/>
    </row>
    <row r="2345" spans="2:24" ht="15" customHeight="1" x14ac:dyDescent="0.25">
      <c r="B2345" s="6"/>
      <c r="I2345"/>
      <c r="P2345"/>
      <c r="X2345"/>
    </row>
    <row r="2346" spans="2:24" ht="15" customHeight="1" x14ac:dyDescent="0.25">
      <c r="B2346" s="6"/>
      <c r="I2346"/>
      <c r="P2346"/>
      <c r="X2346"/>
    </row>
    <row r="2347" spans="2:24" ht="15" customHeight="1" x14ac:dyDescent="0.25">
      <c r="B2347" s="6"/>
      <c r="I2347"/>
      <c r="P2347"/>
      <c r="X2347"/>
    </row>
    <row r="2348" spans="2:24" ht="15" customHeight="1" x14ac:dyDescent="0.25">
      <c r="B2348" s="6"/>
      <c r="I2348"/>
      <c r="P2348"/>
      <c r="X2348"/>
    </row>
    <row r="2349" spans="2:24" ht="15" customHeight="1" x14ac:dyDescent="0.25">
      <c r="B2349" s="6"/>
      <c r="I2349"/>
      <c r="P2349"/>
      <c r="X2349"/>
    </row>
    <row r="2350" spans="2:24" ht="15" customHeight="1" x14ac:dyDescent="0.25">
      <c r="B2350" s="6"/>
      <c r="I2350"/>
      <c r="P2350"/>
      <c r="X2350"/>
    </row>
    <row r="2351" spans="2:24" ht="15" customHeight="1" x14ac:dyDescent="0.25">
      <c r="B2351" s="6"/>
      <c r="I2351"/>
      <c r="P2351"/>
      <c r="X2351"/>
    </row>
    <row r="2352" spans="2:24" ht="15" customHeight="1" x14ac:dyDescent="0.25">
      <c r="B2352" s="6"/>
      <c r="I2352"/>
      <c r="P2352"/>
      <c r="X2352"/>
    </row>
    <row r="2353" spans="2:24" ht="15" customHeight="1" x14ac:dyDescent="0.25">
      <c r="B2353" s="6"/>
      <c r="I2353"/>
      <c r="P2353"/>
      <c r="X2353"/>
    </row>
    <row r="2354" spans="2:24" ht="15" customHeight="1" x14ac:dyDescent="0.25">
      <c r="B2354" s="6"/>
      <c r="I2354"/>
      <c r="P2354"/>
      <c r="X2354"/>
    </row>
    <row r="2355" spans="2:24" ht="15" customHeight="1" x14ac:dyDescent="0.25">
      <c r="B2355" s="6"/>
      <c r="I2355"/>
      <c r="P2355"/>
      <c r="X2355"/>
    </row>
    <row r="2356" spans="2:24" ht="15" customHeight="1" x14ac:dyDescent="0.25">
      <c r="B2356" s="6"/>
      <c r="I2356"/>
      <c r="P2356"/>
      <c r="X2356"/>
    </row>
    <row r="2357" spans="2:24" ht="15" customHeight="1" x14ac:dyDescent="0.25">
      <c r="B2357" s="6"/>
      <c r="I2357"/>
      <c r="P2357"/>
      <c r="X2357"/>
    </row>
    <row r="2358" spans="2:24" ht="15" customHeight="1" x14ac:dyDescent="0.25">
      <c r="B2358" s="6"/>
      <c r="I2358"/>
      <c r="P2358"/>
      <c r="X2358"/>
    </row>
    <row r="2359" spans="2:24" ht="15" customHeight="1" x14ac:dyDescent="0.25">
      <c r="B2359" s="6"/>
      <c r="I2359"/>
      <c r="P2359"/>
      <c r="X2359"/>
    </row>
    <row r="2360" spans="2:24" ht="15" customHeight="1" x14ac:dyDescent="0.25">
      <c r="B2360" s="6"/>
      <c r="I2360"/>
      <c r="P2360"/>
      <c r="X2360"/>
    </row>
    <row r="2361" spans="2:24" ht="15" customHeight="1" x14ac:dyDescent="0.25">
      <c r="B2361" s="6"/>
      <c r="I2361"/>
      <c r="P2361"/>
      <c r="X2361"/>
    </row>
    <row r="2362" spans="2:24" ht="15" customHeight="1" x14ac:dyDescent="0.25">
      <c r="B2362" s="6"/>
      <c r="I2362"/>
      <c r="P2362"/>
      <c r="X2362"/>
    </row>
    <row r="2363" spans="2:24" ht="15" customHeight="1" x14ac:dyDescent="0.25">
      <c r="B2363" s="6"/>
      <c r="I2363"/>
      <c r="P2363"/>
      <c r="X2363"/>
    </row>
    <row r="2364" spans="2:24" ht="15" customHeight="1" x14ac:dyDescent="0.25">
      <c r="B2364" s="6"/>
      <c r="I2364"/>
      <c r="P2364"/>
      <c r="X2364"/>
    </row>
    <row r="2365" spans="2:24" ht="15" customHeight="1" x14ac:dyDescent="0.25">
      <c r="B2365" s="6"/>
      <c r="I2365"/>
      <c r="P2365"/>
      <c r="X2365"/>
    </row>
    <row r="2366" spans="2:24" ht="15" customHeight="1" x14ac:dyDescent="0.25">
      <c r="B2366" s="6"/>
      <c r="I2366"/>
      <c r="P2366"/>
      <c r="X2366"/>
    </row>
    <row r="2367" spans="2:24" ht="15" customHeight="1" x14ac:dyDescent="0.25">
      <c r="B2367" s="6"/>
      <c r="I2367"/>
      <c r="P2367"/>
      <c r="X2367"/>
    </row>
    <row r="2368" spans="2:24" ht="15" customHeight="1" x14ac:dyDescent="0.25">
      <c r="B2368" s="6"/>
      <c r="I2368"/>
      <c r="P2368"/>
      <c r="X2368"/>
    </row>
    <row r="2369" spans="2:24" ht="15" customHeight="1" x14ac:dyDescent="0.25">
      <c r="B2369" s="6"/>
      <c r="I2369"/>
      <c r="P2369"/>
      <c r="X2369"/>
    </row>
    <row r="2370" spans="2:24" ht="15" customHeight="1" x14ac:dyDescent="0.25">
      <c r="B2370" s="6"/>
      <c r="I2370"/>
      <c r="P2370"/>
      <c r="X2370"/>
    </row>
    <row r="2371" spans="2:24" ht="15" customHeight="1" x14ac:dyDescent="0.25">
      <c r="B2371" s="6"/>
      <c r="I2371"/>
      <c r="P2371"/>
      <c r="X2371"/>
    </row>
    <row r="2372" spans="2:24" ht="15" customHeight="1" x14ac:dyDescent="0.25">
      <c r="B2372" s="6"/>
      <c r="I2372"/>
      <c r="P2372"/>
      <c r="X2372"/>
    </row>
    <row r="2373" spans="2:24" ht="15" customHeight="1" x14ac:dyDescent="0.25">
      <c r="B2373" s="6"/>
      <c r="I2373"/>
      <c r="P2373"/>
      <c r="X2373"/>
    </row>
    <row r="2374" spans="2:24" ht="15" customHeight="1" x14ac:dyDescent="0.25">
      <c r="B2374" s="6"/>
      <c r="I2374"/>
      <c r="P2374"/>
      <c r="X2374"/>
    </row>
    <row r="2375" spans="2:24" ht="15" customHeight="1" x14ac:dyDescent="0.25">
      <c r="B2375" s="6"/>
      <c r="I2375"/>
      <c r="P2375"/>
      <c r="X2375"/>
    </row>
    <row r="2376" spans="2:24" ht="15" customHeight="1" x14ac:dyDescent="0.25">
      <c r="B2376" s="6"/>
      <c r="I2376"/>
      <c r="P2376"/>
      <c r="X2376"/>
    </row>
    <row r="2377" spans="2:24" ht="15" customHeight="1" x14ac:dyDescent="0.25">
      <c r="B2377" s="6"/>
      <c r="I2377"/>
      <c r="P2377"/>
      <c r="X2377"/>
    </row>
    <row r="2378" spans="2:24" ht="15" customHeight="1" x14ac:dyDescent="0.25">
      <c r="B2378" s="6"/>
      <c r="I2378"/>
      <c r="P2378"/>
      <c r="X2378"/>
    </row>
    <row r="2379" spans="2:24" ht="15" customHeight="1" x14ac:dyDescent="0.25">
      <c r="B2379" s="6"/>
      <c r="I2379"/>
      <c r="P2379"/>
      <c r="X2379"/>
    </row>
    <row r="2380" spans="2:24" ht="15" customHeight="1" x14ac:dyDescent="0.25">
      <c r="B2380" s="6"/>
      <c r="I2380"/>
      <c r="P2380"/>
      <c r="X2380"/>
    </row>
    <row r="2381" spans="2:24" ht="15" customHeight="1" x14ac:dyDescent="0.25">
      <c r="B2381" s="6"/>
      <c r="I2381"/>
      <c r="P2381"/>
      <c r="X2381"/>
    </row>
    <row r="2382" spans="2:24" ht="15" customHeight="1" x14ac:dyDescent="0.25">
      <c r="B2382" s="6"/>
      <c r="I2382"/>
      <c r="P2382"/>
      <c r="X2382"/>
    </row>
    <row r="2383" spans="2:24" ht="15" customHeight="1" x14ac:dyDescent="0.25">
      <c r="B2383" s="6"/>
      <c r="I2383"/>
      <c r="P2383"/>
      <c r="X2383"/>
    </row>
    <row r="2384" spans="2:24" ht="15" customHeight="1" x14ac:dyDescent="0.25">
      <c r="B2384" s="6"/>
      <c r="I2384"/>
      <c r="P2384"/>
      <c r="X2384"/>
    </row>
    <row r="2385" spans="2:24" ht="15" customHeight="1" x14ac:dyDescent="0.25">
      <c r="B2385" s="6"/>
      <c r="I2385"/>
      <c r="P2385"/>
      <c r="X2385"/>
    </row>
    <row r="2386" spans="2:24" ht="15" customHeight="1" x14ac:dyDescent="0.25">
      <c r="B2386" s="6"/>
      <c r="I2386"/>
      <c r="P2386"/>
      <c r="X2386"/>
    </row>
    <row r="2387" spans="2:24" ht="15" customHeight="1" x14ac:dyDescent="0.25">
      <c r="B2387" s="6"/>
      <c r="I2387"/>
      <c r="P2387"/>
      <c r="X2387"/>
    </row>
    <row r="2388" spans="2:24" ht="15" customHeight="1" x14ac:dyDescent="0.25">
      <c r="B2388" s="6"/>
      <c r="I2388"/>
      <c r="P2388"/>
      <c r="X2388"/>
    </row>
    <row r="2389" spans="2:24" ht="15" customHeight="1" x14ac:dyDescent="0.25">
      <c r="B2389" s="6"/>
      <c r="I2389"/>
      <c r="P2389"/>
      <c r="X2389"/>
    </row>
    <row r="2390" spans="2:24" ht="15" customHeight="1" x14ac:dyDescent="0.25">
      <c r="B2390" s="6"/>
      <c r="I2390"/>
      <c r="P2390"/>
      <c r="X2390"/>
    </row>
    <row r="2391" spans="2:24" ht="15" customHeight="1" x14ac:dyDescent="0.25">
      <c r="B2391" s="6"/>
      <c r="I2391"/>
      <c r="P2391"/>
      <c r="X2391"/>
    </row>
    <row r="2392" spans="2:24" ht="15" customHeight="1" x14ac:dyDescent="0.25">
      <c r="B2392" s="6"/>
      <c r="I2392"/>
      <c r="P2392"/>
      <c r="X2392"/>
    </row>
    <row r="2393" spans="2:24" ht="15" customHeight="1" x14ac:dyDescent="0.25">
      <c r="B2393" s="6"/>
      <c r="I2393"/>
      <c r="P2393"/>
      <c r="X2393"/>
    </row>
    <row r="2394" spans="2:24" ht="15" customHeight="1" x14ac:dyDescent="0.25">
      <c r="B2394" s="6"/>
      <c r="I2394"/>
      <c r="P2394"/>
      <c r="X2394"/>
    </row>
    <row r="2395" spans="2:24" ht="15" customHeight="1" x14ac:dyDescent="0.25">
      <c r="B2395" s="6"/>
      <c r="I2395"/>
      <c r="P2395"/>
      <c r="X2395"/>
    </row>
    <row r="2396" spans="2:24" ht="15" customHeight="1" x14ac:dyDescent="0.25">
      <c r="B2396" s="6"/>
      <c r="I2396"/>
      <c r="P2396"/>
      <c r="X2396"/>
    </row>
    <row r="2397" spans="2:24" ht="15" customHeight="1" x14ac:dyDescent="0.25">
      <c r="B2397" s="6"/>
      <c r="I2397"/>
      <c r="P2397"/>
      <c r="X2397"/>
    </row>
    <row r="2398" spans="2:24" ht="15" customHeight="1" x14ac:dyDescent="0.25">
      <c r="B2398" s="6"/>
      <c r="I2398"/>
      <c r="P2398"/>
      <c r="X2398"/>
    </row>
    <row r="2399" spans="2:24" ht="15" customHeight="1" x14ac:dyDescent="0.25">
      <c r="B2399" s="6"/>
      <c r="I2399"/>
      <c r="P2399"/>
      <c r="X2399"/>
    </row>
    <row r="2400" spans="2:24" ht="15" customHeight="1" x14ac:dyDescent="0.25">
      <c r="B2400" s="6"/>
      <c r="I2400"/>
      <c r="P2400"/>
      <c r="X2400"/>
    </row>
    <row r="2401" spans="2:24" ht="15" customHeight="1" x14ac:dyDescent="0.25">
      <c r="B2401" s="6"/>
      <c r="I2401"/>
      <c r="P2401"/>
      <c r="X2401"/>
    </row>
    <row r="2402" spans="2:24" ht="15" customHeight="1" x14ac:dyDescent="0.25">
      <c r="B2402" s="6"/>
      <c r="I2402"/>
      <c r="P2402"/>
      <c r="X2402"/>
    </row>
    <row r="2403" spans="2:24" ht="15" customHeight="1" x14ac:dyDescent="0.25">
      <c r="B2403" s="6"/>
      <c r="I2403"/>
      <c r="P2403"/>
      <c r="X2403"/>
    </row>
    <row r="2404" spans="2:24" ht="15" customHeight="1" x14ac:dyDescent="0.25">
      <c r="B2404" s="6"/>
      <c r="I2404"/>
      <c r="P2404"/>
      <c r="X2404"/>
    </row>
    <row r="2405" spans="2:24" ht="15" customHeight="1" x14ac:dyDescent="0.25">
      <c r="B2405" s="6"/>
      <c r="I2405"/>
      <c r="P2405"/>
      <c r="X2405"/>
    </row>
    <row r="2406" spans="2:24" ht="15" customHeight="1" x14ac:dyDescent="0.25">
      <c r="B2406" s="6"/>
      <c r="I2406"/>
      <c r="P2406"/>
      <c r="X2406"/>
    </row>
    <row r="2407" spans="2:24" ht="15" customHeight="1" x14ac:dyDescent="0.25">
      <c r="B2407" s="6"/>
      <c r="I2407"/>
      <c r="P2407"/>
      <c r="X2407"/>
    </row>
    <row r="2408" spans="2:24" ht="15" customHeight="1" x14ac:dyDescent="0.25">
      <c r="B2408" s="6"/>
      <c r="I2408"/>
      <c r="P2408"/>
      <c r="X2408"/>
    </row>
    <row r="2409" spans="2:24" ht="15" customHeight="1" x14ac:dyDescent="0.25">
      <c r="B2409" s="6"/>
      <c r="I2409"/>
      <c r="P2409"/>
      <c r="X2409"/>
    </row>
    <row r="2410" spans="2:24" ht="15" customHeight="1" x14ac:dyDescent="0.25">
      <c r="B2410" s="6"/>
      <c r="I2410"/>
      <c r="P2410"/>
      <c r="X2410"/>
    </row>
    <row r="2411" spans="2:24" ht="15" customHeight="1" x14ac:dyDescent="0.25">
      <c r="B2411" s="6"/>
      <c r="I2411"/>
      <c r="P2411"/>
      <c r="X2411"/>
    </row>
    <row r="2412" spans="2:24" ht="15" customHeight="1" x14ac:dyDescent="0.25">
      <c r="B2412" s="6"/>
      <c r="I2412"/>
      <c r="P2412"/>
      <c r="X2412"/>
    </row>
    <row r="2413" spans="2:24" ht="15" customHeight="1" x14ac:dyDescent="0.25">
      <c r="B2413" s="6"/>
      <c r="I2413"/>
      <c r="P2413"/>
      <c r="X2413"/>
    </row>
    <row r="2414" spans="2:24" ht="15" customHeight="1" x14ac:dyDescent="0.25">
      <c r="B2414" s="6"/>
      <c r="I2414"/>
      <c r="P2414"/>
      <c r="X2414"/>
    </row>
    <row r="2415" spans="2:24" ht="15" customHeight="1" x14ac:dyDescent="0.25">
      <c r="B2415" s="6"/>
      <c r="I2415"/>
      <c r="P2415"/>
      <c r="X2415"/>
    </row>
    <row r="2416" spans="2:24" ht="15" customHeight="1" x14ac:dyDescent="0.25">
      <c r="B2416" s="6"/>
      <c r="I2416"/>
      <c r="P2416"/>
      <c r="X2416"/>
    </row>
    <row r="2417" spans="2:24" ht="15" customHeight="1" x14ac:dyDescent="0.25">
      <c r="B2417" s="6"/>
      <c r="I2417"/>
      <c r="P2417"/>
      <c r="X2417"/>
    </row>
    <row r="2418" spans="2:24" ht="15" customHeight="1" x14ac:dyDescent="0.25">
      <c r="B2418" s="6"/>
      <c r="I2418"/>
      <c r="P2418"/>
      <c r="X2418"/>
    </row>
    <row r="2419" spans="2:24" ht="15" customHeight="1" x14ac:dyDescent="0.25">
      <c r="B2419" s="6"/>
      <c r="I2419"/>
      <c r="P2419"/>
      <c r="X2419"/>
    </row>
    <row r="2420" spans="2:24" ht="15" customHeight="1" x14ac:dyDescent="0.25">
      <c r="B2420" s="6"/>
      <c r="I2420"/>
      <c r="P2420"/>
      <c r="X2420"/>
    </row>
    <row r="2421" spans="2:24" ht="15" customHeight="1" x14ac:dyDescent="0.25">
      <c r="B2421" s="6"/>
      <c r="I2421"/>
      <c r="P2421"/>
      <c r="X2421"/>
    </row>
    <row r="2422" spans="2:24" ht="15" customHeight="1" x14ac:dyDescent="0.25">
      <c r="B2422" s="6"/>
      <c r="I2422"/>
      <c r="P2422"/>
      <c r="X2422"/>
    </row>
    <row r="2423" spans="2:24" ht="15" customHeight="1" x14ac:dyDescent="0.25">
      <c r="B2423" s="6"/>
      <c r="I2423"/>
      <c r="P2423"/>
      <c r="X2423"/>
    </row>
    <row r="2424" spans="2:24" ht="15" customHeight="1" x14ac:dyDescent="0.25">
      <c r="B2424" s="6"/>
      <c r="I2424"/>
      <c r="P2424"/>
      <c r="X2424"/>
    </row>
    <row r="2425" spans="2:24" ht="15" customHeight="1" x14ac:dyDescent="0.25">
      <c r="B2425" s="6"/>
      <c r="I2425"/>
      <c r="P2425"/>
      <c r="X2425"/>
    </row>
    <row r="2426" spans="2:24" ht="15" customHeight="1" x14ac:dyDescent="0.25">
      <c r="B2426" s="6"/>
      <c r="I2426"/>
      <c r="P2426"/>
      <c r="X2426"/>
    </row>
    <row r="2427" spans="2:24" ht="15" customHeight="1" x14ac:dyDescent="0.25">
      <c r="B2427" s="6"/>
      <c r="I2427"/>
      <c r="P2427"/>
      <c r="X2427"/>
    </row>
    <row r="2428" spans="2:24" ht="15" customHeight="1" x14ac:dyDescent="0.25">
      <c r="B2428" s="6"/>
      <c r="I2428"/>
      <c r="P2428"/>
      <c r="X2428"/>
    </row>
    <row r="2429" spans="2:24" ht="15" customHeight="1" x14ac:dyDescent="0.25">
      <c r="B2429" s="6"/>
      <c r="I2429"/>
      <c r="P2429"/>
      <c r="X2429"/>
    </row>
    <row r="2430" spans="2:24" ht="15" customHeight="1" x14ac:dyDescent="0.25">
      <c r="B2430" s="6"/>
      <c r="I2430"/>
      <c r="P2430"/>
      <c r="X2430"/>
    </row>
    <row r="2431" spans="2:24" ht="15" customHeight="1" x14ac:dyDescent="0.25">
      <c r="B2431" s="6"/>
      <c r="I2431"/>
      <c r="P2431"/>
      <c r="X2431"/>
    </row>
    <row r="2432" spans="2:24" ht="15" customHeight="1" x14ac:dyDescent="0.25">
      <c r="B2432" s="6"/>
      <c r="I2432"/>
      <c r="P2432"/>
      <c r="X2432"/>
    </row>
    <row r="2433" spans="2:24" ht="15" customHeight="1" x14ac:dyDescent="0.25">
      <c r="B2433" s="6"/>
      <c r="I2433"/>
      <c r="P2433"/>
      <c r="X2433"/>
    </row>
    <row r="2434" spans="2:24" ht="15" customHeight="1" x14ac:dyDescent="0.25">
      <c r="B2434" s="6"/>
      <c r="I2434"/>
      <c r="P2434"/>
      <c r="X2434"/>
    </row>
    <row r="2435" spans="2:24" ht="15" customHeight="1" x14ac:dyDescent="0.25">
      <c r="B2435" s="6"/>
      <c r="I2435"/>
      <c r="P2435"/>
      <c r="X2435"/>
    </row>
    <row r="2436" spans="2:24" ht="15" customHeight="1" x14ac:dyDescent="0.25">
      <c r="B2436" s="6"/>
      <c r="I2436"/>
      <c r="P2436"/>
      <c r="X2436"/>
    </row>
    <row r="2437" spans="2:24" ht="15" customHeight="1" x14ac:dyDescent="0.25">
      <c r="B2437" s="6"/>
      <c r="I2437"/>
      <c r="P2437"/>
      <c r="X2437"/>
    </row>
    <row r="2438" spans="2:24" ht="15" customHeight="1" x14ac:dyDescent="0.25">
      <c r="B2438" s="6"/>
      <c r="I2438"/>
      <c r="P2438"/>
      <c r="X2438"/>
    </row>
    <row r="2439" spans="2:24" ht="15" customHeight="1" x14ac:dyDescent="0.25">
      <c r="B2439" s="6"/>
      <c r="I2439"/>
      <c r="P2439"/>
      <c r="X2439"/>
    </row>
    <row r="2440" spans="2:24" ht="15" customHeight="1" x14ac:dyDescent="0.25">
      <c r="B2440" s="6"/>
      <c r="I2440"/>
      <c r="P2440"/>
      <c r="X2440"/>
    </row>
    <row r="2441" spans="2:24" ht="15" customHeight="1" x14ac:dyDescent="0.25">
      <c r="B2441" s="6"/>
      <c r="I2441"/>
      <c r="P2441"/>
      <c r="X2441"/>
    </row>
    <row r="2442" spans="2:24" ht="15" customHeight="1" x14ac:dyDescent="0.25">
      <c r="B2442" s="6"/>
      <c r="I2442"/>
      <c r="P2442"/>
      <c r="X2442"/>
    </row>
    <row r="2443" spans="2:24" ht="15" customHeight="1" x14ac:dyDescent="0.25">
      <c r="B2443" s="6"/>
      <c r="I2443"/>
      <c r="P2443"/>
      <c r="X2443"/>
    </row>
    <row r="2444" spans="2:24" ht="15" customHeight="1" x14ac:dyDescent="0.25">
      <c r="B2444" s="6"/>
      <c r="I2444"/>
      <c r="P2444"/>
      <c r="X2444"/>
    </row>
    <row r="2445" spans="2:24" ht="15" customHeight="1" x14ac:dyDescent="0.25">
      <c r="B2445" s="6"/>
      <c r="I2445"/>
      <c r="P2445"/>
      <c r="X2445"/>
    </row>
    <row r="2446" spans="2:24" ht="15" customHeight="1" x14ac:dyDescent="0.25">
      <c r="B2446" s="6"/>
      <c r="I2446"/>
      <c r="P2446"/>
      <c r="X2446"/>
    </row>
    <row r="2447" spans="2:24" ht="15" customHeight="1" x14ac:dyDescent="0.25">
      <c r="B2447" s="6"/>
      <c r="I2447"/>
      <c r="P2447"/>
      <c r="X2447"/>
    </row>
    <row r="2448" spans="2:24" ht="15" customHeight="1" x14ac:dyDescent="0.25">
      <c r="B2448" s="6"/>
      <c r="I2448"/>
      <c r="P2448"/>
      <c r="X2448"/>
    </row>
    <row r="2449" spans="2:24" ht="15" customHeight="1" x14ac:dyDescent="0.25">
      <c r="B2449" s="6"/>
      <c r="I2449"/>
      <c r="P2449"/>
      <c r="X2449"/>
    </row>
    <row r="2450" spans="2:24" ht="15" customHeight="1" x14ac:dyDescent="0.25">
      <c r="B2450" s="6"/>
      <c r="I2450"/>
      <c r="P2450"/>
      <c r="X2450"/>
    </row>
    <row r="2451" spans="2:24" ht="15" customHeight="1" x14ac:dyDescent="0.25">
      <c r="B2451" s="6"/>
      <c r="I2451"/>
      <c r="P2451"/>
      <c r="X2451"/>
    </row>
    <row r="2452" spans="2:24" ht="15" customHeight="1" x14ac:dyDescent="0.25">
      <c r="B2452" s="6"/>
      <c r="I2452"/>
      <c r="P2452"/>
      <c r="X2452"/>
    </row>
    <row r="2453" spans="2:24" ht="15" customHeight="1" x14ac:dyDescent="0.25">
      <c r="B2453" s="6"/>
      <c r="I2453"/>
      <c r="P2453"/>
      <c r="X2453"/>
    </row>
    <row r="2454" spans="2:24" ht="15" customHeight="1" x14ac:dyDescent="0.25">
      <c r="B2454" s="6"/>
      <c r="I2454"/>
      <c r="P2454"/>
      <c r="X2454"/>
    </row>
    <row r="2455" spans="2:24" ht="15" customHeight="1" x14ac:dyDescent="0.25">
      <c r="B2455" s="6"/>
      <c r="I2455"/>
      <c r="P2455"/>
      <c r="X2455"/>
    </row>
    <row r="2456" spans="2:24" ht="15" customHeight="1" x14ac:dyDescent="0.25">
      <c r="B2456" s="6"/>
      <c r="I2456"/>
      <c r="P2456"/>
      <c r="X2456"/>
    </row>
    <row r="2457" spans="2:24" ht="15" customHeight="1" x14ac:dyDescent="0.25">
      <c r="B2457" s="6"/>
      <c r="I2457"/>
      <c r="P2457"/>
      <c r="X2457"/>
    </row>
    <row r="2458" spans="2:24" ht="15" customHeight="1" x14ac:dyDescent="0.25">
      <c r="B2458" s="6"/>
      <c r="I2458"/>
      <c r="P2458"/>
      <c r="X2458"/>
    </row>
    <row r="2459" spans="2:24" ht="15" customHeight="1" x14ac:dyDescent="0.25">
      <c r="B2459" s="6"/>
      <c r="I2459"/>
      <c r="P2459"/>
      <c r="X2459"/>
    </row>
    <row r="2460" spans="2:24" ht="15" customHeight="1" x14ac:dyDescent="0.25">
      <c r="B2460" s="6"/>
      <c r="I2460"/>
      <c r="P2460"/>
      <c r="X2460"/>
    </row>
    <row r="2461" spans="2:24" ht="15" customHeight="1" x14ac:dyDescent="0.25">
      <c r="B2461" s="6"/>
      <c r="I2461"/>
      <c r="P2461"/>
      <c r="X2461"/>
    </row>
    <row r="2462" spans="2:24" ht="15" customHeight="1" x14ac:dyDescent="0.25">
      <c r="B2462" s="6"/>
      <c r="I2462"/>
      <c r="P2462"/>
      <c r="X2462"/>
    </row>
    <row r="2463" spans="2:24" ht="15" customHeight="1" x14ac:dyDescent="0.25">
      <c r="B2463" s="6"/>
      <c r="I2463"/>
      <c r="P2463"/>
      <c r="X2463"/>
    </row>
    <row r="2464" spans="2:24" ht="15" customHeight="1" x14ac:dyDescent="0.25">
      <c r="B2464" s="6"/>
      <c r="I2464"/>
      <c r="P2464"/>
      <c r="X2464"/>
    </row>
    <row r="2465" spans="2:24" ht="15" customHeight="1" x14ac:dyDescent="0.25">
      <c r="B2465" s="6"/>
      <c r="I2465"/>
      <c r="P2465"/>
      <c r="X2465"/>
    </row>
    <row r="2466" spans="2:24" ht="15" customHeight="1" x14ac:dyDescent="0.25">
      <c r="B2466" s="6"/>
      <c r="I2466"/>
      <c r="P2466"/>
      <c r="X2466"/>
    </row>
    <row r="2467" spans="2:24" ht="15" customHeight="1" x14ac:dyDescent="0.25">
      <c r="B2467" s="6"/>
      <c r="I2467"/>
      <c r="P2467"/>
      <c r="X2467"/>
    </row>
    <row r="2468" spans="2:24" ht="15" customHeight="1" x14ac:dyDescent="0.25">
      <c r="B2468" s="6"/>
      <c r="I2468"/>
      <c r="P2468"/>
      <c r="X2468"/>
    </row>
    <row r="2469" spans="2:24" ht="15" customHeight="1" x14ac:dyDescent="0.25">
      <c r="B2469" s="6"/>
      <c r="I2469"/>
      <c r="P2469"/>
      <c r="X2469"/>
    </row>
    <row r="2470" spans="2:24" ht="15" customHeight="1" x14ac:dyDescent="0.25">
      <c r="B2470" s="6"/>
      <c r="I2470"/>
      <c r="P2470"/>
      <c r="X2470"/>
    </row>
    <row r="2471" spans="2:24" ht="15" customHeight="1" x14ac:dyDescent="0.25">
      <c r="B2471" s="6"/>
      <c r="I2471"/>
      <c r="P2471"/>
      <c r="X2471"/>
    </row>
    <row r="2472" spans="2:24" ht="15" customHeight="1" x14ac:dyDescent="0.25">
      <c r="B2472" s="6"/>
      <c r="I2472"/>
      <c r="P2472"/>
      <c r="X2472"/>
    </row>
    <row r="2473" spans="2:24" ht="15" customHeight="1" x14ac:dyDescent="0.25">
      <c r="B2473" s="6"/>
      <c r="I2473"/>
      <c r="P2473"/>
      <c r="X2473"/>
    </row>
    <row r="2474" spans="2:24" ht="15" customHeight="1" x14ac:dyDescent="0.25">
      <c r="B2474" s="6"/>
      <c r="I2474"/>
      <c r="P2474"/>
      <c r="X2474"/>
    </row>
    <row r="2475" spans="2:24" ht="15" customHeight="1" x14ac:dyDescent="0.25">
      <c r="B2475" s="6"/>
      <c r="I2475"/>
      <c r="P2475"/>
      <c r="X2475"/>
    </row>
    <row r="2476" spans="2:24" ht="15" customHeight="1" x14ac:dyDescent="0.25">
      <c r="B2476" s="6"/>
      <c r="I2476"/>
      <c r="P2476"/>
      <c r="X2476"/>
    </row>
    <row r="2477" spans="2:24" ht="15" customHeight="1" x14ac:dyDescent="0.25">
      <c r="B2477" s="6"/>
      <c r="I2477"/>
      <c r="P2477"/>
      <c r="X2477"/>
    </row>
    <row r="2478" spans="2:24" ht="15" customHeight="1" x14ac:dyDescent="0.25">
      <c r="B2478" s="6"/>
      <c r="I2478"/>
      <c r="P2478"/>
      <c r="X2478"/>
    </row>
    <row r="2479" spans="2:24" ht="15" customHeight="1" x14ac:dyDescent="0.25">
      <c r="B2479" s="6"/>
      <c r="I2479"/>
      <c r="P2479"/>
      <c r="X2479"/>
    </row>
    <row r="2480" spans="2:24" ht="15" customHeight="1" x14ac:dyDescent="0.25">
      <c r="B2480" s="6"/>
      <c r="I2480"/>
      <c r="P2480"/>
      <c r="X2480"/>
    </row>
    <row r="2481" spans="2:24" ht="15" customHeight="1" x14ac:dyDescent="0.25">
      <c r="B2481" s="6"/>
      <c r="I2481"/>
      <c r="P2481"/>
      <c r="X2481"/>
    </row>
    <row r="2482" spans="2:24" ht="15" customHeight="1" x14ac:dyDescent="0.25">
      <c r="B2482" s="6"/>
      <c r="I2482"/>
      <c r="P2482"/>
      <c r="X2482"/>
    </row>
    <row r="2483" spans="2:24" ht="15" customHeight="1" x14ac:dyDescent="0.25">
      <c r="B2483" s="6"/>
      <c r="I2483"/>
      <c r="P2483"/>
      <c r="X2483"/>
    </row>
    <row r="2484" spans="2:24" ht="15" customHeight="1" x14ac:dyDescent="0.25">
      <c r="B2484" s="6"/>
      <c r="I2484"/>
      <c r="P2484"/>
      <c r="X2484"/>
    </row>
    <row r="2485" spans="2:24" ht="15" customHeight="1" x14ac:dyDescent="0.25">
      <c r="B2485" s="6"/>
      <c r="I2485"/>
      <c r="P2485"/>
      <c r="X2485"/>
    </row>
    <row r="2486" spans="2:24" ht="15" customHeight="1" x14ac:dyDescent="0.25">
      <c r="B2486" s="6"/>
      <c r="I2486"/>
      <c r="P2486"/>
      <c r="X2486"/>
    </row>
    <row r="2487" spans="2:24" ht="15" customHeight="1" x14ac:dyDescent="0.25">
      <c r="B2487" s="6"/>
      <c r="I2487"/>
      <c r="P2487"/>
      <c r="X2487"/>
    </row>
    <row r="2488" spans="2:24" ht="15" customHeight="1" x14ac:dyDescent="0.25">
      <c r="B2488" s="6"/>
      <c r="I2488"/>
      <c r="P2488"/>
      <c r="X2488"/>
    </row>
    <row r="2489" spans="2:24" ht="15" customHeight="1" x14ac:dyDescent="0.25">
      <c r="B2489" s="6"/>
      <c r="I2489"/>
      <c r="P2489"/>
      <c r="X2489"/>
    </row>
    <row r="2490" spans="2:24" ht="15" customHeight="1" x14ac:dyDescent="0.25">
      <c r="B2490" s="6"/>
      <c r="I2490"/>
      <c r="P2490"/>
      <c r="X2490"/>
    </row>
    <row r="2491" spans="2:24" ht="15" customHeight="1" x14ac:dyDescent="0.25">
      <c r="B2491" s="6"/>
      <c r="I2491"/>
      <c r="P2491"/>
      <c r="X2491"/>
    </row>
    <row r="2492" spans="2:24" ht="15" customHeight="1" x14ac:dyDescent="0.25">
      <c r="B2492" s="6"/>
      <c r="I2492"/>
      <c r="P2492"/>
      <c r="X2492"/>
    </row>
    <row r="2493" spans="2:24" ht="15" customHeight="1" x14ac:dyDescent="0.25">
      <c r="B2493" s="6"/>
      <c r="I2493"/>
      <c r="P2493"/>
      <c r="X2493"/>
    </row>
    <row r="2494" spans="2:24" ht="15" customHeight="1" x14ac:dyDescent="0.25">
      <c r="B2494" s="6"/>
      <c r="I2494"/>
      <c r="P2494"/>
      <c r="X2494"/>
    </row>
    <row r="2495" spans="2:24" ht="15" customHeight="1" x14ac:dyDescent="0.25">
      <c r="B2495" s="6"/>
      <c r="I2495"/>
      <c r="P2495"/>
      <c r="X2495"/>
    </row>
    <row r="2496" spans="2:24" ht="15" customHeight="1" x14ac:dyDescent="0.25">
      <c r="B2496" s="6"/>
      <c r="I2496"/>
      <c r="P2496"/>
      <c r="X2496"/>
    </row>
    <row r="2497" spans="2:24" ht="15" customHeight="1" x14ac:dyDescent="0.25">
      <c r="B2497" s="6"/>
      <c r="I2497"/>
      <c r="P2497"/>
      <c r="X2497"/>
    </row>
    <row r="2498" spans="2:24" ht="15" customHeight="1" x14ac:dyDescent="0.25">
      <c r="B2498" s="6"/>
      <c r="I2498"/>
      <c r="P2498"/>
      <c r="X2498"/>
    </row>
    <row r="2499" spans="2:24" ht="15" customHeight="1" x14ac:dyDescent="0.25">
      <c r="B2499" s="6"/>
      <c r="I2499"/>
      <c r="P2499"/>
      <c r="X2499"/>
    </row>
    <row r="2500" spans="2:24" ht="15" customHeight="1" x14ac:dyDescent="0.25">
      <c r="B2500" s="6"/>
      <c r="I2500"/>
      <c r="P2500"/>
      <c r="X2500"/>
    </row>
    <row r="2501" spans="2:24" ht="15" customHeight="1" x14ac:dyDescent="0.25">
      <c r="B2501" s="6"/>
      <c r="I2501"/>
      <c r="P2501"/>
      <c r="X2501"/>
    </row>
    <row r="2502" spans="2:24" ht="15" customHeight="1" x14ac:dyDescent="0.25">
      <c r="B2502" s="6"/>
      <c r="I2502"/>
      <c r="P2502"/>
      <c r="X2502"/>
    </row>
    <row r="2503" spans="2:24" ht="15" customHeight="1" x14ac:dyDescent="0.25">
      <c r="B2503" s="6"/>
      <c r="I2503"/>
      <c r="P2503"/>
      <c r="X2503"/>
    </row>
    <row r="2504" spans="2:24" ht="15" customHeight="1" x14ac:dyDescent="0.25">
      <c r="B2504" s="6"/>
      <c r="I2504"/>
      <c r="P2504"/>
      <c r="X2504"/>
    </row>
    <row r="2505" spans="2:24" ht="15" customHeight="1" x14ac:dyDescent="0.25">
      <c r="B2505" s="6"/>
      <c r="I2505"/>
      <c r="P2505"/>
      <c r="X2505"/>
    </row>
    <row r="2506" spans="2:24" ht="15" customHeight="1" x14ac:dyDescent="0.25">
      <c r="B2506" s="6"/>
      <c r="I2506"/>
      <c r="P2506"/>
      <c r="X2506"/>
    </row>
    <row r="2507" spans="2:24" ht="15" customHeight="1" x14ac:dyDescent="0.25">
      <c r="B2507" s="6"/>
      <c r="I2507"/>
      <c r="P2507"/>
      <c r="X2507"/>
    </row>
    <row r="2508" spans="2:24" ht="15" customHeight="1" x14ac:dyDescent="0.25">
      <c r="B2508" s="6"/>
      <c r="I2508"/>
      <c r="P2508"/>
      <c r="X2508"/>
    </row>
    <row r="2509" spans="2:24" ht="15" customHeight="1" x14ac:dyDescent="0.25">
      <c r="B2509" s="6"/>
      <c r="I2509"/>
      <c r="P2509"/>
      <c r="X2509"/>
    </row>
    <row r="2510" spans="2:24" ht="15" customHeight="1" x14ac:dyDescent="0.25">
      <c r="B2510" s="6"/>
      <c r="I2510"/>
      <c r="P2510"/>
      <c r="X2510"/>
    </row>
    <row r="2511" spans="2:24" ht="15" customHeight="1" x14ac:dyDescent="0.25">
      <c r="B2511" s="6"/>
      <c r="I2511"/>
      <c r="P2511"/>
      <c r="X2511"/>
    </row>
    <row r="2512" spans="2:24" ht="15" customHeight="1" x14ac:dyDescent="0.25">
      <c r="B2512" s="6"/>
      <c r="I2512"/>
      <c r="P2512"/>
      <c r="X2512"/>
    </row>
    <row r="2513" spans="2:24" ht="15" customHeight="1" x14ac:dyDescent="0.25">
      <c r="B2513" s="6"/>
      <c r="I2513"/>
      <c r="P2513"/>
      <c r="X2513"/>
    </row>
    <row r="2514" spans="2:24" ht="15" customHeight="1" x14ac:dyDescent="0.25">
      <c r="B2514" s="6"/>
      <c r="I2514"/>
      <c r="P2514"/>
      <c r="X2514"/>
    </row>
    <row r="2515" spans="2:24" ht="15" customHeight="1" x14ac:dyDescent="0.25">
      <c r="B2515" s="6"/>
      <c r="I2515"/>
      <c r="P2515"/>
      <c r="X2515"/>
    </row>
    <row r="2516" spans="2:24" ht="15" customHeight="1" x14ac:dyDescent="0.25">
      <c r="B2516" s="6"/>
      <c r="I2516"/>
      <c r="P2516"/>
      <c r="X2516"/>
    </row>
    <row r="2517" spans="2:24" ht="15" customHeight="1" x14ac:dyDescent="0.25">
      <c r="B2517" s="6"/>
      <c r="I2517"/>
      <c r="P2517"/>
      <c r="X2517"/>
    </row>
    <row r="2518" spans="2:24" ht="15" customHeight="1" x14ac:dyDescent="0.25">
      <c r="B2518" s="6"/>
      <c r="I2518"/>
      <c r="P2518"/>
      <c r="X2518"/>
    </row>
    <row r="2519" spans="2:24" ht="15" customHeight="1" x14ac:dyDescent="0.25">
      <c r="B2519" s="6"/>
      <c r="I2519"/>
      <c r="P2519"/>
      <c r="X2519"/>
    </row>
    <row r="2520" spans="2:24" ht="15" customHeight="1" x14ac:dyDescent="0.25">
      <c r="B2520" s="6"/>
      <c r="I2520"/>
      <c r="P2520"/>
      <c r="X2520"/>
    </row>
    <row r="2521" spans="2:24" ht="15" customHeight="1" x14ac:dyDescent="0.25">
      <c r="B2521" s="6"/>
      <c r="I2521"/>
      <c r="P2521"/>
      <c r="X2521"/>
    </row>
    <row r="2522" spans="2:24" ht="15" customHeight="1" x14ac:dyDescent="0.25">
      <c r="B2522" s="6"/>
      <c r="I2522"/>
      <c r="P2522"/>
      <c r="X2522"/>
    </row>
    <row r="2523" spans="2:24" ht="15" customHeight="1" x14ac:dyDescent="0.25">
      <c r="B2523" s="6"/>
      <c r="I2523"/>
      <c r="P2523"/>
      <c r="X2523"/>
    </row>
    <row r="2524" spans="2:24" ht="15" customHeight="1" x14ac:dyDescent="0.25">
      <c r="B2524" s="6"/>
      <c r="I2524"/>
      <c r="P2524"/>
      <c r="X2524"/>
    </row>
    <row r="2525" spans="2:24" ht="15" customHeight="1" x14ac:dyDescent="0.25">
      <c r="B2525" s="6"/>
      <c r="I2525"/>
      <c r="P2525"/>
      <c r="X2525"/>
    </row>
    <row r="2526" spans="2:24" ht="15" customHeight="1" x14ac:dyDescent="0.25">
      <c r="B2526" s="6"/>
      <c r="I2526"/>
      <c r="P2526"/>
      <c r="X2526"/>
    </row>
    <row r="2527" spans="2:24" ht="15" customHeight="1" x14ac:dyDescent="0.25">
      <c r="B2527" s="6"/>
      <c r="I2527"/>
      <c r="P2527"/>
      <c r="X2527"/>
    </row>
    <row r="2528" spans="2:24" ht="15" customHeight="1" x14ac:dyDescent="0.25">
      <c r="B2528" s="6"/>
      <c r="I2528"/>
      <c r="P2528"/>
      <c r="X2528"/>
    </row>
    <row r="2529" spans="2:24" ht="15" customHeight="1" x14ac:dyDescent="0.25">
      <c r="B2529" s="6"/>
      <c r="I2529"/>
      <c r="P2529"/>
      <c r="X2529"/>
    </row>
    <row r="2530" spans="2:24" ht="15" customHeight="1" x14ac:dyDescent="0.25">
      <c r="B2530" s="6"/>
      <c r="I2530"/>
      <c r="P2530"/>
      <c r="X2530"/>
    </row>
    <row r="2531" spans="2:24" ht="15" customHeight="1" x14ac:dyDescent="0.25">
      <c r="B2531" s="6"/>
      <c r="I2531"/>
      <c r="P2531"/>
      <c r="X2531"/>
    </row>
    <row r="2532" spans="2:24" ht="15" customHeight="1" x14ac:dyDescent="0.25">
      <c r="B2532" s="6"/>
      <c r="I2532"/>
      <c r="P2532"/>
      <c r="X2532"/>
    </row>
    <row r="2533" spans="2:24" ht="15" customHeight="1" x14ac:dyDescent="0.25">
      <c r="B2533" s="6"/>
      <c r="I2533"/>
      <c r="P2533"/>
      <c r="X2533"/>
    </row>
    <row r="2534" spans="2:24" ht="15" customHeight="1" x14ac:dyDescent="0.25">
      <c r="B2534" s="6"/>
      <c r="I2534"/>
      <c r="P2534"/>
      <c r="X2534"/>
    </row>
    <row r="2535" spans="2:24" ht="15" customHeight="1" x14ac:dyDescent="0.25">
      <c r="B2535" s="6"/>
      <c r="I2535"/>
      <c r="P2535"/>
      <c r="X2535"/>
    </row>
    <row r="2536" spans="2:24" ht="15" customHeight="1" x14ac:dyDescent="0.25">
      <c r="B2536" s="6"/>
      <c r="I2536"/>
      <c r="P2536"/>
      <c r="X2536"/>
    </row>
    <row r="2537" spans="2:24" ht="15" customHeight="1" x14ac:dyDescent="0.25">
      <c r="B2537" s="6"/>
      <c r="I2537"/>
      <c r="P2537"/>
      <c r="X2537"/>
    </row>
    <row r="2538" spans="2:24" ht="15" customHeight="1" x14ac:dyDescent="0.25">
      <c r="B2538" s="6"/>
      <c r="I2538"/>
      <c r="P2538"/>
      <c r="X2538"/>
    </row>
    <row r="2539" spans="2:24" ht="15" customHeight="1" x14ac:dyDescent="0.25">
      <c r="B2539" s="6"/>
      <c r="I2539"/>
      <c r="P2539"/>
      <c r="X2539"/>
    </row>
    <row r="2540" spans="2:24" ht="15" customHeight="1" x14ac:dyDescent="0.25">
      <c r="B2540" s="6"/>
      <c r="I2540"/>
      <c r="P2540"/>
      <c r="X2540"/>
    </row>
    <row r="2541" spans="2:24" ht="15" customHeight="1" x14ac:dyDescent="0.25">
      <c r="B2541" s="6"/>
      <c r="I2541"/>
      <c r="P2541"/>
      <c r="X2541"/>
    </row>
    <row r="2542" spans="2:24" ht="15" customHeight="1" x14ac:dyDescent="0.25">
      <c r="B2542" s="6"/>
      <c r="I2542"/>
      <c r="P2542"/>
      <c r="X2542"/>
    </row>
    <row r="2543" spans="2:24" ht="15" customHeight="1" x14ac:dyDescent="0.25">
      <c r="B2543" s="6"/>
      <c r="I2543"/>
      <c r="P2543"/>
      <c r="X2543"/>
    </row>
    <row r="2544" spans="2:24" ht="15" customHeight="1" x14ac:dyDescent="0.25">
      <c r="B2544" s="6"/>
      <c r="I2544"/>
      <c r="P2544"/>
      <c r="X2544"/>
    </row>
    <row r="2545" spans="2:24" ht="15" customHeight="1" x14ac:dyDescent="0.25">
      <c r="B2545" s="6"/>
      <c r="I2545"/>
      <c r="P2545"/>
      <c r="X2545"/>
    </row>
    <row r="2546" spans="2:24" ht="15" customHeight="1" x14ac:dyDescent="0.25">
      <c r="B2546" s="6"/>
      <c r="I2546"/>
      <c r="P2546"/>
      <c r="X2546"/>
    </row>
    <row r="2547" spans="2:24" ht="15" customHeight="1" x14ac:dyDescent="0.25">
      <c r="B2547" s="6"/>
      <c r="I2547"/>
      <c r="P2547"/>
      <c r="X2547"/>
    </row>
    <row r="2548" spans="2:24" ht="15" customHeight="1" x14ac:dyDescent="0.25">
      <c r="B2548" s="6"/>
      <c r="I2548"/>
      <c r="P2548"/>
      <c r="X2548"/>
    </row>
    <row r="2549" spans="2:24" ht="15" customHeight="1" x14ac:dyDescent="0.25">
      <c r="B2549" s="6"/>
      <c r="I2549"/>
      <c r="P2549"/>
      <c r="X2549"/>
    </row>
    <row r="2550" spans="2:24" ht="15" customHeight="1" x14ac:dyDescent="0.25">
      <c r="B2550" s="6"/>
      <c r="I2550"/>
      <c r="P2550"/>
      <c r="X2550"/>
    </row>
    <row r="2551" spans="2:24" ht="15" customHeight="1" x14ac:dyDescent="0.25">
      <c r="B2551" s="6"/>
      <c r="I2551"/>
      <c r="P2551"/>
      <c r="X2551"/>
    </row>
    <row r="2552" spans="2:24" ht="15" customHeight="1" x14ac:dyDescent="0.25">
      <c r="B2552" s="6"/>
      <c r="I2552"/>
      <c r="P2552"/>
      <c r="X2552"/>
    </row>
    <row r="2553" spans="2:24" ht="15" customHeight="1" x14ac:dyDescent="0.25">
      <c r="B2553" s="6"/>
      <c r="I2553"/>
      <c r="P2553"/>
      <c r="X2553"/>
    </row>
    <row r="2554" spans="2:24" ht="15" customHeight="1" x14ac:dyDescent="0.25">
      <c r="B2554" s="6"/>
      <c r="I2554"/>
      <c r="P2554"/>
      <c r="X2554"/>
    </row>
    <row r="2555" spans="2:24" ht="15" customHeight="1" x14ac:dyDescent="0.25">
      <c r="B2555" s="6"/>
      <c r="I2555"/>
      <c r="P2555"/>
      <c r="X2555"/>
    </row>
    <row r="2556" spans="2:24" ht="15" customHeight="1" x14ac:dyDescent="0.25">
      <c r="B2556" s="6"/>
      <c r="I2556"/>
      <c r="P2556"/>
      <c r="X2556"/>
    </row>
    <row r="2557" spans="2:24" ht="15" customHeight="1" x14ac:dyDescent="0.25">
      <c r="B2557" s="6"/>
      <c r="I2557"/>
      <c r="P2557"/>
      <c r="X2557"/>
    </row>
    <row r="2558" spans="2:24" ht="15" customHeight="1" x14ac:dyDescent="0.25">
      <c r="B2558" s="6"/>
      <c r="I2558"/>
      <c r="P2558"/>
      <c r="X2558"/>
    </row>
    <row r="2559" spans="2:24" ht="15" customHeight="1" x14ac:dyDescent="0.25">
      <c r="B2559" s="6"/>
      <c r="I2559"/>
      <c r="P2559"/>
      <c r="X2559"/>
    </row>
    <row r="2560" spans="2:24" ht="15" customHeight="1" x14ac:dyDescent="0.25">
      <c r="B2560" s="6"/>
      <c r="I2560"/>
      <c r="P2560"/>
      <c r="X2560"/>
    </row>
    <row r="2561" spans="2:24" ht="15" customHeight="1" x14ac:dyDescent="0.25">
      <c r="B2561" s="6"/>
      <c r="I2561"/>
      <c r="P2561"/>
      <c r="X2561"/>
    </row>
    <row r="2562" spans="2:24" ht="15" customHeight="1" x14ac:dyDescent="0.25">
      <c r="B2562" s="6"/>
      <c r="I2562"/>
      <c r="P2562"/>
      <c r="X2562"/>
    </row>
    <row r="2563" spans="2:24" ht="15" customHeight="1" x14ac:dyDescent="0.25">
      <c r="B2563" s="6"/>
      <c r="I2563"/>
      <c r="P2563"/>
      <c r="X2563"/>
    </row>
    <row r="2564" spans="2:24" ht="15" customHeight="1" x14ac:dyDescent="0.25">
      <c r="B2564" s="6"/>
      <c r="I2564"/>
      <c r="P2564"/>
      <c r="X2564"/>
    </row>
    <row r="2565" spans="2:24" ht="15" customHeight="1" x14ac:dyDescent="0.25">
      <c r="B2565" s="6"/>
      <c r="I2565"/>
      <c r="P2565"/>
      <c r="X2565"/>
    </row>
    <row r="2566" spans="2:24" ht="15" customHeight="1" x14ac:dyDescent="0.25">
      <c r="B2566" s="6"/>
      <c r="I2566"/>
      <c r="P2566"/>
      <c r="X2566"/>
    </row>
    <row r="2567" spans="2:24" ht="15" customHeight="1" x14ac:dyDescent="0.25">
      <c r="B2567" s="6"/>
      <c r="I2567"/>
      <c r="P2567"/>
      <c r="X2567"/>
    </row>
    <row r="2568" spans="2:24" ht="15" customHeight="1" x14ac:dyDescent="0.25">
      <c r="B2568" s="6"/>
      <c r="I2568"/>
      <c r="P2568"/>
      <c r="X2568"/>
    </row>
    <row r="2569" spans="2:24" ht="15" customHeight="1" x14ac:dyDescent="0.25">
      <c r="B2569" s="6"/>
      <c r="I2569"/>
      <c r="P2569"/>
      <c r="X2569"/>
    </row>
    <row r="2570" spans="2:24" ht="15" customHeight="1" x14ac:dyDescent="0.25">
      <c r="B2570" s="6"/>
      <c r="I2570"/>
      <c r="P2570"/>
      <c r="X2570"/>
    </row>
    <row r="2571" spans="2:24" ht="15" customHeight="1" x14ac:dyDescent="0.25">
      <c r="B2571" s="6"/>
      <c r="I2571"/>
      <c r="P2571"/>
      <c r="X2571"/>
    </row>
    <row r="2572" spans="2:24" ht="15" customHeight="1" x14ac:dyDescent="0.25">
      <c r="B2572" s="6"/>
      <c r="I2572"/>
      <c r="P2572"/>
      <c r="X2572"/>
    </row>
    <row r="2573" spans="2:24" ht="15" customHeight="1" x14ac:dyDescent="0.25">
      <c r="B2573" s="6"/>
      <c r="I2573"/>
      <c r="P2573"/>
      <c r="X2573"/>
    </row>
    <row r="2574" spans="2:24" ht="15" customHeight="1" x14ac:dyDescent="0.25">
      <c r="B2574" s="6"/>
      <c r="I2574"/>
      <c r="P2574"/>
      <c r="X2574"/>
    </row>
    <row r="2575" spans="2:24" ht="15" customHeight="1" x14ac:dyDescent="0.25">
      <c r="B2575" s="6"/>
      <c r="I2575"/>
      <c r="P2575"/>
      <c r="X2575"/>
    </row>
    <row r="2576" spans="2:24" ht="15" customHeight="1" x14ac:dyDescent="0.25">
      <c r="B2576" s="6"/>
      <c r="I2576"/>
      <c r="P2576"/>
      <c r="X2576"/>
    </row>
    <row r="2577" spans="2:24" ht="15" customHeight="1" x14ac:dyDescent="0.25">
      <c r="B2577" s="6"/>
      <c r="I2577"/>
      <c r="P2577"/>
      <c r="X2577"/>
    </row>
    <row r="2578" spans="2:24" ht="15" customHeight="1" x14ac:dyDescent="0.25">
      <c r="B2578" s="6"/>
      <c r="I2578"/>
      <c r="P2578"/>
      <c r="X2578"/>
    </row>
    <row r="2579" spans="2:24" ht="15" customHeight="1" x14ac:dyDescent="0.25">
      <c r="B2579" s="6"/>
      <c r="I2579"/>
      <c r="P2579"/>
      <c r="X2579"/>
    </row>
    <row r="2580" spans="2:24" ht="15" customHeight="1" x14ac:dyDescent="0.25">
      <c r="B2580" s="6"/>
      <c r="I2580"/>
      <c r="P2580"/>
      <c r="X2580"/>
    </row>
    <row r="2581" spans="2:24" ht="15" customHeight="1" x14ac:dyDescent="0.25">
      <c r="B2581" s="6"/>
      <c r="I2581"/>
      <c r="P2581"/>
      <c r="X2581"/>
    </row>
    <row r="2582" spans="2:24" ht="15" customHeight="1" x14ac:dyDescent="0.25">
      <c r="B2582" s="6"/>
      <c r="I2582"/>
      <c r="P2582"/>
      <c r="X2582"/>
    </row>
    <row r="2583" spans="2:24" ht="15" customHeight="1" x14ac:dyDescent="0.25">
      <c r="B2583" s="6"/>
      <c r="I2583"/>
      <c r="P2583"/>
      <c r="X2583"/>
    </row>
    <row r="2584" spans="2:24" ht="15" customHeight="1" x14ac:dyDescent="0.25">
      <c r="B2584" s="6"/>
      <c r="I2584"/>
      <c r="P2584"/>
      <c r="X2584"/>
    </row>
    <row r="2585" spans="2:24" ht="15" customHeight="1" x14ac:dyDescent="0.25">
      <c r="B2585" s="6"/>
      <c r="I2585"/>
      <c r="P2585"/>
      <c r="X2585"/>
    </row>
    <row r="2586" spans="2:24" ht="15" customHeight="1" x14ac:dyDescent="0.25">
      <c r="B2586" s="6"/>
      <c r="I2586"/>
      <c r="P2586"/>
      <c r="X2586"/>
    </row>
    <row r="2587" spans="2:24" ht="15" customHeight="1" x14ac:dyDescent="0.25">
      <c r="B2587" s="6"/>
      <c r="I2587"/>
      <c r="P2587"/>
      <c r="X2587"/>
    </row>
    <row r="2588" spans="2:24" ht="15" customHeight="1" x14ac:dyDescent="0.25">
      <c r="B2588" s="6"/>
      <c r="I2588"/>
      <c r="P2588"/>
      <c r="X2588"/>
    </row>
    <row r="2589" spans="2:24" ht="15" customHeight="1" x14ac:dyDescent="0.25">
      <c r="B2589" s="6"/>
      <c r="I2589"/>
      <c r="P2589"/>
      <c r="X2589"/>
    </row>
    <row r="2590" spans="2:24" ht="15" customHeight="1" x14ac:dyDescent="0.25">
      <c r="B2590" s="6"/>
      <c r="I2590"/>
      <c r="P2590"/>
      <c r="X2590"/>
    </row>
    <row r="2591" spans="2:24" ht="15" customHeight="1" x14ac:dyDescent="0.25">
      <c r="B2591" s="6"/>
      <c r="I2591"/>
      <c r="P2591"/>
      <c r="X2591"/>
    </row>
    <row r="2592" spans="2:24" ht="15" customHeight="1" x14ac:dyDescent="0.25">
      <c r="B2592" s="6"/>
      <c r="I2592"/>
      <c r="P2592"/>
      <c r="X2592"/>
    </row>
    <row r="2593" spans="2:24" ht="15" customHeight="1" x14ac:dyDescent="0.25">
      <c r="B2593" s="6"/>
      <c r="I2593"/>
      <c r="P2593"/>
      <c r="X2593"/>
    </row>
    <row r="2594" spans="2:24" ht="15" customHeight="1" x14ac:dyDescent="0.25">
      <c r="B2594" s="6"/>
      <c r="I2594"/>
      <c r="P2594"/>
      <c r="X2594"/>
    </row>
    <row r="2595" spans="2:24" ht="15" customHeight="1" x14ac:dyDescent="0.25">
      <c r="B2595" s="6"/>
      <c r="I2595"/>
      <c r="P2595"/>
      <c r="X2595"/>
    </row>
    <row r="2596" spans="2:24" ht="15" customHeight="1" x14ac:dyDescent="0.25">
      <c r="B2596" s="6"/>
      <c r="I2596"/>
      <c r="P2596"/>
      <c r="X2596"/>
    </row>
    <row r="2597" spans="2:24" ht="15" customHeight="1" x14ac:dyDescent="0.25">
      <c r="B2597" s="6"/>
      <c r="I2597"/>
      <c r="P2597"/>
      <c r="X2597"/>
    </row>
    <row r="2598" spans="2:24" ht="15" customHeight="1" x14ac:dyDescent="0.25">
      <c r="B2598" s="6"/>
      <c r="I2598"/>
      <c r="P2598"/>
      <c r="X2598"/>
    </row>
    <row r="2599" spans="2:24" ht="15" customHeight="1" x14ac:dyDescent="0.25">
      <c r="B2599" s="6"/>
      <c r="I2599"/>
      <c r="P2599"/>
      <c r="X2599"/>
    </row>
    <row r="2600" spans="2:24" ht="15" customHeight="1" x14ac:dyDescent="0.25">
      <c r="B2600" s="6"/>
      <c r="I2600"/>
      <c r="P2600"/>
      <c r="X2600"/>
    </row>
    <row r="2601" spans="2:24" ht="15" customHeight="1" x14ac:dyDescent="0.25">
      <c r="B2601" s="6"/>
      <c r="I2601"/>
      <c r="P2601"/>
      <c r="X2601"/>
    </row>
    <row r="2602" spans="2:24" ht="15" customHeight="1" x14ac:dyDescent="0.25">
      <c r="B2602" s="6"/>
      <c r="I2602"/>
      <c r="P2602"/>
      <c r="X2602"/>
    </row>
    <row r="2603" spans="2:24" ht="15" customHeight="1" x14ac:dyDescent="0.25">
      <c r="B2603" s="6"/>
      <c r="I2603"/>
      <c r="P2603"/>
      <c r="X2603"/>
    </row>
    <row r="2604" spans="2:24" ht="15" customHeight="1" x14ac:dyDescent="0.25">
      <c r="B2604" s="6"/>
      <c r="I2604"/>
      <c r="P2604"/>
      <c r="X2604"/>
    </row>
    <row r="2605" spans="2:24" ht="15" customHeight="1" x14ac:dyDescent="0.25">
      <c r="B2605" s="6"/>
      <c r="I2605"/>
      <c r="P2605"/>
      <c r="X2605"/>
    </row>
    <row r="2606" spans="2:24" ht="15" customHeight="1" x14ac:dyDescent="0.25">
      <c r="B2606" s="6"/>
      <c r="I2606"/>
      <c r="P2606"/>
      <c r="X2606"/>
    </row>
    <row r="2607" spans="2:24" ht="15" customHeight="1" x14ac:dyDescent="0.25">
      <c r="B2607" s="6"/>
      <c r="I2607"/>
      <c r="P2607"/>
      <c r="X2607"/>
    </row>
    <row r="2608" spans="2:24" ht="15" customHeight="1" x14ac:dyDescent="0.25">
      <c r="B2608" s="6"/>
      <c r="I2608"/>
      <c r="P2608"/>
      <c r="X2608"/>
    </row>
    <row r="2609" spans="2:24" ht="15" customHeight="1" x14ac:dyDescent="0.25">
      <c r="B2609" s="6"/>
      <c r="I2609"/>
      <c r="P2609"/>
      <c r="X2609"/>
    </row>
    <row r="2610" spans="2:24" ht="15" customHeight="1" x14ac:dyDescent="0.25">
      <c r="B2610" s="6"/>
      <c r="I2610"/>
      <c r="P2610"/>
      <c r="X2610"/>
    </row>
    <row r="2611" spans="2:24" ht="15" customHeight="1" x14ac:dyDescent="0.25">
      <c r="B2611" s="6"/>
      <c r="I2611"/>
      <c r="P2611"/>
      <c r="X2611"/>
    </row>
    <row r="2612" spans="2:24" ht="15" customHeight="1" x14ac:dyDescent="0.25">
      <c r="B2612" s="6"/>
      <c r="I2612"/>
      <c r="P2612"/>
      <c r="X2612"/>
    </row>
    <row r="2613" spans="2:24" ht="15" customHeight="1" x14ac:dyDescent="0.25">
      <c r="B2613" s="6"/>
      <c r="I2613"/>
      <c r="P2613"/>
      <c r="X2613"/>
    </row>
    <row r="2614" spans="2:24" ht="15" customHeight="1" x14ac:dyDescent="0.25">
      <c r="B2614" s="6"/>
      <c r="I2614"/>
      <c r="P2614"/>
      <c r="X2614"/>
    </row>
    <row r="2615" spans="2:24" ht="15" customHeight="1" x14ac:dyDescent="0.25">
      <c r="B2615" s="6"/>
      <c r="I2615"/>
      <c r="P2615"/>
      <c r="X2615"/>
    </row>
    <row r="2616" spans="2:24" ht="15" customHeight="1" x14ac:dyDescent="0.25">
      <c r="B2616" s="6"/>
    </row>
    <row r="2617" spans="2:24" ht="15" customHeight="1" x14ac:dyDescent="0.25">
      <c r="B2617" s="6"/>
    </row>
    <row r="2618" spans="2:24" ht="15" customHeight="1" x14ac:dyDescent="0.25">
      <c r="B2618" s="6"/>
    </row>
    <row r="2619" spans="2:24" ht="15" customHeight="1" x14ac:dyDescent="0.25">
      <c r="B2619" s="6"/>
    </row>
    <row r="2620" spans="2:24" ht="15" customHeight="1" x14ac:dyDescent="0.25">
      <c r="B2620" s="6"/>
    </row>
    <row r="2621" spans="2:24" ht="15" customHeight="1" x14ac:dyDescent="0.25">
      <c r="B2621" s="6"/>
    </row>
    <row r="2622" spans="2:24" ht="15" customHeight="1" x14ac:dyDescent="0.25">
      <c r="B2622" s="6"/>
    </row>
    <row r="2623" spans="2:24" ht="15" customHeight="1" x14ac:dyDescent="0.25">
      <c r="B2623" s="6"/>
    </row>
  </sheetData>
  <autoFilter ref="H16:I26" xr:uid="{137FD70B-7B8E-4748-8700-12AC1520916B}">
    <sortState xmlns:xlrd2="http://schemas.microsoft.com/office/spreadsheetml/2017/richdata2" ref="H17:I26">
      <sortCondition descending="1" ref="I16:I26"/>
    </sortState>
  </autoFilter>
  <sortState xmlns:xlrd2="http://schemas.microsoft.com/office/spreadsheetml/2017/richdata2" ref="I2:I2615">
    <sortCondition ref="I2:I2615"/>
  </sortState>
  <mergeCells count="7">
    <mergeCell ref="X2:Z2"/>
    <mergeCell ref="K5:L5"/>
    <mergeCell ref="H2:I2"/>
    <mergeCell ref="B2:C2"/>
    <mergeCell ref="E15:F15"/>
    <mergeCell ref="H15:I15"/>
    <mergeCell ref="P2:Q2"/>
  </mergeCells>
  <dataValidations disablePrompts="1" count="1">
    <dataValidation type="list" allowBlank="1" showInputMessage="1" showErrorMessage="1" sqref="M14" xr:uid="{ABA957C7-80C9-49A7-84EE-C39192E4C5E3}">
      <formula1>$B$4:$B$7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51F7-9EF6-4F5E-B135-BACEF472B7A0}">
  <dimension ref="C5:H154"/>
  <sheetViews>
    <sheetView workbookViewId="0">
      <selection activeCell="F2" sqref="F2"/>
    </sheetView>
  </sheetViews>
  <sheetFormatPr defaultRowHeight="15" customHeight="1" x14ac:dyDescent="0.25"/>
  <cols>
    <col min="1" max="2" width="9.140625" style="1"/>
    <col min="3" max="3" width="5" style="1" bestFit="1" customWidth="1"/>
    <col min="4" max="4" width="14.42578125" style="1" bestFit="1" customWidth="1"/>
    <col min="5" max="5" width="13.42578125" style="1" bestFit="1" customWidth="1"/>
    <col min="6" max="7" width="7.85546875" style="1" bestFit="1" customWidth="1"/>
    <col min="8" max="8" width="11.5703125" style="1" bestFit="1" customWidth="1"/>
    <col min="9" max="16384" width="9.140625" style="1"/>
  </cols>
  <sheetData>
    <row r="5" spans="3:8" ht="15" customHeight="1" x14ac:dyDescent="0.25">
      <c r="C5" s="2" t="s">
        <v>0</v>
      </c>
      <c r="D5" s="2" t="s">
        <v>1</v>
      </c>
      <c r="E5" s="2" t="s">
        <v>2</v>
      </c>
      <c r="F5" s="2" t="s">
        <v>3</v>
      </c>
      <c r="G5" s="3" t="s">
        <v>4</v>
      </c>
      <c r="H5" s="4" t="s">
        <v>5</v>
      </c>
    </row>
    <row r="6" spans="3:8" ht="15" customHeight="1" x14ac:dyDescent="0.25">
      <c r="C6" s="1">
        <v>2022</v>
      </c>
      <c r="D6" s="1" t="s">
        <v>58</v>
      </c>
      <c r="E6" s="1" t="s">
        <v>33</v>
      </c>
      <c r="F6" s="1">
        <v>1988</v>
      </c>
      <c r="G6" s="1">
        <v>56566</v>
      </c>
      <c r="H6" s="1" t="s">
        <v>10</v>
      </c>
    </row>
    <row r="7" spans="3:8" ht="15" customHeight="1" x14ac:dyDescent="0.25">
      <c r="C7" s="1">
        <v>2022</v>
      </c>
      <c r="D7" s="1" t="s">
        <v>58</v>
      </c>
      <c r="E7" s="1" t="s">
        <v>34</v>
      </c>
      <c r="F7" s="1">
        <v>2066</v>
      </c>
      <c r="G7" s="1">
        <v>63543</v>
      </c>
      <c r="H7" s="1" t="s">
        <v>10</v>
      </c>
    </row>
    <row r="8" spans="3:8" ht="15" customHeight="1" x14ac:dyDescent="0.25">
      <c r="C8" s="1">
        <v>2022</v>
      </c>
      <c r="D8" s="1" t="s">
        <v>58</v>
      </c>
      <c r="E8" s="1" t="s">
        <v>35</v>
      </c>
      <c r="F8" s="1">
        <v>2032</v>
      </c>
      <c r="G8" s="1">
        <v>76722</v>
      </c>
      <c r="H8" s="1" t="s">
        <v>8</v>
      </c>
    </row>
    <row r="9" spans="3:8" ht="15" customHeight="1" x14ac:dyDescent="0.25">
      <c r="C9" s="1">
        <v>2022</v>
      </c>
      <c r="D9" s="1" t="s">
        <v>58</v>
      </c>
      <c r="E9" s="1" t="s">
        <v>36</v>
      </c>
      <c r="F9" s="1">
        <v>8976</v>
      </c>
      <c r="G9" s="1">
        <v>85088</v>
      </c>
      <c r="H9" s="1" t="s">
        <v>8</v>
      </c>
    </row>
    <row r="10" spans="3:8" ht="15" customHeight="1" x14ac:dyDescent="0.25">
      <c r="C10" s="1">
        <v>2022</v>
      </c>
      <c r="D10" s="1" t="s">
        <v>58</v>
      </c>
      <c r="E10" s="1" t="s">
        <v>37</v>
      </c>
      <c r="F10" s="1">
        <v>1768</v>
      </c>
      <c r="G10" s="1">
        <v>58139</v>
      </c>
      <c r="H10" s="1" t="s">
        <v>10</v>
      </c>
    </row>
    <row r="11" spans="3:8" ht="15" customHeight="1" x14ac:dyDescent="0.25">
      <c r="C11" s="1">
        <v>2022</v>
      </c>
      <c r="D11" s="1" t="s">
        <v>58</v>
      </c>
      <c r="E11" s="1" t="s">
        <v>38</v>
      </c>
      <c r="F11" s="1">
        <v>16910</v>
      </c>
      <c r="G11" s="1">
        <v>72614</v>
      </c>
      <c r="H11" s="1" t="s">
        <v>8</v>
      </c>
    </row>
    <row r="12" spans="3:8" ht="15" customHeight="1" x14ac:dyDescent="0.25">
      <c r="C12" s="1">
        <v>2022</v>
      </c>
      <c r="D12" s="1" t="s">
        <v>58</v>
      </c>
      <c r="E12" s="1" t="s">
        <v>39</v>
      </c>
      <c r="F12" s="1">
        <v>10219</v>
      </c>
      <c r="G12" s="1">
        <v>64827</v>
      </c>
      <c r="H12" s="1" t="s">
        <v>10</v>
      </c>
    </row>
    <row r="13" spans="3:8" ht="15" customHeight="1" x14ac:dyDescent="0.25">
      <c r="C13" s="1">
        <v>2022</v>
      </c>
      <c r="D13" s="1" t="s">
        <v>58</v>
      </c>
      <c r="E13" s="1" t="s">
        <v>40</v>
      </c>
      <c r="F13" s="1">
        <v>807</v>
      </c>
      <c r="G13" s="1">
        <v>58882</v>
      </c>
      <c r="H13" s="1" t="s">
        <v>8</v>
      </c>
    </row>
    <row r="14" spans="3:8" ht="15" customHeight="1" x14ac:dyDescent="0.25">
      <c r="C14" s="1">
        <v>2022</v>
      </c>
      <c r="D14" s="1" t="s">
        <v>58</v>
      </c>
      <c r="E14" s="1" t="s">
        <v>41</v>
      </c>
      <c r="F14" s="1">
        <v>15409</v>
      </c>
      <c r="G14" s="1">
        <v>66487</v>
      </c>
      <c r="H14" s="1" t="s">
        <v>8</v>
      </c>
    </row>
    <row r="15" spans="3:8" ht="15" customHeight="1" x14ac:dyDescent="0.25">
      <c r="C15" s="1">
        <v>2022</v>
      </c>
      <c r="D15" s="1" t="s">
        <v>58</v>
      </c>
      <c r="E15" s="1" t="s">
        <v>42</v>
      </c>
      <c r="F15" s="1">
        <v>4164</v>
      </c>
      <c r="G15" s="1">
        <v>63770</v>
      </c>
      <c r="H15" s="1" t="s">
        <v>10</v>
      </c>
    </row>
    <row r="16" spans="3:8" ht="15" customHeight="1" x14ac:dyDescent="0.25">
      <c r="C16" s="1">
        <v>2022</v>
      </c>
      <c r="D16" s="1" t="s">
        <v>58</v>
      </c>
      <c r="E16" s="1" t="s">
        <v>43</v>
      </c>
      <c r="F16" s="1">
        <v>6240</v>
      </c>
      <c r="G16" s="1">
        <v>75641</v>
      </c>
      <c r="H16" s="1" t="s">
        <v>10</v>
      </c>
    </row>
    <row r="17" spans="3:8" ht="15" customHeight="1" x14ac:dyDescent="0.25">
      <c r="C17" s="1">
        <v>2022</v>
      </c>
      <c r="D17" s="1" t="s">
        <v>58</v>
      </c>
      <c r="E17" s="1" t="s">
        <v>44</v>
      </c>
      <c r="F17" s="1">
        <v>14407</v>
      </c>
      <c r="G17" s="1">
        <v>67561</v>
      </c>
      <c r="H17" s="1" t="s">
        <v>8</v>
      </c>
    </row>
    <row r="18" spans="3:8" ht="15" customHeight="1" x14ac:dyDescent="0.25">
      <c r="C18" s="1">
        <v>2022</v>
      </c>
      <c r="D18" s="1" t="s">
        <v>58</v>
      </c>
      <c r="E18" s="1" t="s">
        <v>45</v>
      </c>
      <c r="F18" s="1">
        <v>1572</v>
      </c>
      <c r="G18" s="1">
        <v>63468</v>
      </c>
      <c r="H18" s="1" t="s">
        <v>8</v>
      </c>
    </row>
    <row r="19" spans="3:8" ht="15" customHeight="1" x14ac:dyDescent="0.25">
      <c r="C19" s="1">
        <v>2022</v>
      </c>
      <c r="D19" s="1" t="s">
        <v>58</v>
      </c>
      <c r="E19" s="1" t="s">
        <v>46</v>
      </c>
      <c r="F19" s="1">
        <v>6087</v>
      </c>
      <c r="G19" s="1">
        <v>64522</v>
      </c>
      <c r="H19" s="1" t="s">
        <v>10</v>
      </c>
    </row>
    <row r="20" spans="3:8" ht="15" customHeight="1" x14ac:dyDescent="0.25">
      <c r="C20" s="1">
        <v>2022</v>
      </c>
      <c r="D20" s="1" t="s">
        <v>58</v>
      </c>
      <c r="E20" s="1" t="s">
        <v>47</v>
      </c>
      <c r="F20" s="1">
        <v>1084</v>
      </c>
      <c r="G20" s="1">
        <v>54320</v>
      </c>
      <c r="H20" s="1" t="s">
        <v>10</v>
      </c>
    </row>
    <row r="21" spans="3:8" ht="15" customHeight="1" x14ac:dyDescent="0.25">
      <c r="C21" s="1">
        <v>2022</v>
      </c>
      <c r="D21" s="1" t="s">
        <v>58</v>
      </c>
      <c r="E21" s="1" t="s">
        <v>48</v>
      </c>
      <c r="F21" s="1">
        <v>7051</v>
      </c>
      <c r="G21" s="1">
        <v>64495</v>
      </c>
      <c r="H21" s="1" t="s">
        <v>10</v>
      </c>
    </row>
    <row r="22" spans="3:8" ht="15" customHeight="1" x14ac:dyDescent="0.25">
      <c r="C22" s="1">
        <v>2022</v>
      </c>
      <c r="D22" s="1" t="s">
        <v>58</v>
      </c>
      <c r="E22" s="1" t="s">
        <v>49</v>
      </c>
      <c r="F22" s="1">
        <v>24758</v>
      </c>
      <c r="G22" s="1">
        <v>82648</v>
      </c>
      <c r="H22" s="1" t="s">
        <v>10</v>
      </c>
    </row>
    <row r="23" spans="3:8" ht="15" customHeight="1" x14ac:dyDescent="0.25">
      <c r="C23" s="1">
        <v>2022</v>
      </c>
      <c r="D23" s="1" t="s">
        <v>58</v>
      </c>
      <c r="E23" s="1" t="s">
        <v>50</v>
      </c>
      <c r="F23" s="1">
        <v>4386</v>
      </c>
      <c r="G23" s="1">
        <v>63006</v>
      </c>
      <c r="H23" s="1" t="s">
        <v>10</v>
      </c>
    </row>
    <row r="24" spans="3:8" ht="15" customHeight="1" x14ac:dyDescent="0.25">
      <c r="C24" s="1">
        <v>2022</v>
      </c>
      <c r="D24" s="1" t="s">
        <v>58</v>
      </c>
      <c r="E24" s="1" t="s">
        <v>51</v>
      </c>
      <c r="F24" s="1">
        <v>1108</v>
      </c>
      <c r="G24" s="1">
        <v>64390</v>
      </c>
      <c r="H24" s="1" t="s">
        <v>8</v>
      </c>
    </row>
    <row r="25" spans="3:8" ht="15" customHeight="1" x14ac:dyDescent="0.25">
      <c r="C25" s="1">
        <v>2022</v>
      </c>
      <c r="D25" s="1" t="s">
        <v>58</v>
      </c>
      <c r="E25" s="1" t="s">
        <v>52</v>
      </c>
      <c r="F25" s="1">
        <v>6750</v>
      </c>
      <c r="G25" s="1">
        <v>64974</v>
      </c>
      <c r="H25" s="1" t="s">
        <v>8</v>
      </c>
    </row>
    <row r="26" spans="3:8" ht="15" customHeight="1" x14ac:dyDescent="0.25">
      <c r="C26" s="1">
        <v>2022</v>
      </c>
      <c r="D26" s="1" t="s">
        <v>58</v>
      </c>
      <c r="E26" s="1" t="s">
        <v>53</v>
      </c>
      <c r="F26" s="1">
        <v>7798</v>
      </c>
      <c r="G26" s="1">
        <v>84321</v>
      </c>
      <c r="H26" s="1" t="s">
        <v>10</v>
      </c>
    </row>
    <row r="27" spans="3:8" ht="15" customHeight="1" x14ac:dyDescent="0.25">
      <c r="C27" s="1">
        <v>2022</v>
      </c>
      <c r="D27" s="1" t="s">
        <v>58</v>
      </c>
      <c r="E27" s="1" t="s">
        <v>54</v>
      </c>
      <c r="F27" s="1">
        <v>1268</v>
      </c>
      <c r="G27" s="1">
        <v>65459</v>
      </c>
      <c r="H27" s="1" t="s">
        <v>8</v>
      </c>
    </row>
    <row r="28" spans="3:8" ht="15" customHeight="1" x14ac:dyDescent="0.25">
      <c r="C28" s="1">
        <v>2022</v>
      </c>
      <c r="D28" s="1" t="s">
        <v>58</v>
      </c>
      <c r="E28" s="1" t="s">
        <v>55</v>
      </c>
      <c r="F28" s="1">
        <v>9432</v>
      </c>
      <c r="G28" s="1">
        <v>63047</v>
      </c>
      <c r="H28" s="1" t="s">
        <v>8</v>
      </c>
    </row>
    <row r="29" spans="3:8" ht="15" customHeight="1" x14ac:dyDescent="0.25">
      <c r="C29" s="1">
        <v>2022</v>
      </c>
      <c r="D29" s="1" t="s">
        <v>58</v>
      </c>
      <c r="E29" s="1" t="s">
        <v>56</v>
      </c>
      <c r="F29" s="1">
        <v>600</v>
      </c>
      <c r="G29" s="1">
        <v>72060</v>
      </c>
      <c r="H29" s="1" t="s">
        <v>10</v>
      </c>
    </row>
    <row r="30" spans="3:8" ht="15" customHeight="1" x14ac:dyDescent="0.25">
      <c r="C30" s="1">
        <v>2022</v>
      </c>
      <c r="D30" s="1" t="s">
        <v>59</v>
      </c>
      <c r="E30" s="1" t="s">
        <v>7</v>
      </c>
      <c r="F30" s="1">
        <v>32481</v>
      </c>
      <c r="G30" s="1">
        <v>46970</v>
      </c>
      <c r="H30" s="1" t="s">
        <v>10</v>
      </c>
    </row>
    <row r="31" spans="3:8" ht="15" customHeight="1" x14ac:dyDescent="0.25">
      <c r="C31" s="1">
        <v>2022</v>
      </c>
      <c r="D31" s="1" t="s">
        <v>59</v>
      </c>
      <c r="E31" s="1" t="s">
        <v>9</v>
      </c>
      <c r="F31" s="1">
        <v>31775</v>
      </c>
      <c r="G31" s="1">
        <v>51734</v>
      </c>
      <c r="H31" s="1" t="s">
        <v>8</v>
      </c>
    </row>
    <row r="32" spans="3:8" ht="15" customHeight="1" x14ac:dyDescent="0.25">
      <c r="C32" s="1">
        <v>2022</v>
      </c>
      <c r="D32" s="1" t="s">
        <v>59</v>
      </c>
      <c r="E32" s="1" t="s">
        <v>11</v>
      </c>
      <c r="F32" s="1">
        <v>21642</v>
      </c>
      <c r="G32" s="1">
        <v>46450</v>
      </c>
      <c r="H32" s="1" t="s">
        <v>8</v>
      </c>
    </row>
    <row r="33" spans="3:8" ht="15" customHeight="1" x14ac:dyDescent="0.25">
      <c r="C33" s="1">
        <v>2022</v>
      </c>
      <c r="D33" s="1" t="s">
        <v>59</v>
      </c>
      <c r="E33" s="1" t="s">
        <v>12</v>
      </c>
      <c r="F33" s="1">
        <v>196511</v>
      </c>
      <c r="G33" s="1">
        <v>57020</v>
      </c>
      <c r="H33" s="1" t="s">
        <v>10</v>
      </c>
    </row>
    <row r="34" spans="3:8" ht="15" customHeight="1" x14ac:dyDescent="0.25">
      <c r="C34" s="1">
        <v>2022</v>
      </c>
      <c r="D34" s="1" t="s">
        <v>59</v>
      </c>
      <c r="E34" s="1" t="s">
        <v>13</v>
      </c>
      <c r="F34" s="1">
        <v>35891</v>
      </c>
      <c r="G34" s="1">
        <v>55043</v>
      </c>
      <c r="H34" s="1" t="s">
        <v>8</v>
      </c>
    </row>
    <row r="35" spans="3:8" ht="15" customHeight="1" x14ac:dyDescent="0.25">
      <c r="C35" s="1">
        <v>2022</v>
      </c>
      <c r="D35" s="1" t="s">
        <v>59</v>
      </c>
      <c r="E35" s="1" t="s">
        <v>14</v>
      </c>
      <c r="F35" s="1">
        <v>24902</v>
      </c>
      <c r="G35" s="1">
        <v>56041</v>
      </c>
      <c r="H35" s="1" t="s">
        <v>10</v>
      </c>
    </row>
    <row r="36" spans="3:8" ht="15" customHeight="1" x14ac:dyDescent="0.25">
      <c r="C36" s="1">
        <v>2022</v>
      </c>
      <c r="D36" s="1" t="s">
        <v>59</v>
      </c>
      <c r="E36" s="1" t="s">
        <v>15</v>
      </c>
      <c r="F36" s="1">
        <v>6850</v>
      </c>
      <c r="G36" s="1">
        <v>45843</v>
      </c>
      <c r="H36" s="1" t="s">
        <v>8</v>
      </c>
    </row>
    <row r="37" spans="3:8" ht="15" customHeight="1" x14ac:dyDescent="0.25">
      <c r="C37" s="1">
        <v>2022</v>
      </c>
      <c r="D37" s="1" t="s">
        <v>59</v>
      </c>
      <c r="E37" s="1" t="s">
        <v>16</v>
      </c>
      <c r="F37" s="1">
        <v>139486</v>
      </c>
      <c r="G37" s="1">
        <v>49766</v>
      </c>
      <c r="H37" s="1" t="s">
        <v>8</v>
      </c>
    </row>
    <row r="38" spans="3:8" ht="15" customHeight="1" x14ac:dyDescent="0.25">
      <c r="C38" s="1">
        <v>2022</v>
      </c>
      <c r="D38" s="1" t="s">
        <v>59</v>
      </c>
      <c r="E38" s="1" t="s">
        <v>17</v>
      </c>
      <c r="F38" s="1">
        <v>60996</v>
      </c>
      <c r="G38" s="1">
        <v>54352</v>
      </c>
      <c r="H38" s="1" t="s">
        <v>10</v>
      </c>
    </row>
    <row r="39" spans="3:8" ht="15" customHeight="1" x14ac:dyDescent="0.25">
      <c r="C39" s="1">
        <v>2022</v>
      </c>
      <c r="D39" s="1" t="s">
        <v>59</v>
      </c>
      <c r="E39" s="1" t="s">
        <v>18</v>
      </c>
      <c r="F39" s="1">
        <v>11969</v>
      </c>
      <c r="G39" s="1">
        <v>44972</v>
      </c>
      <c r="H39" s="1" t="s">
        <v>10</v>
      </c>
    </row>
    <row r="40" spans="3:8" ht="15" customHeight="1" x14ac:dyDescent="0.25">
      <c r="C40" s="1">
        <v>2022</v>
      </c>
      <c r="D40" s="1" t="s">
        <v>59</v>
      </c>
      <c r="E40" s="1" t="s">
        <v>19</v>
      </c>
      <c r="F40" s="1">
        <v>78063</v>
      </c>
      <c r="G40" s="1">
        <v>56570</v>
      </c>
      <c r="H40" s="1" t="s">
        <v>8</v>
      </c>
    </row>
    <row r="41" spans="3:8" ht="15" customHeight="1" x14ac:dyDescent="0.25">
      <c r="C41" s="1">
        <v>2022</v>
      </c>
      <c r="D41" s="1" t="s">
        <v>59</v>
      </c>
      <c r="E41" s="1" t="s">
        <v>20</v>
      </c>
      <c r="F41" s="1">
        <v>40681</v>
      </c>
      <c r="G41" s="1">
        <v>47092</v>
      </c>
      <c r="H41" s="1" t="s">
        <v>8</v>
      </c>
    </row>
    <row r="42" spans="3:8" ht="15" customHeight="1" x14ac:dyDescent="0.25">
      <c r="C42" s="1">
        <v>2022</v>
      </c>
      <c r="D42" s="1" t="s">
        <v>59</v>
      </c>
      <c r="E42" s="1" t="s">
        <v>21</v>
      </c>
      <c r="F42" s="1">
        <v>23521</v>
      </c>
      <c r="G42" s="1">
        <v>45539</v>
      </c>
      <c r="H42" s="1" t="s">
        <v>10</v>
      </c>
    </row>
    <row r="43" spans="3:8" ht="15" customHeight="1" x14ac:dyDescent="0.25">
      <c r="C43" s="1">
        <v>2022</v>
      </c>
      <c r="D43" s="1" t="s">
        <v>59</v>
      </c>
      <c r="E43" s="1" t="s">
        <v>22</v>
      </c>
      <c r="F43" s="1">
        <v>20370</v>
      </c>
      <c r="G43" s="1">
        <v>47235</v>
      </c>
      <c r="H43" s="1" t="s">
        <v>10</v>
      </c>
    </row>
    <row r="44" spans="3:8" ht="15" customHeight="1" x14ac:dyDescent="0.25">
      <c r="C44" s="1">
        <v>2022</v>
      </c>
      <c r="D44" s="1" t="s">
        <v>59</v>
      </c>
      <c r="E44" s="1" t="s">
        <v>23</v>
      </c>
      <c r="F44" s="1">
        <v>28056</v>
      </c>
      <c r="G44" s="1">
        <v>47623</v>
      </c>
      <c r="H44" s="1" t="s">
        <v>10</v>
      </c>
    </row>
    <row r="45" spans="3:8" ht="15" customHeight="1" x14ac:dyDescent="0.25">
      <c r="C45" s="1">
        <v>2022</v>
      </c>
      <c r="D45" s="1" t="s">
        <v>59</v>
      </c>
      <c r="E45" s="1" t="s">
        <v>24</v>
      </c>
      <c r="F45" s="1">
        <v>30545</v>
      </c>
      <c r="G45" s="1">
        <v>47196</v>
      </c>
      <c r="H45" s="1" t="s">
        <v>10</v>
      </c>
    </row>
    <row r="46" spans="3:8" ht="15" customHeight="1" x14ac:dyDescent="0.25">
      <c r="C46" s="1">
        <v>2022</v>
      </c>
      <c r="D46" s="1" t="s">
        <v>59</v>
      </c>
      <c r="E46" s="1" t="s">
        <v>25</v>
      </c>
      <c r="F46" s="1">
        <v>10761</v>
      </c>
      <c r="G46" s="1">
        <v>42589</v>
      </c>
      <c r="H46" s="1" t="s">
        <v>10</v>
      </c>
    </row>
    <row r="47" spans="3:8" ht="15" customHeight="1" x14ac:dyDescent="0.25">
      <c r="C47" s="1">
        <v>2022</v>
      </c>
      <c r="D47" s="1" t="s">
        <v>59</v>
      </c>
      <c r="E47" s="1" t="s">
        <v>26</v>
      </c>
      <c r="F47" s="1">
        <v>32767</v>
      </c>
      <c r="G47" s="1">
        <v>51648</v>
      </c>
      <c r="H47" s="1" t="s">
        <v>8</v>
      </c>
    </row>
    <row r="48" spans="3:8" ht="15" customHeight="1" x14ac:dyDescent="0.25">
      <c r="C48" s="1">
        <v>2022</v>
      </c>
      <c r="D48" s="1" t="s">
        <v>59</v>
      </c>
      <c r="E48" s="1" t="s">
        <v>27</v>
      </c>
      <c r="F48" s="1">
        <v>42171</v>
      </c>
      <c r="G48" s="1">
        <v>57937</v>
      </c>
      <c r="H48" s="1" t="s">
        <v>8</v>
      </c>
    </row>
    <row r="49" spans="3:8" ht="15" customHeight="1" x14ac:dyDescent="0.25">
      <c r="C49" s="1">
        <v>2022</v>
      </c>
      <c r="D49" s="1" t="s">
        <v>59</v>
      </c>
      <c r="E49" s="1" t="s">
        <v>28</v>
      </c>
      <c r="F49" s="1">
        <v>52459</v>
      </c>
      <c r="G49" s="1">
        <v>52200</v>
      </c>
      <c r="H49" s="1" t="s">
        <v>10</v>
      </c>
    </row>
    <row r="50" spans="3:8" ht="15" customHeight="1" x14ac:dyDescent="0.25">
      <c r="C50" s="1">
        <v>2022</v>
      </c>
      <c r="D50" s="1" t="s">
        <v>59</v>
      </c>
      <c r="E50" s="1" t="s">
        <v>29</v>
      </c>
      <c r="F50" s="1">
        <v>37272</v>
      </c>
      <c r="G50" s="1">
        <v>54570</v>
      </c>
      <c r="H50" s="1" t="s">
        <v>8</v>
      </c>
    </row>
    <row r="51" spans="3:8" ht="15" customHeight="1" x14ac:dyDescent="0.25">
      <c r="C51" s="1">
        <v>2022</v>
      </c>
      <c r="D51" s="1" t="s">
        <v>59</v>
      </c>
      <c r="E51" s="1" t="s">
        <v>30</v>
      </c>
      <c r="F51" s="1">
        <v>19763</v>
      </c>
      <c r="G51" s="1">
        <v>41497</v>
      </c>
      <c r="H51" s="1" t="s">
        <v>8</v>
      </c>
    </row>
    <row r="52" spans="3:8" ht="15" customHeight="1" x14ac:dyDescent="0.25">
      <c r="C52" s="1">
        <v>2022</v>
      </c>
      <c r="D52" s="1" t="s">
        <v>59</v>
      </c>
      <c r="E52" s="1" t="s">
        <v>31</v>
      </c>
      <c r="F52" s="1">
        <v>38808</v>
      </c>
      <c r="G52" s="1">
        <v>47469</v>
      </c>
      <c r="H52" s="1" t="s">
        <v>10</v>
      </c>
    </row>
    <row r="53" spans="3:8" ht="15" customHeight="1" x14ac:dyDescent="0.25">
      <c r="C53" s="1">
        <v>2022</v>
      </c>
      <c r="D53" s="1" t="s">
        <v>59</v>
      </c>
      <c r="E53" s="1" t="s">
        <v>32</v>
      </c>
      <c r="F53" s="1">
        <v>9250</v>
      </c>
      <c r="G53" s="1">
        <v>44170</v>
      </c>
      <c r="H53" s="1" t="s">
        <v>10</v>
      </c>
    </row>
    <row r="54" spans="3:8" ht="15" customHeight="1" x14ac:dyDescent="0.25">
      <c r="C54" s="1">
        <v>2022</v>
      </c>
      <c r="D54" s="1" t="s">
        <v>59</v>
      </c>
      <c r="E54" s="1" t="s">
        <v>33</v>
      </c>
      <c r="F54" s="1">
        <v>14923</v>
      </c>
      <c r="G54" s="1">
        <v>44891</v>
      </c>
      <c r="H54" s="1" t="s">
        <v>8</v>
      </c>
    </row>
    <row r="55" spans="3:8" ht="15" customHeight="1" x14ac:dyDescent="0.25">
      <c r="C55" s="1">
        <v>2022</v>
      </c>
      <c r="D55" s="1" t="s">
        <v>59</v>
      </c>
      <c r="E55" s="1" t="s">
        <v>34</v>
      </c>
      <c r="F55" s="1">
        <v>15829</v>
      </c>
      <c r="G55" s="1">
        <v>49190</v>
      </c>
      <c r="H55" s="1" t="s">
        <v>8</v>
      </c>
    </row>
    <row r="56" spans="3:8" ht="15" customHeight="1" x14ac:dyDescent="0.25">
      <c r="C56" s="1">
        <v>2022</v>
      </c>
      <c r="D56" s="1" t="s">
        <v>59</v>
      </c>
      <c r="E56" s="1" t="s">
        <v>35</v>
      </c>
      <c r="F56" s="1">
        <v>12509</v>
      </c>
      <c r="G56" s="1">
        <v>52777</v>
      </c>
      <c r="H56" s="1" t="s">
        <v>10</v>
      </c>
    </row>
    <row r="57" spans="3:8" ht="15" customHeight="1" x14ac:dyDescent="0.25">
      <c r="C57" s="1">
        <v>2022</v>
      </c>
      <c r="D57" s="1" t="s">
        <v>59</v>
      </c>
      <c r="E57" s="1" t="s">
        <v>36</v>
      </c>
      <c r="F57" s="1">
        <v>54238</v>
      </c>
      <c r="G57" s="1">
        <v>58723</v>
      </c>
      <c r="H57" s="1" t="s">
        <v>8</v>
      </c>
    </row>
    <row r="58" spans="3:8" ht="15" customHeight="1" x14ac:dyDescent="0.25">
      <c r="C58" s="1">
        <v>2022</v>
      </c>
      <c r="D58" s="1" t="s">
        <v>59</v>
      </c>
      <c r="E58" s="1" t="s">
        <v>37</v>
      </c>
      <c r="F58" s="1">
        <v>10758</v>
      </c>
      <c r="G58" s="1">
        <v>43078</v>
      </c>
      <c r="H58" s="1" t="s">
        <v>10</v>
      </c>
    </row>
    <row r="59" spans="3:8" ht="15" customHeight="1" x14ac:dyDescent="0.25">
      <c r="C59" s="1">
        <v>2022</v>
      </c>
      <c r="D59" s="1" t="s">
        <v>59</v>
      </c>
      <c r="E59" s="1" t="s">
        <v>38</v>
      </c>
      <c r="F59" s="1">
        <v>123741</v>
      </c>
      <c r="G59" s="1">
        <v>56832</v>
      </c>
      <c r="H59" s="1" t="s">
        <v>8</v>
      </c>
    </row>
    <row r="60" spans="3:8" ht="15" customHeight="1" x14ac:dyDescent="0.25">
      <c r="C60" s="1">
        <v>2022</v>
      </c>
      <c r="D60" s="1" t="s">
        <v>59</v>
      </c>
      <c r="E60" s="1" t="s">
        <v>39</v>
      </c>
      <c r="F60" s="1">
        <v>61525</v>
      </c>
      <c r="G60" s="1">
        <v>48092</v>
      </c>
      <c r="H60" s="1" t="s">
        <v>8</v>
      </c>
    </row>
    <row r="61" spans="3:8" ht="15" customHeight="1" x14ac:dyDescent="0.25">
      <c r="C61" s="1">
        <v>2022</v>
      </c>
      <c r="D61" s="1" t="s">
        <v>59</v>
      </c>
      <c r="E61" s="1" t="s">
        <v>40</v>
      </c>
      <c r="F61" s="1">
        <v>7753</v>
      </c>
      <c r="G61" s="1">
        <v>54819</v>
      </c>
      <c r="H61" s="1" t="s">
        <v>10</v>
      </c>
    </row>
    <row r="62" spans="3:8" ht="15" customHeight="1" x14ac:dyDescent="0.25">
      <c r="C62" s="1">
        <v>2022</v>
      </c>
      <c r="D62" s="1" t="s">
        <v>59</v>
      </c>
      <c r="E62" s="1" t="s">
        <v>41</v>
      </c>
      <c r="F62" s="1">
        <v>68615</v>
      </c>
      <c r="G62" s="1">
        <v>49247</v>
      </c>
      <c r="H62" s="1" t="s">
        <v>10</v>
      </c>
    </row>
    <row r="63" spans="3:8" ht="15" customHeight="1" x14ac:dyDescent="0.25">
      <c r="C63" s="1">
        <v>2022</v>
      </c>
      <c r="D63" s="1" t="s">
        <v>59</v>
      </c>
      <c r="E63" s="1" t="s">
        <v>42</v>
      </c>
      <c r="F63" s="1">
        <v>23748</v>
      </c>
      <c r="G63" s="1">
        <v>46554</v>
      </c>
      <c r="H63" s="1" t="s">
        <v>8</v>
      </c>
    </row>
    <row r="64" spans="3:8" ht="15" customHeight="1" x14ac:dyDescent="0.25">
      <c r="C64" s="1">
        <v>2022</v>
      </c>
      <c r="D64" s="1" t="s">
        <v>59</v>
      </c>
      <c r="E64" s="1" t="s">
        <v>43</v>
      </c>
      <c r="F64" s="1">
        <v>26503</v>
      </c>
      <c r="G64" s="1">
        <v>49347</v>
      </c>
      <c r="H64" s="1" t="s">
        <v>8</v>
      </c>
    </row>
    <row r="65" spans="3:8" ht="15" customHeight="1" x14ac:dyDescent="0.25">
      <c r="C65" s="1">
        <v>2022</v>
      </c>
      <c r="D65" s="1" t="s">
        <v>59</v>
      </c>
      <c r="E65" s="1" t="s">
        <v>44</v>
      </c>
      <c r="F65" s="1">
        <v>74845</v>
      </c>
      <c r="G65" s="1">
        <v>50000</v>
      </c>
      <c r="H65" s="1" t="s">
        <v>10</v>
      </c>
    </row>
    <row r="66" spans="3:8" ht="15" customHeight="1" x14ac:dyDescent="0.25">
      <c r="C66" s="1">
        <v>2022</v>
      </c>
      <c r="D66" s="1" t="s">
        <v>59</v>
      </c>
      <c r="E66" s="1" t="s">
        <v>45</v>
      </c>
      <c r="F66" s="1">
        <v>7658</v>
      </c>
      <c r="G66" s="1">
        <v>48902</v>
      </c>
      <c r="H66" s="1" t="s">
        <v>10</v>
      </c>
    </row>
    <row r="67" spans="3:8" ht="15" customHeight="1" x14ac:dyDescent="0.25">
      <c r="C67" s="1">
        <v>2022</v>
      </c>
      <c r="D67" s="1" t="s">
        <v>59</v>
      </c>
      <c r="E67" s="1" t="s">
        <v>46</v>
      </c>
      <c r="F67" s="1">
        <v>30013</v>
      </c>
      <c r="G67" s="1">
        <v>44429</v>
      </c>
      <c r="H67" s="1" t="s">
        <v>10</v>
      </c>
    </row>
    <row r="68" spans="3:8" ht="15" customHeight="1" x14ac:dyDescent="0.25">
      <c r="C68" s="1">
        <v>2022</v>
      </c>
      <c r="D68" s="1" t="s">
        <v>59</v>
      </c>
      <c r="E68" s="1" t="s">
        <v>47</v>
      </c>
      <c r="F68" s="1">
        <v>8059</v>
      </c>
      <c r="G68" s="1">
        <v>44650</v>
      </c>
      <c r="H68" s="1" t="s">
        <v>10</v>
      </c>
    </row>
    <row r="69" spans="3:8" ht="15" customHeight="1" x14ac:dyDescent="0.25">
      <c r="C69" s="1">
        <v>2022</v>
      </c>
      <c r="D69" s="1" t="s">
        <v>59</v>
      </c>
      <c r="E69" s="1" t="s">
        <v>48</v>
      </c>
      <c r="F69" s="1">
        <v>40040</v>
      </c>
      <c r="G69" s="1">
        <v>51137</v>
      </c>
      <c r="H69" s="1" t="s">
        <v>10</v>
      </c>
    </row>
    <row r="70" spans="3:8" ht="15" customHeight="1" x14ac:dyDescent="0.25">
      <c r="C70" s="1">
        <v>2022</v>
      </c>
      <c r="D70" s="1" t="s">
        <v>59</v>
      </c>
      <c r="E70" s="1" t="s">
        <v>49</v>
      </c>
      <c r="F70" s="1">
        <v>147447</v>
      </c>
      <c r="G70" s="1">
        <v>57337</v>
      </c>
      <c r="H70" s="1" t="s">
        <v>8</v>
      </c>
    </row>
    <row r="71" spans="3:8" ht="15" customHeight="1" x14ac:dyDescent="0.25">
      <c r="C71" s="1">
        <v>2022</v>
      </c>
      <c r="D71" s="1" t="s">
        <v>59</v>
      </c>
      <c r="E71" s="1" t="s">
        <v>50</v>
      </c>
      <c r="F71" s="1">
        <v>19531</v>
      </c>
      <c r="G71" s="1">
        <v>49163</v>
      </c>
      <c r="H71" s="1" t="s">
        <v>8</v>
      </c>
    </row>
    <row r="72" spans="3:8" ht="15" customHeight="1" x14ac:dyDescent="0.25">
      <c r="C72" s="1">
        <v>2022</v>
      </c>
      <c r="D72" s="1" t="s">
        <v>59</v>
      </c>
      <c r="E72" s="1" t="s">
        <v>51</v>
      </c>
      <c r="F72" s="1">
        <v>5084</v>
      </c>
      <c r="G72" s="1">
        <v>45351</v>
      </c>
      <c r="H72" s="1" t="s">
        <v>10</v>
      </c>
    </row>
    <row r="73" spans="3:8" ht="15" customHeight="1" x14ac:dyDescent="0.25">
      <c r="C73" s="1">
        <v>2022</v>
      </c>
      <c r="D73" s="1" t="s">
        <v>59</v>
      </c>
      <c r="E73" s="1" t="s">
        <v>52</v>
      </c>
      <c r="F73" s="1">
        <v>43180</v>
      </c>
      <c r="G73" s="1">
        <v>48886</v>
      </c>
      <c r="H73" s="1" t="s">
        <v>8</v>
      </c>
    </row>
    <row r="74" spans="3:8" ht="15" customHeight="1" x14ac:dyDescent="0.25">
      <c r="C74" s="1">
        <v>2022</v>
      </c>
      <c r="D74" s="1" t="s">
        <v>59</v>
      </c>
      <c r="E74" s="1" t="s">
        <v>53</v>
      </c>
      <c r="F74" s="1">
        <v>39324</v>
      </c>
      <c r="G74" s="1">
        <v>68994</v>
      </c>
      <c r="H74" s="1" t="s">
        <v>8</v>
      </c>
    </row>
    <row r="75" spans="3:8" ht="15" customHeight="1" x14ac:dyDescent="0.25">
      <c r="C75" s="1">
        <v>2022</v>
      </c>
      <c r="D75" s="1" t="s">
        <v>59</v>
      </c>
      <c r="E75" s="1" t="s">
        <v>54</v>
      </c>
      <c r="F75" s="1">
        <v>10925</v>
      </c>
      <c r="G75" s="1">
        <v>43698</v>
      </c>
      <c r="H75" s="1" t="s">
        <v>10</v>
      </c>
    </row>
    <row r="76" spans="3:8" ht="15" customHeight="1" x14ac:dyDescent="0.25">
      <c r="C76" s="1">
        <v>2022</v>
      </c>
      <c r="D76" s="1" t="s">
        <v>59</v>
      </c>
      <c r="E76" s="1" t="s">
        <v>55</v>
      </c>
      <c r="F76" s="1">
        <v>36496</v>
      </c>
      <c r="G76" s="1">
        <v>46512</v>
      </c>
      <c r="H76" s="1" t="s">
        <v>10</v>
      </c>
    </row>
    <row r="77" spans="3:8" ht="15" customHeight="1" x14ac:dyDescent="0.25">
      <c r="C77" s="1">
        <v>2022</v>
      </c>
      <c r="D77" s="1" t="s">
        <v>59</v>
      </c>
      <c r="E77" s="1" t="s">
        <v>56</v>
      </c>
      <c r="F77" s="1">
        <v>4830</v>
      </c>
      <c r="G77" s="1">
        <v>47737</v>
      </c>
      <c r="H77" s="1" t="s">
        <v>8</v>
      </c>
    </row>
    <row r="78" spans="3:8" ht="15" customHeight="1" x14ac:dyDescent="0.25">
      <c r="C78" s="1">
        <v>2022</v>
      </c>
      <c r="D78" s="1" t="s">
        <v>60</v>
      </c>
      <c r="E78" s="1" t="s">
        <v>7</v>
      </c>
      <c r="F78" s="1">
        <v>2168</v>
      </c>
      <c r="G78" s="1">
        <v>65025</v>
      </c>
      <c r="H78" s="1" t="s">
        <v>8</v>
      </c>
    </row>
    <row r="79" spans="3:8" ht="15" customHeight="1" x14ac:dyDescent="0.25">
      <c r="C79" s="1">
        <v>2022</v>
      </c>
      <c r="D79" s="1" t="s">
        <v>60</v>
      </c>
      <c r="E79" s="1" t="s">
        <v>9</v>
      </c>
      <c r="F79" s="1">
        <v>3113</v>
      </c>
      <c r="G79" s="1">
        <v>80499</v>
      </c>
      <c r="H79" s="1" t="s">
        <v>10</v>
      </c>
    </row>
    <row r="80" spans="3:8" ht="15" customHeight="1" x14ac:dyDescent="0.25">
      <c r="C80" s="1">
        <v>2022</v>
      </c>
      <c r="D80" s="1" t="s">
        <v>60</v>
      </c>
      <c r="E80" s="1" t="s">
        <v>11</v>
      </c>
      <c r="F80" s="1">
        <v>1210</v>
      </c>
      <c r="G80" s="1">
        <v>58828</v>
      </c>
      <c r="H80" s="1" t="s">
        <v>8</v>
      </c>
    </row>
    <row r="81" spans="3:8" ht="15" customHeight="1" x14ac:dyDescent="0.25">
      <c r="C81" s="1">
        <v>2022</v>
      </c>
      <c r="D81" s="1" t="s">
        <v>60</v>
      </c>
      <c r="E81" s="1" t="s">
        <v>12</v>
      </c>
      <c r="F81" s="1">
        <v>26592</v>
      </c>
      <c r="G81" s="1">
        <v>193173</v>
      </c>
      <c r="H81" s="1" t="s">
        <v>10</v>
      </c>
    </row>
    <row r="82" spans="3:8" ht="15" customHeight="1" x14ac:dyDescent="0.25">
      <c r="C82" s="1">
        <v>2022</v>
      </c>
      <c r="D82" s="1" t="s">
        <v>60</v>
      </c>
      <c r="E82" s="1" t="s">
        <v>13</v>
      </c>
      <c r="F82" s="1">
        <v>4173</v>
      </c>
      <c r="G82" s="1">
        <v>105735</v>
      </c>
      <c r="H82" s="1" t="s">
        <v>8</v>
      </c>
    </row>
    <row r="83" spans="3:8" ht="15" customHeight="1" x14ac:dyDescent="0.25">
      <c r="C83" s="1">
        <v>2022</v>
      </c>
      <c r="D83" s="1" t="s">
        <v>60</v>
      </c>
      <c r="E83" s="1" t="s">
        <v>14</v>
      </c>
      <c r="F83" s="1">
        <v>2306</v>
      </c>
      <c r="G83" s="1">
        <v>115642</v>
      </c>
      <c r="H83" s="1" t="s">
        <v>8</v>
      </c>
    </row>
    <row r="84" spans="3:8" ht="15" customHeight="1" x14ac:dyDescent="0.25">
      <c r="C84" s="1">
        <v>2022</v>
      </c>
      <c r="D84" s="1" t="s">
        <v>60</v>
      </c>
      <c r="E84" s="1" t="s">
        <v>15</v>
      </c>
      <c r="F84" s="1">
        <v>433</v>
      </c>
      <c r="G84" s="1">
        <v>70782</v>
      </c>
      <c r="H84" s="1" t="s">
        <v>10</v>
      </c>
    </row>
    <row r="85" spans="3:8" ht="15" customHeight="1" x14ac:dyDescent="0.25">
      <c r="C85" s="1">
        <v>2022</v>
      </c>
      <c r="D85" s="1" t="s">
        <v>60</v>
      </c>
      <c r="E85" s="1" t="s">
        <v>16</v>
      </c>
      <c r="F85" s="1">
        <v>11205</v>
      </c>
      <c r="G85" s="1">
        <v>86168</v>
      </c>
      <c r="H85" s="1" t="s">
        <v>10</v>
      </c>
    </row>
    <row r="86" spans="3:8" ht="15" customHeight="1" x14ac:dyDescent="0.25">
      <c r="C86" s="1">
        <v>2022</v>
      </c>
      <c r="D86" s="1" t="s">
        <v>60</v>
      </c>
      <c r="E86" s="1" t="s">
        <v>17</v>
      </c>
      <c r="F86" s="1">
        <v>5113</v>
      </c>
      <c r="G86" s="1">
        <v>101613</v>
      </c>
      <c r="H86" s="1" t="s">
        <v>8</v>
      </c>
    </row>
    <row r="87" spans="3:8" ht="15" customHeight="1" x14ac:dyDescent="0.25">
      <c r="C87" s="1">
        <v>2022</v>
      </c>
      <c r="D87" s="1" t="s">
        <v>60</v>
      </c>
      <c r="E87" s="1" t="s">
        <v>18</v>
      </c>
      <c r="F87" s="1">
        <v>1223</v>
      </c>
      <c r="G87" s="1">
        <v>57761</v>
      </c>
      <c r="H87" s="1" t="s">
        <v>8</v>
      </c>
    </row>
    <row r="88" spans="3:8" ht="15" customHeight="1" x14ac:dyDescent="0.25">
      <c r="C88" s="1">
        <v>2022</v>
      </c>
      <c r="D88" s="1" t="s">
        <v>60</v>
      </c>
      <c r="E88" s="1" t="s">
        <v>19</v>
      </c>
      <c r="F88" s="1">
        <v>6688</v>
      </c>
      <c r="G88" s="1">
        <v>96164</v>
      </c>
      <c r="H88" s="1" t="s">
        <v>10</v>
      </c>
    </row>
    <row r="89" spans="3:8" ht="15" customHeight="1" x14ac:dyDescent="0.25">
      <c r="C89" s="1">
        <v>2022</v>
      </c>
      <c r="D89" s="1" t="s">
        <v>60</v>
      </c>
      <c r="E89" s="1" t="s">
        <v>20</v>
      </c>
      <c r="F89" s="1">
        <v>2123</v>
      </c>
      <c r="G89" s="1">
        <v>65371</v>
      </c>
      <c r="H89" s="1" t="s">
        <v>10</v>
      </c>
    </row>
    <row r="90" spans="3:8" ht="15" customHeight="1" x14ac:dyDescent="0.25">
      <c r="C90" s="1">
        <v>2022</v>
      </c>
      <c r="D90" s="1" t="s">
        <v>60</v>
      </c>
      <c r="E90" s="1" t="s">
        <v>21</v>
      </c>
      <c r="F90" s="1">
        <v>1742</v>
      </c>
      <c r="G90" s="1">
        <v>63519</v>
      </c>
      <c r="H90" s="1" t="s">
        <v>10</v>
      </c>
    </row>
    <row r="91" spans="3:8" ht="15" customHeight="1" x14ac:dyDescent="0.25">
      <c r="C91" s="1">
        <v>2022</v>
      </c>
      <c r="D91" s="1" t="s">
        <v>60</v>
      </c>
      <c r="E91" s="1" t="s">
        <v>22</v>
      </c>
      <c r="F91" s="1">
        <v>1308</v>
      </c>
      <c r="G91" s="1">
        <v>68399</v>
      </c>
      <c r="H91" s="1" t="s">
        <v>10</v>
      </c>
    </row>
    <row r="92" spans="3:8" ht="15" customHeight="1" x14ac:dyDescent="0.25">
      <c r="C92" s="1">
        <v>2022</v>
      </c>
      <c r="D92" s="1" t="s">
        <v>60</v>
      </c>
      <c r="E92" s="1" t="s">
        <v>23</v>
      </c>
      <c r="F92" s="1">
        <v>1785</v>
      </c>
      <c r="G92" s="1">
        <v>59629</v>
      </c>
      <c r="H92" s="1" t="s">
        <v>10</v>
      </c>
    </row>
    <row r="93" spans="3:8" ht="15" customHeight="1" x14ac:dyDescent="0.25">
      <c r="C93" s="1">
        <v>2022</v>
      </c>
      <c r="D93" s="1" t="s">
        <v>60</v>
      </c>
      <c r="E93" s="1" t="s">
        <v>24</v>
      </c>
      <c r="F93" s="1">
        <v>1716</v>
      </c>
      <c r="G93" s="1">
        <v>63223</v>
      </c>
      <c r="H93" s="1" t="s">
        <v>8</v>
      </c>
    </row>
    <row r="94" spans="3:8" ht="15" customHeight="1" x14ac:dyDescent="0.25">
      <c r="C94" s="1">
        <v>2022</v>
      </c>
      <c r="D94" s="1" t="s">
        <v>60</v>
      </c>
      <c r="E94" s="1" t="s">
        <v>25</v>
      </c>
      <c r="F94" s="1">
        <v>849</v>
      </c>
      <c r="G94" s="1">
        <v>59502</v>
      </c>
      <c r="H94" s="1" t="s">
        <v>8</v>
      </c>
    </row>
    <row r="95" spans="3:8" ht="15" customHeight="1" x14ac:dyDescent="0.25">
      <c r="C95" s="1">
        <v>2022</v>
      </c>
      <c r="D95" s="1" t="s">
        <v>60</v>
      </c>
      <c r="E95" s="1" t="s">
        <v>26</v>
      </c>
      <c r="F95" s="1">
        <v>2737</v>
      </c>
      <c r="G95" s="1">
        <v>97844</v>
      </c>
      <c r="H95" s="1" t="s">
        <v>10</v>
      </c>
    </row>
    <row r="96" spans="3:8" ht="15" customHeight="1" x14ac:dyDescent="0.25">
      <c r="C96" s="1">
        <v>2022</v>
      </c>
      <c r="D96" s="1" t="s">
        <v>60</v>
      </c>
      <c r="E96" s="1" t="s">
        <v>27</v>
      </c>
      <c r="F96" s="1">
        <v>5379</v>
      </c>
      <c r="G96" s="1">
        <v>128118</v>
      </c>
      <c r="H96" s="1" t="s">
        <v>8</v>
      </c>
    </row>
    <row r="97" spans="3:8" ht="15" customHeight="1" x14ac:dyDescent="0.25">
      <c r="C97" s="1">
        <v>2022</v>
      </c>
      <c r="D97" s="1" t="s">
        <v>60</v>
      </c>
      <c r="E97" s="1" t="s">
        <v>28</v>
      </c>
      <c r="F97" s="1">
        <v>6287</v>
      </c>
      <c r="G97" s="1">
        <v>78556</v>
      </c>
      <c r="H97" s="1" t="s">
        <v>8</v>
      </c>
    </row>
    <row r="98" spans="3:8" ht="15" customHeight="1" x14ac:dyDescent="0.25">
      <c r="C98" s="1">
        <v>2022</v>
      </c>
      <c r="D98" s="1" t="s">
        <v>60</v>
      </c>
      <c r="E98" s="1" t="s">
        <v>29</v>
      </c>
      <c r="F98" s="1">
        <v>3977</v>
      </c>
      <c r="G98" s="1">
        <v>83903</v>
      </c>
      <c r="H98" s="1" t="s">
        <v>10</v>
      </c>
    </row>
    <row r="99" spans="3:8" ht="15" customHeight="1" x14ac:dyDescent="0.25">
      <c r="C99" s="1">
        <v>2022</v>
      </c>
      <c r="D99" s="1" t="s">
        <v>60</v>
      </c>
      <c r="E99" s="1" t="s">
        <v>30</v>
      </c>
      <c r="F99" s="1">
        <v>940</v>
      </c>
      <c r="G99" s="1">
        <v>54173</v>
      </c>
      <c r="H99" s="1" t="s">
        <v>10</v>
      </c>
    </row>
    <row r="100" spans="3:8" ht="15" customHeight="1" x14ac:dyDescent="0.25">
      <c r="C100" s="1">
        <v>2022</v>
      </c>
      <c r="D100" s="1" t="s">
        <v>60</v>
      </c>
      <c r="E100" s="1" t="s">
        <v>31</v>
      </c>
      <c r="F100" s="1">
        <v>3049</v>
      </c>
      <c r="G100" s="1">
        <v>86842</v>
      </c>
      <c r="H100" s="1" t="s">
        <v>8</v>
      </c>
    </row>
    <row r="101" spans="3:8" ht="15" customHeight="1" x14ac:dyDescent="0.25">
      <c r="C101" s="1">
        <v>2022</v>
      </c>
      <c r="D101" s="1" t="s">
        <v>60</v>
      </c>
      <c r="E101" s="1" t="s">
        <v>32</v>
      </c>
      <c r="F101" s="1">
        <v>801</v>
      </c>
      <c r="G101" s="1">
        <v>59475</v>
      </c>
      <c r="H101" s="1" t="s">
        <v>8</v>
      </c>
    </row>
    <row r="102" spans="3:8" ht="15" customHeight="1" x14ac:dyDescent="0.25">
      <c r="C102" s="1">
        <v>2022</v>
      </c>
      <c r="D102" s="1" t="s">
        <v>60</v>
      </c>
      <c r="E102" s="1" t="s">
        <v>33</v>
      </c>
      <c r="F102" s="1">
        <v>973</v>
      </c>
      <c r="G102" s="1">
        <v>69407</v>
      </c>
      <c r="H102" s="1" t="s">
        <v>10</v>
      </c>
    </row>
    <row r="103" spans="3:8" ht="15" customHeight="1" x14ac:dyDescent="0.25">
      <c r="C103" s="1">
        <v>2022</v>
      </c>
      <c r="D103" s="1" t="s">
        <v>60</v>
      </c>
      <c r="E103" s="1" t="s">
        <v>34</v>
      </c>
      <c r="F103" s="1">
        <v>1541</v>
      </c>
      <c r="G103" s="1">
        <v>75292</v>
      </c>
      <c r="H103" s="1" t="s">
        <v>8</v>
      </c>
    </row>
    <row r="104" spans="3:8" ht="15" customHeight="1" x14ac:dyDescent="0.25">
      <c r="C104" s="1">
        <v>2022</v>
      </c>
      <c r="D104" s="1" t="s">
        <v>62</v>
      </c>
      <c r="E104" s="1" t="s">
        <v>12</v>
      </c>
      <c r="F104" s="1">
        <v>5876</v>
      </c>
      <c r="G104" s="1">
        <v>68709</v>
      </c>
      <c r="H104" s="1" t="s">
        <v>10</v>
      </c>
    </row>
    <row r="105" spans="3:8" ht="15" customHeight="1" x14ac:dyDescent="0.25">
      <c r="C105" s="1">
        <v>2022</v>
      </c>
      <c r="D105" s="1" t="s">
        <v>62</v>
      </c>
      <c r="E105" s="1" t="s">
        <v>66</v>
      </c>
      <c r="F105" s="1">
        <v>32595</v>
      </c>
      <c r="G105" s="1">
        <v>71460</v>
      </c>
      <c r="H105" s="1" t="s">
        <v>8</v>
      </c>
    </row>
    <row r="106" spans="3:8" ht="15" customHeight="1" x14ac:dyDescent="0.25">
      <c r="C106" s="1">
        <v>2022</v>
      </c>
      <c r="D106" s="1" t="s">
        <v>62</v>
      </c>
      <c r="E106" s="1" t="s">
        <v>49</v>
      </c>
      <c r="F106" s="1">
        <v>146639</v>
      </c>
      <c r="G106" s="1">
        <v>86123</v>
      </c>
      <c r="H106" s="1" t="s">
        <v>8</v>
      </c>
    </row>
    <row r="107" spans="3:8" ht="15" customHeight="1" x14ac:dyDescent="0.25">
      <c r="C107" s="1">
        <v>2022</v>
      </c>
      <c r="D107" s="1" t="s">
        <v>62</v>
      </c>
      <c r="E107" s="1" t="s">
        <v>12</v>
      </c>
      <c r="F107" s="1">
        <v>25941</v>
      </c>
      <c r="G107" s="1">
        <v>73355</v>
      </c>
      <c r="H107" s="1" t="s">
        <v>10</v>
      </c>
    </row>
    <row r="108" spans="3:8" ht="15" customHeight="1" x14ac:dyDescent="0.25">
      <c r="C108" s="1">
        <v>2022</v>
      </c>
      <c r="D108" s="1" t="s">
        <v>62</v>
      </c>
      <c r="E108" s="1" t="s">
        <v>66</v>
      </c>
      <c r="F108" s="1">
        <v>6346</v>
      </c>
      <c r="G108" s="1">
        <v>79442</v>
      </c>
      <c r="H108" s="1" t="s">
        <v>10</v>
      </c>
    </row>
    <row r="109" spans="3:8" ht="15" customHeight="1" x14ac:dyDescent="0.25">
      <c r="C109" s="1">
        <v>2022</v>
      </c>
      <c r="D109" s="1" t="s">
        <v>62</v>
      </c>
      <c r="E109" s="1" t="s">
        <v>49</v>
      </c>
      <c r="F109" s="1">
        <v>60099</v>
      </c>
      <c r="G109" s="1">
        <v>101046</v>
      </c>
      <c r="H109" s="1" t="s">
        <v>8</v>
      </c>
    </row>
    <row r="110" spans="3:8" ht="15" customHeight="1" x14ac:dyDescent="0.25">
      <c r="C110" s="1">
        <v>2022</v>
      </c>
      <c r="D110" s="1" t="s">
        <v>62</v>
      </c>
      <c r="E110" s="1" t="s">
        <v>12</v>
      </c>
      <c r="F110" s="1">
        <v>43094</v>
      </c>
      <c r="G110" s="1">
        <v>97279</v>
      </c>
      <c r="H110" s="1" t="s">
        <v>8</v>
      </c>
    </row>
    <row r="111" spans="3:8" ht="15" customHeight="1" x14ac:dyDescent="0.25">
      <c r="C111" s="1">
        <v>2022</v>
      </c>
      <c r="D111" s="1" t="s">
        <v>62</v>
      </c>
      <c r="E111" s="1" t="s">
        <v>66</v>
      </c>
      <c r="F111" s="1">
        <v>8599</v>
      </c>
      <c r="G111" s="1">
        <v>58557</v>
      </c>
      <c r="H111" s="1" t="s">
        <v>10</v>
      </c>
    </row>
    <row r="112" spans="3:8" ht="15" customHeight="1" x14ac:dyDescent="0.25">
      <c r="C112" s="1">
        <v>2022</v>
      </c>
      <c r="D112" s="1" t="s">
        <v>62</v>
      </c>
      <c r="E112" s="1" t="s">
        <v>49</v>
      </c>
      <c r="F112" s="1">
        <v>27048</v>
      </c>
      <c r="G112" s="1">
        <v>72254</v>
      </c>
      <c r="H112" s="1" t="s">
        <v>10</v>
      </c>
    </row>
    <row r="113" spans="3:8" ht="15" customHeight="1" x14ac:dyDescent="0.25">
      <c r="C113" s="1">
        <v>2022</v>
      </c>
      <c r="D113" s="1" t="s">
        <v>62</v>
      </c>
      <c r="E113" s="1" t="s">
        <v>12</v>
      </c>
      <c r="F113" s="1">
        <v>4986</v>
      </c>
      <c r="G113" s="1">
        <v>65233</v>
      </c>
      <c r="H113" s="1" t="s">
        <v>10</v>
      </c>
    </row>
    <row r="114" spans="3:8" ht="15" customHeight="1" x14ac:dyDescent="0.25">
      <c r="C114" s="1">
        <v>2022</v>
      </c>
      <c r="D114" s="1" t="s">
        <v>63</v>
      </c>
      <c r="E114" s="1" t="s">
        <v>66</v>
      </c>
      <c r="F114" s="1">
        <v>15859</v>
      </c>
      <c r="G114" s="1">
        <v>56193</v>
      </c>
      <c r="H114" s="1" t="s">
        <v>10</v>
      </c>
    </row>
    <row r="115" spans="3:8" ht="15" customHeight="1" x14ac:dyDescent="0.25">
      <c r="C115" s="1">
        <v>2022</v>
      </c>
      <c r="D115" s="1" t="s">
        <v>63</v>
      </c>
      <c r="E115" s="1" t="s">
        <v>49</v>
      </c>
      <c r="F115" s="1">
        <v>20727</v>
      </c>
      <c r="G115" s="1">
        <v>61159</v>
      </c>
      <c r="H115" s="1" t="s">
        <v>10</v>
      </c>
    </row>
    <row r="116" spans="3:8" ht="15" customHeight="1" x14ac:dyDescent="0.25">
      <c r="C116" s="1">
        <v>2022</v>
      </c>
      <c r="D116" s="1" t="s">
        <v>63</v>
      </c>
      <c r="E116" s="1" t="s">
        <v>12</v>
      </c>
      <c r="F116" s="1">
        <v>15656</v>
      </c>
      <c r="G116" s="1">
        <v>52435</v>
      </c>
      <c r="H116" s="1" t="s">
        <v>8</v>
      </c>
    </row>
    <row r="117" spans="3:8" ht="15" customHeight="1" x14ac:dyDescent="0.25">
      <c r="C117" s="1">
        <v>2022</v>
      </c>
      <c r="D117" s="1" t="s">
        <v>63</v>
      </c>
      <c r="E117" s="1" t="s">
        <v>66</v>
      </c>
      <c r="F117" s="1">
        <v>656765</v>
      </c>
      <c r="G117" s="1">
        <v>62668</v>
      </c>
      <c r="H117" s="1" t="s">
        <v>8</v>
      </c>
    </row>
    <row r="118" spans="3:8" ht="15" customHeight="1" x14ac:dyDescent="0.25">
      <c r="C118" s="1">
        <v>2022</v>
      </c>
      <c r="D118" s="1" t="s">
        <v>63</v>
      </c>
      <c r="E118" s="1" t="s">
        <v>49</v>
      </c>
      <c r="F118" s="1">
        <v>23475</v>
      </c>
      <c r="G118" s="1">
        <v>60198</v>
      </c>
      <c r="H118" s="1" t="s">
        <v>10</v>
      </c>
    </row>
    <row r="119" spans="3:8" ht="15" customHeight="1" x14ac:dyDescent="0.25">
      <c r="C119" s="1">
        <v>2022</v>
      </c>
      <c r="D119" s="1" t="s">
        <v>63</v>
      </c>
      <c r="E119" s="1" t="s">
        <v>12</v>
      </c>
      <c r="F119" s="1">
        <v>19964</v>
      </c>
      <c r="G119" s="1">
        <v>66215</v>
      </c>
      <c r="H119" s="1" t="s">
        <v>8</v>
      </c>
    </row>
    <row r="120" spans="3:8" ht="15" customHeight="1" x14ac:dyDescent="0.25">
      <c r="C120" s="1">
        <v>2022</v>
      </c>
      <c r="D120" s="1" t="s">
        <v>63</v>
      </c>
      <c r="E120" s="1" t="s">
        <v>66</v>
      </c>
      <c r="F120" s="1">
        <v>5522</v>
      </c>
      <c r="G120" s="1">
        <v>62470</v>
      </c>
      <c r="H120" s="1" t="s">
        <v>8</v>
      </c>
    </row>
    <row r="121" spans="3:8" ht="15" customHeight="1" x14ac:dyDescent="0.25">
      <c r="C121" s="1">
        <v>2022</v>
      </c>
      <c r="D121" s="1" t="s">
        <v>63</v>
      </c>
      <c r="E121" s="1" t="s">
        <v>49</v>
      </c>
      <c r="F121" s="1">
        <v>85058</v>
      </c>
      <c r="G121" s="1">
        <v>60114</v>
      </c>
      <c r="H121" s="1" t="s">
        <v>10</v>
      </c>
    </row>
    <row r="122" spans="3:8" ht="15" customHeight="1" x14ac:dyDescent="0.25">
      <c r="C122" s="1">
        <v>2022</v>
      </c>
      <c r="D122" s="1" t="s">
        <v>63</v>
      </c>
      <c r="E122" s="1" t="s">
        <v>12</v>
      </c>
      <c r="F122" s="1">
        <v>31842</v>
      </c>
      <c r="G122" s="1">
        <v>62141</v>
      </c>
      <c r="H122" s="1" t="s">
        <v>10</v>
      </c>
    </row>
    <row r="123" spans="3:8" ht="15" customHeight="1" x14ac:dyDescent="0.25">
      <c r="C123" s="1">
        <v>2022</v>
      </c>
      <c r="D123" s="1" t="s">
        <v>63</v>
      </c>
      <c r="E123" s="1" t="s">
        <v>66</v>
      </c>
      <c r="F123" s="1">
        <v>9128</v>
      </c>
      <c r="G123" s="1">
        <v>50479</v>
      </c>
      <c r="H123" s="1" t="s">
        <v>8</v>
      </c>
    </row>
    <row r="124" spans="3:8" ht="15" customHeight="1" x14ac:dyDescent="0.25">
      <c r="C124" s="1">
        <v>2022</v>
      </c>
      <c r="D124" s="1" t="s">
        <v>63</v>
      </c>
      <c r="E124" s="1" t="s">
        <v>49</v>
      </c>
      <c r="F124" s="1">
        <v>39684</v>
      </c>
      <c r="G124" s="1">
        <v>60678</v>
      </c>
      <c r="H124" s="1" t="s">
        <v>8</v>
      </c>
    </row>
    <row r="125" spans="3:8" ht="15" customHeight="1" x14ac:dyDescent="0.25">
      <c r="C125" s="1">
        <v>2022</v>
      </c>
      <c r="D125" s="1" t="s">
        <v>63</v>
      </c>
      <c r="E125" s="1" t="s">
        <v>12</v>
      </c>
      <c r="F125" s="1">
        <v>16899</v>
      </c>
      <c r="G125" s="1">
        <v>57802</v>
      </c>
      <c r="H125" s="1" t="s">
        <v>10</v>
      </c>
    </row>
    <row r="126" spans="3:8" ht="15" customHeight="1" x14ac:dyDescent="0.25">
      <c r="C126" s="1">
        <v>2022</v>
      </c>
      <c r="D126" s="1" t="s">
        <v>63</v>
      </c>
      <c r="E126" s="1" t="s">
        <v>21</v>
      </c>
      <c r="F126" s="1">
        <v>13294</v>
      </c>
      <c r="G126" s="1">
        <v>52222</v>
      </c>
      <c r="H126" s="1" t="s">
        <v>8</v>
      </c>
    </row>
    <row r="127" spans="3:8" ht="15" customHeight="1" x14ac:dyDescent="0.25">
      <c r="C127" s="1">
        <v>2022</v>
      </c>
      <c r="D127" s="1" t="s">
        <v>63</v>
      </c>
      <c r="E127" s="1" t="s">
        <v>22</v>
      </c>
      <c r="F127" s="1">
        <v>10330</v>
      </c>
      <c r="G127" s="1">
        <v>53486</v>
      </c>
      <c r="H127" s="1" t="s">
        <v>10</v>
      </c>
    </row>
    <row r="128" spans="3:8" ht="15" customHeight="1" x14ac:dyDescent="0.25">
      <c r="C128" s="1">
        <v>2022</v>
      </c>
      <c r="D128" s="1" t="s">
        <v>63</v>
      </c>
      <c r="E128" s="1" t="s">
        <v>23</v>
      </c>
      <c r="F128" s="1">
        <v>20809</v>
      </c>
      <c r="G128" s="1">
        <v>57098</v>
      </c>
      <c r="H128" s="1" t="s">
        <v>8</v>
      </c>
    </row>
    <row r="129" spans="3:8" ht="15" customHeight="1" x14ac:dyDescent="0.25">
      <c r="C129" s="1">
        <v>2022</v>
      </c>
      <c r="D129" s="1" t="s">
        <v>63</v>
      </c>
      <c r="E129" s="1" t="s">
        <v>24</v>
      </c>
      <c r="F129" s="1">
        <v>16834</v>
      </c>
      <c r="G129" s="1">
        <v>53222</v>
      </c>
      <c r="H129" s="1" t="s">
        <v>8</v>
      </c>
    </row>
    <row r="130" spans="3:8" ht="15" customHeight="1" x14ac:dyDescent="0.25">
      <c r="C130" s="1">
        <v>2022</v>
      </c>
      <c r="D130" s="1" t="s">
        <v>63</v>
      </c>
      <c r="E130" s="1" t="s">
        <v>25</v>
      </c>
      <c r="F130" s="1">
        <v>5591</v>
      </c>
      <c r="G130" s="1">
        <v>58739</v>
      </c>
      <c r="H130" s="1" t="s">
        <v>10</v>
      </c>
    </row>
    <row r="131" spans="3:8" ht="15" customHeight="1" x14ac:dyDescent="0.25">
      <c r="C131" s="1">
        <v>2022</v>
      </c>
      <c r="D131" s="1" t="s">
        <v>63</v>
      </c>
      <c r="E131" s="1" t="s">
        <v>26</v>
      </c>
      <c r="F131" s="1">
        <v>21505</v>
      </c>
      <c r="G131" s="1">
        <v>64854</v>
      </c>
      <c r="H131" s="1" t="s">
        <v>10</v>
      </c>
    </row>
    <row r="132" spans="3:8" ht="15" customHeight="1" x14ac:dyDescent="0.25">
      <c r="C132" s="1">
        <v>2022</v>
      </c>
      <c r="D132" s="1" t="s">
        <v>6</v>
      </c>
      <c r="E132" s="1" t="s">
        <v>7</v>
      </c>
      <c r="F132" s="1">
        <v>1829</v>
      </c>
      <c r="G132" s="1">
        <v>63872</v>
      </c>
      <c r="H132" s="1" t="s">
        <v>8</v>
      </c>
    </row>
    <row r="133" spans="3:8" ht="15" customHeight="1" x14ac:dyDescent="0.25">
      <c r="C133" s="1">
        <v>2022</v>
      </c>
      <c r="D133" s="1" t="s">
        <v>6</v>
      </c>
      <c r="E133" s="1" t="s">
        <v>9</v>
      </c>
      <c r="F133" s="1">
        <v>1354</v>
      </c>
      <c r="G133" s="1">
        <v>60216</v>
      </c>
      <c r="H133" s="1" t="s">
        <v>10</v>
      </c>
    </row>
    <row r="134" spans="3:8" ht="15" customHeight="1" x14ac:dyDescent="0.25">
      <c r="C134" s="1">
        <v>2022</v>
      </c>
      <c r="D134" s="1" t="s">
        <v>6</v>
      </c>
      <c r="E134" s="1" t="s">
        <v>11</v>
      </c>
      <c r="F134" s="1">
        <v>2565</v>
      </c>
      <c r="G134" s="1">
        <v>54909</v>
      </c>
      <c r="H134" s="1" t="s">
        <v>8</v>
      </c>
    </row>
    <row r="135" spans="3:8" ht="15" customHeight="1" x14ac:dyDescent="0.25">
      <c r="C135" s="1">
        <v>2022</v>
      </c>
      <c r="D135" s="1" t="s">
        <v>6</v>
      </c>
      <c r="E135" s="1" t="s">
        <v>12</v>
      </c>
      <c r="F135" s="1">
        <v>17651</v>
      </c>
      <c r="G135" s="1">
        <v>47534</v>
      </c>
      <c r="H135" s="1" t="s">
        <v>8</v>
      </c>
    </row>
    <row r="136" spans="3:8" ht="15" customHeight="1" x14ac:dyDescent="0.25">
      <c r="C136" s="1">
        <v>2022</v>
      </c>
      <c r="D136" s="1" t="s">
        <v>6</v>
      </c>
      <c r="E136" s="1" t="s">
        <v>13</v>
      </c>
      <c r="F136" s="1">
        <v>3312</v>
      </c>
      <c r="G136" s="1">
        <v>96879</v>
      </c>
      <c r="H136" s="1" t="s">
        <v>10</v>
      </c>
    </row>
    <row r="137" spans="3:8" ht="15" customHeight="1" x14ac:dyDescent="0.25">
      <c r="C137" s="1">
        <v>2022</v>
      </c>
      <c r="D137" s="1" t="s">
        <v>6</v>
      </c>
      <c r="E137" s="1" t="s">
        <v>14</v>
      </c>
      <c r="F137" s="1">
        <v>467</v>
      </c>
      <c r="G137" s="1">
        <v>48142</v>
      </c>
      <c r="H137" s="1" t="s">
        <v>10</v>
      </c>
    </row>
    <row r="138" spans="3:8" ht="15" customHeight="1" x14ac:dyDescent="0.25">
      <c r="C138" s="1">
        <v>2022</v>
      </c>
      <c r="D138" s="1" t="s">
        <v>6</v>
      </c>
      <c r="E138" s="1" t="s">
        <v>15</v>
      </c>
      <c r="F138" s="1">
        <v>186</v>
      </c>
      <c r="G138" s="1">
        <v>48290</v>
      </c>
      <c r="H138" s="1" t="s">
        <v>8</v>
      </c>
    </row>
    <row r="139" spans="3:8" ht="15" customHeight="1" x14ac:dyDescent="0.25">
      <c r="C139" s="1">
        <v>2022</v>
      </c>
      <c r="D139" s="1" t="s">
        <v>6</v>
      </c>
      <c r="E139" s="1" t="s">
        <v>16</v>
      </c>
      <c r="F139" s="1">
        <v>5394</v>
      </c>
      <c r="G139" s="1">
        <v>42717</v>
      </c>
      <c r="H139" s="1" t="s">
        <v>8</v>
      </c>
    </row>
    <row r="140" spans="3:8" ht="15" customHeight="1" x14ac:dyDescent="0.25">
      <c r="C140" s="1">
        <v>2022</v>
      </c>
      <c r="D140" s="1" t="s">
        <v>6</v>
      </c>
      <c r="E140" s="1" t="s">
        <v>17</v>
      </c>
      <c r="F140" s="1">
        <v>2794</v>
      </c>
      <c r="G140" s="1">
        <v>50978</v>
      </c>
      <c r="H140" s="1" t="s">
        <v>10</v>
      </c>
    </row>
    <row r="141" spans="3:8" ht="15" customHeight="1" x14ac:dyDescent="0.25">
      <c r="C141" s="1">
        <v>2022</v>
      </c>
      <c r="D141" s="1" t="s">
        <v>6</v>
      </c>
      <c r="E141" s="1" t="s">
        <v>18</v>
      </c>
      <c r="F141" s="1">
        <v>2531</v>
      </c>
      <c r="G141" s="1">
        <v>47820</v>
      </c>
      <c r="H141" s="1" t="s">
        <v>10</v>
      </c>
    </row>
    <row r="142" spans="3:8" ht="15" customHeight="1" x14ac:dyDescent="0.25">
      <c r="C142" s="1">
        <v>2022</v>
      </c>
      <c r="D142" s="1" t="s">
        <v>6</v>
      </c>
      <c r="E142" s="1" t="s">
        <v>19</v>
      </c>
      <c r="F142" s="1">
        <v>2818</v>
      </c>
      <c r="G142" s="1">
        <v>57259</v>
      </c>
      <c r="H142" s="1" t="s">
        <v>10</v>
      </c>
    </row>
    <row r="143" spans="3:8" ht="15" customHeight="1" x14ac:dyDescent="0.25">
      <c r="C143" s="1">
        <v>2022</v>
      </c>
      <c r="D143" s="1" t="s">
        <v>6</v>
      </c>
      <c r="E143" s="1" t="s">
        <v>20</v>
      </c>
      <c r="F143" s="1">
        <v>2302</v>
      </c>
      <c r="G143" s="1">
        <v>55732</v>
      </c>
      <c r="H143" s="1" t="s">
        <v>10</v>
      </c>
    </row>
    <row r="144" spans="3:8" ht="15" customHeight="1" x14ac:dyDescent="0.25">
      <c r="C144" s="1">
        <v>2022</v>
      </c>
      <c r="D144" s="1" t="s">
        <v>6</v>
      </c>
      <c r="E144" s="1" t="s">
        <v>21</v>
      </c>
      <c r="F144" s="1">
        <v>2911</v>
      </c>
      <c r="G144" s="1">
        <v>50588</v>
      </c>
      <c r="H144" s="1" t="s">
        <v>10</v>
      </c>
    </row>
    <row r="145" spans="3:8" ht="15" customHeight="1" x14ac:dyDescent="0.25">
      <c r="C145" s="1">
        <v>2022</v>
      </c>
      <c r="D145" s="1" t="s">
        <v>6</v>
      </c>
      <c r="E145" s="1" t="s">
        <v>22</v>
      </c>
      <c r="F145" s="1">
        <v>2613</v>
      </c>
      <c r="G145" s="1">
        <v>52721</v>
      </c>
      <c r="H145" s="1" t="s">
        <v>10</v>
      </c>
    </row>
    <row r="146" spans="3:8" ht="15" customHeight="1" x14ac:dyDescent="0.25">
      <c r="C146" s="1">
        <v>2022</v>
      </c>
      <c r="D146" s="1" t="s">
        <v>6</v>
      </c>
      <c r="E146" s="1" t="s">
        <v>23</v>
      </c>
      <c r="F146" s="1">
        <v>1632</v>
      </c>
      <c r="G146" s="1">
        <v>59605</v>
      </c>
      <c r="H146" s="1" t="s">
        <v>10</v>
      </c>
    </row>
    <row r="147" spans="3:8" ht="15" customHeight="1" x14ac:dyDescent="0.25">
      <c r="C147" s="1">
        <v>2022</v>
      </c>
      <c r="D147" s="1" t="s">
        <v>6</v>
      </c>
      <c r="E147" s="1" t="s">
        <v>24</v>
      </c>
      <c r="F147" s="1">
        <v>3143</v>
      </c>
      <c r="G147" s="1">
        <v>91727</v>
      </c>
      <c r="H147" s="1" t="s">
        <v>10</v>
      </c>
    </row>
    <row r="148" spans="3:8" ht="15" customHeight="1" x14ac:dyDescent="0.25">
      <c r="C148" s="1">
        <v>2022</v>
      </c>
      <c r="D148" s="1" t="s">
        <v>6</v>
      </c>
      <c r="E148" s="1" t="s">
        <v>25</v>
      </c>
      <c r="F148" s="1">
        <v>1581</v>
      </c>
      <c r="G148" s="1">
        <v>46422</v>
      </c>
      <c r="H148" s="1" t="s">
        <v>10</v>
      </c>
    </row>
    <row r="149" spans="3:8" ht="15" customHeight="1" x14ac:dyDescent="0.25">
      <c r="C149" s="1">
        <v>2022</v>
      </c>
      <c r="D149" s="1" t="s">
        <v>6</v>
      </c>
      <c r="E149" s="1" t="s">
        <v>26</v>
      </c>
      <c r="F149" s="1">
        <v>720</v>
      </c>
      <c r="G149" s="1">
        <v>51887</v>
      </c>
      <c r="H149" s="1" t="s">
        <v>10</v>
      </c>
    </row>
    <row r="150" spans="3:8" ht="15" customHeight="1" x14ac:dyDescent="0.25">
      <c r="C150" s="1">
        <v>2022</v>
      </c>
      <c r="D150" s="1" t="s">
        <v>6</v>
      </c>
      <c r="E150" s="1" t="s">
        <v>27</v>
      </c>
      <c r="F150" s="1">
        <v>999</v>
      </c>
      <c r="G150" s="1">
        <v>69628</v>
      </c>
      <c r="H150" s="1" t="s">
        <v>10</v>
      </c>
    </row>
    <row r="151" spans="3:8" ht="15" customHeight="1" x14ac:dyDescent="0.25">
      <c r="C151" s="1">
        <v>2022</v>
      </c>
      <c r="D151" s="1" t="s">
        <v>6</v>
      </c>
      <c r="E151" s="1" t="s">
        <v>28</v>
      </c>
      <c r="F151" s="1">
        <v>3574</v>
      </c>
      <c r="G151" s="1">
        <v>48309</v>
      </c>
      <c r="H151" s="1" t="s">
        <v>10</v>
      </c>
    </row>
    <row r="152" spans="3:8" ht="15" customHeight="1" x14ac:dyDescent="0.25">
      <c r="C152" s="1">
        <v>2022</v>
      </c>
      <c r="D152" s="1" t="s">
        <v>6</v>
      </c>
      <c r="E152" s="1" t="s">
        <v>29</v>
      </c>
      <c r="F152" s="1">
        <v>3175</v>
      </c>
      <c r="G152" s="1">
        <v>56276</v>
      </c>
      <c r="H152" s="1" t="s">
        <v>10</v>
      </c>
    </row>
    <row r="153" spans="3:8" ht="15" customHeight="1" x14ac:dyDescent="0.25">
      <c r="C153" s="1">
        <v>2022</v>
      </c>
      <c r="D153" s="1" t="s">
        <v>6</v>
      </c>
      <c r="E153" s="1" t="s">
        <v>30</v>
      </c>
      <c r="F153" s="1">
        <v>2070</v>
      </c>
      <c r="G153" s="1">
        <v>55525</v>
      </c>
      <c r="H153" s="1" t="s">
        <v>10</v>
      </c>
    </row>
    <row r="154" spans="3:8" ht="15" customHeight="1" x14ac:dyDescent="0.25">
      <c r="C154" s="1">
        <v>2022</v>
      </c>
      <c r="D154" s="1" t="s">
        <v>6</v>
      </c>
      <c r="E154" s="1" t="s">
        <v>31</v>
      </c>
      <c r="F154" s="1">
        <v>2123</v>
      </c>
      <c r="G154" s="1">
        <v>51677</v>
      </c>
      <c r="H154" s="1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3565-7155-450E-837A-41A0F2691347}">
  <sheetPr>
    <tabColor theme="8" tint="-0.249977111117893"/>
  </sheetPr>
  <dimension ref="A1"/>
  <sheetViews>
    <sheetView showGridLines="0" showRowColHeaders="0" tabSelected="1" topLeftCell="B1" workbookViewId="0">
      <selection activeCell="Z15" sqref="Z15"/>
    </sheetView>
  </sheetViews>
  <sheetFormatPr defaultRowHeight="15" customHeight="1" x14ac:dyDescent="0.25"/>
  <cols>
    <col min="1" max="9" width="9.140625" style="1"/>
    <col min="10" max="12" width="9.140625" style="1" customWidth="1"/>
    <col min="13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1</xdr:col>
                    <xdr:colOff>381000</xdr:colOff>
                    <xdr:row>5</xdr:row>
                    <xdr:rowOff>161925</xdr:rowOff>
                  </from>
                  <to>
                    <xdr:col>2</xdr:col>
                    <xdr:colOff>57150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16</xdr:col>
                    <xdr:colOff>371475</xdr:colOff>
                    <xdr:row>5</xdr:row>
                    <xdr:rowOff>161925</xdr:rowOff>
                  </from>
                  <to>
                    <xdr:col>18</xdr:col>
                    <xdr:colOff>409575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20</xdr:col>
                    <xdr:colOff>342900</xdr:colOff>
                    <xdr:row>5</xdr:row>
                    <xdr:rowOff>161925</xdr:rowOff>
                  </from>
                  <to>
                    <xdr:col>23</xdr:col>
                    <xdr:colOff>47625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Analysis</vt:lpstr>
      <vt:lpstr>New 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MANSIJ SWARNKAR</cp:lastModifiedBy>
  <dcterms:created xsi:type="dcterms:W3CDTF">2022-11-16T00:47:53Z</dcterms:created>
  <dcterms:modified xsi:type="dcterms:W3CDTF">2024-04-17T22:45:24Z</dcterms:modified>
</cp:coreProperties>
</file>